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22260" windowHeight="12650"/>
  </bookViews>
  <sheets>
    <sheet name="Catalog" sheetId="3" r:id="rId1"/>
    <sheet name="Data 1" sheetId="10" r:id="rId2"/>
    <sheet name="Data 2" sheetId="11" r:id="rId3"/>
    <sheet name="Data 3" sheetId="2" r:id="rId4"/>
    <sheet name="Data 4" sheetId="1" r:id="rId5"/>
    <sheet name="Data 5" sheetId="4" r:id="rId6"/>
    <sheet name="Data 6" sheetId="5" r:id="rId7"/>
    <sheet name="Data 7" sheetId="6" r:id="rId8"/>
    <sheet name="Data 8" sheetId="7" r:id="rId9"/>
    <sheet name="Data 9" sheetId="8" r:id="rId10"/>
    <sheet name="Data 10" sheetId="9" r:id="rId11"/>
    <sheet name="Data 11" sheetId="12" r:id="rId12"/>
    <sheet name="Data 12" sheetId="13" r:id="rId13"/>
    <sheet name="Data 13" sheetId="20" r:id="rId14"/>
    <sheet name="Data 14" sheetId="14" r:id="rId15"/>
    <sheet name="Data 15" sheetId="15" r:id="rId16"/>
    <sheet name="Data 16" sheetId="16" r:id="rId17"/>
    <sheet name="Data 17" sheetId="17" r:id="rId18"/>
    <sheet name="Data 18" sheetId="18" r:id="rId19"/>
    <sheet name="Data 19" sheetId="19" r:id="rId20"/>
    <sheet name="Data 20" sheetId="21" r:id="rId21"/>
    <sheet name="Data 21" sheetId="22" r:id="rId22"/>
    <sheet name="Data 22" sheetId="23" r:id="rId23"/>
    <sheet name="Data 23" sheetId="24" r:id="rId24"/>
    <sheet name="Data 24" sheetId="25" r:id="rId25"/>
    <sheet name="Data 25" sheetId="26" r:id="rId26"/>
    <sheet name="Data 26" sheetId="27" r:id="rId27"/>
    <sheet name="Data 27" sheetId="28" r:id="rId28"/>
    <sheet name="Data 28" sheetId="29" r:id="rId29"/>
    <sheet name="Data 29" sheetId="41" r:id="rId30"/>
    <sheet name="Data 30" sheetId="37" r:id="rId31"/>
    <sheet name="Data 31" sheetId="44" r:id="rId32"/>
    <sheet name="Data 32" sheetId="39" r:id="rId33"/>
    <sheet name="Data 33" sheetId="40" r:id="rId34"/>
    <sheet name="Data 34" sheetId="36" r:id="rId35"/>
  </sheet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50" i="37" l="1"/>
  <c r="I116" i="41"/>
  <c r="H116" i="41"/>
  <c r="G116" i="41"/>
  <c r="F116" i="41"/>
  <c r="E116" i="41"/>
  <c r="D116" i="41"/>
  <c r="C116" i="41"/>
  <c r="B116" i="41"/>
  <c r="C154" i="41"/>
  <c r="D154" i="41"/>
  <c r="E154" i="41"/>
  <c r="F154" i="41"/>
  <c r="G154" i="41"/>
  <c r="H154" i="41"/>
  <c r="I154" i="41"/>
  <c r="B154" i="41"/>
  <c r="I79" i="44"/>
  <c r="H79" i="44"/>
  <c r="G79" i="44"/>
  <c r="F79" i="44"/>
  <c r="E79" i="44"/>
  <c r="D79" i="44"/>
  <c r="C79" i="44"/>
  <c r="B79" i="44"/>
  <c r="C117" i="44"/>
  <c r="D117" i="44"/>
  <c r="E117" i="44"/>
  <c r="F117" i="44"/>
  <c r="G117" i="44"/>
  <c r="H117" i="44"/>
  <c r="I117" i="44"/>
  <c r="B117" i="44"/>
  <c r="BG190" i="29"/>
  <c r="BH190" i="29"/>
  <c r="BI190" i="29"/>
  <c r="BJ190" i="29"/>
  <c r="BK190" i="29"/>
  <c r="BL190" i="29"/>
  <c r="BM190" i="29"/>
  <c r="BG189" i="29"/>
  <c r="BH189" i="29"/>
  <c r="BI189" i="29"/>
  <c r="BJ189" i="29"/>
  <c r="BK189" i="29"/>
  <c r="BL189" i="29"/>
  <c r="BM189" i="29"/>
  <c r="BG188" i="29"/>
  <c r="BH188" i="29"/>
  <c r="BI188" i="29"/>
  <c r="BJ188" i="29"/>
  <c r="BK188" i="29"/>
  <c r="BL188" i="29"/>
  <c r="BM188" i="29"/>
  <c r="BG187" i="29"/>
  <c r="BH187" i="29"/>
  <c r="BI187" i="29"/>
  <c r="BJ187" i="29"/>
  <c r="BK187" i="29"/>
  <c r="BL187" i="29"/>
  <c r="BM187" i="29"/>
  <c r="BG186" i="29"/>
  <c r="BH186" i="29"/>
  <c r="BI186" i="29"/>
  <c r="BJ186" i="29"/>
  <c r="BK186" i="29"/>
  <c r="BL186" i="29"/>
  <c r="BM186" i="29"/>
  <c r="BG184" i="29"/>
  <c r="BH184" i="29"/>
  <c r="BI184" i="29"/>
  <c r="BJ184" i="29"/>
  <c r="BK184" i="29"/>
  <c r="BL184" i="29"/>
  <c r="BM184" i="29"/>
  <c r="BM185" i="29"/>
  <c r="BL185" i="29"/>
  <c r="BK185" i="29"/>
  <c r="BJ185" i="29"/>
  <c r="BI185" i="29"/>
  <c r="BH185" i="29"/>
  <c r="BG185" i="29"/>
  <c r="BG130" i="29"/>
  <c r="BH130" i="29"/>
  <c r="BI130" i="29"/>
  <c r="BJ130" i="29"/>
  <c r="BK130" i="29"/>
  <c r="BL130" i="29"/>
  <c r="BM130" i="29"/>
  <c r="BG129" i="29"/>
  <c r="BH129" i="29"/>
  <c r="BI129" i="29"/>
  <c r="BJ129" i="29"/>
  <c r="BK129" i="29"/>
  <c r="BL129" i="29"/>
  <c r="BM129" i="29"/>
  <c r="BG128" i="29"/>
  <c r="BH128" i="29"/>
  <c r="BI128" i="29"/>
  <c r="BJ128" i="29"/>
  <c r="BK128" i="29"/>
  <c r="BL128" i="29"/>
  <c r="BM128" i="29"/>
  <c r="BG127" i="29"/>
  <c r="BH127" i="29"/>
  <c r="BI127" i="29"/>
  <c r="BJ127" i="29"/>
  <c r="BK127" i="29"/>
  <c r="BL127" i="29"/>
  <c r="BM127" i="29"/>
  <c r="BG126" i="29"/>
  <c r="BH126" i="29"/>
  <c r="BI126" i="29"/>
  <c r="BJ126" i="29"/>
  <c r="BK126" i="29"/>
  <c r="BL126" i="29"/>
  <c r="BM126" i="29"/>
  <c r="BG124" i="29"/>
  <c r="BH124" i="29"/>
  <c r="BI124" i="29"/>
  <c r="BJ124" i="29"/>
  <c r="BK124" i="29"/>
  <c r="BL124" i="29"/>
  <c r="BM124" i="29"/>
  <c r="BM125" i="29"/>
  <c r="BL125" i="29"/>
  <c r="BK125" i="29"/>
  <c r="BJ125" i="29"/>
  <c r="BI125" i="29"/>
  <c r="BH125" i="29"/>
  <c r="BG125" i="29"/>
  <c r="BG190" i="28"/>
  <c r="BH190" i="28"/>
  <c r="BI190" i="28"/>
  <c r="BJ190" i="28"/>
  <c r="BK190" i="28"/>
  <c r="BL190" i="28"/>
  <c r="BM190" i="28"/>
  <c r="BG189" i="28"/>
  <c r="BH189" i="28"/>
  <c r="BI189" i="28"/>
  <c r="BJ189" i="28"/>
  <c r="BK189" i="28"/>
  <c r="BL189" i="28"/>
  <c r="BM189" i="28"/>
  <c r="BG188" i="28"/>
  <c r="BH188" i="28"/>
  <c r="BI188" i="28"/>
  <c r="BJ188" i="28"/>
  <c r="BK188" i="28"/>
  <c r="BL188" i="28"/>
  <c r="BM188" i="28"/>
  <c r="BG187" i="28"/>
  <c r="BH187" i="28"/>
  <c r="BI187" i="28"/>
  <c r="BJ187" i="28"/>
  <c r="BK187" i="28"/>
  <c r="BL187" i="28"/>
  <c r="BM187" i="28"/>
  <c r="BG186" i="28"/>
  <c r="BH186" i="28"/>
  <c r="BI186" i="28"/>
  <c r="BJ186" i="28"/>
  <c r="BK186" i="28"/>
  <c r="BL186" i="28"/>
  <c r="BM186" i="28"/>
  <c r="BG184" i="28"/>
  <c r="BH184" i="28"/>
  <c r="BI184" i="28"/>
  <c r="BJ184" i="28"/>
  <c r="BK184" i="28"/>
  <c r="BL184" i="28"/>
  <c r="BM184" i="28"/>
  <c r="BM185" i="28"/>
  <c r="BL185" i="28"/>
  <c r="BK185" i="28"/>
  <c r="BJ185" i="28"/>
  <c r="BI185" i="28"/>
  <c r="BH185" i="28"/>
  <c r="BG185" i="28"/>
  <c r="BG130" i="28"/>
  <c r="BH130" i="28"/>
  <c r="BI130" i="28"/>
  <c r="BJ130" i="28"/>
  <c r="BK130" i="28"/>
  <c r="BL130" i="28"/>
  <c r="BM130" i="28"/>
  <c r="BG129" i="28"/>
  <c r="BH129" i="28"/>
  <c r="BI129" i="28"/>
  <c r="BJ129" i="28"/>
  <c r="BK129" i="28"/>
  <c r="BL129" i="28"/>
  <c r="BM129" i="28"/>
  <c r="BG128" i="28"/>
  <c r="BH128" i="28"/>
  <c r="BI128" i="28"/>
  <c r="BJ128" i="28"/>
  <c r="BK128" i="28"/>
  <c r="BL128" i="28"/>
  <c r="BM128" i="28"/>
  <c r="BG127" i="28"/>
  <c r="BH127" i="28"/>
  <c r="BI127" i="28"/>
  <c r="BJ127" i="28"/>
  <c r="BK127" i="28"/>
  <c r="BL127" i="28"/>
  <c r="BM127" i="28"/>
  <c r="BG126" i="28"/>
  <c r="BH126" i="28"/>
  <c r="BI126" i="28"/>
  <c r="BJ126" i="28"/>
  <c r="BK126" i="28"/>
  <c r="BL126" i="28"/>
  <c r="BM126" i="28"/>
  <c r="BG124" i="28"/>
  <c r="BH124" i="28"/>
  <c r="BI124" i="28"/>
  <c r="BJ124" i="28"/>
  <c r="BK124" i="28"/>
  <c r="BL124" i="28"/>
  <c r="BM124" i="28"/>
  <c r="BM125" i="28"/>
  <c r="BL125" i="28"/>
  <c r="BK125" i="28"/>
  <c r="BJ125" i="28"/>
  <c r="BI125" i="28"/>
  <c r="BH125" i="28"/>
  <c r="BG125" i="28"/>
  <c r="BG190" i="27"/>
  <c r="BH190" i="27"/>
  <c r="BI190" i="27"/>
  <c r="BJ190" i="27"/>
  <c r="BK190" i="27"/>
  <c r="BL190" i="27"/>
  <c r="BM190" i="27"/>
  <c r="BG189" i="27"/>
  <c r="BH189" i="27"/>
  <c r="BI189" i="27"/>
  <c r="BJ189" i="27"/>
  <c r="BK189" i="27"/>
  <c r="BL189" i="27"/>
  <c r="BM189" i="27"/>
  <c r="BG188" i="27"/>
  <c r="BH188" i="27"/>
  <c r="BI188" i="27"/>
  <c r="BJ188" i="27"/>
  <c r="BK188" i="27"/>
  <c r="BL188" i="27"/>
  <c r="BM188" i="27"/>
  <c r="BG187" i="27"/>
  <c r="BH187" i="27"/>
  <c r="BI187" i="27"/>
  <c r="BJ187" i="27"/>
  <c r="BK187" i="27"/>
  <c r="BL187" i="27"/>
  <c r="BM187" i="27"/>
  <c r="BG186" i="27"/>
  <c r="BH186" i="27"/>
  <c r="BI186" i="27"/>
  <c r="BJ186" i="27"/>
  <c r="BK186" i="27"/>
  <c r="BL186" i="27"/>
  <c r="BM186" i="27"/>
  <c r="BG184" i="27"/>
  <c r="BH184" i="27"/>
  <c r="BI184" i="27"/>
  <c r="BJ184" i="27"/>
  <c r="BK184" i="27"/>
  <c r="BL184" i="27"/>
  <c r="BM184" i="27"/>
  <c r="BM185" i="27"/>
  <c r="BL185" i="27"/>
  <c r="BK185" i="27"/>
  <c r="BJ185" i="27"/>
  <c r="BI185" i="27"/>
  <c r="BH185" i="27"/>
  <c r="BG185" i="27"/>
  <c r="BG130" i="27"/>
  <c r="BH130" i="27"/>
  <c r="BI130" i="27"/>
  <c r="BJ130" i="27"/>
  <c r="BK130" i="27"/>
  <c r="BL130" i="27"/>
  <c r="BM130" i="27"/>
  <c r="BG129" i="27"/>
  <c r="BH129" i="27"/>
  <c r="BI129" i="27"/>
  <c r="BJ129" i="27"/>
  <c r="BK129" i="27"/>
  <c r="BL129" i="27"/>
  <c r="BM129" i="27"/>
  <c r="BG128" i="27"/>
  <c r="BH128" i="27"/>
  <c r="BI128" i="27"/>
  <c r="BJ128" i="27"/>
  <c r="BK128" i="27"/>
  <c r="BL128" i="27"/>
  <c r="BM128" i="27"/>
  <c r="BG127" i="27"/>
  <c r="BH127" i="27"/>
  <c r="BI127" i="27"/>
  <c r="BJ127" i="27"/>
  <c r="BK127" i="27"/>
  <c r="BL127" i="27"/>
  <c r="BM127" i="27"/>
  <c r="BG126" i="27"/>
  <c r="BH126" i="27"/>
  <c r="BI126" i="27"/>
  <c r="BJ126" i="27"/>
  <c r="BK126" i="27"/>
  <c r="BL126" i="27"/>
  <c r="BM126" i="27"/>
  <c r="BG124" i="27"/>
  <c r="BH124" i="27"/>
  <c r="BI124" i="27"/>
  <c r="BJ124" i="27"/>
  <c r="BK124" i="27"/>
  <c r="BL124" i="27"/>
  <c r="BM124" i="27"/>
  <c r="BM125" i="27"/>
  <c r="BL125" i="27"/>
  <c r="BK125" i="27"/>
  <c r="BJ125" i="27"/>
  <c r="BI125" i="27"/>
  <c r="BH125" i="27"/>
  <c r="BG125" i="27"/>
  <c r="BG190" i="26"/>
  <c r="BH190" i="26"/>
  <c r="BI190" i="26"/>
  <c r="BJ190" i="26"/>
  <c r="BK190" i="26"/>
  <c r="BL190" i="26"/>
  <c r="BM190" i="26"/>
  <c r="BG189" i="26"/>
  <c r="BH189" i="26"/>
  <c r="BI189" i="26"/>
  <c r="BJ189" i="26"/>
  <c r="BK189" i="26"/>
  <c r="BL189" i="26"/>
  <c r="BM189" i="26"/>
  <c r="BG188" i="26"/>
  <c r="BH188" i="26"/>
  <c r="BI188" i="26"/>
  <c r="BJ188" i="26"/>
  <c r="BK188" i="26"/>
  <c r="BL188" i="26"/>
  <c r="BM188" i="26"/>
  <c r="BG187" i="26"/>
  <c r="BH187" i="26"/>
  <c r="BI187" i="26"/>
  <c r="BJ187" i="26"/>
  <c r="BK187" i="26"/>
  <c r="BL187" i="26"/>
  <c r="BM187" i="26"/>
  <c r="BG186" i="26"/>
  <c r="BH186" i="26"/>
  <c r="BI186" i="26"/>
  <c r="BJ186" i="26"/>
  <c r="BK186" i="26"/>
  <c r="BL186" i="26"/>
  <c r="BM186" i="26"/>
  <c r="BG184" i="26"/>
  <c r="BH184" i="26"/>
  <c r="BI184" i="26"/>
  <c r="BJ184" i="26"/>
  <c r="BK184" i="26"/>
  <c r="BL184" i="26"/>
  <c r="BM184" i="26"/>
  <c r="BM185" i="26"/>
  <c r="BL185" i="26"/>
  <c r="BK185" i="26"/>
  <c r="BJ185" i="26"/>
  <c r="BI185" i="26"/>
  <c r="BH185" i="26"/>
  <c r="BG185" i="26"/>
  <c r="BG130" i="26"/>
  <c r="BH130" i="26"/>
  <c r="BI130" i="26"/>
  <c r="BJ130" i="26"/>
  <c r="BK130" i="26"/>
  <c r="BL130" i="26"/>
  <c r="BM130" i="26"/>
  <c r="BG129" i="26"/>
  <c r="BH129" i="26"/>
  <c r="BI129" i="26"/>
  <c r="BJ129" i="26"/>
  <c r="BK129" i="26"/>
  <c r="BL129" i="26"/>
  <c r="BM129" i="26"/>
  <c r="BG128" i="26"/>
  <c r="BH128" i="26"/>
  <c r="BI128" i="26"/>
  <c r="BJ128" i="26"/>
  <c r="BK128" i="26"/>
  <c r="BL128" i="26"/>
  <c r="BM128" i="26"/>
  <c r="BG127" i="26"/>
  <c r="BH127" i="26"/>
  <c r="BI127" i="26"/>
  <c r="BJ127" i="26"/>
  <c r="BK127" i="26"/>
  <c r="BL127" i="26"/>
  <c r="BM127" i="26"/>
  <c r="BG126" i="26"/>
  <c r="BH126" i="26"/>
  <c r="BI126" i="26"/>
  <c r="BJ126" i="26"/>
  <c r="BK126" i="26"/>
  <c r="BL126" i="26"/>
  <c r="BM126" i="26"/>
  <c r="BG124" i="26"/>
  <c r="BH124" i="26"/>
  <c r="BI124" i="26"/>
  <c r="BJ124" i="26"/>
  <c r="BK124" i="26"/>
  <c r="BL124" i="26"/>
  <c r="BM124" i="26"/>
  <c r="BM125" i="26"/>
  <c r="BL125" i="26"/>
  <c r="BK125" i="26"/>
  <c r="BJ125" i="26"/>
  <c r="BI125" i="26"/>
  <c r="BH125" i="26"/>
  <c r="BG125" i="26"/>
  <c r="BG70" i="29"/>
  <c r="BH70" i="29"/>
  <c r="BI70" i="29"/>
  <c r="BJ70" i="29"/>
  <c r="BK70" i="29"/>
  <c r="BL70" i="29"/>
  <c r="BM70" i="29"/>
  <c r="BG69" i="29"/>
  <c r="BH69" i="29"/>
  <c r="BI69" i="29"/>
  <c r="BJ69" i="29"/>
  <c r="BK69" i="29"/>
  <c r="BL69" i="29"/>
  <c r="BM69" i="29"/>
  <c r="BG68" i="29"/>
  <c r="BH68" i="29"/>
  <c r="BI68" i="29"/>
  <c r="BJ68" i="29"/>
  <c r="BK68" i="29"/>
  <c r="BL68" i="29"/>
  <c r="BM68" i="29"/>
  <c r="BG67" i="29"/>
  <c r="BH67" i="29"/>
  <c r="BI67" i="29"/>
  <c r="BJ67" i="29"/>
  <c r="BK67" i="29"/>
  <c r="BL67" i="29"/>
  <c r="BM67" i="29"/>
  <c r="BG66" i="29"/>
  <c r="BH66" i="29"/>
  <c r="BI66" i="29"/>
  <c r="BJ66" i="29"/>
  <c r="BK66" i="29"/>
  <c r="BL66" i="29"/>
  <c r="BM66" i="29"/>
  <c r="BG64" i="29"/>
  <c r="BH64" i="29"/>
  <c r="BI64" i="29"/>
  <c r="BJ64" i="29"/>
  <c r="BK64" i="29"/>
  <c r="BL64" i="29"/>
  <c r="BM64" i="29"/>
  <c r="BM65" i="29"/>
  <c r="BL65" i="29"/>
  <c r="BK65" i="29"/>
  <c r="BJ65" i="29"/>
  <c r="BI65" i="29"/>
  <c r="BH65" i="29"/>
  <c r="BG65" i="29"/>
  <c r="BG10" i="29"/>
  <c r="BH10" i="29"/>
  <c r="BI10" i="29"/>
  <c r="BJ10" i="29"/>
  <c r="BK10" i="29"/>
  <c r="BL10" i="29"/>
  <c r="BM10" i="29"/>
  <c r="BG9" i="29"/>
  <c r="BH9" i="29"/>
  <c r="BI9" i="29"/>
  <c r="BJ9" i="29"/>
  <c r="BK9" i="29"/>
  <c r="BL9" i="29"/>
  <c r="BM9" i="29"/>
  <c r="BG8" i="29"/>
  <c r="BH8" i="29"/>
  <c r="BI8" i="29"/>
  <c r="BJ8" i="29"/>
  <c r="BK8" i="29"/>
  <c r="BL8" i="29"/>
  <c r="BM8" i="29"/>
  <c r="BG7" i="29"/>
  <c r="BH7" i="29"/>
  <c r="BI7" i="29"/>
  <c r="BJ7" i="29"/>
  <c r="BK7" i="29"/>
  <c r="BL7" i="29"/>
  <c r="BM7" i="29"/>
  <c r="BG6" i="29"/>
  <c r="BH6" i="29"/>
  <c r="BI6" i="29"/>
  <c r="BJ6" i="29"/>
  <c r="BK6" i="29"/>
  <c r="BL6" i="29"/>
  <c r="BM6" i="29"/>
  <c r="BG4" i="29"/>
  <c r="BH4" i="29"/>
  <c r="BI4" i="29"/>
  <c r="BJ4" i="29"/>
  <c r="BK4" i="29"/>
  <c r="BL4" i="29"/>
  <c r="BM4" i="29"/>
  <c r="BM5" i="29"/>
  <c r="BL5" i="29"/>
  <c r="BK5" i="29"/>
  <c r="BJ5" i="29"/>
  <c r="BI5" i="29"/>
  <c r="BH5" i="29"/>
  <c r="BG5" i="29"/>
  <c r="BG70" i="28"/>
  <c r="BH70" i="28"/>
  <c r="BI70" i="28"/>
  <c r="BJ70" i="28"/>
  <c r="BK70" i="28"/>
  <c r="BL70" i="28"/>
  <c r="BM70" i="28"/>
  <c r="BG69" i="28"/>
  <c r="BH69" i="28"/>
  <c r="BI69" i="28"/>
  <c r="BJ69" i="28"/>
  <c r="BK69" i="28"/>
  <c r="BL69" i="28"/>
  <c r="BM69" i="28"/>
  <c r="BG68" i="28"/>
  <c r="BH68" i="28"/>
  <c r="BI68" i="28"/>
  <c r="BJ68" i="28"/>
  <c r="BK68" i="28"/>
  <c r="BL68" i="28"/>
  <c r="BM68" i="28"/>
  <c r="BG67" i="28"/>
  <c r="BH67" i="28"/>
  <c r="BI67" i="28"/>
  <c r="BJ67" i="28"/>
  <c r="BK67" i="28"/>
  <c r="BL67" i="28"/>
  <c r="BM67" i="28"/>
  <c r="BG66" i="28"/>
  <c r="BH66" i="28"/>
  <c r="BI66" i="28"/>
  <c r="BJ66" i="28"/>
  <c r="BK66" i="28"/>
  <c r="BL66" i="28"/>
  <c r="BM66" i="28"/>
  <c r="BG64" i="28"/>
  <c r="BH64" i="28"/>
  <c r="BI64" i="28"/>
  <c r="BJ64" i="28"/>
  <c r="BK64" i="28"/>
  <c r="BL64" i="28"/>
  <c r="BM64" i="28"/>
  <c r="BM65" i="28"/>
  <c r="BL65" i="28"/>
  <c r="BK65" i="28"/>
  <c r="BJ65" i="28"/>
  <c r="BI65" i="28"/>
  <c r="BH65" i="28"/>
  <c r="BG65" i="28"/>
  <c r="BG10" i="28"/>
  <c r="BH10" i="28"/>
  <c r="BI10" i="28"/>
  <c r="BJ10" i="28"/>
  <c r="BK10" i="28"/>
  <c r="BL10" i="28"/>
  <c r="BM10" i="28"/>
  <c r="BG9" i="28"/>
  <c r="BH9" i="28"/>
  <c r="BI9" i="28"/>
  <c r="BJ9" i="28"/>
  <c r="BK9" i="28"/>
  <c r="BL9" i="28"/>
  <c r="BM9" i="28"/>
  <c r="BG8" i="28"/>
  <c r="BH8" i="28"/>
  <c r="BI8" i="28"/>
  <c r="BJ8" i="28"/>
  <c r="BK8" i="28"/>
  <c r="BL8" i="28"/>
  <c r="BM8" i="28"/>
  <c r="BG7" i="28"/>
  <c r="BH7" i="28"/>
  <c r="BI7" i="28"/>
  <c r="BJ7" i="28"/>
  <c r="BK7" i="28"/>
  <c r="BL7" i="28"/>
  <c r="BM7" i="28"/>
  <c r="BG6" i="28"/>
  <c r="BH6" i="28"/>
  <c r="BI6" i="28"/>
  <c r="BJ6" i="28"/>
  <c r="BK6" i="28"/>
  <c r="BL6" i="28"/>
  <c r="BM6" i="28"/>
  <c r="BG4" i="28"/>
  <c r="BH4" i="28"/>
  <c r="BI4" i="28"/>
  <c r="BJ4" i="28"/>
  <c r="BK4" i="28"/>
  <c r="BL4" i="28"/>
  <c r="BM4" i="28"/>
  <c r="BM5" i="28"/>
  <c r="BL5" i="28"/>
  <c r="BK5" i="28"/>
  <c r="BJ5" i="28"/>
  <c r="BI5" i="28"/>
  <c r="BH5" i="28"/>
  <c r="BG5" i="28"/>
  <c r="BG70" i="27"/>
  <c r="BH70" i="27"/>
  <c r="BI70" i="27"/>
  <c r="BJ70" i="27"/>
  <c r="BK70" i="27"/>
  <c r="BL70" i="27"/>
  <c r="BM70" i="27"/>
  <c r="BG69" i="27"/>
  <c r="BH69" i="27"/>
  <c r="BI69" i="27"/>
  <c r="BJ69" i="27"/>
  <c r="BK69" i="27"/>
  <c r="BL69" i="27"/>
  <c r="BM69" i="27"/>
  <c r="BG68" i="27"/>
  <c r="BH68" i="27"/>
  <c r="BI68" i="27"/>
  <c r="BJ68" i="27"/>
  <c r="BK68" i="27"/>
  <c r="BL68" i="27"/>
  <c r="BM68" i="27"/>
  <c r="BG67" i="27"/>
  <c r="BH67" i="27"/>
  <c r="BI67" i="27"/>
  <c r="BJ67" i="27"/>
  <c r="BK67" i="27"/>
  <c r="BL67" i="27"/>
  <c r="BM67" i="27"/>
  <c r="BG66" i="27"/>
  <c r="BH66" i="27"/>
  <c r="BI66" i="27"/>
  <c r="BJ66" i="27"/>
  <c r="BK66" i="27"/>
  <c r="BL66" i="27"/>
  <c r="BM66" i="27"/>
  <c r="BG64" i="27"/>
  <c r="BH64" i="27"/>
  <c r="BI64" i="27"/>
  <c r="BJ64" i="27"/>
  <c r="BK64" i="27"/>
  <c r="BL64" i="27"/>
  <c r="BM64" i="27"/>
  <c r="BM65" i="27"/>
  <c r="BL65" i="27"/>
  <c r="BK65" i="27"/>
  <c r="BJ65" i="27"/>
  <c r="BI65" i="27"/>
  <c r="BH65" i="27"/>
  <c r="BG65" i="27"/>
  <c r="BG10" i="27"/>
  <c r="BH10" i="27"/>
  <c r="BI10" i="27"/>
  <c r="BJ10" i="27"/>
  <c r="BK10" i="27"/>
  <c r="BL10" i="27"/>
  <c r="BM10" i="27"/>
  <c r="BG9" i="27"/>
  <c r="BH9" i="27"/>
  <c r="BI9" i="27"/>
  <c r="BJ9" i="27"/>
  <c r="BK9" i="27"/>
  <c r="BL9" i="27"/>
  <c r="BM9" i="27"/>
  <c r="BG8" i="27"/>
  <c r="BH8" i="27"/>
  <c r="BI8" i="27"/>
  <c r="BJ8" i="27"/>
  <c r="BK8" i="27"/>
  <c r="BL8" i="27"/>
  <c r="BM8" i="27"/>
  <c r="BG7" i="27"/>
  <c r="BH7" i="27"/>
  <c r="BI7" i="27"/>
  <c r="BJ7" i="27"/>
  <c r="BK7" i="27"/>
  <c r="BL7" i="27"/>
  <c r="BM7" i="27"/>
  <c r="BG6" i="27"/>
  <c r="BH6" i="27"/>
  <c r="BI6" i="27"/>
  <c r="BJ6" i="27"/>
  <c r="BK6" i="27"/>
  <c r="BL6" i="27"/>
  <c r="BM6" i="27"/>
  <c r="BG4" i="27"/>
  <c r="BH4" i="27"/>
  <c r="BI4" i="27"/>
  <c r="BJ4" i="27"/>
  <c r="BK4" i="27"/>
  <c r="BL4" i="27"/>
  <c r="BM4" i="27"/>
  <c r="BM5" i="27"/>
  <c r="BL5" i="27"/>
  <c r="BK5" i="27"/>
  <c r="BJ5" i="27"/>
  <c r="BI5" i="27"/>
  <c r="BH5" i="27"/>
  <c r="BG5" i="27"/>
  <c r="BG70" i="26"/>
  <c r="BH70" i="26"/>
  <c r="BI70" i="26"/>
  <c r="BJ70" i="26"/>
  <c r="BK70" i="26"/>
  <c r="BL70" i="26"/>
  <c r="BM70" i="26"/>
  <c r="BG69" i="26"/>
  <c r="BH69" i="26"/>
  <c r="BI69" i="26"/>
  <c r="BJ69" i="26"/>
  <c r="BK69" i="26"/>
  <c r="BL69" i="26"/>
  <c r="BM69" i="26"/>
  <c r="BG68" i="26"/>
  <c r="BH68" i="26"/>
  <c r="BI68" i="26"/>
  <c r="BJ68" i="26"/>
  <c r="BK68" i="26"/>
  <c r="BL68" i="26"/>
  <c r="BM68" i="26"/>
  <c r="BG67" i="26"/>
  <c r="BH67" i="26"/>
  <c r="BI67" i="26"/>
  <c r="BJ67" i="26"/>
  <c r="BK67" i="26"/>
  <c r="BL67" i="26"/>
  <c r="BM67" i="26"/>
  <c r="BG66" i="26"/>
  <c r="BH66" i="26"/>
  <c r="BI66" i="26"/>
  <c r="BJ66" i="26"/>
  <c r="BK66" i="26"/>
  <c r="BL66" i="26"/>
  <c r="BM66" i="26"/>
  <c r="BG64" i="26"/>
  <c r="BH64" i="26"/>
  <c r="BI64" i="26"/>
  <c r="BJ64" i="26"/>
  <c r="BK64" i="26"/>
  <c r="BL64" i="26"/>
  <c r="BM64" i="26"/>
  <c r="BM65" i="26"/>
  <c r="BL65" i="26"/>
  <c r="BK65" i="26"/>
  <c r="BJ65" i="26"/>
  <c r="BI65" i="26"/>
  <c r="BH65" i="26"/>
  <c r="BG65" i="26"/>
  <c r="BG10" i="26"/>
  <c r="BH10" i="26"/>
  <c r="BI10" i="26"/>
  <c r="BJ10" i="26"/>
  <c r="BK10" i="26"/>
  <c r="BL10" i="26"/>
  <c r="BM10" i="26"/>
  <c r="BG9" i="26"/>
  <c r="BH9" i="26"/>
  <c r="BI9" i="26"/>
  <c r="BJ9" i="26"/>
  <c r="BK9" i="26"/>
  <c r="BL9" i="26"/>
  <c r="BM9" i="26"/>
  <c r="BG8" i="26"/>
  <c r="BH8" i="26"/>
  <c r="BI8" i="26"/>
  <c r="BJ8" i="26"/>
  <c r="BK8" i="26"/>
  <c r="BL8" i="26"/>
  <c r="BM8" i="26"/>
  <c r="BG7" i="26"/>
  <c r="BH7" i="26"/>
  <c r="BI7" i="26"/>
  <c r="BJ7" i="26"/>
  <c r="BK7" i="26"/>
  <c r="BL7" i="26"/>
  <c r="BM7" i="26"/>
  <c r="BG6" i="26"/>
  <c r="BH6" i="26"/>
  <c r="BI6" i="26"/>
  <c r="BJ6" i="26"/>
  <c r="BK6" i="26"/>
  <c r="BL6" i="26"/>
  <c r="BM6" i="26"/>
  <c r="BG4" i="26"/>
  <c r="BH4" i="26"/>
  <c r="BI4" i="26"/>
  <c r="BJ4" i="26"/>
  <c r="BK4" i="26"/>
  <c r="BL4" i="26"/>
  <c r="BM4" i="26"/>
  <c r="BM5" i="26"/>
  <c r="BL5" i="26"/>
  <c r="BK5" i="26"/>
  <c r="BJ5" i="26"/>
  <c r="BI5" i="26"/>
  <c r="BH5" i="26"/>
  <c r="BG5" i="26"/>
  <c r="BG70" i="25"/>
  <c r="BH70" i="25"/>
  <c r="BI70" i="25"/>
  <c r="BJ70" i="25"/>
  <c r="BK70" i="25"/>
  <c r="BL70" i="25"/>
  <c r="BM70" i="25"/>
  <c r="BG69" i="25"/>
  <c r="BH69" i="25"/>
  <c r="BI69" i="25"/>
  <c r="BJ69" i="25"/>
  <c r="BK69" i="25"/>
  <c r="BL69" i="25"/>
  <c r="BM69" i="25"/>
  <c r="BG68" i="25"/>
  <c r="BH68" i="25"/>
  <c r="BI68" i="25"/>
  <c r="BJ68" i="25"/>
  <c r="BK68" i="25"/>
  <c r="BL68" i="25"/>
  <c r="BM68" i="25"/>
  <c r="BG67" i="25"/>
  <c r="BH67" i="25"/>
  <c r="BI67" i="25"/>
  <c r="BJ67" i="25"/>
  <c r="BK67" i="25"/>
  <c r="BL67" i="25"/>
  <c r="BM67" i="25"/>
  <c r="BG66" i="25"/>
  <c r="BH66" i="25"/>
  <c r="BI66" i="25"/>
  <c r="BJ66" i="25"/>
  <c r="BK66" i="25"/>
  <c r="BL66" i="25"/>
  <c r="BM66" i="25"/>
  <c r="BG64" i="25"/>
  <c r="BH64" i="25"/>
  <c r="BI64" i="25"/>
  <c r="BJ64" i="25"/>
  <c r="BK64" i="25"/>
  <c r="BL64" i="25"/>
  <c r="BM64" i="25"/>
  <c r="BM65" i="25"/>
  <c r="BL65" i="25"/>
  <c r="BK65" i="25"/>
  <c r="BJ65" i="25"/>
  <c r="BI65" i="25"/>
  <c r="BH65" i="25"/>
  <c r="BG65" i="25"/>
  <c r="BG10" i="25"/>
  <c r="BH10" i="25"/>
  <c r="BI10" i="25"/>
  <c r="BJ10" i="25"/>
  <c r="BK10" i="25"/>
  <c r="BL10" i="25"/>
  <c r="BM10" i="25"/>
  <c r="BG9" i="25"/>
  <c r="BH9" i="25"/>
  <c r="BI9" i="25"/>
  <c r="BJ9" i="25"/>
  <c r="BK9" i="25"/>
  <c r="BL9" i="25"/>
  <c r="BM9" i="25"/>
  <c r="BG8" i="25"/>
  <c r="BH8" i="25"/>
  <c r="BI8" i="25"/>
  <c r="BJ8" i="25"/>
  <c r="BK8" i="25"/>
  <c r="BL8" i="25"/>
  <c r="BM8" i="25"/>
  <c r="BG7" i="25"/>
  <c r="BH7" i="25"/>
  <c r="BI7" i="25"/>
  <c r="BJ7" i="25"/>
  <c r="BK7" i="25"/>
  <c r="BL7" i="25"/>
  <c r="BM7" i="25"/>
  <c r="BG6" i="25"/>
  <c r="BH6" i="25"/>
  <c r="BI6" i="25"/>
  <c r="BJ6" i="25"/>
  <c r="BK6" i="25"/>
  <c r="BL6" i="25"/>
  <c r="BM6" i="25"/>
  <c r="BG4" i="25"/>
  <c r="BH4" i="25"/>
  <c r="BI4" i="25"/>
  <c r="BJ4" i="25"/>
  <c r="BK4" i="25"/>
  <c r="BL4" i="25"/>
  <c r="BM4" i="25"/>
  <c r="BM5" i="25"/>
  <c r="BL5" i="25"/>
  <c r="BK5" i="25"/>
  <c r="BJ5" i="25"/>
  <c r="BI5" i="25"/>
  <c r="BH5" i="25"/>
  <c r="BG5" i="25"/>
  <c r="BG250" i="13"/>
  <c r="BH250" i="13"/>
  <c r="BI250" i="13"/>
  <c r="BJ250" i="13"/>
  <c r="BK250" i="13"/>
  <c r="BL250" i="13"/>
  <c r="BM250" i="13"/>
  <c r="BG249" i="13"/>
  <c r="BH249" i="13"/>
  <c r="BI249" i="13"/>
  <c r="BJ249" i="13"/>
  <c r="BK249" i="13"/>
  <c r="BL249" i="13"/>
  <c r="BM249" i="13"/>
  <c r="BG248" i="13"/>
  <c r="BH248" i="13"/>
  <c r="BI248" i="13"/>
  <c r="BJ248" i="13"/>
  <c r="BK248" i="13"/>
  <c r="BL248" i="13"/>
  <c r="BM248" i="13"/>
  <c r="BG247" i="13"/>
  <c r="BH247" i="13"/>
  <c r="BI247" i="13"/>
  <c r="BJ247" i="13"/>
  <c r="BK247" i="13"/>
  <c r="BL247" i="13"/>
  <c r="BM247" i="13"/>
  <c r="BG246" i="13"/>
  <c r="BH246" i="13"/>
  <c r="BI246" i="13"/>
  <c r="BJ246" i="13"/>
  <c r="BK246" i="13"/>
  <c r="BL246" i="13"/>
  <c r="BM246" i="13"/>
  <c r="BG244" i="13"/>
  <c r="BH244" i="13"/>
  <c r="BI244" i="13"/>
  <c r="BJ244" i="13"/>
  <c r="BK244" i="13"/>
  <c r="BL244" i="13"/>
  <c r="BM244" i="13"/>
  <c r="BM245" i="13"/>
  <c r="BL245" i="13"/>
  <c r="BK245" i="13"/>
  <c r="BJ245" i="13"/>
  <c r="BI245" i="13"/>
  <c r="BH245" i="13"/>
  <c r="BG245" i="13"/>
  <c r="BG250" i="12"/>
  <c r="BH250" i="12"/>
  <c r="BI250" i="12"/>
  <c r="BJ250" i="12"/>
  <c r="BK250" i="12"/>
  <c r="BL250" i="12"/>
  <c r="BM250" i="12"/>
  <c r="BG249" i="12"/>
  <c r="BH249" i="12"/>
  <c r="BI249" i="12"/>
  <c r="BJ249" i="12"/>
  <c r="BK249" i="12"/>
  <c r="BL249" i="12"/>
  <c r="BM249" i="12"/>
  <c r="BG248" i="12"/>
  <c r="BH248" i="12"/>
  <c r="BI248" i="12"/>
  <c r="BJ248" i="12"/>
  <c r="BK248" i="12"/>
  <c r="BL248" i="12"/>
  <c r="BM248" i="12"/>
  <c r="BG247" i="12"/>
  <c r="BH247" i="12"/>
  <c r="BI247" i="12"/>
  <c r="BJ247" i="12"/>
  <c r="BK247" i="12"/>
  <c r="BL247" i="12"/>
  <c r="BM247" i="12"/>
  <c r="BG246" i="12"/>
  <c r="BH246" i="12"/>
  <c r="BI246" i="12"/>
  <c r="BJ246" i="12"/>
  <c r="BK246" i="12"/>
  <c r="BL246" i="12"/>
  <c r="BM246" i="12"/>
  <c r="BG244" i="12"/>
  <c r="BH244" i="12"/>
  <c r="BI244" i="12"/>
  <c r="BJ244" i="12"/>
  <c r="BK244" i="12"/>
  <c r="BL244" i="12"/>
  <c r="BM244" i="12"/>
  <c r="BM245" i="12"/>
  <c r="BL245" i="12"/>
  <c r="BK245" i="12"/>
  <c r="BJ245" i="12"/>
  <c r="BI245" i="12"/>
  <c r="BH245" i="12"/>
  <c r="BG245" i="12"/>
  <c r="BG190" i="13"/>
  <c r="BH190" i="13"/>
  <c r="BI190" i="13"/>
  <c r="BJ190" i="13"/>
  <c r="BK190" i="13"/>
  <c r="BL190" i="13"/>
  <c r="BM190" i="13"/>
  <c r="BG189" i="13"/>
  <c r="BH189" i="13"/>
  <c r="BI189" i="13"/>
  <c r="BJ189" i="13"/>
  <c r="BK189" i="13"/>
  <c r="BL189" i="13"/>
  <c r="BM189" i="13"/>
  <c r="BG188" i="13"/>
  <c r="BH188" i="13"/>
  <c r="BI188" i="13"/>
  <c r="BJ188" i="13"/>
  <c r="BK188" i="13"/>
  <c r="BL188" i="13"/>
  <c r="BM188" i="13"/>
  <c r="BG187" i="13"/>
  <c r="BH187" i="13"/>
  <c r="BI187" i="13"/>
  <c r="BJ187" i="13"/>
  <c r="BK187" i="13"/>
  <c r="BL187" i="13"/>
  <c r="BM187" i="13"/>
  <c r="BG186" i="13"/>
  <c r="BH186" i="13"/>
  <c r="BI186" i="13"/>
  <c r="BJ186" i="13"/>
  <c r="BK186" i="13"/>
  <c r="BL186" i="13"/>
  <c r="BM186" i="13"/>
  <c r="BG184" i="13"/>
  <c r="BH184" i="13"/>
  <c r="BI184" i="13"/>
  <c r="BJ184" i="13"/>
  <c r="BK184" i="13"/>
  <c r="BL184" i="13"/>
  <c r="BM184" i="13"/>
  <c r="BM185" i="13"/>
  <c r="BL185" i="13"/>
  <c r="BK185" i="13"/>
  <c r="BJ185" i="13"/>
  <c r="BI185" i="13"/>
  <c r="BH185" i="13"/>
  <c r="BG185" i="13"/>
  <c r="BG190" i="12"/>
  <c r="BH190" i="12"/>
  <c r="BI190" i="12"/>
  <c r="BJ190" i="12"/>
  <c r="BK190" i="12"/>
  <c r="BL190" i="12"/>
  <c r="BM190" i="12"/>
  <c r="BG189" i="12"/>
  <c r="BH189" i="12"/>
  <c r="BI189" i="12"/>
  <c r="BJ189" i="12"/>
  <c r="BK189" i="12"/>
  <c r="BL189" i="12"/>
  <c r="BM189" i="12"/>
  <c r="BG188" i="12"/>
  <c r="BH188" i="12"/>
  <c r="BI188" i="12"/>
  <c r="BJ188" i="12"/>
  <c r="BK188" i="12"/>
  <c r="BL188" i="12"/>
  <c r="BM188" i="12"/>
  <c r="BG187" i="12"/>
  <c r="BH187" i="12"/>
  <c r="BI187" i="12"/>
  <c r="BJ187" i="12"/>
  <c r="BK187" i="12"/>
  <c r="BL187" i="12"/>
  <c r="BM187" i="12"/>
  <c r="BG186" i="12"/>
  <c r="BH186" i="12"/>
  <c r="BI186" i="12"/>
  <c r="BJ186" i="12"/>
  <c r="BK186" i="12"/>
  <c r="BL186" i="12"/>
  <c r="BM186" i="12"/>
  <c r="BG184" i="12"/>
  <c r="BH184" i="12"/>
  <c r="BI184" i="12"/>
  <c r="BJ184" i="12"/>
  <c r="BK184" i="12"/>
  <c r="BL184" i="12"/>
  <c r="BM184" i="12"/>
  <c r="BM185" i="12"/>
  <c r="BL185" i="12"/>
  <c r="BK185" i="12"/>
  <c r="BJ185" i="12"/>
  <c r="BI185" i="12"/>
  <c r="BH185" i="12"/>
  <c r="BG185" i="12"/>
  <c r="BG130" i="13"/>
  <c r="BH130" i="13"/>
  <c r="BI130" i="13"/>
  <c r="BJ130" i="13"/>
  <c r="BK130" i="13"/>
  <c r="BL130" i="13"/>
  <c r="BM130" i="13"/>
  <c r="BG129" i="13"/>
  <c r="BH129" i="13"/>
  <c r="BI129" i="13"/>
  <c r="BJ129" i="13"/>
  <c r="BK129" i="13"/>
  <c r="BL129" i="13"/>
  <c r="BM129" i="13"/>
  <c r="BG128" i="13"/>
  <c r="BH128" i="13"/>
  <c r="BI128" i="13"/>
  <c r="BJ128" i="13"/>
  <c r="BK128" i="13"/>
  <c r="BL128" i="13"/>
  <c r="BM128" i="13"/>
  <c r="BG127" i="13"/>
  <c r="BH127" i="13"/>
  <c r="BI127" i="13"/>
  <c r="BJ127" i="13"/>
  <c r="BK127" i="13"/>
  <c r="BL127" i="13"/>
  <c r="BM127" i="13"/>
  <c r="BG126" i="13"/>
  <c r="BH126" i="13"/>
  <c r="BI126" i="13"/>
  <c r="BJ126" i="13"/>
  <c r="BK126" i="13"/>
  <c r="BL126" i="13"/>
  <c r="BM126" i="13"/>
  <c r="BG124" i="13"/>
  <c r="BH124" i="13"/>
  <c r="BI124" i="13"/>
  <c r="BJ124" i="13"/>
  <c r="BK124" i="13"/>
  <c r="BL124" i="13"/>
  <c r="BM124" i="13"/>
  <c r="BM125" i="13"/>
  <c r="BL125" i="13"/>
  <c r="BK125" i="13"/>
  <c r="BJ125" i="13"/>
  <c r="BI125" i="13"/>
  <c r="BH125" i="13"/>
  <c r="BG125" i="13"/>
  <c r="BG130" i="12"/>
  <c r="BH130" i="12"/>
  <c r="BI130" i="12"/>
  <c r="BJ130" i="12"/>
  <c r="BK130" i="12"/>
  <c r="BL130" i="12"/>
  <c r="BM130" i="12"/>
  <c r="BG129" i="12"/>
  <c r="BH129" i="12"/>
  <c r="BI129" i="12"/>
  <c r="BJ129" i="12"/>
  <c r="BK129" i="12"/>
  <c r="BL129" i="12"/>
  <c r="BM129" i="12"/>
  <c r="BG128" i="12"/>
  <c r="BH128" i="12"/>
  <c r="BI128" i="12"/>
  <c r="BJ128" i="12"/>
  <c r="BK128" i="12"/>
  <c r="BL128" i="12"/>
  <c r="BM128" i="12"/>
  <c r="BG127" i="12"/>
  <c r="BH127" i="12"/>
  <c r="BI127" i="12"/>
  <c r="BJ127" i="12"/>
  <c r="BK127" i="12"/>
  <c r="BL127" i="12"/>
  <c r="BM127" i="12"/>
  <c r="BG126" i="12"/>
  <c r="BH126" i="12"/>
  <c r="BI126" i="12"/>
  <c r="BJ126" i="12"/>
  <c r="BK126" i="12"/>
  <c r="BL126" i="12"/>
  <c r="BM126" i="12"/>
  <c r="BG124" i="12"/>
  <c r="BH124" i="12"/>
  <c r="BI124" i="12"/>
  <c r="BJ124" i="12"/>
  <c r="BK124" i="12"/>
  <c r="BL124" i="12"/>
  <c r="BM124" i="12"/>
  <c r="BM125" i="12"/>
  <c r="BL125" i="12"/>
  <c r="BK125" i="12"/>
  <c r="BJ125" i="12"/>
  <c r="BI125" i="12"/>
  <c r="BH125" i="12"/>
  <c r="BG125" i="12"/>
  <c r="BG70" i="13"/>
  <c r="BH70" i="13"/>
  <c r="BI70" i="13"/>
  <c r="BJ70" i="13"/>
  <c r="BK70" i="13"/>
  <c r="BL70" i="13"/>
  <c r="BM70" i="13"/>
  <c r="BG69" i="13"/>
  <c r="BH69" i="13"/>
  <c r="BI69" i="13"/>
  <c r="BJ69" i="13"/>
  <c r="BK69" i="13"/>
  <c r="BL69" i="13"/>
  <c r="BM69" i="13"/>
  <c r="BG68" i="13"/>
  <c r="BH68" i="13"/>
  <c r="BI68" i="13"/>
  <c r="BJ68" i="13"/>
  <c r="BK68" i="13"/>
  <c r="BL68" i="13"/>
  <c r="BM68" i="13"/>
  <c r="BG67" i="13"/>
  <c r="BH67" i="13"/>
  <c r="BI67" i="13"/>
  <c r="BJ67" i="13"/>
  <c r="BK67" i="13"/>
  <c r="BL67" i="13"/>
  <c r="BM67" i="13"/>
  <c r="BG66" i="13"/>
  <c r="BH66" i="13"/>
  <c r="BI66" i="13"/>
  <c r="BJ66" i="13"/>
  <c r="BK66" i="13"/>
  <c r="BL66" i="13"/>
  <c r="BM66" i="13"/>
  <c r="BG64" i="13"/>
  <c r="BH64" i="13"/>
  <c r="BI64" i="13"/>
  <c r="BJ64" i="13"/>
  <c r="BK64" i="13"/>
  <c r="BL64" i="13"/>
  <c r="BM64" i="13"/>
  <c r="BM65" i="13"/>
  <c r="BL65" i="13"/>
  <c r="BK65" i="13"/>
  <c r="BJ65" i="13"/>
  <c r="BI65" i="13"/>
  <c r="BH65" i="13"/>
  <c r="BG65" i="13"/>
  <c r="BG250" i="19"/>
  <c r="BH250" i="19"/>
  <c r="BI250" i="19"/>
  <c r="BJ250" i="19"/>
  <c r="BK250" i="19"/>
  <c r="BL250" i="19"/>
  <c r="BM250" i="19"/>
  <c r="BG249" i="19"/>
  <c r="BH249" i="19"/>
  <c r="BI249" i="19"/>
  <c r="BJ249" i="19"/>
  <c r="BK249" i="19"/>
  <c r="BL249" i="19"/>
  <c r="BM249" i="19"/>
  <c r="BG248" i="19"/>
  <c r="BH248" i="19"/>
  <c r="BI248" i="19"/>
  <c r="BJ248" i="19"/>
  <c r="BK248" i="19"/>
  <c r="BL248" i="19"/>
  <c r="BM248" i="19"/>
  <c r="BG247" i="19"/>
  <c r="BH247" i="19"/>
  <c r="BI247" i="19"/>
  <c r="BJ247" i="19"/>
  <c r="BK247" i="19"/>
  <c r="BL247" i="19"/>
  <c r="BM247" i="19"/>
  <c r="BG246" i="19"/>
  <c r="BH246" i="19"/>
  <c r="BI246" i="19"/>
  <c r="BJ246" i="19"/>
  <c r="BK246" i="19"/>
  <c r="BL246" i="19"/>
  <c r="BM246" i="19"/>
  <c r="BG244" i="19"/>
  <c r="BH244" i="19"/>
  <c r="BI244" i="19"/>
  <c r="BJ244" i="19"/>
  <c r="BK244" i="19"/>
  <c r="BL244" i="19"/>
  <c r="BM244" i="19"/>
  <c r="BM245" i="19"/>
  <c r="BL245" i="19"/>
  <c r="BK245" i="19"/>
  <c r="BJ245" i="19"/>
  <c r="BI245" i="19"/>
  <c r="BH245" i="19"/>
  <c r="BG245" i="19"/>
  <c r="BG250" i="18"/>
  <c r="BH250" i="18"/>
  <c r="BI250" i="18"/>
  <c r="BJ250" i="18"/>
  <c r="BK250" i="18"/>
  <c r="BL250" i="18"/>
  <c r="BM250" i="18"/>
  <c r="BG249" i="18"/>
  <c r="BH249" i="18"/>
  <c r="BI249" i="18"/>
  <c r="BJ249" i="18"/>
  <c r="BK249" i="18"/>
  <c r="BL249" i="18"/>
  <c r="BM249" i="18"/>
  <c r="BG248" i="18"/>
  <c r="BH248" i="18"/>
  <c r="BI248" i="18"/>
  <c r="BJ248" i="18"/>
  <c r="BK248" i="18"/>
  <c r="BL248" i="18"/>
  <c r="BM248" i="18"/>
  <c r="BG247" i="18"/>
  <c r="BH247" i="18"/>
  <c r="BI247" i="18"/>
  <c r="BJ247" i="18"/>
  <c r="BK247" i="18"/>
  <c r="BL247" i="18"/>
  <c r="BM247" i="18"/>
  <c r="BG246" i="18"/>
  <c r="BH246" i="18"/>
  <c r="BI246" i="18"/>
  <c r="BJ246" i="18"/>
  <c r="BK246" i="18"/>
  <c r="BL246" i="18"/>
  <c r="BM246" i="18"/>
  <c r="BG244" i="18"/>
  <c r="BH244" i="18"/>
  <c r="BI244" i="18"/>
  <c r="BJ244" i="18"/>
  <c r="BK244" i="18"/>
  <c r="BL244" i="18"/>
  <c r="BM244" i="18"/>
  <c r="BM245" i="18"/>
  <c r="BL245" i="18"/>
  <c r="BK245" i="18"/>
  <c r="BJ245" i="18"/>
  <c r="BI245" i="18"/>
  <c r="BH245" i="18"/>
  <c r="BG245" i="18"/>
  <c r="BG190" i="19"/>
  <c r="BH190" i="19"/>
  <c r="BI190" i="19"/>
  <c r="BJ190" i="19"/>
  <c r="BK190" i="19"/>
  <c r="BL190" i="19"/>
  <c r="BM190" i="19"/>
  <c r="BG189" i="19"/>
  <c r="BH189" i="19"/>
  <c r="BI189" i="19"/>
  <c r="BJ189" i="19"/>
  <c r="BK189" i="19"/>
  <c r="BL189" i="19"/>
  <c r="BM189" i="19"/>
  <c r="BG188" i="19"/>
  <c r="BH188" i="19"/>
  <c r="BI188" i="19"/>
  <c r="BJ188" i="19"/>
  <c r="BK188" i="19"/>
  <c r="BL188" i="19"/>
  <c r="BM188" i="19"/>
  <c r="BG187" i="19"/>
  <c r="BH187" i="19"/>
  <c r="BI187" i="19"/>
  <c r="BJ187" i="19"/>
  <c r="BK187" i="19"/>
  <c r="BL187" i="19"/>
  <c r="BM187" i="19"/>
  <c r="BG186" i="19"/>
  <c r="BH186" i="19"/>
  <c r="BI186" i="19"/>
  <c r="BJ186" i="19"/>
  <c r="BK186" i="19"/>
  <c r="BL186" i="19"/>
  <c r="BM186" i="19"/>
  <c r="BG184" i="19"/>
  <c r="BH184" i="19"/>
  <c r="BI184" i="19"/>
  <c r="BJ184" i="19"/>
  <c r="BK184" i="19"/>
  <c r="BL184" i="19"/>
  <c r="BM184" i="19"/>
  <c r="BM185" i="19"/>
  <c r="BL185" i="19"/>
  <c r="BK185" i="19"/>
  <c r="BJ185" i="19"/>
  <c r="BI185" i="19"/>
  <c r="BH185" i="19"/>
  <c r="BG185" i="19"/>
  <c r="BG190" i="18"/>
  <c r="BH190" i="18"/>
  <c r="BI190" i="18"/>
  <c r="BJ190" i="18"/>
  <c r="BK190" i="18"/>
  <c r="BL190" i="18"/>
  <c r="BM190" i="18"/>
  <c r="BG189" i="18"/>
  <c r="BH189" i="18"/>
  <c r="BI189" i="18"/>
  <c r="BJ189" i="18"/>
  <c r="BK189" i="18"/>
  <c r="BL189" i="18"/>
  <c r="BM189" i="18"/>
  <c r="BG188" i="18"/>
  <c r="BH188" i="18"/>
  <c r="BI188" i="18"/>
  <c r="BJ188" i="18"/>
  <c r="BK188" i="18"/>
  <c r="BL188" i="18"/>
  <c r="BM188" i="18"/>
  <c r="BG187" i="18"/>
  <c r="BH187" i="18"/>
  <c r="BI187" i="18"/>
  <c r="BJ187" i="18"/>
  <c r="BK187" i="18"/>
  <c r="BL187" i="18"/>
  <c r="BM187" i="18"/>
  <c r="BG186" i="18"/>
  <c r="BH186" i="18"/>
  <c r="BI186" i="18"/>
  <c r="BJ186" i="18"/>
  <c r="BK186" i="18"/>
  <c r="BL186" i="18"/>
  <c r="BM186" i="18"/>
  <c r="BG184" i="18"/>
  <c r="BH184" i="18"/>
  <c r="BI184" i="18"/>
  <c r="BJ184" i="18"/>
  <c r="BK184" i="18"/>
  <c r="BL184" i="18"/>
  <c r="BM184" i="18"/>
  <c r="BM185" i="18"/>
  <c r="BL185" i="18"/>
  <c r="BK185" i="18"/>
  <c r="BJ185" i="18"/>
  <c r="BI185" i="18"/>
  <c r="BH185" i="18"/>
  <c r="BG185" i="18"/>
  <c r="BG130" i="19"/>
  <c r="BH130" i="19"/>
  <c r="BI130" i="19"/>
  <c r="BJ130" i="19"/>
  <c r="BK130" i="19"/>
  <c r="BL130" i="19"/>
  <c r="BM130" i="19"/>
  <c r="BG129" i="19"/>
  <c r="BH129" i="19"/>
  <c r="BI129" i="19"/>
  <c r="BJ129" i="19"/>
  <c r="BK129" i="19"/>
  <c r="BL129" i="19"/>
  <c r="BM129" i="19"/>
  <c r="BG128" i="19"/>
  <c r="BH128" i="19"/>
  <c r="BI128" i="19"/>
  <c r="BJ128" i="19"/>
  <c r="BK128" i="19"/>
  <c r="BL128" i="19"/>
  <c r="BM128" i="19"/>
  <c r="BG127" i="19"/>
  <c r="BH127" i="19"/>
  <c r="BI127" i="19"/>
  <c r="BJ127" i="19"/>
  <c r="BK127" i="19"/>
  <c r="BL127" i="19"/>
  <c r="BM127" i="19"/>
  <c r="BG126" i="19"/>
  <c r="BH126" i="19"/>
  <c r="BI126" i="19"/>
  <c r="BJ126" i="19"/>
  <c r="BK126" i="19"/>
  <c r="BL126" i="19"/>
  <c r="BM126" i="19"/>
  <c r="BG124" i="19"/>
  <c r="BH124" i="19"/>
  <c r="BI124" i="19"/>
  <c r="BJ124" i="19"/>
  <c r="BK124" i="19"/>
  <c r="BL124" i="19"/>
  <c r="BM124" i="19"/>
  <c r="BM125" i="19"/>
  <c r="BL125" i="19"/>
  <c r="BK125" i="19"/>
  <c r="BJ125" i="19"/>
  <c r="BI125" i="19"/>
  <c r="BH125" i="19"/>
  <c r="BG125" i="19"/>
  <c r="BG130" i="18"/>
  <c r="BH130" i="18"/>
  <c r="BI130" i="18"/>
  <c r="BJ130" i="18"/>
  <c r="BK130" i="18"/>
  <c r="BL130" i="18"/>
  <c r="BM130" i="18"/>
  <c r="BG129" i="18"/>
  <c r="BH129" i="18"/>
  <c r="BI129" i="18"/>
  <c r="BJ129" i="18"/>
  <c r="BK129" i="18"/>
  <c r="BL129" i="18"/>
  <c r="BM129" i="18"/>
  <c r="BG128" i="18"/>
  <c r="BH128" i="18"/>
  <c r="BI128" i="18"/>
  <c r="BJ128" i="18"/>
  <c r="BK128" i="18"/>
  <c r="BL128" i="18"/>
  <c r="BM128" i="18"/>
  <c r="BG127" i="18"/>
  <c r="BH127" i="18"/>
  <c r="BI127" i="18"/>
  <c r="BJ127" i="18"/>
  <c r="BK127" i="18"/>
  <c r="BL127" i="18"/>
  <c r="BM127" i="18"/>
  <c r="BG126" i="18"/>
  <c r="BH126" i="18"/>
  <c r="BI126" i="18"/>
  <c r="BJ126" i="18"/>
  <c r="BK126" i="18"/>
  <c r="BL126" i="18"/>
  <c r="BM126" i="18"/>
  <c r="BG124" i="18"/>
  <c r="BH124" i="18"/>
  <c r="BI124" i="18"/>
  <c r="BJ124" i="18"/>
  <c r="BK124" i="18"/>
  <c r="BL124" i="18"/>
  <c r="BM124" i="18"/>
  <c r="BM125" i="18"/>
  <c r="BL125" i="18"/>
  <c r="BK125" i="18"/>
  <c r="BJ125" i="18"/>
  <c r="BI125" i="18"/>
  <c r="BH125" i="18"/>
  <c r="BG125" i="18"/>
  <c r="BG70" i="19"/>
  <c r="BH70" i="19"/>
  <c r="BI70" i="19"/>
  <c r="BJ70" i="19"/>
  <c r="BK70" i="19"/>
  <c r="BL70" i="19"/>
  <c r="BM70" i="19"/>
  <c r="BG69" i="19"/>
  <c r="BH69" i="19"/>
  <c r="BI69" i="19"/>
  <c r="BJ69" i="19"/>
  <c r="BK69" i="19"/>
  <c r="BL69" i="19"/>
  <c r="BM69" i="19"/>
  <c r="BG68" i="19"/>
  <c r="BH68" i="19"/>
  <c r="BI68" i="19"/>
  <c r="BJ68" i="19"/>
  <c r="BK68" i="19"/>
  <c r="BL68" i="19"/>
  <c r="BM68" i="19"/>
  <c r="BG67" i="19"/>
  <c r="BH67" i="19"/>
  <c r="BI67" i="19"/>
  <c r="BJ67" i="19"/>
  <c r="BK67" i="19"/>
  <c r="BL67" i="19"/>
  <c r="BM67" i="19"/>
  <c r="BG66" i="19"/>
  <c r="BH66" i="19"/>
  <c r="BI66" i="19"/>
  <c r="BJ66" i="19"/>
  <c r="BK66" i="19"/>
  <c r="BL66" i="19"/>
  <c r="BM66" i="19"/>
  <c r="BG64" i="19"/>
  <c r="BH64" i="19"/>
  <c r="BI64" i="19"/>
  <c r="BJ64" i="19"/>
  <c r="BK64" i="19"/>
  <c r="BL64" i="19"/>
  <c r="BM64" i="19"/>
  <c r="BM65" i="19"/>
  <c r="BL65" i="19"/>
  <c r="BK65" i="19"/>
  <c r="BJ65" i="19"/>
  <c r="BI65" i="19"/>
  <c r="BH65" i="19"/>
  <c r="BG65" i="19"/>
  <c r="BG70" i="18"/>
  <c r="BH70" i="18"/>
  <c r="BI70" i="18"/>
  <c r="BJ70" i="18"/>
  <c r="BK70" i="18"/>
  <c r="BL70" i="18"/>
  <c r="BM70" i="18"/>
  <c r="BG69" i="18"/>
  <c r="BH69" i="18"/>
  <c r="BI69" i="18"/>
  <c r="BJ69" i="18"/>
  <c r="BK69" i="18"/>
  <c r="BL69" i="18"/>
  <c r="BM69" i="18"/>
  <c r="BG68" i="18"/>
  <c r="BH68" i="18"/>
  <c r="BI68" i="18"/>
  <c r="BJ68" i="18"/>
  <c r="BK68" i="18"/>
  <c r="BL68" i="18"/>
  <c r="BM68" i="18"/>
  <c r="BG67" i="18"/>
  <c r="BH67" i="18"/>
  <c r="BI67" i="18"/>
  <c r="BJ67" i="18"/>
  <c r="BK67" i="18"/>
  <c r="BL67" i="18"/>
  <c r="BM67" i="18"/>
  <c r="BG66" i="18"/>
  <c r="BH66" i="18"/>
  <c r="BI66" i="18"/>
  <c r="BJ66" i="18"/>
  <c r="BK66" i="18"/>
  <c r="BL66" i="18"/>
  <c r="BM66" i="18"/>
  <c r="BG64" i="18"/>
  <c r="BH64" i="18"/>
  <c r="BI64" i="18"/>
  <c r="BJ64" i="18"/>
  <c r="BK64" i="18"/>
  <c r="BL64" i="18"/>
  <c r="BM64" i="18"/>
  <c r="BM65" i="18"/>
  <c r="BL65" i="18"/>
  <c r="BK65" i="18"/>
  <c r="BJ65" i="18"/>
  <c r="BI65" i="18"/>
  <c r="BH65" i="18"/>
  <c r="BG65" i="18"/>
  <c r="BG250" i="17"/>
  <c r="BH250" i="17"/>
  <c r="BI250" i="17"/>
  <c r="BJ250" i="17"/>
  <c r="BK250" i="17"/>
  <c r="BL250" i="17"/>
  <c r="BM250" i="17"/>
  <c r="BG249" i="17"/>
  <c r="BH249" i="17"/>
  <c r="BI249" i="17"/>
  <c r="BJ249" i="17"/>
  <c r="BK249" i="17"/>
  <c r="BL249" i="17"/>
  <c r="BM249" i="17"/>
  <c r="BG248" i="17"/>
  <c r="BH248" i="17"/>
  <c r="BI248" i="17"/>
  <c r="BJ248" i="17"/>
  <c r="BK248" i="17"/>
  <c r="BL248" i="17"/>
  <c r="BM248" i="17"/>
  <c r="BG247" i="17"/>
  <c r="BH247" i="17"/>
  <c r="BI247" i="17"/>
  <c r="BJ247" i="17"/>
  <c r="BK247" i="17"/>
  <c r="BL247" i="17"/>
  <c r="BM247" i="17"/>
  <c r="BG246" i="17"/>
  <c r="BH246" i="17"/>
  <c r="BI246" i="17"/>
  <c r="BJ246" i="17"/>
  <c r="BK246" i="17"/>
  <c r="BL246" i="17"/>
  <c r="BM246" i="17"/>
  <c r="BG244" i="17"/>
  <c r="BH244" i="17"/>
  <c r="BI244" i="17"/>
  <c r="BJ244" i="17"/>
  <c r="BK244" i="17"/>
  <c r="BL244" i="17"/>
  <c r="BM244" i="17"/>
  <c r="BM245" i="17"/>
  <c r="BL245" i="17"/>
  <c r="BK245" i="17"/>
  <c r="BJ245" i="17"/>
  <c r="BI245" i="17"/>
  <c r="BH245" i="17"/>
  <c r="BG245" i="17"/>
  <c r="BG250" i="16"/>
  <c r="BH250" i="16"/>
  <c r="BI250" i="16"/>
  <c r="BJ250" i="16"/>
  <c r="BK250" i="16"/>
  <c r="BL250" i="16"/>
  <c r="BM250" i="16"/>
  <c r="BG249" i="16"/>
  <c r="BH249" i="16"/>
  <c r="BI249" i="16"/>
  <c r="BJ249" i="16"/>
  <c r="BK249" i="16"/>
  <c r="BL249" i="16"/>
  <c r="BM249" i="16"/>
  <c r="BG248" i="16"/>
  <c r="BH248" i="16"/>
  <c r="BI248" i="16"/>
  <c r="BJ248" i="16"/>
  <c r="BK248" i="16"/>
  <c r="BL248" i="16"/>
  <c r="BM248" i="16"/>
  <c r="BG247" i="16"/>
  <c r="BH247" i="16"/>
  <c r="BI247" i="16"/>
  <c r="BJ247" i="16"/>
  <c r="BK247" i="16"/>
  <c r="BL247" i="16"/>
  <c r="BM247" i="16"/>
  <c r="BG246" i="16"/>
  <c r="BH246" i="16"/>
  <c r="BI246" i="16"/>
  <c r="BJ246" i="16"/>
  <c r="BK246" i="16"/>
  <c r="BL246" i="16"/>
  <c r="BM246" i="16"/>
  <c r="BG244" i="16"/>
  <c r="BH244" i="16"/>
  <c r="BI244" i="16"/>
  <c r="BJ244" i="16"/>
  <c r="BK244" i="16"/>
  <c r="BL244" i="16"/>
  <c r="BM244" i="16"/>
  <c r="BM245" i="16"/>
  <c r="BL245" i="16"/>
  <c r="BK245" i="16"/>
  <c r="BJ245" i="16"/>
  <c r="BI245" i="16"/>
  <c r="BH245" i="16"/>
  <c r="BG245" i="16"/>
  <c r="BG190" i="17"/>
  <c r="BH190" i="17"/>
  <c r="BI190" i="17"/>
  <c r="BJ190" i="17"/>
  <c r="BK190" i="17"/>
  <c r="BL190" i="17"/>
  <c r="BM190" i="17"/>
  <c r="BG189" i="17"/>
  <c r="BH189" i="17"/>
  <c r="BI189" i="17"/>
  <c r="BJ189" i="17"/>
  <c r="BK189" i="17"/>
  <c r="BL189" i="17"/>
  <c r="BM189" i="17"/>
  <c r="BG188" i="17"/>
  <c r="BH188" i="17"/>
  <c r="BI188" i="17"/>
  <c r="BJ188" i="17"/>
  <c r="BK188" i="17"/>
  <c r="BL188" i="17"/>
  <c r="BM188" i="17"/>
  <c r="BG187" i="17"/>
  <c r="BH187" i="17"/>
  <c r="BI187" i="17"/>
  <c r="BJ187" i="17"/>
  <c r="BK187" i="17"/>
  <c r="BL187" i="17"/>
  <c r="BM187" i="17"/>
  <c r="BG186" i="17"/>
  <c r="BH186" i="17"/>
  <c r="BI186" i="17"/>
  <c r="BJ186" i="17"/>
  <c r="BK186" i="17"/>
  <c r="BL186" i="17"/>
  <c r="BM186" i="17"/>
  <c r="BG184" i="17"/>
  <c r="BH184" i="17"/>
  <c r="BI184" i="17"/>
  <c r="BJ184" i="17"/>
  <c r="BK184" i="17"/>
  <c r="BL184" i="17"/>
  <c r="BM184" i="17"/>
  <c r="BM185" i="17"/>
  <c r="BL185" i="17"/>
  <c r="BK185" i="17"/>
  <c r="BJ185" i="17"/>
  <c r="BI185" i="17"/>
  <c r="BH185" i="17"/>
  <c r="BG185" i="17"/>
  <c r="BG190" i="16"/>
  <c r="BH190" i="16"/>
  <c r="BI190" i="16"/>
  <c r="BJ190" i="16"/>
  <c r="BK190" i="16"/>
  <c r="BL190" i="16"/>
  <c r="BM190" i="16"/>
  <c r="BG189" i="16"/>
  <c r="BH189" i="16"/>
  <c r="BI189" i="16"/>
  <c r="BJ189" i="16"/>
  <c r="BK189" i="16"/>
  <c r="BL189" i="16"/>
  <c r="BM189" i="16"/>
  <c r="BG188" i="16"/>
  <c r="BH188" i="16"/>
  <c r="BI188" i="16"/>
  <c r="BJ188" i="16"/>
  <c r="BK188" i="16"/>
  <c r="BL188" i="16"/>
  <c r="BM188" i="16"/>
  <c r="BG187" i="16"/>
  <c r="BH187" i="16"/>
  <c r="BI187" i="16"/>
  <c r="BJ187" i="16"/>
  <c r="BK187" i="16"/>
  <c r="BL187" i="16"/>
  <c r="BM187" i="16"/>
  <c r="BG186" i="16"/>
  <c r="BH186" i="16"/>
  <c r="BI186" i="16"/>
  <c r="BJ186" i="16"/>
  <c r="BK186" i="16"/>
  <c r="BL186" i="16"/>
  <c r="BM186" i="16"/>
  <c r="BG184" i="16"/>
  <c r="BH184" i="16"/>
  <c r="BI184" i="16"/>
  <c r="BJ184" i="16"/>
  <c r="BK184" i="16"/>
  <c r="BL184" i="16"/>
  <c r="BM184" i="16"/>
  <c r="BM185" i="16"/>
  <c r="BL185" i="16"/>
  <c r="BK185" i="16"/>
  <c r="BJ185" i="16"/>
  <c r="BI185" i="16"/>
  <c r="BH185" i="16"/>
  <c r="BG185" i="16"/>
  <c r="BG130" i="17"/>
  <c r="BH130" i="17"/>
  <c r="BI130" i="17"/>
  <c r="BJ130" i="17"/>
  <c r="BK130" i="17"/>
  <c r="BL130" i="17"/>
  <c r="BM130" i="17"/>
  <c r="BG129" i="17"/>
  <c r="BH129" i="17"/>
  <c r="BI129" i="17"/>
  <c r="BJ129" i="17"/>
  <c r="BK129" i="17"/>
  <c r="BL129" i="17"/>
  <c r="BM129" i="17"/>
  <c r="BG128" i="17"/>
  <c r="BH128" i="17"/>
  <c r="BI128" i="17"/>
  <c r="BJ128" i="17"/>
  <c r="BK128" i="17"/>
  <c r="BL128" i="17"/>
  <c r="BM128" i="17"/>
  <c r="BG127" i="17"/>
  <c r="BH127" i="17"/>
  <c r="BI127" i="17"/>
  <c r="BJ127" i="17"/>
  <c r="BK127" i="17"/>
  <c r="BL127" i="17"/>
  <c r="BM127" i="17"/>
  <c r="BG126" i="17"/>
  <c r="BH126" i="17"/>
  <c r="BI126" i="17"/>
  <c r="BJ126" i="17"/>
  <c r="BK126" i="17"/>
  <c r="BL126" i="17"/>
  <c r="BM126" i="17"/>
  <c r="BG124" i="17"/>
  <c r="BH124" i="17"/>
  <c r="BI124" i="17"/>
  <c r="BJ124" i="17"/>
  <c r="BK124" i="17"/>
  <c r="BL124" i="17"/>
  <c r="BM124" i="17"/>
  <c r="BM125" i="17"/>
  <c r="BL125" i="17"/>
  <c r="BK125" i="17"/>
  <c r="BJ125" i="17"/>
  <c r="BI125" i="17"/>
  <c r="BH125" i="17"/>
  <c r="BG125" i="17"/>
  <c r="BG130" i="16"/>
  <c r="BH130" i="16"/>
  <c r="BI130" i="16"/>
  <c r="BJ130" i="16"/>
  <c r="BK130" i="16"/>
  <c r="BL130" i="16"/>
  <c r="BM130" i="16"/>
  <c r="BG129" i="16"/>
  <c r="BH129" i="16"/>
  <c r="BI129" i="16"/>
  <c r="BJ129" i="16"/>
  <c r="BK129" i="16"/>
  <c r="BL129" i="16"/>
  <c r="BM129" i="16"/>
  <c r="BG128" i="16"/>
  <c r="BH128" i="16"/>
  <c r="BI128" i="16"/>
  <c r="BJ128" i="16"/>
  <c r="BK128" i="16"/>
  <c r="BL128" i="16"/>
  <c r="BM128" i="16"/>
  <c r="BG127" i="16"/>
  <c r="BH127" i="16"/>
  <c r="BI127" i="16"/>
  <c r="BJ127" i="16"/>
  <c r="BK127" i="16"/>
  <c r="BL127" i="16"/>
  <c r="BM127" i="16"/>
  <c r="BG126" i="16"/>
  <c r="BH126" i="16"/>
  <c r="BI126" i="16"/>
  <c r="BJ126" i="16"/>
  <c r="BK126" i="16"/>
  <c r="BL126" i="16"/>
  <c r="BM126" i="16"/>
  <c r="BG124" i="16"/>
  <c r="BH124" i="16"/>
  <c r="BI124" i="16"/>
  <c r="BJ124" i="16"/>
  <c r="BK124" i="16"/>
  <c r="BL124" i="16"/>
  <c r="BM124" i="16"/>
  <c r="BM125" i="16"/>
  <c r="BL125" i="16"/>
  <c r="BK125" i="16"/>
  <c r="BJ125" i="16"/>
  <c r="BI125" i="16"/>
  <c r="BH125" i="16"/>
  <c r="BG125" i="16"/>
  <c r="BG70" i="16"/>
  <c r="BH70" i="16"/>
  <c r="BI70" i="16"/>
  <c r="BJ70" i="16"/>
  <c r="BK70" i="16"/>
  <c r="BL70" i="16"/>
  <c r="BM70" i="16"/>
  <c r="BG69" i="16"/>
  <c r="BH69" i="16"/>
  <c r="BI69" i="16"/>
  <c r="BJ69" i="16"/>
  <c r="BK69" i="16"/>
  <c r="BL69" i="16"/>
  <c r="BM69" i="16"/>
  <c r="BG68" i="16"/>
  <c r="BH68" i="16"/>
  <c r="BI68" i="16"/>
  <c r="BJ68" i="16"/>
  <c r="BK68" i="16"/>
  <c r="BL68" i="16"/>
  <c r="BM68" i="16"/>
  <c r="BG67" i="16"/>
  <c r="BH67" i="16"/>
  <c r="BI67" i="16"/>
  <c r="BJ67" i="16"/>
  <c r="BK67" i="16"/>
  <c r="BL67" i="16"/>
  <c r="BM67" i="16"/>
  <c r="BG66" i="16"/>
  <c r="BH66" i="16"/>
  <c r="BI66" i="16"/>
  <c r="BJ66" i="16"/>
  <c r="BK66" i="16"/>
  <c r="BL66" i="16"/>
  <c r="BM66" i="16"/>
  <c r="BG64" i="16"/>
  <c r="BH64" i="16"/>
  <c r="BI64" i="16"/>
  <c r="BJ64" i="16"/>
  <c r="BK64" i="16"/>
  <c r="BL64" i="16"/>
  <c r="BM64" i="16"/>
  <c r="BM65" i="16"/>
  <c r="BL65" i="16"/>
  <c r="BK65" i="16"/>
  <c r="BJ65" i="16"/>
  <c r="BI65" i="16"/>
  <c r="BH65" i="16"/>
  <c r="BG65" i="16"/>
  <c r="BG70" i="17"/>
  <c r="BH70" i="17"/>
  <c r="BI70" i="17"/>
  <c r="BJ70" i="17"/>
  <c r="BK70" i="17"/>
  <c r="BL70" i="17"/>
  <c r="BM70" i="17"/>
  <c r="BG69" i="17"/>
  <c r="BH69" i="17"/>
  <c r="BI69" i="17"/>
  <c r="BJ69" i="17"/>
  <c r="BK69" i="17"/>
  <c r="BL69" i="17"/>
  <c r="BM69" i="17"/>
  <c r="BG68" i="17"/>
  <c r="BH68" i="17"/>
  <c r="BI68" i="17"/>
  <c r="BJ68" i="17"/>
  <c r="BK68" i="17"/>
  <c r="BL68" i="17"/>
  <c r="BM68" i="17"/>
  <c r="BG67" i="17"/>
  <c r="BH67" i="17"/>
  <c r="BI67" i="17"/>
  <c r="BJ67" i="17"/>
  <c r="BK67" i="17"/>
  <c r="BL67" i="17"/>
  <c r="BM67" i="17"/>
  <c r="BG66" i="17"/>
  <c r="BH66" i="17"/>
  <c r="BI66" i="17"/>
  <c r="BJ66" i="17"/>
  <c r="BK66" i="17"/>
  <c r="BL66" i="17"/>
  <c r="BM66" i="17"/>
  <c r="BG64" i="17"/>
  <c r="BH64" i="17"/>
  <c r="BI64" i="17"/>
  <c r="BJ64" i="17"/>
  <c r="BK64" i="17"/>
  <c r="BL64" i="17"/>
  <c r="BM64" i="17"/>
  <c r="BM65" i="17"/>
  <c r="BL65" i="17"/>
  <c r="BK65" i="17"/>
  <c r="BJ65" i="17"/>
  <c r="BI65" i="17"/>
  <c r="BH65" i="17"/>
  <c r="BG65" i="17"/>
  <c r="BG250" i="15"/>
  <c r="BH250" i="15"/>
  <c r="BI250" i="15"/>
  <c r="BJ250" i="15"/>
  <c r="BK250" i="15"/>
  <c r="BL250" i="15"/>
  <c r="BM250" i="15"/>
  <c r="BG249" i="15"/>
  <c r="BH249" i="15"/>
  <c r="BI249" i="15"/>
  <c r="BJ249" i="15"/>
  <c r="BK249" i="15"/>
  <c r="BL249" i="15"/>
  <c r="BM249" i="15"/>
  <c r="BG248" i="15"/>
  <c r="BH248" i="15"/>
  <c r="BI248" i="15"/>
  <c r="BJ248" i="15"/>
  <c r="BK248" i="15"/>
  <c r="BL248" i="15"/>
  <c r="BM248" i="15"/>
  <c r="BG247" i="15"/>
  <c r="BH247" i="15"/>
  <c r="BI247" i="15"/>
  <c r="BJ247" i="15"/>
  <c r="BK247" i="15"/>
  <c r="BL247" i="15"/>
  <c r="BM247" i="15"/>
  <c r="BG246" i="15"/>
  <c r="BH246" i="15"/>
  <c r="BI246" i="15"/>
  <c r="BJ246" i="15"/>
  <c r="BK246" i="15"/>
  <c r="BL246" i="15"/>
  <c r="BM246" i="15"/>
  <c r="BG244" i="15"/>
  <c r="BH244" i="15"/>
  <c r="BI244" i="15"/>
  <c r="BJ244" i="15"/>
  <c r="BK244" i="15"/>
  <c r="BL244" i="15"/>
  <c r="BM244" i="15"/>
  <c r="BM245" i="15"/>
  <c r="BL245" i="15"/>
  <c r="BK245" i="15"/>
  <c r="BJ245" i="15"/>
  <c r="BI245" i="15"/>
  <c r="BH245" i="15"/>
  <c r="BG245" i="15"/>
  <c r="BG250" i="14"/>
  <c r="BH250" i="14"/>
  <c r="BI250" i="14"/>
  <c r="BJ250" i="14"/>
  <c r="BK250" i="14"/>
  <c r="BL250" i="14"/>
  <c r="BM250" i="14"/>
  <c r="BG249" i="14"/>
  <c r="BH249" i="14"/>
  <c r="BI249" i="14"/>
  <c r="BJ249" i="14"/>
  <c r="BK249" i="14"/>
  <c r="BL249" i="14"/>
  <c r="BM249" i="14"/>
  <c r="BG248" i="14"/>
  <c r="BH248" i="14"/>
  <c r="BI248" i="14"/>
  <c r="BJ248" i="14"/>
  <c r="BK248" i="14"/>
  <c r="BL248" i="14"/>
  <c r="BM248" i="14"/>
  <c r="BG247" i="14"/>
  <c r="BH247" i="14"/>
  <c r="BI247" i="14"/>
  <c r="BJ247" i="14"/>
  <c r="BK247" i="14"/>
  <c r="BL247" i="14"/>
  <c r="BM247" i="14"/>
  <c r="BG246" i="14"/>
  <c r="BH246" i="14"/>
  <c r="BI246" i="14"/>
  <c r="BJ246" i="14"/>
  <c r="BK246" i="14"/>
  <c r="BL246" i="14"/>
  <c r="BM246" i="14"/>
  <c r="BG244" i="14"/>
  <c r="BH244" i="14"/>
  <c r="BI244" i="14"/>
  <c r="BJ244" i="14"/>
  <c r="BK244" i="14"/>
  <c r="BL244" i="14"/>
  <c r="BM244" i="14"/>
  <c r="BM245" i="14"/>
  <c r="BL245" i="14"/>
  <c r="BK245" i="14"/>
  <c r="BJ245" i="14"/>
  <c r="BI245" i="14"/>
  <c r="BH245" i="14"/>
  <c r="BG245" i="14"/>
  <c r="BG190" i="15"/>
  <c r="BH190" i="15"/>
  <c r="BI190" i="15"/>
  <c r="BJ190" i="15"/>
  <c r="BK190" i="15"/>
  <c r="BL190" i="15"/>
  <c r="BM190" i="15"/>
  <c r="BG189" i="15"/>
  <c r="BH189" i="15"/>
  <c r="BI189" i="15"/>
  <c r="BJ189" i="15"/>
  <c r="BK189" i="15"/>
  <c r="BL189" i="15"/>
  <c r="BM189" i="15"/>
  <c r="BG188" i="15"/>
  <c r="BH188" i="15"/>
  <c r="BI188" i="15"/>
  <c r="BJ188" i="15"/>
  <c r="BK188" i="15"/>
  <c r="BL188" i="15"/>
  <c r="BM188" i="15"/>
  <c r="BG187" i="15"/>
  <c r="BH187" i="15"/>
  <c r="BI187" i="15"/>
  <c r="BJ187" i="15"/>
  <c r="BK187" i="15"/>
  <c r="BL187" i="15"/>
  <c r="BM187" i="15"/>
  <c r="BG186" i="15"/>
  <c r="BH186" i="15"/>
  <c r="BI186" i="15"/>
  <c r="BJ186" i="15"/>
  <c r="BK186" i="15"/>
  <c r="BL186" i="15"/>
  <c r="BM186" i="15"/>
  <c r="BG184" i="15"/>
  <c r="BH184" i="15"/>
  <c r="BI184" i="15"/>
  <c r="BJ184" i="15"/>
  <c r="BK184" i="15"/>
  <c r="BL184" i="15"/>
  <c r="BM184" i="15"/>
  <c r="BM185" i="15"/>
  <c r="BL185" i="15"/>
  <c r="BK185" i="15"/>
  <c r="BJ185" i="15"/>
  <c r="BI185" i="15"/>
  <c r="BH185" i="15"/>
  <c r="BG185" i="15"/>
  <c r="BG190" i="14"/>
  <c r="BH190" i="14"/>
  <c r="BI190" i="14"/>
  <c r="BJ190" i="14"/>
  <c r="BK190" i="14"/>
  <c r="BL190" i="14"/>
  <c r="BM190" i="14"/>
  <c r="BG189" i="14"/>
  <c r="BH189" i="14"/>
  <c r="BI189" i="14"/>
  <c r="BJ189" i="14"/>
  <c r="BK189" i="14"/>
  <c r="BL189" i="14"/>
  <c r="BM189" i="14"/>
  <c r="BG188" i="14"/>
  <c r="BH188" i="14"/>
  <c r="BI188" i="14"/>
  <c r="BJ188" i="14"/>
  <c r="BK188" i="14"/>
  <c r="BL188" i="14"/>
  <c r="BM188" i="14"/>
  <c r="BG187" i="14"/>
  <c r="BH187" i="14"/>
  <c r="BI187" i="14"/>
  <c r="BJ187" i="14"/>
  <c r="BK187" i="14"/>
  <c r="BL187" i="14"/>
  <c r="BM187" i="14"/>
  <c r="BG186" i="14"/>
  <c r="BH186" i="14"/>
  <c r="BI186" i="14"/>
  <c r="BJ186" i="14"/>
  <c r="BK186" i="14"/>
  <c r="BL186" i="14"/>
  <c r="BM186" i="14"/>
  <c r="BG184" i="14"/>
  <c r="BH184" i="14"/>
  <c r="BI184" i="14"/>
  <c r="BJ184" i="14"/>
  <c r="BK184" i="14"/>
  <c r="BL184" i="14"/>
  <c r="BM184" i="14"/>
  <c r="BM185" i="14"/>
  <c r="BL185" i="14"/>
  <c r="BK185" i="14"/>
  <c r="BJ185" i="14"/>
  <c r="BI185" i="14"/>
  <c r="BH185" i="14"/>
  <c r="BG185" i="14"/>
  <c r="BG130" i="14"/>
  <c r="BH130" i="14"/>
  <c r="BI130" i="14"/>
  <c r="BJ130" i="14"/>
  <c r="BK130" i="14"/>
  <c r="BL130" i="14"/>
  <c r="BM130" i="14"/>
  <c r="BG129" i="14"/>
  <c r="BH129" i="14"/>
  <c r="BI129" i="14"/>
  <c r="BJ129" i="14"/>
  <c r="BK129" i="14"/>
  <c r="BL129" i="14"/>
  <c r="BM129" i="14"/>
  <c r="BG128" i="14"/>
  <c r="BH128" i="14"/>
  <c r="BI128" i="14"/>
  <c r="BJ128" i="14"/>
  <c r="BK128" i="14"/>
  <c r="BL128" i="14"/>
  <c r="BM128" i="14"/>
  <c r="BG127" i="14"/>
  <c r="BH127" i="14"/>
  <c r="BI127" i="14"/>
  <c r="BJ127" i="14"/>
  <c r="BK127" i="14"/>
  <c r="BL127" i="14"/>
  <c r="BM127" i="14"/>
  <c r="BG126" i="14"/>
  <c r="BH126" i="14"/>
  <c r="BI126" i="14"/>
  <c r="BJ126" i="14"/>
  <c r="BK126" i="14"/>
  <c r="BL126" i="14"/>
  <c r="BM126" i="14"/>
  <c r="BG124" i="14"/>
  <c r="BH124" i="14"/>
  <c r="BI124" i="14"/>
  <c r="BJ124" i="14"/>
  <c r="BK124" i="14"/>
  <c r="BL124" i="14"/>
  <c r="BM124" i="14"/>
  <c r="BM125" i="14"/>
  <c r="BL125" i="14"/>
  <c r="BK125" i="14"/>
  <c r="BJ125" i="14"/>
  <c r="BI125" i="14"/>
  <c r="BH125" i="14"/>
  <c r="BG125" i="14"/>
  <c r="BG130" i="15"/>
  <c r="BH130" i="15"/>
  <c r="BI130" i="15"/>
  <c r="BJ130" i="15"/>
  <c r="BK130" i="15"/>
  <c r="BL130" i="15"/>
  <c r="BM130" i="15"/>
  <c r="BG129" i="15"/>
  <c r="BH129" i="15"/>
  <c r="BI129" i="15"/>
  <c r="BJ129" i="15"/>
  <c r="BK129" i="15"/>
  <c r="BL129" i="15"/>
  <c r="BM129" i="15"/>
  <c r="BG128" i="15"/>
  <c r="BH128" i="15"/>
  <c r="BI128" i="15"/>
  <c r="BJ128" i="15"/>
  <c r="BK128" i="15"/>
  <c r="BL128" i="15"/>
  <c r="BM128" i="15"/>
  <c r="BG127" i="15"/>
  <c r="BH127" i="15"/>
  <c r="BI127" i="15"/>
  <c r="BJ127" i="15"/>
  <c r="BK127" i="15"/>
  <c r="BL127" i="15"/>
  <c r="BM127" i="15"/>
  <c r="BG126" i="15"/>
  <c r="BH126" i="15"/>
  <c r="BI126" i="15"/>
  <c r="BJ126" i="15"/>
  <c r="BK126" i="15"/>
  <c r="BL126" i="15"/>
  <c r="BM126" i="15"/>
  <c r="BG124" i="15"/>
  <c r="BH124" i="15"/>
  <c r="BI124" i="15"/>
  <c r="BJ124" i="15"/>
  <c r="BK124" i="15"/>
  <c r="BL124" i="15"/>
  <c r="BM124" i="15"/>
  <c r="BM125" i="15"/>
  <c r="BL125" i="15"/>
  <c r="BK125" i="15"/>
  <c r="BJ125" i="15"/>
  <c r="BI125" i="15"/>
  <c r="BH125" i="15"/>
  <c r="BG125" i="15"/>
  <c r="BG70" i="15"/>
  <c r="BH70" i="15"/>
  <c r="BI70" i="15"/>
  <c r="BJ70" i="15"/>
  <c r="BK70" i="15"/>
  <c r="BL70" i="15"/>
  <c r="BM70" i="15"/>
  <c r="BG69" i="15"/>
  <c r="BH69" i="15"/>
  <c r="BI69" i="15"/>
  <c r="BJ69" i="15"/>
  <c r="BK69" i="15"/>
  <c r="BL69" i="15"/>
  <c r="BM69" i="15"/>
  <c r="BG68" i="15"/>
  <c r="BH68" i="15"/>
  <c r="BI68" i="15"/>
  <c r="BJ68" i="15"/>
  <c r="BK68" i="15"/>
  <c r="BL68" i="15"/>
  <c r="BM68" i="15"/>
  <c r="BG67" i="15"/>
  <c r="BH67" i="15"/>
  <c r="BI67" i="15"/>
  <c r="BJ67" i="15"/>
  <c r="BK67" i="15"/>
  <c r="BL67" i="15"/>
  <c r="BM67" i="15"/>
  <c r="BG66" i="15"/>
  <c r="BH66" i="15"/>
  <c r="BI66" i="15"/>
  <c r="BJ66" i="15"/>
  <c r="BK66" i="15"/>
  <c r="BL66" i="15"/>
  <c r="BM66" i="15"/>
  <c r="BG64" i="15"/>
  <c r="BH64" i="15"/>
  <c r="BI64" i="15"/>
  <c r="BJ64" i="15"/>
  <c r="BK64" i="15"/>
  <c r="BL64" i="15"/>
  <c r="BM64" i="15"/>
  <c r="BM65" i="15"/>
  <c r="BL65" i="15"/>
  <c r="BK65" i="15"/>
  <c r="BJ65" i="15"/>
  <c r="BI65" i="15"/>
  <c r="BH65" i="15"/>
  <c r="BG65" i="15"/>
  <c r="BG70" i="14"/>
  <c r="BH70" i="14"/>
  <c r="BI70" i="14"/>
  <c r="BJ70" i="14"/>
  <c r="BK70" i="14"/>
  <c r="BL70" i="14"/>
  <c r="BM70" i="14"/>
  <c r="BG69" i="14"/>
  <c r="BH69" i="14"/>
  <c r="BI69" i="14"/>
  <c r="BJ69" i="14"/>
  <c r="BK69" i="14"/>
  <c r="BL69" i="14"/>
  <c r="BM69" i="14"/>
  <c r="BG68" i="14"/>
  <c r="BH68" i="14"/>
  <c r="BI68" i="14"/>
  <c r="BJ68" i="14"/>
  <c r="BK68" i="14"/>
  <c r="BL68" i="14"/>
  <c r="BM68" i="14"/>
  <c r="BG67" i="14"/>
  <c r="BH67" i="14"/>
  <c r="BI67" i="14"/>
  <c r="BJ67" i="14"/>
  <c r="BK67" i="14"/>
  <c r="BL67" i="14"/>
  <c r="BM67" i="14"/>
  <c r="BG66" i="14"/>
  <c r="BH66" i="14"/>
  <c r="BI66" i="14"/>
  <c r="BJ66" i="14"/>
  <c r="BK66" i="14"/>
  <c r="BL66" i="14"/>
  <c r="BM66" i="14"/>
  <c r="BG64" i="14"/>
  <c r="BH64" i="14"/>
  <c r="BI64" i="14"/>
  <c r="BJ64" i="14"/>
  <c r="BK64" i="14"/>
  <c r="BL64" i="14"/>
  <c r="BM64" i="14"/>
  <c r="BM65" i="14"/>
  <c r="BL65" i="14"/>
  <c r="BK65" i="14"/>
  <c r="BJ65" i="14"/>
  <c r="BI65" i="14"/>
  <c r="BH65" i="14"/>
  <c r="BG65" i="14"/>
  <c r="BG70" i="12"/>
  <c r="BH70" i="12"/>
  <c r="BI70" i="12"/>
  <c r="BJ70" i="12"/>
  <c r="BK70" i="12"/>
  <c r="BL70" i="12"/>
  <c r="BM70" i="12"/>
  <c r="BG69" i="12"/>
  <c r="BH69" i="12"/>
  <c r="BI69" i="12"/>
  <c r="BJ69" i="12"/>
  <c r="BK69" i="12"/>
  <c r="BL69" i="12"/>
  <c r="BM69" i="12"/>
  <c r="BG68" i="12"/>
  <c r="BH68" i="12"/>
  <c r="BI68" i="12"/>
  <c r="BJ68" i="12"/>
  <c r="BK68" i="12"/>
  <c r="BL68" i="12"/>
  <c r="BM68" i="12"/>
  <c r="BG67" i="12"/>
  <c r="BH67" i="12"/>
  <c r="BI67" i="12"/>
  <c r="BJ67" i="12"/>
  <c r="BK67" i="12"/>
  <c r="BL67" i="12"/>
  <c r="BM67" i="12"/>
  <c r="BG66" i="12"/>
  <c r="BH66" i="12"/>
  <c r="BI66" i="12"/>
  <c r="BJ66" i="12"/>
  <c r="BK66" i="12"/>
  <c r="BL66" i="12"/>
  <c r="BM66" i="12"/>
  <c r="BG64" i="12"/>
  <c r="BH64" i="12"/>
  <c r="BI64" i="12"/>
  <c r="BJ64" i="12"/>
  <c r="BK64" i="12"/>
  <c r="BL64" i="12"/>
  <c r="BM64" i="12"/>
  <c r="BM65" i="12"/>
  <c r="BL65" i="12"/>
  <c r="BK65" i="12"/>
  <c r="BJ65" i="12"/>
  <c r="BI65" i="12"/>
  <c r="BH65" i="12"/>
  <c r="BG65" i="12"/>
  <c r="BG10" i="19"/>
  <c r="BH10" i="19"/>
  <c r="BI10" i="19"/>
  <c r="BJ10" i="19"/>
  <c r="BK10" i="19"/>
  <c r="BL10" i="19"/>
  <c r="BM10" i="19"/>
  <c r="BG9" i="19"/>
  <c r="BH9" i="19"/>
  <c r="BI9" i="19"/>
  <c r="BJ9" i="19"/>
  <c r="BK9" i="19"/>
  <c r="BL9" i="19"/>
  <c r="BM9" i="19"/>
  <c r="BG8" i="19"/>
  <c r="BH8" i="19"/>
  <c r="BI8" i="19"/>
  <c r="BJ8" i="19"/>
  <c r="BK8" i="19"/>
  <c r="BL8" i="19"/>
  <c r="BM8" i="19"/>
  <c r="BG7" i="19"/>
  <c r="BH7" i="19"/>
  <c r="BI7" i="19"/>
  <c r="BJ7" i="19"/>
  <c r="BK7" i="19"/>
  <c r="BL7" i="19"/>
  <c r="BM7" i="19"/>
  <c r="BG6" i="19"/>
  <c r="BH6" i="19"/>
  <c r="BI6" i="19"/>
  <c r="BJ6" i="19"/>
  <c r="BK6" i="19"/>
  <c r="BL6" i="19"/>
  <c r="BM6" i="19"/>
  <c r="BG4" i="19"/>
  <c r="BH4" i="19"/>
  <c r="BI4" i="19"/>
  <c r="BJ4" i="19"/>
  <c r="BK4" i="19"/>
  <c r="BL4" i="19"/>
  <c r="BM4" i="19"/>
  <c r="BM5" i="19"/>
  <c r="BL5" i="19"/>
  <c r="BK5" i="19"/>
  <c r="BJ5" i="19"/>
  <c r="BI5" i="19"/>
  <c r="BH5" i="19"/>
  <c r="BG5" i="19"/>
  <c r="BG10" i="18"/>
  <c r="BH10" i="18"/>
  <c r="BI10" i="18"/>
  <c r="BJ10" i="18"/>
  <c r="BK10" i="18"/>
  <c r="BL10" i="18"/>
  <c r="BM10" i="18"/>
  <c r="BG9" i="18"/>
  <c r="BH9" i="18"/>
  <c r="BI9" i="18"/>
  <c r="BJ9" i="18"/>
  <c r="BK9" i="18"/>
  <c r="BL9" i="18"/>
  <c r="BM9" i="18"/>
  <c r="BG8" i="18"/>
  <c r="BH8" i="18"/>
  <c r="BI8" i="18"/>
  <c r="BJ8" i="18"/>
  <c r="BK8" i="18"/>
  <c r="BL8" i="18"/>
  <c r="BM8" i="18"/>
  <c r="BG7" i="18"/>
  <c r="BH7" i="18"/>
  <c r="BI7" i="18"/>
  <c r="BJ7" i="18"/>
  <c r="BK7" i="18"/>
  <c r="BL7" i="18"/>
  <c r="BM7" i="18"/>
  <c r="BG6" i="18"/>
  <c r="BH6" i="18"/>
  <c r="BI6" i="18"/>
  <c r="BJ6" i="18"/>
  <c r="BK6" i="18"/>
  <c r="BL6" i="18"/>
  <c r="BM6" i="18"/>
  <c r="BG4" i="18"/>
  <c r="BH4" i="18"/>
  <c r="BI4" i="18"/>
  <c r="BJ4" i="18"/>
  <c r="BK4" i="18"/>
  <c r="BL4" i="18"/>
  <c r="BM4" i="18"/>
  <c r="BM5" i="18"/>
  <c r="BL5" i="18"/>
  <c r="BK5" i="18"/>
  <c r="BJ5" i="18"/>
  <c r="BI5" i="18"/>
  <c r="BH5" i="18"/>
  <c r="BG5" i="18"/>
  <c r="BG10" i="17"/>
  <c r="BH10" i="17"/>
  <c r="BI10" i="17"/>
  <c r="BJ10" i="17"/>
  <c r="BK10" i="17"/>
  <c r="BL10" i="17"/>
  <c r="BM10" i="17"/>
  <c r="BG9" i="17"/>
  <c r="BH9" i="17"/>
  <c r="BI9" i="17"/>
  <c r="BJ9" i="17"/>
  <c r="BK9" i="17"/>
  <c r="BL9" i="17"/>
  <c r="BM9" i="17"/>
  <c r="BG8" i="17"/>
  <c r="BH8" i="17"/>
  <c r="BI8" i="17"/>
  <c r="BJ8" i="17"/>
  <c r="BK8" i="17"/>
  <c r="BL8" i="17"/>
  <c r="BM8" i="17"/>
  <c r="BG7" i="17"/>
  <c r="BH7" i="17"/>
  <c r="BI7" i="17"/>
  <c r="BJ7" i="17"/>
  <c r="BK7" i="17"/>
  <c r="BL7" i="17"/>
  <c r="BM7" i="17"/>
  <c r="BG6" i="17"/>
  <c r="BH6" i="17"/>
  <c r="BI6" i="17"/>
  <c r="BJ6" i="17"/>
  <c r="BK6" i="17"/>
  <c r="BL6" i="17"/>
  <c r="BM6" i="17"/>
  <c r="BG4" i="17"/>
  <c r="BH4" i="17"/>
  <c r="BI4" i="17"/>
  <c r="BJ4" i="17"/>
  <c r="BK4" i="17"/>
  <c r="BL4" i="17"/>
  <c r="BM4" i="17"/>
  <c r="BM5" i="17"/>
  <c r="BL5" i="17"/>
  <c r="BK5" i="17"/>
  <c r="BJ5" i="17"/>
  <c r="BI5" i="17"/>
  <c r="BH5" i="17"/>
  <c r="BG5" i="17"/>
  <c r="BG10" i="16"/>
  <c r="BH10" i="16"/>
  <c r="BI10" i="16"/>
  <c r="BJ10" i="16"/>
  <c r="BK10" i="16"/>
  <c r="BL10" i="16"/>
  <c r="BM10" i="16"/>
  <c r="BG9" i="16"/>
  <c r="BH9" i="16"/>
  <c r="BI9" i="16"/>
  <c r="BJ9" i="16"/>
  <c r="BK9" i="16"/>
  <c r="BL9" i="16"/>
  <c r="BM9" i="16"/>
  <c r="BG8" i="16"/>
  <c r="BH8" i="16"/>
  <c r="BI8" i="16"/>
  <c r="BJ8" i="16"/>
  <c r="BK8" i="16"/>
  <c r="BL8" i="16"/>
  <c r="BM8" i="16"/>
  <c r="BG7" i="16"/>
  <c r="BH7" i="16"/>
  <c r="BI7" i="16"/>
  <c r="BJ7" i="16"/>
  <c r="BK7" i="16"/>
  <c r="BL7" i="16"/>
  <c r="BM7" i="16"/>
  <c r="BG6" i="16"/>
  <c r="BH6" i="16"/>
  <c r="BI6" i="16"/>
  <c r="BJ6" i="16"/>
  <c r="BK6" i="16"/>
  <c r="BL6" i="16"/>
  <c r="BM6" i="16"/>
  <c r="BG4" i="16"/>
  <c r="BH4" i="16"/>
  <c r="BI4" i="16"/>
  <c r="BJ4" i="16"/>
  <c r="BK4" i="16"/>
  <c r="BL4" i="16"/>
  <c r="BM4" i="16"/>
  <c r="BM5" i="16"/>
  <c r="BL5" i="16"/>
  <c r="BK5" i="16"/>
  <c r="BJ5" i="16"/>
  <c r="BI5" i="16"/>
  <c r="BH5" i="16"/>
  <c r="BG5" i="16"/>
  <c r="BG10" i="15"/>
  <c r="BH10" i="15"/>
  <c r="BI10" i="15"/>
  <c r="BJ10" i="15"/>
  <c r="BK10" i="15"/>
  <c r="BL10" i="15"/>
  <c r="BM10" i="15"/>
  <c r="BG9" i="15"/>
  <c r="BH9" i="15"/>
  <c r="BI9" i="15"/>
  <c r="BJ9" i="15"/>
  <c r="BK9" i="15"/>
  <c r="BL9" i="15"/>
  <c r="BM9" i="15"/>
  <c r="BG8" i="15"/>
  <c r="BH8" i="15"/>
  <c r="BI8" i="15"/>
  <c r="BJ8" i="15"/>
  <c r="BK8" i="15"/>
  <c r="BL8" i="15"/>
  <c r="BM8" i="15"/>
  <c r="BG7" i="15"/>
  <c r="BH7" i="15"/>
  <c r="BI7" i="15"/>
  <c r="BJ7" i="15"/>
  <c r="BK7" i="15"/>
  <c r="BL7" i="15"/>
  <c r="BM7" i="15"/>
  <c r="BG6" i="15"/>
  <c r="BH6" i="15"/>
  <c r="BI6" i="15"/>
  <c r="BJ6" i="15"/>
  <c r="BK6" i="15"/>
  <c r="BL6" i="15"/>
  <c r="BM6" i="15"/>
  <c r="BG4" i="15"/>
  <c r="BH4" i="15"/>
  <c r="BI4" i="15"/>
  <c r="BJ4" i="15"/>
  <c r="BK4" i="15"/>
  <c r="BL4" i="15"/>
  <c r="BM4" i="15"/>
  <c r="BM5" i="15"/>
  <c r="BL5" i="15"/>
  <c r="BK5" i="15"/>
  <c r="BJ5" i="15"/>
  <c r="BI5" i="15"/>
  <c r="BH5" i="15"/>
  <c r="BG5" i="15"/>
  <c r="BG10" i="14"/>
  <c r="BH10" i="14"/>
  <c r="BI10" i="14"/>
  <c r="BJ10" i="14"/>
  <c r="BK10" i="14"/>
  <c r="BL10" i="14"/>
  <c r="BM10" i="14"/>
  <c r="BG9" i="14"/>
  <c r="BH9" i="14"/>
  <c r="BI9" i="14"/>
  <c r="BJ9" i="14"/>
  <c r="BK9" i="14"/>
  <c r="BL9" i="14"/>
  <c r="BM9" i="14"/>
  <c r="BG8" i="14"/>
  <c r="BH8" i="14"/>
  <c r="BI8" i="14"/>
  <c r="BJ8" i="14"/>
  <c r="BK8" i="14"/>
  <c r="BL8" i="14"/>
  <c r="BM8" i="14"/>
  <c r="BG7" i="14"/>
  <c r="BH7" i="14"/>
  <c r="BI7" i="14"/>
  <c r="BJ7" i="14"/>
  <c r="BK7" i="14"/>
  <c r="BL7" i="14"/>
  <c r="BM7" i="14"/>
  <c r="BG6" i="14"/>
  <c r="BH6" i="14"/>
  <c r="BI6" i="14"/>
  <c r="BJ6" i="14"/>
  <c r="BK6" i="14"/>
  <c r="BL6" i="14"/>
  <c r="BM6" i="14"/>
  <c r="BG4" i="14"/>
  <c r="BH4" i="14"/>
  <c r="BI4" i="14"/>
  <c r="BJ4" i="14"/>
  <c r="BK4" i="14"/>
  <c r="BL4" i="14"/>
  <c r="BM4" i="14"/>
  <c r="BM5" i="14"/>
  <c r="BL5" i="14"/>
  <c r="BK5" i="14"/>
  <c r="BJ5" i="14"/>
  <c r="BI5" i="14"/>
  <c r="BH5" i="14"/>
  <c r="BG5" i="14"/>
  <c r="BG10" i="13"/>
  <c r="BH10" i="13"/>
  <c r="BI10" i="13"/>
  <c r="BJ10" i="13"/>
  <c r="BK10" i="13"/>
  <c r="BL10" i="13"/>
  <c r="BM10" i="13"/>
  <c r="BG9" i="13"/>
  <c r="BH9" i="13"/>
  <c r="BI9" i="13"/>
  <c r="BJ9" i="13"/>
  <c r="BK9" i="13"/>
  <c r="BL9" i="13"/>
  <c r="BM9" i="13"/>
  <c r="BG8" i="13"/>
  <c r="BH8" i="13"/>
  <c r="BI8" i="13"/>
  <c r="BJ8" i="13"/>
  <c r="BK8" i="13"/>
  <c r="BL8" i="13"/>
  <c r="BM8" i="13"/>
  <c r="BG7" i="13"/>
  <c r="BH7" i="13"/>
  <c r="BI7" i="13"/>
  <c r="BJ7" i="13"/>
  <c r="BK7" i="13"/>
  <c r="BL7" i="13"/>
  <c r="BM7" i="13"/>
  <c r="BG6" i="13"/>
  <c r="BH6" i="13"/>
  <c r="BI6" i="13"/>
  <c r="BJ6" i="13"/>
  <c r="BK6" i="13"/>
  <c r="BL6" i="13"/>
  <c r="BM6" i="13"/>
  <c r="BG4" i="13"/>
  <c r="BH4" i="13"/>
  <c r="BI4" i="13"/>
  <c r="BJ4" i="13"/>
  <c r="BK4" i="13"/>
  <c r="BL4" i="13"/>
  <c r="BM4" i="13"/>
  <c r="BM5" i="13"/>
  <c r="BL5" i="13"/>
  <c r="BK5" i="13"/>
  <c r="BJ5" i="13"/>
  <c r="BI5" i="13"/>
  <c r="BH5" i="13"/>
  <c r="BG5" i="13"/>
  <c r="BG10" i="12"/>
  <c r="BH10" i="12"/>
  <c r="BI10" i="12"/>
  <c r="BJ10" i="12"/>
  <c r="BK10" i="12"/>
  <c r="BL10" i="12"/>
  <c r="BM10" i="12"/>
  <c r="BG9" i="12"/>
  <c r="BH9" i="12"/>
  <c r="BI9" i="12"/>
  <c r="BJ9" i="12"/>
  <c r="BK9" i="12"/>
  <c r="BL9" i="12"/>
  <c r="BM9" i="12"/>
  <c r="BG8" i="12"/>
  <c r="BH8" i="12"/>
  <c r="BI8" i="12"/>
  <c r="BJ8" i="12"/>
  <c r="BK8" i="12"/>
  <c r="BL8" i="12"/>
  <c r="BM8" i="12"/>
  <c r="BG7" i="12"/>
  <c r="BH7" i="12"/>
  <c r="BI7" i="12"/>
  <c r="BJ7" i="12"/>
  <c r="BK7" i="12"/>
  <c r="BL7" i="12"/>
  <c r="BM7" i="12"/>
  <c r="BG6" i="12"/>
  <c r="BH6" i="12"/>
  <c r="BI6" i="12"/>
  <c r="BJ6" i="12"/>
  <c r="BK6" i="12"/>
  <c r="BL6" i="12"/>
  <c r="BM6" i="12"/>
  <c r="BG4" i="12"/>
  <c r="BH4" i="12"/>
  <c r="BI4" i="12"/>
  <c r="BJ4" i="12"/>
  <c r="BK4" i="12"/>
  <c r="BL4" i="12"/>
  <c r="BM4" i="12"/>
  <c r="BM5" i="12"/>
  <c r="BL5" i="12"/>
  <c r="BK5" i="12"/>
  <c r="BJ5" i="12"/>
  <c r="BI5" i="12"/>
  <c r="BH5" i="12"/>
  <c r="BG5" i="12"/>
  <c r="B69" i="11"/>
  <c r="C69" i="11"/>
  <c r="D69" i="11"/>
  <c r="E69" i="11"/>
  <c r="F69" i="11"/>
  <c r="G69" i="11"/>
  <c r="H69" i="11"/>
  <c r="B68" i="11"/>
  <c r="C68" i="11"/>
  <c r="D68" i="11"/>
  <c r="E68" i="11"/>
  <c r="F68" i="11"/>
  <c r="G68" i="11"/>
  <c r="H68" i="11"/>
  <c r="B67" i="11"/>
  <c r="C67" i="11"/>
  <c r="D67" i="11"/>
  <c r="E67" i="11"/>
  <c r="F67" i="11"/>
  <c r="G67" i="11"/>
  <c r="H67" i="11"/>
  <c r="B66" i="11"/>
  <c r="C66" i="11"/>
  <c r="D66" i="11"/>
  <c r="E66" i="11"/>
  <c r="F66" i="11"/>
  <c r="G66" i="11"/>
  <c r="H66" i="11"/>
  <c r="B65" i="11"/>
  <c r="C65" i="11"/>
  <c r="D65" i="11"/>
  <c r="E65" i="11"/>
  <c r="F65" i="11"/>
  <c r="G65" i="11"/>
  <c r="H65" i="11"/>
  <c r="B63" i="11"/>
  <c r="C63" i="11"/>
  <c r="D63" i="11"/>
  <c r="E63" i="11"/>
  <c r="F63" i="11"/>
  <c r="G63" i="11"/>
  <c r="H63" i="11"/>
  <c r="H64" i="11"/>
  <c r="G64" i="11"/>
  <c r="F64" i="11"/>
  <c r="E64" i="11"/>
  <c r="D64" i="11"/>
  <c r="C64" i="11"/>
  <c r="B64" i="11"/>
  <c r="B69" i="10"/>
  <c r="C69" i="10"/>
  <c r="D69" i="10"/>
  <c r="E69" i="10"/>
  <c r="F69" i="10"/>
  <c r="G69" i="10"/>
  <c r="H69" i="10"/>
  <c r="B68" i="10"/>
  <c r="C68" i="10"/>
  <c r="D68" i="10"/>
  <c r="E68" i="10"/>
  <c r="F68" i="10"/>
  <c r="G68" i="10"/>
  <c r="H68" i="10"/>
  <c r="B67" i="10"/>
  <c r="C67" i="10"/>
  <c r="D67" i="10"/>
  <c r="E67" i="10"/>
  <c r="F67" i="10"/>
  <c r="G67" i="10"/>
  <c r="H67" i="10"/>
  <c r="B66" i="10"/>
  <c r="C66" i="10"/>
  <c r="D66" i="10"/>
  <c r="E66" i="10"/>
  <c r="F66" i="10"/>
  <c r="G66" i="10"/>
  <c r="H66" i="10"/>
  <c r="B65" i="10"/>
  <c r="C65" i="10"/>
  <c r="D65" i="10"/>
  <c r="E65" i="10"/>
  <c r="F65" i="10"/>
  <c r="G65" i="10"/>
  <c r="H65" i="10"/>
  <c r="B63" i="10"/>
  <c r="C63" i="10"/>
  <c r="D63" i="10"/>
  <c r="E63" i="10"/>
  <c r="F63" i="10"/>
  <c r="G63" i="10"/>
  <c r="H63" i="10"/>
  <c r="H64" i="10"/>
  <c r="G64" i="10"/>
  <c r="F64" i="10"/>
  <c r="E64" i="10"/>
  <c r="D64" i="10"/>
  <c r="C64" i="10"/>
  <c r="B64" i="10"/>
  <c r="B69" i="9"/>
  <c r="C69" i="9"/>
  <c r="D69" i="9"/>
  <c r="E69" i="9"/>
  <c r="F69" i="9"/>
  <c r="G69" i="9"/>
  <c r="H69" i="9"/>
  <c r="B68" i="9"/>
  <c r="C68" i="9"/>
  <c r="D68" i="9"/>
  <c r="E68" i="9"/>
  <c r="F68" i="9"/>
  <c r="G68" i="9"/>
  <c r="H68" i="9"/>
  <c r="B67" i="9"/>
  <c r="C67" i="9"/>
  <c r="D67" i="9"/>
  <c r="E67" i="9"/>
  <c r="F67" i="9"/>
  <c r="G67" i="9"/>
  <c r="H67" i="9"/>
  <c r="B66" i="9"/>
  <c r="C66" i="9"/>
  <c r="D66" i="9"/>
  <c r="E66" i="9"/>
  <c r="F66" i="9"/>
  <c r="G66" i="9"/>
  <c r="H66" i="9"/>
  <c r="B65" i="9"/>
  <c r="C65" i="9"/>
  <c r="D65" i="9"/>
  <c r="E65" i="9"/>
  <c r="F65" i="9"/>
  <c r="G65" i="9"/>
  <c r="H65" i="9"/>
  <c r="B63" i="9"/>
  <c r="C63" i="9"/>
  <c r="D63" i="9"/>
  <c r="E63" i="9"/>
  <c r="F63" i="9"/>
  <c r="G63" i="9"/>
  <c r="H63" i="9"/>
  <c r="H64" i="9"/>
  <c r="G64" i="9"/>
  <c r="F64" i="9"/>
  <c r="E64" i="9"/>
  <c r="D64" i="9"/>
  <c r="C64" i="9"/>
  <c r="B64" i="9"/>
  <c r="B69" i="8"/>
  <c r="C69" i="8"/>
  <c r="D69" i="8"/>
  <c r="E69" i="8"/>
  <c r="F69" i="8"/>
  <c r="G69" i="8"/>
  <c r="H69" i="8"/>
  <c r="B68" i="8"/>
  <c r="C68" i="8"/>
  <c r="D68" i="8"/>
  <c r="E68" i="8"/>
  <c r="F68" i="8"/>
  <c r="G68" i="8"/>
  <c r="H68" i="8"/>
  <c r="B67" i="8"/>
  <c r="C67" i="8"/>
  <c r="D67" i="8"/>
  <c r="E67" i="8"/>
  <c r="F67" i="8"/>
  <c r="G67" i="8"/>
  <c r="H67" i="8"/>
  <c r="B66" i="8"/>
  <c r="C66" i="8"/>
  <c r="D66" i="8"/>
  <c r="E66" i="8"/>
  <c r="F66" i="8"/>
  <c r="G66" i="8"/>
  <c r="H66" i="8"/>
  <c r="B65" i="8"/>
  <c r="C65" i="8"/>
  <c r="D65" i="8"/>
  <c r="E65" i="8"/>
  <c r="F65" i="8"/>
  <c r="G65" i="8"/>
  <c r="H65" i="8"/>
  <c r="B63" i="8"/>
  <c r="C63" i="8"/>
  <c r="D63" i="8"/>
  <c r="E63" i="8"/>
  <c r="F63" i="8"/>
  <c r="G63" i="8"/>
  <c r="H63" i="8"/>
  <c r="H64" i="8"/>
  <c r="G64" i="8"/>
  <c r="F64" i="8"/>
  <c r="E64" i="8"/>
  <c r="D64" i="8"/>
  <c r="C64" i="8"/>
  <c r="B64" i="8"/>
  <c r="B69" i="7"/>
  <c r="C69" i="7"/>
  <c r="D69" i="7"/>
  <c r="E69" i="7"/>
  <c r="F69" i="7"/>
  <c r="G69" i="7"/>
  <c r="H69" i="7"/>
  <c r="B68" i="7"/>
  <c r="C68" i="7"/>
  <c r="D68" i="7"/>
  <c r="E68" i="7"/>
  <c r="F68" i="7"/>
  <c r="G68" i="7"/>
  <c r="H68" i="7"/>
  <c r="B67" i="7"/>
  <c r="C67" i="7"/>
  <c r="D67" i="7"/>
  <c r="E67" i="7"/>
  <c r="F67" i="7"/>
  <c r="G67" i="7"/>
  <c r="H67" i="7"/>
  <c r="B66" i="7"/>
  <c r="C66" i="7"/>
  <c r="D66" i="7"/>
  <c r="E66" i="7"/>
  <c r="F66" i="7"/>
  <c r="G66" i="7"/>
  <c r="H66" i="7"/>
  <c r="B65" i="7"/>
  <c r="C65" i="7"/>
  <c r="D65" i="7"/>
  <c r="E65" i="7"/>
  <c r="F65" i="7"/>
  <c r="G65" i="7"/>
  <c r="H65" i="7"/>
  <c r="B63" i="7"/>
  <c r="C63" i="7"/>
  <c r="D63" i="7"/>
  <c r="E63" i="7"/>
  <c r="F63" i="7"/>
  <c r="G63" i="7"/>
  <c r="H63" i="7"/>
  <c r="H64" i="7"/>
  <c r="G64" i="7"/>
  <c r="F64" i="7"/>
  <c r="E64" i="7"/>
  <c r="D64" i="7"/>
  <c r="C64" i="7"/>
  <c r="B64" i="7"/>
  <c r="B69" i="6"/>
  <c r="C69" i="6"/>
  <c r="D69" i="6"/>
  <c r="E69" i="6"/>
  <c r="F69" i="6"/>
  <c r="G69" i="6"/>
  <c r="H69" i="6"/>
  <c r="B68" i="6"/>
  <c r="C68" i="6"/>
  <c r="D68" i="6"/>
  <c r="E68" i="6"/>
  <c r="F68" i="6"/>
  <c r="G68" i="6"/>
  <c r="H68" i="6"/>
  <c r="B67" i="6"/>
  <c r="C67" i="6"/>
  <c r="D67" i="6"/>
  <c r="E67" i="6"/>
  <c r="F67" i="6"/>
  <c r="G67" i="6"/>
  <c r="H67" i="6"/>
  <c r="B66" i="6"/>
  <c r="C66" i="6"/>
  <c r="D66" i="6"/>
  <c r="E66" i="6"/>
  <c r="F66" i="6"/>
  <c r="G66" i="6"/>
  <c r="H66" i="6"/>
  <c r="B65" i="6"/>
  <c r="C65" i="6"/>
  <c r="D65" i="6"/>
  <c r="E65" i="6"/>
  <c r="F65" i="6"/>
  <c r="G65" i="6"/>
  <c r="H65" i="6"/>
  <c r="B63" i="6"/>
  <c r="C63" i="6"/>
  <c r="D63" i="6"/>
  <c r="E63" i="6"/>
  <c r="F63" i="6"/>
  <c r="G63" i="6"/>
  <c r="H63" i="6"/>
  <c r="H64" i="6"/>
  <c r="G64" i="6"/>
  <c r="F64" i="6"/>
  <c r="E64" i="6"/>
  <c r="D64" i="6"/>
  <c r="C64" i="6"/>
  <c r="B64" i="6"/>
  <c r="B69" i="5"/>
  <c r="C69" i="5"/>
  <c r="D69" i="5"/>
  <c r="E69" i="5"/>
  <c r="F69" i="5"/>
  <c r="G69" i="5"/>
  <c r="H69" i="5"/>
  <c r="B68" i="5"/>
  <c r="C68" i="5"/>
  <c r="D68" i="5"/>
  <c r="E68" i="5"/>
  <c r="F68" i="5"/>
  <c r="G68" i="5"/>
  <c r="H68" i="5"/>
  <c r="B67" i="5"/>
  <c r="C67" i="5"/>
  <c r="D67" i="5"/>
  <c r="E67" i="5"/>
  <c r="F67" i="5"/>
  <c r="G67" i="5"/>
  <c r="H67" i="5"/>
  <c r="B66" i="5"/>
  <c r="C66" i="5"/>
  <c r="D66" i="5"/>
  <c r="E66" i="5"/>
  <c r="F66" i="5"/>
  <c r="G66" i="5"/>
  <c r="H66" i="5"/>
  <c r="B65" i="5"/>
  <c r="C65" i="5"/>
  <c r="D65" i="5"/>
  <c r="E65" i="5"/>
  <c r="F65" i="5"/>
  <c r="G65" i="5"/>
  <c r="H65" i="5"/>
  <c r="B63" i="5"/>
  <c r="C63" i="5"/>
  <c r="D63" i="5"/>
  <c r="E63" i="5"/>
  <c r="F63" i="5"/>
  <c r="G63" i="5"/>
  <c r="H63" i="5"/>
  <c r="H64" i="5"/>
  <c r="G64" i="5"/>
  <c r="F64" i="5"/>
  <c r="E64" i="5"/>
  <c r="D64" i="5"/>
  <c r="C64" i="5"/>
  <c r="B64" i="5"/>
  <c r="B69" i="4"/>
  <c r="C69" i="4"/>
  <c r="D69" i="4"/>
  <c r="E69" i="4"/>
  <c r="F69" i="4"/>
  <c r="G69" i="4"/>
  <c r="H69" i="4"/>
  <c r="B68" i="4"/>
  <c r="C68" i="4"/>
  <c r="D68" i="4"/>
  <c r="E68" i="4"/>
  <c r="F68" i="4"/>
  <c r="G68" i="4"/>
  <c r="H68" i="4"/>
  <c r="B67" i="4"/>
  <c r="C67" i="4"/>
  <c r="D67" i="4"/>
  <c r="E67" i="4"/>
  <c r="F67" i="4"/>
  <c r="G67" i="4"/>
  <c r="H67" i="4"/>
  <c r="B66" i="4"/>
  <c r="C66" i="4"/>
  <c r="D66" i="4"/>
  <c r="E66" i="4"/>
  <c r="F66" i="4"/>
  <c r="G66" i="4"/>
  <c r="H66" i="4"/>
  <c r="B65" i="4"/>
  <c r="C65" i="4"/>
  <c r="D65" i="4"/>
  <c r="E65" i="4"/>
  <c r="F65" i="4"/>
  <c r="G65" i="4"/>
  <c r="H65" i="4"/>
  <c r="B63" i="4"/>
  <c r="C63" i="4"/>
  <c r="D63" i="4"/>
  <c r="E63" i="4"/>
  <c r="F63" i="4"/>
  <c r="G63" i="4"/>
  <c r="H63" i="4"/>
  <c r="H64" i="4"/>
  <c r="G64" i="4"/>
  <c r="F64" i="4"/>
  <c r="E64" i="4"/>
  <c r="D64" i="4"/>
  <c r="C64" i="4"/>
  <c r="B64" i="4"/>
  <c r="B69" i="1"/>
  <c r="C69" i="1"/>
  <c r="D69" i="1"/>
  <c r="E69" i="1"/>
  <c r="F69" i="1"/>
  <c r="G69" i="1"/>
  <c r="H69" i="1"/>
  <c r="B68" i="1"/>
  <c r="C68" i="1"/>
  <c r="D68" i="1"/>
  <c r="E68" i="1"/>
  <c r="F68" i="1"/>
  <c r="G68" i="1"/>
  <c r="H68" i="1"/>
  <c r="B67" i="1"/>
  <c r="C67" i="1"/>
  <c r="D67" i="1"/>
  <c r="E67" i="1"/>
  <c r="F67" i="1"/>
  <c r="G67" i="1"/>
  <c r="H67" i="1"/>
  <c r="B66" i="1"/>
  <c r="C66" i="1"/>
  <c r="D66" i="1"/>
  <c r="E66" i="1"/>
  <c r="F66" i="1"/>
  <c r="G66" i="1"/>
  <c r="H66" i="1"/>
  <c r="B65" i="1"/>
  <c r="C65" i="1"/>
  <c r="D65" i="1"/>
  <c r="E65" i="1"/>
  <c r="F65" i="1"/>
  <c r="G65" i="1"/>
  <c r="H65" i="1"/>
  <c r="B63" i="1"/>
  <c r="C63" i="1"/>
  <c r="D63" i="1"/>
  <c r="E63" i="1"/>
  <c r="F63" i="1"/>
  <c r="G63" i="1"/>
  <c r="H63" i="1"/>
  <c r="H64" i="1"/>
  <c r="G64" i="1"/>
  <c r="F64" i="1"/>
  <c r="E64" i="1"/>
  <c r="D64" i="1"/>
  <c r="C64" i="1"/>
  <c r="B64" i="1"/>
  <c r="B69" i="2"/>
  <c r="C69" i="2"/>
  <c r="D69" i="2"/>
  <c r="E69" i="2"/>
  <c r="F69" i="2"/>
  <c r="G69" i="2"/>
  <c r="H69" i="2"/>
  <c r="B68" i="2"/>
  <c r="C68" i="2"/>
  <c r="D68" i="2"/>
  <c r="E68" i="2"/>
  <c r="F68" i="2"/>
  <c r="G68" i="2"/>
  <c r="H68" i="2"/>
  <c r="B67" i="2"/>
  <c r="C67" i="2"/>
  <c r="D67" i="2"/>
  <c r="E67" i="2"/>
  <c r="F67" i="2"/>
  <c r="G67" i="2"/>
  <c r="H67" i="2"/>
  <c r="B66" i="2"/>
  <c r="C66" i="2"/>
  <c r="D66" i="2"/>
  <c r="E66" i="2"/>
  <c r="F66" i="2"/>
  <c r="G66" i="2"/>
  <c r="H66" i="2"/>
  <c r="B65" i="2"/>
  <c r="C65" i="2"/>
  <c r="D65" i="2"/>
  <c r="E65" i="2"/>
  <c r="F65" i="2"/>
  <c r="G65" i="2"/>
  <c r="H65" i="2"/>
  <c r="B63" i="2"/>
  <c r="C63" i="2"/>
  <c r="D63" i="2"/>
  <c r="E63" i="2"/>
  <c r="F63" i="2"/>
  <c r="G63" i="2"/>
  <c r="H63" i="2"/>
  <c r="H64" i="2"/>
  <c r="G64" i="2"/>
  <c r="F64" i="2"/>
  <c r="E64" i="2"/>
  <c r="D64" i="2"/>
  <c r="C64" i="2"/>
  <c r="B64" i="2"/>
</calcChain>
</file>

<file path=xl/sharedStrings.xml><?xml version="1.0" encoding="utf-8"?>
<sst xmlns="http://schemas.openxmlformats.org/spreadsheetml/2006/main" count="10039" uniqueCount="391">
  <si>
    <t>Country/Region</t>
  </si>
  <si>
    <t>Australia</t>
  </si>
  <si>
    <t>Austria</t>
  </si>
  <si>
    <t>Belgium</t>
  </si>
  <si>
    <t>Brazil</t>
  </si>
  <si>
    <t>Brunei</t>
  </si>
  <si>
    <t>Bulgaria</t>
  </si>
  <si>
    <t>Cambodia</t>
  </si>
  <si>
    <t>Canada</t>
  </si>
  <si>
    <t>China</t>
  </si>
  <si>
    <t>Croatia</t>
  </si>
  <si>
    <t>Cyprus</t>
  </si>
  <si>
    <t>Czechia</t>
  </si>
  <si>
    <t>Denmark</t>
  </si>
  <si>
    <t>Estonia</t>
  </si>
  <si>
    <t>Finland</t>
  </si>
  <si>
    <t>France</t>
  </si>
  <si>
    <t>Germany</t>
  </si>
  <si>
    <t>Greece</t>
  </si>
  <si>
    <t>Hungary</t>
  </si>
  <si>
    <t>India</t>
  </si>
  <si>
    <t>Indonesia</t>
  </si>
  <si>
    <t>Ireland</t>
  </si>
  <si>
    <t>Italy</t>
  </si>
  <si>
    <t>Japan</t>
  </si>
  <si>
    <t>Lao PDR</t>
  </si>
  <si>
    <t>Latvia</t>
  </si>
  <si>
    <t>Lithuania</t>
  </si>
  <si>
    <t>Luxembourg</t>
  </si>
  <si>
    <t>Malaysia</t>
  </si>
  <si>
    <t>Malta</t>
  </si>
  <si>
    <t>Mexico</t>
  </si>
  <si>
    <t>Myanmar</t>
  </si>
  <si>
    <t>Netherlands</t>
  </si>
  <si>
    <t>New Zealand</t>
  </si>
  <si>
    <t>Norway</t>
  </si>
  <si>
    <t>Philippines</t>
  </si>
  <si>
    <t>Poland</t>
  </si>
  <si>
    <t>Portugal</t>
  </si>
  <si>
    <t>Rep. of Korea</t>
  </si>
  <si>
    <t>Romania</t>
  </si>
  <si>
    <t>Russian Federation</t>
  </si>
  <si>
    <t>Singapore</t>
  </si>
  <si>
    <t>Slovakia</t>
  </si>
  <si>
    <t>Slovenia</t>
  </si>
  <si>
    <t>Spain</t>
  </si>
  <si>
    <t>Sweden</t>
  </si>
  <si>
    <t>Thailand</t>
  </si>
  <si>
    <t>Turkey</t>
  </si>
  <si>
    <t>United Kingdom</t>
  </si>
  <si>
    <t>USA</t>
  </si>
  <si>
    <t>ROW</t>
  </si>
  <si>
    <t>total</t>
  </si>
  <si>
    <t>Unit: $</t>
    <phoneticPr fontId="2" type="noConversion"/>
  </si>
  <si>
    <t>Supplementary data</t>
    <phoneticPr fontId="2" type="noConversion"/>
  </si>
  <si>
    <t>Cataloge</t>
    <phoneticPr fontId="2" type="noConversion"/>
  </si>
  <si>
    <t>Oceania</t>
  </si>
  <si>
    <t>Europe</t>
  </si>
  <si>
    <t>America</t>
  </si>
  <si>
    <t>East Asia</t>
    <phoneticPr fontId="2" type="noConversion"/>
  </si>
  <si>
    <t>ROW</t>
    <phoneticPr fontId="2" type="noConversion"/>
  </si>
  <si>
    <t>Total</t>
    <phoneticPr fontId="2" type="noConversion"/>
  </si>
  <si>
    <t>Oceania</t>
    <phoneticPr fontId="2" type="noConversion"/>
  </si>
  <si>
    <t>Europe</t>
    <phoneticPr fontId="2" type="noConversion"/>
  </si>
  <si>
    <t>America</t>
    <phoneticPr fontId="2" type="noConversion"/>
  </si>
  <si>
    <t>S Asia</t>
    <phoneticPr fontId="2" type="noConversion"/>
  </si>
  <si>
    <t>S Asia</t>
    <phoneticPr fontId="2" type="noConversion"/>
  </si>
  <si>
    <t>Country/Economy</t>
    <phoneticPr fontId="2" type="noConversion"/>
  </si>
  <si>
    <t>TFM of traded cell and module capacity in 2014</t>
  </si>
  <si>
    <t>TFM of traded cell and module capacity in 2014</t>
    <phoneticPr fontId="2" type="noConversion"/>
  </si>
  <si>
    <t>TFM of traded cell and module capacity in 2017</t>
    <phoneticPr fontId="2" type="noConversion"/>
  </si>
  <si>
    <t>Unit: kW</t>
    <phoneticPr fontId="2" type="noConversion"/>
  </si>
  <si>
    <t>TFM of traded cell and module capacity by region groups in 2014</t>
    <phoneticPr fontId="2" type="noConversion"/>
  </si>
  <si>
    <t>TFM of traded cell and module capacity by region groups in 2017</t>
    <phoneticPr fontId="2" type="noConversion"/>
  </si>
  <si>
    <t>Unit: t</t>
    <phoneticPr fontId="2" type="noConversion"/>
  </si>
  <si>
    <t>Unit: t</t>
    <phoneticPr fontId="2" type="noConversion"/>
  </si>
  <si>
    <t>Total-2014</t>
    <phoneticPr fontId="2" type="noConversion"/>
  </si>
  <si>
    <t>Total-2017</t>
    <phoneticPr fontId="2" type="noConversion"/>
  </si>
  <si>
    <t>Silicon trade -2014</t>
    <phoneticPr fontId="2" type="noConversion"/>
  </si>
  <si>
    <t>Silicon trade -2017</t>
    <phoneticPr fontId="2" type="noConversion"/>
  </si>
  <si>
    <t>Silicon wafer trade -2014</t>
    <phoneticPr fontId="2" type="noConversion"/>
  </si>
  <si>
    <t>Silicon wafer trade -2017</t>
    <phoneticPr fontId="2" type="noConversion"/>
  </si>
  <si>
    <t>Solar cell and module trade-2014</t>
    <phoneticPr fontId="2" type="noConversion"/>
  </si>
  <si>
    <t>Solar cell and module trade-2017</t>
    <phoneticPr fontId="2" type="noConversion"/>
  </si>
  <si>
    <t>Region groups</t>
    <phoneticPr fontId="2" type="noConversion"/>
  </si>
  <si>
    <t>Unit: kg</t>
    <phoneticPr fontId="2" type="noConversion"/>
  </si>
  <si>
    <t>Unit: kg</t>
    <phoneticPr fontId="2" type="noConversion"/>
  </si>
  <si>
    <t>Country/Economy</t>
    <phoneticPr fontId="2" type="noConversion"/>
  </si>
  <si>
    <t>Country/Economy</t>
    <phoneticPr fontId="2" type="noConversion"/>
  </si>
  <si>
    <t>Country/Economy</t>
    <phoneticPr fontId="2" type="noConversion"/>
  </si>
  <si>
    <t>Country/Economy</t>
    <phoneticPr fontId="2" type="noConversion"/>
  </si>
  <si>
    <t>Country/Economy</t>
    <phoneticPr fontId="2" type="noConversion"/>
  </si>
  <si>
    <t>Country/Economy</t>
    <phoneticPr fontId="2" type="noConversion"/>
  </si>
  <si>
    <t>PV power generation potential of traded solar cells and modules</t>
    <phoneticPr fontId="2" type="noConversion"/>
  </si>
  <si>
    <t>Based on 2014 trade, Unit:kWh</t>
    <phoneticPr fontId="2" type="noConversion"/>
  </si>
  <si>
    <t>Country/Economy</t>
    <phoneticPr fontId="2" type="noConversion"/>
  </si>
  <si>
    <t>PV power generation potential of traded solar cells and modules by regions</t>
    <phoneticPr fontId="2" type="noConversion"/>
  </si>
  <si>
    <t>Based on 2017 trade, Unit:kWh</t>
    <phoneticPr fontId="2" type="noConversion"/>
  </si>
  <si>
    <t>PV power generation potential of traded solar cells and modules by regions</t>
    <phoneticPr fontId="2" type="noConversion"/>
  </si>
  <si>
    <t>PV power generation potential of traded solar cell and module in 2014 and 2017</t>
    <phoneticPr fontId="2" type="noConversion"/>
  </si>
  <si>
    <t>Unit:t</t>
    <phoneticPr fontId="2" type="noConversion"/>
  </si>
  <si>
    <t>Country/Economy</t>
    <phoneticPr fontId="2" type="noConversion"/>
  </si>
  <si>
    <t>Unit:t</t>
    <phoneticPr fontId="2" type="noConversion"/>
  </si>
  <si>
    <t>Unit: t</t>
    <phoneticPr fontId="2" type="noConversion"/>
  </si>
  <si>
    <t>Country/Economy</t>
    <phoneticPr fontId="2" type="noConversion"/>
  </si>
  <si>
    <t>Country/Economy</t>
    <phoneticPr fontId="2" type="noConversion"/>
  </si>
  <si>
    <t>Country/Economy</t>
    <phoneticPr fontId="2" type="noConversion"/>
  </si>
  <si>
    <t>Country/Economy</t>
    <phoneticPr fontId="2" type="noConversion"/>
  </si>
  <si>
    <t>Country/Economy</t>
    <phoneticPr fontId="2" type="noConversion"/>
  </si>
  <si>
    <t>Carbon emission reduction potential of traded solar cell and module in 2014 and 2017</t>
    <phoneticPr fontId="2" type="noConversion"/>
  </si>
  <si>
    <t>NOx reduction potential of traded solar cell and module in 2014 and 2017</t>
    <phoneticPr fontId="2" type="noConversion"/>
  </si>
  <si>
    <t>trade quantities: percent change</t>
  </si>
  <si>
    <t>destination</t>
  </si>
  <si>
    <t>Trade at world prices: new values</t>
  </si>
  <si>
    <t>China, HK included</t>
    <phoneticPr fontId="2" type="noConversion"/>
  </si>
  <si>
    <t>origin</t>
  </si>
  <si>
    <t>origin</t>
    <phoneticPr fontId="2" type="noConversion"/>
  </si>
  <si>
    <t>Trade at world prices: change in values</t>
  </si>
  <si>
    <t>Summary of Effects</t>
  </si>
  <si>
    <t>welfare</t>
  </si>
  <si>
    <t>other</t>
  </si>
  <si>
    <t>Producer surplus</t>
  </si>
  <si>
    <t>Consumer surplus</t>
  </si>
  <si>
    <t>Tariff revenue</t>
  </si>
  <si>
    <t>Change in subsidy payments</t>
  </si>
  <si>
    <t>Net welfare effect</t>
  </si>
  <si>
    <t>Change in Overall Consumer Prices</t>
  </si>
  <si>
    <t>Change in Output</t>
  </si>
  <si>
    <t>Producer Price for Home Good</t>
  </si>
  <si>
    <t>Market Price for Home Good</t>
  </si>
  <si>
    <t>A</t>
  </si>
  <si>
    <t>B</t>
  </si>
  <si>
    <t>C</t>
  </si>
  <si>
    <t>D</t>
  </si>
  <si>
    <t>E= A+B+C+D</t>
  </si>
  <si>
    <t>percent</t>
  </si>
  <si>
    <t>Country</t>
  </si>
  <si>
    <t>destination</t>
    <phoneticPr fontId="2" type="noConversion"/>
  </si>
  <si>
    <t>Tariff data in GSIM model</t>
    <phoneticPr fontId="2" type="noConversion"/>
  </si>
  <si>
    <t>Tariff data in GSIM model</t>
    <phoneticPr fontId="2" type="noConversion"/>
  </si>
  <si>
    <t>initial bilateral import tariffs</t>
  </si>
  <si>
    <r>
      <t>final bilateral import tariffs</t>
    </r>
    <r>
      <rPr>
        <sz val="11"/>
        <color theme="1"/>
        <rFont val="宋体"/>
        <family val="3"/>
        <charset val="134"/>
      </rPr>
      <t/>
    </r>
    <phoneticPr fontId="2" type="noConversion"/>
  </si>
  <si>
    <t>trade values and quantities</t>
    <phoneticPr fontId="2" type="noConversion"/>
  </si>
  <si>
    <t>Unit:$</t>
    <phoneticPr fontId="2" type="noConversion"/>
  </si>
  <si>
    <t>(1) Year 2014</t>
    <phoneticPr fontId="2" type="noConversion"/>
  </si>
  <si>
    <t>Unit: g/kWh</t>
    <phoneticPr fontId="2" type="noConversion"/>
  </si>
  <si>
    <t>Economies</t>
    <phoneticPr fontId="2" type="noConversion"/>
  </si>
  <si>
    <t>CO2</t>
    <phoneticPr fontId="2" type="noConversion"/>
  </si>
  <si>
    <t>SO2</t>
    <phoneticPr fontId="2" type="noConversion"/>
  </si>
  <si>
    <t>(2) Year 2017</t>
    <phoneticPr fontId="2" type="noConversion"/>
  </si>
  <si>
    <t>Carbon emission reduction potential of traded solar cell and module in 2014 (SSG)</t>
    <phoneticPr fontId="2" type="noConversion"/>
  </si>
  <si>
    <t>Carbon emission reduction potential of traded solar cell and module in 2014 (SSG)</t>
    <phoneticPr fontId="2" type="noConversion"/>
  </si>
  <si>
    <t>Carbon emission reduction potential of traded solar cell and module in 2017 (SSG)</t>
    <phoneticPr fontId="2" type="noConversion"/>
  </si>
  <si>
    <t>Carbon emission reduction potential of traded solar cell and module in 2014 (SST)</t>
    <phoneticPr fontId="2" type="noConversion"/>
  </si>
  <si>
    <t>Carbon emission reduction potential of traded solar cell and module in 2014 (SST)</t>
    <phoneticPr fontId="2" type="noConversion"/>
  </si>
  <si>
    <t>Carbon emission reduction potential of traded solar cell and module in 2017 (SST)</t>
    <phoneticPr fontId="2" type="noConversion"/>
  </si>
  <si>
    <t>Carbon emission reduction potential of traded solar cell and module in 2017 (SST)</t>
    <phoneticPr fontId="2" type="noConversion"/>
  </si>
  <si>
    <t>NOx reduction potential of traded solar cell and module in 2014 (SST)</t>
  </si>
  <si>
    <t>NOx reduction potential of traded solar cell and module in 2017 (SST)</t>
  </si>
  <si>
    <t>NOx reduction potential of traded solar cell and module in 2014 (SSG)</t>
  </si>
  <si>
    <t>NOx reduction potential of traded solar cell and module in 2017 (SSG)</t>
  </si>
  <si>
    <t>Emission factors of local power grid in SSG</t>
    <phoneticPr fontId="2" type="noConversion"/>
  </si>
  <si>
    <t>Emission factors of local thermal power in SST</t>
    <phoneticPr fontId="2" type="noConversion"/>
  </si>
  <si>
    <t>PM10</t>
    <phoneticPr fontId="2" type="noConversion"/>
  </si>
  <si>
    <t>Emission factors of local power grid in SSG</t>
    <phoneticPr fontId="2" type="noConversion"/>
  </si>
  <si>
    <t>Unit: g/kWh</t>
    <phoneticPr fontId="2" type="noConversion"/>
  </si>
  <si>
    <t>Emission factors of local  thermal power in SST</t>
    <phoneticPr fontId="2" type="noConversion"/>
  </si>
  <si>
    <t>NOx</t>
    <phoneticPr fontId="2" type="noConversion"/>
  </si>
  <si>
    <t>(1) Global PV new installation and power generaion potential from 2017-2050</t>
    <phoneticPr fontId="2" type="noConversion"/>
  </si>
  <si>
    <t>Time</t>
    <phoneticPr fontId="2" type="noConversion"/>
  </si>
  <si>
    <t>Annual retired PV/GW</t>
    <phoneticPr fontId="2" type="noConversion"/>
  </si>
  <si>
    <t>Lifetime power generation potential of newly installed PV/GWh</t>
    <phoneticPr fontId="2" type="noConversion"/>
  </si>
  <si>
    <t>(2) Global PV cumulative installation and power generaion potential from 2017-2050</t>
    <phoneticPr fontId="2" type="noConversion"/>
  </si>
  <si>
    <t>Global cumulative installed PV/GW</t>
    <phoneticPr fontId="2" type="noConversion"/>
  </si>
  <si>
    <t>Cumulative installed PV from traded products/GW</t>
    <phoneticPr fontId="2" type="noConversion"/>
  </si>
  <si>
    <t>Cumulative installed PV from domestic products/GW</t>
    <phoneticPr fontId="2" type="noConversion"/>
  </si>
  <si>
    <t>Cumulative retired PV/GW</t>
    <phoneticPr fontId="2" type="noConversion"/>
  </si>
  <si>
    <t>Annual power generation of cumulative installed PV/GWh</t>
    <phoneticPr fontId="2" type="noConversion"/>
  </si>
  <si>
    <t>Data 1</t>
    <phoneticPr fontId="2" type="noConversion"/>
  </si>
  <si>
    <t>Data 2</t>
    <phoneticPr fontId="2" type="noConversion"/>
  </si>
  <si>
    <t>Data 3</t>
  </si>
  <si>
    <t>Data 4</t>
  </si>
  <si>
    <t>Data 5</t>
  </si>
  <si>
    <t>Data 6</t>
  </si>
  <si>
    <t>Data 7</t>
  </si>
  <si>
    <t>Data 8</t>
  </si>
  <si>
    <t>Data 9</t>
  </si>
  <si>
    <t>Data 10</t>
  </si>
  <si>
    <t>Data 11</t>
  </si>
  <si>
    <t>Data 12</t>
  </si>
  <si>
    <t>Data 13</t>
  </si>
  <si>
    <t>Data 14</t>
  </si>
  <si>
    <t>Data 15</t>
  </si>
  <si>
    <t>Data 16</t>
  </si>
  <si>
    <t>Data 17</t>
  </si>
  <si>
    <t>Data 18</t>
  </si>
  <si>
    <t>Data 19</t>
  </si>
  <si>
    <t>Korea</t>
  </si>
  <si>
    <t>Data 20</t>
  </si>
  <si>
    <t>Data 21</t>
  </si>
  <si>
    <t>Data 22</t>
  </si>
  <si>
    <t>Data 23</t>
  </si>
  <si>
    <t>Data 24</t>
  </si>
  <si>
    <t>Data 25</t>
  </si>
  <si>
    <t>Data 26</t>
  </si>
  <si>
    <t>Data 27</t>
  </si>
  <si>
    <t>Data 28</t>
  </si>
  <si>
    <t>Data 32</t>
  </si>
  <si>
    <t>Economy</t>
    <phoneticPr fontId="2" type="noConversion"/>
  </si>
  <si>
    <t>Physical change of output (MW)</t>
    <phoneticPr fontId="2" type="noConversion"/>
  </si>
  <si>
    <t>Change of output</t>
    <phoneticPr fontId="2" type="noConversion"/>
  </si>
  <si>
    <t>(3) Global PV emission reduction potential from 2017-2050</t>
    <phoneticPr fontId="2" type="noConversion"/>
  </si>
  <si>
    <t>Annual CO2 emission reduction of cumulative installed PV/Gt</t>
    <phoneticPr fontId="2" type="noConversion"/>
  </si>
  <si>
    <t>SSG scenario</t>
    <phoneticPr fontId="2" type="noConversion"/>
  </si>
  <si>
    <t>Annual PM10 emission reduction of cumulative installed PV/Mt</t>
    <phoneticPr fontId="2" type="noConversion"/>
  </si>
  <si>
    <t>Annual SO2 emission reduction of cumulative installed PV/Mt</t>
    <phoneticPr fontId="2" type="noConversion"/>
  </si>
  <si>
    <t>Annual CO2 emission reduction of cumulative traded PV/Gt</t>
    <phoneticPr fontId="2" type="noConversion"/>
  </si>
  <si>
    <t>Annual power generation of cumulative traded PV/GWh</t>
    <phoneticPr fontId="2" type="noConversion"/>
  </si>
  <si>
    <t>Annual PM10 emission reduction of cumulative traded PV/Mt</t>
    <phoneticPr fontId="2" type="noConversion"/>
  </si>
  <si>
    <t>Annual SO2 emission reduction of cumulative traded PV/Mt</t>
    <phoneticPr fontId="2" type="noConversion"/>
  </si>
  <si>
    <t>SST scenario</t>
    <phoneticPr fontId="2" type="noConversion"/>
  </si>
  <si>
    <t>Annual NOx emission reduction of cumulative installed PV/Mt</t>
    <phoneticPr fontId="2" type="noConversion"/>
  </si>
  <si>
    <t>(1) Global PV cumulative installation and power generaion potential from 2017-2050</t>
    <phoneticPr fontId="2" type="noConversion"/>
  </si>
  <si>
    <t>Data 33</t>
  </si>
  <si>
    <t>(2) Global PV emission reduction potential from 2017-2050</t>
    <phoneticPr fontId="2" type="noConversion"/>
  </si>
  <si>
    <t>Annual NOx emission reduction of cumulative traded PV/Mt</t>
    <phoneticPr fontId="2" type="noConversion"/>
  </si>
  <si>
    <t>Annual NOx emission reduction of cumulative traded PV/Mt</t>
    <phoneticPr fontId="2" type="noConversion"/>
  </si>
  <si>
    <t>Annual NOx emission reduction of cumulative traded PV/Mt</t>
    <phoneticPr fontId="2" type="noConversion"/>
  </si>
  <si>
    <t>Data 34</t>
  </si>
  <si>
    <t>Vietnam</t>
  </si>
  <si>
    <t>TFM of the global PV product trade total value in 2014</t>
    <phoneticPr fontId="2" type="noConversion"/>
  </si>
  <si>
    <t>TFM of the global PV product trade total value in 2017</t>
    <phoneticPr fontId="2" type="noConversion"/>
  </si>
  <si>
    <t>TFM of the global PV silicon trade in 2014</t>
    <phoneticPr fontId="2" type="noConversion"/>
  </si>
  <si>
    <t>TFM of the global PV silicon trade in 2017</t>
    <phoneticPr fontId="2" type="noConversion"/>
  </si>
  <si>
    <t>TFM of the global PV silicon wafer trade in 2014</t>
    <phoneticPr fontId="2" type="noConversion"/>
  </si>
  <si>
    <t>TFM of the global PV silicon wafer trade in 2017</t>
    <phoneticPr fontId="2" type="noConversion"/>
  </si>
  <si>
    <t>TFM of the global PV solar cell and module trade in 2014</t>
    <phoneticPr fontId="2" type="noConversion"/>
  </si>
  <si>
    <t>TFM of the global PV solar cell and module trade in 2017</t>
    <phoneticPr fontId="2" type="noConversion"/>
  </si>
  <si>
    <t>TFM of the global PV product trade total value in 2014</t>
    <phoneticPr fontId="2" type="noConversion"/>
  </si>
  <si>
    <t>TFM of the global PV product trade total value by region groups in 2014</t>
    <phoneticPr fontId="2" type="noConversion"/>
  </si>
  <si>
    <t>TFM of the global PV product trade total value in 2017</t>
    <phoneticPr fontId="2" type="noConversion"/>
  </si>
  <si>
    <t>TFM of the global PV product trade total value by region groups in 2017</t>
    <phoneticPr fontId="2" type="noConversion"/>
  </si>
  <si>
    <t>TFM of the global silicon trade by region groups in 2014</t>
    <phoneticPr fontId="2" type="noConversion"/>
  </si>
  <si>
    <t>TFM of the global silicon trade in 2017</t>
    <phoneticPr fontId="2" type="noConversion"/>
  </si>
  <si>
    <t>TFM of the global silicon trade by region groups in 2017</t>
    <phoneticPr fontId="2" type="noConversion"/>
  </si>
  <si>
    <t>TFM of the global PV silicon wafer trade in 2014</t>
    <phoneticPr fontId="2" type="noConversion"/>
  </si>
  <si>
    <t>TFM of the global silicon wafer trade by region groups in 2014</t>
    <phoneticPr fontId="2" type="noConversion"/>
  </si>
  <si>
    <t>TFM of the global PV silicon wafer trade in 2017</t>
    <phoneticPr fontId="2" type="noConversion"/>
  </si>
  <si>
    <t>TFM of the global silicon wafer trade by region groups in 2017</t>
    <phoneticPr fontId="2" type="noConversion"/>
  </si>
  <si>
    <t>TFM of the global PV solar cell and module trade in 2014</t>
    <phoneticPr fontId="2" type="noConversion"/>
  </si>
  <si>
    <t>TFM of the global solar cell and module trade by region groups in 2014</t>
    <phoneticPr fontId="2" type="noConversion"/>
  </si>
  <si>
    <t>TFM of the global PV solar cell and module trade in 2017</t>
    <phoneticPr fontId="2" type="noConversion"/>
  </si>
  <si>
    <t>TFM of the global solar cell and module trade by region groups in 2017</t>
    <phoneticPr fontId="2" type="noConversion"/>
  </si>
  <si>
    <t>Carbon embodied in the global PV product trade in 2014</t>
    <phoneticPr fontId="2" type="noConversion"/>
  </si>
  <si>
    <t>Carbon embodied in the global PV product trade by regions in 2014</t>
    <phoneticPr fontId="2" type="noConversion"/>
  </si>
  <si>
    <t>PM10 embodied in the global PV product trade in 2014</t>
    <phoneticPr fontId="2" type="noConversion"/>
  </si>
  <si>
    <t>PM10 embodied in the global PV product trade by regions in 2014</t>
    <phoneticPr fontId="2" type="noConversion"/>
  </si>
  <si>
    <t>SO2 embodied in the global PV product trade by regions in 2014</t>
    <phoneticPr fontId="2" type="noConversion"/>
  </si>
  <si>
    <t>SO2 embodied in the global PV product trade in 2014</t>
    <phoneticPr fontId="2" type="noConversion"/>
  </si>
  <si>
    <t>NOx embodied in the global PV product trade in 2014</t>
    <phoneticPr fontId="2" type="noConversion"/>
  </si>
  <si>
    <t>NOx embodied in the global PV product trade by regions in 2014</t>
    <phoneticPr fontId="2" type="noConversion"/>
  </si>
  <si>
    <t>COD embodied in the global PV product trade by regions in 2014</t>
    <phoneticPr fontId="2" type="noConversion"/>
  </si>
  <si>
    <t>COD embodied in the global PV product trade in 2014</t>
    <phoneticPr fontId="2" type="noConversion"/>
  </si>
  <si>
    <t>Carbon embodied in the global PV product trade by regions in 2017</t>
    <phoneticPr fontId="2" type="noConversion"/>
  </si>
  <si>
    <t>Carbon embodied in the global PV product trade in 2017</t>
    <phoneticPr fontId="2" type="noConversion"/>
  </si>
  <si>
    <t>PM10 embodied in the global PV product trade in 2017</t>
    <phoneticPr fontId="2" type="noConversion"/>
  </si>
  <si>
    <t>PM10 embodied in the global PV product trade by regions in 2017</t>
    <phoneticPr fontId="2" type="noConversion"/>
  </si>
  <si>
    <t>SO2 embodied in the global PV product trade by regions in 2017</t>
    <phoneticPr fontId="2" type="noConversion"/>
  </si>
  <si>
    <t>SO2 embodied in the global PV product trade in 2017</t>
    <phoneticPr fontId="2" type="noConversion"/>
  </si>
  <si>
    <t>NOx embodied in the global PV product trade in 2017</t>
    <phoneticPr fontId="2" type="noConversion"/>
  </si>
  <si>
    <t>NOx embodied in the global PV product trade by regions in 2017</t>
    <phoneticPr fontId="2" type="noConversion"/>
  </si>
  <si>
    <t>COD embodied in the global PV product trade by regions in 2017</t>
    <phoneticPr fontId="2" type="noConversion"/>
  </si>
  <si>
    <t>COD embodied in the global PV product trade in 2017</t>
    <phoneticPr fontId="2" type="noConversion"/>
  </si>
  <si>
    <t>Carbon and pollutants embodied in the global PV product trade in 2014</t>
    <phoneticPr fontId="2" type="noConversion"/>
  </si>
  <si>
    <t>Carbon and pollutants embodied in the global PV product trade in 2017</t>
    <phoneticPr fontId="2" type="noConversion"/>
  </si>
  <si>
    <t>BEETc of the global PV product trade in 2014 and 2017</t>
    <phoneticPr fontId="2" type="noConversion"/>
  </si>
  <si>
    <t>BEETc of the global PV products trade in 2014 and 2017</t>
    <phoneticPr fontId="2" type="noConversion"/>
  </si>
  <si>
    <t>Vietnam</t>
    <phoneticPr fontId="2" type="noConversion"/>
  </si>
  <si>
    <t>BEETc of the global PV products trade in 2014 and 2017</t>
    <phoneticPr fontId="2" type="noConversion"/>
  </si>
  <si>
    <t>Carbon and pollutants embodied in the global silicon trade in 2014</t>
    <phoneticPr fontId="2" type="noConversion"/>
  </si>
  <si>
    <t>Carbon and pollutants embodied in the global silicon trade in 2017</t>
    <phoneticPr fontId="2" type="noConversion"/>
  </si>
  <si>
    <t>Carbon and pollutants embodied in the global silicon wafer trade in 2014</t>
    <phoneticPr fontId="2" type="noConversion"/>
  </si>
  <si>
    <t>Carbon and pollutants embodied in the global silicon wafer trade in 2017</t>
    <phoneticPr fontId="2" type="noConversion"/>
  </si>
  <si>
    <t>Carbon and pollutants embodied in the global solar cell and module trade in 2014</t>
    <phoneticPr fontId="2" type="noConversion"/>
  </si>
  <si>
    <t>Carbon and pollutants embodied in the global solar cell and module trade in 2017</t>
    <phoneticPr fontId="2" type="noConversion"/>
  </si>
  <si>
    <r>
      <t>BEET</t>
    </r>
    <r>
      <rPr>
        <sz val="6"/>
        <color theme="1"/>
        <rFont val="Times New Roman"/>
        <family val="1"/>
      </rPr>
      <t>PM10</t>
    </r>
    <r>
      <rPr>
        <sz val="11"/>
        <color theme="1"/>
        <rFont val="Times New Roman"/>
        <family val="1"/>
      </rPr>
      <t xml:space="preserve"> of the global PV products trade in 2014 and 2017</t>
    </r>
    <phoneticPr fontId="2" type="noConversion"/>
  </si>
  <si>
    <r>
      <t>BEET</t>
    </r>
    <r>
      <rPr>
        <sz val="6"/>
        <color theme="1"/>
        <rFont val="Times New Roman"/>
        <family val="1"/>
      </rPr>
      <t xml:space="preserve">SO2 </t>
    </r>
    <r>
      <rPr>
        <sz val="11"/>
        <color theme="1"/>
        <rFont val="Times New Roman"/>
        <family val="1"/>
      </rPr>
      <t>of the global PV products trade in 2014 and 2017</t>
    </r>
    <phoneticPr fontId="2" type="noConversion"/>
  </si>
  <si>
    <r>
      <t>BEET</t>
    </r>
    <r>
      <rPr>
        <sz val="6"/>
        <color theme="1"/>
        <rFont val="Times New Roman"/>
        <family val="1"/>
      </rPr>
      <t xml:space="preserve">NOx </t>
    </r>
    <r>
      <rPr>
        <sz val="11"/>
        <color theme="1"/>
        <rFont val="Times New Roman"/>
        <family val="1"/>
      </rPr>
      <t>of the global PV products trade in 2014 and 2017</t>
    </r>
    <phoneticPr fontId="2" type="noConversion"/>
  </si>
  <si>
    <r>
      <t>BEET</t>
    </r>
    <r>
      <rPr>
        <sz val="6"/>
        <color theme="1"/>
        <rFont val="Times New Roman"/>
        <family val="1"/>
      </rPr>
      <t xml:space="preserve">COD </t>
    </r>
    <r>
      <rPr>
        <sz val="11"/>
        <color theme="1"/>
        <rFont val="Times New Roman"/>
        <family val="1"/>
      </rPr>
      <t>of the global PV products trade in 2014 and 2017</t>
    </r>
    <phoneticPr fontId="2" type="noConversion"/>
  </si>
  <si>
    <t>Carbon embodied in the global silicon trade in 2014</t>
    <phoneticPr fontId="2" type="noConversion"/>
  </si>
  <si>
    <t>Carbon embodied in the global silicon trade by regions in 2014</t>
    <phoneticPr fontId="2" type="noConversion"/>
  </si>
  <si>
    <t>PM10 embodied in the global silicon trade by regions in 2014</t>
    <phoneticPr fontId="2" type="noConversion"/>
  </si>
  <si>
    <t>PM10 embodied in the global silicon trade in 2014</t>
    <phoneticPr fontId="2" type="noConversion"/>
  </si>
  <si>
    <t>SO2 embodied in the global silicon trade in 2014</t>
    <phoneticPr fontId="2" type="noConversion"/>
  </si>
  <si>
    <t>SO2 embodied in the global silicon trade by regions in 2014</t>
    <phoneticPr fontId="2" type="noConversion"/>
  </si>
  <si>
    <t>NOx embodied in the global silicon trade by regions in 2014</t>
    <phoneticPr fontId="2" type="noConversion"/>
  </si>
  <si>
    <t>NOx embodied in the global silicon trade in 2014</t>
    <phoneticPr fontId="2" type="noConversion"/>
  </si>
  <si>
    <t>COD embodied in the global silicon trade in 2014</t>
    <phoneticPr fontId="2" type="noConversion"/>
  </si>
  <si>
    <t>COD embodied in the global silicon trade by regions in 2014</t>
    <phoneticPr fontId="2" type="noConversion"/>
  </si>
  <si>
    <t>Carbon embodied in the global silicon trade in 2017</t>
    <phoneticPr fontId="2" type="noConversion"/>
  </si>
  <si>
    <t>Carbon embodied in the global silicon trade by regions in 2017</t>
    <phoneticPr fontId="2" type="noConversion"/>
  </si>
  <si>
    <t>PM10 embodied in the global silicon trade by regions in 2017</t>
    <phoneticPr fontId="2" type="noConversion"/>
  </si>
  <si>
    <t>PM10 embodied in the global silicon trade in 2017</t>
    <phoneticPr fontId="2" type="noConversion"/>
  </si>
  <si>
    <t>SO2 embodied in the global silicon trade in 2017</t>
    <phoneticPr fontId="2" type="noConversion"/>
  </si>
  <si>
    <t>SO2 embodied in the global silicon trade by regions in 2017</t>
    <phoneticPr fontId="2" type="noConversion"/>
  </si>
  <si>
    <t>NOx embodied in the global silicon trade by regions in 2017</t>
    <phoneticPr fontId="2" type="noConversion"/>
  </si>
  <si>
    <t>NOx embodied in the global silicon trade in 2017</t>
    <phoneticPr fontId="2" type="noConversion"/>
  </si>
  <si>
    <t>COD embodied in the global silicon trade in 2017</t>
    <phoneticPr fontId="2" type="noConversion"/>
  </si>
  <si>
    <t>COD embodied in the global silicon trade by regions in 2017</t>
    <phoneticPr fontId="2" type="noConversion"/>
  </si>
  <si>
    <t>Carbon embodied in the global silicon wafer trade in 2014</t>
    <phoneticPr fontId="2" type="noConversion"/>
  </si>
  <si>
    <t>Carbon embodied in the global silicon wafer trade by regions in 2014</t>
    <phoneticPr fontId="2" type="noConversion"/>
  </si>
  <si>
    <t>PM10 embodied in the global silicon wafer trade by regions in 2014</t>
    <phoneticPr fontId="2" type="noConversion"/>
  </si>
  <si>
    <t>PM10 embodied in the global silicon wafer trade in 2014</t>
    <phoneticPr fontId="2" type="noConversion"/>
  </si>
  <si>
    <t>SO2 embodied in the global silicon wafer trade in 2014</t>
    <phoneticPr fontId="2" type="noConversion"/>
  </si>
  <si>
    <t>SO2 embodied in the global silicon wafer trade by regions in 2014</t>
    <phoneticPr fontId="2" type="noConversion"/>
  </si>
  <si>
    <t>NOx embodied in the global silicon wafer trade by regions in 2014</t>
    <phoneticPr fontId="2" type="noConversion"/>
  </si>
  <si>
    <t>NOx embodied in the global silicon wafer trade in 2014</t>
    <phoneticPr fontId="2" type="noConversion"/>
  </si>
  <si>
    <t>COD embodied in the global silicon wafer trade in 2014</t>
    <phoneticPr fontId="2" type="noConversion"/>
  </si>
  <si>
    <t>COD embodied in the global silicon wafer trade by regions in 2014</t>
    <phoneticPr fontId="2" type="noConversion"/>
  </si>
  <si>
    <t>Carbon embodied in the global silicon wafer trade in 2017</t>
    <phoneticPr fontId="2" type="noConversion"/>
  </si>
  <si>
    <t>Carbon embodied in the global silicon wafer trade by regions in 2017</t>
    <phoneticPr fontId="2" type="noConversion"/>
  </si>
  <si>
    <t>PM10 embodied in the global silicon wafer trade by regions in 2017</t>
    <phoneticPr fontId="2" type="noConversion"/>
  </si>
  <si>
    <t>PM10 embodied in the global silicon wafer trade in 2017</t>
    <phoneticPr fontId="2" type="noConversion"/>
  </si>
  <si>
    <t>SO2 embodied in the global silicon wafer trade in 2017</t>
    <phoneticPr fontId="2" type="noConversion"/>
  </si>
  <si>
    <t>SO2 embodied in the global silicon wafer trade by regions in 2017</t>
    <phoneticPr fontId="2" type="noConversion"/>
  </si>
  <si>
    <t>NOx embodied in the global silicon wafer trade by regions in 2017</t>
    <phoneticPr fontId="2" type="noConversion"/>
  </si>
  <si>
    <t>NOx embodied in the global silicon wafer trade in 2017</t>
    <phoneticPr fontId="2" type="noConversion"/>
  </si>
  <si>
    <t>COD embodied in the global silicon wafer trade in 2017</t>
    <phoneticPr fontId="2" type="noConversion"/>
  </si>
  <si>
    <t>COD embodied in the global silicon wafer trade by regions in 2017</t>
    <phoneticPr fontId="2" type="noConversion"/>
  </si>
  <si>
    <t>Carbon embodied in the global solar cell and module trade in 2014</t>
    <phoneticPr fontId="2" type="noConversion"/>
  </si>
  <si>
    <t>Carbon embodied in the global solar cell and module trade by regions in 2014</t>
    <phoneticPr fontId="2" type="noConversion"/>
  </si>
  <si>
    <t>PM10 embodied in the global solar cell and module trade by regions in 2014</t>
    <phoneticPr fontId="2" type="noConversion"/>
  </si>
  <si>
    <t>PM10 embodied in the global solar cell and module trade in 2014</t>
    <phoneticPr fontId="2" type="noConversion"/>
  </si>
  <si>
    <t>SO2 embodied in the global solar cell and module trade in 2014</t>
    <phoneticPr fontId="2" type="noConversion"/>
  </si>
  <si>
    <t>SO2 embodied in the global solar cell and module trade by regions in 2014</t>
    <phoneticPr fontId="2" type="noConversion"/>
  </si>
  <si>
    <t>NOx embodied in the global solar cell and module trade by regions in 2014</t>
    <phoneticPr fontId="2" type="noConversion"/>
  </si>
  <si>
    <t>NOx embodied in the global solar cell and module trade in 2014</t>
    <phoneticPr fontId="2" type="noConversion"/>
  </si>
  <si>
    <t>COD embodied in the global solar cell and module trade in 2014</t>
    <phoneticPr fontId="2" type="noConversion"/>
  </si>
  <si>
    <t>COD embodied in the global solar cell and module trade by regions in 2014</t>
    <phoneticPr fontId="2" type="noConversion"/>
  </si>
  <si>
    <t>Carbon embodied in the global solar cell and module trade in 2017</t>
    <phoneticPr fontId="2" type="noConversion"/>
  </si>
  <si>
    <t>Carbon embodied in the global solar cell and module trade by regions in 2017</t>
    <phoneticPr fontId="2" type="noConversion"/>
  </si>
  <si>
    <t>PM10 embodied in the global solar cell and module trade by regions in 2017</t>
    <phoneticPr fontId="2" type="noConversion"/>
  </si>
  <si>
    <t>PM10 embodied in the global solar cell and module trade in 2017</t>
    <phoneticPr fontId="2" type="noConversion"/>
  </si>
  <si>
    <t>SO2 embodied in the global solar cell and module trade in 2017</t>
    <phoneticPr fontId="2" type="noConversion"/>
  </si>
  <si>
    <t>SO2 embodied in the global solar cell and module trade by regions in 2017</t>
    <phoneticPr fontId="2" type="noConversion"/>
  </si>
  <si>
    <t>NOx embodied in the global solar cell and module trade by regions in 2017</t>
    <phoneticPr fontId="2" type="noConversion"/>
  </si>
  <si>
    <t>NOx embodied in the global solar cell and module trade in 2017</t>
    <phoneticPr fontId="2" type="noConversion"/>
  </si>
  <si>
    <t>COD embodied in the global solar cell and module trade in 2017</t>
    <phoneticPr fontId="2" type="noConversion"/>
  </si>
  <si>
    <t>COD embodied in the global solar cell and module trade by regions in 2017</t>
    <phoneticPr fontId="2" type="noConversion"/>
  </si>
  <si>
    <r>
      <t>BEET</t>
    </r>
    <r>
      <rPr>
        <b/>
        <sz val="6"/>
        <color theme="1"/>
        <rFont val="Times New Roman"/>
        <family val="1"/>
      </rPr>
      <t xml:space="preserve">PM10 </t>
    </r>
    <r>
      <rPr>
        <b/>
        <sz val="11"/>
        <color theme="1"/>
        <rFont val="Times New Roman"/>
        <family val="1"/>
      </rPr>
      <t>of the global PV products trade in 2014 and 2017</t>
    </r>
    <phoneticPr fontId="2" type="noConversion"/>
  </si>
  <si>
    <r>
      <t>BEET</t>
    </r>
    <r>
      <rPr>
        <sz val="6"/>
        <color theme="1"/>
        <rFont val="Times New Roman"/>
        <family val="1"/>
      </rPr>
      <t xml:space="preserve">PM10 </t>
    </r>
    <r>
      <rPr>
        <sz val="11"/>
        <color theme="1"/>
        <rFont val="Times New Roman"/>
        <family val="1"/>
      </rPr>
      <t>of the global PV products trade by regions in 2014 and 2017</t>
    </r>
    <phoneticPr fontId="2" type="noConversion"/>
  </si>
  <si>
    <r>
      <t>BEET</t>
    </r>
    <r>
      <rPr>
        <b/>
        <sz val="6"/>
        <color theme="1"/>
        <rFont val="Times New Roman"/>
        <family val="1"/>
      </rPr>
      <t xml:space="preserve">SO2 </t>
    </r>
    <r>
      <rPr>
        <b/>
        <sz val="11"/>
        <color theme="1"/>
        <rFont val="Times New Roman"/>
        <family val="1"/>
      </rPr>
      <t>of the global PV products trade in 2014 and 2017</t>
    </r>
    <phoneticPr fontId="2" type="noConversion"/>
  </si>
  <si>
    <r>
      <t>BEET</t>
    </r>
    <r>
      <rPr>
        <b/>
        <sz val="6"/>
        <color theme="1"/>
        <rFont val="Times New Roman"/>
        <family val="1"/>
      </rPr>
      <t xml:space="preserve">NOx </t>
    </r>
    <r>
      <rPr>
        <b/>
        <sz val="11"/>
        <color theme="1"/>
        <rFont val="Times New Roman"/>
        <family val="1"/>
      </rPr>
      <t>of the global PV products trade in 2014 and 2017</t>
    </r>
    <phoneticPr fontId="2" type="noConversion"/>
  </si>
  <si>
    <r>
      <t>BEET</t>
    </r>
    <r>
      <rPr>
        <b/>
        <sz val="6"/>
        <color theme="1"/>
        <rFont val="Times New Roman"/>
        <family val="1"/>
      </rPr>
      <t xml:space="preserve">NOx </t>
    </r>
    <r>
      <rPr>
        <b/>
        <sz val="11"/>
        <color theme="1"/>
        <rFont val="Times New Roman"/>
        <family val="1"/>
      </rPr>
      <t>of the global PV products trade in 2014 and 2017</t>
    </r>
    <phoneticPr fontId="2" type="noConversion"/>
  </si>
  <si>
    <r>
      <t>BEET</t>
    </r>
    <r>
      <rPr>
        <b/>
        <sz val="6"/>
        <color theme="1"/>
        <rFont val="Times New Roman"/>
        <family val="1"/>
      </rPr>
      <t xml:space="preserve">COD </t>
    </r>
    <r>
      <rPr>
        <b/>
        <sz val="11"/>
        <color theme="1"/>
        <rFont val="Times New Roman"/>
        <family val="1"/>
      </rPr>
      <t>of the global PV products trade in 2014 and 2017</t>
    </r>
    <phoneticPr fontId="2" type="noConversion"/>
  </si>
  <si>
    <r>
      <t>BEET</t>
    </r>
    <r>
      <rPr>
        <b/>
        <sz val="6"/>
        <color theme="1"/>
        <rFont val="Times New Roman"/>
        <family val="1"/>
      </rPr>
      <t xml:space="preserve">COD </t>
    </r>
    <r>
      <rPr>
        <b/>
        <sz val="11"/>
        <color theme="1"/>
        <rFont val="Times New Roman"/>
        <family val="1"/>
      </rPr>
      <t>of the global PV products trade in 2014 and 2017</t>
    </r>
    <phoneticPr fontId="2" type="noConversion"/>
  </si>
  <si>
    <t>Anuual newly installed PV/GW</t>
  </si>
  <si>
    <t>Annual newly installed PV from traded products/GW</t>
  </si>
  <si>
    <t>Annual newly installed PV from domestic products/GW</t>
  </si>
  <si>
    <t>Annual power generation of newly installed PV/GWh</t>
    <phoneticPr fontId="2" type="noConversion"/>
  </si>
  <si>
    <t>Hong Kong</t>
  </si>
  <si>
    <t>Taiwan</t>
  </si>
  <si>
    <t>Total</t>
    <phoneticPr fontId="2" type="noConversion"/>
  </si>
  <si>
    <t>Total</t>
    <phoneticPr fontId="2" type="noConversion"/>
  </si>
  <si>
    <t>Global PV installation, power generation and emission reduction potential from 2017-2050 under BAU</t>
    <phoneticPr fontId="2" type="noConversion"/>
  </si>
  <si>
    <t>Economicl impacts of tariff on solar cell and module trade in TBS</t>
    <phoneticPr fontId="2" type="noConversion"/>
  </si>
  <si>
    <t>Economic impacts of extra PV products trade barrier in TBS</t>
    <phoneticPr fontId="2" type="noConversion"/>
  </si>
  <si>
    <t>GSIM model results of extra PV products trade barrier in TBS</t>
    <phoneticPr fontId="2" type="noConversion"/>
  </si>
  <si>
    <t>Global PV installation, power generation and emission reduction potential from 2017-2050 under TBS</t>
    <phoneticPr fontId="2" type="noConversion"/>
  </si>
  <si>
    <t>(1) Tariff rates in BAU</t>
    <phoneticPr fontId="2" type="noConversion"/>
  </si>
  <si>
    <t>(2) TBS</t>
    <phoneticPr fontId="2" type="noConversion"/>
  </si>
  <si>
    <r>
      <t>SO</t>
    </r>
    <r>
      <rPr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 xml:space="preserve"> reduction potential of traded solar cell and module in 2014 and 2017</t>
    </r>
    <phoneticPr fontId="2" type="noConversion"/>
  </si>
  <si>
    <r>
      <t>PM</t>
    </r>
    <r>
      <rPr>
        <sz val="8"/>
        <color theme="1"/>
        <rFont val="Times New Roman"/>
        <family val="1"/>
      </rPr>
      <t>10</t>
    </r>
    <r>
      <rPr>
        <sz val="11"/>
        <color theme="1"/>
        <rFont val="Times New Roman"/>
        <family val="1"/>
      </rPr>
      <t xml:space="preserve"> reduction potential of traded solar cell and module in 2014 and 2017</t>
    </r>
    <phoneticPr fontId="2" type="noConversion"/>
  </si>
  <si>
    <r>
      <t>PM</t>
    </r>
    <r>
      <rPr>
        <b/>
        <sz val="8"/>
        <color theme="1"/>
        <rFont val="Times New Roman"/>
        <family val="1"/>
      </rPr>
      <t>10</t>
    </r>
    <r>
      <rPr>
        <b/>
        <sz val="11"/>
        <color theme="1"/>
        <rFont val="Times New Roman"/>
        <family val="1"/>
      </rPr>
      <t xml:space="preserve"> reduction potential of traded solar cell and module in 2014 (SSG)</t>
    </r>
    <phoneticPr fontId="2" type="noConversion"/>
  </si>
  <si>
    <r>
      <t>PM</t>
    </r>
    <r>
      <rPr>
        <b/>
        <sz val="8"/>
        <color theme="1"/>
        <rFont val="Times New Roman"/>
        <family val="1"/>
      </rPr>
      <t>10</t>
    </r>
    <r>
      <rPr>
        <b/>
        <sz val="11"/>
        <color theme="1"/>
        <rFont val="Times New Roman"/>
        <family val="1"/>
      </rPr>
      <t xml:space="preserve"> reduction potential of traded solar cell and module in 2014 (SSG)</t>
    </r>
    <phoneticPr fontId="2" type="noConversion"/>
  </si>
  <si>
    <r>
      <t>PM</t>
    </r>
    <r>
      <rPr>
        <b/>
        <sz val="8"/>
        <color theme="1"/>
        <rFont val="Times New Roman"/>
        <family val="1"/>
      </rPr>
      <t>10</t>
    </r>
    <r>
      <rPr>
        <b/>
        <sz val="11"/>
        <color theme="1"/>
        <rFont val="Times New Roman"/>
        <family val="1"/>
      </rPr>
      <t xml:space="preserve"> reduction potential of traded solar cell and module in 2017 (SSG)</t>
    </r>
    <phoneticPr fontId="2" type="noConversion"/>
  </si>
  <si>
    <r>
      <t>PM</t>
    </r>
    <r>
      <rPr>
        <b/>
        <sz val="8"/>
        <color theme="1"/>
        <rFont val="Times New Roman"/>
        <family val="1"/>
      </rPr>
      <t>10</t>
    </r>
    <r>
      <rPr>
        <b/>
        <sz val="11"/>
        <color theme="1"/>
        <rFont val="Times New Roman"/>
        <family val="1"/>
      </rPr>
      <t xml:space="preserve"> reduction potential of traded solar cell and module in 2014 (SST)</t>
    </r>
    <phoneticPr fontId="2" type="noConversion"/>
  </si>
  <si>
    <r>
      <t>PM</t>
    </r>
    <r>
      <rPr>
        <b/>
        <sz val="8"/>
        <color theme="1"/>
        <rFont val="Times New Roman"/>
        <family val="1"/>
      </rPr>
      <t>10</t>
    </r>
    <r>
      <rPr>
        <b/>
        <sz val="11"/>
        <color theme="1"/>
        <rFont val="Times New Roman"/>
        <family val="1"/>
      </rPr>
      <t xml:space="preserve"> reduction potential of traded solar cell and module in 2014 (SST)</t>
    </r>
    <phoneticPr fontId="2" type="noConversion"/>
  </si>
  <si>
    <r>
      <t>PM</t>
    </r>
    <r>
      <rPr>
        <b/>
        <sz val="8"/>
        <color theme="1"/>
        <rFont val="Times New Roman"/>
        <family val="1"/>
      </rPr>
      <t>10</t>
    </r>
    <r>
      <rPr>
        <b/>
        <sz val="11"/>
        <color theme="1"/>
        <rFont val="Times New Roman"/>
        <family val="1"/>
      </rPr>
      <t xml:space="preserve"> reduction potential of traded solar cell and module in 2017 (SST)</t>
    </r>
    <phoneticPr fontId="2" type="noConversion"/>
  </si>
  <si>
    <r>
      <t>SO</t>
    </r>
    <r>
      <rPr>
        <b/>
        <sz val="8"/>
        <color theme="1"/>
        <rFont val="Times New Roman"/>
        <family val="1"/>
      </rPr>
      <t>2</t>
    </r>
    <r>
      <rPr>
        <b/>
        <sz val="11"/>
        <color theme="1"/>
        <rFont val="Times New Roman"/>
        <family val="1"/>
      </rPr>
      <t xml:space="preserve"> reduction potential of traded solar cell and module in 2014 (SSG)</t>
    </r>
    <phoneticPr fontId="2" type="noConversion"/>
  </si>
  <si>
    <r>
      <t>SO</t>
    </r>
    <r>
      <rPr>
        <b/>
        <sz val="8"/>
        <color theme="1"/>
        <rFont val="Times New Roman"/>
        <family val="1"/>
      </rPr>
      <t>2</t>
    </r>
    <r>
      <rPr>
        <b/>
        <sz val="11"/>
        <color theme="1"/>
        <rFont val="Times New Roman"/>
        <family val="1"/>
      </rPr>
      <t xml:space="preserve"> reduction potential of traded solar cell and module in 2014 (SSG)</t>
    </r>
    <phoneticPr fontId="2" type="noConversion"/>
  </si>
  <si>
    <r>
      <t>SO</t>
    </r>
    <r>
      <rPr>
        <b/>
        <sz val="8"/>
        <color theme="1"/>
        <rFont val="Times New Roman"/>
        <family val="1"/>
      </rPr>
      <t>2</t>
    </r>
    <r>
      <rPr>
        <b/>
        <sz val="11"/>
        <color theme="1"/>
        <rFont val="Times New Roman"/>
        <family val="1"/>
      </rPr>
      <t xml:space="preserve"> reduction potential of traded solar cell and module in 2017 (SSG)</t>
    </r>
    <phoneticPr fontId="2" type="noConversion"/>
  </si>
  <si>
    <r>
      <t>SO</t>
    </r>
    <r>
      <rPr>
        <b/>
        <sz val="8"/>
        <color theme="1"/>
        <rFont val="Times New Roman"/>
        <family val="1"/>
      </rPr>
      <t>2</t>
    </r>
    <r>
      <rPr>
        <b/>
        <sz val="11"/>
        <color theme="1"/>
        <rFont val="Times New Roman"/>
        <family val="1"/>
      </rPr>
      <t xml:space="preserve"> reduction potential of traded solar cell and module in 2014 (SST)</t>
    </r>
    <phoneticPr fontId="2" type="noConversion"/>
  </si>
  <si>
    <r>
      <t>SO</t>
    </r>
    <r>
      <rPr>
        <b/>
        <sz val="8"/>
        <color theme="1"/>
        <rFont val="Times New Roman"/>
        <family val="1"/>
      </rPr>
      <t>2</t>
    </r>
    <r>
      <rPr>
        <b/>
        <sz val="11"/>
        <color theme="1"/>
        <rFont val="Times New Roman"/>
        <family val="1"/>
      </rPr>
      <t xml:space="preserve"> reduction potential of traded solar cell and module in 2014 (SST)</t>
    </r>
    <phoneticPr fontId="2" type="noConversion"/>
  </si>
  <si>
    <r>
      <t>SO</t>
    </r>
    <r>
      <rPr>
        <b/>
        <sz val="8"/>
        <color theme="1"/>
        <rFont val="Times New Roman"/>
        <family val="1"/>
      </rPr>
      <t>2</t>
    </r>
    <r>
      <rPr>
        <b/>
        <sz val="11"/>
        <color theme="1"/>
        <rFont val="Times New Roman"/>
        <family val="1"/>
      </rPr>
      <t xml:space="preserve"> reduction potential of traded solar cell and module in 2017 (SST)</t>
    </r>
    <phoneticPr fontId="2" type="noConversion"/>
  </si>
  <si>
    <r>
      <t>SO</t>
    </r>
    <r>
      <rPr>
        <b/>
        <sz val="8"/>
        <color theme="1"/>
        <rFont val="Times New Roman"/>
        <family val="1"/>
      </rPr>
      <t>2</t>
    </r>
    <r>
      <rPr>
        <b/>
        <sz val="11"/>
        <color theme="1"/>
        <rFont val="Times New Roman"/>
        <family val="1"/>
      </rPr>
      <t xml:space="preserve"> reduction potential of traded solar cell and module in 2017 (SST)</t>
    </r>
    <phoneticPr fontId="2" type="noConversion"/>
  </si>
  <si>
    <t>Data 29</t>
    <phoneticPr fontId="2" type="noConversion"/>
  </si>
  <si>
    <t>Data 30</t>
    <phoneticPr fontId="2" type="noConversion"/>
  </si>
  <si>
    <t>Data 31</t>
    <phoneticPr fontId="2" type="noConversion"/>
  </si>
  <si>
    <t>Global PV  installation, power generaion and emission reduction potential from 2017-2050 under BAU</t>
    <phoneticPr fontId="2" type="noConversion"/>
  </si>
  <si>
    <t>Global PV  installation, power generaion and emission reduction potential from 2017-2050 under TBS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</si>
</sst>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76" formatCode="#,##0.00_ ;[Red]\-#,##0.00\ "/>
    <numFmt numFmtId="178" formatCode="#,##0.00_);[Red]\(#,##0.00\)"/>
  </numFmts>
  <fonts count="16" x14ac:knownFonts="1">
    <font>
      <sz val="11"/>
      <color theme="1"/>
      <name val="等线"/>
      <family val="2"/>
      <scheme val="minor"/>
    </font>
    <font>
      <b/>
      <sz val="11"/>
      <color theme="1"/>
      <name val="Times New Roman"/>
      <family val="1"/>
    </font>
    <font>
      <sz val="9"/>
      <name val="等线"/>
      <family val="3"/>
      <charset val="134"/>
      <scheme val="minor"/>
    </font>
    <font>
      <b/>
      <sz val="10"/>
      <color theme="1"/>
      <name val="Times New Roman"/>
      <family val="1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sz val="11"/>
      <color theme="1"/>
      <name val="等线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6"/>
      <color theme="1"/>
      <name val="Times New Roman"/>
      <family val="1"/>
    </font>
    <font>
      <b/>
      <sz val="6"/>
      <color theme="1"/>
      <name val="Times New Roman"/>
      <family val="1"/>
    </font>
    <font>
      <b/>
      <i/>
      <sz val="10"/>
      <name val="Times New Roman"/>
      <family val="1"/>
    </font>
    <font>
      <sz val="11"/>
      <color theme="1"/>
      <name val="宋体"/>
      <family val="3"/>
      <charset val="134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</cellStyleXfs>
  <cellXfs count="114">
    <xf numFmtId="0" fontId="0" fillId="0" borderId="0" xfId="0"/>
    <xf numFmtId="0" fontId="3" fillId="0" borderId="1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 wrapText="1"/>
    </xf>
    <xf numFmtId="0" fontId="0" fillId="0" borderId="0" xfId="0" applyFont="1"/>
    <xf numFmtId="0" fontId="4" fillId="0" borderId="0" xfId="0" applyFont="1"/>
    <xf numFmtId="0" fontId="1" fillId="0" borderId="0" xfId="0" applyFont="1"/>
    <xf numFmtId="176" fontId="5" fillId="0" borderId="1" xfId="0" applyNumberFormat="1" applyFont="1" applyFill="1" applyBorder="1" applyAlignment="1">
      <alignment horizontal="right" vertical="center"/>
    </xf>
    <xf numFmtId="0" fontId="6" fillId="0" borderId="0" xfId="0" applyFont="1"/>
    <xf numFmtId="0" fontId="3" fillId="0" borderId="1" xfId="0" applyFont="1" applyFill="1" applyBorder="1" applyAlignment="1">
      <alignment wrapText="1"/>
    </xf>
    <xf numFmtId="0" fontId="3" fillId="0" borderId="1" xfId="0" applyFont="1" applyFill="1" applyBorder="1"/>
    <xf numFmtId="0" fontId="5" fillId="0" borderId="1" xfId="0" applyFont="1" applyBorder="1"/>
    <xf numFmtId="176" fontId="5" fillId="0" borderId="1" xfId="0" applyNumberFormat="1" applyFont="1" applyBorder="1"/>
    <xf numFmtId="176" fontId="8" fillId="0" borderId="1" xfId="0" applyNumberFormat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43" fontId="5" fillId="0" borderId="1" xfId="1" applyFont="1" applyBorder="1" applyAlignment="1"/>
    <xf numFmtId="43" fontId="4" fillId="0" borderId="0" xfId="0" applyNumberFormat="1" applyFont="1"/>
    <xf numFmtId="43" fontId="4" fillId="0" borderId="0" xfId="1" applyFont="1" applyAlignment="1"/>
    <xf numFmtId="43" fontId="8" fillId="0" borderId="1" xfId="1" applyFont="1" applyFill="1" applyBorder="1" applyAlignment="1">
      <alignment horizontal="right" vertical="center"/>
    </xf>
    <xf numFmtId="43" fontId="9" fillId="0" borderId="1" xfId="1" applyFont="1" applyFill="1" applyBorder="1" applyAlignment="1">
      <alignment horizontal="left" vertical="center"/>
    </xf>
    <xf numFmtId="43" fontId="9" fillId="0" borderId="2" xfId="1" applyFont="1" applyFill="1" applyBorder="1" applyAlignment="1">
      <alignment horizontal="left" vertical="center"/>
    </xf>
    <xf numFmtId="43" fontId="9" fillId="0" borderId="1" xfId="1" applyFont="1" applyFill="1" applyBorder="1" applyAlignment="1">
      <alignment vertical="center"/>
    </xf>
    <xf numFmtId="43" fontId="9" fillId="0" borderId="1" xfId="1" applyFont="1" applyFill="1" applyBorder="1" applyAlignment="1">
      <alignment vertical="center" wrapText="1"/>
    </xf>
    <xf numFmtId="43" fontId="0" fillId="0" borderId="0" xfId="0" applyNumberFormat="1"/>
    <xf numFmtId="43" fontId="9" fillId="0" borderId="1" xfId="1" applyFont="1" applyFill="1" applyBorder="1" applyAlignment="1">
      <alignment wrapText="1"/>
    </xf>
    <xf numFmtId="43" fontId="9" fillId="0" borderId="1" xfId="1" applyFont="1" applyFill="1" applyBorder="1" applyAlignment="1"/>
    <xf numFmtId="43" fontId="5" fillId="0" borderId="1" xfId="1" applyFont="1" applyFill="1" applyBorder="1" applyAlignment="1"/>
    <xf numFmtId="43" fontId="8" fillId="0" borderId="0" xfId="1" applyFont="1" applyFill="1" applyAlignment="1"/>
    <xf numFmtId="0" fontId="4" fillId="0" borderId="0" xfId="0" applyFont="1" applyFill="1"/>
    <xf numFmtId="43" fontId="9" fillId="0" borderId="0" xfId="1" applyFont="1" applyFill="1" applyBorder="1" applyAlignment="1">
      <alignment vertical="center"/>
    </xf>
    <xf numFmtId="43" fontId="9" fillId="0" borderId="5" xfId="1" applyFont="1" applyFill="1" applyBorder="1" applyAlignment="1">
      <alignment vertical="center"/>
    </xf>
    <xf numFmtId="43" fontId="8" fillId="0" borderId="0" xfId="1" applyFont="1" applyFill="1" applyBorder="1" applyAlignment="1">
      <alignment vertical="center"/>
    </xf>
    <xf numFmtId="43" fontId="8" fillId="0" borderId="0" xfId="1" applyFont="1" applyFill="1" applyBorder="1" applyAlignment="1"/>
    <xf numFmtId="43" fontId="8" fillId="0" borderId="5" xfId="1" applyFont="1" applyFill="1" applyBorder="1" applyAlignment="1">
      <alignment vertical="center"/>
    </xf>
    <xf numFmtId="43" fontId="8" fillId="0" borderId="6" xfId="1" applyFont="1" applyFill="1" applyBorder="1" applyAlignment="1">
      <alignment vertical="center"/>
    </xf>
    <xf numFmtId="43" fontId="8" fillId="0" borderId="7" xfId="1" applyFont="1" applyFill="1" applyBorder="1" applyAlignment="1">
      <alignment vertical="center"/>
    </xf>
    <xf numFmtId="43" fontId="8" fillId="0" borderId="8" xfId="1" applyFont="1" applyFill="1" applyBorder="1" applyAlignment="1">
      <alignment vertical="center"/>
    </xf>
    <xf numFmtId="43" fontId="8" fillId="0" borderId="10" xfId="1" applyFont="1" applyFill="1" applyBorder="1" applyAlignment="1"/>
    <xf numFmtId="43" fontId="8" fillId="0" borderId="1" xfId="1" applyFont="1" applyFill="1" applyBorder="1" applyAlignment="1">
      <alignment vertical="center"/>
    </xf>
    <xf numFmtId="43" fontId="8" fillId="0" borderId="9" xfId="1" applyFont="1" applyFill="1" applyBorder="1" applyAlignment="1">
      <alignment vertical="center"/>
    </xf>
    <xf numFmtId="43" fontId="8" fillId="0" borderId="14" xfId="1" applyFont="1" applyFill="1" applyBorder="1" applyAlignment="1"/>
    <xf numFmtId="43" fontId="8" fillId="0" borderId="15" xfId="1" applyFont="1" applyFill="1" applyBorder="1" applyAlignment="1"/>
    <xf numFmtId="43" fontId="8" fillId="0" borderId="10" xfId="1" applyFont="1" applyFill="1" applyBorder="1" applyAlignment="1">
      <alignment vertical="center"/>
    </xf>
    <xf numFmtId="43" fontId="8" fillId="0" borderId="3" xfId="1" applyFont="1" applyFill="1" applyBorder="1" applyAlignment="1">
      <alignment vertical="center"/>
    </xf>
    <xf numFmtId="43" fontId="8" fillId="0" borderId="11" xfId="1" applyFont="1" applyFill="1" applyBorder="1" applyAlignment="1">
      <alignment vertical="center"/>
    </xf>
    <xf numFmtId="43" fontId="8" fillId="0" borderId="12" xfId="1" applyFont="1" applyFill="1" applyBorder="1" applyAlignment="1">
      <alignment vertical="center"/>
    </xf>
    <xf numFmtId="43" fontId="8" fillId="0" borderId="13" xfId="1" applyFont="1" applyFill="1" applyBorder="1" applyAlignment="1">
      <alignment vertical="center"/>
    </xf>
    <xf numFmtId="43" fontId="8" fillId="0" borderId="15" xfId="1" applyFont="1" applyFill="1" applyBorder="1" applyAlignment="1">
      <alignment vertical="center"/>
    </xf>
    <xf numFmtId="43" fontId="8" fillId="0" borderId="5" xfId="1" applyFont="1" applyFill="1" applyBorder="1" applyAlignment="1"/>
    <xf numFmtId="43" fontId="5" fillId="0" borderId="16" xfId="1" applyFont="1" applyFill="1" applyBorder="1" applyAlignment="1">
      <alignment vertical="center"/>
    </xf>
    <xf numFmtId="43" fontId="5" fillId="0" borderId="5" xfId="1" applyFont="1" applyFill="1" applyBorder="1" applyAlignment="1">
      <alignment vertical="center"/>
    </xf>
    <xf numFmtId="43" fontId="5" fillId="0" borderId="11" xfId="1" applyFont="1" applyFill="1" applyBorder="1" applyAlignment="1">
      <alignment vertical="center"/>
    </xf>
    <xf numFmtId="43" fontId="5" fillId="0" borderId="3" xfId="1" applyFont="1" applyFill="1" applyBorder="1" applyAlignment="1">
      <alignment vertical="center"/>
    </xf>
    <xf numFmtId="43" fontId="5" fillId="0" borderId="4" xfId="1" applyFont="1" applyFill="1" applyBorder="1" applyAlignment="1">
      <alignment vertical="center"/>
    </xf>
    <xf numFmtId="43" fontId="5" fillId="0" borderId="17" xfId="1" applyFont="1" applyFill="1" applyBorder="1" applyAlignment="1">
      <alignment vertical="center"/>
    </xf>
    <xf numFmtId="43" fontId="5" fillId="0" borderId="8" xfId="1" applyFont="1" applyFill="1" applyBorder="1" applyAlignment="1">
      <alignment vertical="center"/>
    </xf>
    <xf numFmtId="43" fontId="5" fillId="0" borderId="1" xfId="1" applyFont="1" applyFill="1" applyBorder="1" applyAlignment="1">
      <alignment vertical="center"/>
    </xf>
    <xf numFmtId="43" fontId="5" fillId="0" borderId="9" xfId="1" applyFont="1" applyFill="1" applyBorder="1" applyAlignment="1">
      <alignment vertical="center"/>
    </xf>
    <xf numFmtId="43" fontId="5" fillId="0" borderId="15" xfId="1" applyFont="1" applyFill="1" applyBorder="1" applyAlignment="1">
      <alignment vertical="center"/>
    </xf>
    <xf numFmtId="43" fontId="5" fillId="0" borderId="19" xfId="1" applyFont="1" applyFill="1" applyBorder="1" applyAlignment="1">
      <alignment vertical="center"/>
    </xf>
    <xf numFmtId="43" fontId="5" fillId="0" borderId="20" xfId="1" applyFont="1" applyFill="1" applyBorder="1" applyAlignment="1">
      <alignment vertical="center" textRotation="90"/>
    </xf>
    <xf numFmtId="43" fontId="5" fillId="0" borderId="0" xfId="1" applyFont="1" applyFill="1" applyBorder="1" applyAlignment="1">
      <alignment vertical="center"/>
    </xf>
    <xf numFmtId="43" fontId="12" fillId="0" borderId="21" xfId="1" applyFont="1" applyFill="1" applyBorder="1" applyAlignment="1">
      <alignment horizontal="left" vertical="center"/>
    </xf>
    <xf numFmtId="43" fontId="5" fillId="0" borderId="25" xfId="1" applyFont="1" applyFill="1" applyBorder="1" applyAlignment="1">
      <alignment vertical="center"/>
    </xf>
    <xf numFmtId="43" fontId="5" fillId="0" borderId="26" xfId="1" applyFont="1" applyFill="1" applyBorder="1" applyAlignment="1">
      <alignment vertical="center" wrapText="1"/>
    </xf>
    <xf numFmtId="43" fontId="5" fillId="0" borderId="27" xfId="1" applyFont="1" applyFill="1" applyBorder="1" applyAlignment="1">
      <alignment vertical="center" wrapText="1"/>
    </xf>
    <xf numFmtId="43" fontId="5" fillId="0" borderId="28" xfId="1" applyFont="1" applyFill="1" applyBorder="1" applyAlignment="1">
      <alignment vertical="center" wrapText="1"/>
    </xf>
    <xf numFmtId="43" fontId="5" fillId="0" borderId="29" xfId="1" applyFont="1" applyFill="1" applyBorder="1" applyAlignment="1">
      <alignment vertical="center"/>
    </xf>
    <xf numFmtId="43" fontId="5" fillId="0" borderId="30" xfId="1" applyFont="1" applyFill="1" applyBorder="1" applyAlignment="1">
      <alignment horizontal="center" vertical="center" wrapText="1"/>
    </xf>
    <xf numFmtId="43" fontId="5" fillId="0" borderId="1" xfId="1" applyFont="1" applyFill="1" applyBorder="1" applyAlignment="1">
      <alignment horizontal="center" vertical="center" wrapText="1"/>
    </xf>
    <xf numFmtId="43" fontId="5" fillId="0" borderId="1" xfId="1" applyFont="1" applyFill="1" applyBorder="1" applyAlignment="1">
      <alignment horizontal="center" vertical="center"/>
    </xf>
    <xf numFmtId="43" fontId="5" fillId="0" borderId="9" xfId="1" applyFont="1" applyFill="1" applyBorder="1" applyAlignment="1">
      <alignment horizontal="center" vertical="center" wrapText="1"/>
    </xf>
    <xf numFmtId="43" fontId="5" fillId="0" borderId="30" xfId="1" applyFont="1" applyFill="1" applyBorder="1" applyAlignment="1">
      <alignment vertical="center"/>
    </xf>
    <xf numFmtId="43" fontId="5" fillId="0" borderId="31" xfId="1" applyFont="1" applyFill="1" applyBorder="1" applyAlignment="1"/>
    <xf numFmtId="43" fontId="5" fillId="0" borderId="9" xfId="1" applyFont="1" applyFill="1" applyBorder="1" applyAlignment="1"/>
    <xf numFmtId="43" fontId="5" fillId="0" borderId="32" xfId="1" applyFont="1" applyFill="1" applyBorder="1" applyAlignment="1">
      <alignment vertical="center"/>
    </xf>
    <xf numFmtId="43" fontId="5" fillId="0" borderId="33" xfId="1" applyFont="1" applyFill="1" applyBorder="1" applyAlignment="1">
      <alignment vertical="center"/>
    </xf>
    <xf numFmtId="43" fontId="5" fillId="0" borderId="34" xfId="1" applyFont="1" applyFill="1" applyBorder="1" applyAlignment="1"/>
    <xf numFmtId="43" fontId="5" fillId="0" borderId="35" xfId="1" applyFont="1" applyFill="1" applyBorder="1" applyAlignment="1"/>
    <xf numFmtId="43" fontId="5" fillId="0" borderId="36" xfId="1" applyFont="1" applyFill="1" applyBorder="1" applyAlignment="1"/>
    <xf numFmtId="10" fontId="8" fillId="0" borderId="30" xfId="2" applyNumberFormat="1" applyFont="1" applyFill="1" applyBorder="1" applyAlignment="1"/>
    <xf numFmtId="10" fontId="8" fillId="0" borderId="1" xfId="2" applyNumberFormat="1" applyFont="1" applyFill="1" applyBorder="1" applyAlignment="1"/>
    <xf numFmtId="10" fontId="8" fillId="0" borderId="9" xfId="2" applyNumberFormat="1" applyFont="1" applyFill="1" applyBorder="1" applyAlignment="1"/>
    <xf numFmtId="10" fontId="8" fillId="0" borderId="37" xfId="2" applyNumberFormat="1" applyFont="1" applyFill="1" applyBorder="1" applyAlignment="1"/>
    <xf numFmtId="10" fontId="8" fillId="0" borderId="35" xfId="2" applyNumberFormat="1" applyFont="1" applyFill="1" applyBorder="1" applyAlignment="1"/>
    <xf numFmtId="10" fontId="8" fillId="0" borderId="36" xfId="2" applyNumberFormat="1" applyFont="1" applyFill="1" applyBorder="1" applyAlignment="1"/>
    <xf numFmtId="0" fontId="1" fillId="0" borderId="0" xfId="0" applyFont="1" applyFill="1"/>
    <xf numFmtId="43" fontId="5" fillId="0" borderId="18" xfId="1" applyFont="1" applyFill="1" applyBorder="1" applyAlignment="1">
      <alignment vertical="center" textRotation="90"/>
    </xf>
    <xf numFmtId="178" fontId="5" fillId="0" borderId="1" xfId="0" applyNumberFormat="1" applyFont="1" applyFill="1" applyBorder="1" applyAlignment="1">
      <alignment vertical="center"/>
    </xf>
    <xf numFmtId="0" fontId="13" fillId="0" borderId="0" xfId="0" applyFont="1"/>
    <xf numFmtId="0" fontId="0" fillId="0" borderId="0" xfId="0" applyFill="1"/>
    <xf numFmtId="0" fontId="5" fillId="0" borderId="1" xfId="0" applyFont="1" applyFill="1" applyBorder="1"/>
    <xf numFmtId="176" fontId="5" fillId="0" borderId="1" xfId="0" applyNumberFormat="1" applyFont="1" applyFill="1" applyBorder="1"/>
    <xf numFmtId="0" fontId="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43" fontId="5" fillId="0" borderId="1" xfId="1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0" fontId="4" fillId="0" borderId="1" xfId="0" applyFont="1" applyFill="1" applyBorder="1"/>
    <xf numFmtId="43" fontId="4" fillId="0" borderId="0" xfId="0" applyNumberFormat="1" applyFont="1" applyAlignment="1">
      <alignment vertical="center"/>
    </xf>
    <xf numFmtId="0" fontId="5" fillId="0" borderId="0" xfId="0" applyFont="1" applyBorder="1" applyAlignment="1">
      <alignment vertical="center"/>
    </xf>
    <xf numFmtId="43" fontId="5" fillId="0" borderId="0" xfId="1" applyFont="1" applyBorder="1" applyAlignment="1">
      <alignment vertical="center"/>
    </xf>
    <xf numFmtId="43" fontId="8" fillId="0" borderId="24" xfId="1" applyFont="1" applyFill="1" applyBorder="1" applyAlignment="1">
      <alignment horizontal="center" vertical="center"/>
    </xf>
    <xf numFmtId="43" fontId="5" fillId="0" borderId="22" xfId="1" applyFont="1" applyFill="1" applyBorder="1" applyAlignment="1">
      <alignment horizontal="center" vertical="center"/>
    </xf>
    <xf numFmtId="43" fontId="5" fillId="0" borderId="23" xfId="1" applyFont="1" applyFill="1" applyBorder="1" applyAlignment="1">
      <alignment horizontal="center" vertical="center"/>
    </xf>
    <xf numFmtId="43" fontId="8" fillId="0" borderId="12" xfId="1" applyFont="1" applyFill="1" applyBorder="1" applyAlignment="1">
      <alignment horizontal="center" vertical="center"/>
    </xf>
    <xf numFmtId="43" fontId="5" fillId="0" borderId="3" xfId="1" applyFont="1" applyFill="1" applyBorder="1" applyAlignment="1">
      <alignment horizontal="center" vertical="center"/>
    </xf>
    <xf numFmtId="43" fontId="5" fillId="0" borderId="18" xfId="1" applyFont="1" applyFill="1" applyBorder="1" applyAlignment="1">
      <alignment vertical="center" textRotation="90"/>
    </xf>
    <xf numFmtId="43" fontId="12" fillId="0" borderId="0" xfId="1" applyFont="1" applyFill="1" applyBorder="1" applyAlignment="1">
      <alignment horizontal="left" vertical="center"/>
    </xf>
    <xf numFmtId="43" fontId="8" fillId="0" borderId="22" xfId="1" applyFont="1" applyFill="1" applyBorder="1" applyAlignment="1">
      <alignment horizontal="center" vertical="center"/>
    </xf>
  </cellXfs>
  <cellStyles count="3">
    <cellStyle name="百分比" xfId="2" builtinId="5"/>
    <cellStyle name="常规" xfId="0" builtinId="0"/>
    <cellStyle name="千位分隔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38"/>
  <sheetViews>
    <sheetView tabSelected="1" workbookViewId="0">
      <selection activeCell="A43" sqref="A43:C45"/>
    </sheetView>
  </sheetViews>
  <sheetFormatPr defaultRowHeight="14" x14ac:dyDescent="0.3"/>
  <cols>
    <col min="1" max="1" width="10.4140625" style="6" customWidth="1"/>
    <col min="2" max="16384" width="8.6640625" style="6"/>
  </cols>
  <sheetData>
    <row r="1" spans="1:2" ht="17.5" x14ac:dyDescent="0.35">
      <c r="A1" s="9" t="s">
        <v>54</v>
      </c>
    </row>
    <row r="3" spans="1:2" x14ac:dyDescent="0.3">
      <c r="A3" s="7" t="s">
        <v>55</v>
      </c>
    </row>
    <row r="4" spans="1:2" x14ac:dyDescent="0.3">
      <c r="A4" s="7"/>
    </row>
    <row r="5" spans="1:2" x14ac:dyDescent="0.3">
      <c r="A5" s="6" t="s">
        <v>178</v>
      </c>
      <c r="B5" s="6" t="s">
        <v>69</v>
      </c>
    </row>
    <row r="6" spans="1:2" x14ac:dyDescent="0.3">
      <c r="A6" s="6" t="s">
        <v>179</v>
      </c>
      <c r="B6" s="6" t="s">
        <v>70</v>
      </c>
    </row>
    <row r="7" spans="1:2" x14ac:dyDescent="0.3">
      <c r="A7" s="6" t="s">
        <v>180</v>
      </c>
      <c r="B7" s="6" t="s">
        <v>230</v>
      </c>
    </row>
    <row r="8" spans="1:2" x14ac:dyDescent="0.3">
      <c r="A8" s="6" t="s">
        <v>181</v>
      </c>
      <c r="B8" s="6" t="s">
        <v>231</v>
      </c>
    </row>
    <row r="9" spans="1:2" x14ac:dyDescent="0.3">
      <c r="A9" s="6" t="s">
        <v>182</v>
      </c>
      <c r="B9" s="6" t="s">
        <v>232</v>
      </c>
    </row>
    <row r="10" spans="1:2" x14ac:dyDescent="0.3">
      <c r="A10" s="6" t="s">
        <v>183</v>
      </c>
      <c r="B10" s="6" t="s">
        <v>233</v>
      </c>
    </row>
    <row r="11" spans="1:2" x14ac:dyDescent="0.3">
      <c r="A11" s="6" t="s">
        <v>184</v>
      </c>
      <c r="B11" s="6" t="s">
        <v>234</v>
      </c>
    </row>
    <row r="12" spans="1:2" x14ac:dyDescent="0.3">
      <c r="A12" s="6" t="s">
        <v>185</v>
      </c>
      <c r="B12" s="6" t="s">
        <v>235</v>
      </c>
    </row>
    <row r="13" spans="1:2" x14ac:dyDescent="0.3">
      <c r="A13" s="6" t="s">
        <v>186</v>
      </c>
      <c r="B13" s="6" t="s">
        <v>236</v>
      </c>
    </row>
    <row r="14" spans="1:2" x14ac:dyDescent="0.3">
      <c r="A14" s="6" t="s">
        <v>187</v>
      </c>
      <c r="B14" s="6" t="s">
        <v>237</v>
      </c>
    </row>
    <row r="15" spans="1:2" x14ac:dyDescent="0.3">
      <c r="A15" s="6" t="s">
        <v>188</v>
      </c>
      <c r="B15" s="6" t="s">
        <v>273</v>
      </c>
    </row>
    <row r="16" spans="1:2" x14ac:dyDescent="0.3">
      <c r="A16" s="6" t="s">
        <v>189</v>
      </c>
      <c r="B16" s="6" t="s">
        <v>274</v>
      </c>
    </row>
    <row r="17" spans="1:2" x14ac:dyDescent="0.3">
      <c r="A17" s="6" t="s">
        <v>190</v>
      </c>
      <c r="B17" s="6" t="s">
        <v>275</v>
      </c>
    </row>
    <row r="18" spans="1:2" x14ac:dyDescent="0.3">
      <c r="A18" s="6" t="s">
        <v>191</v>
      </c>
      <c r="B18" s="6" t="s">
        <v>279</v>
      </c>
    </row>
    <row r="19" spans="1:2" x14ac:dyDescent="0.3">
      <c r="A19" s="6" t="s">
        <v>192</v>
      </c>
      <c r="B19" s="6" t="s">
        <v>280</v>
      </c>
    </row>
    <row r="20" spans="1:2" x14ac:dyDescent="0.3">
      <c r="A20" s="6" t="s">
        <v>193</v>
      </c>
      <c r="B20" s="6" t="s">
        <v>281</v>
      </c>
    </row>
    <row r="21" spans="1:2" x14ac:dyDescent="0.3">
      <c r="A21" s="6" t="s">
        <v>194</v>
      </c>
      <c r="B21" s="6" t="s">
        <v>282</v>
      </c>
    </row>
    <row r="22" spans="1:2" x14ac:dyDescent="0.3">
      <c r="A22" s="6" t="s">
        <v>195</v>
      </c>
      <c r="B22" s="6" t="s">
        <v>283</v>
      </c>
    </row>
    <row r="23" spans="1:2" x14ac:dyDescent="0.3">
      <c r="A23" s="6" t="s">
        <v>196</v>
      </c>
      <c r="B23" s="6" t="s">
        <v>284</v>
      </c>
    </row>
    <row r="24" spans="1:2" x14ac:dyDescent="0.3">
      <c r="A24" s="6" t="s">
        <v>198</v>
      </c>
      <c r="B24" s="6" t="s">
        <v>285</v>
      </c>
    </row>
    <row r="25" spans="1:2" x14ac:dyDescent="0.3">
      <c r="A25" s="6" t="s">
        <v>199</v>
      </c>
      <c r="B25" s="6" t="s">
        <v>286</v>
      </c>
    </row>
    <row r="26" spans="1:2" x14ac:dyDescent="0.3">
      <c r="A26" s="6" t="s">
        <v>200</v>
      </c>
      <c r="B26" s="6" t="s">
        <v>287</v>
      </c>
    </row>
    <row r="27" spans="1:2" x14ac:dyDescent="0.3">
      <c r="A27" s="6" t="s">
        <v>201</v>
      </c>
      <c r="B27" s="6" t="s">
        <v>288</v>
      </c>
    </row>
    <row r="28" spans="1:2" x14ac:dyDescent="0.3">
      <c r="A28" s="6" t="s">
        <v>202</v>
      </c>
      <c r="B28" s="6" t="s">
        <v>99</v>
      </c>
    </row>
    <row r="29" spans="1:2" x14ac:dyDescent="0.3">
      <c r="A29" s="6" t="s">
        <v>203</v>
      </c>
      <c r="B29" s="6" t="s">
        <v>109</v>
      </c>
    </row>
    <row r="30" spans="1:2" x14ac:dyDescent="0.3">
      <c r="A30" s="6" t="s">
        <v>204</v>
      </c>
      <c r="B30" s="6" t="s">
        <v>372</v>
      </c>
    </row>
    <row r="31" spans="1:2" x14ac:dyDescent="0.3">
      <c r="A31" s="6" t="s">
        <v>205</v>
      </c>
      <c r="B31" s="6" t="s">
        <v>371</v>
      </c>
    </row>
    <row r="32" spans="1:2" x14ac:dyDescent="0.3">
      <c r="A32" s="6" t="s">
        <v>206</v>
      </c>
      <c r="B32" s="6" t="s">
        <v>110</v>
      </c>
    </row>
    <row r="33" spans="1:2" x14ac:dyDescent="0.3">
      <c r="A33" s="6" t="s">
        <v>386</v>
      </c>
      <c r="B33" s="6" t="s">
        <v>364</v>
      </c>
    </row>
    <row r="34" spans="1:2" x14ac:dyDescent="0.3">
      <c r="A34" s="6" t="s">
        <v>387</v>
      </c>
      <c r="B34" s="6" t="s">
        <v>365</v>
      </c>
    </row>
    <row r="35" spans="1:2" x14ac:dyDescent="0.3">
      <c r="A35" s="6" t="s">
        <v>388</v>
      </c>
      <c r="B35" s="6" t="s">
        <v>368</v>
      </c>
    </row>
    <row r="36" spans="1:2" x14ac:dyDescent="0.3">
      <c r="A36" s="6" t="s">
        <v>207</v>
      </c>
      <c r="B36" s="6" t="s">
        <v>161</v>
      </c>
    </row>
    <row r="37" spans="1:2" x14ac:dyDescent="0.3">
      <c r="A37" s="6" t="s">
        <v>223</v>
      </c>
      <c r="B37" s="6" t="s">
        <v>162</v>
      </c>
    </row>
    <row r="38" spans="1:2" x14ac:dyDescent="0.3">
      <c r="A38" s="6" t="s">
        <v>228</v>
      </c>
      <c r="B38" s="6" t="s">
        <v>138</v>
      </c>
    </row>
  </sheetData>
  <phoneticPr fontId="2" type="noConversion"/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D69"/>
  <sheetViews>
    <sheetView workbookViewId="0">
      <selection activeCell="A61" sqref="A61"/>
    </sheetView>
  </sheetViews>
  <sheetFormatPr defaultRowHeight="14" x14ac:dyDescent="0.3"/>
  <cols>
    <col min="2" max="2" width="12.1640625" bestFit="1" customWidth="1"/>
    <col min="3" max="3" width="14.75" customWidth="1"/>
    <col min="4" max="4" width="15.25" customWidth="1"/>
    <col min="5" max="5" width="13.58203125" customWidth="1"/>
    <col min="6" max="6" width="15.1640625" customWidth="1"/>
    <col min="7" max="7" width="14.5" customWidth="1"/>
    <col min="8" max="8" width="14.1640625" customWidth="1"/>
    <col min="9" max="9" width="12.1640625" bestFit="1" customWidth="1"/>
    <col min="10" max="10" width="13.5" bestFit="1" customWidth="1"/>
    <col min="11" max="11" width="12.1640625" bestFit="1" customWidth="1"/>
    <col min="12" max="13" width="11.25" bestFit="1" customWidth="1"/>
    <col min="14" max="14" width="12.1640625" bestFit="1" customWidth="1"/>
    <col min="15" max="15" width="11.25" bestFit="1" customWidth="1"/>
    <col min="16" max="16" width="10.4140625" bestFit="1" customWidth="1"/>
    <col min="17" max="17" width="11.25" bestFit="1" customWidth="1"/>
    <col min="18" max="18" width="12.1640625" bestFit="1" customWidth="1"/>
    <col min="19" max="19" width="13.5" bestFit="1" customWidth="1"/>
    <col min="20" max="21" width="11.25" bestFit="1" customWidth="1"/>
    <col min="22" max="22" width="12.1640625" bestFit="1" customWidth="1"/>
    <col min="23" max="24" width="11.25" bestFit="1" customWidth="1"/>
    <col min="25" max="25" width="12.1640625" bestFit="1" customWidth="1"/>
    <col min="26" max="26" width="13.5" bestFit="1" customWidth="1"/>
    <col min="27" max="27" width="8.75" bestFit="1" customWidth="1"/>
    <col min="28" max="28" width="10.4140625" bestFit="1" customWidth="1"/>
    <col min="29" max="30" width="11.25" bestFit="1" customWidth="1"/>
    <col min="31" max="31" width="12.1640625" bestFit="1" customWidth="1"/>
    <col min="32" max="32" width="11.25" bestFit="1" customWidth="1"/>
    <col min="33" max="33" width="12.1640625" bestFit="1" customWidth="1"/>
    <col min="34" max="34" width="11.25" bestFit="1" customWidth="1"/>
    <col min="35" max="35" width="13.5" bestFit="1" customWidth="1"/>
    <col min="36" max="36" width="11.25" bestFit="1" customWidth="1"/>
    <col min="37" max="37" width="10.4140625" bestFit="1" customWidth="1"/>
    <col min="38" max="40" width="12.1640625" bestFit="1" customWidth="1"/>
    <col min="41" max="41" width="11.25" bestFit="1" customWidth="1"/>
    <col min="42" max="43" width="12.1640625" bestFit="1" customWidth="1"/>
    <col min="44" max="44" width="11.25" bestFit="1" customWidth="1"/>
    <col min="45" max="45" width="12.1640625" bestFit="1" customWidth="1"/>
    <col min="46" max="47" width="11.25" bestFit="1" customWidth="1"/>
    <col min="48" max="48" width="12.1640625" bestFit="1" customWidth="1"/>
    <col min="49" max="49" width="11.25" bestFit="1" customWidth="1"/>
    <col min="50" max="51" width="12.1640625" bestFit="1" customWidth="1"/>
    <col min="52" max="53" width="13.5" bestFit="1" customWidth="1"/>
    <col min="54" max="54" width="12.1640625" bestFit="1" customWidth="1"/>
    <col min="55" max="55" width="13.5" bestFit="1" customWidth="1"/>
    <col min="56" max="56" width="14.4140625" bestFit="1" customWidth="1"/>
  </cols>
  <sheetData>
    <row r="1" spans="1:56" x14ac:dyDescent="0.3">
      <c r="A1" s="7" t="s">
        <v>249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</row>
    <row r="2" spans="1:56" x14ac:dyDescent="0.3">
      <c r="A2" s="7" t="s">
        <v>53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</row>
    <row r="3" spans="1:56" x14ac:dyDescent="0.3">
      <c r="A3" s="1" t="s">
        <v>67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360</v>
      </c>
      <c r="L3" s="1" t="s">
        <v>10</v>
      </c>
      <c r="M3" s="1" t="s">
        <v>11</v>
      </c>
      <c r="N3" s="1" t="s">
        <v>12</v>
      </c>
      <c r="O3" s="1" t="s">
        <v>13</v>
      </c>
      <c r="P3" s="1" t="s">
        <v>14</v>
      </c>
      <c r="Q3" s="1" t="s">
        <v>15</v>
      </c>
      <c r="R3" s="1" t="s">
        <v>16</v>
      </c>
      <c r="S3" s="1" t="s">
        <v>17</v>
      </c>
      <c r="T3" s="1" t="s">
        <v>18</v>
      </c>
      <c r="U3" s="1" t="s">
        <v>19</v>
      </c>
      <c r="V3" s="1" t="s">
        <v>20</v>
      </c>
      <c r="W3" s="1" t="s">
        <v>21</v>
      </c>
      <c r="X3" s="1" t="s">
        <v>22</v>
      </c>
      <c r="Y3" s="1" t="s">
        <v>23</v>
      </c>
      <c r="Z3" s="1" t="s">
        <v>24</v>
      </c>
      <c r="AA3" s="1" t="s">
        <v>25</v>
      </c>
      <c r="AB3" s="1" t="s">
        <v>26</v>
      </c>
      <c r="AC3" s="1" t="s">
        <v>27</v>
      </c>
      <c r="AD3" s="1" t="s">
        <v>28</v>
      </c>
      <c r="AE3" s="1" t="s">
        <v>29</v>
      </c>
      <c r="AF3" s="1" t="s">
        <v>30</v>
      </c>
      <c r="AG3" s="1" t="s">
        <v>31</v>
      </c>
      <c r="AH3" s="1" t="s">
        <v>32</v>
      </c>
      <c r="AI3" s="1" t="s">
        <v>33</v>
      </c>
      <c r="AJ3" s="2" t="s">
        <v>34</v>
      </c>
      <c r="AK3" s="1" t="s">
        <v>35</v>
      </c>
      <c r="AL3" s="1" t="s">
        <v>361</v>
      </c>
      <c r="AM3" s="1" t="s">
        <v>36</v>
      </c>
      <c r="AN3" s="1" t="s">
        <v>37</v>
      </c>
      <c r="AO3" s="1" t="s">
        <v>38</v>
      </c>
      <c r="AP3" s="1" t="s">
        <v>197</v>
      </c>
      <c r="AQ3" s="1" t="s">
        <v>40</v>
      </c>
      <c r="AR3" s="1" t="s">
        <v>41</v>
      </c>
      <c r="AS3" s="1" t="s">
        <v>42</v>
      </c>
      <c r="AT3" s="1" t="s">
        <v>43</v>
      </c>
      <c r="AU3" s="1" t="s">
        <v>44</v>
      </c>
      <c r="AV3" s="1" t="s">
        <v>45</v>
      </c>
      <c r="AW3" s="1" t="s">
        <v>46</v>
      </c>
      <c r="AX3" s="1" t="s">
        <v>47</v>
      </c>
      <c r="AY3" s="1" t="s">
        <v>48</v>
      </c>
      <c r="AZ3" s="1" t="s">
        <v>49</v>
      </c>
      <c r="BA3" s="1" t="s">
        <v>50</v>
      </c>
      <c r="BB3" s="1" t="s">
        <v>229</v>
      </c>
      <c r="BC3" s="2" t="s">
        <v>51</v>
      </c>
      <c r="BD3" s="1" t="s">
        <v>52</v>
      </c>
    </row>
    <row r="4" spans="1:56" x14ac:dyDescent="0.3">
      <c r="A4" s="1" t="s">
        <v>1</v>
      </c>
      <c r="B4" s="8">
        <v>0</v>
      </c>
      <c r="C4" s="8">
        <v>5447.6116772002133</v>
      </c>
      <c r="D4" s="8">
        <v>40257.394556891741</v>
      </c>
      <c r="E4" s="8">
        <v>484827.25238903787</v>
      </c>
      <c r="F4" s="8">
        <v>14675.217162782759</v>
      </c>
      <c r="G4" s="8">
        <v>135.21241777672842</v>
      </c>
      <c r="H4" s="8">
        <v>0.34363502619807013</v>
      </c>
      <c r="I4" s="8">
        <v>57980.743414416087</v>
      </c>
      <c r="J4" s="8">
        <v>20540316.679860808</v>
      </c>
      <c r="K4" s="8">
        <v>1319044.6859164522</v>
      </c>
      <c r="L4" s="8">
        <v>0</v>
      </c>
      <c r="M4" s="8">
        <v>0</v>
      </c>
      <c r="N4" s="8">
        <v>168.86305352621767</v>
      </c>
      <c r="O4" s="8">
        <v>481.10409785853238</v>
      </c>
      <c r="P4" s="8">
        <v>7.7449526653208936E-2</v>
      </c>
      <c r="Q4" s="8">
        <v>8295.0576245109623</v>
      </c>
      <c r="R4" s="8">
        <v>196509.93634285091</v>
      </c>
      <c r="S4" s="8">
        <v>606473.94137414522</v>
      </c>
      <c r="T4" s="8">
        <v>1.1279048999936656E-3</v>
      </c>
      <c r="U4" s="8">
        <v>58.649875833820779</v>
      </c>
      <c r="V4" s="8">
        <v>39204.127731754073</v>
      </c>
      <c r="W4" s="8">
        <v>55526.084147999165</v>
      </c>
      <c r="X4" s="8">
        <v>126.42278060781642</v>
      </c>
      <c r="Y4" s="8">
        <v>2332.1581316538709</v>
      </c>
      <c r="Z4" s="8">
        <v>980106.69665919419</v>
      </c>
      <c r="AA4" s="8">
        <v>0</v>
      </c>
      <c r="AB4" s="8">
        <v>115.93476111926438</v>
      </c>
      <c r="AC4" s="8">
        <v>132.28726587994308</v>
      </c>
      <c r="AD4" s="8">
        <v>3.5724507865799371</v>
      </c>
      <c r="AE4" s="8">
        <v>283345.76329817058</v>
      </c>
      <c r="AF4" s="8">
        <v>0</v>
      </c>
      <c r="AG4" s="8">
        <v>372786.81111221632</v>
      </c>
      <c r="AH4" s="8">
        <v>0</v>
      </c>
      <c r="AI4" s="8">
        <v>149263.50716150034</v>
      </c>
      <c r="AJ4" s="8">
        <v>1942906.7737507275</v>
      </c>
      <c r="AK4" s="8">
        <v>44.771868519458714</v>
      </c>
      <c r="AL4" s="8">
        <v>32458.287913959466</v>
      </c>
      <c r="AM4" s="8">
        <v>26211.31506300074</v>
      </c>
      <c r="AN4" s="8">
        <v>247.94059315650455</v>
      </c>
      <c r="AO4" s="8">
        <v>1.9179899771315954</v>
      </c>
      <c r="AP4" s="8">
        <v>70001.636375280228</v>
      </c>
      <c r="AQ4" s="8">
        <v>83.7505601732759</v>
      </c>
      <c r="AR4" s="8">
        <v>370.33408235021165</v>
      </c>
      <c r="AS4" s="8">
        <v>247675.36031472159</v>
      </c>
      <c r="AT4" s="8">
        <v>5.8602099462089443</v>
      </c>
      <c r="AU4" s="8">
        <v>2.4295434824208586E-3</v>
      </c>
      <c r="AV4" s="8">
        <v>64174.673574628854</v>
      </c>
      <c r="AW4" s="8">
        <v>302.80308867026497</v>
      </c>
      <c r="AX4" s="8">
        <v>552214.53306045895</v>
      </c>
      <c r="AY4" s="8">
        <v>1094.5718831759573</v>
      </c>
      <c r="AZ4" s="8">
        <v>126955.12881603309</v>
      </c>
      <c r="BA4" s="8">
        <v>3876932.835518661</v>
      </c>
      <c r="BB4" s="8">
        <v>1743.0816299023556</v>
      </c>
      <c r="BC4" s="8">
        <v>3731880.6337797777</v>
      </c>
      <c r="BD4" s="8">
        <v>35832922.349980094</v>
      </c>
    </row>
    <row r="5" spans="1:56" x14ac:dyDescent="0.3">
      <c r="A5" s="1" t="s">
        <v>2</v>
      </c>
      <c r="B5" s="8">
        <v>422518.27093237254</v>
      </c>
      <c r="C5" s="8">
        <v>0</v>
      </c>
      <c r="D5" s="8">
        <v>274989.08417520806</v>
      </c>
      <c r="E5" s="8">
        <v>193784.72178537177</v>
      </c>
      <c r="F5" s="8">
        <v>0</v>
      </c>
      <c r="G5" s="8">
        <v>60867.93513185261</v>
      </c>
      <c r="H5" s="8">
        <v>0.13349692229896173</v>
      </c>
      <c r="I5" s="8">
        <v>21936.204344585549</v>
      </c>
      <c r="J5" s="8">
        <v>4981290.6993848719</v>
      </c>
      <c r="K5" s="8">
        <v>365460.00337610947</v>
      </c>
      <c r="L5" s="8">
        <v>1446152.6867768883</v>
      </c>
      <c r="M5" s="8">
        <v>198645.82586639037</v>
      </c>
      <c r="N5" s="8">
        <v>551141.60382411629</v>
      </c>
      <c r="O5" s="8">
        <v>197744.68966961157</v>
      </c>
      <c r="P5" s="8">
        <v>10698.758722573715</v>
      </c>
      <c r="Q5" s="8">
        <v>96268.191435155706</v>
      </c>
      <c r="R5" s="8">
        <v>1394756.9905238484</v>
      </c>
      <c r="S5" s="8">
        <v>15393546.699731687</v>
      </c>
      <c r="T5" s="8">
        <v>95173.652208378728</v>
      </c>
      <c r="U5" s="8">
        <v>3812037.1252191048</v>
      </c>
      <c r="V5" s="8">
        <v>47616.448732813333</v>
      </c>
      <c r="W5" s="8">
        <v>41651.543707066172</v>
      </c>
      <c r="X5" s="8">
        <v>5688.4711498418465</v>
      </c>
      <c r="Y5" s="8">
        <v>10077586.964394055</v>
      </c>
      <c r="Z5" s="8">
        <v>117074.06156107134</v>
      </c>
      <c r="AA5" s="8">
        <v>0</v>
      </c>
      <c r="AB5" s="8">
        <v>14641.690696722557</v>
      </c>
      <c r="AC5" s="8">
        <v>3079.6522188978497</v>
      </c>
      <c r="AD5" s="8">
        <v>23428.340538655313</v>
      </c>
      <c r="AE5" s="8">
        <v>2008758.7498843921</v>
      </c>
      <c r="AF5" s="8">
        <v>0</v>
      </c>
      <c r="AG5" s="8">
        <v>99472.014357303342</v>
      </c>
      <c r="AH5" s="8">
        <v>0</v>
      </c>
      <c r="AI5" s="8">
        <v>1040185.8395116252</v>
      </c>
      <c r="AJ5" s="8">
        <v>1659.4805578926423</v>
      </c>
      <c r="AK5" s="8">
        <v>738876.05735680414</v>
      </c>
      <c r="AL5" s="8">
        <v>53742.35088753773</v>
      </c>
      <c r="AM5" s="8">
        <v>1265.4111083043802</v>
      </c>
      <c r="AN5" s="8">
        <v>4121646.7859531785</v>
      </c>
      <c r="AO5" s="8">
        <v>215928.46384414646</v>
      </c>
      <c r="AP5" s="8">
        <v>9026.8620220982848</v>
      </c>
      <c r="AQ5" s="8">
        <v>25963280.332966428</v>
      </c>
      <c r="AR5" s="8">
        <v>380448.22173049609</v>
      </c>
      <c r="AS5" s="8">
        <v>313768.53324841743</v>
      </c>
      <c r="AT5" s="8">
        <v>682400.84636262013</v>
      </c>
      <c r="AU5" s="8">
        <v>15381279.093803952</v>
      </c>
      <c r="AV5" s="8">
        <v>20041.41330957054</v>
      </c>
      <c r="AW5" s="8">
        <v>1529679.4147502314</v>
      </c>
      <c r="AX5" s="8">
        <v>5032.7547341024438</v>
      </c>
      <c r="AY5" s="8">
        <v>829281.54987857479</v>
      </c>
      <c r="AZ5" s="8">
        <v>799705.32344786671</v>
      </c>
      <c r="BA5" s="8">
        <v>1426858.1896445653</v>
      </c>
      <c r="BB5" s="8">
        <v>597.0819889180159</v>
      </c>
      <c r="BC5" s="8">
        <v>8688968.9010623302</v>
      </c>
      <c r="BD5" s="8">
        <v>104159684.12201554</v>
      </c>
    </row>
    <row r="6" spans="1:56" x14ac:dyDescent="0.3">
      <c r="A6" s="1" t="s">
        <v>3</v>
      </c>
      <c r="B6" s="8">
        <v>1916.5000567066643</v>
      </c>
      <c r="C6" s="8">
        <v>293568.57823400613</v>
      </c>
      <c r="D6" s="8">
        <v>0</v>
      </c>
      <c r="E6" s="8">
        <v>2812.7053487319095</v>
      </c>
      <c r="F6" s="8">
        <v>0</v>
      </c>
      <c r="G6" s="8">
        <v>776022.06892867014</v>
      </c>
      <c r="H6" s="8">
        <v>0.18974854685585255</v>
      </c>
      <c r="I6" s="8">
        <v>25269.269702839509</v>
      </c>
      <c r="J6" s="8">
        <v>351216.11126664013</v>
      </c>
      <c r="K6" s="8">
        <v>8461.1728096512979</v>
      </c>
      <c r="L6" s="8">
        <v>1270.5976243522773</v>
      </c>
      <c r="M6" s="8">
        <v>1591.955000161219</v>
      </c>
      <c r="N6" s="8">
        <v>70102.422628290384</v>
      </c>
      <c r="O6" s="8">
        <v>1385988.3244412956</v>
      </c>
      <c r="P6" s="8">
        <v>68117.918518355247</v>
      </c>
      <c r="Q6" s="8">
        <v>53843.757755584913</v>
      </c>
      <c r="R6" s="8">
        <v>86907550.978612229</v>
      </c>
      <c r="S6" s="8">
        <v>53867148.273973472</v>
      </c>
      <c r="T6" s="8">
        <v>17368.216198657854</v>
      </c>
      <c r="U6" s="8">
        <v>1073897.0845760766</v>
      </c>
      <c r="V6" s="8">
        <v>19229.464661500344</v>
      </c>
      <c r="W6" s="8">
        <v>209.61360458885119</v>
      </c>
      <c r="X6" s="8">
        <v>28600.534499623438</v>
      </c>
      <c r="Y6" s="8">
        <v>881815.84337632242</v>
      </c>
      <c r="Z6" s="8">
        <v>1052738.4479031458</v>
      </c>
      <c r="AA6" s="8">
        <v>0</v>
      </c>
      <c r="AB6" s="8">
        <v>1624.3193541652129</v>
      </c>
      <c r="AC6" s="8">
        <v>5775.3856760001199</v>
      </c>
      <c r="AD6" s="8">
        <v>2934358.1948058023</v>
      </c>
      <c r="AE6" s="8">
        <v>4993.7335689842776</v>
      </c>
      <c r="AF6" s="8">
        <v>1626.5627175560282</v>
      </c>
      <c r="AG6" s="8">
        <v>2622.9891310764538</v>
      </c>
      <c r="AH6" s="8">
        <v>0</v>
      </c>
      <c r="AI6" s="8">
        <v>20779497.936664909</v>
      </c>
      <c r="AJ6" s="8">
        <v>3.8826320539956418</v>
      </c>
      <c r="AK6" s="8">
        <v>2066.9212625697787</v>
      </c>
      <c r="AL6" s="8">
        <v>7230.8264874073984</v>
      </c>
      <c r="AM6" s="8">
        <v>3137.8667394244712</v>
      </c>
      <c r="AN6" s="8">
        <v>170081.81857202807</v>
      </c>
      <c r="AO6" s="8">
        <v>3193594.3223883165</v>
      </c>
      <c r="AP6" s="8">
        <v>318.71673027048809</v>
      </c>
      <c r="AQ6" s="8">
        <v>641275.35570296296</v>
      </c>
      <c r="AR6" s="8">
        <v>58786.571963770541</v>
      </c>
      <c r="AS6" s="8">
        <v>30261.696741550822</v>
      </c>
      <c r="AT6" s="8">
        <v>19481.429161439471</v>
      </c>
      <c r="AU6" s="8">
        <v>123709.83236435124</v>
      </c>
      <c r="AV6" s="8">
        <v>357087.02637791634</v>
      </c>
      <c r="AW6" s="8">
        <v>307555.73839988268</v>
      </c>
      <c r="AX6" s="8">
        <v>921593.18509555212</v>
      </c>
      <c r="AY6" s="8">
        <v>6621352.148907532</v>
      </c>
      <c r="AZ6" s="8">
        <v>79823081.109286472</v>
      </c>
      <c r="BA6" s="8">
        <v>652447.83161737036</v>
      </c>
      <c r="BB6" s="8">
        <v>5188.8221155326555</v>
      </c>
      <c r="BC6" s="8">
        <v>4898099.9797402592</v>
      </c>
      <c r="BD6" s="8">
        <v>268455594.23367459</v>
      </c>
    </row>
    <row r="7" spans="1:56" x14ac:dyDescent="0.3">
      <c r="A7" s="1" t="s">
        <v>4</v>
      </c>
      <c r="B7" s="8">
        <v>0.11487690870177085</v>
      </c>
      <c r="C7" s="8">
        <v>2.0286522783524406E-2</v>
      </c>
      <c r="D7" s="8">
        <v>7.0499386195409325E-2</v>
      </c>
      <c r="E7" s="8">
        <v>0</v>
      </c>
      <c r="F7" s="8">
        <v>0</v>
      </c>
      <c r="G7" s="8">
        <v>0</v>
      </c>
      <c r="H7" s="8">
        <v>0</v>
      </c>
      <c r="I7" s="8">
        <v>32.195983361674458</v>
      </c>
      <c r="J7" s="8">
        <v>11137.906188048852</v>
      </c>
      <c r="K7" s="8">
        <v>0.31152914643943852</v>
      </c>
      <c r="L7" s="8">
        <v>0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12.213808015966752</v>
      </c>
      <c r="S7" s="8">
        <v>15518.04053590152</v>
      </c>
      <c r="T7" s="8">
        <v>0</v>
      </c>
      <c r="U7" s="8">
        <v>0</v>
      </c>
      <c r="V7" s="8">
        <v>2.8644662404533938</v>
      </c>
      <c r="W7" s="8">
        <v>0</v>
      </c>
      <c r="X7" s="8">
        <v>0</v>
      </c>
      <c r="Y7" s="8">
        <v>4.4901901336159997E-2</v>
      </c>
      <c r="Z7" s="8">
        <v>5.4497130599735772</v>
      </c>
      <c r="AA7" s="8">
        <v>0</v>
      </c>
      <c r="AB7" s="8">
        <v>0</v>
      </c>
      <c r="AC7" s="8">
        <v>0</v>
      </c>
      <c r="AD7" s="8">
        <v>0</v>
      </c>
      <c r="AE7" s="8">
        <v>8.6759294491682681E-2</v>
      </c>
      <c r="AF7" s="8">
        <v>0</v>
      </c>
      <c r="AG7" s="8">
        <v>2116.2286486178996</v>
      </c>
      <c r="AH7" s="8">
        <v>0</v>
      </c>
      <c r="AI7" s="8">
        <v>0.21040477834990909</v>
      </c>
      <c r="AJ7" s="8">
        <v>4.3639992512797238E-2</v>
      </c>
      <c r="AK7" s="8">
        <v>0</v>
      </c>
      <c r="AL7" s="8">
        <v>4.1471469583329215E-2</v>
      </c>
      <c r="AM7" s="8">
        <v>0</v>
      </c>
      <c r="AN7" s="8">
        <v>0</v>
      </c>
      <c r="AO7" s="8">
        <v>0</v>
      </c>
      <c r="AP7" s="8">
        <v>1.01437000035249</v>
      </c>
      <c r="AQ7" s="8">
        <v>0</v>
      </c>
      <c r="AR7" s="8">
        <v>0</v>
      </c>
      <c r="AS7" s="8">
        <v>7.936657641613537E-2</v>
      </c>
      <c r="AT7" s="8">
        <v>1.4210058277314905E-2</v>
      </c>
      <c r="AU7" s="8">
        <v>0</v>
      </c>
      <c r="AV7" s="8">
        <v>3189.0563265308565</v>
      </c>
      <c r="AW7" s="8">
        <v>0.10649102681407215</v>
      </c>
      <c r="AX7" s="8">
        <v>0</v>
      </c>
      <c r="AY7" s="8">
        <v>0</v>
      </c>
      <c r="AZ7" s="8">
        <v>6.109979341694455</v>
      </c>
      <c r="BA7" s="8">
        <v>9176.298066728983</v>
      </c>
      <c r="BB7" s="8">
        <v>0</v>
      </c>
      <c r="BC7" s="8">
        <v>67740.266736859063</v>
      </c>
      <c r="BD7" s="8">
        <v>108938.7892597692</v>
      </c>
    </row>
    <row r="8" spans="1:56" x14ac:dyDescent="0.3">
      <c r="A8" s="1" t="s">
        <v>5</v>
      </c>
      <c r="B8" s="8">
        <v>0</v>
      </c>
      <c r="C8" s="8">
        <v>0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8">
        <v>0</v>
      </c>
      <c r="BB8" s="8">
        <v>0</v>
      </c>
      <c r="BC8" s="8">
        <v>0</v>
      </c>
      <c r="BD8" s="8">
        <v>0</v>
      </c>
    </row>
    <row r="9" spans="1:56" x14ac:dyDescent="0.3">
      <c r="A9" s="1" t="s">
        <v>6</v>
      </c>
      <c r="B9" s="8">
        <v>1.721594705577685</v>
      </c>
      <c r="C9" s="8">
        <v>7756.1406887037519</v>
      </c>
      <c r="D9" s="8">
        <v>10869.11578596548</v>
      </c>
      <c r="E9" s="8">
        <v>2597.2707224085329</v>
      </c>
      <c r="F9" s="8">
        <v>0</v>
      </c>
      <c r="G9" s="8">
        <v>0</v>
      </c>
      <c r="H9" s="8">
        <v>0</v>
      </c>
      <c r="I9" s="8">
        <v>482.5028382355099</v>
      </c>
      <c r="J9" s="8">
        <v>2678.0372805142738</v>
      </c>
      <c r="K9" s="8">
        <v>4.6687096232334913</v>
      </c>
      <c r="L9" s="8">
        <v>0</v>
      </c>
      <c r="M9" s="8">
        <v>41845.674289952047</v>
      </c>
      <c r="N9" s="8">
        <v>9.7032637004157759E-3</v>
      </c>
      <c r="O9" s="8">
        <v>0</v>
      </c>
      <c r="P9" s="8">
        <v>0</v>
      </c>
      <c r="Q9" s="8">
        <v>619.2309433856916</v>
      </c>
      <c r="R9" s="8">
        <v>7429.1976410095185</v>
      </c>
      <c r="S9" s="8">
        <v>432088.26264261722</v>
      </c>
      <c r="T9" s="8">
        <v>1838941.223615157</v>
      </c>
      <c r="U9" s="8">
        <v>4.7878832595663586E-3</v>
      </c>
      <c r="V9" s="8">
        <v>1083.9783597637588</v>
      </c>
      <c r="W9" s="8">
        <v>1656.2264753230074</v>
      </c>
      <c r="X9" s="8">
        <v>0</v>
      </c>
      <c r="Y9" s="8">
        <v>6032.3036651359807</v>
      </c>
      <c r="Z9" s="8">
        <v>81.671741144471156</v>
      </c>
      <c r="AA9" s="8">
        <v>0</v>
      </c>
      <c r="AB9" s="8">
        <v>0</v>
      </c>
      <c r="AC9" s="8">
        <v>0</v>
      </c>
      <c r="AD9" s="8">
        <v>0</v>
      </c>
      <c r="AE9" s="8">
        <v>1.3002120595384163</v>
      </c>
      <c r="AF9" s="8">
        <v>0</v>
      </c>
      <c r="AG9" s="8">
        <v>304.20599619141137</v>
      </c>
      <c r="AH9" s="8">
        <v>0</v>
      </c>
      <c r="AI9" s="8">
        <v>3.1947441795321048</v>
      </c>
      <c r="AJ9" s="8">
        <v>0.65400767578561592</v>
      </c>
      <c r="AK9" s="8">
        <v>0</v>
      </c>
      <c r="AL9" s="8">
        <v>0.62150925955483149</v>
      </c>
      <c r="AM9" s="8">
        <v>0</v>
      </c>
      <c r="AN9" s="8">
        <v>4.7301070035178049E-2</v>
      </c>
      <c r="AO9" s="8">
        <v>1.2005911754273315E-2</v>
      </c>
      <c r="AP9" s="8">
        <v>15.20178460440032</v>
      </c>
      <c r="AQ9" s="8">
        <v>1175173.0235856262</v>
      </c>
      <c r="AR9" s="8">
        <v>0</v>
      </c>
      <c r="AS9" s="8">
        <v>1887.3100196276012</v>
      </c>
      <c r="AT9" s="8">
        <v>0.21295803806564814</v>
      </c>
      <c r="AU9" s="8">
        <v>1.4190511303667015E-2</v>
      </c>
      <c r="AV9" s="8">
        <v>30.863368710737717</v>
      </c>
      <c r="AW9" s="8">
        <v>18755.27077854265</v>
      </c>
      <c r="AX9" s="8">
        <v>954.18420817116544</v>
      </c>
      <c r="AY9" s="8">
        <v>0.21615808420645641</v>
      </c>
      <c r="AZ9" s="8">
        <v>357.34746445254825</v>
      </c>
      <c r="BA9" s="8">
        <v>137520.67344094187</v>
      </c>
      <c r="BB9" s="8">
        <v>0</v>
      </c>
      <c r="BC9" s="8">
        <v>86695.079252852564</v>
      </c>
      <c r="BD9" s="8">
        <v>3775866.6744713015</v>
      </c>
    </row>
    <row r="10" spans="1:56" x14ac:dyDescent="0.3">
      <c r="A10" s="1" t="s">
        <v>7</v>
      </c>
      <c r="B10" s="8">
        <v>0</v>
      </c>
      <c r="C10" s="8">
        <v>0</v>
      </c>
      <c r="D10" s="8">
        <v>0</v>
      </c>
      <c r="E10" s="8">
        <v>0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</row>
    <row r="11" spans="1:56" x14ac:dyDescent="0.3">
      <c r="A11" s="11" t="s">
        <v>8</v>
      </c>
      <c r="B11" s="8">
        <v>103240.07394582014</v>
      </c>
      <c r="C11" s="8">
        <v>859867.98135357827</v>
      </c>
      <c r="D11" s="8">
        <v>33642.40927747533</v>
      </c>
      <c r="E11" s="8">
        <v>2120.9586803390157</v>
      </c>
      <c r="F11" s="8">
        <v>0</v>
      </c>
      <c r="G11" s="8">
        <v>0</v>
      </c>
      <c r="H11" s="8">
        <v>0</v>
      </c>
      <c r="I11" s="8">
        <v>0</v>
      </c>
      <c r="J11" s="8">
        <v>2272496.9138840591</v>
      </c>
      <c r="K11" s="8">
        <v>2859189.4959766651</v>
      </c>
      <c r="L11" s="8">
        <v>0</v>
      </c>
      <c r="M11" s="8">
        <v>0</v>
      </c>
      <c r="N11" s="8">
        <v>3541.1110834331466</v>
      </c>
      <c r="O11" s="8">
        <v>0</v>
      </c>
      <c r="P11" s="8">
        <v>7572.6011624516686</v>
      </c>
      <c r="Q11" s="8">
        <v>131288.08390692924</v>
      </c>
      <c r="R11" s="8">
        <v>478998.3095195879</v>
      </c>
      <c r="S11" s="8">
        <v>7102062.5858502509</v>
      </c>
      <c r="T11" s="8">
        <v>2.7809772906543033</v>
      </c>
      <c r="U11" s="8">
        <v>7113.7399094937082</v>
      </c>
      <c r="V11" s="8">
        <v>23198.9125586382</v>
      </c>
      <c r="W11" s="8">
        <v>159762.51038593866</v>
      </c>
      <c r="X11" s="8">
        <v>14175.568242895202</v>
      </c>
      <c r="Y11" s="8">
        <v>812874.10010367166</v>
      </c>
      <c r="Z11" s="8">
        <v>897050.57472205651</v>
      </c>
      <c r="AA11" s="8">
        <v>0</v>
      </c>
      <c r="AB11" s="8">
        <v>0</v>
      </c>
      <c r="AC11" s="8">
        <v>159.44269799751339</v>
      </c>
      <c r="AD11" s="8">
        <v>0</v>
      </c>
      <c r="AE11" s="8">
        <v>21239.250561157132</v>
      </c>
      <c r="AF11" s="8">
        <v>0</v>
      </c>
      <c r="AG11" s="8">
        <v>19881.206650887616</v>
      </c>
      <c r="AH11" s="8">
        <v>0</v>
      </c>
      <c r="AI11" s="8">
        <v>726949.31776189536</v>
      </c>
      <c r="AJ11" s="8">
        <v>27632.717352371379</v>
      </c>
      <c r="AK11" s="8">
        <v>16355.854438768178</v>
      </c>
      <c r="AL11" s="8">
        <v>44531.789355247362</v>
      </c>
      <c r="AM11" s="8">
        <v>3897827.0405053739</v>
      </c>
      <c r="AN11" s="8">
        <v>8620.102608598123</v>
      </c>
      <c r="AO11" s="8">
        <v>16875.89719212053</v>
      </c>
      <c r="AP11" s="8">
        <v>244354.27761306125</v>
      </c>
      <c r="AQ11" s="8">
        <v>55824.411140164273</v>
      </c>
      <c r="AR11" s="8">
        <v>22.247818325234427</v>
      </c>
      <c r="AS11" s="8">
        <v>902000.71429942118</v>
      </c>
      <c r="AT11" s="8">
        <v>0</v>
      </c>
      <c r="AU11" s="8">
        <v>0</v>
      </c>
      <c r="AV11" s="8">
        <v>15383.43937946939</v>
      </c>
      <c r="AW11" s="8">
        <v>1109072.2833615406</v>
      </c>
      <c r="AX11" s="8">
        <v>12295.627594412894</v>
      </c>
      <c r="AY11" s="8">
        <v>561407.00957354682</v>
      </c>
      <c r="AZ11" s="8">
        <v>4862517.4718831545</v>
      </c>
      <c r="BA11" s="8">
        <v>50008235.373815358</v>
      </c>
      <c r="BB11" s="8">
        <v>0</v>
      </c>
      <c r="BC11" s="8">
        <v>4660597.1997557571</v>
      </c>
      <c r="BD11" s="8">
        <v>82979981.386899203</v>
      </c>
    </row>
    <row r="12" spans="1:56" x14ac:dyDescent="0.3">
      <c r="A12" s="10" t="s">
        <v>9</v>
      </c>
      <c r="B12" s="8">
        <v>391607979.82695228</v>
      </c>
      <c r="C12" s="8">
        <v>14535088.782660754</v>
      </c>
      <c r="D12" s="8">
        <v>147848612.94238627</v>
      </c>
      <c r="E12" s="8">
        <v>31330519.681735676</v>
      </c>
      <c r="F12" s="8">
        <v>77972.477968818494</v>
      </c>
      <c r="G12" s="8">
        <v>643467.26991394104</v>
      </c>
      <c r="H12" s="8">
        <v>703995.31547961186</v>
      </c>
      <c r="I12" s="8">
        <v>94769821.093284354</v>
      </c>
      <c r="J12" s="8">
        <v>0</v>
      </c>
      <c r="K12" s="8">
        <v>435797837.12607402</v>
      </c>
      <c r="L12" s="8">
        <v>3350498.3261920479</v>
      </c>
      <c r="M12" s="8">
        <v>1699095.9145143966</v>
      </c>
      <c r="N12" s="8">
        <v>1791872.0090013361</v>
      </c>
      <c r="O12" s="8">
        <v>5372517.652397857</v>
      </c>
      <c r="P12" s="8">
        <v>590839.78621163545</v>
      </c>
      <c r="Q12" s="8">
        <v>1966208.9602717492</v>
      </c>
      <c r="R12" s="8">
        <v>124737923.5739463</v>
      </c>
      <c r="S12" s="8">
        <v>241409771.67931306</v>
      </c>
      <c r="T12" s="8">
        <v>15275187.88005292</v>
      </c>
      <c r="U12" s="8">
        <v>14464623.182838684</v>
      </c>
      <c r="V12" s="8">
        <v>487444746.23599941</v>
      </c>
      <c r="W12" s="8">
        <v>5392111.05501692</v>
      </c>
      <c r="X12" s="8">
        <v>1208216.8406654755</v>
      </c>
      <c r="Y12" s="8">
        <v>74674211.05210273</v>
      </c>
      <c r="Z12" s="8">
        <v>4551887369.6531372</v>
      </c>
      <c r="AA12" s="8">
        <v>811.87688628210026</v>
      </c>
      <c r="AB12" s="8">
        <v>197239.8130543092</v>
      </c>
      <c r="AC12" s="8">
        <v>3095216.7981572254</v>
      </c>
      <c r="AD12" s="8">
        <v>154048.32448099853</v>
      </c>
      <c r="AE12" s="8">
        <v>44468609.906421781</v>
      </c>
      <c r="AF12" s="8">
        <v>2414422.2921743407</v>
      </c>
      <c r="AG12" s="8">
        <v>24526462.012410831</v>
      </c>
      <c r="AH12" s="8">
        <v>11518976.918977628</v>
      </c>
      <c r="AI12" s="8">
        <v>1022128448.7206005</v>
      </c>
      <c r="AJ12" s="8">
        <v>9945432.8197410703</v>
      </c>
      <c r="AK12" s="8">
        <v>526863.75121818401</v>
      </c>
      <c r="AL12" s="8">
        <v>240931158.52305731</v>
      </c>
      <c r="AM12" s="8">
        <v>260488840.1123105</v>
      </c>
      <c r="AN12" s="8">
        <v>6532571.4007045263</v>
      </c>
      <c r="AO12" s="8">
        <v>4711184.0749467527</v>
      </c>
      <c r="AP12" s="8">
        <v>422740212.82906532</v>
      </c>
      <c r="AQ12" s="8">
        <v>13201603.441927971</v>
      </c>
      <c r="AR12" s="8">
        <v>25413404.606338274</v>
      </c>
      <c r="AS12" s="8">
        <v>67013726.873109818</v>
      </c>
      <c r="AT12" s="8">
        <v>1008441.4002601999</v>
      </c>
      <c r="AU12" s="8">
        <v>748666.72963495727</v>
      </c>
      <c r="AV12" s="8">
        <v>24035592.992549643</v>
      </c>
      <c r="AW12" s="8">
        <v>8304343.6372885769</v>
      </c>
      <c r="AX12" s="8">
        <v>54010082.201999582</v>
      </c>
      <c r="AY12" s="8">
        <v>95301874.935376912</v>
      </c>
      <c r="AZ12" s="8">
        <v>842850001.95170915</v>
      </c>
      <c r="BA12" s="8">
        <v>2075776860.1096296</v>
      </c>
      <c r="BB12" s="8">
        <v>239037764.4565784</v>
      </c>
      <c r="BC12" s="8">
        <v>1408479135.5255105</v>
      </c>
      <c r="BD12" s="8">
        <v>13558142487.354235</v>
      </c>
    </row>
    <row r="13" spans="1:56" x14ac:dyDescent="0.3">
      <c r="A13" s="1" t="s">
        <v>360</v>
      </c>
      <c r="B13" s="8">
        <v>0</v>
      </c>
      <c r="C13" s="8">
        <v>0</v>
      </c>
      <c r="D13" s="8">
        <v>0</v>
      </c>
      <c r="E13" s="8">
        <v>0</v>
      </c>
      <c r="F13" s="8">
        <v>0</v>
      </c>
      <c r="G13" s="8">
        <v>0</v>
      </c>
      <c r="H13" s="8">
        <v>0</v>
      </c>
      <c r="I13" s="8">
        <v>0</v>
      </c>
      <c r="J13" s="8">
        <v>254414.56762244957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8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8">
        <v>837.28348535895327</v>
      </c>
      <c r="BB13" s="8">
        <v>0</v>
      </c>
      <c r="BC13" s="8">
        <v>0</v>
      </c>
      <c r="BD13" s="8">
        <v>255251.85110782922</v>
      </c>
    </row>
    <row r="14" spans="1:56" x14ac:dyDescent="0.3">
      <c r="A14" s="1" t="s">
        <v>10</v>
      </c>
      <c r="B14" s="8">
        <v>3.8495738692781854E-2</v>
      </c>
      <c r="C14" s="8">
        <v>6872.1084051484349</v>
      </c>
      <c r="D14" s="8">
        <v>74.16596382681729</v>
      </c>
      <c r="E14" s="8">
        <v>6.0540866913685688E-2</v>
      </c>
      <c r="F14" s="8">
        <v>0</v>
      </c>
      <c r="G14" s="8">
        <v>2.4076226463232578E-3</v>
      </c>
      <c r="H14" s="8">
        <v>0</v>
      </c>
      <c r="I14" s="8">
        <v>0.43153960644176781</v>
      </c>
      <c r="J14" s="8">
        <v>484.51632415466656</v>
      </c>
      <c r="K14" s="8">
        <v>23.517852683540436</v>
      </c>
      <c r="L14" s="8">
        <v>0</v>
      </c>
      <c r="M14" s="8">
        <v>0</v>
      </c>
      <c r="N14" s="8">
        <v>5.6361123081975233</v>
      </c>
      <c r="O14" s="8">
        <v>145558.8319210505</v>
      </c>
      <c r="P14" s="8">
        <v>0</v>
      </c>
      <c r="Q14" s="8">
        <v>16.084693300467372</v>
      </c>
      <c r="R14" s="8">
        <v>4821042.0133832619</v>
      </c>
      <c r="S14" s="8">
        <v>4723540.5237509878</v>
      </c>
      <c r="T14" s="8">
        <v>0</v>
      </c>
      <c r="U14" s="8">
        <v>74078.12770465808</v>
      </c>
      <c r="V14" s="8">
        <v>5527.428224741273</v>
      </c>
      <c r="W14" s="8">
        <v>2.0293648233346399E-2</v>
      </c>
      <c r="X14" s="8">
        <v>148.32103478672155</v>
      </c>
      <c r="Y14" s="8">
        <v>3501601.4527204428</v>
      </c>
      <c r="Z14" s="8">
        <v>1.521499147660343</v>
      </c>
      <c r="AA14" s="8">
        <v>0</v>
      </c>
      <c r="AB14" s="8">
        <v>1.8390756117698135E-3</v>
      </c>
      <c r="AC14" s="8">
        <v>2.3556153349686723E-3</v>
      </c>
      <c r="AD14" s="8">
        <v>0</v>
      </c>
      <c r="AE14" s="8">
        <v>0.11355849106838253</v>
      </c>
      <c r="AF14" s="8">
        <v>0</v>
      </c>
      <c r="AG14" s="8">
        <v>0.32185064838917971</v>
      </c>
      <c r="AH14" s="8">
        <v>0</v>
      </c>
      <c r="AI14" s="8">
        <v>1433874.3977984923</v>
      </c>
      <c r="AJ14" s="8">
        <v>2.350464553226979E-3</v>
      </c>
      <c r="AK14" s="8">
        <v>294.16639309197484</v>
      </c>
      <c r="AL14" s="8">
        <v>28.722645171332505</v>
      </c>
      <c r="AM14" s="8">
        <v>8.1101226443544727E-2</v>
      </c>
      <c r="AN14" s="8">
        <v>4198.9302240807529</v>
      </c>
      <c r="AO14" s="8">
        <v>73.713364033255729</v>
      </c>
      <c r="AP14" s="8">
        <v>0.45520023860524289</v>
      </c>
      <c r="AQ14" s="8">
        <v>1.4913310252812231E-3</v>
      </c>
      <c r="AR14" s="8">
        <v>6.2946585834191557E-3</v>
      </c>
      <c r="AS14" s="8">
        <v>0.27780703523668032</v>
      </c>
      <c r="AT14" s="8">
        <v>4314.8409317070345</v>
      </c>
      <c r="AU14" s="8">
        <v>9348.6138828203475</v>
      </c>
      <c r="AV14" s="8">
        <v>162592.78440552813</v>
      </c>
      <c r="AW14" s="8">
        <v>5.7292915215524957E-3</v>
      </c>
      <c r="AX14" s="8">
        <v>0.21828725226640699</v>
      </c>
      <c r="AY14" s="8">
        <v>8.0430248800933565E-2</v>
      </c>
      <c r="AZ14" s="8">
        <v>1485900.2875211469</v>
      </c>
      <c r="BA14" s="8">
        <v>108.79793075941546</v>
      </c>
      <c r="BB14" s="8">
        <v>3.1347639512397725E-2</v>
      </c>
      <c r="BC14" s="8">
        <v>168386.55094874231</v>
      </c>
      <c r="BD14" s="8">
        <v>16548098.208556775</v>
      </c>
    </row>
    <row r="15" spans="1:56" x14ac:dyDescent="0.3">
      <c r="A15" s="1" t="s">
        <v>11</v>
      </c>
      <c r="B15" s="8">
        <v>0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3982.2802323811884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3.9551677022638985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0</v>
      </c>
      <c r="BD15" s="8">
        <v>3986.2354000834521</v>
      </c>
    </row>
    <row r="16" spans="1:56" x14ac:dyDescent="0.3">
      <c r="A16" s="1" t="s">
        <v>12</v>
      </c>
      <c r="B16" s="8">
        <v>31991.34540484372</v>
      </c>
      <c r="C16" s="8">
        <v>1701663.2450465285</v>
      </c>
      <c r="D16" s="8">
        <v>250453.71844866514</v>
      </c>
      <c r="E16" s="8">
        <v>382.16289069299035</v>
      </c>
      <c r="F16" s="8">
        <v>0</v>
      </c>
      <c r="G16" s="8">
        <v>215083.49603582913</v>
      </c>
      <c r="H16" s="8">
        <v>2.0422694215597673E-2</v>
      </c>
      <c r="I16" s="8">
        <v>8020.7249832334728</v>
      </c>
      <c r="J16" s="8">
        <v>3349261.9277176084</v>
      </c>
      <c r="K16" s="8">
        <v>2598.9762226252783</v>
      </c>
      <c r="L16" s="8">
        <v>111923.83003462659</v>
      </c>
      <c r="M16" s="8">
        <v>67901.577518522434</v>
      </c>
      <c r="N16" s="8">
        <v>0</v>
      </c>
      <c r="O16" s="8">
        <v>1157856.4834771683</v>
      </c>
      <c r="P16" s="8">
        <v>74778.629963763873</v>
      </c>
      <c r="Q16" s="8">
        <v>110364.96172268242</v>
      </c>
      <c r="R16" s="8">
        <v>26078193.137948763</v>
      </c>
      <c r="S16" s="8">
        <v>45615385.763001487</v>
      </c>
      <c r="T16" s="8">
        <v>11164.580769074315</v>
      </c>
      <c r="U16" s="8">
        <v>4904458.5876123765</v>
      </c>
      <c r="V16" s="8">
        <v>22533.163642715892</v>
      </c>
      <c r="W16" s="8">
        <v>2.121266802309242</v>
      </c>
      <c r="X16" s="8">
        <v>725418.78574069066</v>
      </c>
      <c r="Y16" s="8">
        <v>13833339.794166671</v>
      </c>
      <c r="Z16" s="8">
        <v>24688664.782036111</v>
      </c>
      <c r="AA16" s="8">
        <v>0</v>
      </c>
      <c r="AB16" s="8">
        <v>18236.730642474584</v>
      </c>
      <c r="AC16" s="8">
        <v>24120.577975909717</v>
      </c>
      <c r="AD16" s="8">
        <v>64763.611460337765</v>
      </c>
      <c r="AE16" s="8">
        <v>598.36762906729234</v>
      </c>
      <c r="AF16" s="8">
        <v>2177115.8817616282</v>
      </c>
      <c r="AG16" s="8">
        <v>3864.0830568131023</v>
      </c>
      <c r="AH16" s="8">
        <v>0</v>
      </c>
      <c r="AI16" s="8">
        <v>3783369.2158796545</v>
      </c>
      <c r="AJ16" s="8">
        <v>7.7113611874429457</v>
      </c>
      <c r="AK16" s="8">
        <v>22982.082347595562</v>
      </c>
      <c r="AL16" s="8">
        <v>185102.63338518172</v>
      </c>
      <c r="AM16" s="8">
        <v>8.6643024646046651</v>
      </c>
      <c r="AN16" s="8">
        <v>23892190.243152738</v>
      </c>
      <c r="AO16" s="8">
        <v>1101772.9841852803</v>
      </c>
      <c r="AP16" s="8">
        <v>10285.974250830865</v>
      </c>
      <c r="AQ16" s="8">
        <v>1316800.3118049013</v>
      </c>
      <c r="AR16" s="8">
        <v>110982.39819001577</v>
      </c>
      <c r="AS16" s="8">
        <v>499749.88369432738</v>
      </c>
      <c r="AT16" s="8">
        <v>36284121.3783594</v>
      </c>
      <c r="AU16" s="8">
        <v>201255.41024828274</v>
      </c>
      <c r="AV16" s="8">
        <v>83148.305654844458</v>
      </c>
      <c r="AW16" s="8">
        <v>115097.27507702094</v>
      </c>
      <c r="AX16" s="8">
        <v>11180.368354933378</v>
      </c>
      <c r="AY16" s="8">
        <v>3995858.5175283416</v>
      </c>
      <c r="AZ16" s="8">
        <v>3392598.2580065755</v>
      </c>
      <c r="BA16" s="8">
        <v>1580208.6203702048</v>
      </c>
      <c r="BB16" s="8">
        <v>5.1596640280350172</v>
      </c>
      <c r="BC16" s="8">
        <v>1983476.776273893</v>
      </c>
      <c r="BD16" s="8">
        <v>203820343.24069205</v>
      </c>
    </row>
    <row r="17" spans="1:56" x14ac:dyDescent="0.3">
      <c r="A17" s="1" t="s">
        <v>13</v>
      </c>
      <c r="B17" s="8">
        <v>129016.90521637272</v>
      </c>
      <c r="C17" s="8">
        <v>837381.43684309477</v>
      </c>
      <c r="D17" s="8">
        <v>12485.808394439857</v>
      </c>
      <c r="E17" s="8">
        <v>11713.910338552549</v>
      </c>
      <c r="F17" s="8">
        <v>0</v>
      </c>
      <c r="G17" s="8">
        <v>318.36247020709862</v>
      </c>
      <c r="H17" s="8">
        <v>0.23392804462728778</v>
      </c>
      <c r="I17" s="8">
        <v>39670.102219228844</v>
      </c>
      <c r="J17" s="8">
        <v>10932243.135091014</v>
      </c>
      <c r="K17" s="8">
        <v>814815.23798237694</v>
      </c>
      <c r="L17" s="8">
        <v>33.371727487851643</v>
      </c>
      <c r="M17" s="8">
        <v>0</v>
      </c>
      <c r="N17" s="8">
        <v>573703.24779691454</v>
      </c>
      <c r="O17" s="8">
        <v>0</v>
      </c>
      <c r="P17" s="8">
        <v>81580.330542248048</v>
      </c>
      <c r="Q17" s="8">
        <v>249355.81740875944</v>
      </c>
      <c r="R17" s="8">
        <v>240700.47992796142</v>
      </c>
      <c r="S17" s="8">
        <v>7459303.6560626803</v>
      </c>
      <c r="T17" s="8">
        <v>3177.73081860399</v>
      </c>
      <c r="U17" s="8">
        <v>63182.040066268542</v>
      </c>
      <c r="V17" s="8">
        <v>19277.140566736209</v>
      </c>
      <c r="W17" s="8">
        <v>705.10797939119664</v>
      </c>
      <c r="X17" s="8">
        <v>5392.8696537642518</v>
      </c>
      <c r="Y17" s="8">
        <v>407175.6195278464</v>
      </c>
      <c r="Z17" s="8">
        <v>324221.61750799412</v>
      </c>
      <c r="AA17" s="8">
        <v>0</v>
      </c>
      <c r="AB17" s="8">
        <v>10245.846289956189</v>
      </c>
      <c r="AC17" s="8">
        <v>37704.013941706718</v>
      </c>
      <c r="AD17" s="8">
        <v>43.219597214113399</v>
      </c>
      <c r="AE17" s="8">
        <v>8825.7695408184645</v>
      </c>
      <c r="AF17" s="8">
        <v>97.643202649639989</v>
      </c>
      <c r="AG17" s="8">
        <v>15040.845052974533</v>
      </c>
      <c r="AH17" s="8">
        <v>0</v>
      </c>
      <c r="AI17" s="8">
        <v>1550622.4518976046</v>
      </c>
      <c r="AJ17" s="8">
        <v>10885.533308736645</v>
      </c>
      <c r="AK17" s="8">
        <v>449968.77761428186</v>
      </c>
      <c r="AL17" s="8">
        <v>11368.684371808076</v>
      </c>
      <c r="AM17" s="8">
        <v>15863.425127996155</v>
      </c>
      <c r="AN17" s="8">
        <v>389707.97302001267</v>
      </c>
      <c r="AO17" s="8">
        <v>8284.4815042454084</v>
      </c>
      <c r="AP17" s="8">
        <v>99522.592872005931</v>
      </c>
      <c r="AQ17" s="8">
        <v>61.622741960411538</v>
      </c>
      <c r="AR17" s="8">
        <v>964.0037369604122</v>
      </c>
      <c r="AS17" s="8">
        <v>32159.699973639596</v>
      </c>
      <c r="AT17" s="8">
        <v>4170.6842941585919</v>
      </c>
      <c r="AU17" s="8">
        <v>77.587430851530996</v>
      </c>
      <c r="AV17" s="8">
        <v>344779.20022021164</v>
      </c>
      <c r="AW17" s="8">
        <v>601457.3982804761</v>
      </c>
      <c r="AX17" s="8">
        <v>125679.63531624903</v>
      </c>
      <c r="AY17" s="8">
        <v>21960.714993013076</v>
      </c>
      <c r="AZ17" s="8">
        <v>901473.43922224815</v>
      </c>
      <c r="BA17" s="8">
        <v>2745674.799686294</v>
      </c>
      <c r="BB17" s="8">
        <v>1076.6608481181474</v>
      </c>
      <c r="BC17" s="8">
        <v>2069165.6766107986</v>
      </c>
      <c r="BD17" s="8">
        <v>31662336.542766985</v>
      </c>
    </row>
    <row r="18" spans="1:56" x14ac:dyDescent="0.3">
      <c r="A18" s="1" t="s">
        <v>14</v>
      </c>
      <c r="B18" s="8">
        <v>0.37008636341631712</v>
      </c>
      <c r="C18" s="8">
        <v>53700.059537535111</v>
      </c>
      <c r="D18" s="8">
        <v>6.1971561806209011E-2</v>
      </c>
      <c r="E18" s="8">
        <v>851.9956151236139</v>
      </c>
      <c r="F18" s="8">
        <v>0</v>
      </c>
      <c r="G18" s="8">
        <v>8.1657667578596506E-6</v>
      </c>
      <c r="H18" s="8">
        <v>6.2195923472364346E-4</v>
      </c>
      <c r="I18" s="8">
        <v>82.195169071835338</v>
      </c>
      <c r="J18" s="8">
        <v>9596.9099323293412</v>
      </c>
      <c r="K18" s="8">
        <v>0.22979750911634755</v>
      </c>
      <c r="L18" s="8">
        <v>0</v>
      </c>
      <c r="M18" s="8">
        <v>0</v>
      </c>
      <c r="N18" s="8">
        <v>5.8513523104253631E-3</v>
      </c>
      <c r="O18" s="8">
        <v>1014.7495983831383</v>
      </c>
      <c r="P18" s="8">
        <v>0</v>
      </c>
      <c r="Q18" s="8">
        <v>457537.59854879102</v>
      </c>
      <c r="R18" s="8">
        <v>3.7409276943450518</v>
      </c>
      <c r="S18" s="8">
        <v>408448.5784148575</v>
      </c>
      <c r="T18" s="8">
        <v>2.0414416894649126E-6</v>
      </c>
      <c r="U18" s="8">
        <v>2542.4328811709188</v>
      </c>
      <c r="V18" s="8">
        <v>250.9520067692871</v>
      </c>
      <c r="W18" s="8">
        <v>2.9614514108504339E-3</v>
      </c>
      <c r="X18" s="8">
        <v>5.321715419362628E-4</v>
      </c>
      <c r="Y18" s="8">
        <v>2064.1820600446385</v>
      </c>
      <c r="Z18" s="8">
        <v>12312.012483828319</v>
      </c>
      <c r="AA18" s="8">
        <v>0</v>
      </c>
      <c r="AB18" s="8">
        <v>199471.49002989422</v>
      </c>
      <c r="AC18" s="8">
        <v>23645.722910003326</v>
      </c>
      <c r="AD18" s="8">
        <v>6.4659263110985344E-3</v>
      </c>
      <c r="AE18" s="8">
        <v>212.63604220978473</v>
      </c>
      <c r="AF18" s="8">
        <v>88.991273300937706</v>
      </c>
      <c r="AG18" s="8">
        <v>5.5963150634248047</v>
      </c>
      <c r="AH18" s="8">
        <v>0</v>
      </c>
      <c r="AI18" s="8">
        <v>19719.829550572009</v>
      </c>
      <c r="AJ18" s="8">
        <v>9.8033312592882664E-3</v>
      </c>
      <c r="AK18" s="8">
        <v>2.0414416894649131E-4</v>
      </c>
      <c r="AL18" s="8">
        <v>2.1959519062449968</v>
      </c>
      <c r="AM18" s="8">
        <v>1.7527137865182587E-2</v>
      </c>
      <c r="AN18" s="8">
        <v>4.4480076215227503E-2</v>
      </c>
      <c r="AO18" s="8">
        <v>7.5763094067304443E-3</v>
      </c>
      <c r="AP18" s="8">
        <v>0.54046381946125743</v>
      </c>
      <c r="AQ18" s="8">
        <v>0</v>
      </c>
      <c r="AR18" s="8">
        <v>152806.69866102119</v>
      </c>
      <c r="AS18" s="8">
        <v>2.224075284875883E-2</v>
      </c>
      <c r="AT18" s="8">
        <v>12063.264493066137</v>
      </c>
      <c r="AU18" s="8">
        <v>4.85617907318113E-3</v>
      </c>
      <c r="AV18" s="8">
        <v>0.45964093809255752</v>
      </c>
      <c r="AW18" s="8">
        <v>100429.15945703005</v>
      </c>
      <c r="AX18" s="8">
        <v>2.4422447411631912E-3</v>
      </c>
      <c r="AY18" s="8">
        <v>0</v>
      </c>
      <c r="AZ18" s="8">
        <v>1.3547754054155912</v>
      </c>
      <c r="BA18" s="8">
        <v>1974.8988159133205</v>
      </c>
      <c r="BB18" s="8">
        <v>7513.5830111734731</v>
      </c>
      <c r="BC18" s="8">
        <v>180676.56655712737</v>
      </c>
      <c r="BD18" s="8">
        <v>1647019.1825527216</v>
      </c>
    </row>
    <row r="19" spans="1:56" x14ac:dyDescent="0.3">
      <c r="A19" s="1" t="s">
        <v>15</v>
      </c>
      <c r="B19" s="8">
        <v>17104.766959311826</v>
      </c>
      <c r="C19" s="8">
        <v>50804.698677807028</v>
      </c>
      <c r="D19" s="8">
        <v>6409.8279286826719</v>
      </c>
      <c r="E19" s="8">
        <v>12712.459646535473</v>
      </c>
      <c r="F19" s="8">
        <v>0</v>
      </c>
      <c r="G19" s="8">
        <v>0.49340892561055749</v>
      </c>
      <c r="H19" s="8">
        <v>1.851052643067846</v>
      </c>
      <c r="I19" s="8">
        <v>225447.67680308377</v>
      </c>
      <c r="J19" s="8">
        <v>170734.18300839874</v>
      </c>
      <c r="K19" s="8">
        <v>5074.0067336762868</v>
      </c>
      <c r="L19" s="8">
        <v>28981.491338338714</v>
      </c>
      <c r="M19" s="8">
        <v>0</v>
      </c>
      <c r="N19" s="8">
        <v>8.131324285454383</v>
      </c>
      <c r="O19" s="8">
        <v>4438.2987904565362</v>
      </c>
      <c r="P19" s="8">
        <v>297112.61499004258</v>
      </c>
      <c r="Q19" s="8">
        <v>0</v>
      </c>
      <c r="R19" s="8">
        <v>160368.3492966948</v>
      </c>
      <c r="S19" s="8">
        <v>163401.09699332432</v>
      </c>
      <c r="T19" s="8">
        <v>22.253893990364848</v>
      </c>
      <c r="U19" s="8">
        <v>282.03036950098038</v>
      </c>
      <c r="V19" s="8">
        <v>7691.9486888629344</v>
      </c>
      <c r="W19" s="8">
        <v>138.83879253744567</v>
      </c>
      <c r="X19" s="8">
        <v>2.0214357320161422</v>
      </c>
      <c r="Y19" s="8">
        <v>11604.533400531456</v>
      </c>
      <c r="Z19" s="8">
        <v>17250.224019631096</v>
      </c>
      <c r="AA19" s="8">
        <v>0</v>
      </c>
      <c r="AB19" s="8">
        <v>23677.172530143554</v>
      </c>
      <c r="AC19" s="8">
        <v>68651.046375189719</v>
      </c>
      <c r="AD19" s="8">
        <v>19.243656689749095</v>
      </c>
      <c r="AE19" s="8">
        <v>338.57918732894478</v>
      </c>
      <c r="AF19" s="8">
        <v>0</v>
      </c>
      <c r="AG19" s="8">
        <v>68277.763430662177</v>
      </c>
      <c r="AH19" s="8">
        <v>0</v>
      </c>
      <c r="AI19" s="8">
        <v>18791.941104934336</v>
      </c>
      <c r="AJ19" s="8">
        <v>1719.0786821803085</v>
      </c>
      <c r="AK19" s="8">
        <v>49727.108448701299</v>
      </c>
      <c r="AL19" s="8">
        <v>6691.7541897676138</v>
      </c>
      <c r="AM19" s="8">
        <v>2820.5150920820392</v>
      </c>
      <c r="AN19" s="8">
        <v>34548.206579930404</v>
      </c>
      <c r="AO19" s="8">
        <v>10.343205754675907</v>
      </c>
      <c r="AP19" s="8">
        <v>24919.297538822539</v>
      </c>
      <c r="AQ19" s="8">
        <v>708.51279076323931</v>
      </c>
      <c r="AR19" s="8">
        <v>682112.38862147846</v>
      </c>
      <c r="AS19" s="8">
        <v>137685.45096815442</v>
      </c>
      <c r="AT19" s="8">
        <v>2319.1796481393017</v>
      </c>
      <c r="AU19" s="8">
        <v>2.6802037435635015E-2</v>
      </c>
      <c r="AV19" s="8">
        <v>6078.3931199438412</v>
      </c>
      <c r="AW19" s="8">
        <v>15876.257724872596</v>
      </c>
      <c r="AX19" s="8">
        <v>4028.4515789974785</v>
      </c>
      <c r="AY19" s="8">
        <v>29947.046190557445</v>
      </c>
      <c r="AZ19" s="8">
        <v>12738.503531241035</v>
      </c>
      <c r="BA19" s="8">
        <v>408686.72137439722</v>
      </c>
      <c r="BB19" s="8">
        <v>7.1393499927382269</v>
      </c>
      <c r="BC19" s="8">
        <v>1086314.0506383877</v>
      </c>
      <c r="BD19" s="8">
        <v>3866285.9699141434</v>
      </c>
    </row>
    <row r="20" spans="1:56" x14ac:dyDescent="0.3">
      <c r="A20" s="1" t="s">
        <v>16</v>
      </c>
      <c r="B20" s="8">
        <v>67674.40622943957</v>
      </c>
      <c r="C20" s="8">
        <v>296692.64213195257</v>
      </c>
      <c r="D20" s="8">
        <v>5328617.1512347916</v>
      </c>
      <c r="E20" s="8">
        <v>567922.81221925071</v>
      </c>
      <c r="F20" s="8">
        <v>40639.348140761555</v>
      </c>
      <c r="G20" s="8">
        <v>9448.8405463533836</v>
      </c>
      <c r="H20" s="8">
        <v>33.338860466785405</v>
      </c>
      <c r="I20" s="8">
        <v>4100376.6451951028</v>
      </c>
      <c r="J20" s="8">
        <v>113874595.26832178</v>
      </c>
      <c r="K20" s="8">
        <v>2883587.4692359455</v>
      </c>
      <c r="L20" s="8">
        <v>805566.30977878557</v>
      </c>
      <c r="M20" s="8">
        <v>1080.2551786808272</v>
      </c>
      <c r="N20" s="8">
        <v>298431.37952114246</v>
      </c>
      <c r="O20" s="8">
        <v>1718792.5264989706</v>
      </c>
      <c r="P20" s="8">
        <v>19834.028113147677</v>
      </c>
      <c r="Q20" s="8">
        <v>1928909.3223226618</v>
      </c>
      <c r="R20" s="8">
        <v>0</v>
      </c>
      <c r="S20" s="8">
        <v>1845857.2859363954</v>
      </c>
      <c r="T20" s="8">
        <v>49534.979023191823</v>
      </c>
      <c r="U20" s="8">
        <v>740614.46852840704</v>
      </c>
      <c r="V20" s="8">
        <v>2780685.4053482716</v>
      </c>
      <c r="W20" s="8">
        <v>101624.19996000179</v>
      </c>
      <c r="X20" s="8">
        <v>378627.55178217089</v>
      </c>
      <c r="Y20" s="8">
        <v>21732541.789934628</v>
      </c>
      <c r="Z20" s="8">
        <v>6844191.829962818</v>
      </c>
      <c r="AA20" s="8">
        <v>0</v>
      </c>
      <c r="AB20" s="8">
        <v>14774.389207524266</v>
      </c>
      <c r="AC20" s="8">
        <v>25313.384216188915</v>
      </c>
      <c r="AD20" s="8">
        <v>2035860.0549171951</v>
      </c>
      <c r="AE20" s="8">
        <v>16574.769542316011</v>
      </c>
      <c r="AF20" s="8">
        <v>91866.185824520784</v>
      </c>
      <c r="AG20" s="8">
        <v>130715.97556408808</v>
      </c>
      <c r="AH20" s="8">
        <v>0</v>
      </c>
      <c r="AI20" s="8">
        <v>60775851.265623696</v>
      </c>
      <c r="AJ20" s="8">
        <v>6517.275685356447</v>
      </c>
      <c r="AK20" s="8">
        <v>7966.6930800261825</v>
      </c>
      <c r="AL20" s="8">
        <v>320373.71218641364</v>
      </c>
      <c r="AM20" s="8">
        <v>93970.727492593884</v>
      </c>
      <c r="AN20" s="8">
        <v>1245654.6931506144</v>
      </c>
      <c r="AO20" s="8">
        <v>1123818.1108832166</v>
      </c>
      <c r="AP20" s="8">
        <v>7972101.4857250368</v>
      </c>
      <c r="AQ20" s="8">
        <v>643680.88867059443</v>
      </c>
      <c r="AR20" s="8">
        <v>22574196.170533907</v>
      </c>
      <c r="AS20" s="8">
        <v>10177991.568825109</v>
      </c>
      <c r="AT20" s="8">
        <v>123973.10391426517</v>
      </c>
      <c r="AU20" s="8">
        <v>18529.163577900748</v>
      </c>
      <c r="AV20" s="8">
        <v>1652062.0592031165</v>
      </c>
      <c r="AW20" s="8">
        <v>12855409.176686306</v>
      </c>
      <c r="AX20" s="8">
        <v>95918.481979524135</v>
      </c>
      <c r="AY20" s="8">
        <v>4311180.1227130126</v>
      </c>
      <c r="AZ20" s="8">
        <v>14924537.940723024</v>
      </c>
      <c r="BA20" s="8">
        <v>17043150.816199478</v>
      </c>
      <c r="BB20" s="8">
        <v>22778.302280385415</v>
      </c>
      <c r="BC20" s="8">
        <v>70903251.60671553</v>
      </c>
      <c r="BD20" s="8">
        <v>395623897.37912613</v>
      </c>
    </row>
    <row r="21" spans="1:56" x14ac:dyDescent="0.3">
      <c r="A21" s="1" t="s">
        <v>17</v>
      </c>
      <c r="B21" s="8">
        <v>15286616.877601553</v>
      </c>
      <c r="C21" s="8">
        <v>64043771.645039715</v>
      </c>
      <c r="D21" s="8">
        <v>27567009.198938269</v>
      </c>
      <c r="E21" s="8">
        <v>1556301.8967420475</v>
      </c>
      <c r="F21" s="8">
        <v>206.41031446189717</v>
      </c>
      <c r="G21" s="8">
        <v>1158624.2881928037</v>
      </c>
      <c r="H21" s="8">
        <v>6.9565528640657845</v>
      </c>
      <c r="I21" s="8">
        <v>1467226.0133912442</v>
      </c>
      <c r="J21" s="8">
        <v>132426994.09649551</v>
      </c>
      <c r="K21" s="8">
        <v>7982861.3250281746</v>
      </c>
      <c r="L21" s="8">
        <v>2223249.2050388153</v>
      </c>
      <c r="M21" s="8">
        <v>5445535.4559823759</v>
      </c>
      <c r="N21" s="8">
        <v>20013616.402001437</v>
      </c>
      <c r="O21" s="8">
        <v>18486508.183203615</v>
      </c>
      <c r="P21" s="8">
        <v>3065817.6765617132</v>
      </c>
      <c r="Q21" s="8">
        <v>5305220.5789630404</v>
      </c>
      <c r="R21" s="8">
        <v>314927748.31278008</v>
      </c>
      <c r="S21" s="8">
        <v>0</v>
      </c>
      <c r="T21" s="8">
        <v>4362175.9075690117</v>
      </c>
      <c r="U21" s="8">
        <v>28616874.713310912</v>
      </c>
      <c r="V21" s="8">
        <v>5193056.8512371257</v>
      </c>
      <c r="W21" s="8">
        <v>529269.17944870179</v>
      </c>
      <c r="X21" s="8">
        <v>6504642.0785019798</v>
      </c>
      <c r="Y21" s="8">
        <v>127786770.54532181</v>
      </c>
      <c r="Z21" s="8">
        <v>160808235.87917483</v>
      </c>
      <c r="AA21" s="8">
        <v>21734.882513847078</v>
      </c>
      <c r="AB21" s="8">
        <v>668489.25486260874</v>
      </c>
      <c r="AC21" s="8">
        <v>1906396.5406734343</v>
      </c>
      <c r="AD21" s="8">
        <v>10210132.569819495</v>
      </c>
      <c r="AE21" s="8">
        <v>8208202.7421674281</v>
      </c>
      <c r="AF21" s="8">
        <v>3364468.3498904132</v>
      </c>
      <c r="AG21" s="8">
        <v>4969544.6053205701</v>
      </c>
      <c r="AH21" s="8">
        <v>18018.260863625972</v>
      </c>
      <c r="AI21" s="8">
        <v>137165229.74762082</v>
      </c>
      <c r="AJ21" s="8">
        <v>604272.29995936179</v>
      </c>
      <c r="AK21" s="8">
        <v>2221462.9557988956</v>
      </c>
      <c r="AL21" s="8">
        <v>18735623.767786819</v>
      </c>
      <c r="AM21" s="8">
        <v>7427800.6587966038</v>
      </c>
      <c r="AN21" s="8">
        <v>146734875.7892741</v>
      </c>
      <c r="AO21" s="8">
        <v>11041953.34084259</v>
      </c>
      <c r="AP21" s="8">
        <v>3058284.4813543153</v>
      </c>
      <c r="AQ21" s="8">
        <v>15338738.245248802</v>
      </c>
      <c r="AR21" s="8">
        <v>6669504.1079546502</v>
      </c>
      <c r="AS21" s="8">
        <v>3183834.7831393825</v>
      </c>
      <c r="AT21" s="8">
        <v>7180901.4244605126</v>
      </c>
      <c r="AU21" s="8">
        <v>2001861.4395700835</v>
      </c>
      <c r="AV21" s="8">
        <v>32877854.254075985</v>
      </c>
      <c r="AW21" s="8">
        <v>21510238.866464116</v>
      </c>
      <c r="AX21" s="8">
        <v>13686947.394312767</v>
      </c>
      <c r="AY21" s="8">
        <v>18657358.069416016</v>
      </c>
      <c r="AZ21" s="8">
        <v>370043780.21932262</v>
      </c>
      <c r="BA21" s="8">
        <v>173433959.98322502</v>
      </c>
      <c r="BB21" s="8">
        <v>219004.53387735761</v>
      </c>
      <c r="BC21" s="8">
        <v>144473584.26562652</v>
      </c>
      <c r="BD21" s="8">
        <v>2120392397.511631</v>
      </c>
    </row>
    <row r="22" spans="1:56" x14ac:dyDescent="0.3">
      <c r="A22" s="1" t="s">
        <v>18</v>
      </c>
      <c r="B22" s="8">
        <v>5.7854296613923453E-2</v>
      </c>
      <c r="C22" s="8">
        <v>2.4821965103741879</v>
      </c>
      <c r="D22" s="8">
        <v>396650.20847596321</v>
      </c>
      <c r="E22" s="8">
        <v>0.92910286573751966</v>
      </c>
      <c r="F22" s="8">
        <v>0</v>
      </c>
      <c r="G22" s="8">
        <v>5287918.315077439</v>
      </c>
      <c r="H22" s="8">
        <v>0</v>
      </c>
      <c r="I22" s="8">
        <v>16.214537736377519</v>
      </c>
      <c r="J22" s="8">
        <v>550.88473952919776</v>
      </c>
      <c r="K22" s="8">
        <v>0.15689227579042472</v>
      </c>
      <c r="L22" s="8">
        <v>50739.857660417983</v>
      </c>
      <c r="M22" s="8">
        <v>4518483.6982487412</v>
      </c>
      <c r="N22" s="8">
        <v>4939.2980868618151</v>
      </c>
      <c r="O22" s="8">
        <v>296052.95444380149</v>
      </c>
      <c r="P22" s="8">
        <v>0</v>
      </c>
      <c r="Q22" s="8">
        <v>49489.035874577028</v>
      </c>
      <c r="R22" s="8">
        <v>45691.625330969378</v>
      </c>
      <c r="S22" s="8">
        <v>3631204.4802975003</v>
      </c>
      <c r="T22" s="8">
        <v>0</v>
      </c>
      <c r="U22" s="8">
        <v>1817903.9824261931</v>
      </c>
      <c r="V22" s="8">
        <v>4101.0565579809499</v>
      </c>
      <c r="W22" s="8">
        <v>0</v>
      </c>
      <c r="X22" s="8">
        <v>0</v>
      </c>
      <c r="Y22" s="8">
        <v>175553.84904819482</v>
      </c>
      <c r="Z22" s="8">
        <v>2.7445839150407387</v>
      </c>
      <c r="AA22" s="8">
        <v>0</v>
      </c>
      <c r="AB22" s="8">
        <v>0</v>
      </c>
      <c r="AC22" s="8">
        <v>0</v>
      </c>
      <c r="AD22" s="8">
        <v>0</v>
      </c>
      <c r="AE22" s="8">
        <v>4.3693706718443144E-2</v>
      </c>
      <c r="AF22" s="8">
        <v>608954.92329924717</v>
      </c>
      <c r="AG22" s="8">
        <v>10.22286132640399</v>
      </c>
      <c r="AH22" s="8">
        <v>0</v>
      </c>
      <c r="AI22" s="8">
        <v>1151630.2199229575</v>
      </c>
      <c r="AJ22" s="8">
        <v>2.1977968415038407E-2</v>
      </c>
      <c r="AK22" s="8">
        <v>0</v>
      </c>
      <c r="AL22" s="8">
        <v>2.0885857126587592E-2</v>
      </c>
      <c r="AM22" s="8">
        <v>0</v>
      </c>
      <c r="AN22" s="8">
        <v>1399541.176138646</v>
      </c>
      <c r="AO22" s="8">
        <v>118340.203080101</v>
      </c>
      <c r="AP22" s="8">
        <v>729101.06905186712</v>
      </c>
      <c r="AQ22" s="8">
        <v>15768884.067943981</v>
      </c>
      <c r="AR22" s="8">
        <v>0</v>
      </c>
      <c r="AS22" s="8">
        <v>3.9970586822901992E-2</v>
      </c>
      <c r="AT22" s="8">
        <v>39833.489877893328</v>
      </c>
      <c r="AU22" s="8">
        <v>0.413022392011546</v>
      </c>
      <c r="AV22" s="8">
        <v>253979.7605806957</v>
      </c>
      <c r="AW22" s="8">
        <v>26994.073198950769</v>
      </c>
      <c r="AX22" s="8">
        <v>0</v>
      </c>
      <c r="AY22" s="8">
        <v>23.340686852453903</v>
      </c>
      <c r="AZ22" s="8">
        <v>741613.10059920698</v>
      </c>
      <c r="BA22" s="8">
        <v>4700.0211794523802</v>
      </c>
      <c r="BB22" s="8">
        <v>0</v>
      </c>
      <c r="BC22" s="8">
        <v>399325.50893683714</v>
      </c>
      <c r="BD22" s="8">
        <v>37522233.548344292</v>
      </c>
    </row>
    <row r="23" spans="1:56" x14ac:dyDescent="0.3">
      <c r="A23" s="1" t="s">
        <v>19</v>
      </c>
      <c r="B23" s="8">
        <v>140.41657699283215</v>
      </c>
      <c r="C23" s="8">
        <v>118859.01417106419</v>
      </c>
      <c r="D23" s="8">
        <v>3174.6171928863532</v>
      </c>
      <c r="E23" s="8">
        <v>907.9243942141045</v>
      </c>
      <c r="F23" s="8">
        <v>0</v>
      </c>
      <c r="G23" s="8">
        <v>28929.145483110144</v>
      </c>
      <c r="H23" s="8">
        <v>1.6629762489086274E-2</v>
      </c>
      <c r="I23" s="8">
        <v>6111.1986487501663</v>
      </c>
      <c r="J23" s="8">
        <v>409242.86512233777</v>
      </c>
      <c r="K23" s="8">
        <v>19917.048714784778</v>
      </c>
      <c r="L23" s="8">
        <v>545.07154896824352</v>
      </c>
      <c r="M23" s="8">
        <v>0</v>
      </c>
      <c r="N23" s="8">
        <v>18827.98443936112</v>
      </c>
      <c r="O23" s="8">
        <v>3346.9293108529946</v>
      </c>
      <c r="P23" s="8">
        <v>3.7480673823763275E-3</v>
      </c>
      <c r="Q23" s="8">
        <v>2192.0074796916551</v>
      </c>
      <c r="R23" s="8">
        <v>264683.23825586878</v>
      </c>
      <c r="S23" s="8">
        <v>5911093.2414960843</v>
      </c>
      <c r="T23" s="8">
        <v>729.23409968837177</v>
      </c>
      <c r="U23" s="8">
        <v>0</v>
      </c>
      <c r="V23" s="8">
        <v>15453.763793335394</v>
      </c>
      <c r="W23" s="8">
        <v>17.25294925310908</v>
      </c>
      <c r="X23" s="8">
        <v>369.00389769625099</v>
      </c>
      <c r="Y23" s="8">
        <v>19268.119972787335</v>
      </c>
      <c r="Z23" s="8">
        <v>6018.4170872592904</v>
      </c>
      <c r="AA23" s="8">
        <v>0</v>
      </c>
      <c r="AB23" s="8">
        <v>2.1687866122251949</v>
      </c>
      <c r="AC23" s="8">
        <v>1.9934704721558572</v>
      </c>
      <c r="AD23" s="8">
        <v>0.17288402972789688</v>
      </c>
      <c r="AE23" s="8">
        <v>12972.316034561425</v>
      </c>
      <c r="AF23" s="8">
        <v>0</v>
      </c>
      <c r="AG23" s="8">
        <v>37624.031238739248</v>
      </c>
      <c r="AH23" s="8">
        <v>0</v>
      </c>
      <c r="AI23" s="8">
        <v>270619.75998501299</v>
      </c>
      <c r="AJ23" s="8">
        <v>7.0607572145365456</v>
      </c>
      <c r="AK23" s="8">
        <v>4809.9151653291019</v>
      </c>
      <c r="AL23" s="8">
        <v>312.82905472685434</v>
      </c>
      <c r="AM23" s="8">
        <v>1527.5697056493598</v>
      </c>
      <c r="AN23" s="8">
        <v>294063.71070777084</v>
      </c>
      <c r="AO23" s="8">
        <v>138.56188951931131</v>
      </c>
      <c r="AP23" s="8">
        <v>8818.4417572631592</v>
      </c>
      <c r="AQ23" s="8">
        <v>302183.49045090651</v>
      </c>
      <c r="AR23" s="8">
        <v>15269.381102483467</v>
      </c>
      <c r="AS23" s="8">
        <v>3608.6162055091127</v>
      </c>
      <c r="AT23" s="8">
        <v>648897.72438386374</v>
      </c>
      <c r="AU23" s="8">
        <v>17324.915795880202</v>
      </c>
      <c r="AV23" s="8">
        <v>5066.4087994182564</v>
      </c>
      <c r="AW23" s="8">
        <v>52778.236649100058</v>
      </c>
      <c r="AX23" s="8">
        <v>7521.6298471498931</v>
      </c>
      <c r="AY23" s="8">
        <v>66867.001199789636</v>
      </c>
      <c r="AZ23" s="8">
        <v>1894814.044388433</v>
      </c>
      <c r="BA23" s="8">
        <v>1156187.9516349623</v>
      </c>
      <c r="BB23" s="8">
        <v>26.271235880945067</v>
      </c>
      <c r="BC23" s="8">
        <v>187972.1587858327</v>
      </c>
      <c r="BD23" s="8">
        <v>11819242.876928927</v>
      </c>
    </row>
    <row r="24" spans="1:56" x14ac:dyDescent="0.3">
      <c r="A24" s="1" t="s">
        <v>20</v>
      </c>
      <c r="B24" s="8">
        <v>210121.27628648866</v>
      </c>
      <c r="C24" s="8">
        <v>465.52352653175461</v>
      </c>
      <c r="D24" s="8">
        <v>7444907.3268892942</v>
      </c>
      <c r="E24" s="8">
        <v>14320.247056725475</v>
      </c>
      <c r="F24" s="8">
        <v>0</v>
      </c>
      <c r="G24" s="8">
        <v>213392.69440531748</v>
      </c>
      <c r="H24" s="8">
        <v>4.7411646581392501</v>
      </c>
      <c r="I24" s="8">
        <v>775598.20463371871</v>
      </c>
      <c r="J24" s="8">
        <v>27144826.102217395</v>
      </c>
      <c r="K24" s="8">
        <v>1801538.6727388368</v>
      </c>
      <c r="L24" s="8">
        <v>454226.29080686957</v>
      </c>
      <c r="M24" s="8">
        <v>0</v>
      </c>
      <c r="N24" s="8">
        <v>333970.91906571889</v>
      </c>
      <c r="O24" s="8">
        <v>223147.17750312379</v>
      </c>
      <c r="P24" s="8">
        <v>1.0685783769497192</v>
      </c>
      <c r="Q24" s="8">
        <v>1980.4237560132278</v>
      </c>
      <c r="R24" s="8">
        <v>133687.25270885337</v>
      </c>
      <c r="S24" s="8">
        <v>7200423.2835459197</v>
      </c>
      <c r="T24" s="8">
        <v>1149470.6290322549</v>
      </c>
      <c r="U24" s="8">
        <v>18622.810201080993</v>
      </c>
      <c r="V24" s="8">
        <v>0</v>
      </c>
      <c r="W24" s="8">
        <v>242594.67307514074</v>
      </c>
      <c r="X24" s="8">
        <v>111415.14097029204</v>
      </c>
      <c r="Y24" s="8">
        <v>3729007.6413001204</v>
      </c>
      <c r="Z24" s="8">
        <v>10859696.562375342</v>
      </c>
      <c r="AA24" s="8">
        <v>0</v>
      </c>
      <c r="AB24" s="8">
        <v>315.44316546235189</v>
      </c>
      <c r="AC24" s="8">
        <v>180.3905427568115</v>
      </c>
      <c r="AD24" s="8">
        <v>49.289438273128177</v>
      </c>
      <c r="AE24" s="8">
        <v>163398.81953067266</v>
      </c>
      <c r="AF24" s="8">
        <v>83429.318719629111</v>
      </c>
      <c r="AG24" s="8">
        <v>140430.93761982955</v>
      </c>
      <c r="AH24" s="8">
        <v>37079.69720872405</v>
      </c>
      <c r="AI24" s="8">
        <v>6044867.1049109092</v>
      </c>
      <c r="AJ24" s="8">
        <v>411.9335147202479</v>
      </c>
      <c r="AK24" s="8">
        <v>62.454524206919118</v>
      </c>
      <c r="AL24" s="8">
        <v>58010.271385274151</v>
      </c>
      <c r="AM24" s="8">
        <v>24884.103665652532</v>
      </c>
      <c r="AN24" s="8">
        <v>561.67159683725993</v>
      </c>
      <c r="AO24" s="8">
        <v>33.851914113339689</v>
      </c>
      <c r="AP24" s="8">
        <v>92476.118995427052</v>
      </c>
      <c r="AQ24" s="8">
        <v>732438.22443239391</v>
      </c>
      <c r="AR24" s="8">
        <v>714.33984521306706</v>
      </c>
      <c r="AS24" s="8">
        <v>30982.695217538523</v>
      </c>
      <c r="AT24" s="8">
        <v>86.819307466613324</v>
      </c>
      <c r="AU24" s="8">
        <v>1121669.6078572592</v>
      </c>
      <c r="AV24" s="8">
        <v>1626358.1408286912</v>
      </c>
      <c r="AW24" s="8">
        <v>1093.4125507600447</v>
      </c>
      <c r="AX24" s="8">
        <v>26004.749416238934</v>
      </c>
      <c r="AY24" s="8">
        <v>47838.95180108762</v>
      </c>
      <c r="AZ24" s="8">
        <v>42960618.33592917</v>
      </c>
      <c r="BA24" s="8">
        <v>56442534.285789177</v>
      </c>
      <c r="BB24" s="8">
        <v>30189.189704424425</v>
      </c>
      <c r="BC24" s="8">
        <v>9595372.2507969067</v>
      </c>
      <c r="BD24" s="8">
        <v>181325511.07204685</v>
      </c>
    </row>
    <row r="25" spans="1:56" x14ac:dyDescent="0.3">
      <c r="A25" s="1" t="s">
        <v>21</v>
      </c>
      <c r="B25" s="8">
        <v>820798.97302338551</v>
      </c>
      <c r="C25" s="8">
        <v>2.5842312587154533E-3</v>
      </c>
      <c r="D25" s="8">
        <v>8.9806774413992482E-3</v>
      </c>
      <c r="E25" s="8">
        <v>0.23500910277380563</v>
      </c>
      <c r="F25" s="8">
        <v>0</v>
      </c>
      <c r="G25" s="8">
        <v>0</v>
      </c>
      <c r="H25" s="8">
        <v>0</v>
      </c>
      <c r="I25" s="8">
        <v>4.1013370056643588</v>
      </c>
      <c r="J25" s="8">
        <v>1.7830335457415201</v>
      </c>
      <c r="K25" s="8">
        <v>3.9684640232360034E-2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47.905497044608879</v>
      </c>
      <c r="S25" s="8">
        <v>25473.893922469408</v>
      </c>
      <c r="T25" s="8">
        <v>0</v>
      </c>
      <c r="U25" s="8">
        <v>0</v>
      </c>
      <c r="V25" s="8">
        <v>1.0635373845504901E-2</v>
      </c>
      <c r="W25" s="8">
        <v>0</v>
      </c>
      <c r="X25" s="8">
        <v>0</v>
      </c>
      <c r="Y25" s="8">
        <v>5.7199007561266552E-3</v>
      </c>
      <c r="Z25" s="8">
        <v>221131.0304792505</v>
      </c>
      <c r="AA25" s="8">
        <v>0</v>
      </c>
      <c r="AB25" s="8">
        <v>0</v>
      </c>
      <c r="AC25" s="8">
        <v>0</v>
      </c>
      <c r="AD25" s="8">
        <v>0</v>
      </c>
      <c r="AE25" s="8">
        <v>1.1051971952117573E-2</v>
      </c>
      <c r="AF25" s="8">
        <v>0</v>
      </c>
      <c r="AG25" s="8">
        <v>2.5857906123152112</v>
      </c>
      <c r="AH25" s="8">
        <v>0</v>
      </c>
      <c r="AI25" s="8">
        <v>34925.393603647506</v>
      </c>
      <c r="AJ25" s="8">
        <v>5.5591504756679795E-3</v>
      </c>
      <c r="AK25" s="8">
        <v>0</v>
      </c>
      <c r="AL25" s="8">
        <v>5.2829097024525854E-3</v>
      </c>
      <c r="AM25" s="8">
        <v>0</v>
      </c>
      <c r="AN25" s="8">
        <v>0</v>
      </c>
      <c r="AO25" s="8">
        <v>0</v>
      </c>
      <c r="AP25" s="8">
        <v>0.12921715026209615</v>
      </c>
      <c r="AQ25" s="8">
        <v>0</v>
      </c>
      <c r="AR25" s="8">
        <v>0</v>
      </c>
      <c r="AS25" s="8">
        <v>2105300.8613104406</v>
      </c>
      <c r="AT25" s="8">
        <v>1.810171076643509E-3</v>
      </c>
      <c r="AU25" s="8">
        <v>0</v>
      </c>
      <c r="AV25" s="8">
        <v>105263.96037261441</v>
      </c>
      <c r="AW25" s="8">
        <v>1.3565530337664913E-2</v>
      </c>
      <c r="AX25" s="8">
        <v>0</v>
      </c>
      <c r="AY25" s="8">
        <v>0</v>
      </c>
      <c r="AZ25" s="8">
        <v>0.7783295231717049</v>
      </c>
      <c r="BA25" s="8">
        <v>1168.9374545050255</v>
      </c>
      <c r="BB25" s="8">
        <v>0</v>
      </c>
      <c r="BC25" s="8">
        <v>46711.664276497293</v>
      </c>
      <c r="BD25" s="8">
        <v>3360832.3375313524</v>
      </c>
    </row>
    <row r="26" spans="1:56" x14ac:dyDescent="0.3">
      <c r="A26" s="1" t="s">
        <v>22</v>
      </c>
      <c r="B26" s="8">
        <v>28944.133452939714</v>
      </c>
      <c r="C26" s="8">
        <v>37.475468089365947</v>
      </c>
      <c r="D26" s="8">
        <v>64.951118088935601</v>
      </c>
      <c r="E26" s="8">
        <v>3554.9666952120883</v>
      </c>
      <c r="F26" s="8">
        <v>0</v>
      </c>
      <c r="G26" s="8">
        <v>17.045194832917868</v>
      </c>
      <c r="H26" s="8">
        <v>5.6904171950699252E-2</v>
      </c>
      <c r="I26" s="8">
        <v>18360.947422805853</v>
      </c>
      <c r="J26" s="8">
        <v>2900452.21241344</v>
      </c>
      <c r="K26" s="8">
        <v>166449.6277501439</v>
      </c>
      <c r="L26" s="8">
        <v>0</v>
      </c>
      <c r="M26" s="8">
        <v>0</v>
      </c>
      <c r="N26" s="8">
        <v>26.363751120397986</v>
      </c>
      <c r="O26" s="8">
        <v>60.689645705789829</v>
      </c>
      <c r="P26" s="8">
        <v>1.2825238541411576E-2</v>
      </c>
      <c r="Q26" s="8">
        <v>127.41263901744213</v>
      </c>
      <c r="R26" s="8">
        <v>6848.0404829079243</v>
      </c>
      <c r="S26" s="8">
        <v>308798.68838076788</v>
      </c>
      <c r="T26" s="8">
        <v>1.8677518145743737E-4</v>
      </c>
      <c r="U26" s="8">
        <v>9.871274280357289</v>
      </c>
      <c r="V26" s="8">
        <v>2689.2094945554859</v>
      </c>
      <c r="W26" s="8">
        <v>143.93716098100393</v>
      </c>
      <c r="X26" s="8">
        <v>0</v>
      </c>
      <c r="Y26" s="8">
        <v>3121667.2501190305</v>
      </c>
      <c r="Z26" s="8">
        <v>37568.40662910734</v>
      </c>
      <c r="AA26" s="8">
        <v>0</v>
      </c>
      <c r="AB26" s="8">
        <v>15.115173604237535</v>
      </c>
      <c r="AC26" s="8">
        <v>16.676268814524533</v>
      </c>
      <c r="AD26" s="8">
        <v>0.59157925806952338</v>
      </c>
      <c r="AE26" s="8">
        <v>2108.3631409266463</v>
      </c>
      <c r="AF26" s="8">
        <v>0</v>
      </c>
      <c r="AG26" s="8">
        <v>11397.309862414231</v>
      </c>
      <c r="AH26" s="8">
        <v>0</v>
      </c>
      <c r="AI26" s="8">
        <v>4207.2568617526404</v>
      </c>
      <c r="AJ26" s="8">
        <v>563.27352079265347</v>
      </c>
      <c r="AK26" s="8">
        <v>13.064386274980819</v>
      </c>
      <c r="AL26" s="8">
        <v>74218.266194600015</v>
      </c>
      <c r="AM26" s="8">
        <v>575.74905084266902</v>
      </c>
      <c r="AN26" s="8">
        <v>56.35186171216116</v>
      </c>
      <c r="AO26" s="8">
        <v>6.5305667498372015</v>
      </c>
      <c r="AP26" s="8">
        <v>63334.214640247061</v>
      </c>
      <c r="AQ26" s="8">
        <v>10.557681765711935</v>
      </c>
      <c r="AR26" s="8">
        <v>134478.55656529419</v>
      </c>
      <c r="AS26" s="8">
        <v>4725.8741179656781</v>
      </c>
      <c r="AT26" s="8">
        <v>4.8897491439838277</v>
      </c>
      <c r="AU26" s="8">
        <v>7.3438716651387574</v>
      </c>
      <c r="AV26" s="8">
        <v>799.4032751492723</v>
      </c>
      <c r="AW26" s="8">
        <v>69.56494894041424</v>
      </c>
      <c r="AX26" s="8">
        <v>1545.5593257885678</v>
      </c>
      <c r="AY26" s="8">
        <v>289.57767721089476</v>
      </c>
      <c r="AZ26" s="8">
        <v>50149.117276925856</v>
      </c>
      <c r="BA26" s="8">
        <v>3169948.9685281226</v>
      </c>
      <c r="BB26" s="8">
        <v>220.52008401930004</v>
      </c>
      <c r="BC26" s="8">
        <v>234594.96434703452</v>
      </c>
      <c r="BD26" s="8">
        <v>10349178.959566228</v>
      </c>
    </row>
    <row r="27" spans="1:56" x14ac:dyDescent="0.3">
      <c r="A27" s="1" t="s">
        <v>23</v>
      </c>
      <c r="B27" s="8">
        <v>310968.8806409642</v>
      </c>
      <c r="C27" s="8">
        <v>4218400.1807183512</v>
      </c>
      <c r="D27" s="8">
        <v>1206303.9013721638</v>
      </c>
      <c r="E27" s="8">
        <v>1578792.9436420291</v>
      </c>
      <c r="F27" s="8">
        <v>0</v>
      </c>
      <c r="G27" s="8">
        <v>646325.07813610625</v>
      </c>
      <c r="H27" s="8">
        <v>0</v>
      </c>
      <c r="I27" s="8">
        <v>108865.9910048138</v>
      </c>
      <c r="J27" s="8">
        <v>7085537.091796753</v>
      </c>
      <c r="K27" s="8">
        <v>380400.61366430001</v>
      </c>
      <c r="L27" s="8">
        <v>2471067.6533636018</v>
      </c>
      <c r="M27" s="8">
        <v>1171699.8919470755</v>
      </c>
      <c r="N27" s="8">
        <v>648749.08461457875</v>
      </c>
      <c r="O27" s="8">
        <v>190337.50171182229</v>
      </c>
      <c r="P27" s="8">
        <v>240517.45594438852</v>
      </c>
      <c r="Q27" s="8">
        <v>163857.65394516548</v>
      </c>
      <c r="R27" s="8">
        <v>7414873.3477352578</v>
      </c>
      <c r="S27" s="8">
        <v>176768.674135851</v>
      </c>
      <c r="T27" s="8">
        <v>281672.21187635133</v>
      </c>
      <c r="U27" s="8">
        <v>1471871.1392509597</v>
      </c>
      <c r="V27" s="8">
        <v>608996.94695608376</v>
      </c>
      <c r="W27" s="8">
        <v>33600.385620638772</v>
      </c>
      <c r="X27" s="8">
        <v>172431.71592972943</v>
      </c>
      <c r="Y27" s="8">
        <v>0</v>
      </c>
      <c r="Z27" s="8">
        <v>418382.58350510296</v>
      </c>
      <c r="AA27" s="8">
        <v>0</v>
      </c>
      <c r="AB27" s="8">
        <v>17207.451484661873</v>
      </c>
      <c r="AC27" s="8">
        <v>17709.263386886603</v>
      </c>
      <c r="AD27" s="8">
        <v>38350.294833076325</v>
      </c>
      <c r="AE27" s="8">
        <v>19066055.239380375</v>
      </c>
      <c r="AF27" s="8">
        <v>1627536.6776027107</v>
      </c>
      <c r="AG27" s="8">
        <v>113915.00977473507</v>
      </c>
      <c r="AH27" s="8">
        <v>9072.1659170678158</v>
      </c>
      <c r="AI27" s="8">
        <v>3295995.2823404181</v>
      </c>
      <c r="AJ27" s="8">
        <v>64891.942095081002</v>
      </c>
      <c r="AK27" s="8">
        <v>136859.92640749348</v>
      </c>
      <c r="AL27" s="8">
        <v>143231.45437785925</v>
      </c>
      <c r="AM27" s="8">
        <v>0</v>
      </c>
      <c r="AN27" s="8">
        <v>2904981.5275385468</v>
      </c>
      <c r="AO27" s="8">
        <v>940824.1661144637</v>
      </c>
      <c r="AP27" s="8">
        <v>248075.53422543342</v>
      </c>
      <c r="AQ27" s="8">
        <v>17959431.452024519</v>
      </c>
      <c r="AR27" s="8">
        <v>2351153.1485804953</v>
      </c>
      <c r="AS27" s="8">
        <v>22977.052370339337</v>
      </c>
      <c r="AT27" s="8">
        <v>1274430.4290537525</v>
      </c>
      <c r="AU27" s="8">
        <v>236492.55586090876</v>
      </c>
      <c r="AV27" s="8">
        <v>3072335.6179066426</v>
      </c>
      <c r="AW27" s="8">
        <v>578454.40036525775</v>
      </c>
      <c r="AX27" s="8">
        <v>23004188.528746586</v>
      </c>
      <c r="AY27" s="8">
        <v>551829.94177948684</v>
      </c>
      <c r="AZ27" s="8">
        <v>6790789.1415067548</v>
      </c>
      <c r="BA27" s="8">
        <v>1995793.6904311536</v>
      </c>
      <c r="BB27" s="8">
        <v>0</v>
      </c>
      <c r="BC27" s="8">
        <v>47277714.433136776</v>
      </c>
      <c r="BD27" s="8">
        <v>164740717.25475359</v>
      </c>
    </row>
    <row r="28" spans="1:56" x14ac:dyDescent="0.3">
      <c r="A28" s="1" t="s">
        <v>24</v>
      </c>
      <c r="B28" s="8">
        <v>11963.725401848167</v>
      </c>
      <c r="C28" s="8">
        <v>1383.1899599266762</v>
      </c>
      <c r="D28" s="8">
        <v>70024.767781229908</v>
      </c>
      <c r="E28" s="8">
        <v>14767.771982179585</v>
      </c>
      <c r="F28" s="8">
        <v>0</v>
      </c>
      <c r="G28" s="8">
        <v>761.93767552605493</v>
      </c>
      <c r="H28" s="8">
        <v>58433.696894190762</v>
      </c>
      <c r="I28" s="8">
        <v>71804.616160438556</v>
      </c>
      <c r="J28" s="8">
        <v>500655710.30930936</v>
      </c>
      <c r="K28" s="8">
        <v>7563493.0188394338</v>
      </c>
      <c r="L28" s="8">
        <v>1811.2840575339526</v>
      </c>
      <c r="M28" s="8">
        <v>0</v>
      </c>
      <c r="N28" s="8">
        <v>32803.459488338493</v>
      </c>
      <c r="O28" s="8">
        <v>2705.5925450750997</v>
      </c>
      <c r="P28" s="8">
        <v>2.2125527423490145E-2</v>
      </c>
      <c r="Q28" s="8">
        <v>45020.749888262588</v>
      </c>
      <c r="R28" s="8">
        <v>60949.871175741086</v>
      </c>
      <c r="S28" s="8">
        <v>634894.95119881176</v>
      </c>
      <c r="T28" s="8">
        <v>3.2221618225816213E-4</v>
      </c>
      <c r="U28" s="8">
        <v>18714.591721808531</v>
      </c>
      <c r="V28" s="8">
        <v>284882.43813416274</v>
      </c>
      <c r="W28" s="8">
        <v>69053594.807415932</v>
      </c>
      <c r="X28" s="8">
        <v>52310.576912402881</v>
      </c>
      <c r="Y28" s="8">
        <v>11360.609366839712</v>
      </c>
      <c r="Z28" s="8">
        <v>0</v>
      </c>
      <c r="AA28" s="8">
        <v>0</v>
      </c>
      <c r="AB28" s="8">
        <v>585.62461290199406</v>
      </c>
      <c r="AC28" s="8">
        <v>745.47771820927528</v>
      </c>
      <c r="AD28" s="8">
        <v>1.0205660546056856</v>
      </c>
      <c r="AE28" s="8">
        <v>44905827.174855635</v>
      </c>
      <c r="AF28" s="8">
        <v>0</v>
      </c>
      <c r="AG28" s="8">
        <v>883024.14498659596</v>
      </c>
      <c r="AH28" s="8">
        <v>0</v>
      </c>
      <c r="AI28" s="8">
        <v>50472.49253858567</v>
      </c>
      <c r="AJ28" s="8">
        <v>640.02582672141557</v>
      </c>
      <c r="AK28" s="8">
        <v>251.69928394110809</v>
      </c>
      <c r="AL28" s="8">
        <v>122779928.92807138</v>
      </c>
      <c r="AM28" s="8">
        <v>3787399.4701815215</v>
      </c>
      <c r="AN28" s="8">
        <v>1313.5809723949703</v>
      </c>
      <c r="AO28" s="8">
        <v>0.5558722824790524</v>
      </c>
      <c r="AP28" s="8">
        <v>25753430.04251609</v>
      </c>
      <c r="AQ28" s="8">
        <v>471.95908148395995</v>
      </c>
      <c r="AR28" s="8">
        <v>1996.8702049091187</v>
      </c>
      <c r="AS28" s="8">
        <v>29610953.987306893</v>
      </c>
      <c r="AT28" s="8">
        <v>18.861219164419488</v>
      </c>
      <c r="AU28" s="8">
        <v>1.008731532250243E-2</v>
      </c>
      <c r="AV28" s="8">
        <v>5731.323235506281</v>
      </c>
      <c r="AW28" s="8">
        <v>8220.5033667027201</v>
      </c>
      <c r="AX28" s="8">
        <v>103256157.86818427</v>
      </c>
      <c r="AY28" s="8">
        <v>271430.78524465946</v>
      </c>
      <c r="AZ28" s="8">
        <v>360390.83087756537</v>
      </c>
      <c r="BA28" s="8">
        <v>12587158.525407836</v>
      </c>
      <c r="BB28" s="8">
        <v>4349434.8372960724</v>
      </c>
      <c r="BC28" s="8">
        <v>1923199.1384762938</v>
      </c>
      <c r="BD28" s="8">
        <v>929186177.72634757</v>
      </c>
    </row>
    <row r="29" spans="1:56" x14ac:dyDescent="0.3">
      <c r="A29" s="1" t="s">
        <v>25</v>
      </c>
      <c r="B29" s="8">
        <v>0</v>
      </c>
      <c r="C29" s="8">
        <v>0</v>
      </c>
      <c r="D29" s="8">
        <v>0</v>
      </c>
      <c r="E29" s="8">
        <v>0</v>
      </c>
      <c r="F29" s="8">
        <v>0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8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8">
        <v>0</v>
      </c>
      <c r="BB29" s="8">
        <v>0</v>
      </c>
      <c r="BC29" s="8">
        <v>0</v>
      </c>
      <c r="BD29" s="8">
        <v>0</v>
      </c>
    </row>
    <row r="30" spans="1:56" x14ac:dyDescent="0.3">
      <c r="A30" s="1" t="s">
        <v>26</v>
      </c>
      <c r="B30" s="8">
        <v>9.2839202910815922E-3</v>
      </c>
      <c r="C30" s="8">
        <v>1.6394805765046494E-3</v>
      </c>
      <c r="D30" s="8">
        <v>5.6974956012049152E-3</v>
      </c>
      <c r="E30" s="8">
        <v>1839.302075353045</v>
      </c>
      <c r="F30" s="8">
        <v>0</v>
      </c>
      <c r="G30" s="8">
        <v>17.303858697404557</v>
      </c>
      <c r="H30" s="8">
        <v>0</v>
      </c>
      <c r="I30" s="8">
        <v>2.6019584492715997</v>
      </c>
      <c r="J30" s="8">
        <v>1.1311870234680539</v>
      </c>
      <c r="K30" s="8">
        <v>2.5176615532028573E-2</v>
      </c>
      <c r="L30" s="8">
        <v>0</v>
      </c>
      <c r="M30" s="8">
        <v>0</v>
      </c>
      <c r="N30" s="8">
        <v>0</v>
      </c>
      <c r="O30" s="8">
        <v>0</v>
      </c>
      <c r="P30" s="8">
        <v>8604.9617322378926</v>
      </c>
      <c r="Q30" s="8">
        <v>0</v>
      </c>
      <c r="R30" s="8">
        <v>0.98707408958211962</v>
      </c>
      <c r="S30" s="8">
        <v>9.0049215534986196E-2</v>
      </c>
      <c r="T30" s="8">
        <v>0</v>
      </c>
      <c r="U30" s="8">
        <v>0</v>
      </c>
      <c r="V30" s="8">
        <v>6.7472633436985877E-3</v>
      </c>
      <c r="W30" s="8">
        <v>0</v>
      </c>
      <c r="X30" s="8">
        <v>0</v>
      </c>
      <c r="Y30" s="8">
        <v>3.6288030173682192E-3</v>
      </c>
      <c r="Z30" s="8">
        <v>0.44042534073935358</v>
      </c>
      <c r="AA30" s="8">
        <v>0</v>
      </c>
      <c r="AB30" s="8">
        <v>0</v>
      </c>
      <c r="AC30" s="8">
        <v>21254.082440040624</v>
      </c>
      <c r="AD30" s="8">
        <v>0</v>
      </c>
      <c r="AE30" s="8">
        <v>7.0115603185519895E-3</v>
      </c>
      <c r="AF30" s="8">
        <v>0</v>
      </c>
      <c r="AG30" s="8">
        <v>1.6404698571389127</v>
      </c>
      <c r="AH30" s="8">
        <v>0</v>
      </c>
      <c r="AI30" s="8">
        <v>7.4329435656643899</v>
      </c>
      <c r="AJ30" s="8">
        <v>3.5268202859114858E-3</v>
      </c>
      <c r="AK30" s="8">
        <v>232.36610250800402</v>
      </c>
      <c r="AL30" s="8">
        <v>3.351568407582925E-3</v>
      </c>
      <c r="AM30" s="8">
        <v>0</v>
      </c>
      <c r="AN30" s="8">
        <v>8.6519293487022786</v>
      </c>
      <c r="AO30" s="8">
        <v>0</v>
      </c>
      <c r="AP30" s="8">
        <v>8.1977573520758865E-2</v>
      </c>
      <c r="AQ30" s="8">
        <v>0</v>
      </c>
      <c r="AR30" s="8">
        <v>90044.336701665481</v>
      </c>
      <c r="AS30" s="8">
        <v>6.4141086102543991E-3</v>
      </c>
      <c r="AT30" s="8">
        <v>1797.1304731196967</v>
      </c>
      <c r="AU30" s="8">
        <v>0</v>
      </c>
      <c r="AV30" s="8">
        <v>0.16618659994137916</v>
      </c>
      <c r="AW30" s="8">
        <v>1797.1379309209726</v>
      </c>
      <c r="AX30" s="8">
        <v>0</v>
      </c>
      <c r="AY30" s="8">
        <v>20380.237575821691</v>
      </c>
      <c r="AZ30" s="8">
        <v>0.49378558171083581</v>
      </c>
      <c r="BA30" s="8">
        <v>741.59394417448095</v>
      </c>
      <c r="BB30" s="8">
        <v>0</v>
      </c>
      <c r="BC30" s="8">
        <v>47117.907152750529</v>
      </c>
      <c r="BD30" s="8">
        <v>193850.1504515711</v>
      </c>
    </row>
    <row r="31" spans="1:56" x14ac:dyDescent="0.3">
      <c r="A31" s="1" t="s">
        <v>27</v>
      </c>
      <c r="B31" s="8">
        <v>362.49709330511348</v>
      </c>
      <c r="C31" s="8">
        <v>9.2935362691717991</v>
      </c>
      <c r="D31" s="8">
        <v>183497.18768938695</v>
      </c>
      <c r="E31" s="8">
        <v>82.798922876523591</v>
      </c>
      <c r="F31" s="8">
        <v>0</v>
      </c>
      <c r="G31" s="8">
        <v>4.3519677219904285</v>
      </c>
      <c r="H31" s="8">
        <v>0.53081671670405917</v>
      </c>
      <c r="I31" s="8">
        <v>64530.801236982785</v>
      </c>
      <c r="J31" s="8">
        <v>574664.85755863134</v>
      </c>
      <c r="K31" s="8">
        <v>42523.390859341234</v>
      </c>
      <c r="L31" s="8">
        <v>0</v>
      </c>
      <c r="M31" s="8">
        <v>0</v>
      </c>
      <c r="N31" s="8">
        <v>9.1595043055593006</v>
      </c>
      <c r="O31" s="8">
        <v>19.507699732955746</v>
      </c>
      <c r="P31" s="8">
        <v>7549.5459888120922</v>
      </c>
      <c r="Q31" s="8">
        <v>2827.0187415149662</v>
      </c>
      <c r="R31" s="8">
        <v>1036.3639540649012</v>
      </c>
      <c r="S31" s="8">
        <v>3145556.1448386521</v>
      </c>
      <c r="T31" s="8">
        <v>1.7422868163152929E-3</v>
      </c>
      <c r="U31" s="8">
        <v>2.686536888474679</v>
      </c>
      <c r="V31" s="8">
        <v>25836.112145682848</v>
      </c>
      <c r="W31" s="8">
        <v>39.151103948896882</v>
      </c>
      <c r="X31" s="8">
        <v>4.50742039760667</v>
      </c>
      <c r="Y31" s="8">
        <v>1005895.9842731303</v>
      </c>
      <c r="Z31" s="8">
        <v>2888.7874464035694</v>
      </c>
      <c r="AA31" s="8">
        <v>0</v>
      </c>
      <c r="AB31" s="8">
        <v>1564.1474035358176</v>
      </c>
      <c r="AC31" s="8">
        <v>0</v>
      </c>
      <c r="AD31" s="8">
        <v>5.5184031095426374</v>
      </c>
      <c r="AE31" s="8">
        <v>1459546.3677836133</v>
      </c>
      <c r="AF31" s="8">
        <v>0</v>
      </c>
      <c r="AG31" s="8">
        <v>1323.1591686517245</v>
      </c>
      <c r="AH31" s="8">
        <v>0</v>
      </c>
      <c r="AI31" s="8">
        <v>766.64406236158925</v>
      </c>
      <c r="AJ31" s="8">
        <v>3.9361585976980251</v>
      </c>
      <c r="AK31" s="8">
        <v>102805.06988989764</v>
      </c>
      <c r="AL31" s="8">
        <v>4017.2206739851117</v>
      </c>
      <c r="AM31" s="8">
        <v>55780.866609745666</v>
      </c>
      <c r="AN31" s="8">
        <v>186774.09083710966</v>
      </c>
      <c r="AO31" s="8">
        <v>4.9615946077733861</v>
      </c>
      <c r="AP31" s="8">
        <v>948.2131239882641</v>
      </c>
      <c r="AQ31" s="8">
        <v>2.6913815539930455</v>
      </c>
      <c r="AR31" s="8">
        <v>156079.85791242696</v>
      </c>
      <c r="AS31" s="8">
        <v>504.17549805625652</v>
      </c>
      <c r="AT31" s="8">
        <v>8.6898936556599562</v>
      </c>
      <c r="AU31" s="8">
        <v>5523.5332344809467</v>
      </c>
      <c r="AV31" s="8">
        <v>6051.556443640161</v>
      </c>
      <c r="AW31" s="8">
        <v>1016.967347162903</v>
      </c>
      <c r="AX31" s="8">
        <v>396.02391331894461</v>
      </c>
      <c r="AY31" s="8">
        <v>4680.0339801690488</v>
      </c>
      <c r="AZ31" s="8">
        <v>875.42899569113922</v>
      </c>
      <c r="BA31" s="8">
        <v>58265.955647767536</v>
      </c>
      <c r="BB31" s="8">
        <v>56.334362927790714</v>
      </c>
      <c r="BC31" s="8">
        <v>1812339.2681053332</v>
      </c>
      <c r="BD31" s="8">
        <v>8916681.3935024422</v>
      </c>
    </row>
    <row r="32" spans="1:56" x14ac:dyDescent="0.3">
      <c r="A32" s="1" t="s">
        <v>28</v>
      </c>
      <c r="B32" s="8">
        <v>2695.6939870742381</v>
      </c>
      <c r="C32" s="8">
        <v>645695.08352833497</v>
      </c>
      <c r="D32" s="8">
        <v>13391260.836201269</v>
      </c>
      <c r="E32" s="8">
        <v>0</v>
      </c>
      <c r="F32" s="8">
        <v>0</v>
      </c>
      <c r="G32" s="8">
        <v>264449.92851280596</v>
      </c>
      <c r="H32" s="8">
        <v>0</v>
      </c>
      <c r="I32" s="8">
        <v>6942.5553073800984</v>
      </c>
      <c r="J32" s="8">
        <v>4789.4608894601897</v>
      </c>
      <c r="K32" s="8">
        <v>0</v>
      </c>
      <c r="L32" s="8">
        <v>0</v>
      </c>
      <c r="M32" s="8">
        <v>0</v>
      </c>
      <c r="N32" s="8">
        <v>3749.9933777089586</v>
      </c>
      <c r="O32" s="8">
        <v>0</v>
      </c>
      <c r="P32" s="8">
        <v>0</v>
      </c>
      <c r="Q32" s="8">
        <v>0</v>
      </c>
      <c r="R32" s="8">
        <v>2067541.6685401276</v>
      </c>
      <c r="S32" s="8">
        <v>3765475.1000637305</v>
      </c>
      <c r="T32" s="8">
        <v>590.80317552566987</v>
      </c>
      <c r="U32" s="8">
        <v>336.1892546924314</v>
      </c>
      <c r="V32" s="8">
        <v>1694.542162438689</v>
      </c>
      <c r="W32" s="8">
        <v>301.58153729762222</v>
      </c>
      <c r="X32" s="8">
        <v>4969.9154158759793</v>
      </c>
      <c r="Y32" s="8">
        <v>115672.58742242858</v>
      </c>
      <c r="Z32" s="8">
        <v>0</v>
      </c>
      <c r="AA32" s="8">
        <v>0</v>
      </c>
      <c r="AB32" s="8">
        <v>0</v>
      </c>
      <c r="AC32" s="8">
        <v>4125.7343094240296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1024797.5475455526</v>
      </c>
      <c r="AJ32" s="8">
        <v>0</v>
      </c>
      <c r="AK32" s="8">
        <v>0</v>
      </c>
      <c r="AL32" s="8">
        <v>0</v>
      </c>
      <c r="AM32" s="8">
        <v>0</v>
      </c>
      <c r="AN32" s="8">
        <v>537.65560952649867</v>
      </c>
      <c r="AO32" s="8">
        <v>4465.6315338373324</v>
      </c>
      <c r="AP32" s="8">
        <v>0</v>
      </c>
      <c r="AQ32" s="8">
        <v>0</v>
      </c>
      <c r="AR32" s="8">
        <v>0</v>
      </c>
      <c r="AS32" s="8">
        <v>1125.9868052382537</v>
      </c>
      <c r="AT32" s="8">
        <v>0</v>
      </c>
      <c r="AU32" s="8">
        <v>0</v>
      </c>
      <c r="AV32" s="8">
        <v>500.57591231777462</v>
      </c>
      <c r="AW32" s="8">
        <v>1469.5919993724297</v>
      </c>
      <c r="AX32" s="8">
        <v>0</v>
      </c>
      <c r="AY32" s="8">
        <v>0</v>
      </c>
      <c r="AZ32" s="8">
        <v>25315.545274302862</v>
      </c>
      <c r="BA32" s="8">
        <v>0</v>
      </c>
      <c r="BB32" s="8">
        <v>0</v>
      </c>
      <c r="BC32" s="8">
        <v>177317.58403193345</v>
      </c>
      <c r="BD32" s="8">
        <v>21515821.792397656</v>
      </c>
    </row>
    <row r="33" spans="1:56" x14ac:dyDescent="0.3">
      <c r="A33" s="1" t="s">
        <v>29</v>
      </c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45779.569271052293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297681.94274125388</v>
      </c>
      <c r="AT33" s="8">
        <v>0</v>
      </c>
      <c r="AU33" s="8">
        <v>0</v>
      </c>
      <c r="AV33" s="8">
        <v>0</v>
      </c>
      <c r="AW33" s="8">
        <v>0</v>
      </c>
      <c r="AX33" s="8">
        <v>43696.062192634476</v>
      </c>
      <c r="AY33" s="8">
        <v>0</v>
      </c>
      <c r="AZ33" s="8">
        <v>0</v>
      </c>
      <c r="BA33" s="8">
        <v>0</v>
      </c>
      <c r="BB33" s="8">
        <v>321323.35280770471</v>
      </c>
      <c r="BC33" s="8">
        <v>0</v>
      </c>
      <c r="BD33" s="8">
        <v>708480.92701264541</v>
      </c>
    </row>
    <row r="34" spans="1:56" x14ac:dyDescent="0.3">
      <c r="A34" s="1" t="s">
        <v>30</v>
      </c>
      <c r="B34" s="8">
        <v>119.84819337458173</v>
      </c>
      <c r="C34" s="8">
        <v>82.86908012812836</v>
      </c>
      <c r="D34" s="8">
        <v>0.16028814202436983</v>
      </c>
      <c r="E34" s="8">
        <v>0.5408466122939628</v>
      </c>
      <c r="F34" s="8">
        <v>0</v>
      </c>
      <c r="G34" s="8">
        <v>3.0175776293422059E-2</v>
      </c>
      <c r="H34" s="8">
        <v>1.3050947876168258E-3</v>
      </c>
      <c r="I34" s="8">
        <v>159.48911830229216</v>
      </c>
      <c r="J34" s="8">
        <v>4840.1058561783275</v>
      </c>
      <c r="K34" s="8">
        <v>294.51556708482525</v>
      </c>
      <c r="L34" s="8">
        <v>0</v>
      </c>
      <c r="M34" s="8">
        <v>0</v>
      </c>
      <c r="N34" s="8">
        <v>4.4711782762035655E-2</v>
      </c>
      <c r="O34" s="8">
        <v>0.11103476628454895</v>
      </c>
      <c r="P34" s="8">
        <v>2.9414630591304101E-4</v>
      </c>
      <c r="Q34" s="8">
        <v>0.40124078691467824</v>
      </c>
      <c r="R34" s="8">
        <v>2.7068964507128674</v>
      </c>
      <c r="S34" s="8">
        <v>2162.9980123668233</v>
      </c>
      <c r="T34" s="8">
        <v>4.2836809221558831E-6</v>
      </c>
      <c r="U34" s="8">
        <v>1.4100518381203891E-2</v>
      </c>
      <c r="V34" s="8">
        <v>83.879424442583655</v>
      </c>
      <c r="W34" s="8">
        <v>0.26041883941579919</v>
      </c>
      <c r="X34" s="8">
        <v>2.9250189638406494E-2</v>
      </c>
      <c r="Y34" s="8">
        <v>1273.493307355368</v>
      </c>
      <c r="Z34" s="8">
        <v>18.491577184127383</v>
      </c>
      <c r="AA34" s="8">
        <v>0</v>
      </c>
      <c r="AB34" s="8">
        <v>7.110116971397791E-2</v>
      </c>
      <c r="AC34" s="8">
        <v>2.9507181564344422E-2</v>
      </c>
      <c r="AD34" s="8">
        <v>1.3567845374108401E-2</v>
      </c>
      <c r="AE34" s="8">
        <v>0.88369146358406092</v>
      </c>
      <c r="AF34" s="8">
        <v>0</v>
      </c>
      <c r="AG34" s="8">
        <v>4.1792505327565443</v>
      </c>
      <c r="AH34" s="8">
        <v>0</v>
      </c>
      <c r="AI34" s="8">
        <v>9.5453128466983888</v>
      </c>
      <c r="AJ34" s="8">
        <v>2.508473289161714E-2</v>
      </c>
      <c r="AK34" s="8">
        <v>1.0389746575216473E-2</v>
      </c>
      <c r="AL34" s="8">
        <v>8.2779352938598283</v>
      </c>
      <c r="AM34" s="8">
        <v>1.0526778298494448</v>
      </c>
      <c r="AN34" s="8">
        <v>343.72636225422747</v>
      </c>
      <c r="AO34" s="8">
        <v>9.810580646155715E-3</v>
      </c>
      <c r="AP34" s="8">
        <v>31977.890577951548</v>
      </c>
      <c r="AQ34" s="8">
        <v>1.8680883369312166E-2</v>
      </c>
      <c r="AR34" s="8">
        <v>0.142794244981233</v>
      </c>
      <c r="AS34" s="8">
        <v>3.4784511436637535</v>
      </c>
      <c r="AT34" s="8">
        <v>2.6604681961770843E-4</v>
      </c>
      <c r="AU34" s="8">
        <v>2.995128410405128E-3</v>
      </c>
      <c r="AV34" s="8">
        <v>0.1871065695916839</v>
      </c>
      <c r="AW34" s="8">
        <v>1181.6918978058511</v>
      </c>
      <c r="AX34" s="8">
        <v>2.7394597649820578</v>
      </c>
      <c r="AY34" s="8">
        <v>0.23705418988065172</v>
      </c>
      <c r="AZ34" s="8">
        <v>5.2891894552190886</v>
      </c>
      <c r="BA34" s="8">
        <v>265.02867807477406</v>
      </c>
      <c r="BB34" s="8">
        <v>0.38948908950729705</v>
      </c>
      <c r="BC34" s="8">
        <v>3930.1764518919354</v>
      </c>
      <c r="BD34" s="8">
        <v>46775.088487524823</v>
      </c>
    </row>
    <row r="35" spans="1:56" x14ac:dyDescent="0.3">
      <c r="A35" s="3" t="s">
        <v>31</v>
      </c>
      <c r="B35" s="8">
        <v>417.03834041623139</v>
      </c>
      <c r="C35" s="8">
        <v>68.666861581458036</v>
      </c>
      <c r="D35" s="8">
        <v>242.06796013703567</v>
      </c>
      <c r="E35" s="8">
        <v>6231.8110252078159</v>
      </c>
      <c r="F35" s="8">
        <v>0</v>
      </c>
      <c r="G35" s="8">
        <v>6.8562321134537166E-4</v>
      </c>
      <c r="H35" s="8">
        <v>5.2221634597472477E-2</v>
      </c>
      <c r="I35" s="8">
        <v>115073.79130848989</v>
      </c>
      <c r="J35" s="8">
        <v>1254211.2167406434</v>
      </c>
      <c r="K35" s="8">
        <v>1065.9736628787878</v>
      </c>
      <c r="L35" s="8">
        <v>0</v>
      </c>
      <c r="M35" s="8">
        <v>0</v>
      </c>
      <c r="N35" s="8">
        <v>0.44924833097799205</v>
      </c>
      <c r="O35" s="8">
        <v>0.15825124853377551</v>
      </c>
      <c r="P35" s="8">
        <v>1.1769873768047797E-2</v>
      </c>
      <c r="Q35" s="8">
        <v>7.6222708340797993</v>
      </c>
      <c r="R35" s="8">
        <v>41336.082755299416</v>
      </c>
      <c r="S35" s="8">
        <v>879750.6090046725</v>
      </c>
      <c r="T35" s="8">
        <v>1.7140580283634291E-4</v>
      </c>
      <c r="U35" s="8">
        <v>0.11716594346321474</v>
      </c>
      <c r="V35" s="8">
        <v>284.37409384001563</v>
      </c>
      <c r="W35" s="8">
        <v>0.24865268464792151</v>
      </c>
      <c r="X35" s="8">
        <v>4.4682780244459909E-2</v>
      </c>
      <c r="Y35" s="8">
        <v>147327.73311455204</v>
      </c>
      <c r="Z35" s="8">
        <v>24044.999386122272</v>
      </c>
      <c r="AA35" s="8">
        <v>0</v>
      </c>
      <c r="AB35" s="8">
        <v>1.9232302430913799</v>
      </c>
      <c r="AC35" s="8">
        <v>0</v>
      </c>
      <c r="AD35" s="8">
        <v>0.54289931285031012</v>
      </c>
      <c r="AE35" s="8">
        <v>3851.2815021808724</v>
      </c>
      <c r="AF35" s="8">
        <v>0</v>
      </c>
      <c r="AG35" s="8">
        <v>0</v>
      </c>
      <c r="AH35" s="8">
        <v>0</v>
      </c>
      <c r="AI35" s="8">
        <v>777.83538618970817</v>
      </c>
      <c r="AJ35" s="8">
        <v>147.44525845102356</v>
      </c>
      <c r="AK35" s="8">
        <v>1.7140580283634292E-2</v>
      </c>
      <c r="AL35" s="8">
        <v>323.71527426704193</v>
      </c>
      <c r="AM35" s="8">
        <v>364252.95017055835</v>
      </c>
      <c r="AN35" s="8">
        <v>3.5297048928596606</v>
      </c>
      <c r="AO35" s="8">
        <v>0.58410249527083025</v>
      </c>
      <c r="AP35" s="8">
        <v>3453.4708210031372</v>
      </c>
      <c r="AQ35" s="8">
        <v>0</v>
      </c>
      <c r="AR35" s="8">
        <v>2.5586888041565512</v>
      </c>
      <c r="AS35" s="8">
        <v>619.85425467098469</v>
      </c>
      <c r="AT35" s="8">
        <v>47.995101300320307</v>
      </c>
      <c r="AU35" s="8">
        <v>0.34624484094489943</v>
      </c>
      <c r="AV35" s="8">
        <v>6947.3463509362909</v>
      </c>
      <c r="AW35" s="8">
        <v>360.77524137414042</v>
      </c>
      <c r="AX35" s="8">
        <v>0.20505847545987826</v>
      </c>
      <c r="AY35" s="8">
        <v>0</v>
      </c>
      <c r="AZ35" s="8">
        <v>20641.943100742723</v>
      </c>
      <c r="BA35" s="8">
        <v>30996448.64463418</v>
      </c>
      <c r="BB35" s="8">
        <v>3.0795909242929617E-2</v>
      </c>
      <c r="BC35" s="8">
        <v>339525.13687039848</v>
      </c>
      <c r="BD35" s="8">
        <v>34207471.201206006</v>
      </c>
    </row>
    <row r="36" spans="1:56" x14ac:dyDescent="0.3">
      <c r="A36" s="1" t="s">
        <v>32</v>
      </c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</row>
    <row r="37" spans="1:56" x14ac:dyDescent="0.3">
      <c r="A37" s="1" t="s">
        <v>33</v>
      </c>
      <c r="B37" s="8">
        <v>265532.80175136856</v>
      </c>
      <c r="C37" s="8">
        <v>19295564.65002292</v>
      </c>
      <c r="D37" s="8">
        <v>42570967.658508815</v>
      </c>
      <c r="E37" s="8">
        <v>465378.03770320141</v>
      </c>
      <c r="F37" s="8">
        <v>2694.4579971672806</v>
      </c>
      <c r="G37" s="8">
        <v>3106542.7896581134</v>
      </c>
      <c r="H37" s="8">
        <v>19.734725733569096</v>
      </c>
      <c r="I37" s="8">
        <v>2414390.1269421172</v>
      </c>
      <c r="J37" s="8">
        <v>32084202.902462941</v>
      </c>
      <c r="K37" s="8">
        <v>2145740.5806078748</v>
      </c>
      <c r="L37" s="8">
        <v>221079.04267766842</v>
      </c>
      <c r="M37" s="8">
        <v>4589052.5419864776</v>
      </c>
      <c r="N37" s="8">
        <v>3916140.6299582412</v>
      </c>
      <c r="O37" s="8">
        <v>14448179.938985005</v>
      </c>
      <c r="P37" s="8">
        <v>929758.07954386051</v>
      </c>
      <c r="Q37" s="8">
        <v>723274.74344922893</v>
      </c>
      <c r="R37" s="8">
        <v>76893449.206206724</v>
      </c>
      <c r="S37" s="8">
        <v>641260639.74836993</v>
      </c>
      <c r="T37" s="8">
        <v>7816767.4976096489</v>
      </c>
      <c r="U37" s="8">
        <v>8741726.0165139586</v>
      </c>
      <c r="V37" s="8">
        <v>32564.715896064805</v>
      </c>
      <c r="W37" s="8">
        <v>506105.39079821616</v>
      </c>
      <c r="X37" s="8">
        <v>1009300.9467761808</v>
      </c>
      <c r="Y37" s="8">
        <v>35108804.532207929</v>
      </c>
      <c r="Z37" s="8">
        <v>541792.19610685017</v>
      </c>
      <c r="AA37" s="8">
        <v>0</v>
      </c>
      <c r="AB37" s="8">
        <v>1233621.2209086062</v>
      </c>
      <c r="AC37" s="8">
        <v>1925720.0034128707</v>
      </c>
      <c r="AD37" s="8">
        <v>5745614.0186464395</v>
      </c>
      <c r="AE37" s="8">
        <v>147804.80786782506</v>
      </c>
      <c r="AF37" s="8">
        <v>3126770.1869237944</v>
      </c>
      <c r="AG37" s="8">
        <v>188577.95090036764</v>
      </c>
      <c r="AH37" s="8">
        <v>0</v>
      </c>
      <c r="AI37" s="8">
        <v>0</v>
      </c>
      <c r="AJ37" s="8">
        <v>2374.8541206310329</v>
      </c>
      <c r="AK37" s="8">
        <v>316462.67269011168</v>
      </c>
      <c r="AL37" s="8">
        <v>1116682.6074090514</v>
      </c>
      <c r="AM37" s="8">
        <v>14772.972226697291</v>
      </c>
      <c r="AN37" s="8">
        <v>7898875.2280107168</v>
      </c>
      <c r="AO37" s="8">
        <v>2623676.0147950747</v>
      </c>
      <c r="AP37" s="8">
        <v>166054.05004044523</v>
      </c>
      <c r="AQ37" s="8">
        <v>38499753.09992826</v>
      </c>
      <c r="AR37" s="8">
        <v>822481.1429479199</v>
      </c>
      <c r="AS37" s="8">
        <v>276677.06045596104</v>
      </c>
      <c r="AT37" s="8">
        <v>4361139.8676338028</v>
      </c>
      <c r="AU37" s="8">
        <v>454370.68018591154</v>
      </c>
      <c r="AV37" s="8">
        <v>23931515.102154572</v>
      </c>
      <c r="AW37" s="8">
        <v>5237333.742927894</v>
      </c>
      <c r="AX37" s="8">
        <v>359019.32758572046</v>
      </c>
      <c r="AY37" s="8">
        <v>1307613.3428929837</v>
      </c>
      <c r="AZ37" s="8">
        <v>308269793.35202402</v>
      </c>
      <c r="BA37" s="8">
        <v>6175247.7013030816</v>
      </c>
      <c r="BB37" s="8">
        <v>22533.009218631829</v>
      </c>
      <c r="BC37" s="8">
        <v>23800948.041211873</v>
      </c>
      <c r="BD37" s="8">
        <v>1337115101.0258894</v>
      </c>
    </row>
    <row r="38" spans="1:56" x14ac:dyDescent="0.3">
      <c r="A38" s="1" t="s">
        <v>34</v>
      </c>
      <c r="B38" s="8">
        <v>136769.68892949299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3269.7551174965752</v>
      </c>
      <c r="J38" s="8">
        <v>0</v>
      </c>
      <c r="K38" s="8">
        <v>1203.557940390609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248.98557009990321</v>
      </c>
      <c r="T38" s="8">
        <v>0</v>
      </c>
      <c r="U38" s="8">
        <v>0</v>
      </c>
      <c r="V38" s="8">
        <v>0</v>
      </c>
      <c r="W38" s="8">
        <v>0</v>
      </c>
      <c r="X38" s="8">
        <v>356.24089260447687</v>
      </c>
      <c r="Y38" s="8">
        <v>0</v>
      </c>
      <c r="Z38" s="8">
        <v>2726.5835199555559</v>
      </c>
      <c r="AA38" s="8">
        <v>544.70381643394217</v>
      </c>
      <c r="AB38" s="8">
        <v>0</v>
      </c>
      <c r="AC38" s="8">
        <v>0</v>
      </c>
      <c r="AD38" s="8">
        <v>0</v>
      </c>
      <c r="AE38" s="8">
        <v>662.6846711889732</v>
      </c>
      <c r="AF38" s="8">
        <v>0</v>
      </c>
      <c r="AG38" s="8">
        <v>0</v>
      </c>
      <c r="AH38" s="8">
        <v>0</v>
      </c>
      <c r="AI38" s="8">
        <v>2795.5333701370687</v>
      </c>
      <c r="AJ38" s="8">
        <v>0</v>
      </c>
      <c r="AK38" s="8">
        <v>0</v>
      </c>
      <c r="AL38" s="8">
        <v>198.42234663346133</v>
      </c>
      <c r="AM38" s="8">
        <v>2380.302050155075</v>
      </c>
      <c r="AN38" s="8">
        <v>0</v>
      </c>
      <c r="AO38" s="8">
        <v>0</v>
      </c>
      <c r="AP38" s="8">
        <v>0</v>
      </c>
      <c r="AQ38" s="8">
        <v>59.756536823976774</v>
      </c>
      <c r="AR38" s="8">
        <v>0</v>
      </c>
      <c r="AS38" s="8">
        <v>8300.0297429610819</v>
      </c>
      <c r="AT38" s="8">
        <v>0</v>
      </c>
      <c r="AU38" s="8">
        <v>0</v>
      </c>
      <c r="AV38" s="8">
        <v>1187.469642014923</v>
      </c>
      <c r="AW38" s="8">
        <v>0</v>
      </c>
      <c r="AX38" s="8">
        <v>19827.67858386337</v>
      </c>
      <c r="AY38" s="8">
        <v>0</v>
      </c>
      <c r="AZ38" s="8">
        <v>73.546506860279109</v>
      </c>
      <c r="BA38" s="8">
        <v>21691.622867103568</v>
      </c>
      <c r="BB38" s="8">
        <v>0</v>
      </c>
      <c r="BC38" s="8">
        <v>627347.10686150193</v>
      </c>
      <c r="BD38" s="8">
        <v>829643.66896571778</v>
      </c>
    </row>
    <row r="39" spans="1:56" x14ac:dyDescent="0.3">
      <c r="A39" s="1" t="s">
        <v>35</v>
      </c>
      <c r="B39" s="8">
        <v>2293.8572693374317</v>
      </c>
      <c r="C39" s="8">
        <v>47.833595842833475</v>
      </c>
      <c r="D39" s="8">
        <v>53.639787033845579</v>
      </c>
      <c r="E39" s="8">
        <v>434.94772911464639</v>
      </c>
      <c r="F39" s="8">
        <v>0</v>
      </c>
      <c r="G39" s="8">
        <v>26.875042533518588</v>
      </c>
      <c r="H39" s="8">
        <v>0</v>
      </c>
      <c r="I39" s="8">
        <v>613.98109341668965</v>
      </c>
      <c r="J39" s="8">
        <v>3473693.5286051906</v>
      </c>
      <c r="K39" s="8">
        <v>262137.64879679907</v>
      </c>
      <c r="L39" s="8">
        <v>0</v>
      </c>
      <c r="M39" s="8">
        <v>9536.3978404548179</v>
      </c>
      <c r="N39" s="8">
        <v>33.286358281315636</v>
      </c>
      <c r="O39" s="8">
        <v>95.421246453426463</v>
      </c>
      <c r="P39" s="8">
        <v>651.3961092977039</v>
      </c>
      <c r="Q39" s="8">
        <v>2666.4044652677444</v>
      </c>
      <c r="R39" s="8">
        <v>1510.7742934782743</v>
      </c>
      <c r="S39" s="8">
        <v>15174.709042441482</v>
      </c>
      <c r="T39" s="8">
        <v>22.723703956747393</v>
      </c>
      <c r="U39" s="8">
        <v>745.8939848280329</v>
      </c>
      <c r="V39" s="8">
        <v>897.28952050409805</v>
      </c>
      <c r="W39" s="8">
        <v>226.52746694517592</v>
      </c>
      <c r="X39" s="8">
        <v>25.070395033708731</v>
      </c>
      <c r="Y39" s="8">
        <v>247.00300508351836</v>
      </c>
      <c r="Z39" s="8">
        <v>16793.819624212942</v>
      </c>
      <c r="AA39" s="8">
        <v>6838.7027268645543</v>
      </c>
      <c r="AB39" s="8">
        <v>20.528646947290099</v>
      </c>
      <c r="AC39" s="8">
        <v>26.294511898104066</v>
      </c>
      <c r="AD39" s="8">
        <v>0</v>
      </c>
      <c r="AE39" s="8">
        <v>734.71493853959691</v>
      </c>
      <c r="AF39" s="8">
        <v>0</v>
      </c>
      <c r="AG39" s="8">
        <v>942.72004539558475</v>
      </c>
      <c r="AH39" s="8">
        <v>0</v>
      </c>
      <c r="AI39" s="8">
        <v>411.47469086243359</v>
      </c>
      <c r="AJ39" s="8">
        <v>20.539969859799296</v>
      </c>
      <c r="AK39" s="8">
        <v>0</v>
      </c>
      <c r="AL39" s="8">
        <v>3286.1484911572279</v>
      </c>
      <c r="AM39" s="8">
        <v>905.29091571692447</v>
      </c>
      <c r="AN39" s="8">
        <v>15857.721992531306</v>
      </c>
      <c r="AO39" s="8">
        <v>0</v>
      </c>
      <c r="AP39" s="8">
        <v>4266.8396985575409</v>
      </c>
      <c r="AQ39" s="8">
        <v>16.646954537163587</v>
      </c>
      <c r="AR39" s="8">
        <v>70.264008116766277</v>
      </c>
      <c r="AS39" s="8">
        <v>3088.1780257590067</v>
      </c>
      <c r="AT39" s="8">
        <v>3.6869677871138578E-3</v>
      </c>
      <c r="AU39" s="8">
        <v>0</v>
      </c>
      <c r="AV39" s="8">
        <v>106.36198622162095</v>
      </c>
      <c r="AW39" s="8">
        <v>15940.467036156295</v>
      </c>
      <c r="AX39" s="8">
        <v>2436.6273502799286</v>
      </c>
      <c r="AY39" s="8">
        <v>211.29357145975044</v>
      </c>
      <c r="AZ39" s="8">
        <v>30969.688656341004</v>
      </c>
      <c r="BA39" s="8">
        <v>16520.122148301874</v>
      </c>
      <c r="BB39" s="8">
        <v>346.3966325585323</v>
      </c>
      <c r="BC39" s="8">
        <v>418337.96410061367</v>
      </c>
      <c r="BD39" s="8">
        <v>4309284.0197611516</v>
      </c>
    </row>
    <row r="40" spans="1:56" x14ac:dyDescent="0.3">
      <c r="A40" s="1" t="s">
        <v>361</v>
      </c>
      <c r="B40" s="8">
        <v>6166953.5993480301</v>
      </c>
      <c r="C40" s="8">
        <v>21964017.673911512</v>
      </c>
      <c r="D40" s="8">
        <v>7063917.7740334198</v>
      </c>
      <c r="E40" s="8">
        <v>15228.178467709529</v>
      </c>
      <c r="F40" s="8">
        <v>0</v>
      </c>
      <c r="G40" s="8">
        <v>177019.93001921778</v>
      </c>
      <c r="H40" s="8">
        <v>826449.75792527187</v>
      </c>
      <c r="I40" s="8">
        <v>125310692.99712628</v>
      </c>
      <c r="J40" s="8">
        <v>1283208360.265166</v>
      </c>
      <c r="K40" s="8">
        <v>17869411.22905172</v>
      </c>
      <c r="L40" s="8">
        <v>463205.71772864246</v>
      </c>
      <c r="M40" s="8">
        <v>344743.94386537594</v>
      </c>
      <c r="N40" s="8">
        <v>63032366.230325446</v>
      </c>
      <c r="O40" s="8">
        <v>56509.385157283548</v>
      </c>
      <c r="P40" s="8">
        <v>121733.69172681052</v>
      </c>
      <c r="Q40" s="8">
        <v>152037.15530412004</v>
      </c>
      <c r="R40" s="8">
        <v>54510029.291956812</v>
      </c>
      <c r="S40" s="8">
        <v>243943799.15749028</v>
      </c>
      <c r="T40" s="8">
        <v>59414.358961364684</v>
      </c>
      <c r="U40" s="8">
        <v>584878.2521122091</v>
      </c>
      <c r="V40" s="8">
        <v>34913993.369774126</v>
      </c>
      <c r="W40" s="8">
        <v>1099884.2395683618</v>
      </c>
      <c r="X40" s="8">
        <v>0</v>
      </c>
      <c r="Y40" s="8">
        <v>35988955.991970636</v>
      </c>
      <c r="Z40" s="8">
        <v>671074573.66956139</v>
      </c>
      <c r="AA40" s="8">
        <v>0</v>
      </c>
      <c r="AB40" s="8">
        <v>0</v>
      </c>
      <c r="AC40" s="8">
        <v>5320.6888622117631</v>
      </c>
      <c r="AD40" s="8">
        <v>2067974.404446305</v>
      </c>
      <c r="AE40" s="8">
        <v>222198388.40700388</v>
      </c>
      <c r="AF40" s="8">
        <v>138980.06252156588</v>
      </c>
      <c r="AG40" s="8">
        <v>47920233.82142105</v>
      </c>
      <c r="AH40" s="8">
        <v>237657.43584545873</v>
      </c>
      <c r="AI40" s="8">
        <v>118395295.83116049</v>
      </c>
      <c r="AJ40" s="8">
        <v>279764.26666882425</v>
      </c>
      <c r="AK40" s="8">
        <v>10641.377724423526</v>
      </c>
      <c r="AL40" s="8">
        <v>0</v>
      </c>
      <c r="AM40" s="8">
        <v>89656.665195430396</v>
      </c>
      <c r="AN40" s="8">
        <v>2205486.690730019</v>
      </c>
      <c r="AO40" s="8">
        <v>5965623.6253893971</v>
      </c>
      <c r="AP40" s="8">
        <v>92651051.035334021</v>
      </c>
      <c r="AQ40" s="8">
        <v>1406160.2145333788</v>
      </c>
      <c r="AR40" s="8">
        <v>87607.89419676266</v>
      </c>
      <c r="AS40" s="8">
        <v>88791655.732589886</v>
      </c>
      <c r="AT40" s="8">
        <v>370858.12943048432</v>
      </c>
      <c r="AU40" s="8">
        <v>3383438.2789491089</v>
      </c>
      <c r="AV40" s="8">
        <v>8997743.5460744184</v>
      </c>
      <c r="AW40" s="8">
        <v>0</v>
      </c>
      <c r="AX40" s="8">
        <v>661967.08327103581</v>
      </c>
      <c r="AY40" s="8">
        <v>53561081.375514179</v>
      </c>
      <c r="AZ40" s="8">
        <v>55317306.222775131</v>
      </c>
      <c r="BA40" s="8">
        <v>79454855.875571758</v>
      </c>
      <c r="BB40" s="8">
        <v>8303240.7561976751</v>
      </c>
      <c r="BC40" s="8">
        <v>57010691.899852619</v>
      </c>
      <c r="BD40" s="8">
        <v>3418460857.1818118</v>
      </c>
    </row>
    <row r="41" spans="1:56" x14ac:dyDescent="0.3">
      <c r="A41" s="1" t="s">
        <v>36</v>
      </c>
      <c r="B41" s="8">
        <v>213424.18307897251</v>
      </c>
      <c r="C41" s="8">
        <v>548.17619231485685</v>
      </c>
      <c r="D41" s="8">
        <v>5682.2560186202982</v>
      </c>
      <c r="E41" s="8">
        <v>42426.067541140146</v>
      </c>
      <c r="F41" s="8">
        <v>290.14863065826569</v>
      </c>
      <c r="G41" s="8">
        <v>50.968832875492481</v>
      </c>
      <c r="H41" s="8">
        <v>179520.42704360725</v>
      </c>
      <c r="I41" s="8">
        <v>727180.87757362449</v>
      </c>
      <c r="J41" s="8">
        <v>33319875.685776595</v>
      </c>
      <c r="K41" s="8">
        <v>504174.35367006977</v>
      </c>
      <c r="L41" s="8">
        <v>0</v>
      </c>
      <c r="M41" s="8">
        <v>0</v>
      </c>
      <c r="N41" s="8">
        <v>63.127968268633694</v>
      </c>
      <c r="O41" s="8">
        <v>180.96751129566016</v>
      </c>
      <c r="P41" s="8">
        <v>0</v>
      </c>
      <c r="Q41" s="8">
        <v>356.17111375220605</v>
      </c>
      <c r="R41" s="8">
        <v>9529290.7590428572</v>
      </c>
      <c r="S41" s="8">
        <v>648749.22234583145</v>
      </c>
      <c r="T41" s="8">
        <v>0</v>
      </c>
      <c r="U41" s="8">
        <v>77.727416910504218</v>
      </c>
      <c r="V41" s="8">
        <v>827397.92597314913</v>
      </c>
      <c r="W41" s="8">
        <v>429.61199373125953</v>
      </c>
      <c r="X41" s="8">
        <v>47.546297759417214</v>
      </c>
      <c r="Y41" s="8">
        <v>1480.9778252288263</v>
      </c>
      <c r="Z41" s="8">
        <v>948982836.67458642</v>
      </c>
      <c r="AA41" s="8">
        <v>0</v>
      </c>
      <c r="AB41" s="8">
        <v>38.932819328990639</v>
      </c>
      <c r="AC41" s="8">
        <v>49.867849727330295</v>
      </c>
      <c r="AD41" s="8">
        <v>0</v>
      </c>
      <c r="AE41" s="8">
        <v>539301.40332772292</v>
      </c>
      <c r="AF41" s="8">
        <v>0</v>
      </c>
      <c r="AG41" s="8">
        <v>1222001.2898304742</v>
      </c>
      <c r="AH41" s="8">
        <v>0</v>
      </c>
      <c r="AI41" s="8">
        <v>54596111.043055125</v>
      </c>
      <c r="AJ41" s="8">
        <v>1023.0320994359331</v>
      </c>
      <c r="AK41" s="8">
        <v>16.834970299827283</v>
      </c>
      <c r="AL41" s="8">
        <v>9299.4794982831518</v>
      </c>
      <c r="AM41" s="8">
        <v>0</v>
      </c>
      <c r="AN41" s="8">
        <v>858730.06682828476</v>
      </c>
      <c r="AO41" s="8">
        <v>0</v>
      </c>
      <c r="AP41" s="8">
        <v>6874200.198497517</v>
      </c>
      <c r="AQ41" s="8">
        <v>31.57114421800047</v>
      </c>
      <c r="AR41" s="8">
        <v>19600.097548775375</v>
      </c>
      <c r="AS41" s="8">
        <v>78965.581019187695</v>
      </c>
      <c r="AT41" s="8">
        <v>320.44249587995495</v>
      </c>
      <c r="AU41" s="8">
        <v>0</v>
      </c>
      <c r="AV41" s="8">
        <v>46572.252081888888</v>
      </c>
      <c r="AW41" s="8">
        <v>2496.2852963438058</v>
      </c>
      <c r="AX41" s="8">
        <v>4621.0923030681452</v>
      </c>
      <c r="AY41" s="8">
        <v>266186.94787719933</v>
      </c>
      <c r="AZ41" s="8">
        <v>146620.19192921367</v>
      </c>
      <c r="BA41" s="8">
        <v>206956005.33921871</v>
      </c>
      <c r="BB41" s="8">
        <v>656.96892606191295</v>
      </c>
      <c r="BC41" s="8">
        <v>3995081.8790521179</v>
      </c>
      <c r="BD41" s="8">
        <v>1270602014.6541026</v>
      </c>
    </row>
    <row r="42" spans="1:56" x14ac:dyDescent="0.3">
      <c r="A42" s="1" t="s">
        <v>37</v>
      </c>
      <c r="B42" s="8">
        <v>12.268514393392003</v>
      </c>
      <c r="C42" s="8">
        <v>4645.0439101027805</v>
      </c>
      <c r="D42" s="8">
        <v>4981.6579141336297</v>
      </c>
      <c r="E42" s="8">
        <v>20.284641619584985</v>
      </c>
      <c r="F42" s="8">
        <v>0</v>
      </c>
      <c r="G42" s="8">
        <v>12647.401557055717</v>
      </c>
      <c r="H42" s="8">
        <v>2.6509737873466776E-4</v>
      </c>
      <c r="I42" s="8">
        <v>190.64281986268369</v>
      </c>
      <c r="J42" s="8">
        <v>99265.164219362778</v>
      </c>
      <c r="K42" s="8">
        <v>7345.1717434108832</v>
      </c>
      <c r="L42" s="8">
        <v>48819.129345006077</v>
      </c>
      <c r="M42" s="8">
        <v>2182.7581756868885</v>
      </c>
      <c r="N42" s="8">
        <v>29733200.86214862</v>
      </c>
      <c r="O42" s="8">
        <v>10668.030657164849</v>
      </c>
      <c r="P42" s="8">
        <v>29679.825695518153</v>
      </c>
      <c r="Q42" s="8">
        <v>6170489.6235321127</v>
      </c>
      <c r="R42" s="8">
        <v>46916.202166887939</v>
      </c>
      <c r="S42" s="8">
        <v>336141954.60470426</v>
      </c>
      <c r="T42" s="8">
        <v>10376.392472205691</v>
      </c>
      <c r="U42" s="8">
        <v>28547.016244656024</v>
      </c>
      <c r="V42" s="8">
        <v>5212.9631245341043</v>
      </c>
      <c r="W42" s="8">
        <v>6.346765634521077</v>
      </c>
      <c r="X42" s="8">
        <v>220.70870393904428</v>
      </c>
      <c r="Y42" s="8">
        <v>336128.42098166235</v>
      </c>
      <c r="Z42" s="8">
        <v>15210.051384656908</v>
      </c>
      <c r="AA42" s="8">
        <v>0</v>
      </c>
      <c r="AB42" s="8">
        <v>20326.438832887921</v>
      </c>
      <c r="AC42" s="8">
        <v>5813.5970961422918</v>
      </c>
      <c r="AD42" s="8">
        <v>28.430523828613385</v>
      </c>
      <c r="AE42" s="8">
        <v>926.81904351638434</v>
      </c>
      <c r="AF42" s="8">
        <v>16.067868790447086</v>
      </c>
      <c r="AG42" s="8">
        <v>2775.9071419797574</v>
      </c>
      <c r="AH42" s="8">
        <v>0</v>
      </c>
      <c r="AI42" s="8">
        <v>10976.915808801541</v>
      </c>
      <c r="AJ42" s="8">
        <v>0.76715306653637494</v>
      </c>
      <c r="AK42" s="8">
        <v>15605.857310028556</v>
      </c>
      <c r="AL42" s="8">
        <v>763.07261738680427</v>
      </c>
      <c r="AM42" s="8">
        <v>25.366543546568124</v>
      </c>
      <c r="AN42" s="8">
        <v>0</v>
      </c>
      <c r="AO42" s="8">
        <v>2632.093036614956</v>
      </c>
      <c r="AP42" s="8">
        <v>13421.707859773134</v>
      </c>
      <c r="AQ42" s="8">
        <v>22522.674400243257</v>
      </c>
      <c r="AR42" s="8">
        <v>180934.83573903461</v>
      </c>
      <c r="AS42" s="8">
        <v>284.62054952045452</v>
      </c>
      <c r="AT42" s="8">
        <v>33266483.009745449</v>
      </c>
      <c r="AU42" s="8">
        <v>11486.84499195339</v>
      </c>
      <c r="AV42" s="8">
        <v>10831.956064763088</v>
      </c>
      <c r="AW42" s="8">
        <v>20630.546539993829</v>
      </c>
      <c r="AX42" s="8">
        <v>502.08847544172647</v>
      </c>
      <c r="AY42" s="8">
        <v>39273.541416383152</v>
      </c>
      <c r="AZ42" s="8">
        <v>20351.691822794906</v>
      </c>
      <c r="BA42" s="8">
        <v>40753.294013834995</v>
      </c>
      <c r="BB42" s="8">
        <v>3288.7920991883543</v>
      </c>
      <c r="BC42" s="8">
        <v>3976954.8623276274</v>
      </c>
      <c r="BD42" s="8">
        <v>410376332.37071031</v>
      </c>
    </row>
    <row r="43" spans="1:56" x14ac:dyDescent="0.3">
      <c r="A43" s="1" t="s">
        <v>38</v>
      </c>
      <c r="B43" s="8">
        <v>61049.411574820901</v>
      </c>
      <c r="C43" s="8">
        <v>1.0199050061450294</v>
      </c>
      <c r="D43" s="8">
        <v>425272.90299773042</v>
      </c>
      <c r="E43" s="8">
        <v>1078774.740753955</v>
      </c>
      <c r="F43" s="8">
        <v>0</v>
      </c>
      <c r="G43" s="8">
        <v>10475.014461464543</v>
      </c>
      <c r="H43" s="8">
        <v>0</v>
      </c>
      <c r="I43" s="8">
        <v>738.24066101958454</v>
      </c>
      <c r="J43" s="8">
        <v>4163.6386589642416</v>
      </c>
      <c r="K43" s="8">
        <v>7.1432352418248062</v>
      </c>
      <c r="L43" s="8">
        <v>0</v>
      </c>
      <c r="M43" s="8">
        <v>30130.96195180916</v>
      </c>
      <c r="N43" s="8">
        <v>428994.08853553247</v>
      </c>
      <c r="O43" s="8">
        <v>485575.93880693882</v>
      </c>
      <c r="P43" s="8">
        <v>0</v>
      </c>
      <c r="Q43" s="8">
        <v>0</v>
      </c>
      <c r="R43" s="8">
        <v>2130406.4691036232</v>
      </c>
      <c r="S43" s="8">
        <v>1828025.1617045824</v>
      </c>
      <c r="T43" s="8">
        <v>1561417.5073569734</v>
      </c>
      <c r="U43" s="8">
        <v>529.26602674671199</v>
      </c>
      <c r="V43" s="8">
        <v>2349.059200604423</v>
      </c>
      <c r="W43" s="8">
        <v>0</v>
      </c>
      <c r="X43" s="8">
        <v>23791.569719024305</v>
      </c>
      <c r="Y43" s="8">
        <v>330497.31476312137</v>
      </c>
      <c r="Z43" s="8">
        <v>21141.732057706064</v>
      </c>
      <c r="AA43" s="8">
        <v>0</v>
      </c>
      <c r="AB43" s="8">
        <v>0</v>
      </c>
      <c r="AC43" s="8">
        <v>0</v>
      </c>
      <c r="AD43" s="8">
        <v>129739.38855351154</v>
      </c>
      <c r="AE43" s="8">
        <v>1.989354951381163</v>
      </c>
      <c r="AF43" s="8">
        <v>0</v>
      </c>
      <c r="AG43" s="8">
        <v>465.44231021673806</v>
      </c>
      <c r="AH43" s="8">
        <v>0</v>
      </c>
      <c r="AI43" s="8">
        <v>509320.05119301443</v>
      </c>
      <c r="AJ43" s="8">
        <v>1.0006470856202363</v>
      </c>
      <c r="AK43" s="8">
        <v>0</v>
      </c>
      <c r="AL43" s="8">
        <v>0.95092374644146538</v>
      </c>
      <c r="AM43" s="8">
        <v>0</v>
      </c>
      <c r="AN43" s="8">
        <v>2.5918078526611472</v>
      </c>
      <c r="AO43" s="8">
        <v>0</v>
      </c>
      <c r="AP43" s="8">
        <v>23.25908704717731</v>
      </c>
      <c r="AQ43" s="8">
        <v>126310.7525516115</v>
      </c>
      <c r="AR43" s="8">
        <v>0</v>
      </c>
      <c r="AS43" s="8">
        <v>197.1062482647244</v>
      </c>
      <c r="AT43" s="8">
        <v>0.32583079379583163</v>
      </c>
      <c r="AU43" s="8">
        <v>7084.2357095559419</v>
      </c>
      <c r="AV43" s="8">
        <v>1913959.0310477079</v>
      </c>
      <c r="AW43" s="8">
        <v>2.4417954607796846</v>
      </c>
      <c r="AX43" s="8">
        <v>0</v>
      </c>
      <c r="AY43" s="8">
        <v>0.15564454680957568</v>
      </c>
      <c r="AZ43" s="8">
        <v>4741902.778713651</v>
      </c>
      <c r="BA43" s="8">
        <v>210409.26631170619</v>
      </c>
      <c r="BB43" s="8">
        <v>0</v>
      </c>
      <c r="BC43" s="8">
        <v>2760648.5122275334</v>
      </c>
      <c r="BD43" s="8">
        <v>18823410.461433124</v>
      </c>
    </row>
    <row r="44" spans="1:56" x14ac:dyDescent="0.3">
      <c r="A44" s="1" t="s">
        <v>197</v>
      </c>
      <c r="B44" s="8">
        <v>14062088.632047227</v>
      </c>
      <c r="C44" s="8">
        <v>3939076.143342535</v>
      </c>
      <c r="D44" s="8">
        <v>11021026.468191925</v>
      </c>
      <c r="E44" s="8">
        <v>482838.2864168564</v>
      </c>
      <c r="F44" s="8">
        <v>0</v>
      </c>
      <c r="G44" s="8">
        <v>10253.95699206511</v>
      </c>
      <c r="H44" s="8">
        <v>26919.455679067574</v>
      </c>
      <c r="I44" s="8">
        <v>5265083.6431920482</v>
      </c>
      <c r="J44" s="8">
        <v>267572527.0602296</v>
      </c>
      <c r="K44" s="8">
        <v>18654727.970713273</v>
      </c>
      <c r="L44" s="8">
        <v>58400.523103740372</v>
      </c>
      <c r="M44" s="8">
        <v>266046.82747259503</v>
      </c>
      <c r="N44" s="8">
        <v>10866.415155486877</v>
      </c>
      <c r="O44" s="8">
        <v>7821.6172957209201</v>
      </c>
      <c r="P44" s="8">
        <v>532101.9209159899</v>
      </c>
      <c r="Q44" s="8">
        <v>18704.026154980525</v>
      </c>
      <c r="R44" s="8">
        <v>10957174.809280168</v>
      </c>
      <c r="S44" s="8">
        <v>46327040.385636494</v>
      </c>
      <c r="T44" s="8">
        <v>1420786.4703196173</v>
      </c>
      <c r="U44" s="8">
        <v>385534.71457290539</v>
      </c>
      <c r="V44" s="8">
        <v>15774435.151733199</v>
      </c>
      <c r="W44" s="8">
        <v>110831.66735694112</v>
      </c>
      <c r="X44" s="8">
        <v>1813.6321021622321</v>
      </c>
      <c r="Y44" s="8">
        <v>4950627.0515082516</v>
      </c>
      <c r="Z44" s="8">
        <v>357918131.57978976</v>
      </c>
      <c r="AA44" s="8">
        <v>0</v>
      </c>
      <c r="AB44" s="8">
        <v>2810.0618058519913</v>
      </c>
      <c r="AC44" s="8">
        <v>2796.2661833315965</v>
      </c>
      <c r="AD44" s="8">
        <v>381.27765477084313</v>
      </c>
      <c r="AE44" s="8">
        <v>18692824.359174605</v>
      </c>
      <c r="AF44" s="8">
        <v>1663951.4122414917</v>
      </c>
      <c r="AG44" s="8">
        <v>25918775.357654404</v>
      </c>
      <c r="AH44" s="8">
        <v>926.99243021810116</v>
      </c>
      <c r="AI44" s="8">
        <v>82115612.015385017</v>
      </c>
      <c r="AJ44" s="8">
        <v>2723268.8141485583</v>
      </c>
      <c r="AK44" s="8">
        <v>643.08904688793609</v>
      </c>
      <c r="AL44" s="8">
        <v>2438192.6724630985</v>
      </c>
      <c r="AM44" s="8">
        <v>740241.04021971999</v>
      </c>
      <c r="AN44" s="8">
        <v>4989.5082862829386</v>
      </c>
      <c r="AO44" s="8">
        <v>336712.54340949235</v>
      </c>
      <c r="AP44" s="8">
        <v>0</v>
      </c>
      <c r="AQ44" s="8">
        <v>71634.854733466287</v>
      </c>
      <c r="AR44" s="8">
        <v>9573.0019867665833</v>
      </c>
      <c r="AS44" s="8">
        <v>3403247.9603117588</v>
      </c>
      <c r="AT44" s="8">
        <v>3123.5503725285598</v>
      </c>
      <c r="AU44" s="8">
        <v>11.593764050762376</v>
      </c>
      <c r="AV44" s="8">
        <v>200457.76015216942</v>
      </c>
      <c r="AW44" s="8">
        <v>20798.789865058647</v>
      </c>
      <c r="AX44" s="8">
        <v>3149936.2570719104</v>
      </c>
      <c r="AY44" s="8">
        <v>3209288.2428079415</v>
      </c>
      <c r="AZ44" s="8">
        <v>21941906.271057427</v>
      </c>
      <c r="BA44" s="8">
        <v>224400929.08422625</v>
      </c>
      <c r="BB44" s="8">
        <v>1681205.4149110364</v>
      </c>
      <c r="BC44" s="8">
        <v>8101167.4382939674</v>
      </c>
      <c r="BD44" s="8">
        <v>1160610264.038861</v>
      </c>
    </row>
    <row r="45" spans="1:56" x14ac:dyDescent="0.3">
      <c r="A45" s="1" t="s">
        <v>40</v>
      </c>
      <c r="B45" s="8">
        <v>178.55556055143936</v>
      </c>
      <c r="C45" s="8">
        <v>20.516513065540977</v>
      </c>
      <c r="D45" s="8">
        <v>93.683068836506635</v>
      </c>
      <c r="E45" s="8">
        <v>190.44548770361624</v>
      </c>
      <c r="F45" s="8">
        <v>0</v>
      </c>
      <c r="G45" s="8">
        <v>19468.450927694939</v>
      </c>
      <c r="H45" s="8">
        <v>1.5498000602949806E-3</v>
      </c>
      <c r="I45" s="8">
        <v>526.32357596546683</v>
      </c>
      <c r="J45" s="8">
        <v>1487941.9257437545</v>
      </c>
      <c r="K45" s="8">
        <v>112149.95666281204</v>
      </c>
      <c r="L45" s="8">
        <v>0</v>
      </c>
      <c r="M45" s="8">
        <v>0</v>
      </c>
      <c r="N45" s="8">
        <v>15.351161758186718</v>
      </c>
      <c r="O45" s="8">
        <v>40.828209406260363</v>
      </c>
      <c r="P45" s="8">
        <v>3.4929873827173623E-4</v>
      </c>
      <c r="Q45" s="8">
        <v>80.572984700574679</v>
      </c>
      <c r="R45" s="8">
        <v>7126.71857085999</v>
      </c>
      <c r="S45" s="8">
        <v>224238.12788515797</v>
      </c>
      <c r="T45" s="8">
        <v>1045.6474663728893</v>
      </c>
      <c r="U45" s="8">
        <v>5569.9585900394304</v>
      </c>
      <c r="V45" s="8">
        <v>413.81320281046118</v>
      </c>
      <c r="W45" s="8">
        <v>96.921298622804642</v>
      </c>
      <c r="X45" s="8">
        <v>1456.8352374611381</v>
      </c>
      <c r="Y45" s="8">
        <v>686453.61985548015</v>
      </c>
      <c r="Z45" s="8">
        <v>8619.4953666528654</v>
      </c>
      <c r="AA45" s="8">
        <v>0</v>
      </c>
      <c r="AB45" s="8">
        <v>8.8397271634968941</v>
      </c>
      <c r="AC45" s="8">
        <v>11.249427001774603</v>
      </c>
      <c r="AD45" s="8">
        <v>1.6111816381753723E-2</v>
      </c>
      <c r="AE45" s="8">
        <v>314.60139868485385</v>
      </c>
      <c r="AF45" s="8">
        <v>0</v>
      </c>
      <c r="AG45" s="8">
        <v>1355.3929747050665</v>
      </c>
      <c r="AH45" s="8">
        <v>0</v>
      </c>
      <c r="AI45" s="8">
        <v>37148.845833067746</v>
      </c>
      <c r="AJ45" s="8">
        <v>8.8916686644672822</v>
      </c>
      <c r="AK45" s="8">
        <v>3.7982214519564321</v>
      </c>
      <c r="AL45" s="8">
        <v>1411.4413231245096</v>
      </c>
      <c r="AM45" s="8">
        <v>387.34898378914983</v>
      </c>
      <c r="AN45" s="8">
        <v>1344.0085235144111</v>
      </c>
      <c r="AO45" s="8">
        <v>1.3748103264347351</v>
      </c>
      <c r="AP45" s="8">
        <v>2342.9415871303504</v>
      </c>
      <c r="AQ45" s="8">
        <v>0</v>
      </c>
      <c r="AR45" s="8">
        <v>30.136574131335305</v>
      </c>
      <c r="AS45" s="8">
        <v>5615.2265025065844</v>
      </c>
      <c r="AT45" s="8">
        <v>1106.2459892068289</v>
      </c>
      <c r="AU45" s="8">
        <v>1.6147580549075617</v>
      </c>
      <c r="AV45" s="8">
        <v>2518.930598049847</v>
      </c>
      <c r="AW45" s="8">
        <v>21.696259471773125</v>
      </c>
      <c r="AX45" s="8">
        <v>1042.4540919958063</v>
      </c>
      <c r="AY45" s="8">
        <v>2218.7500356337473</v>
      </c>
      <c r="AZ45" s="8">
        <v>2670.3062106402149</v>
      </c>
      <c r="BA45" s="8">
        <v>28757.037678008048</v>
      </c>
      <c r="BB45" s="8">
        <v>148.19775618446752</v>
      </c>
      <c r="BC45" s="8">
        <v>32213.162424865648</v>
      </c>
      <c r="BD45" s="8">
        <v>2676410.2587379962</v>
      </c>
    </row>
    <row r="46" spans="1:56" x14ac:dyDescent="0.3">
      <c r="A46" s="1" t="s">
        <v>41</v>
      </c>
      <c r="B46" s="8">
        <v>23.592481012083361</v>
      </c>
      <c r="C46" s="8">
        <v>1153.6899436956221</v>
      </c>
      <c r="D46" s="8">
        <v>16.254774617646202</v>
      </c>
      <c r="E46" s="8">
        <v>35.564947904555531</v>
      </c>
      <c r="F46" s="8">
        <v>0</v>
      </c>
      <c r="G46" s="8">
        <v>2928.2387334575446</v>
      </c>
      <c r="H46" s="8">
        <v>3.7975618051009603E-5</v>
      </c>
      <c r="I46" s="8">
        <v>73.560526349060467</v>
      </c>
      <c r="J46" s="8">
        <v>95157.881502986726</v>
      </c>
      <c r="K46" s="8">
        <v>2391.4379844774658</v>
      </c>
      <c r="L46" s="8">
        <v>0</v>
      </c>
      <c r="M46" s="8">
        <v>0</v>
      </c>
      <c r="N46" s="8">
        <v>570.35197798495983</v>
      </c>
      <c r="O46" s="8">
        <v>26.743518978700287</v>
      </c>
      <c r="P46" s="8">
        <v>1085.0351285754809</v>
      </c>
      <c r="Q46" s="8">
        <v>2371.1944902750629</v>
      </c>
      <c r="R46" s="8">
        <v>4275.1151299980584</v>
      </c>
      <c r="S46" s="8">
        <v>29921.583350857789</v>
      </c>
      <c r="T46" s="8">
        <v>1.246464487451081E-7</v>
      </c>
      <c r="U46" s="8">
        <v>20.951172763641875</v>
      </c>
      <c r="V46" s="8">
        <v>53139.141220112739</v>
      </c>
      <c r="W46" s="8">
        <v>3.3871556151629663</v>
      </c>
      <c r="X46" s="8">
        <v>161022.88596768249</v>
      </c>
      <c r="Y46" s="8">
        <v>183.37415188791527</v>
      </c>
      <c r="Z46" s="8">
        <v>1938.0632524628347</v>
      </c>
      <c r="AA46" s="8">
        <v>0</v>
      </c>
      <c r="AB46" s="8">
        <v>6730.9739549117603</v>
      </c>
      <c r="AC46" s="8">
        <v>1459.8054101572225</v>
      </c>
      <c r="AD46" s="8">
        <v>3.9479685199200575E-4</v>
      </c>
      <c r="AE46" s="8">
        <v>1502.7508898979345</v>
      </c>
      <c r="AF46" s="8">
        <v>51.463601393670174</v>
      </c>
      <c r="AG46" s="8">
        <v>48.560923299091748</v>
      </c>
      <c r="AH46" s="8">
        <v>146.7906942705529</v>
      </c>
      <c r="AI46" s="8">
        <v>1412.1463764746015</v>
      </c>
      <c r="AJ46" s="8">
        <v>160.74193261871619</v>
      </c>
      <c r="AK46" s="8">
        <v>112.82218094060242</v>
      </c>
      <c r="AL46" s="8">
        <v>27482.023473853798</v>
      </c>
      <c r="AM46" s="8">
        <v>8.1563710966176597</v>
      </c>
      <c r="AN46" s="8">
        <v>47.756932380874424</v>
      </c>
      <c r="AO46" s="8">
        <v>961.08875680064614</v>
      </c>
      <c r="AP46" s="8">
        <v>242943.83035066785</v>
      </c>
      <c r="AQ46" s="8">
        <v>20.170824828064198</v>
      </c>
      <c r="AR46" s="8">
        <v>0</v>
      </c>
      <c r="AS46" s="8">
        <v>28.191978720643394</v>
      </c>
      <c r="AT46" s="8">
        <v>2.8026986274379329E-2</v>
      </c>
      <c r="AU46" s="8">
        <v>46.426240221065385</v>
      </c>
      <c r="AV46" s="8">
        <v>268.36579927757703</v>
      </c>
      <c r="AW46" s="8">
        <v>155.22599027718846</v>
      </c>
      <c r="AX46" s="8">
        <v>38.714144525870537</v>
      </c>
      <c r="AY46" s="8">
        <v>855.5746671524837</v>
      </c>
      <c r="AZ46" s="8">
        <v>334.36904348295923</v>
      </c>
      <c r="BA46" s="8">
        <v>18228.589162534267</v>
      </c>
      <c r="BB46" s="8">
        <v>12789.111738699601</v>
      </c>
      <c r="BC46" s="8">
        <v>463654.45035127911</v>
      </c>
      <c r="BD46" s="8">
        <v>1135826.1776613416</v>
      </c>
    </row>
    <row r="47" spans="1:56" x14ac:dyDescent="0.3">
      <c r="A47" s="1" t="s">
        <v>42</v>
      </c>
      <c r="B47" s="8">
        <v>4717.4600590641876</v>
      </c>
      <c r="C47" s="8">
        <v>83160.126812707182</v>
      </c>
      <c r="D47" s="8">
        <v>6142.566673174123</v>
      </c>
      <c r="E47" s="8">
        <v>2780.0488508992221</v>
      </c>
      <c r="F47" s="8">
        <v>3423.0113408716375</v>
      </c>
      <c r="G47" s="8">
        <v>57.064870666579267</v>
      </c>
      <c r="H47" s="8">
        <v>10062.155718314543</v>
      </c>
      <c r="I47" s="8">
        <v>4427.8347139559655</v>
      </c>
      <c r="J47" s="8">
        <v>8035958.6729347268</v>
      </c>
      <c r="K47" s="8">
        <v>557426.76258359966</v>
      </c>
      <c r="L47" s="8">
        <v>0</v>
      </c>
      <c r="M47" s="8">
        <v>0</v>
      </c>
      <c r="N47" s="8">
        <v>70.678278105631293</v>
      </c>
      <c r="O47" s="8">
        <v>202.61181283405614</v>
      </c>
      <c r="P47" s="8">
        <v>0</v>
      </c>
      <c r="Q47" s="8">
        <v>398.7703346296164</v>
      </c>
      <c r="R47" s="8">
        <v>4393.0577979942946</v>
      </c>
      <c r="S47" s="8">
        <v>25653.445222468388</v>
      </c>
      <c r="T47" s="8">
        <v>0</v>
      </c>
      <c r="U47" s="8">
        <v>24.752044214341499</v>
      </c>
      <c r="V47" s="8">
        <v>637912.37182425347</v>
      </c>
      <c r="W47" s="8">
        <v>1881102.9496762415</v>
      </c>
      <c r="X47" s="8">
        <v>20337.163380907677</v>
      </c>
      <c r="Y47" s="8">
        <v>528.82858988709131</v>
      </c>
      <c r="Z47" s="8">
        <v>278504.1502153374</v>
      </c>
      <c r="AA47" s="8">
        <v>0</v>
      </c>
      <c r="AB47" s="8">
        <v>43.589310846519588</v>
      </c>
      <c r="AC47" s="8">
        <v>55.83220636152376</v>
      </c>
      <c r="AD47" s="8">
        <v>0</v>
      </c>
      <c r="AE47" s="8">
        <v>7189190.0054122144</v>
      </c>
      <c r="AF47" s="8">
        <v>0</v>
      </c>
      <c r="AG47" s="8">
        <v>3971.4104258244965</v>
      </c>
      <c r="AH47" s="8">
        <v>855.90887329480438</v>
      </c>
      <c r="AI47" s="8">
        <v>419732.85339180776</v>
      </c>
      <c r="AJ47" s="8">
        <v>47.847968657360468</v>
      </c>
      <c r="AK47" s="8">
        <v>18.848487372314871</v>
      </c>
      <c r="AL47" s="8">
        <v>744947.60832760506</v>
      </c>
      <c r="AM47" s="8">
        <v>273815.90065078571</v>
      </c>
      <c r="AN47" s="8">
        <v>98.043059900128227</v>
      </c>
      <c r="AO47" s="8">
        <v>0</v>
      </c>
      <c r="AP47" s="8">
        <v>658095.09790788905</v>
      </c>
      <c r="AQ47" s="8">
        <v>35.347155505740254</v>
      </c>
      <c r="AR47" s="8">
        <v>149.19442567199499</v>
      </c>
      <c r="AS47" s="8">
        <v>0</v>
      </c>
      <c r="AT47" s="8">
        <v>1.3867045384447596</v>
      </c>
      <c r="AU47" s="8">
        <v>0</v>
      </c>
      <c r="AV47" s="8">
        <v>425.38120424602528</v>
      </c>
      <c r="AW47" s="8">
        <v>116.60887655526406</v>
      </c>
      <c r="AX47" s="8">
        <v>596495.2300299796</v>
      </c>
      <c r="AY47" s="8">
        <v>2045.1921715244678</v>
      </c>
      <c r="AZ47" s="8">
        <v>10173.397044238904</v>
      </c>
      <c r="BA47" s="8">
        <v>925505.30539232376</v>
      </c>
      <c r="BB47" s="8">
        <v>4584.6278716312963</v>
      </c>
      <c r="BC47" s="8">
        <v>130452.49719098424</v>
      </c>
      <c r="BD47" s="8">
        <v>22518141.597824607</v>
      </c>
    </row>
    <row r="48" spans="1:56" x14ac:dyDescent="0.3">
      <c r="A48" s="1" t="s">
        <v>43</v>
      </c>
      <c r="B48" s="8">
        <v>3.5691004010588063</v>
      </c>
      <c r="C48" s="8">
        <v>31438.014639925084</v>
      </c>
      <c r="D48" s="8">
        <v>564.41610598222064</v>
      </c>
      <c r="E48" s="8">
        <v>1747.2221077114941</v>
      </c>
      <c r="F48" s="8">
        <v>0</v>
      </c>
      <c r="G48" s="8">
        <v>339.91724569636267</v>
      </c>
      <c r="H48" s="8">
        <v>0</v>
      </c>
      <c r="I48" s="8">
        <v>914.16358064867688</v>
      </c>
      <c r="J48" s="8">
        <v>2985.0497728868527</v>
      </c>
      <c r="K48" s="8">
        <v>204.1275095315589</v>
      </c>
      <c r="L48" s="8">
        <v>327.53732534372904</v>
      </c>
      <c r="M48" s="8">
        <v>19.775838511319492</v>
      </c>
      <c r="N48" s="8">
        <v>37379424.402901679</v>
      </c>
      <c r="O48" s="8">
        <v>7.1086614381884558E-2</v>
      </c>
      <c r="P48" s="8">
        <v>0</v>
      </c>
      <c r="Q48" s="8">
        <v>0.13990908332658603</v>
      </c>
      <c r="R48" s="8">
        <v>1674.6069284038042</v>
      </c>
      <c r="S48" s="8">
        <v>1444436.9316948543</v>
      </c>
      <c r="T48" s="8">
        <v>4.7122646029020519E-2</v>
      </c>
      <c r="U48" s="8">
        <v>1087257.4910508152</v>
      </c>
      <c r="V48" s="8">
        <v>3.0378352202165142</v>
      </c>
      <c r="W48" s="8">
        <v>0.16875770636151213</v>
      </c>
      <c r="X48" s="8">
        <v>1.8676862547929662E-2</v>
      </c>
      <c r="Y48" s="8">
        <v>530191.68879386701</v>
      </c>
      <c r="Z48" s="8">
        <v>166.30937348074917</v>
      </c>
      <c r="AA48" s="8">
        <v>0</v>
      </c>
      <c r="AB48" s="8">
        <v>10272.327410089134</v>
      </c>
      <c r="AC48" s="8">
        <v>1.9588801206581588E-2</v>
      </c>
      <c r="AD48" s="8">
        <v>0</v>
      </c>
      <c r="AE48" s="8">
        <v>3.009531703699615</v>
      </c>
      <c r="AF48" s="8">
        <v>3.7079697208724047</v>
      </c>
      <c r="AG48" s="8">
        <v>576.77124421409655</v>
      </c>
      <c r="AH48" s="8">
        <v>0</v>
      </c>
      <c r="AI48" s="8">
        <v>805.62315625111</v>
      </c>
      <c r="AJ48" s="8">
        <v>1.2537833332819619</v>
      </c>
      <c r="AK48" s="8">
        <v>6.6130159677064686E-3</v>
      </c>
      <c r="AL48" s="8">
        <v>3.625044289421401</v>
      </c>
      <c r="AM48" s="8">
        <v>0.67442072516210883</v>
      </c>
      <c r="AN48" s="8">
        <v>1054830.1145752165</v>
      </c>
      <c r="AO48" s="8">
        <v>1.0553393250231722</v>
      </c>
      <c r="AP48" s="8">
        <v>8510.7321455338442</v>
      </c>
      <c r="AQ48" s="8">
        <v>6465753.673324246</v>
      </c>
      <c r="AR48" s="8">
        <v>6516.191134535361</v>
      </c>
      <c r="AS48" s="8">
        <v>4.553005387731198</v>
      </c>
      <c r="AT48" s="8">
        <v>0</v>
      </c>
      <c r="AU48" s="8">
        <v>385.64023027049825</v>
      </c>
      <c r="AV48" s="8">
        <v>2027.7051357250787</v>
      </c>
      <c r="AW48" s="8">
        <v>712.51765647428454</v>
      </c>
      <c r="AX48" s="8">
        <v>1.815230834636437</v>
      </c>
      <c r="AY48" s="8">
        <v>3193.9553938414506</v>
      </c>
      <c r="AZ48" s="8">
        <v>247.27039084293173</v>
      </c>
      <c r="BA48" s="8">
        <v>260431.13502975335</v>
      </c>
      <c r="BB48" s="8">
        <v>167.11669489246796</v>
      </c>
      <c r="BC48" s="8">
        <v>100927.85723241784</v>
      </c>
      <c r="BD48" s="8">
        <v>48397077.058639295</v>
      </c>
    </row>
    <row r="49" spans="1:56" x14ac:dyDescent="0.3">
      <c r="A49" s="1" t="s">
        <v>44</v>
      </c>
      <c r="B49" s="8">
        <v>10.025476051037085</v>
      </c>
      <c r="C49" s="8">
        <v>737212.33560407034</v>
      </c>
      <c r="D49" s="8">
        <v>5044156.2259707022</v>
      </c>
      <c r="E49" s="8">
        <v>15.274158630652362</v>
      </c>
      <c r="F49" s="8">
        <v>0</v>
      </c>
      <c r="G49" s="8">
        <v>3510.7629347791803</v>
      </c>
      <c r="H49" s="8">
        <v>0</v>
      </c>
      <c r="I49" s="8">
        <v>123.36908576829541</v>
      </c>
      <c r="J49" s="8">
        <v>100087.20920375032</v>
      </c>
      <c r="K49" s="8">
        <v>5381.3375119500934</v>
      </c>
      <c r="L49" s="8">
        <v>1372785.5618898</v>
      </c>
      <c r="M49" s="8">
        <v>175914.7354875356</v>
      </c>
      <c r="N49" s="8">
        <v>6513.320336848672</v>
      </c>
      <c r="O49" s="8">
        <v>1045.1339626898521</v>
      </c>
      <c r="P49" s="8">
        <v>30591.986187104299</v>
      </c>
      <c r="Q49" s="8">
        <v>3.8545837957001838</v>
      </c>
      <c r="R49" s="8">
        <v>4209277.409648899</v>
      </c>
      <c r="S49" s="8">
        <v>1341200.7132885107</v>
      </c>
      <c r="T49" s="8">
        <v>10168.664938666285</v>
      </c>
      <c r="U49" s="8">
        <v>326400.47449344594</v>
      </c>
      <c r="V49" s="8">
        <v>38.479567254800827</v>
      </c>
      <c r="W49" s="8">
        <v>4.649381618934572</v>
      </c>
      <c r="X49" s="8">
        <v>54.898115290123137</v>
      </c>
      <c r="Y49" s="8">
        <v>7811278.5095794015</v>
      </c>
      <c r="Z49" s="8">
        <v>339.69197323584825</v>
      </c>
      <c r="AA49" s="8">
        <v>0</v>
      </c>
      <c r="AB49" s="8">
        <v>519.5371028241384</v>
      </c>
      <c r="AC49" s="8">
        <v>2867279.5896015726</v>
      </c>
      <c r="AD49" s="8">
        <v>615567.46930146962</v>
      </c>
      <c r="AE49" s="8">
        <v>15.378204696425426</v>
      </c>
      <c r="AF49" s="8">
        <v>0</v>
      </c>
      <c r="AG49" s="8">
        <v>89.1850036155395</v>
      </c>
      <c r="AH49" s="8">
        <v>0</v>
      </c>
      <c r="AI49" s="8">
        <v>6361656.5906573897</v>
      </c>
      <c r="AJ49" s="8">
        <v>1174.7621253725204</v>
      </c>
      <c r="AK49" s="8">
        <v>120.07321375023788</v>
      </c>
      <c r="AL49" s="8">
        <v>67.589503727650708</v>
      </c>
      <c r="AM49" s="8">
        <v>18.580717826776329</v>
      </c>
      <c r="AN49" s="8">
        <v>2925.9936440760503</v>
      </c>
      <c r="AO49" s="8">
        <v>233.08249932370862</v>
      </c>
      <c r="AP49" s="8">
        <v>87.631186905112784</v>
      </c>
      <c r="AQ49" s="8">
        <v>413.16230071079696</v>
      </c>
      <c r="AR49" s="8">
        <v>250196.69905527672</v>
      </c>
      <c r="AS49" s="8">
        <v>6917.2295382298289</v>
      </c>
      <c r="AT49" s="8">
        <v>11775.324807682644</v>
      </c>
      <c r="AU49" s="8">
        <v>0</v>
      </c>
      <c r="AV49" s="8">
        <v>76733.579422490133</v>
      </c>
      <c r="AW49" s="8">
        <v>6283.9303474037697</v>
      </c>
      <c r="AX49" s="8">
        <v>50.010758374508924</v>
      </c>
      <c r="AY49" s="8">
        <v>56324.360507084493</v>
      </c>
      <c r="AZ49" s="8">
        <v>413801.80687547871</v>
      </c>
      <c r="BA49" s="8">
        <v>31913.041301630583</v>
      </c>
      <c r="BB49" s="8">
        <v>7.1096461634308259</v>
      </c>
      <c r="BC49" s="8">
        <v>2609112.925198318</v>
      </c>
      <c r="BD49" s="8">
        <v>34489399.2659012</v>
      </c>
    </row>
    <row r="50" spans="1:56" x14ac:dyDescent="0.3">
      <c r="A50" s="1" t="s">
        <v>45</v>
      </c>
      <c r="B50" s="8">
        <v>110.73314419518148</v>
      </c>
      <c r="C50" s="8">
        <v>9860.0621203638711</v>
      </c>
      <c r="D50" s="8">
        <v>365947.47794701974</v>
      </c>
      <c r="E50" s="8">
        <v>562974.62759893923</v>
      </c>
      <c r="F50" s="8">
        <v>0</v>
      </c>
      <c r="G50" s="8">
        <v>5.6333426528571513</v>
      </c>
      <c r="H50" s="8">
        <v>3.9560685749635026E-2</v>
      </c>
      <c r="I50" s="8">
        <v>5433.2452102033985</v>
      </c>
      <c r="J50" s="8">
        <v>966456.23038965242</v>
      </c>
      <c r="K50" s="8">
        <v>54957.935850800859</v>
      </c>
      <c r="L50" s="8">
        <v>0</v>
      </c>
      <c r="M50" s="8">
        <v>2882.3284630248158</v>
      </c>
      <c r="N50" s="8">
        <v>22974.995145549601</v>
      </c>
      <c r="O50" s="8">
        <v>13561.624938490872</v>
      </c>
      <c r="P50" s="8">
        <v>8.9163098979890554E-3</v>
      </c>
      <c r="Q50" s="8">
        <v>43320.851160231192</v>
      </c>
      <c r="R50" s="8">
        <v>5299956.1961069424</v>
      </c>
      <c r="S50" s="8">
        <v>2146212.4484028746</v>
      </c>
      <c r="T50" s="8">
        <v>5172.0700766830669</v>
      </c>
      <c r="U50" s="8">
        <v>3.3953983798720468</v>
      </c>
      <c r="V50" s="8">
        <v>988635.80566411279</v>
      </c>
      <c r="W50" s="8">
        <v>239.24539547952875</v>
      </c>
      <c r="X50" s="8">
        <v>185545.91331412754</v>
      </c>
      <c r="Y50" s="8">
        <v>1199214.303953073</v>
      </c>
      <c r="Z50" s="8">
        <v>1074347.8188821718</v>
      </c>
      <c r="AA50" s="8">
        <v>0</v>
      </c>
      <c r="AB50" s="8">
        <v>5.7596125215723193</v>
      </c>
      <c r="AC50" s="8">
        <v>5.5111480457909172</v>
      </c>
      <c r="AD50" s="8">
        <v>0.41127531290266089</v>
      </c>
      <c r="AE50" s="8">
        <v>5746.7773134907147</v>
      </c>
      <c r="AF50" s="8">
        <v>113442.8616302773</v>
      </c>
      <c r="AG50" s="8">
        <v>557858.8962860459</v>
      </c>
      <c r="AH50" s="8">
        <v>0</v>
      </c>
      <c r="AI50" s="8">
        <v>756569.48787954019</v>
      </c>
      <c r="AJ50" s="8">
        <v>5.0321580576944154</v>
      </c>
      <c r="AK50" s="8">
        <v>31052.411945124939</v>
      </c>
      <c r="AL50" s="8">
        <v>1146.1787891416047</v>
      </c>
      <c r="AM50" s="8">
        <v>190.8575628933535</v>
      </c>
      <c r="AN50" s="8">
        <v>1096.1925811123094</v>
      </c>
      <c r="AO50" s="8">
        <v>16175429.711613672</v>
      </c>
      <c r="AP50" s="8">
        <v>4122.8032547153962</v>
      </c>
      <c r="AQ50" s="8">
        <v>4205237.9053161107</v>
      </c>
      <c r="AR50" s="8">
        <v>16.665194542172244</v>
      </c>
      <c r="AS50" s="8">
        <v>868.87247305660605</v>
      </c>
      <c r="AT50" s="8">
        <v>0.22538950636361227</v>
      </c>
      <c r="AU50" s="8">
        <v>137.54413634746606</v>
      </c>
      <c r="AV50" s="8">
        <v>0</v>
      </c>
      <c r="AW50" s="8">
        <v>9923.1718240485752</v>
      </c>
      <c r="AX50" s="8">
        <v>14106.744579193793</v>
      </c>
      <c r="AY50" s="8">
        <v>2604.7125943269816</v>
      </c>
      <c r="AZ50" s="8">
        <v>713828.312369099</v>
      </c>
      <c r="BA50" s="8">
        <v>150856.16015405161</v>
      </c>
      <c r="BB50" s="8">
        <v>253.08372157985571</v>
      </c>
      <c r="BC50" s="8">
        <v>15912794.285009814</v>
      </c>
      <c r="BD50" s="8">
        <v>51605113.566793591</v>
      </c>
    </row>
    <row r="51" spans="1:56" x14ac:dyDescent="0.3">
      <c r="A51" s="1" t="s">
        <v>46</v>
      </c>
      <c r="B51" s="8">
        <v>33602.668265296736</v>
      </c>
      <c r="C51" s="8">
        <v>436198.79300967907</v>
      </c>
      <c r="D51" s="8">
        <v>17252.206841512667</v>
      </c>
      <c r="E51" s="8">
        <v>134662.23200880995</v>
      </c>
      <c r="F51" s="8">
        <v>0</v>
      </c>
      <c r="G51" s="8">
        <v>577.95253742001375</v>
      </c>
      <c r="H51" s="8">
        <v>0.15304275595412933</v>
      </c>
      <c r="I51" s="8">
        <v>21508.770007464165</v>
      </c>
      <c r="J51" s="8">
        <v>6125146.7567259911</v>
      </c>
      <c r="K51" s="8">
        <v>284621.72746120475</v>
      </c>
      <c r="L51" s="8">
        <v>5941.4034827445494</v>
      </c>
      <c r="M51" s="8">
        <v>2167.9262968033991</v>
      </c>
      <c r="N51" s="8">
        <v>13365.951532342018</v>
      </c>
      <c r="O51" s="8">
        <v>301397.58862372709</v>
      </c>
      <c r="P51" s="8">
        <v>264698.39697735483</v>
      </c>
      <c r="Q51" s="8">
        <v>2789540.2282348699</v>
      </c>
      <c r="R51" s="8">
        <v>1575109.1095043304</v>
      </c>
      <c r="S51" s="8">
        <v>10761837.222254168</v>
      </c>
      <c r="T51" s="8">
        <v>5253.1794673408622</v>
      </c>
      <c r="U51" s="8">
        <v>9436.5583860637798</v>
      </c>
      <c r="V51" s="8">
        <v>20831.932492429984</v>
      </c>
      <c r="W51" s="8">
        <v>246.60868940932752</v>
      </c>
      <c r="X51" s="8">
        <v>5014.5624124015285</v>
      </c>
      <c r="Y51" s="8">
        <v>4018078.7504283399</v>
      </c>
      <c r="Z51" s="8">
        <v>802165.52317731339</v>
      </c>
      <c r="AA51" s="8">
        <v>0</v>
      </c>
      <c r="AB51" s="8">
        <v>14314.726061664873</v>
      </c>
      <c r="AC51" s="8">
        <v>595783.09197629942</v>
      </c>
      <c r="AD51" s="8">
        <v>250.02501316614931</v>
      </c>
      <c r="AE51" s="8">
        <v>18426.198891353532</v>
      </c>
      <c r="AF51" s="8">
        <v>105.0591420913848</v>
      </c>
      <c r="AG51" s="8">
        <v>1412437.0047955611</v>
      </c>
      <c r="AH51" s="8">
        <v>3490.4354972478905</v>
      </c>
      <c r="AI51" s="8">
        <v>807412.35680704296</v>
      </c>
      <c r="AJ51" s="8">
        <v>276.4491600171815</v>
      </c>
      <c r="AK51" s="8">
        <v>4351341.816598651</v>
      </c>
      <c r="AL51" s="8">
        <v>29204.805965810985</v>
      </c>
      <c r="AM51" s="8">
        <v>1347.8528746281238</v>
      </c>
      <c r="AN51" s="8">
        <v>670991.32623221981</v>
      </c>
      <c r="AO51" s="8">
        <v>16897.416756302417</v>
      </c>
      <c r="AP51" s="8">
        <v>308301.40176285437</v>
      </c>
      <c r="AQ51" s="8">
        <v>2663.0875245735028</v>
      </c>
      <c r="AR51" s="8">
        <v>1356593.8121340256</v>
      </c>
      <c r="AS51" s="8">
        <v>6654.3451193783849</v>
      </c>
      <c r="AT51" s="8">
        <v>1074910.5371085384</v>
      </c>
      <c r="AU51" s="8">
        <v>3341.6813737100897</v>
      </c>
      <c r="AV51" s="8">
        <v>31692.575034059562</v>
      </c>
      <c r="AW51" s="8">
        <v>0</v>
      </c>
      <c r="AX51" s="8">
        <v>2819455.2663253262</v>
      </c>
      <c r="AY51" s="8">
        <v>21787.353647768425</v>
      </c>
      <c r="AZ51" s="8">
        <v>1065183.5179780221</v>
      </c>
      <c r="BA51" s="8">
        <v>679720.97455609764</v>
      </c>
      <c r="BB51" s="8">
        <v>629.7363477627639</v>
      </c>
      <c r="BC51" s="8">
        <v>823218.70641228114</v>
      </c>
      <c r="BD51" s="8">
        <v>43745087.762956224</v>
      </c>
    </row>
    <row r="52" spans="1:56" x14ac:dyDescent="0.3">
      <c r="A52" s="1" t="s">
        <v>47</v>
      </c>
      <c r="B52" s="8">
        <v>0</v>
      </c>
      <c r="C52" s="8">
        <v>0</v>
      </c>
      <c r="D52" s="8">
        <v>0</v>
      </c>
      <c r="E52" s="8">
        <v>0</v>
      </c>
      <c r="F52" s="8">
        <v>0</v>
      </c>
      <c r="G52" s="8">
        <v>0</v>
      </c>
      <c r="H52" s="8">
        <v>23913.072143300527</v>
      </c>
      <c r="I52" s="8">
        <v>0</v>
      </c>
      <c r="J52" s="8">
        <v>194.63446388300667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21398.459258455488</v>
      </c>
      <c r="U52" s="8">
        <v>0</v>
      </c>
      <c r="V52" s="8">
        <v>0</v>
      </c>
      <c r="W52" s="8">
        <v>49327.991012302722</v>
      </c>
      <c r="X52" s="8">
        <v>0</v>
      </c>
      <c r="Y52" s="8">
        <v>0</v>
      </c>
      <c r="Z52" s="8">
        <v>12624.942795448562</v>
      </c>
      <c r="AA52" s="8">
        <v>0</v>
      </c>
      <c r="AB52" s="8">
        <v>0</v>
      </c>
      <c r="AC52" s="8">
        <v>0</v>
      </c>
      <c r="AD52" s="8">
        <v>0</v>
      </c>
      <c r="AE52" s="8">
        <v>25976.526785645143</v>
      </c>
      <c r="AF52" s="8">
        <v>0</v>
      </c>
      <c r="AG52" s="8">
        <v>0</v>
      </c>
      <c r="AH52" s="8">
        <v>0</v>
      </c>
      <c r="AI52" s="8">
        <v>19335.750316631515</v>
      </c>
      <c r="AJ52" s="8">
        <v>0</v>
      </c>
      <c r="AK52" s="8">
        <v>0</v>
      </c>
      <c r="AL52" s="8">
        <v>0</v>
      </c>
      <c r="AM52" s="8">
        <v>20345.991728461871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8">
        <v>0</v>
      </c>
      <c r="BB52" s="8">
        <v>0</v>
      </c>
      <c r="BC52" s="8">
        <v>0</v>
      </c>
      <c r="BD52" s="8">
        <v>173117.36850412883</v>
      </c>
    </row>
    <row r="53" spans="1:56" x14ac:dyDescent="0.3">
      <c r="A53" s="1" t="s">
        <v>48</v>
      </c>
      <c r="B53" s="8">
        <v>6.8201999438358141E-2</v>
      </c>
      <c r="C53" s="8">
        <v>1.204403418514728E-2</v>
      </c>
      <c r="D53" s="8">
        <v>4.1855227060351607E-2</v>
      </c>
      <c r="E53" s="8">
        <v>1.0952803306912415</v>
      </c>
      <c r="F53" s="8">
        <v>0</v>
      </c>
      <c r="G53" s="8">
        <v>0</v>
      </c>
      <c r="H53" s="8">
        <v>0</v>
      </c>
      <c r="I53" s="8">
        <v>19.114637257961487</v>
      </c>
      <c r="J53" s="8">
        <v>186.29252927302764</v>
      </c>
      <c r="K53" s="8">
        <v>0.18495371185216489</v>
      </c>
      <c r="L53" s="8">
        <v>0</v>
      </c>
      <c r="M53" s="8">
        <v>0</v>
      </c>
      <c r="N53" s="8">
        <v>0.38457732419846646</v>
      </c>
      <c r="O53" s="8">
        <v>0</v>
      </c>
      <c r="P53" s="8">
        <v>0</v>
      </c>
      <c r="Q53" s="8">
        <v>0</v>
      </c>
      <c r="R53" s="8">
        <v>136.27568604891951</v>
      </c>
      <c r="S53" s="8">
        <v>3375899.2371922713</v>
      </c>
      <c r="T53" s="8">
        <v>256.77690317041402</v>
      </c>
      <c r="U53" s="8">
        <v>0.18976206247592378</v>
      </c>
      <c r="V53" s="8">
        <v>4.9567083338645748E-2</v>
      </c>
      <c r="W53" s="8">
        <v>0</v>
      </c>
      <c r="X53" s="8">
        <v>0</v>
      </c>
      <c r="Y53" s="8">
        <v>239056.54253245896</v>
      </c>
      <c r="Z53" s="8">
        <v>3.2354746594064769</v>
      </c>
      <c r="AA53" s="8">
        <v>0</v>
      </c>
      <c r="AB53" s="8">
        <v>0</v>
      </c>
      <c r="AC53" s="8">
        <v>0</v>
      </c>
      <c r="AD53" s="8">
        <v>0</v>
      </c>
      <c r="AE53" s="8">
        <v>5.1508674990162547E-2</v>
      </c>
      <c r="AF53" s="8">
        <v>0</v>
      </c>
      <c r="AG53" s="8">
        <v>12.051301688006737</v>
      </c>
      <c r="AH53" s="8">
        <v>0</v>
      </c>
      <c r="AI53" s="8">
        <v>1.6434772953108798</v>
      </c>
      <c r="AJ53" s="8">
        <v>2.5908903525377246E-2</v>
      </c>
      <c r="AK53" s="8">
        <v>0</v>
      </c>
      <c r="AL53" s="8">
        <v>2.462145941420606E-2</v>
      </c>
      <c r="AM53" s="8">
        <v>54706.458269321243</v>
      </c>
      <c r="AN53" s="8">
        <v>1.8747216923594039</v>
      </c>
      <c r="AO53" s="8">
        <v>157.13756074991838</v>
      </c>
      <c r="AP53" s="8">
        <v>0.60222774947687485</v>
      </c>
      <c r="AQ53" s="8">
        <v>3910.0540706599509</v>
      </c>
      <c r="AR53" s="8">
        <v>0</v>
      </c>
      <c r="AS53" s="8">
        <v>1968.0520489984069</v>
      </c>
      <c r="AT53" s="8">
        <v>8.4364594904313261E-3</v>
      </c>
      <c r="AU53" s="8">
        <v>0.56242404974921079</v>
      </c>
      <c r="AV53" s="8">
        <v>3.044106498325688</v>
      </c>
      <c r="AW53" s="8">
        <v>6.3223332112971209E-2</v>
      </c>
      <c r="AX53" s="8">
        <v>0</v>
      </c>
      <c r="AY53" s="8">
        <v>0</v>
      </c>
      <c r="AZ53" s="8">
        <v>5.326144205191083</v>
      </c>
      <c r="BA53" s="8">
        <v>5447.934512391781</v>
      </c>
      <c r="BB53" s="8">
        <v>2528.83534963498</v>
      </c>
      <c r="BC53" s="8">
        <v>3736315.8625489166</v>
      </c>
      <c r="BD53" s="8">
        <v>7420619.1136595942</v>
      </c>
    </row>
    <row r="54" spans="1:56" x14ac:dyDescent="0.3">
      <c r="A54" s="1" t="s">
        <v>49</v>
      </c>
      <c r="B54" s="8">
        <v>246710.75906165241</v>
      </c>
      <c r="C54" s="8">
        <v>492116.55241563398</v>
      </c>
      <c r="D54" s="8">
        <v>950773.14974340075</v>
      </c>
      <c r="E54" s="8">
        <v>297442.04146096535</v>
      </c>
      <c r="F54" s="8">
        <v>0</v>
      </c>
      <c r="G54" s="8">
        <v>25283.331767909574</v>
      </c>
      <c r="H54" s="8">
        <v>168447.65945638047</v>
      </c>
      <c r="I54" s="8">
        <v>1514602.2300179005</v>
      </c>
      <c r="J54" s="8">
        <v>40633148.829112746</v>
      </c>
      <c r="K54" s="8">
        <v>2931524.0678815451</v>
      </c>
      <c r="L54" s="8">
        <v>6565.5783857580718</v>
      </c>
      <c r="M54" s="8">
        <v>295124.72602367646</v>
      </c>
      <c r="N54" s="8">
        <v>201776.96648082774</v>
      </c>
      <c r="O54" s="8">
        <v>130545.60691248051</v>
      </c>
      <c r="P54" s="8">
        <v>66151.625640460363</v>
      </c>
      <c r="Q54" s="8">
        <v>853705.55197442521</v>
      </c>
      <c r="R54" s="8">
        <v>6820832.0518197464</v>
      </c>
      <c r="S54" s="8">
        <v>15156676.620048761</v>
      </c>
      <c r="T54" s="8">
        <v>14754.007125763406</v>
      </c>
      <c r="U54" s="8">
        <v>288978.18933410727</v>
      </c>
      <c r="V54" s="8">
        <v>1171974.0939122154</v>
      </c>
      <c r="W54" s="8">
        <v>2586.2714506011403</v>
      </c>
      <c r="X54" s="8">
        <v>1781849.7001930648</v>
      </c>
      <c r="Y54" s="8">
        <v>5687873.5878355708</v>
      </c>
      <c r="Z54" s="8">
        <v>54331399.853285439</v>
      </c>
      <c r="AA54" s="8">
        <v>0</v>
      </c>
      <c r="AB54" s="8">
        <v>25894.011084743477</v>
      </c>
      <c r="AC54" s="8">
        <v>23082.810719762943</v>
      </c>
      <c r="AD54" s="8">
        <v>691.02101752815167</v>
      </c>
      <c r="AE54" s="8">
        <v>151563.62116169001</v>
      </c>
      <c r="AF54" s="8">
        <v>802164.86555483867</v>
      </c>
      <c r="AG54" s="8">
        <v>121774.01889554514</v>
      </c>
      <c r="AH54" s="8">
        <v>0</v>
      </c>
      <c r="AI54" s="8">
        <v>4506564.0712002534</v>
      </c>
      <c r="AJ54" s="8">
        <v>11373.952031524408</v>
      </c>
      <c r="AK54" s="8">
        <v>76440.240819127706</v>
      </c>
      <c r="AL54" s="8">
        <v>530493.45720731874</v>
      </c>
      <c r="AM54" s="8">
        <v>32004.003910359854</v>
      </c>
      <c r="AN54" s="8">
        <v>3340220.9093276402</v>
      </c>
      <c r="AO54" s="8">
        <v>92267.670733037972</v>
      </c>
      <c r="AP54" s="8">
        <v>80514.653554331933</v>
      </c>
      <c r="AQ54" s="8">
        <v>151813.42909152483</v>
      </c>
      <c r="AR54" s="8">
        <v>823628.46515581431</v>
      </c>
      <c r="AS54" s="8">
        <v>1476621.1991360483</v>
      </c>
      <c r="AT54" s="8">
        <v>271237.1981109269</v>
      </c>
      <c r="AU54" s="8">
        <v>71485.724290800092</v>
      </c>
      <c r="AV54" s="8">
        <v>1192570.4306077352</v>
      </c>
      <c r="AW54" s="8">
        <v>6764709.0705283061</v>
      </c>
      <c r="AX54" s="8">
        <v>398874.0251021405</v>
      </c>
      <c r="AY54" s="8">
        <v>611021.21869734081</v>
      </c>
      <c r="AZ54" s="8">
        <v>0</v>
      </c>
      <c r="BA54" s="8">
        <v>19510706.87379019</v>
      </c>
      <c r="BB54" s="8">
        <v>17754.202146976251</v>
      </c>
      <c r="BC54" s="8">
        <v>4301730.7642725147</v>
      </c>
      <c r="BD54" s="8">
        <v>179458044.95948911</v>
      </c>
    </row>
    <row r="55" spans="1:56" x14ac:dyDescent="0.3">
      <c r="A55" s="1" t="s">
        <v>50</v>
      </c>
      <c r="B55" s="8">
        <v>784643.47263380955</v>
      </c>
      <c r="C55" s="8">
        <v>62213.242969227424</v>
      </c>
      <c r="D55" s="8">
        <v>169035.2156654103</v>
      </c>
      <c r="E55" s="8">
        <v>241818.02632398452</v>
      </c>
      <c r="F55" s="8">
        <v>0</v>
      </c>
      <c r="G55" s="8">
        <v>3297.3120742857859</v>
      </c>
      <c r="H55" s="8">
        <v>0</v>
      </c>
      <c r="I55" s="8">
        <v>16686876.01965962</v>
      </c>
      <c r="J55" s="8">
        <v>31810212.447118971</v>
      </c>
      <c r="K55" s="8">
        <v>5667537.165125588</v>
      </c>
      <c r="L55" s="8">
        <v>368643.56867184379</v>
      </c>
      <c r="M55" s="8">
        <v>0</v>
      </c>
      <c r="N55" s="8">
        <v>0</v>
      </c>
      <c r="O55" s="8">
        <v>68488.054729373747</v>
      </c>
      <c r="P55" s="8">
        <v>8342.93187196291</v>
      </c>
      <c r="Q55" s="8">
        <v>14778.113322536969</v>
      </c>
      <c r="R55" s="8">
        <v>1074419.4523351276</v>
      </c>
      <c r="S55" s="8">
        <v>27257219.6016705</v>
      </c>
      <c r="T55" s="8">
        <v>0</v>
      </c>
      <c r="U55" s="8">
        <v>3402.0622189004312</v>
      </c>
      <c r="V55" s="8">
        <v>8214307.0373079982</v>
      </c>
      <c r="W55" s="8">
        <v>11835.839349024716</v>
      </c>
      <c r="X55" s="8">
        <v>56402.854416620365</v>
      </c>
      <c r="Y55" s="8">
        <v>190612.81846359707</v>
      </c>
      <c r="Z55" s="8">
        <v>54647368.063849419</v>
      </c>
      <c r="AA55" s="8">
        <v>0</v>
      </c>
      <c r="AB55" s="8">
        <v>0</v>
      </c>
      <c r="AC55" s="8">
        <v>7415.9394417448093</v>
      </c>
      <c r="AD55" s="8">
        <v>156170.4147188435</v>
      </c>
      <c r="AE55" s="8">
        <v>101667.89478417025</v>
      </c>
      <c r="AF55" s="8">
        <v>0</v>
      </c>
      <c r="AG55" s="8">
        <v>7736412.7757727997</v>
      </c>
      <c r="AH55" s="8">
        <v>0</v>
      </c>
      <c r="AI55" s="8">
        <v>707098.70186120493</v>
      </c>
      <c r="AJ55" s="8">
        <v>821323.63610510959</v>
      </c>
      <c r="AK55" s="8">
        <v>85890.483621858162</v>
      </c>
      <c r="AL55" s="8">
        <v>413945.68873660243</v>
      </c>
      <c r="AM55" s="8">
        <v>160496.68839067139</v>
      </c>
      <c r="AN55" s="8">
        <v>60980.343037037346</v>
      </c>
      <c r="AO55" s="8">
        <v>14963.51180858059</v>
      </c>
      <c r="AP55" s="8">
        <v>505298.93874973588</v>
      </c>
      <c r="AQ55" s="8">
        <v>44898.878357613728</v>
      </c>
      <c r="AR55" s="8">
        <v>0</v>
      </c>
      <c r="AS55" s="8">
        <v>704749.70304303232</v>
      </c>
      <c r="AT55" s="8">
        <v>0</v>
      </c>
      <c r="AU55" s="8">
        <v>3962.8926391823825</v>
      </c>
      <c r="AV55" s="8">
        <v>217899.76763949709</v>
      </c>
      <c r="AW55" s="8">
        <v>65178.691753495128</v>
      </c>
      <c r="AX55" s="8">
        <v>201940.66596086224</v>
      </c>
      <c r="AY55" s="8">
        <v>605256.53250015376</v>
      </c>
      <c r="AZ55" s="8">
        <v>1194024.6506440181</v>
      </c>
      <c r="BA55" s="8">
        <v>0</v>
      </c>
      <c r="BB55" s="8">
        <v>91756.491720278311</v>
      </c>
      <c r="BC55" s="8">
        <v>27826657.146667026</v>
      </c>
      <c r="BD55" s="8">
        <v>189069443.73773131</v>
      </c>
    </row>
    <row r="56" spans="1:56" x14ac:dyDescent="0.3">
      <c r="A56" s="1" t="s">
        <v>229</v>
      </c>
      <c r="B56" s="8">
        <v>146.43093498268985</v>
      </c>
      <c r="C56" s="8">
        <v>25.858760758012341</v>
      </c>
      <c r="D56" s="8">
        <v>206352.28568450647</v>
      </c>
      <c r="E56" s="8">
        <v>2351.5868187445799</v>
      </c>
      <c r="F56" s="8">
        <v>0</v>
      </c>
      <c r="G56" s="8">
        <v>0</v>
      </c>
      <c r="H56" s="8">
        <v>17242.05920205668</v>
      </c>
      <c r="I56" s="8">
        <v>41039.474334883824</v>
      </c>
      <c r="J56" s="8">
        <v>40751.375068197645</v>
      </c>
      <c r="K56" s="8">
        <v>397.09898797775617</v>
      </c>
      <c r="L56" s="8">
        <v>0</v>
      </c>
      <c r="M56" s="8">
        <v>0</v>
      </c>
      <c r="N56" s="8">
        <v>6.2875535660813373E-2</v>
      </c>
      <c r="O56" s="8">
        <v>0</v>
      </c>
      <c r="P56" s="8">
        <v>0</v>
      </c>
      <c r="Q56" s="8">
        <v>0</v>
      </c>
      <c r="R56" s="8">
        <v>272449.49093127862</v>
      </c>
      <c r="S56" s="8">
        <v>2031.4186899347421</v>
      </c>
      <c r="T56" s="8">
        <v>0</v>
      </c>
      <c r="U56" s="8">
        <v>3.1024687560926193E-2</v>
      </c>
      <c r="V56" s="8">
        <v>106.42143071190782</v>
      </c>
      <c r="W56" s="8">
        <v>0</v>
      </c>
      <c r="X56" s="8">
        <v>0</v>
      </c>
      <c r="Y56" s="8">
        <v>39141.199919769053</v>
      </c>
      <c r="Z56" s="8">
        <v>12852.028299360709</v>
      </c>
      <c r="AA56" s="8">
        <v>0</v>
      </c>
      <c r="AB56" s="8">
        <v>0</v>
      </c>
      <c r="AC56" s="8">
        <v>0</v>
      </c>
      <c r="AD56" s="8">
        <v>0</v>
      </c>
      <c r="AE56" s="8">
        <v>110.59006335064959</v>
      </c>
      <c r="AF56" s="8">
        <v>0</v>
      </c>
      <c r="AG56" s="8">
        <v>25874.364219017349</v>
      </c>
      <c r="AH56" s="8">
        <v>0</v>
      </c>
      <c r="AI56" s="8">
        <v>17536961.070688531</v>
      </c>
      <c r="AJ56" s="8">
        <v>55.626887757539201</v>
      </c>
      <c r="AK56" s="8">
        <v>0</v>
      </c>
      <c r="AL56" s="8">
        <v>52.862721802153338</v>
      </c>
      <c r="AM56" s="8">
        <v>0</v>
      </c>
      <c r="AN56" s="8">
        <v>0.30650307026738144</v>
      </c>
      <c r="AO56" s="8">
        <v>7.7796312246367627E-2</v>
      </c>
      <c r="AP56" s="8">
        <v>1292.9939467261872</v>
      </c>
      <c r="AQ56" s="8">
        <v>0</v>
      </c>
      <c r="AR56" s="8">
        <v>0</v>
      </c>
      <c r="AS56" s="8">
        <v>750.06143798714356</v>
      </c>
      <c r="AT56" s="8">
        <v>18.113232182349428</v>
      </c>
      <c r="AU56" s="8">
        <v>9.1952154147955323E-2</v>
      </c>
      <c r="AV56" s="8">
        <v>2621.4816461189166</v>
      </c>
      <c r="AW56" s="8">
        <v>23660.028547201506</v>
      </c>
      <c r="AX56" s="8">
        <v>0</v>
      </c>
      <c r="AY56" s="8">
        <v>0</v>
      </c>
      <c r="AZ56" s="8">
        <v>33046.753122855567</v>
      </c>
      <c r="BA56" s="8">
        <v>11696814.623374883</v>
      </c>
      <c r="BB56" s="8">
        <v>0</v>
      </c>
      <c r="BC56" s="8">
        <v>132807.26745137933</v>
      </c>
      <c r="BD56" s="8">
        <v>30088953.136554714</v>
      </c>
    </row>
    <row r="57" spans="1:56" x14ac:dyDescent="0.3">
      <c r="A57" s="1" t="s">
        <v>51</v>
      </c>
      <c r="B57" s="8">
        <v>927299.07363987411</v>
      </c>
      <c r="C57" s="8">
        <v>786011.60295383085</v>
      </c>
      <c r="D57" s="8">
        <v>181443.29291954087</v>
      </c>
      <c r="E57" s="8">
        <v>70700.791337026647</v>
      </c>
      <c r="F57" s="8">
        <v>0</v>
      </c>
      <c r="G57" s="8">
        <v>222584.37455529755</v>
      </c>
      <c r="H57" s="8">
        <v>14.886890242156921</v>
      </c>
      <c r="I57" s="8">
        <v>1806182.9791775036</v>
      </c>
      <c r="J57" s="8">
        <v>10703434.694271708</v>
      </c>
      <c r="K57" s="8">
        <v>610297.28591534006</v>
      </c>
      <c r="L57" s="8">
        <v>92602.508647283044</v>
      </c>
      <c r="M57" s="8">
        <v>119702.43022574474</v>
      </c>
      <c r="N57" s="8">
        <v>415558.64164729317</v>
      </c>
      <c r="O57" s="8">
        <v>32220.301706405317</v>
      </c>
      <c r="P57" s="8">
        <v>3.3552534366178173</v>
      </c>
      <c r="Q57" s="8">
        <v>35317.438417421326</v>
      </c>
      <c r="R57" s="8">
        <v>6880247.4692610428</v>
      </c>
      <c r="S57" s="8">
        <v>3529633.3779867059</v>
      </c>
      <c r="T57" s="8">
        <v>4012.5648159631846</v>
      </c>
      <c r="U57" s="8">
        <v>31818.06189707173</v>
      </c>
      <c r="V57" s="8">
        <v>6510498.9541865578</v>
      </c>
      <c r="W57" s="8">
        <v>676.7769103278456</v>
      </c>
      <c r="X57" s="8">
        <v>47348.309838492496</v>
      </c>
      <c r="Y57" s="8">
        <v>14873092.907737918</v>
      </c>
      <c r="Z57" s="8">
        <v>2949279.2568037375</v>
      </c>
      <c r="AA57" s="8">
        <v>0</v>
      </c>
      <c r="AB57" s="8">
        <v>1408.4212912611586</v>
      </c>
      <c r="AC57" s="8">
        <v>274057.57009520946</v>
      </c>
      <c r="AD57" s="8">
        <v>1893.5617923986911</v>
      </c>
      <c r="AE57" s="8">
        <v>17934.799309531005</v>
      </c>
      <c r="AF57" s="8">
        <v>62391.056007909145</v>
      </c>
      <c r="AG57" s="8">
        <v>40684.932321988184</v>
      </c>
      <c r="AH57" s="8">
        <v>0</v>
      </c>
      <c r="AI57" s="8">
        <v>7751636.273237491</v>
      </c>
      <c r="AJ57" s="8">
        <v>81765.348572198462</v>
      </c>
      <c r="AK57" s="8">
        <v>577511.63473971211</v>
      </c>
      <c r="AL57" s="8">
        <v>9554946.6639174987</v>
      </c>
      <c r="AM57" s="8">
        <v>3923.3178309200034</v>
      </c>
      <c r="AN57" s="8">
        <v>80109.570279420717</v>
      </c>
      <c r="AO57" s="8">
        <v>3359.7118411980628</v>
      </c>
      <c r="AP57" s="8">
        <v>415389.35175591195</v>
      </c>
      <c r="AQ57" s="8">
        <v>16025.980292540889</v>
      </c>
      <c r="AR57" s="8">
        <v>295380.4423415091</v>
      </c>
      <c r="AS57" s="8">
        <v>438928.32529795694</v>
      </c>
      <c r="AT57" s="8">
        <v>24188.449001049747</v>
      </c>
      <c r="AU57" s="8">
        <v>9026.1135842947879</v>
      </c>
      <c r="AV57" s="8">
        <v>601480.17671172612</v>
      </c>
      <c r="AW57" s="8">
        <v>190447.44153110313</v>
      </c>
      <c r="AX57" s="8">
        <v>5600.4381157712787</v>
      </c>
      <c r="AY57" s="8">
        <v>1999945.5809925995</v>
      </c>
      <c r="AZ57" s="8">
        <v>27674657.052577212</v>
      </c>
      <c r="BA57" s="8">
        <v>966280.36539313558</v>
      </c>
      <c r="BB57" s="8">
        <v>9156.115088352999</v>
      </c>
      <c r="BC57" s="8">
        <v>0</v>
      </c>
      <c r="BD57" s="8">
        <v>101928110.03091568</v>
      </c>
    </row>
    <row r="58" spans="1:56" x14ac:dyDescent="0.3">
      <c r="A58" s="1" t="s">
        <v>52</v>
      </c>
      <c r="B58" s="8">
        <v>431960164.61955988</v>
      </c>
      <c r="C58" s="8">
        <v>135520930.08252022</v>
      </c>
      <c r="D58" s="8">
        <v>272103226.16390973</v>
      </c>
      <c r="E58" s="8">
        <v>39186866.859042235</v>
      </c>
      <c r="F58" s="8">
        <v>139901.07155552189</v>
      </c>
      <c r="G58" s="8">
        <v>12900853.77618829</v>
      </c>
      <c r="H58" s="8">
        <v>2015066.882975298</v>
      </c>
      <c r="I58" s="8">
        <v>255687703.66059652</v>
      </c>
      <c r="J58" s="8">
        <v>2548976039.2171993</v>
      </c>
      <c r="K58" s="8">
        <v>511686278.05498195</v>
      </c>
      <c r="L58" s="8">
        <v>13584436.547206564</v>
      </c>
      <c r="M58" s="8">
        <v>18983385.602173992</v>
      </c>
      <c r="N58" s="8">
        <v>159507603.32555464</v>
      </c>
      <c r="O58" s="8">
        <v>44743131.331403248</v>
      </c>
      <c r="P58" s="8">
        <v>6457823.7595581077</v>
      </c>
      <c r="Q58" s="8">
        <v>21380474.810863838</v>
      </c>
      <c r="R58" s="8">
        <v>750206610.79083622</v>
      </c>
      <c r="S58" s="8">
        <v>1740184741.2450786</v>
      </c>
      <c r="T58" s="8">
        <v>34020040.734698355</v>
      </c>
      <c r="U58" s="8">
        <v>68582174.591857493</v>
      </c>
      <c r="V58" s="8">
        <v>565702838.87580347</v>
      </c>
      <c r="W58" s="8">
        <v>79322332.964272901</v>
      </c>
      <c r="X58" s="8">
        <v>12507129.256938722</v>
      </c>
      <c r="Y58" s="8">
        <v>374049425.08518398</v>
      </c>
      <c r="Z58" s="8">
        <v>6851891871.6249962</v>
      </c>
      <c r="AA58" s="8">
        <v>29930.165943427677</v>
      </c>
      <c r="AB58" s="8">
        <v>2484223.9567958335</v>
      </c>
      <c r="AC58" s="8">
        <v>10943106.639638972</v>
      </c>
      <c r="AD58" s="8">
        <v>24179375.021814246</v>
      </c>
      <c r="AE58" s="8">
        <v>369728559.66668755</v>
      </c>
      <c r="AF58" s="8">
        <v>16277483.569927871</v>
      </c>
      <c r="AG58" s="8">
        <v>116553695.73338944</v>
      </c>
      <c r="AH58" s="8">
        <v>11826224.606307535</v>
      </c>
      <c r="AI58" s="8">
        <v>1555987746.3264532</v>
      </c>
      <c r="AJ58" s="8">
        <v>16530350.799222322</v>
      </c>
      <c r="AK58" s="8">
        <v>9747505.6315043159</v>
      </c>
      <c r="AL58" s="8">
        <v>398260490.2270686</v>
      </c>
      <c r="AM58" s="8">
        <v>277587395.06609148</v>
      </c>
      <c r="AN58" s="8">
        <v>204119117.89594609</v>
      </c>
      <c r="AO58" s="8">
        <v>47710228.842553616</v>
      </c>
      <c r="AP58" s="8">
        <v>563096578.64121735</v>
      </c>
      <c r="AQ58" s="8">
        <v>144117913.61935002</v>
      </c>
      <c r="AR58" s="8">
        <v>62646115.790764339</v>
      </c>
      <c r="AS58" s="8">
        <v>209824748.85293686</v>
      </c>
      <c r="AT58" s="8">
        <v>86672482.516402125</v>
      </c>
      <c r="AU58" s="8">
        <v>23810526.572991006</v>
      </c>
      <c r="AV58" s="8">
        <v>101935664.28531498</v>
      </c>
      <c r="AW58" s="8">
        <v>59500064.482638046</v>
      </c>
      <c r="AX58" s="8">
        <v>204001355.92408875</v>
      </c>
      <c r="AY58" s="8">
        <v>192983563.22098038</v>
      </c>
      <c r="AZ58" s="8">
        <v>1793645765.0008273</v>
      </c>
      <c r="BA58" s="8">
        <v>2985066921.1821556</v>
      </c>
      <c r="BB58" s="8">
        <v>254147975.74453473</v>
      </c>
      <c r="BC58" s="8">
        <v>1870284155.8992655</v>
      </c>
      <c r="BD58" s="8">
        <v>26565000316.81776</v>
      </c>
    </row>
    <row r="60" spans="1:56" x14ac:dyDescent="0.3">
      <c r="A60" s="7" t="s">
        <v>250</v>
      </c>
    </row>
    <row r="61" spans="1:56" x14ac:dyDescent="0.3">
      <c r="A61" s="7" t="s">
        <v>53</v>
      </c>
    </row>
    <row r="62" spans="1:56" x14ac:dyDescent="0.3">
      <c r="A62" s="1" t="s">
        <v>84</v>
      </c>
      <c r="B62" s="12" t="s">
        <v>56</v>
      </c>
      <c r="C62" s="12" t="s">
        <v>57</v>
      </c>
      <c r="D62" s="12" t="s">
        <v>66</v>
      </c>
      <c r="E62" s="12" t="s">
        <v>58</v>
      </c>
      <c r="F62" s="12" t="s">
        <v>59</v>
      </c>
      <c r="G62" s="12" t="s">
        <v>60</v>
      </c>
      <c r="H62" s="12" t="s">
        <v>61</v>
      </c>
    </row>
    <row r="63" spans="1:56" x14ac:dyDescent="0.3">
      <c r="A63" s="12" t="s">
        <v>62</v>
      </c>
      <c r="B63" s="13">
        <f>B4+AJ4+B38+AJ38</f>
        <v>2079676.4626802206</v>
      </c>
      <c r="C63" s="13">
        <f>SUM(C4,D4,G4,L4:U4,X4:Y4,AB4:AD4,AF4,AI4,AK4,AN4:AO4,AQ4,AT4:AW4,AZ4,AR4)+SUM(C38,D38,G38,L38:U38,X38:Y38,AB38:AD38,AF38,AI38,AK38,AN38:AO38,AQ38,AT38:AW38,AZ38,AR38)</f>
        <v>1206710.447881113</v>
      </c>
      <c r="D63" s="13">
        <f>SUM(F4,H4,V4:W4,AA4,AE4,AH4,AM4,AS4,AX4,BB4,AY4)+SUM(F38,H38,V38:W38,AA38,AE38,AH38,AM38,AS38,AX38,BB38,AY38)</f>
        <v>1253405.7967915949</v>
      </c>
      <c r="E63" s="13">
        <f>SUM(E4,I4,AG4,BA4)+SUM(E38,I38,AG38,BA38)</f>
        <v>4817489.0204189317</v>
      </c>
      <c r="F63" s="13">
        <f>SUM(J4:K4,Z4,AL4,AP4)+SUM(J38:K38,Z38,AL38,AP38)</f>
        <v>22946056.550532676</v>
      </c>
      <c r="G63" s="13">
        <f>BC4+BC38</f>
        <v>4359227.7406412791</v>
      </c>
      <c r="H63" s="13">
        <f>SUM(B63:G63)</f>
        <v>36662566.018945813</v>
      </c>
    </row>
    <row r="64" spans="1:56" x14ac:dyDescent="0.3">
      <c r="A64" s="12" t="s">
        <v>63</v>
      </c>
      <c r="B64" s="13">
        <f>B69-SUM(B65:B68,B63)</f>
        <v>17615531.418079078</v>
      </c>
      <c r="C64" s="13">
        <f t="shared" ref="C64:H64" si="0">C69-SUM(C65:C68,C63)</f>
        <v>4111963736.7007537</v>
      </c>
      <c r="D64" s="13">
        <f t="shared" si="0"/>
        <v>146409002.25666094</v>
      </c>
      <c r="E64" s="13">
        <f t="shared" si="0"/>
        <v>255209615.58008957</v>
      </c>
      <c r="F64" s="13">
        <f t="shared" si="0"/>
        <v>666113738.35247993</v>
      </c>
      <c r="G64" s="13">
        <f t="shared" si="0"/>
        <v>339879472.9851439</v>
      </c>
      <c r="H64" s="13">
        <f t="shared" si="0"/>
        <v>5537191097.2932091</v>
      </c>
    </row>
    <row r="65" spans="1:8" x14ac:dyDescent="0.3">
      <c r="A65" s="12" t="s">
        <v>65</v>
      </c>
      <c r="B65" s="13">
        <f>B8+AJ8+B10+AJ10+B24+AJ24+B25+AJ25+B29+AJ29+B33+AJ33+B36+AJ36+B41+AJ41+B47+AJ47+B52+AJ52+B53+AJ53+B56+AJ56</f>
        <v>1250746.863523518</v>
      </c>
      <c r="C65" s="13">
        <f>SUM(C8,D8,G8,L8:U8,X8:Y8,AB8:AD8,AF8,AI8,AK8,AN8:AO8,AQ8,AT8:AW8,AZ8,AR8)+SUM(C10,D10,G10,L10:U10,X10:Y10,AB10:AD10,AF10,AI10,AK10,AN10:AO10,AQ10,AT10:AW10,AZ10,AR10)+SUM(C24,D24,G24,L24:U24,X24:Y24,AB24:AD24,AF24,AI24,AK24,AN24:AO24,AQ24,AT24:AW24,AZ24,AR24)+SUM(C25,D25,G25,L25:U25,X25:Y25,AB25:AD25,AF25,AI25,AK25,AN25:AO25,AQ25,AT25:AW25,AZ25,AR25)+SUM(C29,D29,G29,L29:U29,X29:Y29,AB29:AD29,AF29,AI29,AK29,AN29:AO29,AQ29,AT29:AW29,AZ29,AR29)+SUM(C33,D33,G33,L33:U33,X33:Y33,AB33:AD33,AF33,AI33,AK33,AN33:AO33,AQ33,AT33:AW33,AZ33,AR33)+SUM(C36,D36,G36,L36:U36,X36:Y36,AB36:AD36,AF36,AI36,AK36,AN36:AO36,AQ36,AT36:AW36,AZ36,AR36)+SUM(C41,D41,G41,L41:U41,X41:Y41,AB41:AD41,AF41,AI41,AK41,AN41:AO41,AQ41,AT41:AW41,AZ41,AR41)+SUM(C47,D47,G47,L47:U47,X47:Y47,AB47:AD47,AF47,AI47,AK47,AN47:AO47,AQ47,AT47:AW47,AZ47,AR47)+SUM(C52,D52,G52,L52:U52,X52:Y52,AB52:AD52,AF52,AI52,AK52,AN52:AO52,AQ52,AT52:AW52,AZ52,AR52)+SUM(C53,D53,G53,L53:U53,X53:Y53,AB53:AD53,AF53,AI53,AK53,AN53:AO53,AQ53,AT53:AW53,AZ53,AR53)+SUM(C56,D56,G56,L56:U56,X56:Y56,AB56:AD56,AF56,AI56,AK56,AN56:AO56,AQ56,AT56:AW56,AZ56,AR56)</f>
        <v>161958315.2421757</v>
      </c>
      <c r="D65" s="13">
        <f>SUM(F8,H8,V8:W8,AA8,AE8,AH8,AM8,AS8,AX8,BB8,AY8)+SUM(F10,H10,V10:W10,AA10,AE10,AH10,AM10,AS10,AX10,BB10,AY10)+SUM(F24,H24,V24:W24,AA24,AE24,AH24,AM24,AS24,AX24,BB24,AY24)+SUM(F25,H25,V25:W25,AA25,AE25,AH25,AM25,AS25,AX25,BB25,AY25)+SUM(F29,H29,V29:W29,AA29,AE29,AH29,AM29,AS29,AX29,BB29,AY29)+SUM(F33,H33,V33:W33,AA33,AE33,AH33,AM33,AS33,AX33,BB33,AY33)+SUM(F36,H36,V36:W36,AA36,AE36,AH36,AM36,AS36,AX36,BB36,AY36)+SUM(F41,H41,V41:W41,AA41,AE41,AH41,AM41,AS41,AX41,BB41,AY41)+SUM(F47,H47,V47:W47,AA47,AE47,AH47,AM47,AS47,AX47,BB47,AY47)+SUM(F52,H52,V52:W52,AA52,AE52,AH52,AM52,AS52,AX52,BB52,AY52)+SUM(F53,H53,V53:W53,AA53,AE53,AH53,AM53,AS53,AX53,BB53,AY53)+SUM(F56,H56,V56:W56,AA56,AE56,AH56,AM56,AS56,AX56,BB56,AY56)</f>
        <v>16110593.052005598</v>
      </c>
      <c r="E65" s="13">
        <f>SUM(E8,I8,AG8,BA8)+SUM(E10,I10,AG10,BA10)+SUM(E24,I24,AG24,BA24)+SUM(E25,I25,AG25,BA25)+SUM(E29,I29,AG29,BA29)+SUM(E33,I33,AG33,BA33)+SUM(E36,I36,AG36,BA36)+SUM(E41,I41,AG41,BA41)+SUM(E47,I47,AG47,BA47)+SUM(E52,I52,AG52,BA52)+SUM(E53,I53,AG53,BA53)+SUM(E56,I56,AG56,BA56)</f>
        <v>279029917.95271683</v>
      </c>
      <c r="F65" s="13">
        <f>SUM(J8:K8,Z8,AL8,AP8)+SUM(J10:K10,Z10,AL10,AP10)+SUM(J24:K24,Z24,AL24,AP24)+SUM(J25:K25,Z25,AL25,AP25)+SUM(J29:K29,Z29,AL29,AP29)+SUM(J33:K33,Z33,AL33,AP33)+SUM(J36:K36,Z36,AL36,AP36)+SUM(J41:K41,Z41,AL41,AP41)+SUM(J47:K47,Z47,AL47,AP47)+SUM(J52:K52,Z52,AL52,AP52)+SUM(J53:K53,Z53,AL53,AP53)+SUM(J56:K56,Z56,AL56,AP56)</f>
        <v>1040211355.675498</v>
      </c>
      <c r="G65" s="13">
        <f>BC8+BC10+BC24+BC25+BC29+BC33+BC36+BC41+BC47+BC52+BC53+BC56</f>
        <v>17636741.421316803</v>
      </c>
      <c r="H65" s="13">
        <f>SUM(B65:G65)</f>
        <v>1516197670.2072365</v>
      </c>
    </row>
    <row r="66" spans="1:8" x14ac:dyDescent="0.3">
      <c r="A66" s="12" t="s">
        <v>64</v>
      </c>
      <c r="B66" s="13">
        <f>B7+AJ7+B11+AJ11+B35+AJ35+B55+AJ55</f>
        <v>1737404.5421528793</v>
      </c>
      <c r="C66" s="13">
        <f>SUM(C7,D7,G7,L7:U7,X7:Y7,AB7:AD7,AF7,AI7,AK7,AN7:AO7,AQ7,AT7:AW7,AZ7,AR7)+SUM(C11,D11,G11,L11:U11,X11:Y11,AB11:AD11,AF11,AI11,AK11,AN11:AO11,AQ11,AT11:AW11,AZ11,AR11)+SUM(C35,D35,G35,L35:U35,X35:Y35,AB35:AD35,AF35,AI35,AK35,AN35:AO35,AQ35,AT35:AW35,AZ35,AR35)+SUM(C55,D55,G55,L55:U55,X55:Y55,AB55:AD55,AF55,AI55,AK55,AN55:AO55,AQ55,AT55:AW55,AZ55,AR55)</f>
        <v>49214504.092179015</v>
      </c>
      <c r="D66" s="13">
        <f>SUM(F7,H7,V7:W7,AA7,AE7,AH7,AM7,AS7,AX7,BB7,AY7)+SUM(F11,H11,V11:W11,AA11,AE11,AH11,AM11,AS11,AX11,BB11,AY11)+SUM(F35,H35,V35:W35,AA35,AE35,AH35,AM35,AS35,AX35,BB35,AY35)+SUM(F55,H55,V55:W55,AA55,AE55,AH55,AM55,AS55,AX55,BB55,AY55)</f>
        <v>16038753.945876746</v>
      </c>
      <c r="E66" s="13">
        <f>SUM(E7,I7,AG7,BA7)+SUM(E11,I11,AG11,BA11)+SUM(E35,I35,AG35,BA35)+SUM(E55,I55,AG55,BA55)</f>
        <v>105824423.33056958</v>
      </c>
      <c r="F66" s="13">
        <f>SUM(J7:K7,Z7,AL7,AP7)+SUM(J11:K11,Z11,AL11,AP11)+SUM(J35:K35,Z35,AL35,AP35)+SUM(J55:K55,Z55,AL55,AP55)</f>
        <v>100656229.45428804</v>
      </c>
      <c r="G66" s="13">
        <f>BC7+BC11+BC35+BC55</f>
        <v>32894519.750030041</v>
      </c>
      <c r="H66" s="13">
        <f>SUM(B66:G66)</f>
        <v>306365835.11509633</v>
      </c>
    </row>
    <row r="67" spans="1:8" x14ac:dyDescent="0.3">
      <c r="A67" s="12" t="s">
        <v>59</v>
      </c>
      <c r="B67" s="13">
        <f>B12+AJ12+B13+AJ13+B28+AJ28+B40+AJ40+B44+AJ44</f>
        <v>424798091.71013445</v>
      </c>
      <c r="C67" s="13">
        <f>SUM(C12,D12,G12,L12:U12,X12:Y12,AB12:AD12,AF12,AI12,AK12,AN12:AO12,AQ12,AT12:AW12,AZ12,AR12)+SUM(C13,D13,G13,L13:U13,X13:Y13,AB13:AD13,AF13,AI13,AK13,AN13:AO13,AQ13,AT13:AW13,AZ13,AR13)+SUM(C28,D28,G28,L28:U28,X28:Y28,AB28:AD28,AF28,AI28,AK28,AN28:AO28,AQ28,AT28:AW28,AZ28,AR28)+SUM(C40,D40,G40,L40:U40,X40:Y40,AB40:AD40,AF40,AI40,AK40,AN40:AO40,AQ40,AT40:AW40,AZ40,AR40)+SUM(C44,D44,G44,L44:U44,X44:Y44,AB44:AD44,AF44,AI44,AK44,AN44:AO44,AQ44,AT44:AW44,AZ44,AR44)</f>
        <v>3419350870.680717</v>
      </c>
      <c r="D67" s="13">
        <f>SUM(F12,H12,V12:W12,AA12,AE12,AH12,AM12,AS12,AX12,BB12,AY12)+SUM(F13,H13,V13:W13,AA13,AE13,AH13,AM13,AS13,AX13,BB13,AY13)+SUM(F28,H28,V28:W28,AA28,AE28,AH28,AM28,AS28,AX28,BB28,AY28)+SUM(F40,H40,V40:W40,AA40,AE40,AH40,AM40,AS40,AX40,BB40,AY40)+SUM(F44,H44,V44:W44,AA44,AE44,AH44,AM44,AS44,AX44,BB44,AY44)</f>
        <v>1978511458.7962205</v>
      </c>
      <c r="E67" s="13">
        <f>SUM(E12,I12,AG12,BA12)+SUM(E13,I13,AG13,BA13)+SUM(E28,I28,AG28,BA28)+SUM(E40,I40,AG40,BA40)+SUM(E44,I44,AG44,BA44)</f>
        <v>2748729892.4831591</v>
      </c>
      <c r="F67" s="13">
        <f>SUM(J12:K12,Z12,AL12,AP12)+SUM(J13:K13,Z13,AL13,AP13)+SUM(J28:K28,Z28,AL28,AP28)+SUM(J40:K40,Z40,AL40,AP40)+SUM(J44:K44,Z44,AL44,AP44)</f>
        <v>9019750530.4800014</v>
      </c>
      <c r="G67" s="13">
        <f>BC12+BC13+BC28+BC40+BC44</f>
        <v>1475514194.0021334</v>
      </c>
      <c r="H67" s="13">
        <f>SUM(B67:G67)</f>
        <v>19066655038.152363</v>
      </c>
    </row>
    <row r="68" spans="1:8" x14ac:dyDescent="0.3">
      <c r="A68" s="12" t="s">
        <v>60</v>
      </c>
      <c r="B68" s="13">
        <f>B57+AJ57</f>
        <v>1009064.4222120725</v>
      </c>
      <c r="C68" s="13">
        <f>SUM(C57,D57,G57,L57:U57,X57:Y57,AB57:AD57,AF57,AI57,AK57,AN57:AO57,AQ57,AT57:AW57,AZ57,AR57)</f>
        <v>64815170.093187489</v>
      </c>
      <c r="D68" s="13">
        <f>SUM(F57,H57,V57:W57,AA57,AE57,AH57,AM57,AS57,AX57,BB57,AY57)</f>
        <v>8986679.1946222596</v>
      </c>
      <c r="E68" s="13">
        <f>SUM(E57,I57,AG57,BA57)</f>
        <v>2883849.0682296543</v>
      </c>
      <c r="F68" s="13">
        <f>SUM(J57:K57,Z57,AL57,AP57)</f>
        <v>24233347.252664197</v>
      </c>
      <c r="G68" s="13">
        <f>BC57</f>
        <v>0</v>
      </c>
      <c r="H68" s="13">
        <f>SUM(B68:G68)</f>
        <v>101928110.03091568</v>
      </c>
    </row>
    <row r="69" spans="1:8" x14ac:dyDescent="0.3">
      <c r="A69" s="12" t="s">
        <v>61</v>
      </c>
      <c r="B69" s="13">
        <f>B58+AJ58</f>
        <v>448490515.41878223</v>
      </c>
      <c r="C69" s="13">
        <f>SUM(C58,D58,G58,L58:U58,X58:Y58,AB58:AD58,AF58,AI58,AK58,AN58:AO58,AQ58,AT58:AW58,AZ58,AR58)</f>
        <v>7808509307.2568941</v>
      </c>
      <c r="D69" s="13">
        <f>SUM(F58,H58,V58:W58,AA58,AE58,AH58,AM58,AS58,AX58,BB58,AY58)</f>
        <v>2167309893.0421777</v>
      </c>
      <c r="E69" s="13">
        <f>SUM(E58,I58,AG58,BA58)</f>
        <v>3396495187.435184</v>
      </c>
      <c r="F69" s="13">
        <f>SUM(J58:K58,Z58,AL58,AP58)</f>
        <v>10873911257.765465</v>
      </c>
      <c r="G69" s="13">
        <f>BC58</f>
        <v>1870284155.8992655</v>
      </c>
      <c r="H69" s="13">
        <f>SUM(B69:G69)</f>
        <v>26565000316.817768</v>
      </c>
    </row>
  </sheetData>
  <phoneticPr fontId="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D69"/>
  <sheetViews>
    <sheetView workbookViewId="0">
      <selection activeCell="A61" sqref="A61"/>
    </sheetView>
  </sheetViews>
  <sheetFormatPr defaultRowHeight="14" x14ac:dyDescent="0.3"/>
  <cols>
    <col min="2" max="5" width="13.33203125" bestFit="1" customWidth="1"/>
    <col min="6" max="6" width="15.58203125" customWidth="1"/>
    <col min="7" max="7" width="13.9140625" customWidth="1"/>
    <col min="8" max="8" width="15.83203125" customWidth="1"/>
    <col min="9" max="9" width="13.33203125" bestFit="1" customWidth="1"/>
    <col min="10" max="10" width="14.75" bestFit="1" customWidth="1"/>
    <col min="11" max="11" width="13.33203125" bestFit="1" customWidth="1"/>
    <col min="12" max="17" width="12.33203125" bestFit="1" customWidth="1"/>
    <col min="18" max="18" width="13.33203125" bestFit="1" customWidth="1"/>
    <col min="19" max="19" width="14.75" bestFit="1" customWidth="1"/>
    <col min="20" max="21" width="12.33203125" bestFit="1" customWidth="1"/>
    <col min="22" max="22" width="14.75" bestFit="1" customWidth="1"/>
    <col min="23" max="24" width="12.33203125" bestFit="1" customWidth="1"/>
    <col min="25" max="25" width="13.33203125" bestFit="1" customWidth="1"/>
    <col min="26" max="26" width="14.75" bestFit="1" customWidth="1"/>
    <col min="27" max="27" width="11.33203125" bestFit="1" customWidth="1"/>
    <col min="28" max="28" width="9.9140625" bestFit="1" customWidth="1"/>
    <col min="29" max="30" width="12.33203125" bestFit="1" customWidth="1"/>
    <col min="31" max="31" width="13.33203125" bestFit="1" customWidth="1"/>
    <col min="32" max="32" width="11.33203125" bestFit="1" customWidth="1"/>
    <col min="33" max="33" width="13.33203125" bestFit="1" customWidth="1"/>
    <col min="34" max="34" width="12.33203125" bestFit="1" customWidth="1"/>
    <col min="35" max="35" width="14.75" bestFit="1" customWidth="1"/>
    <col min="36" max="37" width="11.33203125" bestFit="1" customWidth="1"/>
    <col min="38" max="38" width="13.33203125" bestFit="1" customWidth="1"/>
    <col min="39" max="39" width="12.33203125" bestFit="1" customWidth="1"/>
    <col min="40" max="40" width="13.33203125" bestFit="1" customWidth="1"/>
    <col min="41" max="41" width="12.33203125" bestFit="1" customWidth="1"/>
    <col min="42" max="42" width="13.33203125" bestFit="1" customWidth="1"/>
    <col min="43" max="44" width="12.33203125" bestFit="1" customWidth="1"/>
    <col min="45" max="45" width="13.33203125" bestFit="1" customWidth="1"/>
    <col min="46" max="49" width="12.33203125" bestFit="1" customWidth="1"/>
    <col min="50" max="52" width="13.33203125" bestFit="1" customWidth="1"/>
    <col min="53" max="53" width="14.75" bestFit="1" customWidth="1"/>
    <col min="54" max="54" width="13.33203125" bestFit="1" customWidth="1"/>
    <col min="55" max="55" width="14.75" bestFit="1" customWidth="1"/>
    <col min="56" max="56" width="15.75" bestFit="1" customWidth="1"/>
  </cols>
  <sheetData>
    <row r="1" spans="1:56" x14ac:dyDescent="0.3">
      <c r="A1" s="7" t="s">
        <v>251</v>
      </c>
    </row>
    <row r="2" spans="1:56" x14ac:dyDescent="0.3">
      <c r="A2" s="7" t="s">
        <v>53</v>
      </c>
    </row>
    <row r="3" spans="1:56" x14ac:dyDescent="0.3">
      <c r="A3" s="1" t="s">
        <v>67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360</v>
      </c>
      <c r="L3" s="1" t="s">
        <v>10</v>
      </c>
      <c r="M3" s="1" t="s">
        <v>11</v>
      </c>
      <c r="N3" s="1" t="s">
        <v>12</v>
      </c>
      <c r="O3" s="1" t="s">
        <v>13</v>
      </c>
      <c r="P3" s="1" t="s">
        <v>14</v>
      </c>
      <c r="Q3" s="1" t="s">
        <v>15</v>
      </c>
      <c r="R3" s="1" t="s">
        <v>16</v>
      </c>
      <c r="S3" s="1" t="s">
        <v>17</v>
      </c>
      <c r="T3" s="1" t="s">
        <v>18</v>
      </c>
      <c r="U3" s="1" t="s">
        <v>19</v>
      </c>
      <c r="V3" s="1" t="s">
        <v>20</v>
      </c>
      <c r="W3" s="1" t="s">
        <v>21</v>
      </c>
      <c r="X3" s="1" t="s">
        <v>22</v>
      </c>
      <c r="Y3" s="1" t="s">
        <v>23</v>
      </c>
      <c r="Z3" s="1" t="s">
        <v>24</v>
      </c>
      <c r="AA3" s="1" t="s">
        <v>25</v>
      </c>
      <c r="AB3" s="1" t="s">
        <v>26</v>
      </c>
      <c r="AC3" s="1" t="s">
        <v>27</v>
      </c>
      <c r="AD3" s="1" t="s">
        <v>28</v>
      </c>
      <c r="AE3" s="1" t="s">
        <v>29</v>
      </c>
      <c r="AF3" s="1" t="s">
        <v>30</v>
      </c>
      <c r="AG3" s="1" t="s">
        <v>31</v>
      </c>
      <c r="AH3" s="1" t="s">
        <v>32</v>
      </c>
      <c r="AI3" s="1" t="s">
        <v>33</v>
      </c>
      <c r="AJ3" s="2" t="s">
        <v>34</v>
      </c>
      <c r="AK3" s="1" t="s">
        <v>35</v>
      </c>
      <c r="AL3" s="1" t="s">
        <v>361</v>
      </c>
      <c r="AM3" s="1" t="s">
        <v>36</v>
      </c>
      <c r="AN3" s="1" t="s">
        <v>37</v>
      </c>
      <c r="AO3" s="1" t="s">
        <v>38</v>
      </c>
      <c r="AP3" s="1" t="s">
        <v>197</v>
      </c>
      <c r="AQ3" s="1" t="s">
        <v>40</v>
      </c>
      <c r="AR3" s="1" t="s">
        <v>41</v>
      </c>
      <c r="AS3" s="1" t="s">
        <v>42</v>
      </c>
      <c r="AT3" s="1" t="s">
        <v>43</v>
      </c>
      <c r="AU3" s="1" t="s">
        <v>44</v>
      </c>
      <c r="AV3" s="1" t="s">
        <v>45</v>
      </c>
      <c r="AW3" s="1" t="s">
        <v>46</v>
      </c>
      <c r="AX3" s="1" t="s">
        <v>47</v>
      </c>
      <c r="AY3" s="1" t="s">
        <v>48</v>
      </c>
      <c r="AZ3" s="1" t="s">
        <v>49</v>
      </c>
      <c r="BA3" s="1" t="s">
        <v>50</v>
      </c>
      <c r="BB3" s="1" t="s">
        <v>229</v>
      </c>
      <c r="BC3" s="2" t="s">
        <v>51</v>
      </c>
      <c r="BD3" s="1" t="s">
        <v>52</v>
      </c>
    </row>
    <row r="4" spans="1:56" x14ac:dyDescent="0.3">
      <c r="A4" s="1" t="s">
        <v>1</v>
      </c>
      <c r="B4" s="8">
        <v>0</v>
      </c>
      <c r="C4" s="8">
        <v>3059.0959727123063</v>
      </c>
      <c r="D4" s="8">
        <v>35121.613506645335</v>
      </c>
      <c r="E4" s="8">
        <v>3253.9842287065467</v>
      </c>
      <c r="F4" s="8">
        <v>0</v>
      </c>
      <c r="G4" s="8">
        <v>283.83749079008146</v>
      </c>
      <c r="H4" s="8">
        <v>225190.1482926496</v>
      </c>
      <c r="I4" s="8">
        <v>172819.23822278727</v>
      </c>
      <c r="J4" s="8">
        <v>4086730.8395606852</v>
      </c>
      <c r="K4" s="8">
        <v>487855.96347246878</v>
      </c>
      <c r="L4" s="8">
        <v>0</v>
      </c>
      <c r="M4" s="8">
        <v>0</v>
      </c>
      <c r="N4" s="8">
        <v>2121.2692148860406</v>
      </c>
      <c r="O4" s="8">
        <v>2320.9186885571044</v>
      </c>
      <c r="P4" s="8">
        <v>7.4510252719916155</v>
      </c>
      <c r="Q4" s="8">
        <v>67.227368007671132</v>
      </c>
      <c r="R4" s="8">
        <v>42608.416808315371</v>
      </c>
      <c r="S4" s="8">
        <v>201035.4570236945</v>
      </c>
      <c r="T4" s="8">
        <v>14.163289162439204</v>
      </c>
      <c r="U4" s="8">
        <v>459.52417071207338</v>
      </c>
      <c r="V4" s="8">
        <v>199635.61360153038</v>
      </c>
      <c r="W4" s="8">
        <v>297536.2570137615</v>
      </c>
      <c r="X4" s="8">
        <v>98740.85152249808</v>
      </c>
      <c r="Y4" s="8">
        <v>111127.52049514583</v>
      </c>
      <c r="Z4" s="8">
        <v>188427.4200253865</v>
      </c>
      <c r="AA4" s="8">
        <v>6370.3830805607486</v>
      </c>
      <c r="AB4" s="8">
        <v>13.506062816575923</v>
      </c>
      <c r="AC4" s="8">
        <v>294.48505503107185</v>
      </c>
      <c r="AD4" s="8">
        <v>0</v>
      </c>
      <c r="AE4" s="8">
        <v>125580.7956375489</v>
      </c>
      <c r="AF4" s="8">
        <v>0</v>
      </c>
      <c r="AG4" s="8">
        <v>27347.154050941015</v>
      </c>
      <c r="AH4" s="8">
        <v>6.0245639914381865E-2</v>
      </c>
      <c r="AI4" s="8">
        <v>53908.644488793303</v>
      </c>
      <c r="AJ4" s="8">
        <v>2705939.2335913866</v>
      </c>
      <c r="AK4" s="8">
        <v>3669.2029883515888</v>
      </c>
      <c r="AL4" s="8">
        <v>68366.122457286838</v>
      </c>
      <c r="AM4" s="8">
        <v>159811.69147938988</v>
      </c>
      <c r="AN4" s="8">
        <v>583.64281324934177</v>
      </c>
      <c r="AO4" s="8">
        <v>3.5661544445149178</v>
      </c>
      <c r="AP4" s="8">
        <v>134710.73078298397</v>
      </c>
      <c r="AQ4" s="8">
        <v>18.746899220308663</v>
      </c>
      <c r="AR4" s="8">
        <v>77035.92855244712</v>
      </c>
      <c r="AS4" s="8">
        <v>519185.31898945227</v>
      </c>
      <c r="AT4" s="8">
        <v>4.9718797627701747E-2</v>
      </c>
      <c r="AU4" s="8">
        <v>1.4575558043802063E-2</v>
      </c>
      <c r="AV4" s="8">
        <v>223725.66567249803</v>
      </c>
      <c r="AW4" s="8">
        <v>32211.037443289697</v>
      </c>
      <c r="AX4" s="8">
        <v>1013246.1097836848</v>
      </c>
      <c r="AY4" s="8">
        <v>12322.673984910498</v>
      </c>
      <c r="AZ4" s="8">
        <v>202273.17818189718</v>
      </c>
      <c r="BA4" s="8">
        <v>4173095.3766337847</v>
      </c>
      <c r="BB4" s="8">
        <v>16344.2349051857</v>
      </c>
      <c r="BC4" s="8">
        <v>2544207.8685966171</v>
      </c>
      <c r="BD4" s="8">
        <v>18258682.23382014</v>
      </c>
    </row>
    <row r="5" spans="1:56" x14ac:dyDescent="0.3">
      <c r="A5" s="1" t="s">
        <v>2</v>
      </c>
      <c r="B5" s="8">
        <v>15453.297310790887</v>
      </c>
      <c r="C5" s="8">
        <v>0</v>
      </c>
      <c r="D5" s="8">
        <v>21785.789922548807</v>
      </c>
      <c r="E5" s="8">
        <v>1377.8093119956768</v>
      </c>
      <c r="F5" s="8">
        <v>0</v>
      </c>
      <c r="G5" s="8">
        <v>15924.697359710004</v>
      </c>
      <c r="H5" s="8">
        <v>0</v>
      </c>
      <c r="I5" s="8">
        <v>21453.28120300189</v>
      </c>
      <c r="J5" s="8">
        <v>98950.451640637504</v>
      </c>
      <c r="K5" s="8">
        <v>1120.9779623056406</v>
      </c>
      <c r="L5" s="8">
        <v>144200.46428106801</v>
      </c>
      <c r="M5" s="8">
        <v>98909.777234620604</v>
      </c>
      <c r="N5" s="8">
        <v>4643920.2299941191</v>
      </c>
      <c r="O5" s="8">
        <v>279843.53433779982</v>
      </c>
      <c r="P5" s="8">
        <v>1.0065936412765553</v>
      </c>
      <c r="Q5" s="8">
        <v>198.68523586331906</v>
      </c>
      <c r="R5" s="8">
        <v>306263.279427331</v>
      </c>
      <c r="S5" s="8">
        <v>12101751.678122425</v>
      </c>
      <c r="T5" s="8">
        <v>51649.829716861546</v>
      </c>
      <c r="U5" s="8">
        <v>6550613.1418183669</v>
      </c>
      <c r="V5" s="8">
        <v>49241.382930249303</v>
      </c>
      <c r="W5" s="8">
        <v>3321.9435269886594</v>
      </c>
      <c r="X5" s="8">
        <v>263.3895393718546</v>
      </c>
      <c r="Y5" s="8">
        <v>6029541.1414237339</v>
      </c>
      <c r="Z5" s="8">
        <v>445833.91347178369</v>
      </c>
      <c r="AA5" s="8">
        <v>0</v>
      </c>
      <c r="AB5" s="8">
        <v>0.22068720739994085</v>
      </c>
      <c r="AC5" s="8">
        <v>1555.634107303948</v>
      </c>
      <c r="AD5" s="8">
        <v>79285.281927440083</v>
      </c>
      <c r="AE5" s="8">
        <v>1423939.5264642173</v>
      </c>
      <c r="AF5" s="8">
        <v>30.011462467014102</v>
      </c>
      <c r="AG5" s="8">
        <v>4475.7239146332886</v>
      </c>
      <c r="AH5" s="8">
        <v>8.1388635575308319E-3</v>
      </c>
      <c r="AI5" s="8">
        <v>1216629.263034025</v>
      </c>
      <c r="AJ5" s="8">
        <v>3916.9089284405495</v>
      </c>
      <c r="AK5" s="8">
        <v>63231.621082155565</v>
      </c>
      <c r="AL5" s="8">
        <v>24617.817019350521</v>
      </c>
      <c r="AM5" s="8">
        <v>1328226.2405550242</v>
      </c>
      <c r="AN5" s="8">
        <v>4017694.3979662</v>
      </c>
      <c r="AO5" s="8">
        <v>624986.18649770378</v>
      </c>
      <c r="AP5" s="8">
        <v>19724.217080737933</v>
      </c>
      <c r="AQ5" s="8">
        <v>341424.44608641276</v>
      </c>
      <c r="AR5" s="8">
        <v>30562.347991925348</v>
      </c>
      <c r="AS5" s="8">
        <v>2023462.6898437592</v>
      </c>
      <c r="AT5" s="8">
        <v>194640.34692864568</v>
      </c>
      <c r="AU5" s="8">
        <v>20677689.562268689</v>
      </c>
      <c r="AV5" s="8">
        <v>79228.016754220473</v>
      </c>
      <c r="AW5" s="8">
        <v>463683.59071846463</v>
      </c>
      <c r="AX5" s="8">
        <v>178058.70915240285</v>
      </c>
      <c r="AY5" s="8">
        <v>5913943.5886501037</v>
      </c>
      <c r="AZ5" s="8">
        <v>529740.92335399985</v>
      </c>
      <c r="BA5" s="8">
        <v>79998.476663050751</v>
      </c>
      <c r="BB5" s="8">
        <v>26.89714515897921</v>
      </c>
      <c r="BC5" s="8">
        <v>16128042.014039129</v>
      </c>
      <c r="BD5" s="8">
        <v>86330434.370826945</v>
      </c>
    </row>
    <row r="6" spans="1:56" x14ac:dyDescent="0.3">
      <c r="A6" s="1" t="s">
        <v>3</v>
      </c>
      <c r="B6" s="8">
        <v>14713.979075581679</v>
      </c>
      <c r="C6" s="8">
        <v>44541.932366632456</v>
      </c>
      <c r="D6" s="8">
        <v>0</v>
      </c>
      <c r="E6" s="8">
        <v>2940.2793250885006</v>
      </c>
      <c r="F6" s="8">
        <v>0</v>
      </c>
      <c r="G6" s="8">
        <v>5121.7672602664834</v>
      </c>
      <c r="H6" s="8">
        <v>0</v>
      </c>
      <c r="I6" s="8">
        <v>56623.397084743759</v>
      </c>
      <c r="J6" s="8">
        <v>616219.01563486364</v>
      </c>
      <c r="K6" s="8">
        <v>148631.30080315072</v>
      </c>
      <c r="L6" s="8">
        <v>445.1700265940425</v>
      </c>
      <c r="M6" s="8">
        <v>273.10430844982835</v>
      </c>
      <c r="N6" s="8">
        <v>81464.851939452492</v>
      </c>
      <c r="O6" s="8">
        <v>19948.307809822683</v>
      </c>
      <c r="P6" s="8">
        <v>10108.491750560383</v>
      </c>
      <c r="Q6" s="8">
        <v>640639.05808597256</v>
      </c>
      <c r="R6" s="8">
        <v>24234628.005344618</v>
      </c>
      <c r="S6" s="8">
        <v>22762884.866103169</v>
      </c>
      <c r="T6" s="8">
        <v>105408.05879154791</v>
      </c>
      <c r="U6" s="8">
        <v>400789.11261062429</v>
      </c>
      <c r="V6" s="8">
        <v>21667.103344409592</v>
      </c>
      <c r="W6" s="8">
        <v>184.15669544832804</v>
      </c>
      <c r="X6" s="8">
        <v>32183.047373491358</v>
      </c>
      <c r="Y6" s="8">
        <v>514692.75028370327</v>
      </c>
      <c r="Z6" s="8">
        <v>59079.169228648207</v>
      </c>
      <c r="AA6" s="8">
        <v>0</v>
      </c>
      <c r="AB6" s="8">
        <v>9908.9679041132549</v>
      </c>
      <c r="AC6" s="8">
        <v>2235.8542500373696</v>
      </c>
      <c r="AD6" s="8">
        <v>5714043.4006100539</v>
      </c>
      <c r="AE6" s="8">
        <v>6084.6688682071281</v>
      </c>
      <c r="AF6" s="8">
        <v>114.04355737465357</v>
      </c>
      <c r="AG6" s="8">
        <v>2656.7221716056588</v>
      </c>
      <c r="AH6" s="8">
        <v>2.1280811390071163E-2</v>
      </c>
      <c r="AI6" s="8">
        <v>10686226.869668337</v>
      </c>
      <c r="AJ6" s="8">
        <v>86.172624959336929</v>
      </c>
      <c r="AK6" s="8">
        <v>4560.9169108801134</v>
      </c>
      <c r="AL6" s="8">
        <v>5969.4146290972349</v>
      </c>
      <c r="AM6" s="8">
        <v>25678.627949790814</v>
      </c>
      <c r="AN6" s="8">
        <v>455819.07862807054</v>
      </c>
      <c r="AO6" s="8">
        <v>4754732.2640674552</v>
      </c>
      <c r="AP6" s="8">
        <v>24368.481880503899</v>
      </c>
      <c r="AQ6" s="8">
        <v>112003.48888992274</v>
      </c>
      <c r="AR6" s="8">
        <v>259937.57153093265</v>
      </c>
      <c r="AS6" s="8">
        <v>28514.502582239395</v>
      </c>
      <c r="AT6" s="8">
        <v>11543.426409268111</v>
      </c>
      <c r="AU6" s="8">
        <v>18108.921601179707</v>
      </c>
      <c r="AV6" s="8">
        <v>9708380.6049952935</v>
      </c>
      <c r="AW6" s="8">
        <v>84432.025241676238</v>
      </c>
      <c r="AX6" s="8">
        <v>19044.742380558859</v>
      </c>
      <c r="AY6" s="8">
        <v>41173.462251064506</v>
      </c>
      <c r="AZ6" s="8">
        <v>552065.83523452689</v>
      </c>
      <c r="BA6" s="8">
        <v>331289.59443550225</v>
      </c>
      <c r="BB6" s="8">
        <v>3621.8968984838671</v>
      </c>
      <c r="BC6" s="8">
        <v>2946544.545464172</v>
      </c>
      <c r="BD6" s="8">
        <v>85582333.048162967</v>
      </c>
    </row>
    <row r="7" spans="1:56" x14ac:dyDescent="0.3">
      <c r="A7" s="1" t="s">
        <v>4</v>
      </c>
      <c r="B7" s="8">
        <v>121.13512261038242</v>
      </c>
      <c r="C7" s="8">
        <v>2.1457296821566045E-2</v>
      </c>
      <c r="D7" s="8">
        <v>0.1196971902426749</v>
      </c>
      <c r="E7" s="8">
        <v>0</v>
      </c>
      <c r="F7" s="8">
        <v>0</v>
      </c>
      <c r="G7" s="8">
        <v>0</v>
      </c>
      <c r="H7" s="8">
        <v>0</v>
      </c>
      <c r="I7" s="8">
        <v>19.284958810240948</v>
      </c>
      <c r="J7" s="8">
        <v>833920.24701865227</v>
      </c>
      <c r="K7" s="8">
        <v>0.10956876516297308</v>
      </c>
      <c r="L7" s="8">
        <v>0</v>
      </c>
      <c r="M7" s="8">
        <v>0</v>
      </c>
      <c r="N7" s="8">
        <v>0</v>
      </c>
      <c r="O7" s="8">
        <v>1.7818267295028226E-2</v>
      </c>
      <c r="P7" s="8">
        <v>0</v>
      </c>
      <c r="Q7" s="8">
        <v>0</v>
      </c>
      <c r="R7" s="8">
        <v>0.2780595834831372</v>
      </c>
      <c r="S7" s="8">
        <v>0.40586334460549778</v>
      </c>
      <c r="T7" s="8">
        <v>11308.209015541868</v>
      </c>
      <c r="U7" s="8">
        <v>0</v>
      </c>
      <c r="V7" s="8">
        <v>0.19586022511094506</v>
      </c>
      <c r="W7" s="8">
        <v>0</v>
      </c>
      <c r="X7" s="8">
        <v>0</v>
      </c>
      <c r="Y7" s="8">
        <v>356.15669934634866</v>
      </c>
      <c r="Z7" s="8">
        <v>633.25884925869411</v>
      </c>
      <c r="AA7" s="8">
        <v>0</v>
      </c>
      <c r="AB7" s="8">
        <v>0</v>
      </c>
      <c r="AC7" s="8">
        <v>2.5004601666472798E-2</v>
      </c>
      <c r="AD7" s="8">
        <v>0</v>
      </c>
      <c r="AE7" s="8">
        <v>0.18242504720522906</v>
      </c>
      <c r="AF7" s="8">
        <v>0</v>
      </c>
      <c r="AG7" s="8">
        <v>99668.314226023474</v>
      </c>
      <c r="AH7" s="8">
        <v>0</v>
      </c>
      <c r="AI7" s="8">
        <v>216.61919392582541</v>
      </c>
      <c r="AJ7" s="8">
        <v>2.2856954931112262E-2</v>
      </c>
      <c r="AK7" s="8">
        <v>2.0525757355919681E-2</v>
      </c>
      <c r="AL7" s="8">
        <v>182176.06470923685</v>
      </c>
      <c r="AM7" s="8">
        <v>0</v>
      </c>
      <c r="AN7" s="8">
        <v>0</v>
      </c>
      <c r="AO7" s="8">
        <v>0</v>
      </c>
      <c r="AP7" s="8">
        <v>1.6317087144330739E-2</v>
      </c>
      <c r="AQ7" s="8">
        <v>0</v>
      </c>
      <c r="AR7" s="8">
        <v>0</v>
      </c>
      <c r="AS7" s="8">
        <v>1.9734572746616049E-2</v>
      </c>
      <c r="AT7" s="8">
        <v>0</v>
      </c>
      <c r="AU7" s="8">
        <v>0</v>
      </c>
      <c r="AV7" s="8">
        <v>61569.685698115645</v>
      </c>
      <c r="AW7" s="8">
        <v>1078.201804410771</v>
      </c>
      <c r="AX7" s="8">
        <v>8.5891231611946131E-2</v>
      </c>
      <c r="AY7" s="8">
        <v>9.016963871906673E-3</v>
      </c>
      <c r="AZ7" s="8">
        <v>0.1914330965160034</v>
      </c>
      <c r="BA7" s="8">
        <v>4993.9173583319689</v>
      </c>
      <c r="BB7" s="8">
        <v>0</v>
      </c>
      <c r="BC7" s="8">
        <v>64324.501753973615</v>
      </c>
      <c r="BD7" s="8">
        <v>1260387.3179382235</v>
      </c>
    </row>
    <row r="8" spans="1:56" x14ac:dyDescent="0.3">
      <c r="A8" s="1" t="s">
        <v>5</v>
      </c>
      <c r="B8" s="8">
        <v>0</v>
      </c>
      <c r="C8" s="8">
        <v>0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8">
        <v>0</v>
      </c>
      <c r="BB8" s="8">
        <v>0</v>
      </c>
      <c r="BC8" s="8">
        <v>0</v>
      </c>
      <c r="BD8" s="8">
        <v>0</v>
      </c>
    </row>
    <row r="9" spans="1:56" x14ac:dyDescent="0.3">
      <c r="A9" s="1" t="s">
        <v>6</v>
      </c>
      <c r="B9" s="8">
        <v>77.16713633641119</v>
      </c>
      <c r="C9" s="8">
        <v>93.248568664255885</v>
      </c>
      <c r="D9" s="8">
        <v>981.66583376742619</v>
      </c>
      <c r="E9" s="8">
        <v>130.69812762727281</v>
      </c>
      <c r="F9" s="8">
        <v>0</v>
      </c>
      <c r="G9" s="8">
        <v>0</v>
      </c>
      <c r="H9" s="8">
        <v>0</v>
      </c>
      <c r="I9" s="8">
        <v>394.78446208166093</v>
      </c>
      <c r="J9" s="8">
        <v>94256.379495238551</v>
      </c>
      <c r="K9" s="8">
        <v>19864.659353384392</v>
      </c>
      <c r="L9" s="8">
        <v>0</v>
      </c>
      <c r="M9" s="8">
        <v>0</v>
      </c>
      <c r="N9" s="8">
        <v>15.368405952856639</v>
      </c>
      <c r="O9" s="8">
        <v>25.169404410299759</v>
      </c>
      <c r="P9" s="8">
        <v>0</v>
      </c>
      <c r="Q9" s="8">
        <v>1.9845902215965014</v>
      </c>
      <c r="R9" s="8">
        <v>690.29564034116754</v>
      </c>
      <c r="S9" s="8">
        <v>7887.7856743737566</v>
      </c>
      <c r="T9" s="8">
        <v>329103.27291304828</v>
      </c>
      <c r="U9" s="8">
        <v>18.661238523418014</v>
      </c>
      <c r="V9" s="8">
        <v>1760.2687079616119</v>
      </c>
      <c r="W9" s="8">
        <v>2369.1660168689441</v>
      </c>
      <c r="X9" s="8">
        <v>0</v>
      </c>
      <c r="Y9" s="8">
        <v>120231.1842134036</v>
      </c>
      <c r="Z9" s="8">
        <v>6904.8462250066732</v>
      </c>
      <c r="AA9" s="8">
        <v>0</v>
      </c>
      <c r="AB9" s="8">
        <v>366.63169098403239</v>
      </c>
      <c r="AC9" s="8">
        <v>11.639719682449844</v>
      </c>
      <c r="AD9" s="8">
        <v>3898.4889744651314</v>
      </c>
      <c r="AE9" s="8">
        <v>301.62475484863614</v>
      </c>
      <c r="AF9" s="8">
        <v>0</v>
      </c>
      <c r="AG9" s="8">
        <v>382.07604905704289</v>
      </c>
      <c r="AH9" s="8">
        <v>0</v>
      </c>
      <c r="AI9" s="8">
        <v>116.40281993053046</v>
      </c>
      <c r="AJ9" s="8">
        <v>11.626184931828675</v>
      </c>
      <c r="AK9" s="8">
        <v>0.38836036662212731</v>
      </c>
      <c r="AL9" s="8">
        <v>9233.7760683373454</v>
      </c>
      <c r="AM9" s="8">
        <v>3213.0926764959017</v>
      </c>
      <c r="AN9" s="8">
        <v>23.59771108804005</v>
      </c>
      <c r="AO9" s="8">
        <v>0</v>
      </c>
      <c r="AP9" s="8">
        <v>3247.1305614155099</v>
      </c>
      <c r="AQ9" s="8">
        <v>13306.845310436125</v>
      </c>
      <c r="AR9" s="8">
        <v>53957.787893721659</v>
      </c>
      <c r="AS9" s="8">
        <v>3760.3596897009525</v>
      </c>
      <c r="AT9" s="8">
        <v>0</v>
      </c>
      <c r="AU9" s="8">
        <v>0</v>
      </c>
      <c r="AV9" s="8">
        <v>488.46068200875737</v>
      </c>
      <c r="AW9" s="8">
        <v>7.3997373875154144</v>
      </c>
      <c r="AX9" s="8">
        <v>3539.7392780888727</v>
      </c>
      <c r="AY9" s="8">
        <v>1110.1087233665337</v>
      </c>
      <c r="AZ9" s="8">
        <v>3257.7809307071043</v>
      </c>
      <c r="BA9" s="8">
        <v>100197.74898162107</v>
      </c>
      <c r="BB9" s="8">
        <v>484.17299830601291</v>
      </c>
      <c r="BC9" s="8">
        <v>47176.010905532341</v>
      </c>
      <c r="BD9" s="8">
        <v>832899.49670969183</v>
      </c>
    </row>
    <row r="10" spans="1:56" x14ac:dyDescent="0.3">
      <c r="A10" s="1" t="s">
        <v>7</v>
      </c>
      <c r="B10" s="8">
        <v>0</v>
      </c>
      <c r="C10" s="8">
        <v>0</v>
      </c>
      <c r="D10" s="8">
        <v>0</v>
      </c>
      <c r="E10" s="8">
        <v>0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</row>
    <row r="11" spans="1:56" x14ac:dyDescent="0.3">
      <c r="A11" s="11" t="s">
        <v>8</v>
      </c>
      <c r="B11" s="8">
        <v>227884.31729359675</v>
      </c>
      <c r="C11" s="8">
        <v>519472.46539280092</v>
      </c>
      <c r="D11" s="8">
        <v>24008.019534216714</v>
      </c>
      <c r="E11" s="8">
        <v>326.75479952002718</v>
      </c>
      <c r="F11" s="8">
        <v>0</v>
      </c>
      <c r="G11" s="8">
        <v>0</v>
      </c>
      <c r="H11" s="8">
        <v>0</v>
      </c>
      <c r="I11" s="8">
        <v>0</v>
      </c>
      <c r="J11" s="8">
        <v>1445017.454623996</v>
      </c>
      <c r="K11" s="8">
        <v>2920506.7975683543</v>
      </c>
      <c r="L11" s="8">
        <v>0</v>
      </c>
      <c r="M11" s="8">
        <v>0</v>
      </c>
      <c r="N11" s="8">
        <v>4253.1544340794817</v>
      </c>
      <c r="O11" s="8">
        <v>14388.785599572642</v>
      </c>
      <c r="P11" s="8">
        <v>0</v>
      </c>
      <c r="Q11" s="8">
        <v>432067.78237132664</v>
      </c>
      <c r="R11" s="8">
        <v>343993.56362985488</v>
      </c>
      <c r="S11" s="8">
        <v>7153000.0003735535</v>
      </c>
      <c r="T11" s="8">
        <v>10315.479856237152</v>
      </c>
      <c r="U11" s="8">
        <v>294.70255760525612</v>
      </c>
      <c r="V11" s="8">
        <v>30745.222716690951</v>
      </c>
      <c r="W11" s="8">
        <v>161144.42690661788</v>
      </c>
      <c r="X11" s="8">
        <v>25667.613393359301</v>
      </c>
      <c r="Y11" s="8">
        <v>526724.28512601787</v>
      </c>
      <c r="Z11" s="8">
        <v>1067737.6377656513</v>
      </c>
      <c r="AA11" s="8">
        <v>0</v>
      </c>
      <c r="AB11" s="8">
        <v>354.35534116885782</v>
      </c>
      <c r="AC11" s="8">
        <v>31244.703486529466</v>
      </c>
      <c r="AD11" s="8">
        <v>0</v>
      </c>
      <c r="AE11" s="8">
        <v>901674.08206516935</v>
      </c>
      <c r="AF11" s="8">
        <v>0</v>
      </c>
      <c r="AG11" s="8">
        <v>13717.469199468826</v>
      </c>
      <c r="AH11" s="8">
        <v>0</v>
      </c>
      <c r="AI11" s="8">
        <v>1227071.1130040847</v>
      </c>
      <c r="AJ11" s="8">
        <v>21147.356943323393</v>
      </c>
      <c r="AK11" s="8">
        <v>6421.1324635924693</v>
      </c>
      <c r="AL11" s="8">
        <v>899033.33346741344</v>
      </c>
      <c r="AM11" s="8">
        <v>2561352.5235128128</v>
      </c>
      <c r="AN11" s="8">
        <v>6783.5008652400193</v>
      </c>
      <c r="AO11" s="8">
        <v>5220.9540718949302</v>
      </c>
      <c r="AP11" s="8">
        <v>4432635.4143815087</v>
      </c>
      <c r="AQ11" s="8">
        <v>6190.5343898167548</v>
      </c>
      <c r="AR11" s="8">
        <v>43205.531761058199</v>
      </c>
      <c r="AS11" s="8">
        <v>939115.55232188781</v>
      </c>
      <c r="AT11" s="8">
        <v>0</v>
      </c>
      <c r="AU11" s="8">
        <v>0</v>
      </c>
      <c r="AV11" s="8">
        <v>4890.6379121621512</v>
      </c>
      <c r="AW11" s="8">
        <v>539134.73512740666</v>
      </c>
      <c r="AX11" s="8">
        <v>247.51453478628764</v>
      </c>
      <c r="AY11" s="8">
        <v>7679443.8283828171</v>
      </c>
      <c r="AZ11" s="8">
        <v>3587886.1139569725</v>
      </c>
      <c r="BA11" s="8">
        <v>149862412.58578086</v>
      </c>
      <c r="BB11" s="8">
        <v>0</v>
      </c>
      <c r="BC11" s="8">
        <v>9002189.1028223876</v>
      </c>
      <c r="BD11" s="8">
        <v>196678920.53973541</v>
      </c>
    </row>
    <row r="12" spans="1:56" x14ac:dyDescent="0.3">
      <c r="A12" s="10" t="s">
        <v>9</v>
      </c>
      <c r="B12" s="8">
        <v>554515766.38926888</v>
      </c>
      <c r="C12" s="8">
        <v>17359235.353408217</v>
      </c>
      <c r="D12" s="8">
        <v>24742664.302262962</v>
      </c>
      <c r="E12" s="8">
        <v>377803425.25135499</v>
      </c>
      <c r="F12" s="8">
        <v>1932.0379154181444</v>
      </c>
      <c r="G12" s="8">
        <v>59611.202205825364</v>
      </c>
      <c r="H12" s="8">
        <v>5434235.0316361366</v>
      </c>
      <c r="I12" s="8">
        <v>73979965.923971012</v>
      </c>
      <c r="J12" s="8">
        <v>0</v>
      </c>
      <c r="K12" s="8">
        <v>45829160.735561468</v>
      </c>
      <c r="L12" s="8">
        <v>834785.50488930801</v>
      </c>
      <c r="M12" s="8">
        <v>243986.11715550325</v>
      </c>
      <c r="N12" s="8">
        <v>1153773.681799121</v>
      </c>
      <c r="O12" s="8">
        <v>703805.45063829049</v>
      </c>
      <c r="P12" s="8">
        <v>932318.18752795993</v>
      </c>
      <c r="Q12" s="8">
        <v>1587530.8473194027</v>
      </c>
      <c r="R12" s="8">
        <v>32670382.815950844</v>
      </c>
      <c r="S12" s="8">
        <v>104747736.9855402</v>
      </c>
      <c r="T12" s="8">
        <v>358708.58552651963</v>
      </c>
      <c r="U12" s="8">
        <v>116545.22468970712</v>
      </c>
      <c r="V12" s="8">
        <v>2618891234.9807034</v>
      </c>
      <c r="W12" s="8">
        <v>19789346.344399583</v>
      </c>
      <c r="X12" s="8">
        <v>442405.86380710691</v>
      </c>
      <c r="Y12" s="8">
        <v>44897795.972986199</v>
      </c>
      <c r="Z12" s="8">
        <v>991194852.31408048</v>
      </c>
      <c r="AA12" s="8">
        <v>2142720.8628841476</v>
      </c>
      <c r="AB12" s="8">
        <v>2324.612582846813</v>
      </c>
      <c r="AC12" s="8">
        <v>3845358.1294742506</v>
      </c>
      <c r="AD12" s="8">
        <v>4003059.6938190553</v>
      </c>
      <c r="AE12" s="8">
        <v>68233211.425611317</v>
      </c>
      <c r="AF12" s="8">
        <v>84385.539901113501</v>
      </c>
      <c r="AG12" s="8">
        <v>476079508.62754786</v>
      </c>
      <c r="AH12" s="8">
        <v>22820656.757920615</v>
      </c>
      <c r="AI12" s="8">
        <v>216189389.72877041</v>
      </c>
      <c r="AJ12" s="8">
        <v>5606154.2765253074</v>
      </c>
      <c r="AK12" s="8">
        <v>1280238.2554602779</v>
      </c>
      <c r="AL12" s="8">
        <v>5291085.0473159943</v>
      </c>
      <c r="AM12" s="8">
        <v>52450673.078021087</v>
      </c>
      <c r="AN12" s="8">
        <v>1418143.5373656235</v>
      </c>
      <c r="AO12" s="8">
        <v>69684.275772314795</v>
      </c>
      <c r="AP12" s="8">
        <v>225131967.47607538</v>
      </c>
      <c r="AQ12" s="8">
        <v>367488.84629222832</v>
      </c>
      <c r="AR12" s="8">
        <v>48079885.818486348</v>
      </c>
      <c r="AS12" s="8">
        <v>18761077.432445824</v>
      </c>
      <c r="AT12" s="8">
        <v>5024.7583359334958</v>
      </c>
      <c r="AU12" s="8">
        <v>32046125.738455325</v>
      </c>
      <c r="AV12" s="8">
        <v>8719617.1434914991</v>
      </c>
      <c r="AW12" s="8">
        <v>4289964.120832962</v>
      </c>
      <c r="AX12" s="8">
        <v>61645858.008429341</v>
      </c>
      <c r="AY12" s="8">
        <v>81182373.756671458</v>
      </c>
      <c r="AZ12" s="8">
        <v>32282712.433404841</v>
      </c>
      <c r="BA12" s="8">
        <v>544043017.14287734</v>
      </c>
      <c r="BB12" s="8">
        <v>51372283.534149371</v>
      </c>
      <c r="BC12" s="8">
        <v>3898870837.4240699</v>
      </c>
      <c r="BD12" s="8">
        <v>10784606032.587587</v>
      </c>
    </row>
    <row r="13" spans="1:56" x14ac:dyDescent="0.3">
      <c r="A13" s="1" t="s">
        <v>360</v>
      </c>
      <c r="B13" s="8">
        <v>0</v>
      </c>
      <c r="C13" s="8">
        <v>0</v>
      </c>
      <c r="D13" s="8">
        <v>0</v>
      </c>
      <c r="E13" s="8">
        <v>0</v>
      </c>
      <c r="F13" s="8">
        <v>0</v>
      </c>
      <c r="G13" s="8">
        <v>0</v>
      </c>
      <c r="H13" s="8">
        <v>0</v>
      </c>
      <c r="I13" s="8">
        <v>0</v>
      </c>
      <c r="J13" s="8">
        <v>377508.75425930758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8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8">
        <v>0</v>
      </c>
      <c r="BB13" s="8">
        <v>0</v>
      </c>
      <c r="BC13" s="8">
        <v>0</v>
      </c>
      <c r="BD13" s="8">
        <v>377508.75425930758</v>
      </c>
    </row>
    <row r="14" spans="1:56" x14ac:dyDescent="0.3">
      <c r="A14" s="1" t="s">
        <v>10</v>
      </c>
      <c r="B14" s="8">
        <v>66245.535232510345</v>
      </c>
      <c r="C14" s="8">
        <v>1054131.6706707524</v>
      </c>
      <c r="D14" s="8">
        <v>0</v>
      </c>
      <c r="E14" s="8">
        <v>0</v>
      </c>
      <c r="F14" s="8">
        <v>0</v>
      </c>
      <c r="G14" s="8">
        <v>220.60647984549217</v>
      </c>
      <c r="H14" s="8">
        <v>0</v>
      </c>
      <c r="I14" s="8">
        <v>0</v>
      </c>
      <c r="J14" s="8">
        <v>1227.6800066737928</v>
      </c>
      <c r="K14" s="8">
        <v>3.8665532132609315E-2</v>
      </c>
      <c r="L14" s="8">
        <v>0</v>
      </c>
      <c r="M14" s="8">
        <v>0</v>
      </c>
      <c r="N14" s="8">
        <v>87.055471867279422</v>
      </c>
      <c r="O14" s="8">
        <v>349914.52283690078</v>
      </c>
      <c r="P14" s="8">
        <v>11853.393908110704</v>
      </c>
      <c r="Q14" s="8">
        <v>0</v>
      </c>
      <c r="R14" s="8">
        <v>7638893.270348886</v>
      </c>
      <c r="S14" s="8">
        <v>9197399.7211370785</v>
      </c>
      <c r="T14" s="8">
        <v>186611.31808131956</v>
      </c>
      <c r="U14" s="8">
        <v>1854460.6080504151</v>
      </c>
      <c r="V14" s="8">
        <v>629.17363758624674</v>
      </c>
      <c r="W14" s="8">
        <v>0.63039868653064168</v>
      </c>
      <c r="X14" s="8">
        <v>0</v>
      </c>
      <c r="Y14" s="8">
        <v>3804543.7381216562</v>
      </c>
      <c r="Z14" s="8">
        <v>2151.05741852546</v>
      </c>
      <c r="AA14" s="8">
        <v>0</v>
      </c>
      <c r="AB14" s="8">
        <v>92.001805496102108</v>
      </c>
      <c r="AC14" s="8">
        <v>0</v>
      </c>
      <c r="AD14" s="8">
        <v>1818.2722419552224</v>
      </c>
      <c r="AE14" s="8">
        <v>0</v>
      </c>
      <c r="AF14" s="8">
        <v>0</v>
      </c>
      <c r="AG14" s="8">
        <v>0</v>
      </c>
      <c r="AH14" s="8">
        <v>0</v>
      </c>
      <c r="AI14" s="8">
        <v>2898782.9949039277</v>
      </c>
      <c r="AJ14" s="8">
        <v>3459.4657399985927</v>
      </c>
      <c r="AK14" s="8">
        <v>391639.81479619752</v>
      </c>
      <c r="AL14" s="8">
        <v>0</v>
      </c>
      <c r="AM14" s="8">
        <v>0</v>
      </c>
      <c r="AN14" s="8">
        <v>1814.3151750521645</v>
      </c>
      <c r="AO14" s="8">
        <v>194.88554497561415</v>
      </c>
      <c r="AP14" s="8">
        <v>0</v>
      </c>
      <c r="AQ14" s="8">
        <v>2140.773194554462</v>
      </c>
      <c r="AR14" s="8">
        <v>477.81582854427228</v>
      </c>
      <c r="AS14" s="8">
        <v>0</v>
      </c>
      <c r="AT14" s="8">
        <v>164822.7184463556</v>
      </c>
      <c r="AU14" s="8">
        <v>386233.47213989432</v>
      </c>
      <c r="AV14" s="8">
        <v>16233.866969796081</v>
      </c>
      <c r="AW14" s="8">
        <v>139.48660833279999</v>
      </c>
      <c r="AX14" s="8">
        <v>155.31487594503258</v>
      </c>
      <c r="AY14" s="8">
        <v>49230483.675583206</v>
      </c>
      <c r="AZ14" s="8">
        <v>283.91959030618511</v>
      </c>
      <c r="BA14" s="8">
        <v>0.19708374092735714</v>
      </c>
      <c r="BB14" s="8">
        <v>0</v>
      </c>
      <c r="BC14" s="8">
        <v>336509.93062101328</v>
      </c>
      <c r="BD14" s="8">
        <v>77603652.941615626</v>
      </c>
    </row>
    <row r="15" spans="1:56" x14ac:dyDescent="0.3">
      <c r="A15" s="1" t="s">
        <v>11</v>
      </c>
      <c r="B15" s="8">
        <v>0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1889.4415920003466</v>
      </c>
      <c r="S15" s="8">
        <v>0</v>
      </c>
      <c r="T15" s="8">
        <v>53342.909295159639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124872.69341483447</v>
      </c>
      <c r="BD15" s="8">
        <v>180105.04430199447</v>
      </c>
    </row>
    <row r="16" spans="1:56" x14ac:dyDescent="0.3">
      <c r="A16" s="1" t="s">
        <v>12</v>
      </c>
      <c r="B16" s="8">
        <v>80913.486397250468</v>
      </c>
      <c r="C16" s="8">
        <v>3090602.0629105112</v>
      </c>
      <c r="D16" s="8">
        <v>1449313.2615126185</v>
      </c>
      <c r="E16" s="8">
        <v>2386.9561159486652</v>
      </c>
      <c r="F16" s="8">
        <v>0</v>
      </c>
      <c r="G16" s="8">
        <v>129452.9103937655</v>
      </c>
      <c r="H16" s="8">
        <v>0</v>
      </c>
      <c r="I16" s="8">
        <v>4494.8879570669806</v>
      </c>
      <c r="J16" s="8">
        <v>90818.351968869334</v>
      </c>
      <c r="K16" s="8">
        <v>21652.901483067897</v>
      </c>
      <c r="L16" s="8">
        <v>29635.31880409419</v>
      </c>
      <c r="M16" s="8">
        <v>214782.0330555976</v>
      </c>
      <c r="N16" s="8">
        <v>0</v>
      </c>
      <c r="O16" s="8">
        <v>1217864.4427420422</v>
      </c>
      <c r="P16" s="8">
        <v>5506.3028428571324</v>
      </c>
      <c r="Q16" s="8">
        <v>48293.103284172728</v>
      </c>
      <c r="R16" s="8">
        <v>32752681.479846545</v>
      </c>
      <c r="S16" s="8">
        <v>36370836.694701575</v>
      </c>
      <c r="T16" s="8">
        <v>4289.7634962201519</v>
      </c>
      <c r="U16" s="8">
        <v>6284799.7617740249</v>
      </c>
      <c r="V16" s="8">
        <v>7741.4241539814529</v>
      </c>
      <c r="W16" s="8">
        <v>23.378355840013587</v>
      </c>
      <c r="X16" s="8">
        <v>506315.43761644373</v>
      </c>
      <c r="Y16" s="8">
        <v>6105808.7201355956</v>
      </c>
      <c r="Z16" s="8">
        <v>12190.348397763357</v>
      </c>
      <c r="AA16" s="8">
        <v>0</v>
      </c>
      <c r="AB16" s="8">
        <v>58502.918628956053</v>
      </c>
      <c r="AC16" s="8">
        <v>23671.553381139485</v>
      </c>
      <c r="AD16" s="8">
        <v>2780590.0082671591</v>
      </c>
      <c r="AE16" s="8">
        <v>66721.075103337513</v>
      </c>
      <c r="AF16" s="8">
        <v>199030.01678874411</v>
      </c>
      <c r="AG16" s="8">
        <v>32332.362361737043</v>
      </c>
      <c r="AH16" s="8">
        <v>1.6159962208280674E-3</v>
      </c>
      <c r="AI16" s="8">
        <v>7038181.8918401357</v>
      </c>
      <c r="AJ16" s="8">
        <v>242.68572583752925</v>
      </c>
      <c r="AK16" s="8">
        <v>26380.583694580142</v>
      </c>
      <c r="AL16" s="8">
        <v>267374.65427649958</v>
      </c>
      <c r="AM16" s="8">
        <v>15424.206858257045</v>
      </c>
      <c r="AN16" s="8">
        <v>3238617.7710575513</v>
      </c>
      <c r="AO16" s="8">
        <v>65832.239342143745</v>
      </c>
      <c r="AP16" s="8">
        <v>15866.361297830757</v>
      </c>
      <c r="AQ16" s="8">
        <v>154355.78587179494</v>
      </c>
      <c r="AR16" s="8">
        <v>176966.32361901956</v>
      </c>
      <c r="AS16" s="8">
        <v>90406.780645493141</v>
      </c>
      <c r="AT16" s="8">
        <v>5096376.492527985</v>
      </c>
      <c r="AU16" s="8">
        <v>61925.652045403716</v>
      </c>
      <c r="AV16" s="8">
        <v>712294.40547560446</v>
      </c>
      <c r="AW16" s="8">
        <v>260049.79779283304</v>
      </c>
      <c r="AX16" s="8">
        <v>428.02853409036891</v>
      </c>
      <c r="AY16" s="8">
        <v>93680.015425458841</v>
      </c>
      <c r="AZ16" s="8">
        <v>853460.34316597763</v>
      </c>
      <c r="BA16" s="8">
        <v>74615.274573770977</v>
      </c>
      <c r="BB16" s="8">
        <v>527.70101653699908</v>
      </c>
      <c r="BC16" s="8">
        <v>3972962.3529413156</v>
      </c>
      <c r="BD16" s="8">
        <v>113807220.31182103</v>
      </c>
    </row>
    <row r="17" spans="1:56" x14ac:dyDescent="0.3">
      <c r="A17" s="1" t="s">
        <v>13</v>
      </c>
      <c r="B17" s="8">
        <v>108372.45751914952</v>
      </c>
      <c r="C17" s="8">
        <v>1016823.7505840708</v>
      </c>
      <c r="D17" s="8">
        <v>220486.00229580217</v>
      </c>
      <c r="E17" s="8">
        <v>7521.3378661003362</v>
      </c>
      <c r="F17" s="8">
        <v>0</v>
      </c>
      <c r="G17" s="8">
        <v>17408.658346569726</v>
      </c>
      <c r="H17" s="8">
        <v>0</v>
      </c>
      <c r="I17" s="8">
        <v>43247.52942652379</v>
      </c>
      <c r="J17" s="8">
        <v>2280195.1560296584</v>
      </c>
      <c r="K17" s="8">
        <v>471093.1877167123</v>
      </c>
      <c r="L17" s="8">
        <v>1579.6033078471755</v>
      </c>
      <c r="M17" s="8">
        <v>304.11615299907618</v>
      </c>
      <c r="N17" s="8">
        <v>628886.19203937158</v>
      </c>
      <c r="O17" s="8">
        <v>0</v>
      </c>
      <c r="P17" s="8">
        <v>236.15659390608297</v>
      </c>
      <c r="Q17" s="8">
        <v>771411.31727550505</v>
      </c>
      <c r="R17" s="8">
        <v>110065.67423894755</v>
      </c>
      <c r="S17" s="8">
        <v>6873675.4863046827</v>
      </c>
      <c r="T17" s="8">
        <v>7893.4508321484973</v>
      </c>
      <c r="U17" s="8">
        <v>749.79393801942012</v>
      </c>
      <c r="V17" s="8">
        <v>46225.998239970111</v>
      </c>
      <c r="W17" s="8">
        <v>7612.6639112112489</v>
      </c>
      <c r="X17" s="8">
        <v>3051.4716926301248</v>
      </c>
      <c r="Y17" s="8">
        <v>394782.78688642639</v>
      </c>
      <c r="Z17" s="8">
        <v>207908.90911453552</v>
      </c>
      <c r="AA17" s="8">
        <v>0</v>
      </c>
      <c r="AB17" s="8">
        <v>11766.356627535401</v>
      </c>
      <c r="AC17" s="8">
        <v>323.90673538625452</v>
      </c>
      <c r="AD17" s="8">
        <v>0</v>
      </c>
      <c r="AE17" s="8">
        <v>62874.920601595288</v>
      </c>
      <c r="AF17" s="8">
        <v>380.14519124884526</v>
      </c>
      <c r="AG17" s="8">
        <v>15181.900116496028</v>
      </c>
      <c r="AH17" s="8">
        <v>8.6257021427529126E-3</v>
      </c>
      <c r="AI17" s="8">
        <v>1431107.3536363102</v>
      </c>
      <c r="AJ17" s="8">
        <v>21184.705654615944</v>
      </c>
      <c r="AK17" s="8">
        <v>423342.31829694792</v>
      </c>
      <c r="AL17" s="8">
        <v>17090.493037583121</v>
      </c>
      <c r="AM17" s="8">
        <v>77544.899962388983</v>
      </c>
      <c r="AN17" s="8">
        <v>422874.4419885698</v>
      </c>
      <c r="AO17" s="8">
        <v>66867.049344684798</v>
      </c>
      <c r="AP17" s="8">
        <v>111540.43505380867</v>
      </c>
      <c r="AQ17" s="8">
        <v>30212.630839608177</v>
      </c>
      <c r="AR17" s="8">
        <v>2287.68619135062</v>
      </c>
      <c r="AS17" s="8">
        <v>198096.75967287575</v>
      </c>
      <c r="AT17" s="8">
        <v>14501.545782577008</v>
      </c>
      <c r="AU17" s="8">
        <v>485.1873967468162</v>
      </c>
      <c r="AV17" s="8">
        <v>313293.87279158522</v>
      </c>
      <c r="AW17" s="8">
        <v>2190496.2249787562</v>
      </c>
      <c r="AX17" s="8">
        <v>39049.628269013774</v>
      </c>
      <c r="AY17" s="8">
        <v>11356.662427254883</v>
      </c>
      <c r="AZ17" s="8">
        <v>572641.50018053455</v>
      </c>
      <c r="BA17" s="8">
        <v>5348095.8767281938</v>
      </c>
      <c r="BB17" s="8">
        <v>14884.528505292719</v>
      </c>
      <c r="BC17" s="8">
        <v>4082240.0824512606</v>
      </c>
      <c r="BD17" s="8">
        <v>28699252.821400717</v>
      </c>
    </row>
    <row r="18" spans="1:56" x14ac:dyDescent="0.3">
      <c r="A18" s="1" t="s">
        <v>14</v>
      </c>
      <c r="B18" s="8">
        <v>2.9372162797866993E-3</v>
      </c>
      <c r="C18" s="8">
        <v>4.8399464459880713E-2</v>
      </c>
      <c r="D18" s="8">
        <v>7.1933263500679034E-3</v>
      </c>
      <c r="E18" s="8">
        <v>2.1104386174799934E-3</v>
      </c>
      <c r="F18" s="8">
        <v>0</v>
      </c>
      <c r="G18" s="8">
        <v>0</v>
      </c>
      <c r="H18" s="8">
        <v>0</v>
      </c>
      <c r="I18" s="8">
        <v>1.1589495299633381</v>
      </c>
      <c r="J18" s="8">
        <v>12.013759309952219</v>
      </c>
      <c r="K18" s="8">
        <v>6.5846481775661348E-3</v>
      </c>
      <c r="L18" s="8">
        <v>0</v>
      </c>
      <c r="M18" s="8">
        <v>0</v>
      </c>
      <c r="N18" s="8">
        <v>0</v>
      </c>
      <c r="O18" s="8">
        <v>1.0708071875874582E-3</v>
      </c>
      <c r="P18" s="8">
        <v>0</v>
      </c>
      <c r="Q18" s="8">
        <v>2553223.1686170604</v>
      </c>
      <c r="R18" s="8">
        <v>4.2363805415356046E-2</v>
      </c>
      <c r="S18" s="8">
        <v>2.4390777138196703E-2</v>
      </c>
      <c r="T18" s="8">
        <v>0</v>
      </c>
      <c r="U18" s="8">
        <v>0</v>
      </c>
      <c r="V18" s="8">
        <v>1.177042264203868E-2</v>
      </c>
      <c r="W18" s="8">
        <v>0</v>
      </c>
      <c r="X18" s="8">
        <v>0</v>
      </c>
      <c r="Y18" s="8">
        <v>803.30805470379767</v>
      </c>
      <c r="Z18" s="8">
        <v>0.45572837226751983</v>
      </c>
      <c r="AA18" s="8">
        <v>0</v>
      </c>
      <c r="AB18" s="8">
        <v>18366.014647730397</v>
      </c>
      <c r="AC18" s="8">
        <v>27.011818897691128</v>
      </c>
      <c r="AD18" s="8">
        <v>0</v>
      </c>
      <c r="AE18" s="8">
        <v>1.0963021741055951E-2</v>
      </c>
      <c r="AF18" s="8">
        <v>0</v>
      </c>
      <c r="AG18" s="8">
        <v>0.27277662919937684</v>
      </c>
      <c r="AH18" s="8">
        <v>0</v>
      </c>
      <c r="AI18" s="8">
        <v>1.6019258842875368E-2</v>
      </c>
      <c r="AJ18" s="8">
        <v>1.3736123283674671E-3</v>
      </c>
      <c r="AK18" s="8">
        <v>525.20182668934763</v>
      </c>
      <c r="AL18" s="8">
        <v>1.506379795829303E-3</v>
      </c>
      <c r="AM18" s="8">
        <v>0</v>
      </c>
      <c r="AN18" s="8">
        <v>0</v>
      </c>
      <c r="AO18" s="8">
        <v>0</v>
      </c>
      <c r="AP18" s="8">
        <v>9.8059221501944557E-4</v>
      </c>
      <c r="AQ18" s="8">
        <v>0</v>
      </c>
      <c r="AR18" s="8">
        <v>110468.19181274997</v>
      </c>
      <c r="AS18" s="8">
        <v>1.1859695441284799E-3</v>
      </c>
      <c r="AT18" s="8">
        <v>0</v>
      </c>
      <c r="AU18" s="8">
        <v>0</v>
      </c>
      <c r="AV18" s="8">
        <v>0</v>
      </c>
      <c r="AW18" s="8">
        <v>496.18951278796652</v>
      </c>
      <c r="AX18" s="8">
        <v>5.1617223289985078E-3</v>
      </c>
      <c r="AY18" s="8">
        <v>5.4188376256698238E-4</v>
      </c>
      <c r="AZ18" s="8">
        <v>1333.5208199874337</v>
      </c>
      <c r="BA18" s="8">
        <v>300.11462467014098</v>
      </c>
      <c r="BB18" s="8">
        <v>0</v>
      </c>
      <c r="BC18" s="8">
        <v>18200.010973843575</v>
      </c>
      <c r="BD18" s="8">
        <v>2703756.8184763086</v>
      </c>
    </row>
    <row r="19" spans="1:56" x14ac:dyDescent="0.3">
      <c r="A19" s="1" t="s">
        <v>15</v>
      </c>
      <c r="B19" s="8">
        <v>8888.251750639407</v>
      </c>
      <c r="C19" s="8">
        <v>101533.01423697123</v>
      </c>
      <c r="D19" s="8">
        <v>17624.595032023426</v>
      </c>
      <c r="E19" s="8">
        <v>7409.2152643638256</v>
      </c>
      <c r="F19" s="8">
        <v>0</v>
      </c>
      <c r="G19" s="8">
        <v>24.06072257003985</v>
      </c>
      <c r="H19" s="8">
        <v>0</v>
      </c>
      <c r="I19" s="8">
        <v>312956.47523945</v>
      </c>
      <c r="J19" s="8">
        <v>436787.64280080149</v>
      </c>
      <c r="K19" s="8">
        <v>17075.954036975756</v>
      </c>
      <c r="L19" s="8">
        <v>18380.019996881667</v>
      </c>
      <c r="M19" s="8">
        <v>0</v>
      </c>
      <c r="N19" s="8">
        <v>134.25613106000412</v>
      </c>
      <c r="O19" s="8">
        <v>13298.604446368216</v>
      </c>
      <c r="P19" s="8">
        <v>267676.99050349038</v>
      </c>
      <c r="Q19" s="8">
        <v>0</v>
      </c>
      <c r="R19" s="8">
        <v>141114.9260734492</v>
      </c>
      <c r="S19" s="8">
        <v>835872.90293982811</v>
      </c>
      <c r="T19" s="8">
        <v>1006.8864084549115</v>
      </c>
      <c r="U19" s="8">
        <v>719.84461795214565</v>
      </c>
      <c r="V19" s="8">
        <v>12938.83973209316</v>
      </c>
      <c r="W19" s="8">
        <v>29.468523539526991</v>
      </c>
      <c r="X19" s="8">
        <v>2822.3149493781921</v>
      </c>
      <c r="Y19" s="8">
        <v>61078.518550865265</v>
      </c>
      <c r="Z19" s="8">
        <v>83227.206397978705</v>
      </c>
      <c r="AA19" s="8">
        <v>0</v>
      </c>
      <c r="AB19" s="8">
        <v>37097.419788237377</v>
      </c>
      <c r="AC19" s="8">
        <v>115605.65125920037</v>
      </c>
      <c r="AD19" s="8">
        <v>0</v>
      </c>
      <c r="AE19" s="8">
        <v>1843.1209586884609</v>
      </c>
      <c r="AF19" s="8">
        <v>0</v>
      </c>
      <c r="AG19" s="8">
        <v>9489.5706891230493</v>
      </c>
      <c r="AH19" s="8">
        <v>0.11934742082244193</v>
      </c>
      <c r="AI19" s="8">
        <v>52578.984553670853</v>
      </c>
      <c r="AJ19" s="8">
        <v>19.156376726193589</v>
      </c>
      <c r="AK19" s="8">
        <v>49405.697476496134</v>
      </c>
      <c r="AL19" s="8">
        <v>106299.85596488063</v>
      </c>
      <c r="AM19" s="8">
        <v>9059.2289507630485</v>
      </c>
      <c r="AN19" s="8">
        <v>21208.652423247713</v>
      </c>
      <c r="AO19" s="8">
        <v>11563.478413756886</v>
      </c>
      <c r="AP19" s="8">
        <v>14642.452316003797</v>
      </c>
      <c r="AQ19" s="8">
        <v>36900.759379694449</v>
      </c>
      <c r="AR19" s="8">
        <v>820111.580102904</v>
      </c>
      <c r="AS19" s="8">
        <v>17511.904802992332</v>
      </c>
      <c r="AT19" s="8">
        <v>721.37397489561465</v>
      </c>
      <c r="AU19" s="8">
        <v>2.8874376005429497E-2</v>
      </c>
      <c r="AV19" s="8">
        <v>18940.296572054256</v>
      </c>
      <c r="AW19" s="8">
        <v>43493.411897138401</v>
      </c>
      <c r="AX19" s="8">
        <v>8830.0607348988815</v>
      </c>
      <c r="AY19" s="8">
        <v>9240.4802036176225</v>
      </c>
      <c r="AZ19" s="8">
        <v>350444.57492284715</v>
      </c>
      <c r="BA19" s="8">
        <v>750371.4314123831</v>
      </c>
      <c r="BB19" s="8">
        <v>410.21194547991678</v>
      </c>
      <c r="BC19" s="8">
        <v>4456500.073128812</v>
      </c>
      <c r="BD19" s="8">
        <v>9282889.5648254454</v>
      </c>
    </row>
    <row r="20" spans="1:56" x14ac:dyDescent="0.3">
      <c r="A20" s="1" t="s">
        <v>16</v>
      </c>
      <c r="B20" s="8">
        <v>1993309.5891271017</v>
      </c>
      <c r="C20" s="8">
        <v>858684.65041934862</v>
      </c>
      <c r="D20" s="8">
        <v>9977209.1323808078</v>
      </c>
      <c r="E20" s="8">
        <v>507139.76434746687</v>
      </c>
      <c r="F20" s="8">
        <v>110.04202904571837</v>
      </c>
      <c r="G20" s="8">
        <v>43763.104420022544</v>
      </c>
      <c r="H20" s="8">
        <v>0</v>
      </c>
      <c r="I20" s="8">
        <v>4733292.6269973656</v>
      </c>
      <c r="J20" s="8">
        <v>39653671.066710792</v>
      </c>
      <c r="K20" s="8">
        <v>976880.98635808541</v>
      </c>
      <c r="L20" s="8">
        <v>3515825.821515304</v>
      </c>
      <c r="M20" s="8">
        <v>46949.931883396857</v>
      </c>
      <c r="N20" s="8">
        <v>210163.50855803391</v>
      </c>
      <c r="O20" s="8">
        <v>234284.71615039202</v>
      </c>
      <c r="P20" s="8">
        <v>19846.048362129022</v>
      </c>
      <c r="Q20" s="8">
        <v>2449166.1634060298</v>
      </c>
      <c r="R20" s="8">
        <v>0</v>
      </c>
      <c r="S20" s="8">
        <v>27059257.913938317</v>
      </c>
      <c r="T20" s="8">
        <v>709554.68702449475</v>
      </c>
      <c r="U20" s="8">
        <v>438296.96111172659</v>
      </c>
      <c r="V20" s="8">
        <v>6395956.7959362362</v>
      </c>
      <c r="W20" s="8">
        <v>395318.36339336704</v>
      </c>
      <c r="X20" s="8">
        <v>465616.71959184087</v>
      </c>
      <c r="Y20" s="8">
        <v>25236628.348078251</v>
      </c>
      <c r="Z20" s="8">
        <v>4311146.1614251323</v>
      </c>
      <c r="AA20" s="8">
        <v>0</v>
      </c>
      <c r="AB20" s="8">
        <v>12161.466992609245</v>
      </c>
      <c r="AC20" s="8">
        <v>10985773.241707206</v>
      </c>
      <c r="AD20" s="8">
        <v>578747.04450639326</v>
      </c>
      <c r="AE20" s="8">
        <v>20023.957860817449</v>
      </c>
      <c r="AF20" s="8">
        <v>335953.31276616704</v>
      </c>
      <c r="AG20" s="8">
        <v>470622.47216659889</v>
      </c>
      <c r="AH20" s="8">
        <v>1.7994670182453969</v>
      </c>
      <c r="AI20" s="8">
        <v>24850448.298177134</v>
      </c>
      <c r="AJ20" s="8">
        <v>2045.8407219074693</v>
      </c>
      <c r="AK20" s="8">
        <v>7145.1423893937572</v>
      </c>
      <c r="AL20" s="8">
        <v>1413610.9942478044</v>
      </c>
      <c r="AM20" s="8">
        <v>160508.26417338237</v>
      </c>
      <c r="AN20" s="8">
        <v>2455037.4476592136</v>
      </c>
      <c r="AO20" s="8">
        <v>388621.90500604187</v>
      </c>
      <c r="AP20" s="8">
        <v>4080893.0129683041</v>
      </c>
      <c r="AQ20" s="8">
        <v>1225770.833226505</v>
      </c>
      <c r="AR20" s="8">
        <v>3871173.0719473665</v>
      </c>
      <c r="AS20" s="8">
        <v>42217500.260299034</v>
      </c>
      <c r="AT20" s="8">
        <v>68294.568650368412</v>
      </c>
      <c r="AU20" s="8">
        <v>24023.610677686323</v>
      </c>
      <c r="AV20" s="8">
        <v>3765172.8862551195</v>
      </c>
      <c r="AW20" s="8">
        <v>9226188.5583764743</v>
      </c>
      <c r="AX20" s="8">
        <v>25476.754046076672</v>
      </c>
      <c r="AY20" s="8">
        <v>11737376.95656799</v>
      </c>
      <c r="AZ20" s="8">
        <v>15425250.104534978</v>
      </c>
      <c r="BA20" s="8">
        <v>15040252.917896956</v>
      </c>
      <c r="BB20" s="8">
        <v>115896.92757652626</v>
      </c>
      <c r="BC20" s="8">
        <v>30515050.953209888</v>
      </c>
      <c r="BD20" s="8">
        <v>309251095.70723963</v>
      </c>
    </row>
    <row r="21" spans="1:56" x14ac:dyDescent="0.3">
      <c r="A21" s="1" t="s">
        <v>17</v>
      </c>
      <c r="B21" s="8">
        <v>3452198.8152274326</v>
      </c>
      <c r="C21" s="8">
        <v>48918060.934304781</v>
      </c>
      <c r="D21" s="8">
        <v>33221872.459830843</v>
      </c>
      <c r="E21" s="8">
        <v>1548052.2821201263</v>
      </c>
      <c r="F21" s="8">
        <v>0</v>
      </c>
      <c r="G21" s="8">
        <v>2997790.5071130251</v>
      </c>
      <c r="H21" s="8">
        <v>1278.4883010948008</v>
      </c>
      <c r="I21" s="8">
        <v>3169710.8539434159</v>
      </c>
      <c r="J21" s="8">
        <v>93233544.364353076</v>
      </c>
      <c r="K21" s="8">
        <v>10458344.210171809</v>
      </c>
      <c r="L21" s="8">
        <v>851664.28150684398</v>
      </c>
      <c r="M21" s="8">
        <v>1722896.0365421809</v>
      </c>
      <c r="N21" s="8">
        <v>11453737.7043681</v>
      </c>
      <c r="O21" s="8">
        <v>19322713.452560723</v>
      </c>
      <c r="P21" s="8">
        <v>2633364.2667526687</v>
      </c>
      <c r="Q21" s="8">
        <v>7828952.8140483778</v>
      </c>
      <c r="R21" s="8">
        <v>77550825.2496292</v>
      </c>
      <c r="S21" s="8">
        <v>0</v>
      </c>
      <c r="T21" s="8">
        <v>3756828.6071561002</v>
      </c>
      <c r="U21" s="8">
        <v>46292946.463791922</v>
      </c>
      <c r="V21" s="8">
        <v>5741128.2760760169</v>
      </c>
      <c r="W21" s="8">
        <v>801409.09668660921</v>
      </c>
      <c r="X21" s="8">
        <v>9672557.9308562204</v>
      </c>
      <c r="Y21" s="8">
        <v>73348007.617130846</v>
      </c>
      <c r="Z21" s="8">
        <v>17593356.417426333</v>
      </c>
      <c r="AA21" s="8">
        <v>3232.2345076974184</v>
      </c>
      <c r="AB21" s="8">
        <v>567338.66323971981</v>
      </c>
      <c r="AC21" s="8">
        <v>3433081.0460521718</v>
      </c>
      <c r="AD21" s="8">
        <v>5725922.93783658</v>
      </c>
      <c r="AE21" s="8">
        <v>5024042.7081214497</v>
      </c>
      <c r="AF21" s="8">
        <v>2989695.8733881619</v>
      </c>
      <c r="AG21" s="8">
        <v>2669582.4508007905</v>
      </c>
      <c r="AH21" s="8">
        <v>7080.8484522662402</v>
      </c>
      <c r="AI21" s="8">
        <v>182797264.33022904</v>
      </c>
      <c r="AJ21" s="8">
        <v>192876.67732288977</v>
      </c>
      <c r="AK21" s="8">
        <v>3000383.0683037667</v>
      </c>
      <c r="AL21" s="8">
        <v>1667239.0131681608</v>
      </c>
      <c r="AM21" s="8">
        <v>3627695.0467020832</v>
      </c>
      <c r="AN21" s="8">
        <v>86175770.220926687</v>
      </c>
      <c r="AO21" s="8">
        <v>6045068.5497103911</v>
      </c>
      <c r="AP21" s="8">
        <v>6236299.0155136874</v>
      </c>
      <c r="AQ21" s="8">
        <v>20368597.28273721</v>
      </c>
      <c r="AR21" s="8">
        <v>7342868.8266731463</v>
      </c>
      <c r="AS21" s="8">
        <v>5200120.4867785871</v>
      </c>
      <c r="AT21" s="8">
        <v>6640672.2579322271</v>
      </c>
      <c r="AU21" s="8">
        <v>2470769.9535197737</v>
      </c>
      <c r="AV21" s="8">
        <v>20329479.773273122</v>
      </c>
      <c r="AW21" s="8">
        <v>18719978.153629452</v>
      </c>
      <c r="AX21" s="8">
        <v>17162849.04703971</v>
      </c>
      <c r="AY21" s="8">
        <v>96927902.654556915</v>
      </c>
      <c r="AZ21" s="8">
        <v>52289732.518416248</v>
      </c>
      <c r="BA21" s="8">
        <v>49822776.064332314</v>
      </c>
      <c r="BB21" s="8">
        <v>780951.77527974593</v>
      </c>
      <c r="BC21" s="8">
        <v>104205317.48076202</v>
      </c>
      <c r="BD21" s="8">
        <v>1187995830.0891037</v>
      </c>
    </row>
    <row r="22" spans="1:56" x14ac:dyDescent="0.3">
      <c r="A22" s="1" t="s">
        <v>18</v>
      </c>
      <c r="B22" s="8">
        <v>2.0002442865347421E-2</v>
      </c>
      <c r="C22" s="8">
        <v>0.25766838177582824</v>
      </c>
      <c r="D22" s="8">
        <v>4.8986552443962411E-2</v>
      </c>
      <c r="E22" s="8">
        <v>1.4372086985038755E-2</v>
      </c>
      <c r="F22" s="8">
        <v>0</v>
      </c>
      <c r="G22" s="8">
        <v>412207.43698443868</v>
      </c>
      <c r="H22" s="8">
        <v>0</v>
      </c>
      <c r="I22" s="8">
        <v>7.8924462990503335</v>
      </c>
      <c r="J22" s="8">
        <v>715.33566593779756</v>
      </c>
      <c r="K22" s="8">
        <v>4.484145408922538E-2</v>
      </c>
      <c r="L22" s="8">
        <v>0</v>
      </c>
      <c r="M22" s="8">
        <v>270989.5007279861</v>
      </c>
      <c r="N22" s="8">
        <v>0</v>
      </c>
      <c r="O22" s="8">
        <v>7.2921969474705898E-3</v>
      </c>
      <c r="P22" s="8">
        <v>0</v>
      </c>
      <c r="Q22" s="8">
        <v>0</v>
      </c>
      <c r="R22" s="8">
        <v>2742.9367905901358</v>
      </c>
      <c r="S22" s="8">
        <v>45095.389604127697</v>
      </c>
      <c r="T22" s="8">
        <v>0</v>
      </c>
      <c r="U22" s="8">
        <v>0</v>
      </c>
      <c r="V22" s="8">
        <v>8.015657819228339E-2</v>
      </c>
      <c r="W22" s="8">
        <v>0</v>
      </c>
      <c r="X22" s="8">
        <v>0</v>
      </c>
      <c r="Y22" s="8">
        <v>4276.6418641325745</v>
      </c>
      <c r="Z22" s="8">
        <v>1313.9294068054637</v>
      </c>
      <c r="AA22" s="8">
        <v>0</v>
      </c>
      <c r="AB22" s="8">
        <v>0</v>
      </c>
      <c r="AC22" s="8">
        <v>1.0233232947170363E-2</v>
      </c>
      <c r="AD22" s="8">
        <v>0</v>
      </c>
      <c r="AE22" s="8">
        <v>7.4658178056591015E-2</v>
      </c>
      <c r="AF22" s="8">
        <v>159953.0918925273</v>
      </c>
      <c r="AG22" s="8">
        <v>1.8576088448477561</v>
      </c>
      <c r="AH22" s="8">
        <v>0</v>
      </c>
      <c r="AI22" s="8">
        <v>116.15341269184117</v>
      </c>
      <c r="AJ22" s="8">
        <v>9.3542999561824491E-3</v>
      </c>
      <c r="AK22" s="8">
        <v>8.4002480520159028E-3</v>
      </c>
      <c r="AL22" s="8">
        <v>1.0258446409597555E-2</v>
      </c>
      <c r="AM22" s="8">
        <v>0</v>
      </c>
      <c r="AN22" s="8">
        <v>0</v>
      </c>
      <c r="AO22" s="8">
        <v>0</v>
      </c>
      <c r="AP22" s="8">
        <v>6.6778329842824228E-3</v>
      </c>
      <c r="AQ22" s="8">
        <v>0</v>
      </c>
      <c r="AR22" s="8">
        <v>0</v>
      </c>
      <c r="AS22" s="8">
        <v>8.0764525955149494E-3</v>
      </c>
      <c r="AT22" s="8">
        <v>0</v>
      </c>
      <c r="AU22" s="8">
        <v>6985.6680802386481</v>
      </c>
      <c r="AV22" s="8">
        <v>3843.4679599422725</v>
      </c>
      <c r="AW22" s="8">
        <v>0</v>
      </c>
      <c r="AX22" s="8">
        <v>3.5151329060479838E-2</v>
      </c>
      <c r="AY22" s="8">
        <v>3.6902284230811498E-3</v>
      </c>
      <c r="AZ22" s="8">
        <v>3449.3957643003141</v>
      </c>
      <c r="BA22" s="8">
        <v>2043.7805940036601</v>
      </c>
      <c r="BB22" s="8">
        <v>0</v>
      </c>
      <c r="BC22" s="8">
        <v>227724.62304286816</v>
      </c>
      <c r="BD22" s="8">
        <v>1141467.7416656765</v>
      </c>
    </row>
    <row r="23" spans="1:56" x14ac:dyDescent="0.3">
      <c r="A23" s="1" t="s">
        <v>19</v>
      </c>
      <c r="B23" s="8">
        <v>447538.79100267228</v>
      </c>
      <c r="C23" s="8">
        <v>175266.03865496223</v>
      </c>
      <c r="D23" s="8">
        <v>11768.186169224704</v>
      </c>
      <c r="E23" s="8">
        <v>238.95039710390392</v>
      </c>
      <c r="F23" s="8">
        <v>0</v>
      </c>
      <c r="G23" s="8">
        <v>47995.883457731419</v>
      </c>
      <c r="H23" s="8">
        <v>0</v>
      </c>
      <c r="I23" s="8">
        <v>2060.4939779480187</v>
      </c>
      <c r="J23" s="8">
        <v>392381.97078965075</v>
      </c>
      <c r="K23" s="8">
        <v>36184.467528325906</v>
      </c>
      <c r="L23" s="8">
        <v>603.23039558698349</v>
      </c>
      <c r="M23" s="8">
        <v>20.007641644676067</v>
      </c>
      <c r="N23" s="8">
        <v>6111.3471560029147</v>
      </c>
      <c r="O23" s="8">
        <v>46.193918512645183</v>
      </c>
      <c r="P23" s="8">
        <v>17089.572899672905</v>
      </c>
      <c r="Q23" s="8">
        <v>3.7284697336402535</v>
      </c>
      <c r="R23" s="8">
        <v>81252.705119035207</v>
      </c>
      <c r="S23" s="8">
        <v>5668868.0807451652</v>
      </c>
      <c r="T23" s="8">
        <v>757.52133927253897</v>
      </c>
      <c r="U23" s="8">
        <v>0</v>
      </c>
      <c r="V23" s="8">
        <v>26416.764305591536</v>
      </c>
      <c r="W23" s="8">
        <v>38.775472281547309</v>
      </c>
      <c r="X23" s="8">
        <v>4126.5892378704857</v>
      </c>
      <c r="Y23" s="8">
        <v>40846.177181210602</v>
      </c>
      <c r="Z23" s="8">
        <v>17213.069411570814</v>
      </c>
      <c r="AA23" s="8">
        <v>0</v>
      </c>
      <c r="AB23" s="8">
        <v>293.01622003191466</v>
      </c>
      <c r="AC23" s="8">
        <v>21.693809715115819</v>
      </c>
      <c r="AD23" s="8">
        <v>0</v>
      </c>
      <c r="AE23" s="8">
        <v>74431.243455090356</v>
      </c>
      <c r="AF23" s="8">
        <v>12.004584986805639</v>
      </c>
      <c r="AG23" s="8">
        <v>95664.374679954053</v>
      </c>
      <c r="AH23" s="8">
        <v>3.7022823635070274E-4</v>
      </c>
      <c r="AI23" s="8">
        <v>705972.37091952912</v>
      </c>
      <c r="AJ23" s="8">
        <v>21.64534435222561</v>
      </c>
      <c r="AK23" s="8">
        <v>1.1634288023954871</v>
      </c>
      <c r="AL23" s="8">
        <v>1412.7180078560011</v>
      </c>
      <c r="AM23" s="8">
        <v>5852.5036126297382</v>
      </c>
      <c r="AN23" s="8">
        <v>319590.05419594655</v>
      </c>
      <c r="AO23" s="8">
        <v>139.0750245611608</v>
      </c>
      <c r="AP23" s="8">
        <v>13621.768532871438</v>
      </c>
      <c r="AQ23" s="8">
        <v>467128.80313624704</v>
      </c>
      <c r="AR23" s="8">
        <v>30826.656796935215</v>
      </c>
      <c r="AS23" s="8">
        <v>10532.513463687445</v>
      </c>
      <c r="AT23" s="8">
        <v>6812918.1010557236</v>
      </c>
      <c r="AU23" s="8">
        <v>3191.21893189718</v>
      </c>
      <c r="AV23" s="8">
        <v>85660.66532446639</v>
      </c>
      <c r="AW23" s="8">
        <v>30324.149383070737</v>
      </c>
      <c r="AX23" s="8">
        <v>10379.996175536742</v>
      </c>
      <c r="AY23" s="8">
        <v>456255.68325175723</v>
      </c>
      <c r="AZ23" s="8">
        <v>2420119.5641313097</v>
      </c>
      <c r="BA23" s="8">
        <v>280804.11061082419</v>
      </c>
      <c r="BB23" s="8">
        <v>4432.2312206631113</v>
      </c>
      <c r="BC23" s="8">
        <v>703687.80745657627</v>
      </c>
      <c r="BD23" s="8">
        <v>19510123.678396024</v>
      </c>
    </row>
    <row r="24" spans="1:56" x14ac:dyDescent="0.3">
      <c r="A24" s="1" t="s">
        <v>20</v>
      </c>
      <c r="B24" s="8">
        <v>36744.091050397619</v>
      </c>
      <c r="C24" s="8">
        <v>476.03431020036442</v>
      </c>
      <c r="D24" s="8">
        <v>9557275.8209906742</v>
      </c>
      <c r="E24" s="8">
        <v>36350.860860556073</v>
      </c>
      <c r="F24" s="8">
        <v>0</v>
      </c>
      <c r="G24" s="8">
        <v>52.840800969390784</v>
      </c>
      <c r="H24" s="8">
        <v>0</v>
      </c>
      <c r="I24" s="8">
        <v>510912.05984703579</v>
      </c>
      <c r="J24" s="8">
        <v>1473417.0316758449</v>
      </c>
      <c r="K24" s="8">
        <v>63381.336720405059</v>
      </c>
      <c r="L24" s="8">
        <v>2234753.5335020931</v>
      </c>
      <c r="M24" s="8">
        <v>0</v>
      </c>
      <c r="N24" s="8">
        <v>35674.110612706085</v>
      </c>
      <c r="O24" s="8">
        <v>12402641.32387829</v>
      </c>
      <c r="P24" s="8">
        <v>133568.79995396032</v>
      </c>
      <c r="Q24" s="8">
        <v>115794.62437279765</v>
      </c>
      <c r="R24" s="8">
        <v>217986.45125110468</v>
      </c>
      <c r="S24" s="8">
        <v>9009455.5332804602</v>
      </c>
      <c r="T24" s="8">
        <v>480785.45433387026</v>
      </c>
      <c r="U24" s="8">
        <v>61.888554103726342</v>
      </c>
      <c r="V24" s="8">
        <v>0</v>
      </c>
      <c r="W24" s="8">
        <v>80.537064552469445</v>
      </c>
      <c r="X24" s="8">
        <v>240396.92347474376</v>
      </c>
      <c r="Y24" s="8">
        <v>3107525.7137115444</v>
      </c>
      <c r="Z24" s="8">
        <v>1806773.1533856068</v>
      </c>
      <c r="AA24" s="8">
        <v>0</v>
      </c>
      <c r="AB24" s="8">
        <v>4.9610838317408588</v>
      </c>
      <c r="AC24" s="8">
        <v>240604.97395608225</v>
      </c>
      <c r="AD24" s="8">
        <v>0</v>
      </c>
      <c r="AE24" s="8">
        <v>11157.093466875669</v>
      </c>
      <c r="AF24" s="8">
        <v>0</v>
      </c>
      <c r="AG24" s="8">
        <v>33923.723729084741</v>
      </c>
      <c r="AH24" s="8">
        <v>311619.16247374529</v>
      </c>
      <c r="AI24" s="8">
        <v>100785.61155062042</v>
      </c>
      <c r="AJ24" s="8">
        <v>205.15161847457981</v>
      </c>
      <c r="AK24" s="8">
        <v>166.12607714329909</v>
      </c>
      <c r="AL24" s="8">
        <v>56103.839192910731</v>
      </c>
      <c r="AM24" s="8">
        <v>27950.82684209579</v>
      </c>
      <c r="AN24" s="8">
        <v>124731.98115533698</v>
      </c>
      <c r="AO24" s="8">
        <v>311627.53407928243</v>
      </c>
      <c r="AP24" s="8">
        <v>81594.370853916917</v>
      </c>
      <c r="AQ24" s="8">
        <v>2.4180413857163683</v>
      </c>
      <c r="AR24" s="8">
        <v>496.65440257734372</v>
      </c>
      <c r="AS24" s="8">
        <v>12163.509734460658</v>
      </c>
      <c r="AT24" s="8">
        <v>8903.5192532123838</v>
      </c>
      <c r="AU24" s="8">
        <v>284908.85182452161</v>
      </c>
      <c r="AV24" s="8">
        <v>1006135.3234327013</v>
      </c>
      <c r="AW24" s="8">
        <v>17866.837482745934</v>
      </c>
      <c r="AX24" s="8">
        <v>1559.2138219656297</v>
      </c>
      <c r="AY24" s="8">
        <v>26051679.342087444</v>
      </c>
      <c r="AZ24" s="8">
        <v>635195.65260310273</v>
      </c>
      <c r="BA24" s="8">
        <v>35518027.706705824</v>
      </c>
      <c r="BB24" s="8">
        <v>135070.22116352952</v>
      </c>
      <c r="BC24" s="8">
        <v>20098881.177656095</v>
      </c>
      <c r="BD24" s="8">
        <v>126535473.90792087</v>
      </c>
    </row>
    <row r="25" spans="1:56" x14ac:dyDescent="0.3">
      <c r="A25" s="1" t="s">
        <v>21</v>
      </c>
      <c r="B25" s="8">
        <v>195869.11573323511</v>
      </c>
      <c r="C25" s="8">
        <v>379.37561266215397</v>
      </c>
      <c r="D25" s="8">
        <v>567.13187818987558</v>
      </c>
      <c r="E25" s="8">
        <v>1544.8745606045893</v>
      </c>
      <c r="F25" s="8">
        <v>0</v>
      </c>
      <c r="G25" s="8">
        <v>324.17110221974133</v>
      </c>
      <c r="H25" s="8">
        <v>0</v>
      </c>
      <c r="I25" s="8">
        <v>6853071.2126648594</v>
      </c>
      <c r="J25" s="8">
        <v>354759.27737876429</v>
      </c>
      <c r="K25" s="8">
        <v>12820.381319131633</v>
      </c>
      <c r="L25" s="8">
        <v>0</v>
      </c>
      <c r="M25" s="8">
        <v>0</v>
      </c>
      <c r="N25" s="8">
        <v>230.45217702903685</v>
      </c>
      <c r="O25" s="8">
        <v>26.206770980388296</v>
      </c>
      <c r="P25" s="8">
        <v>325.20433203664248</v>
      </c>
      <c r="Q25" s="8">
        <v>118789.9913448639</v>
      </c>
      <c r="R25" s="8">
        <v>3700.2668298718936</v>
      </c>
      <c r="S25" s="8">
        <v>2201426.4545370908</v>
      </c>
      <c r="T25" s="8">
        <v>0.51755985566939322</v>
      </c>
      <c r="U25" s="8">
        <v>68.086177796173544</v>
      </c>
      <c r="V25" s="8">
        <v>58586.437105686273</v>
      </c>
      <c r="W25" s="8">
        <v>0</v>
      </c>
      <c r="X25" s="8">
        <v>93.385131393056014</v>
      </c>
      <c r="Y25" s="8">
        <v>628.46139698771378</v>
      </c>
      <c r="Z25" s="8">
        <v>233871.15659305477</v>
      </c>
      <c r="AA25" s="8">
        <v>0</v>
      </c>
      <c r="AB25" s="8">
        <v>62.659018657974947</v>
      </c>
      <c r="AC25" s="8">
        <v>39.609872990439612</v>
      </c>
      <c r="AD25" s="8">
        <v>0</v>
      </c>
      <c r="AE25" s="8">
        <v>779.48253984390931</v>
      </c>
      <c r="AF25" s="8">
        <v>0</v>
      </c>
      <c r="AG25" s="8">
        <v>82601.624334794105</v>
      </c>
      <c r="AH25" s="8">
        <v>2.6294559971663838</v>
      </c>
      <c r="AI25" s="8">
        <v>238737.55252581969</v>
      </c>
      <c r="AJ25" s="8">
        <v>63170.181695615982</v>
      </c>
      <c r="AK25" s="8">
        <v>392.92101458191524</v>
      </c>
      <c r="AL25" s="8">
        <v>4855.9754485042022</v>
      </c>
      <c r="AM25" s="8">
        <v>2365.6282995361498</v>
      </c>
      <c r="AN25" s="8">
        <v>197.84463715321476</v>
      </c>
      <c r="AO25" s="8">
        <v>82624.284651656766</v>
      </c>
      <c r="AP25" s="8">
        <v>20358.801503460567</v>
      </c>
      <c r="AQ25" s="8">
        <v>0.71620015192810849</v>
      </c>
      <c r="AR25" s="8">
        <v>7016.0078781642433</v>
      </c>
      <c r="AS25" s="8">
        <v>20941.330180044079</v>
      </c>
      <c r="AT25" s="8">
        <v>2.1700058424120652</v>
      </c>
      <c r="AU25" s="8">
        <v>0.63615870899186711</v>
      </c>
      <c r="AV25" s="8">
        <v>404.79888174848907</v>
      </c>
      <c r="AW25" s="8">
        <v>41247.270778026985</v>
      </c>
      <c r="AX25" s="8">
        <v>467.53706277144266</v>
      </c>
      <c r="AY25" s="8">
        <v>2373707.0638384316</v>
      </c>
      <c r="AZ25" s="8">
        <v>8520.0925493230807</v>
      </c>
      <c r="BA25" s="8">
        <v>5701249.663332032</v>
      </c>
      <c r="BB25" s="8">
        <v>101391.56737701596</v>
      </c>
      <c r="BC25" s="8">
        <v>1421824.3600162908</v>
      </c>
      <c r="BD25" s="8">
        <v>20210044.569463469</v>
      </c>
    </row>
    <row r="26" spans="1:56" x14ac:dyDescent="0.3">
      <c r="A26" s="1" t="s">
        <v>22</v>
      </c>
      <c r="B26" s="8">
        <v>63536.90970872515</v>
      </c>
      <c r="C26" s="8">
        <v>6623.6389368432028</v>
      </c>
      <c r="D26" s="8">
        <v>14210.440924854855</v>
      </c>
      <c r="E26" s="8">
        <v>1263.1537653662299</v>
      </c>
      <c r="F26" s="8">
        <v>0</v>
      </c>
      <c r="G26" s="8">
        <v>1203738.5603851778</v>
      </c>
      <c r="H26" s="8">
        <v>0</v>
      </c>
      <c r="I26" s="8">
        <v>71280.034957343043</v>
      </c>
      <c r="J26" s="8">
        <v>1401301.0472560562</v>
      </c>
      <c r="K26" s="8">
        <v>47691.771134915427</v>
      </c>
      <c r="L26" s="8">
        <v>0</v>
      </c>
      <c r="M26" s="8">
        <v>0</v>
      </c>
      <c r="N26" s="8">
        <v>11232.085553245566</v>
      </c>
      <c r="O26" s="8">
        <v>2097.0627869356931</v>
      </c>
      <c r="P26" s="8">
        <v>1162.3264375537981</v>
      </c>
      <c r="Q26" s="8">
        <v>20067.576674914839</v>
      </c>
      <c r="R26" s="8">
        <v>12691.990895340879</v>
      </c>
      <c r="S26" s="8">
        <v>698890.97924898134</v>
      </c>
      <c r="T26" s="8">
        <v>3572.7481768165262</v>
      </c>
      <c r="U26" s="8">
        <v>4133.8099903370858</v>
      </c>
      <c r="V26" s="8">
        <v>19751.719324289617</v>
      </c>
      <c r="W26" s="8">
        <v>53.192785348691714</v>
      </c>
      <c r="X26" s="8">
        <v>0</v>
      </c>
      <c r="Y26" s="8">
        <v>117399.75013463783</v>
      </c>
      <c r="Z26" s="8">
        <v>86056.368418258382</v>
      </c>
      <c r="AA26" s="8">
        <v>0</v>
      </c>
      <c r="AB26" s="8">
        <v>1.7322882773412098</v>
      </c>
      <c r="AC26" s="8">
        <v>26157.579872553884</v>
      </c>
      <c r="AD26" s="8">
        <v>0</v>
      </c>
      <c r="AE26" s="8">
        <v>6870.7390817887135</v>
      </c>
      <c r="AF26" s="8">
        <v>0</v>
      </c>
      <c r="AG26" s="8">
        <v>19300.307793396139</v>
      </c>
      <c r="AH26" s="8">
        <v>2.3315527279453876E-2</v>
      </c>
      <c r="AI26" s="8">
        <v>168395.81568002375</v>
      </c>
      <c r="AJ26" s="8">
        <v>40.647887483472729</v>
      </c>
      <c r="AK26" s="8">
        <v>4190.1926516316344</v>
      </c>
      <c r="AL26" s="8">
        <v>35701.825223843531</v>
      </c>
      <c r="AM26" s="8">
        <v>7707.901490590275</v>
      </c>
      <c r="AN26" s="8">
        <v>24646.600092457233</v>
      </c>
      <c r="AO26" s="8">
        <v>901.72400328371145</v>
      </c>
      <c r="AP26" s="8">
        <v>113444.27206828237</v>
      </c>
      <c r="AQ26" s="8">
        <v>9577.4895858614946</v>
      </c>
      <c r="AR26" s="8">
        <v>20642.6265819363</v>
      </c>
      <c r="AS26" s="8">
        <v>9729.7226231476379</v>
      </c>
      <c r="AT26" s="8">
        <v>1748.6871213028166</v>
      </c>
      <c r="AU26" s="8">
        <v>220.08969894481078</v>
      </c>
      <c r="AV26" s="8">
        <v>371897.81646297593</v>
      </c>
      <c r="AW26" s="8">
        <v>22410.245499141427</v>
      </c>
      <c r="AX26" s="8">
        <v>5786.2031880614504</v>
      </c>
      <c r="AY26" s="8">
        <v>207.5276533342647</v>
      </c>
      <c r="AZ26" s="8">
        <v>378275.80700441153</v>
      </c>
      <c r="BA26" s="8">
        <v>2768198.0180130289</v>
      </c>
      <c r="BB26" s="8">
        <v>1159.9668186059139</v>
      </c>
      <c r="BC26" s="8">
        <v>220178.45810009932</v>
      </c>
      <c r="BD26" s="8">
        <v>8004147.1872959333</v>
      </c>
    </row>
    <row r="27" spans="1:56" x14ac:dyDescent="0.3">
      <c r="A27" s="1" t="s">
        <v>23</v>
      </c>
      <c r="B27" s="8">
        <v>136777.9862048745</v>
      </c>
      <c r="C27" s="8">
        <v>1531930.3360837561</v>
      </c>
      <c r="D27" s="8">
        <v>2138092.2284227996</v>
      </c>
      <c r="E27" s="8">
        <v>929721.71502344252</v>
      </c>
      <c r="F27" s="8">
        <v>0</v>
      </c>
      <c r="G27" s="8">
        <v>518126.23388213431</v>
      </c>
      <c r="H27" s="8">
        <v>0</v>
      </c>
      <c r="I27" s="8">
        <v>835833.93444043002</v>
      </c>
      <c r="J27" s="8">
        <v>7686689.6648332514</v>
      </c>
      <c r="K27" s="8">
        <v>381917.93101534538</v>
      </c>
      <c r="L27" s="8">
        <v>387513.00528449722</v>
      </c>
      <c r="M27" s="8">
        <v>389149.6303710317</v>
      </c>
      <c r="N27" s="8">
        <v>647159.03716161253</v>
      </c>
      <c r="O27" s="8">
        <v>159395.07784031614</v>
      </c>
      <c r="P27" s="8">
        <v>14134.881769591584</v>
      </c>
      <c r="Q27" s="8">
        <v>102441.49636353596</v>
      </c>
      <c r="R27" s="8">
        <v>6804124.9402445052</v>
      </c>
      <c r="S27" s="8">
        <v>11695051.848499795</v>
      </c>
      <c r="T27" s="8">
        <v>236918.66512358244</v>
      </c>
      <c r="U27" s="8">
        <v>1349862.2082492036</v>
      </c>
      <c r="V27" s="8">
        <v>2203579.311174355</v>
      </c>
      <c r="W27" s="8">
        <v>63884.980560116433</v>
      </c>
      <c r="X27" s="8">
        <v>335287.48435959296</v>
      </c>
      <c r="Y27" s="8">
        <v>0</v>
      </c>
      <c r="Z27" s="8">
        <v>596886.78591250116</v>
      </c>
      <c r="AA27" s="8">
        <v>1692.6464831395951</v>
      </c>
      <c r="AB27" s="8">
        <v>20774.559465754839</v>
      </c>
      <c r="AC27" s="8">
        <v>39357.298532040397</v>
      </c>
      <c r="AD27" s="8">
        <v>12244.676686541754</v>
      </c>
      <c r="AE27" s="8">
        <v>13272.460976290424</v>
      </c>
      <c r="AF27" s="8">
        <v>1516494.2041894561</v>
      </c>
      <c r="AG27" s="8">
        <v>248845.37105002449</v>
      </c>
      <c r="AH27" s="8">
        <v>1.1996626386199695E-2</v>
      </c>
      <c r="AI27" s="8">
        <v>1804521.4223056352</v>
      </c>
      <c r="AJ27" s="8">
        <v>4108.4349084576525</v>
      </c>
      <c r="AK27" s="8">
        <v>132974.9821490263</v>
      </c>
      <c r="AL27" s="8">
        <v>258836.82360862923</v>
      </c>
      <c r="AM27" s="8">
        <v>89705.695432487351</v>
      </c>
      <c r="AN27" s="8">
        <v>2161576.5560920439</v>
      </c>
      <c r="AO27" s="8">
        <v>504649.45379846753</v>
      </c>
      <c r="AP27" s="8">
        <v>572043.62215329858</v>
      </c>
      <c r="AQ27" s="8">
        <v>1992371.4544199486</v>
      </c>
      <c r="AR27" s="8">
        <v>2256184.9482258214</v>
      </c>
      <c r="AS27" s="8">
        <v>131329.00397642641</v>
      </c>
      <c r="AT27" s="8">
        <v>1456173.1752953536</v>
      </c>
      <c r="AU27" s="8">
        <v>469340.26098530303</v>
      </c>
      <c r="AV27" s="8">
        <v>1826136.4766443695</v>
      </c>
      <c r="AW27" s="8">
        <v>2610187.5123623051</v>
      </c>
      <c r="AX27" s="8">
        <v>228911.07123386898</v>
      </c>
      <c r="AY27" s="8">
        <v>1400928.3920666431</v>
      </c>
      <c r="AZ27" s="8">
        <v>4182812.7196315229</v>
      </c>
      <c r="BA27" s="8">
        <v>208333365.31221211</v>
      </c>
      <c r="BB27" s="8">
        <v>17495.920056947256</v>
      </c>
      <c r="BC27" s="8">
        <v>14926308.277584078</v>
      </c>
      <c r="BD27" s="8">
        <v>286357122.12734288</v>
      </c>
    </row>
    <row r="28" spans="1:56" x14ac:dyDescent="0.3">
      <c r="A28" s="1" t="s">
        <v>24</v>
      </c>
      <c r="B28" s="8">
        <v>138599.0989910324</v>
      </c>
      <c r="C28" s="8">
        <v>140009.15467708232</v>
      </c>
      <c r="D28" s="8">
        <v>1694485.6245735749</v>
      </c>
      <c r="E28" s="8">
        <v>230359.81353947418</v>
      </c>
      <c r="F28" s="8">
        <v>0</v>
      </c>
      <c r="G28" s="8">
        <v>18336.314948687781</v>
      </c>
      <c r="H28" s="8">
        <v>0</v>
      </c>
      <c r="I28" s="8">
        <v>94928.952474893827</v>
      </c>
      <c r="J28" s="8">
        <v>379782975.09562689</v>
      </c>
      <c r="K28" s="8">
        <v>32334296.855931748</v>
      </c>
      <c r="L28" s="8">
        <v>0</v>
      </c>
      <c r="M28" s="8">
        <v>0</v>
      </c>
      <c r="N28" s="8">
        <v>156041.74193151161</v>
      </c>
      <c r="O28" s="8">
        <v>40447.278774531631</v>
      </c>
      <c r="P28" s="8">
        <v>1.0147658280939529</v>
      </c>
      <c r="Q28" s="8">
        <v>3233.2183444323805</v>
      </c>
      <c r="R28" s="8">
        <v>1267840.7978424146</v>
      </c>
      <c r="S28" s="8">
        <v>6704473.1863294831</v>
      </c>
      <c r="T28" s="8">
        <v>938.71819316859126</v>
      </c>
      <c r="U28" s="8">
        <v>30378.665465879789</v>
      </c>
      <c r="V28" s="8">
        <v>1980823.3029283993</v>
      </c>
      <c r="W28" s="8">
        <v>21748476.512076382</v>
      </c>
      <c r="X28" s="8">
        <v>0.29139845584547602</v>
      </c>
      <c r="Y28" s="8">
        <v>30761.598201757584</v>
      </c>
      <c r="Z28" s="8">
        <v>0</v>
      </c>
      <c r="AA28" s="8">
        <v>0</v>
      </c>
      <c r="AB28" s="8">
        <v>800.87165319130702</v>
      </c>
      <c r="AC28" s="8">
        <v>18210.398334875663</v>
      </c>
      <c r="AD28" s="8">
        <v>0</v>
      </c>
      <c r="AE28" s="8">
        <v>33055368.407329373</v>
      </c>
      <c r="AF28" s="8">
        <v>0</v>
      </c>
      <c r="AG28" s="8">
        <v>488084.56483429775</v>
      </c>
      <c r="AH28" s="8">
        <v>8.2049401854231985E-3</v>
      </c>
      <c r="AI28" s="8">
        <v>194590.1025020341</v>
      </c>
      <c r="AJ28" s="8">
        <v>18252.14630487865</v>
      </c>
      <c r="AK28" s="8">
        <v>224656.59377310515</v>
      </c>
      <c r="AL28" s="8">
        <v>64686458.721151941</v>
      </c>
      <c r="AM28" s="8">
        <v>10648944.899950296</v>
      </c>
      <c r="AN28" s="8">
        <v>38415.107181285632</v>
      </c>
      <c r="AO28" s="8">
        <v>2389.6481652919488</v>
      </c>
      <c r="AP28" s="8">
        <v>11588879.596098062</v>
      </c>
      <c r="AQ28" s="8">
        <v>1242.4646656404614</v>
      </c>
      <c r="AR28" s="8">
        <v>58940.588340499737</v>
      </c>
      <c r="AS28" s="8">
        <v>17812275.324702498</v>
      </c>
      <c r="AT28" s="8">
        <v>3476.5953715809328</v>
      </c>
      <c r="AU28" s="8">
        <v>1.985066173892709E-3</v>
      </c>
      <c r="AV28" s="8">
        <v>17231.513004878707</v>
      </c>
      <c r="AW28" s="8">
        <v>12048.070981957066</v>
      </c>
      <c r="AX28" s="8">
        <v>59036711.923449755</v>
      </c>
      <c r="AY28" s="8">
        <v>137644.17718569888</v>
      </c>
      <c r="AZ28" s="8">
        <v>5492400.4560152777</v>
      </c>
      <c r="BA28" s="8">
        <v>15752536.283500424</v>
      </c>
      <c r="BB28" s="8">
        <v>8871876.7567274272</v>
      </c>
      <c r="BC28" s="8">
        <v>5470688.7221195474</v>
      </c>
      <c r="BD28" s="8">
        <v>680029531.18054962</v>
      </c>
    </row>
    <row r="29" spans="1:56" x14ac:dyDescent="0.3">
      <c r="A29" s="1" t="s">
        <v>25</v>
      </c>
      <c r="B29" s="8">
        <v>0</v>
      </c>
      <c r="C29" s="8">
        <v>0</v>
      </c>
      <c r="D29" s="8">
        <v>0</v>
      </c>
      <c r="E29" s="8">
        <v>0</v>
      </c>
      <c r="F29" s="8">
        <v>0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8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8">
        <v>0</v>
      </c>
      <c r="BB29" s="8">
        <v>0</v>
      </c>
      <c r="BC29" s="8">
        <v>0</v>
      </c>
      <c r="BD29" s="8">
        <v>0</v>
      </c>
    </row>
    <row r="30" spans="1:56" x14ac:dyDescent="0.3">
      <c r="A30" s="1" t="s">
        <v>26</v>
      </c>
      <c r="B30" s="8">
        <v>132.96988660409636</v>
      </c>
      <c r="C30" s="8">
        <v>4.4226586609409368</v>
      </c>
      <c r="D30" s="8">
        <v>50.363561305679049</v>
      </c>
      <c r="E30" s="8">
        <v>6.6866977765166089</v>
      </c>
      <c r="F30" s="8">
        <v>0</v>
      </c>
      <c r="G30" s="8">
        <v>0.5791869413336469</v>
      </c>
      <c r="H30" s="8">
        <v>0</v>
      </c>
      <c r="I30" s="8">
        <v>1.537582911177616</v>
      </c>
      <c r="J30" s="8">
        <v>4530.8095820501176</v>
      </c>
      <c r="K30" s="8">
        <v>1021.3901059607133</v>
      </c>
      <c r="L30" s="8">
        <v>0</v>
      </c>
      <c r="M30" s="8">
        <v>0</v>
      </c>
      <c r="N30" s="8">
        <v>162.85218402436249</v>
      </c>
      <c r="O30" s="8">
        <v>1.2769453123315171</v>
      </c>
      <c r="P30" s="8">
        <v>2172.8298826118207</v>
      </c>
      <c r="Q30" s="8">
        <v>0.10205321663309133</v>
      </c>
      <c r="R30" s="8">
        <v>35.034767992327772</v>
      </c>
      <c r="S30" s="8">
        <v>411.57881233583157</v>
      </c>
      <c r="T30" s="8">
        <v>2.9652761758388511E-2</v>
      </c>
      <c r="U30" s="8">
        <v>0.95961342394408422</v>
      </c>
      <c r="V30" s="8">
        <v>3159.0351951597404</v>
      </c>
      <c r="W30" s="8">
        <v>1.0937257382723704</v>
      </c>
      <c r="X30" s="8">
        <v>0</v>
      </c>
      <c r="Y30" s="8">
        <v>0.97081216378147339</v>
      </c>
      <c r="Z30" s="8">
        <v>610.64552752909719</v>
      </c>
      <c r="AA30" s="8">
        <v>0</v>
      </c>
      <c r="AB30" s="8">
        <v>0</v>
      </c>
      <c r="AC30" s="8">
        <v>182.64375783777311</v>
      </c>
      <c r="AD30" s="8">
        <v>0</v>
      </c>
      <c r="AE30" s="8">
        <v>15.33290321744847</v>
      </c>
      <c r="AF30" s="8">
        <v>0</v>
      </c>
      <c r="AG30" s="8">
        <v>15.231183645299883</v>
      </c>
      <c r="AH30" s="8">
        <v>0</v>
      </c>
      <c r="AI30" s="8">
        <v>5.7264095755449409</v>
      </c>
      <c r="AJ30" s="8">
        <v>0.57561243413342411</v>
      </c>
      <c r="AK30" s="8">
        <v>0</v>
      </c>
      <c r="AL30" s="8">
        <v>36.975570167966126</v>
      </c>
      <c r="AM30" s="8">
        <v>165.22627160424656</v>
      </c>
      <c r="AN30" s="8">
        <v>1.2134607414197378</v>
      </c>
      <c r="AO30" s="8">
        <v>0</v>
      </c>
      <c r="AP30" s="8">
        <v>166.96071972951634</v>
      </c>
      <c r="AQ30" s="8">
        <v>3.9247674230044792E-2</v>
      </c>
      <c r="AR30" s="8">
        <v>374138.75762326643</v>
      </c>
      <c r="AS30" s="8">
        <v>193.34908140668458</v>
      </c>
      <c r="AT30" s="8">
        <v>0</v>
      </c>
      <c r="AU30" s="8">
        <v>0</v>
      </c>
      <c r="AV30" s="8">
        <v>0.47708363514276991</v>
      </c>
      <c r="AW30" s="8">
        <v>0.38051532977351987</v>
      </c>
      <c r="AX30" s="8">
        <v>15.317653266890328</v>
      </c>
      <c r="AY30" s="8">
        <v>4673.1307959429714</v>
      </c>
      <c r="AZ30" s="8">
        <v>17084.799400418717</v>
      </c>
      <c r="BA30" s="8">
        <v>293.60682055068378</v>
      </c>
      <c r="BB30" s="8">
        <v>24.897538719236422</v>
      </c>
      <c r="BC30" s="8">
        <v>13702.10361807305</v>
      </c>
      <c r="BD30" s="8">
        <v>423021.91370171768</v>
      </c>
    </row>
    <row r="31" spans="1:56" x14ac:dyDescent="0.3">
      <c r="A31" s="1" t="s">
        <v>27</v>
      </c>
      <c r="B31" s="8">
        <v>2264.3582990702671</v>
      </c>
      <c r="C31" s="8">
        <v>51711.032329050642</v>
      </c>
      <c r="D31" s="8">
        <v>75890.977883345477</v>
      </c>
      <c r="E31" s="8">
        <v>3263.342112937587</v>
      </c>
      <c r="F31" s="8">
        <v>0</v>
      </c>
      <c r="G31" s="8">
        <v>289.00374051175879</v>
      </c>
      <c r="H31" s="8">
        <v>0</v>
      </c>
      <c r="I31" s="8">
        <v>264434.60102647217</v>
      </c>
      <c r="J31" s="8">
        <v>2440742.6863591298</v>
      </c>
      <c r="K31" s="8">
        <v>488573.12096271175</v>
      </c>
      <c r="L31" s="8">
        <v>46862.898642242515</v>
      </c>
      <c r="M31" s="8">
        <v>0</v>
      </c>
      <c r="N31" s="8">
        <v>1922.9225694843331</v>
      </c>
      <c r="O31" s="8">
        <v>73973.655844238951</v>
      </c>
      <c r="P31" s="8">
        <v>5214.2707161042099</v>
      </c>
      <c r="Q31" s="8">
        <v>5931.5387710935383</v>
      </c>
      <c r="R31" s="8">
        <v>17841.29722893237</v>
      </c>
      <c r="S31" s="8">
        <v>4969590.6788678588</v>
      </c>
      <c r="T31" s="8">
        <v>14.188835209406449</v>
      </c>
      <c r="U31" s="8">
        <v>461.1138043280323</v>
      </c>
      <c r="V31" s="8">
        <v>33085.443425998601</v>
      </c>
      <c r="W31" s="8">
        <v>532.46110879255684</v>
      </c>
      <c r="X31" s="8">
        <v>42.542322054576985</v>
      </c>
      <c r="Y31" s="8">
        <v>406286.80903618527</v>
      </c>
      <c r="Z31" s="8">
        <v>244994.39569209915</v>
      </c>
      <c r="AA31" s="8">
        <v>0</v>
      </c>
      <c r="AB31" s="8">
        <v>3864.923102355317</v>
      </c>
      <c r="AC31" s="8">
        <v>0</v>
      </c>
      <c r="AD31" s="8">
        <v>0</v>
      </c>
      <c r="AE31" s="8">
        <v>7399.3436650563981</v>
      </c>
      <c r="AF31" s="8">
        <v>0</v>
      </c>
      <c r="AG31" s="8">
        <v>857196.71190726769</v>
      </c>
      <c r="AH31" s="8">
        <v>9.932199873276161E-2</v>
      </c>
      <c r="AI31" s="8">
        <v>245892.92829837592</v>
      </c>
      <c r="AJ31" s="8">
        <v>287.14426074664561</v>
      </c>
      <c r="AK31" s="8">
        <v>330500.21551542293</v>
      </c>
      <c r="AL31" s="8">
        <v>17858.133555508375</v>
      </c>
      <c r="AM31" s="8">
        <v>79041.132873101582</v>
      </c>
      <c r="AN31" s="8">
        <v>25253.734636737816</v>
      </c>
      <c r="AO31" s="8">
        <v>1760.5493958254299</v>
      </c>
      <c r="AP31" s="8">
        <v>186028.65922528712</v>
      </c>
      <c r="AQ31" s="8">
        <v>18.781174571913418</v>
      </c>
      <c r="AR31" s="8">
        <v>321442.68168796162</v>
      </c>
      <c r="AS31" s="8">
        <v>92914.837153319808</v>
      </c>
      <c r="AT31" s="8">
        <v>98497.701784005665</v>
      </c>
      <c r="AU31" s="8">
        <v>2.402951582244232E-2</v>
      </c>
      <c r="AV31" s="8">
        <v>217553.25877978117</v>
      </c>
      <c r="AW31" s="8">
        <v>929673.34906571696</v>
      </c>
      <c r="AX31" s="8">
        <v>7358.6089717792674</v>
      </c>
      <c r="AY31" s="8">
        <v>2314114.3916226341</v>
      </c>
      <c r="AZ31" s="8">
        <v>137252.46186759777</v>
      </c>
      <c r="BA31" s="8">
        <v>1608980.7340649215</v>
      </c>
      <c r="BB31" s="8">
        <v>11904.047302899013</v>
      </c>
      <c r="BC31" s="8">
        <v>659906.8905580336</v>
      </c>
      <c r="BD31" s="8">
        <v>17288624.683398269</v>
      </c>
    </row>
    <row r="32" spans="1:56" x14ac:dyDescent="0.3">
      <c r="A32" s="1" t="s">
        <v>28</v>
      </c>
      <c r="B32" s="8">
        <v>5.9075855342570636</v>
      </c>
      <c r="C32" s="8">
        <v>2702594.4784633135</v>
      </c>
      <c r="D32" s="8">
        <v>23321100.355882354</v>
      </c>
      <c r="E32" s="8">
        <v>0.89941301926916672</v>
      </c>
      <c r="F32" s="8">
        <v>0</v>
      </c>
      <c r="G32" s="8">
        <v>0.18815133793911512</v>
      </c>
      <c r="H32" s="8">
        <v>0</v>
      </c>
      <c r="I32" s="8">
        <v>4042.1229550757721</v>
      </c>
      <c r="J32" s="8">
        <v>644.62705933145241</v>
      </c>
      <c r="K32" s="8">
        <v>3.1316993609878701</v>
      </c>
      <c r="L32" s="8">
        <v>0</v>
      </c>
      <c r="M32" s="8">
        <v>498.19027695243409</v>
      </c>
      <c r="N32" s="8">
        <v>11172.399193366235</v>
      </c>
      <c r="O32" s="8">
        <v>4509.7423722785325</v>
      </c>
      <c r="P32" s="8">
        <v>110.23332372343212</v>
      </c>
      <c r="Q32" s="8">
        <v>12009.061637841793</v>
      </c>
      <c r="R32" s="8">
        <v>7608851.0834928444</v>
      </c>
      <c r="S32" s="8">
        <v>12167535.138822552</v>
      </c>
      <c r="T32" s="8">
        <v>4.5353922701307976</v>
      </c>
      <c r="U32" s="8">
        <v>95698.586599932241</v>
      </c>
      <c r="V32" s="8">
        <v>6445.9323843037446</v>
      </c>
      <c r="W32" s="8">
        <v>1292.6420182342497</v>
      </c>
      <c r="X32" s="8">
        <v>5.4931859305854536E-2</v>
      </c>
      <c r="Y32" s="8">
        <v>34124.201077550206</v>
      </c>
      <c r="Z32" s="8">
        <v>48.387866295432168</v>
      </c>
      <c r="AA32" s="8">
        <v>0</v>
      </c>
      <c r="AB32" s="8">
        <v>3.674713879399584E-2</v>
      </c>
      <c r="AC32" s="8">
        <v>3.4987661093170211E-2</v>
      </c>
      <c r="AD32" s="8">
        <v>0</v>
      </c>
      <c r="AE32" s="8">
        <v>0.45509367885368723</v>
      </c>
      <c r="AF32" s="8">
        <v>0</v>
      </c>
      <c r="AG32" s="8">
        <v>1348.9623014017898</v>
      </c>
      <c r="AH32" s="8">
        <v>1.5467227462510127E-3</v>
      </c>
      <c r="AI32" s="8">
        <v>17657304.786346324</v>
      </c>
      <c r="AJ32" s="8">
        <v>0.10945810724223928</v>
      </c>
      <c r="AK32" s="8">
        <v>31553.294041298901</v>
      </c>
      <c r="AL32" s="8">
        <v>2.7087916390097107</v>
      </c>
      <c r="AM32" s="8">
        <v>0.66820423674827489</v>
      </c>
      <c r="AN32" s="8">
        <v>1566.709406480034</v>
      </c>
      <c r="AO32" s="8">
        <v>274273.84665999922</v>
      </c>
      <c r="AP32" s="8">
        <v>0.70255750560177266</v>
      </c>
      <c r="AQ32" s="8">
        <v>9137.4901885949712</v>
      </c>
      <c r="AR32" s="8">
        <v>3869.5952385303999</v>
      </c>
      <c r="AS32" s="8">
        <v>2.4471575663678395</v>
      </c>
      <c r="AT32" s="8">
        <v>1.2764607582607702E-3</v>
      </c>
      <c r="AU32" s="8">
        <v>3.7420711602847084E-4</v>
      </c>
      <c r="AV32" s="8">
        <v>909.5833386888628</v>
      </c>
      <c r="AW32" s="8">
        <v>40552.884323989143</v>
      </c>
      <c r="AX32" s="8">
        <v>0.2567447394192181</v>
      </c>
      <c r="AY32" s="8">
        <v>15825.055350018958</v>
      </c>
      <c r="AZ32" s="8">
        <v>6795.6630545088519</v>
      </c>
      <c r="BA32" s="8">
        <v>6188.7350146817553</v>
      </c>
      <c r="BB32" s="8">
        <v>0</v>
      </c>
      <c r="BC32" s="8">
        <v>161257.69525899304</v>
      </c>
      <c r="BD32" s="8">
        <v>64181283.624062523</v>
      </c>
    </row>
    <row r="33" spans="1:56" x14ac:dyDescent="0.3">
      <c r="A33" s="1" t="s">
        <v>29</v>
      </c>
      <c r="B33" s="8">
        <v>7889148.380762483</v>
      </c>
      <c r="C33" s="8">
        <v>679.51924820741124</v>
      </c>
      <c r="D33" s="8">
        <v>14671.980839442644</v>
      </c>
      <c r="E33" s="8">
        <v>4558.4403380715394</v>
      </c>
      <c r="F33" s="8">
        <v>0</v>
      </c>
      <c r="G33" s="8">
        <v>136.3879603809452</v>
      </c>
      <c r="H33" s="8">
        <v>0</v>
      </c>
      <c r="I33" s="8">
        <v>2407680.9336355226</v>
      </c>
      <c r="J33" s="8">
        <v>2208521.9638059712</v>
      </c>
      <c r="K33" s="8">
        <v>150837.6193248418</v>
      </c>
      <c r="L33" s="8">
        <v>0</v>
      </c>
      <c r="M33" s="8">
        <v>0</v>
      </c>
      <c r="N33" s="8">
        <v>149.4649178571342</v>
      </c>
      <c r="O33" s="8">
        <v>1311.2264469982504</v>
      </c>
      <c r="P33" s="8">
        <v>56.228748973561636</v>
      </c>
      <c r="Q33" s="8">
        <v>153.9434730209619</v>
      </c>
      <c r="R33" s="8">
        <v>3329264.3472186048</v>
      </c>
      <c r="S33" s="8">
        <v>45111249.421221755</v>
      </c>
      <c r="T33" s="8">
        <v>4.2025627135137302</v>
      </c>
      <c r="U33" s="8">
        <v>144.87834742680053</v>
      </c>
      <c r="V33" s="8">
        <v>6447022.6893648366</v>
      </c>
      <c r="W33" s="8">
        <v>840795.35288652941</v>
      </c>
      <c r="X33" s="8">
        <v>16.146553393303407</v>
      </c>
      <c r="Y33" s="8">
        <v>9288.809551552733</v>
      </c>
      <c r="Z33" s="8">
        <v>110261723.68446487</v>
      </c>
      <c r="AA33" s="8">
        <v>0</v>
      </c>
      <c r="AB33" s="8">
        <v>14.342159509059512</v>
      </c>
      <c r="AC33" s="8">
        <v>1671.6411752126901</v>
      </c>
      <c r="AD33" s="8">
        <v>0</v>
      </c>
      <c r="AE33" s="8">
        <v>0</v>
      </c>
      <c r="AF33" s="8">
        <v>0</v>
      </c>
      <c r="AG33" s="8">
        <v>483755.9821872724</v>
      </c>
      <c r="AH33" s="8">
        <v>0.45464038032874565</v>
      </c>
      <c r="AI33" s="8">
        <v>14310902.726971276</v>
      </c>
      <c r="AJ33" s="8">
        <v>8284.1914413062041</v>
      </c>
      <c r="AK33" s="8">
        <v>1369.1486990453077</v>
      </c>
      <c r="AL33" s="8">
        <v>965947.36645414564</v>
      </c>
      <c r="AM33" s="8">
        <v>448042.21096692368</v>
      </c>
      <c r="AN33" s="8">
        <v>202.52460474072168</v>
      </c>
      <c r="AO33" s="8">
        <v>26.911786732939447</v>
      </c>
      <c r="AP33" s="8">
        <v>60461.655521898123</v>
      </c>
      <c r="AQ33" s="8">
        <v>5.5677992604873907</v>
      </c>
      <c r="AR33" s="8">
        <v>1471.2454268787856</v>
      </c>
      <c r="AS33" s="8">
        <v>2089299.5568249112</v>
      </c>
      <c r="AT33" s="8">
        <v>0.37520014884181163</v>
      </c>
      <c r="AU33" s="8">
        <v>0.10999364040211587</v>
      </c>
      <c r="AV33" s="8">
        <v>136.16618659221865</v>
      </c>
      <c r="AW33" s="8">
        <v>169.62737361341814</v>
      </c>
      <c r="AX33" s="8">
        <v>1143240.6440010557</v>
      </c>
      <c r="AY33" s="8">
        <v>40498275.542660423</v>
      </c>
      <c r="AZ33" s="8">
        <v>56101.306012470952</v>
      </c>
      <c r="BA33" s="8">
        <v>317611293.88306785</v>
      </c>
      <c r="BB33" s="8">
        <v>3097783.8620857219</v>
      </c>
      <c r="BC33" s="8">
        <v>14768098.269162541</v>
      </c>
      <c r="BD33" s="8">
        <v>574223970.93407691</v>
      </c>
    </row>
    <row r="34" spans="1:56" x14ac:dyDescent="0.3">
      <c r="A34" s="1" t="s">
        <v>30</v>
      </c>
      <c r="B34" s="8">
        <v>0</v>
      </c>
      <c r="C34" s="8">
        <v>6.7506102359983057E-3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3.6760154829420123E-3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112.04279321018598</v>
      </c>
      <c r="Z34" s="8">
        <v>6.3348064350447528E-2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8">
        <v>0</v>
      </c>
      <c r="BB34" s="8">
        <v>0</v>
      </c>
      <c r="BC34" s="8">
        <v>2465.9418327063249</v>
      </c>
      <c r="BD34" s="8">
        <v>2578.0584006065806</v>
      </c>
    </row>
    <row r="35" spans="1:56" x14ac:dyDescent="0.3">
      <c r="A35" s="3" t="s">
        <v>31</v>
      </c>
      <c r="B35" s="8">
        <v>60.789304561204474</v>
      </c>
      <c r="C35" s="8">
        <v>6.4902054349638902</v>
      </c>
      <c r="D35" s="8">
        <v>85.614341003838476</v>
      </c>
      <c r="E35" s="8">
        <v>22.528738358166162</v>
      </c>
      <c r="F35" s="8">
        <v>0</v>
      </c>
      <c r="G35" s="8">
        <v>2.0792957955064924</v>
      </c>
      <c r="H35" s="8">
        <v>0</v>
      </c>
      <c r="I35" s="8">
        <v>35288.545377398637</v>
      </c>
      <c r="J35" s="8">
        <v>5083.3887643575108</v>
      </c>
      <c r="K35" s="8">
        <v>1189.9982073136309</v>
      </c>
      <c r="L35" s="8">
        <v>0</v>
      </c>
      <c r="M35" s="8">
        <v>0</v>
      </c>
      <c r="N35" s="8">
        <v>1.8882452560587157</v>
      </c>
      <c r="O35" s="8">
        <v>5.7454829188678467</v>
      </c>
      <c r="P35" s="8">
        <v>1.4564850241720146</v>
      </c>
      <c r="Q35" s="8">
        <v>3.7314599542124172</v>
      </c>
      <c r="R35" s="8">
        <v>7892856.1266294802</v>
      </c>
      <c r="S35" s="8">
        <v>447.28567661932385</v>
      </c>
      <c r="T35" s="8">
        <v>3.4441079071104407E-2</v>
      </c>
      <c r="U35" s="8">
        <v>1.3444935752712521</v>
      </c>
      <c r="V35" s="8">
        <v>114.90823916990723</v>
      </c>
      <c r="W35" s="8">
        <v>2.3509470454261496</v>
      </c>
      <c r="X35" s="8">
        <v>0.41824180047821924</v>
      </c>
      <c r="Y35" s="8">
        <v>8.7924312343191531</v>
      </c>
      <c r="Z35" s="8">
        <v>620.04286424178008</v>
      </c>
      <c r="AA35" s="8">
        <v>0</v>
      </c>
      <c r="AB35" s="8">
        <v>0.30802879937281508</v>
      </c>
      <c r="AC35" s="8">
        <v>6.756217396538978</v>
      </c>
      <c r="AD35" s="8">
        <v>0</v>
      </c>
      <c r="AE35" s="8">
        <v>16901.367052102589</v>
      </c>
      <c r="AF35" s="8">
        <v>0</v>
      </c>
      <c r="AG35" s="8">
        <v>0</v>
      </c>
      <c r="AH35" s="8">
        <v>1.1776482981046546E-2</v>
      </c>
      <c r="AI35" s="8">
        <v>120.69457612029329</v>
      </c>
      <c r="AJ35" s="8">
        <v>6.8224394832833051</v>
      </c>
      <c r="AK35" s="8">
        <v>6.6495475536353563</v>
      </c>
      <c r="AL35" s="8">
        <v>484.4548845924441</v>
      </c>
      <c r="AM35" s="8">
        <v>1884.7934088212332</v>
      </c>
      <c r="AN35" s="8">
        <v>2.2006347643922015</v>
      </c>
      <c r="AO35" s="8">
        <v>0.69709205816880937</v>
      </c>
      <c r="AP35" s="8">
        <v>195.6008650989022</v>
      </c>
      <c r="AQ35" s="8">
        <v>4.572497721775385E-2</v>
      </c>
      <c r="AR35" s="8">
        <v>33.438641369581653</v>
      </c>
      <c r="AS35" s="8">
        <v>239.14962422128971</v>
      </c>
      <c r="AT35" s="8">
        <v>9.7187543352984327E-3</v>
      </c>
      <c r="AU35" s="8">
        <v>2.8491491083177129E-3</v>
      </c>
      <c r="AV35" s="8">
        <v>2026.9630730891242</v>
      </c>
      <c r="AW35" s="8">
        <v>3.438882497424022</v>
      </c>
      <c r="AX35" s="8">
        <v>39.149271065101487</v>
      </c>
      <c r="AY35" s="8">
        <v>7.0490219763536466</v>
      </c>
      <c r="AZ35" s="8">
        <v>265.0419205693309</v>
      </c>
      <c r="BA35" s="8">
        <v>1215536.0624464729</v>
      </c>
      <c r="BB35" s="8">
        <v>27.801601291297015</v>
      </c>
      <c r="BC35" s="8">
        <v>70556.613182010056</v>
      </c>
      <c r="BD35" s="8">
        <v>9244148.6823523492</v>
      </c>
    </row>
    <row r="36" spans="1:56" x14ac:dyDescent="0.3">
      <c r="A36" s="1" t="s">
        <v>32</v>
      </c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</row>
    <row r="37" spans="1:56" x14ac:dyDescent="0.3">
      <c r="A37" s="1" t="s">
        <v>33</v>
      </c>
      <c r="B37" s="8">
        <v>88656.672453819687</v>
      </c>
      <c r="C37" s="8">
        <v>24575277.389970548</v>
      </c>
      <c r="D37" s="8">
        <v>94621832.054637626</v>
      </c>
      <c r="E37" s="8">
        <v>93895.121120323907</v>
      </c>
      <c r="F37" s="8">
        <v>0</v>
      </c>
      <c r="G37" s="8">
        <v>525815.57878146332</v>
      </c>
      <c r="H37" s="8">
        <v>0</v>
      </c>
      <c r="I37" s="8">
        <v>844164.83470190561</v>
      </c>
      <c r="J37" s="8">
        <v>9323504.6753257159</v>
      </c>
      <c r="K37" s="8">
        <v>1426260.7849238843</v>
      </c>
      <c r="L37" s="8">
        <v>1638791.9141246208</v>
      </c>
      <c r="M37" s="8">
        <v>3886947.5663824007</v>
      </c>
      <c r="N37" s="8">
        <v>10354570.531720433</v>
      </c>
      <c r="O37" s="8">
        <v>4137936.8516971138</v>
      </c>
      <c r="P37" s="8">
        <v>2690193.8159525185</v>
      </c>
      <c r="Q37" s="8">
        <v>3861503.9229302858</v>
      </c>
      <c r="R37" s="8">
        <v>243917431.64975789</v>
      </c>
      <c r="S37" s="8">
        <v>633058334.47559261</v>
      </c>
      <c r="T37" s="8">
        <v>1812901.6831018238</v>
      </c>
      <c r="U37" s="8">
        <v>23862058.980850562</v>
      </c>
      <c r="V37" s="8">
        <v>200011.57722035964</v>
      </c>
      <c r="W37" s="8">
        <v>423569.08710540627</v>
      </c>
      <c r="X37" s="8">
        <v>1340597.3176597117</v>
      </c>
      <c r="Y37" s="8">
        <v>71496270.112566918</v>
      </c>
      <c r="Z37" s="8">
        <v>2940080.2164280377</v>
      </c>
      <c r="AA37" s="8">
        <v>0</v>
      </c>
      <c r="AB37" s="8">
        <v>99927.008530992651</v>
      </c>
      <c r="AC37" s="8">
        <v>907777.74665695243</v>
      </c>
      <c r="AD37" s="8">
        <v>33946981.584635198</v>
      </c>
      <c r="AE37" s="8">
        <v>58989.099460784957</v>
      </c>
      <c r="AF37" s="8">
        <v>2044106.7185624684</v>
      </c>
      <c r="AG37" s="8">
        <v>51468.899456909756</v>
      </c>
      <c r="AH37" s="8">
        <v>0.31815267154267513</v>
      </c>
      <c r="AI37" s="8">
        <v>0</v>
      </c>
      <c r="AJ37" s="8">
        <v>5622.2600227704197</v>
      </c>
      <c r="AK37" s="8">
        <v>781384.61147132318</v>
      </c>
      <c r="AL37" s="8">
        <v>2115273.7878110069</v>
      </c>
      <c r="AM37" s="8">
        <v>267259.07193593378</v>
      </c>
      <c r="AN37" s="8">
        <v>11816119.825050859</v>
      </c>
      <c r="AO37" s="8">
        <v>12962709.754836366</v>
      </c>
      <c r="AP37" s="8">
        <v>623927.15319250256</v>
      </c>
      <c r="AQ37" s="8">
        <v>1634736.1735310049</v>
      </c>
      <c r="AR37" s="8">
        <v>899085.93379074975</v>
      </c>
      <c r="AS37" s="8">
        <v>659096.40592191252</v>
      </c>
      <c r="AT37" s="8">
        <v>2075325.9047639517</v>
      </c>
      <c r="AU37" s="8">
        <v>7.6972420534518166E-2</v>
      </c>
      <c r="AV37" s="8">
        <v>30041111.934349544</v>
      </c>
      <c r="AW37" s="8">
        <v>18019938.74652217</v>
      </c>
      <c r="AX37" s="8">
        <v>1707029.5685862128</v>
      </c>
      <c r="AY37" s="8">
        <v>39548203.801565379</v>
      </c>
      <c r="AZ37" s="8">
        <v>203230049.67854777</v>
      </c>
      <c r="BA37" s="8">
        <v>4421360.9463676475</v>
      </c>
      <c r="BB37" s="8">
        <v>220497.49475988626</v>
      </c>
      <c r="BC37" s="8">
        <v>22082266.91137892</v>
      </c>
      <c r="BD37" s="8">
        <v>1527340858.2318404</v>
      </c>
    </row>
    <row r="38" spans="1:56" x14ac:dyDescent="0.3">
      <c r="A38" s="1" t="s">
        <v>34</v>
      </c>
      <c r="B38" s="8">
        <v>306637.53444590012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3110.507164542204</v>
      </c>
      <c r="X38" s="8">
        <v>0</v>
      </c>
      <c r="Y38" s="8">
        <v>0</v>
      </c>
      <c r="Z38" s="8">
        <v>0</v>
      </c>
      <c r="AA38" s="8">
        <v>176.17367009891896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8">
        <v>0</v>
      </c>
      <c r="AU38" s="8">
        <v>0</v>
      </c>
      <c r="AV38" s="8">
        <v>70916.532406700324</v>
      </c>
      <c r="AW38" s="8">
        <v>0</v>
      </c>
      <c r="AX38" s="8">
        <v>5145.6603499501462</v>
      </c>
      <c r="AY38" s="8">
        <v>0</v>
      </c>
      <c r="AZ38" s="8">
        <v>1502.8434940337891</v>
      </c>
      <c r="BA38" s="8">
        <v>8462.0191863642031</v>
      </c>
      <c r="BB38" s="8">
        <v>4940.4401249245229</v>
      </c>
      <c r="BC38" s="8">
        <v>207196.02220748452</v>
      </c>
      <c r="BD38" s="8">
        <v>608087.73304999876</v>
      </c>
    </row>
    <row r="39" spans="1:56" x14ac:dyDescent="0.3">
      <c r="A39" s="1" t="s">
        <v>35</v>
      </c>
      <c r="B39" s="8">
        <v>7.7325764298056349E-2</v>
      </c>
      <c r="C39" s="8">
        <v>1223.1274470511937</v>
      </c>
      <c r="D39" s="8">
        <v>0.18937299976586747</v>
      </c>
      <c r="E39" s="8">
        <v>5.5559844272899388E-2</v>
      </c>
      <c r="F39" s="8">
        <v>0</v>
      </c>
      <c r="G39" s="8">
        <v>0</v>
      </c>
      <c r="H39" s="8">
        <v>0</v>
      </c>
      <c r="I39" s="8">
        <v>30.510745430634842</v>
      </c>
      <c r="J39" s="8">
        <v>0.24152513184289984</v>
      </c>
      <c r="K39" s="8">
        <v>0.17334881209397379</v>
      </c>
      <c r="L39" s="8">
        <v>0</v>
      </c>
      <c r="M39" s="8">
        <v>0</v>
      </c>
      <c r="N39" s="8">
        <v>3089.4907504641446</v>
      </c>
      <c r="O39" s="8">
        <v>33886.564400857191</v>
      </c>
      <c r="P39" s="8">
        <v>24973.984662418337</v>
      </c>
      <c r="Q39" s="8">
        <v>2594.2592819435654</v>
      </c>
      <c r="R39" s="8">
        <v>0.48734284922419541</v>
      </c>
      <c r="S39" s="8">
        <v>37707.350811779201</v>
      </c>
      <c r="T39" s="8">
        <v>27560.707813319197</v>
      </c>
      <c r="U39" s="8">
        <v>0</v>
      </c>
      <c r="V39" s="8">
        <v>98723.626530013556</v>
      </c>
      <c r="W39" s="8">
        <v>0</v>
      </c>
      <c r="X39" s="8">
        <v>0</v>
      </c>
      <c r="Y39" s="8">
        <v>2008.9499327445012</v>
      </c>
      <c r="Z39" s="8">
        <v>14582.190509410275</v>
      </c>
      <c r="AA39" s="8">
        <v>0</v>
      </c>
      <c r="AB39" s="8">
        <v>3200.8101718663793</v>
      </c>
      <c r="AC39" s="8">
        <v>3864.8905355395195</v>
      </c>
      <c r="AD39" s="8">
        <v>0</v>
      </c>
      <c r="AE39" s="8">
        <v>0.2886147816138761</v>
      </c>
      <c r="AF39" s="8">
        <v>0</v>
      </c>
      <c r="AG39" s="8">
        <v>7.1811740526717633</v>
      </c>
      <c r="AH39" s="8">
        <v>0</v>
      </c>
      <c r="AI39" s="8">
        <v>6317.9603794262357</v>
      </c>
      <c r="AJ39" s="8">
        <v>3.6162002734085534E-2</v>
      </c>
      <c r="AK39" s="8">
        <v>0</v>
      </c>
      <c r="AL39" s="8">
        <v>3.9657266588523019E-2</v>
      </c>
      <c r="AM39" s="8">
        <v>0</v>
      </c>
      <c r="AN39" s="8">
        <v>45295.700314145419</v>
      </c>
      <c r="AO39" s="8">
        <v>0</v>
      </c>
      <c r="AP39" s="8">
        <v>734.69093292259618</v>
      </c>
      <c r="AQ39" s="8">
        <v>0</v>
      </c>
      <c r="AR39" s="8">
        <v>771.26918271335444</v>
      </c>
      <c r="AS39" s="8">
        <v>3.1222079921405001E-2</v>
      </c>
      <c r="AT39" s="8">
        <v>0</v>
      </c>
      <c r="AU39" s="8">
        <v>0</v>
      </c>
      <c r="AV39" s="8">
        <v>2800.2109774391888</v>
      </c>
      <c r="AW39" s="8">
        <v>108933.69763214413</v>
      </c>
      <c r="AX39" s="8">
        <v>0.13588857141059366</v>
      </c>
      <c r="AY39" s="8">
        <v>1628.1415480130504</v>
      </c>
      <c r="AZ39" s="8">
        <v>3099.3752692119479</v>
      </c>
      <c r="BA39" s="8">
        <v>7900.8797851713653</v>
      </c>
      <c r="BB39" s="8">
        <v>0</v>
      </c>
      <c r="BC39" s="8">
        <v>378101.97121356311</v>
      </c>
      <c r="BD39" s="8">
        <v>809039.29802174459</v>
      </c>
    </row>
    <row r="40" spans="1:56" x14ac:dyDescent="0.3">
      <c r="A40" s="1" t="s">
        <v>361</v>
      </c>
      <c r="B40" s="8">
        <v>8156422.8528731028</v>
      </c>
      <c r="C40" s="8">
        <v>28683474.946945235</v>
      </c>
      <c r="D40" s="8">
        <v>3023575.3491172185</v>
      </c>
      <c r="E40" s="8">
        <v>501232.76568501111</v>
      </c>
      <c r="F40" s="8">
        <v>0</v>
      </c>
      <c r="G40" s="8">
        <v>14423.62903283121</v>
      </c>
      <c r="H40" s="8">
        <v>0</v>
      </c>
      <c r="I40" s="8">
        <v>10385432.706465807</v>
      </c>
      <c r="J40" s="8">
        <v>740065072.6673156</v>
      </c>
      <c r="K40" s="8">
        <v>24593871.964266092</v>
      </c>
      <c r="L40" s="8">
        <v>2378805.5380251883</v>
      </c>
      <c r="M40" s="8">
        <v>0</v>
      </c>
      <c r="N40" s="8">
        <v>51749280.339686312</v>
      </c>
      <c r="O40" s="8">
        <v>49131.449411925474</v>
      </c>
      <c r="P40" s="8">
        <v>420652.84563536977</v>
      </c>
      <c r="Q40" s="8">
        <v>122900.79678032339</v>
      </c>
      <c r="R40" s="8">
        <v>24487602.68618216</v>
      </c>
      <c r="S40" s="8">
        <v>124708725.47130753</v>
      </c>
      <c r="T40" s="8">
        <v>57518.283327515208</v>
      </c>
      <c r="U40" s="8">
        <v>636592.65108259162</v>
      </c>
      <c r="V40" s="8">
        <v>77067052.97708261</v>
      </c>
      <c r="W40" s="8">
        <v>8761637.6687356737</v>
      </c>
      <c r="X40" s="8">
        <v>140.72748733741977</v>
      </c>
      <c r="Y40" s="8">
        <v>24026254.944773506</v>
      </c>
      <c r="Z40" s="8">
        <v>110394874.01483747</v>
      </c>
      <c r="AA40" s="8">
        <v>0</v>
      </c>
      <c r="AB40" s="8">
        <v>702.95087685697933</v>
      </c>
      <c r="AC40" s="8">
        <v>3099700.8050356484</v>
      </c>
      <c r="AD40" s="8">
        <v>6100130.2095990153</v>
      </c>
      <c r="AE40" s="8">
        <v>6587399.811440465</v>
      </c>
      <c r="AF40" s="8">
        <v>226572.41862348074</v>
      </c>
      <c r="AG40" s="8">
        <v>5686837.9944739109</v>
      </c>
      <c r="AH40" s="8">
        <v>3.9624802152717242</v>
      </c>
      <c r="AI40" s="8">
        <v>78878224.544017702</v>
      </c>
      <c r="AJ40" s="8">
        <v>72512.18592497526</v>
      </c>
      <c r="AK40" s="8">
        <v>614.62322720426391</v>
      </c>
      <c r="AL40" s="8">
        <v>0</v>
      </c>
      <c r="AM40" s="8">
        <v>20385298.773181327</v>
      </c>
      <c r="AN40" s="8">
        <v>9712377.1560330074</v>
      </c>
      <c r="AO40" s="8">
        <v>6878208.7715467215</v>
      </c>
      <c r="AP40" s="8">
        <v>32425548.073369119</v>
      </c>
      <c r="AQ40" s="8">
        <v>1155902.8101856399</v>
      </c>
      <c r="AR40" s="8">
        <v>242942.91747803771</v>
      </c>
      <c r="AS40" s="8">
        <v>57061489.098573476</v>
      </c>
      <c r="AT40" s="8">
        <v>3.2701080477665685</v>
      </c>
      <c r="AU40" s="8">
        <v>3029024.2694844468</v>
      </c>
      <c r="AV40" s="8">
        <v>1228239.8557504953</v>
      </c>
      <c r="AW40" s="8">
        <v>13860.949372168781</v>
      </c>
      <c r="AX40" s="8">
        <v>35869537.13603773</v>
      </c>
      <c r="AY40" s="8">
        <v>194246013.60250604</v>
      </c>
      <c r="AZ40" s="8">
        <v>4536356.1669953205</v>
      </c>
      <c r="BA40" s="8">
        <v>21131783.430433795</v>
      </c>
      <c r="BB40" s="8">
        <v>329720066.375184</v>
      </c>
      <c r="BC40" s="8">
        <v>24465783.982128099</v>
      </c>
      <c r="BD40" s="8">
        <v>2083039813.4201238</v>
      </c>
    </row>
    <row r="41" spans="1:56" x14ac:dyDescent="0.3">
      <c r="A41" s="1" t="s">
        <v>36</v>
      </c>
      <c r="B41" s="8">
        <v>457139.88247331535</v>
      </c>
      <c r="C41" s="8">
        <v>15022.066806062569</v>
      </c>
      <c r="D41" s="8">
        <v>900355.08091583953</v>
      </c>
      <c r="E41" s="8">
        <v>18603.208322944276</v>
      </c>
      <c r="F41" s="8">
        <v>0</v>
      </c>
      <c r="G41" s="8">
        <v>1634.0294249715243</v>
      </c>
      <c r="H41" s="8">
        <v>0</v>
      </c>
      <c r="I41" s="8">
        <v>1084825.1706462514</v>
      </c>
      <c r="J41" s="8">
        <v>13959344.379601348</v>
      </c>
      <c r="K41" s="8">
        <v>2796930.5156944022</v>
      </c>
      <c r="L41" s="8">
        <v>0</v>
      </c>
      <c r="M41" s="8">
        <v>0</v>
      </c>
      <c r="N41" s="8">
        <v>2197.4111560349061</v>
      </c>
      <c r="O41" s="8">
        <v>3534.6317638345527</v>
      </c>
      <c r="P41" s="8">
        <v>49.397853274731467</v>
      </c>
      <c r="Q41" s="8">
        <v>1808.7842072067767</v>
      </c>
      <c r="R41" s="8">
        <v>1996815.9356466804</v>
      </c>
      <c r="S41" s="8">
        <v>1225302.1123213756</v>
      </c>
      <c r="T41" s="8">
        <v>81.215383990329045</v>
      </c>
      <c r="U41" s="8">
        <v>2636.0649087626048</v>
      </c>
      <c r="V41" s="8">
        <v>159568.7871822202</v>
      </c>
      <c r="W41" s="8">
        <v>3032.2342231376438</v>
      </c>
      <c r="X41" s="8">
        <v>45653.01613124484</v>
      </c>
      <c r="Y41" s="8">
        <v>647965.90670786367</v>
      </c>
      <c r="Z41" s="8">
        <v>274049632.61545187</v>
      </c>
      <c r="AA41" s="8">
        <v>0</v>
      </c>
      <c r="AB41" s="8">
        <v>78.723191216547377</v>
      </c>
      <c r="AC41" s="8">
        <v>1628.6221864963329</v>
      </c>
      <c r="AD41" s="8">
        <v>0</v>
      </c>
      <c r="AE41" s="8">
        <v>97575.38652605105</v>
      </c>
      <c r="AF41" s="8">
        <v>0</v>
      </c>
      <c r="AG41" s="8">
        <v>31203773.867704753</v>
      </c>
      <c r="AH41" s="8">
        <v>0.39940882929490751</v>
      </c>
      <c r="AI41" s="8">
        <v>110704.47236789321</v>
      </c>
      <c r="AJ41" s="8">
        <v>1647.566616552341</v>
      </c>
      <c r="AK41" s="8">
        <v>101.88592619261817</v>
      </c>
      <c r="AL41" s="8">
        <v>154001.39901528606</v>
      </c>
      <c r="AM41" s="8">
        <v>0</v>
      </c>
      <c r="AN41" s="8">
        <v>17373.215355375018</v>
      </c>
      <c r="AO41" s="8">
        <v>23.642434104654807</v>
      </c>
      <c r="AP41" s="8">
        <v>641557.05903977377</v>
      </c>
      <c r="AQ41" s="8">
        <v>107.49944161295474</v>
      </c>
      <c r="AR41" s="8">
        <v>35325.819123405585</v>
      </c>
      <c r="AS41" s="8">
        <v>629105.32220049587</v>
      </c>
      <c r="AT41" s="8">
        <v>0.32961931822206841</v>
      </c>
      <c r="AU41" s="8">
        <v>9.6631168377800197E-2</v>
      </c>
      <c r="AV41" s="8">
        <v>909511.08174660034</v>
      </c>
      <c r="AW41" s="8">
        <v>8829.2445166250345</v>
      </c>
      <c r="AX41" s="8">
        <v>764242.93241574126</v>
      </c>
      <c r="AY41" s="8">
        <v>64789.495971249948</v>
      </c>
      <c r="AZ41" s="8">
        <v>2323943.0938357748</v>
      </c>
      <c r="BA41" s="8">
        <v>11937143.312143439</v>
      </c>
      <c r="BB41" s="8">
        <v>68442.001398956389</v>
      </c>
      <c r="BC41" s="8">
        <v>1191204.3375986328</v>
      </c>
      <c r="BD41" s="8">
        <v>347533243.25323802</v>
      </c>
    </row>
    <row r="42" spans="1:56" x14ac:dyDescent="0.3">
      <c r="A42" s="1" t="s">
        <v>37</v>
      </c>
      <c r="B42" s="8">
        <v>6125.7363244720027</v>
      </c>
      <c r="C42" s="8">
        <v>114140.34990255773</v>
      </c>
      <c r="D42" s="8">
        <v>469412.93796840654</v>
      </c>
      <c r="E42" s="8">
        <v>13661.741590758096</v>
      </c>
      <c r="F42" s="8">
        <v>0</v>
      </c>
      <c r="G42" s="8">
        <v>141034.55715418354</v>
      </c>
      <c r="H42" s="8">
        <v>0</v>
      </c>
      <c r="I42" s="8">
        <v>6670.9931407235617</v>
      </c>
      <c r="J42" s="8">
        <v>408014.19533325377</v>
      </c>
      <c r="K42" s="8">
        <v>34659.268371043552</v>
      </c>
      <c r="L42" s="8">
        <v>8065.0803469689226</v>
      </c>
      <c r="M42" s="8">
        <v>4333588.1546373265</v>
      </c>
      <c r="N42" s="8">
        <v>435508.16296158475</v>
      </c>
      <c r="O42" s="8">
        <v>42317.322601269458</v>
      </c>
      <c r="P42" s="8">
        <v>619252.57832082268</v>
      </c>
      <c r="Q42" s="8">
        <v>334274.28724920232</v>
      </c>
      <c r="R42" s="8">
        <v>768591.31584835087</v>
      </c>
      <c r="S42" s="8">
        <v>8360254.5210973537</v>
      </c>
      <c r="T42" s="8">
        <v>189460.61856337488</v>
      </c>
      <c r="U42" s="8">
        <v>735358.39330776792</v>
      </c>
      <c r="V42" s="8">
        <v>99753.350571278876</v>
      </c>
      <c r="W42" s="8">
        <v>37.14066011018118</v>
      </c>
      <c r="X42" s="8">
        <v>1057.4220394164965</v>
      </c>
      <c r="Y42" s="8">
        <v>1208857.4071327606</v>
      </c>
      <c r="Z42" s="8">
        <v>27795.417060037838</v>
      </c>
      <c r="AA42" s="8">
        <v>0</v>
      </c>
      <c r="AB42" s="8">
        <v>11954.435145493071</v>
      </c>
      <c r="AC42" s="8">
        <v>12839.220595254566</v>
      </c>
      <c r="AD42" s="8">
        <v>84748.368478518882</v>
      </c>
      <c r="AE42" s="8">
        <v>2684.7476475180197</v>
      </c>
      <c r="AF42" s="8">
        <v>49.018722029456363</v>
      </c>
      <c r="AG42" s="8">
        <v>1763.8497958088453</v>
      </c>
      <c r="AH42" s="8">
        <v>5.1185400659712547E-4</v>
      </c>
      <c r="AI42" s="8">
        <v>3685114.7749894443</v>
      </c>
      <c r="AJ42" s="8">
        <v>85.833565315435649</v>
      </c>
      <c r="AK42" s="8">
        <v>112471.65618229061</v>
      </c>
      <c r="AL42" s="8">
        <v>6544.3627028204755</v>
      </c>
      <c r="AM42" s="8">
        <v>5601.8934013833959</v>
      </c>
      <c r="AN42" s="8">
        <v>0</v>
      </c>
      <c r="AO42" s="8">
        <v>62054.731241510526</v>
      </c>
      <c r="AP42" s="8">
        <v>11554.425602257845</v>
      </c>
      <c r="AQ42" s="8">
        <v>39655.476055544546</v>
      </c>
      <c r="AR42" s="8">
        <v>189200.70003184635</v>
      </c>
      <c r="AS42" s="8">
        <v>10705.918053350719</v>
      </c>
      <c r="AT42" s="8">
        <v>44367.946151568132</v>
      </c>
      <c r="AU42" s="8">
        <v>34568.20297542472</v>
      </c>
      <c r="AV42" s="8">
        <v>312425.57315217907</v>
      </c>
      <c r="AW42" s="8">
        <v>955948.13794519892</v>
      </c>
      <c r="AX42" s="8">
        <v>839.03444557512785</v>
      </c>
      <c r="AY42" s="8">
        <v>6752776.9438854503</v>
      </c>
      <c r="AZ42" s="8">
        <v>1997584.9074982137</v>
      </c>
      <c r="BA42" s="8">
        <v>1379593.2988794234</v>
      </c>
      <c r="BB42" s="8">
        <v>3686.1876530859499</v>
      </c>
      <c r="BC42" s="8">
        <v>2689898.6099717347</v>
      </c>
      <c r="BD42" s="8">
        <v>36766609.20746313</v>
      </c>
    </row>
    <row r="43" spans="1:56" x14ac:dyDescent="0.3">
      <c r="A43" s="1" t="s">
        <v>38</v>
      </c>
      <c r="B43" s="8">
        <v>2357.0496886432611</v>
      </c>
      <c r="C43" s="8">
        <v>192605.46144178475</v>
      </c>
      <c r="D43" s="8">
        <v>4724085.5388239939</v>
      </c>
      <c r="E43" s="8">
        <v>84911.517294998135</v>
      </c>
      <c r="F43" s="8">
        <v>0</v>
      </c>
      <c r="G43" s="8">
        <v>347.40558893001213</v>
      </c>
      <c r="H43" s="8">
        <v>0</v>
      </c>
      <c r="I43" s="8">
        <v>3085.3614795825083</v>
      </c>
      <c r="J43" s="8">
        <v>2767236.8023519525</v>
      </c>
      <c r="K43" s="8">
        <v>612654.03326536936</v>
      </c>
      <c r="L43" s="8">
        <v>0</v>
      </c>
      <c r="M43" s="8">
        <v>0</v>
      </c>
      <c r="N43" s="8">
        <v>474.02505077302345</v>
      </c>
      <c r="O43" s="8">
        <v>96085.284608154063</v>
      </c>
      <c r="P43" s="8">
        <v>2.379879045953649E-3</v>
      </c>
      <c r="Q43" s="8">
        <v>61.218649734305906</v>
      </c>
      <c r="R43" s="8">
        <v>509751.36049373384</v>
      </c>
      <c r="S43" s="8">
        <v>2384155.038274073</v>
      </c>
      <c r="T43" s="8">
        <v>62482.643679759058</v>
      </c>
      <c r="U43" s="8">
        <v>217244.34170685726</v>
      </c>
      <c r="V43" s="8">
        <v>31120.794766925668</v>
      </c>
      <c r="W43" s="8">
        <v>656.0316126528212</v>
      </c>
      <c r="X43" s="8">
        <v>15165.793050066542</v>
      </c>
      <c r="Y43" s="8">
        <v>3001.5231117917174</v>
      </c>
      <c r="Z43" s="8">
        <v>210866.37796114976</v>
      </c>
      <c r="AA43" s="8">
        <v>0</v>
      </c>
      <c r="AB43" s="8">
        <v>15.171053635047535</v>
      </c>
      <c r="AC43" s="8">
        <v>347.16321899108652</v>
      </c>
      <c r="AD43" s="8">
        <v>148169.59134589531</v>
      </c>
      <c r="AE43" s="8">
        <v>9216.8502702335754</v>
      </c>
      <c r="AF43" s="8">
        <v>0</v>
      </c>
      <c r="AG43" s="8">
        <v>15475.527809726755</v>
      </c>
      <c r="AH43" s="8">
        <v>1.9242631826959604E-5</v>
      </c>
      <c r="AI43" s="8">
        <v>3034187.6008960581</v>
      </c>
      <c r="AJ43" s="8">
        <v>347.76473020211051</v>
      </c>
      <c r="AK43" s="8">
        <v>2.2517725508893003</v>
      </c>
      <c r="AL43" s="8">
        <v>22181.168703260922</v>
      </c>
      <c r="AM43" s="8">
        <v>99104.700321502169</v>
      </c>
      <c r="AN43" s="8">
        <v>727.8496341882651</v>
      </c>
      <c r="AO43" s="8">
        <v>0</v>
      </c>
      <c r="AP43" s="8">
        <v>100146.83111986733</v>
      </c>
      <c r="AQ43" s="8">
        <v>57743.586607806006</v>
      </c>
      <c r="AR43" s="8">
        <v>1116.397440001339</v>
      </c>
      <c r="AS43" s="8">
        <v>115975.28188602121</v>
      </c>
      <c r="AT43" s="8">
        <v>1.5880327920636602E-5</v>
      </c>
      <c r="AU43" s="8">
        <v>432.16506418047845</v>
      </c>
      <c r="AV43" s="8">
        <v>566423.39176127675</v>
      </c>
      <c r="AW43" s="8">
        <v>339797.93655985757</v>
      </c>
      <c r="AX43" s="8">
        <v>9197.1246898591635</v>
      </c>
      <c r="AY43" s="8">
        <v>2608.7413369167257</v>
      </c>
      <c r="AZ43" s="8">
        <v>178512.20418624408</v>
      </c>
      <c r="BA43" s="8">
        <v>723307.31852442026</v>
      </c>
      <c r="BB43" s="8">
        <v>14933.841226219529</v>
      </c>
      <c r="BC43" s="8">
        <v>1288862.2013542755</v>
      </c>
      <c r="BD43" s="8">
        <v>18647180.266829122</v>
      </c>
    </row>
    <row r="44" spans="1:56" x14ac:dyDescent="0.3">
      <c r="A44" s="1" t="s">
        <v>197</v>
      </c>
      <c r="B44" s="8">
        <v>37752191.148470104</v>
      </c>
      <c r="C44" s="8">
        <v>5151.0590720879209</v>
      </c>
      <c r="D44" s="8">
        <v>16643529.745352259</v>
      </c>
      <c r="E44" s="8">
        <v>25109.249040382379</v>
      </c>
      <c r="F44" s="8">
        <v>0</v>
      </c>
      <c r="G44" s="8">
        <v>590464.63384471985</v>
      </c>
      <c r="H44" s="8">
        <v>0</v>
      </c>
      <c r="I44" s="8">
        <v>35459727.56506297</v>
      </c>
      <c r="J44" s="8">
        <v>18026754.035132412</v>
      </c>
      <c r="K44" s="8">
        <v>862114.71626033017</v>
      </c>
      <c r="L44" s="8">
        <v>0</v>
      </c>
      <c r="M44" s="8">
        <v>60543.12361678978</v>
      </c>
      <c r="N44" s="8">
        <v>1675.9736956039874</v>
      </c>
      <c r="O44" s="8">
        <v>6217.8848326875786</v>
      </c>
      <c r="P44" s="8">
        <v>120816.78365772261</v>
      </c>
      <c r="Q44" s="8">
        <v>3835.1055776411749</v>
      </c>
      <c r="R44" s="8">
        <v>135795.39468868577</v>
      </c>
      <c r="S44" s="8">
        <v>59789042.322213218</v>
      </c>
      <c r="T44" s="8">
        <v>2641324.8532536621</v>
      </c>
      <c r="U44" s="8">
        <v>17077.225657488416</v>
      </c>
      <c r="V44" s="8">
        <v>459302.41001845326</v>
      </c>
      <c r="W44" s="8">
        <v>11102.248678762935</v>
      </c>
      <c r="X44" s="8">
        <v>433.95840818626004</v>
      </c>
      <c r="Y44" s="8">
        <v>40479.768222640319</v>
      </c>
      <c r="Z44" s="8">
        <v>238562491.42124251</v>
      </c>
      <c r="AA44" s="8">
        <v>0</v>
      </c>
      <c r="AB44" s="8">
        <v>310.53945551595501</v>
      </c>
      <c r="AC44" s="8">
        <v>5307.6178865808533</v>
      </c>
      <c r="AD44" s="8">
        <v>0</v>
      </c>
      <c r="AE44" s="8">
        <v>7268986.0307658715</v>
      </c>
      <c r="AF44" s="8">
        <v>150467.46898878636</v>
      </c>
      <c r="AG44" s="8">
        <v>1096147.135219435</v>
      </c>
      <c r="AH44" s="8">
        <v>12.219017330750232</v>
      </c>
      <c r="AI44" s="8">
        <v>160834970.06527138</v>
      </c>
      <c r="AJ44" s="8">
        <v>837081.98960557824</v>
      </c>
      <c r="AK44" s="8">
        <v>5670.8201639643094</v>
      </c>
      <c r="AL44" s="8">
        <v>507863.44544938975</v>
      </c>
      <c r="AM44" s="8">
        <v>633414.80261167523</v>
      </c>
      <c r="AN44" s="8">
        <v>378462.28497473424</v>
      </c>
      <c r="AO44" s="8">
        <v>28323.828894573006</v>
      </c>
      <c r="AP44" s="8">
        <v>0</v>
      </c>
      <c r="AQ44" s="8">
        <v>33.377405524496758</v>
      </c>
      <c r="AR44" s="8">
        <v>34028.178277400686</v>
      </c>
      <c r="AS44" s="8">
        <v>220397.82062363252</v>
      </c>
      <c r="AT44" s="8">
        <v>10.083963764686064</v>
      </c>
      <c r="AU44" s="8">
        <v>516400.18706295959</v>
      </c>
      <c r="AV44" s="8">
        <v>4027.0406323417733</v>
      </c>
      <c r="AW44" s="8">
        <v>3431.7367881328064</v>
      </c>
      <c r="AX44" s="8">
        <v>14563010.310650207</v>
      </c>
      <c r="AY44" s="8">
        <v>14254218.269478349</v>
      </c>
      <c r="AZ44" s="8">
        <v>347806.56659407646</v>
      </c>
      <c r="BA44" s="8">
        <v>962188968.87275755</v>
      </c>
      <c r="BB44" s="8">
        <v>34283770.002663419</v>
      </c>
      <c r="BC44" s="8">
        <v>44956483.96518892</v>
      </c>
      <c r="BD44" s="8">
        <v>1654334785.2863905</v>
      </c>
    </row>
    <row r="45" spans="1:56" x14ac:dyDescent="0.3">
      <c r="A45" s="1" t="s">
        <v>40</v>
      </c>
      <c r="B45" s="8">
        <v>18.150240203580971</v>
      </c>
      <c r="C45" s="8">
        <v>9563.4978277829123</v>
      </c>
      <c r="D45" s="8">
        <v>477.26671029807414</v>
      </c>
      <c r="E45" s="8">
        <v>30.767505050610801</v>
      </c>
      <c r="F45" s="8">
        <v>0</v>
      </c>
      <c r="G45" s="8">
        <v>18112.56997603468</v>
      </c>
      <c r="H45" s="8">
        <v>0</v>
      </c>
      <c r="I45" s="8">
        <v>82.309410259506436</v>
      </c>
      <c r="J45" s="8">
        <v>39365.659119470052</v>
      </c>
      <c r="K45" s="8">
        <v>4679.214627608977</v>
      </c>
      <c r="L45" s="8">
        <v>0</v>
      </c>
      <c r="M45" s="8">
        <v>0</v>
      </c>
      <c r="N45" s="8">
        <v>3387.9127320006087</v>
      </c>
      <c r="O45" s="8">
        <v>5.9189768770266706</v>
      </c>
      <c r="P45" s="8">
        <v>0</v>
      </c>
      <c r="Q45" s="8">
        <v>0.46748569460623712</v>
      </c>
      <c r="R45" s="8">
        <v>2116516.6876457916</v>
      </c>
      <c r="S45" s="8">
        <v>103258.76007168806</v>
      </c>
      <c r="T45" s="8">
        <v>16.141946779740838</v>
      </c>
      <c r="U45" s="8">
        <v>2222.2428764923488</v>
      </c>
      <c r="V45" s="8">
        <v>238.27194239807534</v>
      </c>
      <c r="W45" s="8">
        <v>5.0101422898137873</v>
      </c>
      <c r="X45" s="8">
        <v>440.16811618287346</v>
      </c>
      <c r="Y45" s="8">
        <v>391747.1485307198</v>
      </c>
      <c r="Z45" s="8">
        <v>8459.485301061648</v>
      </c>
      <c r="AA45" s="8">
        <v>0</v>
      </c>
      <c r="AB45" s="8">
        <v>0.11585883867917898</v>
      </c>
      <c r="AC45" s="8">
        <v>2.7279724828757179</v>
      </c>
      <c r="AD45" s="8">
        <v>0</v>
      </c>
      <c r="AE45" s="8">
        <v>70.948986289869879</v>
      </c>
      <c r="AF45" s="8">
        <v>0</v>
      </c>
      <c r="AG45" s="8">
        <v>1088.8685416513692</v>
      </c>
      <c r="AH45" s="8">
        <v>0</v>
      </c>
      <c r="AI45" s="8">
        <v>79667.689465631134</v>
      </c>
      <c r="AJ45" s="8">
        <v>2.7259742056645639</v>
      </c>
      <c r="AK45" s="8">
        <v>7085.7863971418128</v>
      </c>
      <c r="AL45" s="8">
        <v>169.47563703879925</v>
      </c>
      <c r="AM45" s="8">
        <v>943.94047219168908</v>
      </c>
      <c r="AN45" s="8">
        <v>663.81003487734529</v>
      </c>
      <c r="AO45" s="8">
        <v>2003.7653107143083</v>
      </c>
      <c r="AP45" s="8">
        <v>764.87787114936395</v>
      </c>
      <c r="AQ45" s="8">
        <v>0</v>
      </c>
      <c r="AR45" s="8">
        <v>8.5256090150310957</v>
      </c>
      <c r="AS45" s="8">
        <v>885.77109891441262</v>
      </c>
      <c r="AT45" s="8">
        <v>896.34234568148781</v>
      </c>
      <c r="AU45" s="8">
        <v>0</v>
      </c>
      <c r="AV45" s="8">
        <v>2.1854262111290255</v>
      </c>
      <c r="AW45" s="8">
        <v>11962.311241002584</v>
      </c>
      <c r="AX45" s="8">
        <v>70.502373547073304</v>
      </c>
      <c r="AY45" s="8">
        <v>4150373.1213195934</v>
      </c>
      <c r="AZ45" s="8">
        <v>1919.7297612822974</v>
      </c>
      <c r="BA45" s="8">
        <v>20835.399151957026</v>
      </c>
      <c r="BB45" s="8">
        <v>114.05072339850022</v>
      </c>
      <c r="BC45" s="8">
        <v>599609.53447940073</v>
      </c>
      <c r="BD45" s="8">
        <v>7577769.8572368994</v>
      </c>
    </row>
    <row r="46" spans="1:56" x14ac:dyDescent="0.3">
      <c r="A46" s="1" t="s">
        <v>41</v>
      </c>
      <c r="B46" s="8">
        <v>230.05397500389026</v>
      </c>
      <c r="C46" s="8">
        <v>1406.3295730740033</v>
      </c>
      <c r="D46" s="8">
        <v>2424.9022741573226</v>
      </c>
      <c r="E46" s="8">
        <v>8.0576754141527687</v>
      </c>
      <c r="F46" s="8">
        <v>0</v>
      </c>
      <c r="G46" s="8">
        <v>1093.2627414418425</v>
      </c>
      <c r="H46" s="8">
        <v>0</v>
      </c>
      <c r="I46" s="8">
        <v>949.55378441670484</v>
      </c>
      <c r="J46" s="8">
        <v>326319.81777266203</v>
      </c>
      <c r="K46" s="8">
        <v>972.47904621318708</v>
      </c>
      <c r="L46" s="8">
        <v>0</v>
      </c>
      <c r="M46" s="8">
        <v>0</v>
      </c>
      <c r="N46" s="8">
        <v>2184.5743531555768</v>
      </c>
      <c r="O46" s="8">
        <v>2.0850474837245927</v>
      </c>
      <c r="P46" s="8">
        <v>316.07071888177018</v>
      </c>
      <c r="Q46" s="8">
        <v>9.6627503895307318E-2</v>
      </c>
      <c r="R46" s="8">
        <v>3197.3049589491407</v>
      </c>
      <c r="S46" s="8">
        <v>32318.312968232174</v>
      </c>
      <c r="T46" s="8">
        <v>2.8076257141572795E-2</v>
      </c>
      <c r="U46" s="8">
        <v>268.09964503517074</v>
      </c>
      <c r="V46" s="8">
        <v>1207736.9810575249</v>
      </c>
      <c r="W46" s="8">
        <v>1.1170874078938351</v>
      </c>
      <c r="X46" s="8">
        <v>241.10408640333344</v>
      </c>
      <c r="Y46" s="8">
        <v>6486.0152906946569</v>
      </c>
      <c r="Z46" s="8">
        <v>3830.9468399616039</v>
      </c>
      <c r="AA46" s="8">
        <v>0</v>
      </c>
      <c r="AB46" s="8">
        <v>2.3947578535441213E-2</v>
      </c>
      <c r="AC46" s="8">
        <v>26313.9925723255</v>
      </c>
      <c r="AD46" s="8">
        <v>0</v>
      </c>
      <c r="AE46" s="8">
        <v>156327.31230918836</v>
      </c>
      <c r="AF46" s="8">
        <v>0</v>
      </c>
      <c r="AG46" s="8">
        <v>237.57087030537704</v>
      </c>
      <c r="AH46" s="8">
        <v>0</v>
      </c>
      <c r="AI46" s="8">
        <v>1957.8654871210128</v>
      </c>
      <c r="AJ46" s="8">
        <v>448.97555884127809</v>
      </c>
      <c r="AK46" s="8">
        <v>1.0090987810688981</v>
      </c>
      <c r="AL46" s="8">
        <v>737878.31673766102</v>
      </c>
      <c r="AM46" s="8">
        <v>156.44193029648778</v>
      </c>
      <c r="AN46" s="8">
        <v>50709.576335739446</v>
      </c>
      <c r="AO46" s="8">
        <v>0</v>
      </c>
      <c r="AP46" s="8">
        <v>99587.344693120322</v>
      </c>
      <c r="AQ46" s="8">
        <v>3.7161051063976921E-2</v>
      </c>
      <c r="AR46" s="8">
        <v>0</v>
      </c>
      <c r="AS46" s="8">
        <v>184.03977829964455</v>
      </c>
      <c r="AT46" s="8">
        <v>0</v>
      </c>
      <c r="AU46" s="8">
        <v>0</v>
      </c>
      <c r="AV46" s="8">
        <v>220.98895040837908</v>
      </c>
      <c r="AW46" s="8">
        <v>592.70352241891055</v>
      </c>
      <c r="AX46" s="8">
        <v>182147.75560326537</v>
      </c>
      <c r="AY46" s="8">
        <v>537.07215760102338</v>
      </c>
      <c r="AZ46" s="8">
        <v>167.85273602191202</v>
      </c>
      <c r="BA46" s="8">
        <v>245791.78516165997</v>
      </c>
      <c r="BB46" s="8">
        <v>224.43456402624747</v>
      </c>
      <c r="BC46" s="8">
        <v>1625304.7274255289</v>
      </c>
      <c r="BD46" s="8">
        <v>4718777.0202011131</v>
      </c>
    </row>
    <row r="47" spans="1:56" x14ac:dyDescent="0.3">
      <c r="A47" s="1" t="s">
        <v>42</v>
      </c>
      <c r="B47" s="8">
        <v>34571970.996147797</v>
      </c>
      <c r="C47" s="8">
        <v>16050.771108998133</v>
      </c>
      <c r="D47" s="8">
        <v>144971.30937772262</v>
      </c>
      <c r="E47" s="8">
        <v>20280.321577867242</v>
      </c>
      <c r="F47" s="8">
        <v>19888.029613131337</v>
      </c>
      <c r="G47" s="8">
        <v>1727.3308834459974</v>
      </c>
      <c r="H47" s="8">
        <v>103864.85585428019</v>
      </c>
      <c r="I47" s="8">
        <v>2745736.732214387</v>
      </c>
      <c r="J47" s="8">
        <v>16744199.461148143</v>
      </c>
      <c r="K47" s="8">
        <v>2872163.1834091027</v>
      </c>
      <c r="L47" s="8">
        <v>0</v>
      </c>
      <c r="M47" s="8">
        <v>0</v>
      </c>
      <c r="N47" s="8">
        <v>2289.7217113942593</v>
      </c>
      <c r="O47" s="8">
        <v>9248.110119584373</v>
      </c>
      <c r="P47" s="8">
        <v>103.1152746711507</v>
      </c>
      <c r="Q47" s="8">
        <v>542.59630758286312</v>
      </c>
      <c r="R47" s="8">
        <v>111465.47142718398</v>
      </c>
      <c r="S47" s="8">
        <v>631416.5603198288</v>
      </c>
      <c r="T47" s="8">
        <v>83.336205287693545</v>
      </c>
      <c r="U47" s="8">
        <v>2713.1781494368547</v>
      </c>
      <c r="V47" s="8">
        <v>35214918.731746741</v>
      </c>
      <c r="W47" s="8">
        <v>1381916.6397491496</v>
      </c>
      <c r="X47" s="8">
        <v>29.610409595378542</v>
      </c>
      <c r="Y47" s="8">
        <v>3531.7998690705413</v>
      </c>
      <c r="Z47" s="8">
        <v>30227961.814199694</v>
      </c>
      <c r="AA47" s="8">
        <v>0</v>
      </c>
      <c r="AB47" s="8">
        <v>90.809271070708292</v>
      </c>
      <c r="AC47" s="8">
        <v>2360.2289271063942</v>
      </c>
      <c r="AD47" s="8">
        <v>0</v>
      </c>
      <c r="AE47" s="8">
        <v>5497537.5367591539</v>
      </c>
      <c r="AF47" s="8">
        <v>0</v>
      </c>
      <c r="AG47" s="8">
        <v>190467.14066398807</v>
      </c>
      <c r="AH47" s="8">
        <v>118418.06720882497</v>
      </c>
      <c r="AI47" s="8">
        <v>138485286.77954954</v>
      </c>
      <c r="AJ47" s="8">
        <v>325964.31817537139</v>
      </c>
      <c r="AK47" s="8">
        <v>729.62485750920519</v>
      </c>
      <c r="AL47" s="8">
        <v>11565660.637979962</v>
      </c>
      <c r="AM47" s="8">
        <v>1384847.7486077405</v>
      </c>
      <c r="AN47" s="8">
        <v>3466.3301080062943</v>
      </c>
      <c r="AO47" s="8">
        <v>49.352267861468391</v>
      </c>
      <c r="AP47" s="8">
        <v>633080.55643593962</v>
      </c>
      <c r="AQ47" s="8">
        <v>110.31165786018929</v>
      </c>
      <c r="AR47" s="8">
        <v>7857533.797010052</v>
      </c>
      <c r="AS47" s="8">
        <v>0</v>
      </c>
      <c r="AT47" s="8">
        <v>0.68806201650816134</v>
      </c>
      <c r="AU47" s="8">
        <v>0.20171219614857333</v>
      </c>
      <c r="AV47" s="8">
        <v>1466.509861959775</v>
      </c>
      <c r="AW47" s="8">
        <v>1281.5754588359323</v>
      </c>
      <c r="AX47" s="8">
        <v>9367907.225150872</v>
      </c>
      <c r="AY47" s="8">
        <v>19846423.221297495</v>
      </c>
      <c r="AZ47" s="8">
        <v>490679.07593964867</v>
      </c>
      <c r="BA47" s="8">
        <v>149837072.46835363</v>
      </c>
      <c r="BB47" s="8">
        <v>18431027.11323506</v>
      </c>
      <c r="BC47" s="8">
        <v>7643999.8451384287</v>
      </c>
      <c r="BD47" s="8">
        <v>496512534.84051436</v>
      </c>
    </row>
    <row r="48" spans="1:56" x14ac:dyDescent="0.3">
      <c r="A48" s="1" t="s">
        <v>43</v>
      </c>
      <c r="B48" s="8">
        <v>52827.304946282777</v>
      </c>
      <c r="C48" s="8">
        <v>91131.051249943106</v>
      </c>
      <c r="D48" s="8">
        <v>181.80900291373788</v>
      </c>
      <c r="E48" s="8">
        <v>5289.3204845571872</v>
      </c>
      <c r="F48" s="8">
        <v>0</v>
      </c>
      <c r="G48" s="8">
        <v>23.250720041156114</v>
      </c>
      <c r="H48" s="8">
        <v>0</v>
      </c>
      <c r="I48" s="8">
        <v>476260.34891681053</v>
      </c>
      <c r="J48" s="8">
        <v>19596.424474705822</v>
      </c>
      <c r="K48" s="8">
        <v>2842.821392918469</v>
      </c>
      <c r="L48" s="8">
        <v>376.14366291991007</v>
      </c>
      <c r="M48" s="8">
        <v>0</v>
      </c>
      <c r="N48" s="8">
        <v>195584.93569438223</v>
      </c>
      <c r="O48" s="8">
        <v>17.380159627819911</v>
      </c>
      <c r="P48" s="8">
        <v>22.231306924709578</v>
      </c>
      <c r="Q48" s="8">
        <v>55.460363521141922</v>
      </c>
      <c r="R48" s="8">
        <v>4111.6821894687719</v>
      </c>
      <c r="S48" s="8">
        <v>2892057.4553734413</v>
      </c>
      <c r="T48" s="8">
        <v>9.1188245622134831E-2</v>
      </c>
      <c r="U48" s="8">
        <v>6490411.3817197811</v>
      </c>
      <c r="V48" s="8">
        <v>1304.3020394455273</v>
      </c>
      <c r="W48" s="8">
        <v>19.857454818626348</v>
      </c>
      <c r="X48" s="8">
        <v>6.383904867446347</v>
      </c>
      <c r="Y48" s="8">
        <v>53.125345777045176</v>
      </c>
      <c r="Z48" s="8">
        <v>210830.60303106057</v>
      </c>
      <c r="AA48" s="8">
        <v>0</v>
      </c>
      <c r="AB48" s="8">
        <v>4.3310365113652871</v>
      </c>
      <c r="AC48" s="8">
        <v>63365.064723532443</v>
      </c>
      <c r="AD48" s="8">
        <v>0</v>
      </c>
      <c r="AE48" s="8">
        <v>151.04652459892264</v>
      </c>
      <c r="AF48" s="8">
        <v>0</v>
      </c>
      <c r="AG48" s="8">
        <v>37492.102282842694</v>
      </c>
      <c r="AH48" s="8">
        <v>0.17975235124308736</v>
      </c>
      <c r="AI48" s="8">
        <v>896.51840908254769</v>
      </c>
      <c r="AJ48" s="8">
        <v>21.802489841413703</v>
      </c>
      <c r="AK48" s="8">
        <v>35.135062193167954</v>
      </c>
      <c r="AL48" s="8">
        <v>411.65355260477224</v>
      </c>
      <c r="AM48" s="8">
        <v>472.6772109632966</v>
      </c>
      <c r="AN48" s="8">
        <v>10012.626779818247</v>
      </c>
      <c r="AO48" s="8">
        <v>10.640183210080185</v>
      </c>
      <c r="AP48" s="8">
        <v>1061.5368754907399</v>
      </c>
      <c r="AQ48" s="8">
        <v>9922.912699069966</v>
      </c>
      <c r="AR48" s="8">
        <v>483.12436258858725</v>
      </c>
      <c r="AS48" s="8">
        <v>37062.174750767197</v>
      </c>
      <c r="AT48" s="8">
        <v>0</v>
      </c>
      <c r="AU48" s="8">
        <v>283.15161774424126</v>
      </c>
      <c r="AV48" s="8">
        <v>2801.6294897613784</v>
      </c>
      <c r="AW48" s="8">
        <v>131.94666266085608</v>
      </c>
      <c r="AX48" s="8">
        <v>163.4409793428519</v>
      </c>
      <c r="AY48" s="8">
        <v>14.734679969999025</v>
      </c>
      <c r="AZ48" s="8">
        <v>1253.656390797119</v>
      </c>
      <c r="BA48" s="8">
        <v>2403499.3781775804</v>
      </c>
      <c r="BB48" s="8">
        <v>59.524869748928602</v>
      </c>
      <c r="BC48" s="8">
        <v>313943.64849632961</v>
      </c>
      <c r="BD48" s="8">
        <v>13326558.002681863</v>
      </c>
    </row>
    <row r="49" spans="1:56" x14ac:dyDescent="0.3">
      <c r="A49" s="1" t="s">
        <v>44</v>
      </c>
      <c r="B49" s="8">
        <v>795.42882007123148</v>
      </c>
      <c r="C49" s="8">
        <v>753772.18715049617</v>
      </c>
      <c r="D49" s="8">
        <v>8458362.1987523306</v>
      </c>
      <c r="E49" s="8">
        <v>2986.8744511793848</v>
      </c>
      <c r="F49" s="8">
        <v>0</v>
      </c>
      <c r="G49" s="8">
        <v>74765.274141142014</v>
      </c>
      <c r="H49" s="8">
        <v>0</v>
      </c>
      <c r="I49" s="8">
        <v>1493.5850756329407</v>
      </c>
      <c r="J49" s="8">
        <v>143356.43422671795</v>
      </c>
      <c r="K49" s="8">
        <v>33030.842886839324</v>
      </c>
      <c r="L49" s="8">
        <v>50465224.50126233</v>
      </c>
      <c r="M49" s="8">
        <v>54266.726432854899</v>
      </c>
      <c r="N49" s="8">
        <v>2159.3657787103584</v>
      </c>
      <c r="O49" s="8">
        <v>228705.95387041548</v>
      </c>
      <c r="P49" s="8">
        <v>721462.5527399499</v>
      </c>
      <c r="Q49" s="8">
        <v>518.49625979512791</v>
      </c>
      <c r="R49" s="8">
        <v>5027545.2662924398</v>
      </c>
      <c r="S49" s="8">
        <v>497657.06179089978</v>
      </c>
      <c r="T49" s="8">
        <v>782487.64097025152</v>
      </c>
      <c r="U49" s="8">
        <v>657016.95208348031</v>
      </c>
      <c r="V49" s="8">
        <v>1690.9787940650331</v>
      </c>
      <c r="W49" s="8">
        <v>35.799716197919849</v>
      </c>
      <c r="X49" s="8">
        <v>10141.873549686299</v>
      </c>
      <c r="Y49" s="8">
        <v>9901852.9302646667</v>
      </c>
      <c r="Z49" s="8">
        <v>19100.015930932292</v>
      </c>
      <c r="AA49" s="8">
        <v>0</v>
      </c>
      <c r="AB49" s="8">
        <v>0.81772509403457305</v>
      </c>
      <c r="AC49" s="8">
        <v>53214.754044186717</v>
      </c>
      <c r="AD49" s="8">
        <v>767833.26339773345</v>
      </c>
      <c r="AE49" s="8">
        <v>509.38707387522948</v>
      </c>
      <c r="AF49" s="8">
        <v>87146.284329633316</v>
      </c>
      <c r="AG49" s="8">
        <v>1414.5003555063486</v>
      </c>
      <c r="AH49" s="8">
        <v>0</v>
      </c>
      <c r="AI49" s="8">
        <v>4397666.6485689133</v>
      </c>
      <c r="AJ49" s="8">
        <v>2426.2403713457402</v>
      </c>
      <c r="AK49" s="8">
        <v>1238.0090261864696</v>
      </c>
      <c r="AL49" s="8">
        <v>1296.3734780266748</v>
      </c>
      <c r="AM49" s="8">
        <v>5341.9385168033095</v>
      </c>
      <c r="AN49" s="8">
        <v>463770.34820527595</v>
      </c>
      <c r="AO49" s="8">
        <v>0</v>
      </c>
      <c r="AP49" s="8">
        <v>5399.2367099237672</v>
      </c>
      <c r="AQ49" s="8">
        <v>136184.28215500902</v>
      </c>
      <c r="AR49" s="8">
        <v>60352.200977691151</v>
      </c>
      <c r="AS49" s="8">
        <v>11194.543452638756</v>
      </c>
      <c r="AT49" s="8">
        <v>6227.3784619054259</v>
      </c>
      <c r="AU49" s="8">
        <v>0</v>
      </c>
      <c r="AV49" s="8">
        <v>47756.658724347872</v>
      </c>
      <c r="AW49" s="8">
        <v>238974.57082465955</v>
      </c>
      <c r="AX49" s="8">
        <v>5612.6185555895099</v>
      </c>
      <c r="AY49" s="8">
        <v>300.29890646627615</v>
      </c>
      <c r="AZ49" s="8">
        <v>891682.05664757697</v>
      </c>
      <c r="BA49" s="8">
        <v>383389.55803305772</v>
      </c>
      <c r="BB49" s="8">
        <v>1355.1736644469995</v>
      </c>
      <c r="BC49" s="8">
        <v>2697275.7754944102</v>
      </c>
      <c r="BD49" s="8">
        <v>88105991.858941421</v>
      </c>
    </row>
    <row r="50" spans="1:56" x14ac:dyDescent="0.3">
      <c r="A50" s="1" t="s">
        <v>45</v>
      </c>
      <c r="B50" s="8">
        <v>185736.2030814953</v>
      </c>
      <c r="C50" s="8">
        <v>397.01925277614913</v>
      </c>
      <c r="D50" s="8">
        <v>22324.803629262005</v>
      </c>
      <c r="E50" s="8">
        <v>139238.15997460333</v>
      </c>
      <c r="F50" s="8">
        <v>0</v>
      </c>
      <c r="G50" s="8">
        <v>11896.23514401283</v>
      </c>
      <c r="H50" s="8">
        <v>0</v>
      </c>
      <c r="I50" s="8">
        <v>7543.6392421648197</v>
      </c>
      <c r="J50" s="8">
        <v>26931.268217076442</v>
      </c>
      <c r="K50" s="8">
        <v>6500.1630803326098</v>
      </c>
      <c r="L50" s="8">
        <v>0</v>
      </c>
      <c r="M50" s="8">
        <v>591.22581060017774</v>
      </c>
      <c r="N50" s="8">
        <v>172730.98972456719</v>
      </c>
      <c r="O50" s="8">
        <v>6639.9860521221044</v>
      </c>
      <c r="P50" s="8">
        <v>2.9986475979015981E-2</v>
      </c>
      <c r="Q50" s="8">
        <v>1308.219363622389</v>
      </c>
      <c r="R50" s="8">
        <v>501634.04228984192</v>
      </c>
      <c r="S50" s="8">
        <v>807618.38644437969</v>
      </c>
      <c r="T50" s="8">
        <v>4121.1416283588314</v>
      </c>
      <c r="U50" s="8">
        <v>366.21288855790675</v>
      </c>
      <c r="V50" s="8">
        <v>363381.89765334281</v>
      </c>
      <c r="W50" s="8">
        <v>143643.80521971104</v>
      </c>
      <c r="X50" s="8">
        <v>33138.665466943195</v>
      </c>
      <c r="Y50" s="8">
        <v>213742.22916097185</v>
      </c>
      <c r="Z50" s="8">
        <v>13236.348310276329</v>
      </c>
      <c r="AA50" s="8">
        <v>0</v>
      </c>
      <c r="AB50" s="8">
        <v>4025.703237066512</v>
      </c>
      <c r="AC50" s="8">
        <v>12.584333429505676</v>
      </c>
      <c r="AD50" s="8">
        <v>38.014519124884522</v>
      </c>
      <c r="AE50" s="8">
        <v>3897.7541940930446</v>
      </c>
      <c r="AF50" s="8">
        <v>5115.9539685436712</v>
      </c>
      <c r="AG50" s="8">
        <v>360524.57744513708</v>
      </c>
      <c r="AH50" s="8">
        <v>2.4245716101969103E-4</v>
      </c>
      <c r="AI50" s="8">
        <v>197857.18560918511</v>
      </c>
      <c r="AJ50" s="8">
        <v>32.844402751604214</v>
      </c>
      <c r="AK50" s="8">
        <v>140292.96246901885</v>
      </c>
      <c r="AL50" s="8">
        <v>1726.836924676001</v>
      </c>
      <c r="AM50" s="8">
        <v>1045.1892324072032</v>
      </c>
      <c r="AN50" s="8">
        <v>82000.008599291948</v>
      </c>
      <c r="AO50" s="8">
        <v>9464457.834379008</v>
      </c>
      <c r="AP50" s="8">
        <v>2321.4847051762467</v>
      </c>
      <c r="AQ50" s="8">
        <v>1292.7419376186472</v>
      </c>
      <c r="AR50" s="8">
        <v>190.48582424756088</v>
      </c>
      <c r="AS50" s="8">
        <v>49570.873826972951</v>
      </c>
      <c r="AT50" s="8">
        <v>4652.7772645615514</v>
      </c>
      <c r="AU50" s="8">
        <v>294.11239083572872</v>
      </c>
      <c r="AV50" s="8">
        <v>0</v>
      </c>
      <c r="AW50" s="8">
        <v>1692.1142142193967</v>
      </c>
      <c r="AX50" s="8">
        <v>1018.9999292421992</v>
      </c>
      <c r="AY50" s="8">
        <v>9443963.7083610781</v>
      </c>
      <c r="AZ50" s="8">
        <v>2869849.2944210675</v>
      </c>
      <c r="BA50" s="8">
        <v>1789684.7488791428</v>
      </c>
      <c r="BB50" s="8">
        <v>12131.054342108329</v>
      </c>
      <c r="BC50" s="8">
        <v>11576529.611366326</v>
      </c>
      <c r="BD50" s="8">
        <v>38676940.128640279</v>
      </c>
    </row>
    <row r="51" spans="1:56" x14ac:dyDescent="0.3">
      <c r="A51" s="1" t="s">
        <v>46</v>
      </c>
      <c r="B51" s="8">
        <v>21102.587303664015</v>
      </c>
      <c r="C51" s="8">
        <v>54667.176391349349</v>
      </c>
      <c r="D51" s="8">
        <v>24790.273638996405</v>
      </c>
      <c r="E51" s="8">
        <v>107385.68921241272</v>
      </c>
      <c r="F51" s="8">
        <v>0</v>
      </c>
      <c r="G51" s="8">
        <v>5797.2741755266479</v>
      </c>
      <c r="H51" s="8">
        <v>0</v>
      </c>
      <c r="I51" s="8">
        <v>17838.395953375155</v>
      </c>
      <c r="J51" s="8">
        <v>3434895.3482932616</v>
      </c>
      <c r="K51" s="8">
        <v>92276.089178917449</v>
      </c>
      <c r="L51" s="8">
        <v>3467.3242970223628</v>
      </c>
      <c r="M51" s="8">
        <v>3067.1714641288413</v>
      </c>
      <c r="N51" s="8">
        <v>6397.3354800511243</v>
      </c>
      <c r="O51" s="8">
        <v>158190.94988166171</v>
      </c>
      <c r="P51" s="8">
        <v>120604.84152837882</v>
      </c>
      <c r="Q51" s="8">
        <v>626658.49071621022</v>
      </c>
      <c r="R51" s="8">
        <v>1328044.1128564177</v>
      </c>
      <c r="S51" s="8">
        <v>448726.06753299397</v>
      </c>
      <c r="T51" s="8">
        <v>9882.3634593606639</v>
      </c>
      <c r="U51" s="8">
        <v>15679.777708693196</v>
      </c>
      <c r="V51" s="8">
        <v>73414.098394291374</v>
      </c>
      <c r="W51" s="8">
        <v>99.469317215252104</v>
      </c>
      <c r="X51" s="8">
        <v>6877.8503561782354</v>
      </c>
      <c r="Y51" s="8">
        <v>118765.88991266083</v>
      </c>
      <c r="Z51" s="8">
        <v>65955.291071116182</v>
      </c>
      <c r="AA51" s="8">
        <v>0</v>
      </c>
      <c r="AB51" s="8">
        <v>14572.999069736903</v>
      </c>
      <c r="AC51" s="8">
        <v>733773.8639026985</v>
      </c>
      <c r="AD51" s="8">
        <v>285.10889343663393</v>
      </c>
      <c r="AE51" s="8">
        <v>5271.0913642807436</v>
      </c>
      <c r="AF51" s="8">
        <v>0</v>
      </c>
      <c r="AG51" s="8">
        <v>273906.74841104203</v>
      </c>
      <c r="AH51" s="8">
        <v>6.2942648705984873E-3</v>
      </c>
      <c r="AI51" s="8">
        <v>777779.13085931062</v>
      </c>
      <c r="AJ51" s="8">
        <v>469.07774592239087</v>
      </c>
      <c r="AK51" s="8">
        <v>2491996.1017585136</v>
      </c>
      <c r="AL51" s="8">
        <v>38062.694085537718</v>
      </c>
      <c r="AM51" s="8">
        <v>16053.078903097576</v>
      </c>
      <c r="AN51" s="8">
        <v>457475.74139252602</v>
      </c>
      <c r="AO51" s="8">
        <v>11369.714944589232</v>
      </c>
      <c r="AP51" s="8">
        <v>280406.84531802998</v>
      </c>
      <c r="AQ51" s="8">
        <v>457369.23058822023</v>
      </c>
      <c r="AR51" s="8">
        <v>11554.211590687493</v>
      </c>
      <c r="AS51" s="8">
        <v>36108.454292721268</v>
      </c>
      <c r="AT51" s="8">
        <v>1630.6279884963624</v>
      </c>
      <c r="AU51" s="8">
        <v>4407.684977128155</v>
      </c>
      <c r="AV51" s="8">
        <v>48437.535910639861</v>
      </c>
      <c r="AW51" s="8">
        <v>0</v>
      </c>
      <c r="AX51" s="8">
        <v>349090.96811830008</v>
      </c>
      <c r="AY51" s="8">
        <v>21826.511401674001</v>
      </c>
      <c r="AZ51" s="8">
        <v>403202.15211769391</v>
      </c>
      <c r="BA51" s="8">
        <v>375505.13697159034</v>
      </c>
      <c r="BB51" s="8">
        <v>2248.8500668234101</v>
      </c>
      <c r="BC51" s="8">
        <v>1064460.8920602265</v>
      </c>
      <c r="BD51" s="8">
        <v>14621848.327151071</v>
      </c>
    </row>
    <row r="52" spans="1:56" x14ac:dyDescent="0.3">
      <c r="A52" s="1" t="s">
        <v>47</v>
      </c>
      <c r="B52" s="8">
        <v>1408.4349249746169</v>
      </c>
      <c r="C52" s="8">
        <v>149498.77938433905</v>
      </c>
      <c r="D52" s="8">
        <v>4304.7472952650378</v>
      </c>
      <c r="E52" s="8">
        <v>5952.6134418198735</v>
      </c>
      <c r="F52" s="8">
        <v>0</v>
      </c>
      <c r="G52" s="8">
        <v>82.790928028587331</v>
      </c>
      <c r="H52" s="8">
        <v>0</v>
      </c>
      <c r="I52" s="8">
        <v>734488.53777894529</v>
      </c>
      <c r="J52" s="8">
        <v>16033257.949019743</v>
      </c>
      <c r="K52" s="8">
        <v>86673.237675314318</v>
      </c>
      <c r="L52" s="8">
        <v>0</v>
      </c>
      <c r="M52" s="8">
        <v>0</v>
      </c>
      <c r="N52" s="8">
        <v>90.460222757159656</v>
      </c>
      <c r="O52" s="8">
        <v>115.3027021117028</v>
      </c>
      <c r="P52" s="8">
        <v>34.544771854599929</v>
      </c>
      <c r="Q52" s="8">
        <v>94.400623795300888</v>
      </c>
      <c r="R52" s="8">
        <v>3412.3817812921902</v>
      </c>
      <c r="S52" s="8">
        <v>11518318.407978846</v>
      </c>
      <c r="T52" s="8">
        <v>2.5306659496137485</v>
      </c>
      <c r="U52" s="8">
        <v>87.349892618852749</v>
      </c>
      <c r="V52" s="8">
        <v>7724076.6361336317</v>
      </c>
      <c r="W52" s="8">
        <v>47859.22332348198</v>
      </c>
      <c r="X52" s="8">
        <v>9.9198188363046498</v>
      </c>
      <c r="Y52" s="8">
        <v>182332.61326180256</v>
      </c>
      <c r="Z52" s="8">
        <v>35599.927968904274</v>
      </c>
      <c r="AA52" s="8">
        <v>0</v>
      </c>
      <c r="AB52" s="8">
        <v>8.7675755799823936</v>
      </c>
      <c r="AC52" s="8">
        <v>60.438928052286521</v>
      </c>
      <c r="AD52" s="8">
        <v>0</v>
      </c>
      <c r="AE52" s="8">
        <v>4446446.8301855065</v>
      </c>
      <c r="AF52" s="8">
        <v>0</v>
      </c>
      <c r="AG52" s="8">
        <v>45913513.476508133</v>
      </c>
      <c r="AH52" s="8">
        <v>1189.3093246263243</v>
      </c>
      <c r="AI52" s="8">
        <v>59378.148689487352</v>
      </c>
      <c r="AJ52" s="8">
        <v>73.512779153076949</v>
      </c>
      <c r="AK52" s="8">
        <v>48.54325500917448</v>
      </c>
      <c r="AL52" s="8">
        <v>2201321.0396364247</v>
      </c>
      <c r="AM52" s="8">
        <v>14045.913778959615</v>
      </c>
      <c r="AN52" s="8">
        <v>6308955.1671319874</v>
      </c>
      <c r="AO52" s="8">
        <v>41915.071186649016</v>
      </c>
      <c r="AP52" s="8">
        <v>1149768.5847905935</v>
      </c>
      <c r="AQ52" s="8">
        <v>3.3528389808468662</v>
      </c>
      <c r="AR52" s="8">
        <v>900.66114608498458</v>
      </c>
      <c r="AS52" s="8">
        <v>91183.334957102154</v>
      </c>
      <c r="AT52" s="8">
        <v>0.23050848148242786</v>
      </c>
      <c r="AU52" s="8">
        <v>50749.338706423681</v>
      </c>
      <c r="AV52" s="8">
        <v>82.831066149243753</v>
      </c>
      <c r="AW52" s="8">
        <v>103.55515265335784</v>
      </c>
      <c r="AX52" s="8">
        <v>0</v>
      </c>
      <c r="AY52" s="8">
        <v>3811036.8874645624</v>
      </c>
      <c r="AZ52" s="8">
        <v>14939.447426406687</v>
      </c>
      <c r="BA52" s="8">
        <v>2285854.2917744792</v>
      </c>
      <c r="BB52" s="8">
        <v>158816809.9200294</v>
      </c>
      <c r="BC52" s="8">
        <v>5949025.4725861633</v>
      </c>
      <c r="BD52" s="8">
        <v>267685114.91702139</v>
      </c>
    </row>
    <row r="53" spans="1:56" x14ac:dyDescent="0.3">
      <c r="A53" s="1" t="s">
        <v>48</v>
      </c>
      <c r="B53" s="8">
        <v>0</v>
      </c>
      <c r="C53" s="8">
        <v>6.9448686892680662</v>
      </c>
      <c r="D53" s="8">
        <v>0</v>
      </c>
      <c r="E53" s="8">
        <v>0</v>
      </c>
      <c r="F53" s="8">
        <v>0</v>
      </c>
      <c r="G53" s="8">
        <v>81120.662926072808</v>
      </c>
      <c r="H53" s="8">
        <v>0</v>
      </c>
      <c r="I53" s="8">
        <v>0</v>
      </c>
      <c r="J53" s="8">
        <v>192552.95296293395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13958.081451696771</v>
      </c>
      <c r="S53" s="8">
        <v>21760.801239969987</v>
      </c>
      <c r="T53" s="8">
        <v>821.78386909260246</v>
      </c>
      <c r="U53" s="8">
        <v>0</v>
      </c>
      <c r="V53" s="8">
        <v>0</v>
      </c>
      <c r="W53" s="8">
        <v>0</v>
      </c>
      <c r="X53" s="8">
        <v>0</v>
      </c>
      <c r="Y53" s="8">
        <v>115266.98464594224</v>
      </c>
      <c r="Z53" s="8">
        <v>65.170995399366433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21368.161276514042</v>
      </c>
      <c r="AH53" s="8">
        <v>0</v>
      </c>
      <c r="AI53" s="8">
        <v>3840.0366494002105</v>
      </c>
      <c r="AJ53" s="8">
        <v>0</v>
      </c>
      <c r="AK53" s="8">
        <v>0</v>
      </c>
      <c r="AL53" s="8">
        <v>9407.3330019853056</v>
      </c>
      <c r="AM53" s="8">
        <v>0</v>
      </c>
      <c r="AN53" s="8">
        <v>0</v>
      </c>
      <c r="AO53" s="8">
        <v>0</v>
      </c>
      <c r="AP53" s="8">
        <v>0</v>
      </c>
      <c r="AQ53" s="8">
        <v>4131.1778467927143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806797.66531734064</v>
      </c>
      <c r="AY53" s="8">
        <v>0</v>
      </c>
      <c r="AZ53" s="8">
        <v>691.79422132714205</v>
      </c>
      <c r="BA53" s="8">
        <v>0</v>
      </c>
      <c r="BB53" s="8">
        <v>0</v>
      </c>
      <c r="BC53" s="8">
        <v>2550622.1451917896</v>
      </c>
      <c r="BD53" s="8">
        <v>3822411.6964649465</v>
      </c>
    </row>
    <row r="54" spans="1:56" x14ac:dyDescent="0.3">
      <c r="A54" s="1" t="s">
        <v>49</v>
      </c>
      <c r="B54" s="8">
        <v>402313.69395231898</v>
      </c>
      <c r="C54" s="8">
        <v>511139.90308579698</v>
      </c>
      <c r="D54" s="8">
        <v>949552.13187762874</v>
      </c>
      <c r="E54" s="8">
        <v>94250.410803568055</v>
      </c>
      <c r="F54" s="8">
        <v>0</v>
      </c>
      <c r="G54" s="8">
        <v>121788.05611519185</v>
      </c>
      <c r="H54" s="8">
        <v>0</v>
      </c>
      <c r="I54" s="8">
        <v>853866.68627814238</v>
      </c>
      <c r="J54" s="8">
        <v>24154621.927959457</v>
      </c>
      <c r="K54" s="8">
        <v>5369609.3274397906</v>
      </c>
      <c r="L54" s="8">
        <v>906382.18025878631</v>
      </c>
      <c r="M54" s="8">
        <v>5004.9115574157177</v>
      </c>
      <c r="N54" s="8">
        <v>216187.69521763382</v>
      </c>
      <c r="O54" s="8">
        <v>147189.0252404942</v>
      </c>
      <c r="P54" s="8">
        <v>1780973.2426037211</v>
      </c>
      <c r="Q54" s="8">
        <v>274655.57341385627</v>
      </c>
      <c r="R54" s="8">
        <v>3508837.6094818264</v>
      </c>
      <c r="S54" s="8">
        <v>23129264.941809405</v>
      </c>
      <c r="T54" s="8">
        <v>27344.819796751333</v>
      </c>
      <c r="U54" s="8">
        <v>317834.05231319473</v>
      </c>
      <c r="V54" s="8">
        <v>1949368.4174119374</v>
      </c>
      <c r="W54" s="8">
        <v>8147.813757240614</v>
      </c>
      <c r="X54" s="8">
        <v>1911036.2387839446</v>
      </c>
      <c r="Y54" s="8">
        <v>4425056.2559749587</v>
      </c>
      <c r="Z54" s="8">
        <v>3216873.178780193</v>
      </c>
      <c r="AA54" s="8">
        <v>0</v>
      </c>
      <c r="AB54" s="8">
        <v>12341.521969536741</v>
      </c>
      <c r="AC54" s="8">
        <v>24623.245047191249</v>
      </c>
      <c r="AD54" s="8">
        <v>272682.14721112564</v>
      </c>
      <c r="AE54" s="8">
        <v>532707.85470843315</v>
      </c>
      <c r="AF54" s="8">
        <v>21055.04168477486</v>
      </c>
      <c r="AG54" s="8">
        <v>1201392.4793344138</v>
      </c>
      <c r="AH54" s="8">
        <v>1614.9080680505879</v>
      </c>
      <c r="AI54" s="8">
        <v>3263714.2388748056</v>
      </c>
      <c r="AJ54" s="8">
        <v>4312.4505395068509</v>
      </c>
      <c r="AK54" s="8">
        <v>106407.03939032281</v>
      </c>
      <c r="AL54" s="8">
        <v>583162.85781637719</v>
      </c>
      <c r="AM54" s="8">
        <v>973111.54185444687</v>
      </c>
      <c r="AN54" s="8">
        <v>2832181.2776621091</v>
      </c>
      <c r="AO54" s="8">
        <v>63476.485642249252</v>
      </c>
      <c r="AP54" s="8">
        <v>947628.53933397378</v>
      </c>
      <c r="AQ54" s="8">
        <v>343766.55527539016</v>
      </c>
      <c r="AR54" s="8">
        <v>911087.36617953749</v>
      </c>
      <c r="AS54" s="8">
        <v>3567135.6959987758</v>
      </c>
      <c r="AT54" s="8">
        <v>242931.02455812195</v>
      </c>
      <c r="AU54" s="8">
        <v>51487.735505342913</v>
      </c>
      <c r="AV54" s="8">
        <v>5905009.4325585039</v>
      </c>
      <c r="AW54" s="8">
        <v>5641533.5206067516</v>
      </c>
      <c r="AX54" s="8">
        <v>248974.24943805969</v>
      </c>
      <c r="AY54" s="8">
        <v>746981.64096021536</v>
      </c>
      <c r="AZ54" s="8">
        <v>0</v>
      </c>
      <c r="BA54" s="8">
        <v>24536060.353838123</v>
      </c>
      <c r="BB54" s="8">
        <v>152700.58353996617</v>
      </c>
      <c r="BC54" s="8">
        <v>5560785.8849711688</v>
      </c>
      <c r="BD54" s="8">
        <v>133030163.76648055</v>
      </c>
    </row>
    <row r="55" spans="1:56" x14ac:dyDescent="0.3">
      <c r="A55" s="1" t="s">
        <v>50</v>
      </c>
      <c r="B55" s="8">
        <v>437735.68714992201</v>
      </c>
      <c r="C55" s="8">
        <v>33645.950609977735</v>
      </c>
      <c r="D55" s="8">
        <v>16422.322281054228</v>
      </c>
      <c r="E55" s="8">
        <v>45237.287762433414</v>
      </c>
      <c r="F55" s="8">
        <v>0</v>
      </c>
      <c r="G55" s="8">
        <v>0</v>
      </c>
      <c r="H55" s="8">
        <v>2825.9393288189817</v>
      </c>
      <c r="I55" s="8">
        <v>7851479.7851600852</v>
      </c>
      <c r="J55" s="8">
        <v>3751965.9920189516</v>
      </c>
      <c r="K55" s="8">
        <v>1545136.1936049962</v>
      </c>
      <c r="L55" s="8">
        <v>0</v>
      </c>
      <c r="M55" s="8">
        <v>0</v>
      </c>
      <c r="N55" s="8">
        <v>110552.63406431132</v>
      </c>
      <c r="O55" s="8">
        <v>35722.22361401235</v>
      </c>
      <c r="P55" s="8">
        <v>0</v>
      </c>
      <c r="Q55" s="8">
        <v>92951.501552836067</v>
      </c>
      <c r="R55" s="8">
        <v>19666935.116484374</v>
      </c>
      <c r="S55" s="8">
        <v>9940406.3020306081</v>
      </c>
      <c r="T55" s="8">
        <v>0</v>
      </c>
      <c r="U55" s="8">
        <v>0</v>
      </c>
      <c r="V55" s="8">
        <v>678962.64048059541</v>
      </c>
      <c r="W55" s="8">
        <v>17628.733053124084</v>
      </c>
      <c r="X55" s="8">
        <v>33512.399601999517</v>
      </c>
      <c r="Y55" s="8">
        <v>1091394.863318912</v>
      </c>
      <c r="Z55" s="8">
        <v>14190691.170118665</v>
      </c>
      <c r="AA55" s="8">
        <v>0</v>
      </c>
      <c r="AB55" s="8">
        <v>0</v>
      </c>
      <c r="AC55" s="8">
        <v>19071.974279341968</v>
      </c>
      <c r="AD55" s="8">
        <v>0</v>
      </c>
      <c r="AE55" s="8">
        <v>96360.613616493254</v>
      </c>
      <c r="AF55" s="8">
        <v>0</v>
      </c>
      <c r="AG55" s="8">
        <v>2914238.8035939103</v>
      </c>
      <c r="AH55" s="8">
        <v>0</v>
      </c>
      <c r="AI55" s="8">
        <v>217729.98898698663</v>
      </c>
      <c r="AJ55" s="8">
        <v>21368.161276514042</v>
      </c>
      <c r="AK55" s="8">
        <v>9396.6489213470486</v>
      </c>
      <c r="AL55" s="8">
        <v>384534.30761172116</v>
      </c>
      <c r="AM55" s="8">
        <v>151837.70233064282</v>
      </c>
      <c r="AN55" s="8">
        <v>8970.1760358699557</v>
      </c>
      <c r="AO55" s="8">
        <v>10530.942149108669</v>
      </c>
      <c r="AP55" s="8">
        <v>203398.18515081803</v>
      </c>
      <c r="AQ55" s="8">
        <v>4597.7160346632709</v>
      </c>
      <c r="AR55" s="8">
        <v>27238.173247183084</v>
      </c>
      <c r="AS55" s="8">
        <v>207710.9923684611</v>
      </c>
      <c r="AT55" s="8">
        <v>0</v>
      </c>
      <c r="AU55" s="8">
        <v>0</v>
      </c>
      <c r="AV55" s="8">
        <v>34033.248533114551</v>
      </c>
      <c r="AW55" s="8">
        <v>60176.303514876286</v>
      </c>
      <c r="AX55" s="8">
        <v>101837.98562370635</v>
      </c>
      <c r="AY55" s="8">
        <v>196101.84841494166</v>
      </c>
      <c r="AZ55" s="8">
        <v>3883239.5101411091</v>
      </c>
      <c r="BA55" s="8">
        <v>0</v>
      </c>
      <c r="BB55" s="8">
        <v>73456.615748229771</v>
      </c>
      <c r="BC55" s="8">
        <v>8139287.5493934527</v>
      </c>
      <c r="BD55" s="8">
        <v>76308324.189208165</v>
      </c>
    </row>
    <row r="56" spans="1:56" x14ac:dyDescent="0.3">
      <c r="A56" s="1" t="s">
        <v>229</v>
      </c>
      <c r="B56" s="8">
        <v>1030073.3004394338</v>
      </c>
      <c r="C56" s="8">
        <v>39647.861923984383</v>
      </c>
      <c r="D56" s="8">
        <v>12893727.361080008</v>
      </c>
      <c r="E56" s="8">
        <v>4718100.0433674539</v>
      </c>
      <c r="F56" s="8">
        <v>0</v>
      </c>
      <c r="G56" s="8">
        <v>471341.16554220347</v>
      </c>
      <c r="H56" s="8">
        <v>20773.770257005675</v>
      </c>
      <c r="I56" s="8">
        <v>6489143.547818983</v>
      </c>
      <c r="J56" s="8">
        <v>44239971.575000174</v>
      </c>
      <c r="K56" s="8">
        <v>2291193.4254579148</v>
      </c>
      <c r="L56" s="8">
        <v>0</v>
      </c>
      <c r="M56" s="8">
        <v>0</v>
      </c>
      <c r="N56" s="8">
        <v>1877.9731394675216</v>
      </c>
      <c r="O56" s="8">
        <v>5464.751468741335</v>
      </c>
      <c r="P56" s="8">
        <v>173.46803733547333</v>
      </c>
      <c r="Q56" s="8">
        <v>174104.90953578465</v>
      </c>
      <c r="R56" s="8">
        <v>211946.47866508478</v>
      </c>
      <c r="S56" s="8">
        <v>80501494.67991887</v>
      </c>
      <c r="T56" s="8">
        <v>372808.7355580118</v>
      </c>
      <c r="U56" s="8">
        <v>2167.4012440523525</v>
      </c>
      <c r="V56" s="8">
        <v>22790923.924122095</v>
      </c>
      <c r="W56" s="8">
        <v>68446.553245453091</v>
      </c>
      <c r="X56" s="8">
        <v>251256.48093715997</v>
      </c>
      <c r="Y56" s="8">
        <v>3920319.46282518</v>
      </c>
      <c r="Z56" s="8">
        <v>27226896.021774724</v>
      </c>
      <c r="AA56" s="8">
        <v>13703.75796264973</v>
      </c>
      <c r="AB56" s="8">
        <v>89.591446842821568</v>
      </c>
      <c r="AC56" s="8">
        <v>4965.9548320061449</v>
      </c>
      <c r="AD56" s="8">
        <v>445.1700265940425</v>
      </c>
      <c r="AE56" s="8">
        <v>12092973.195004031</v>
      </c>
      <c r="AF56" s="8">
        <v>100964.56203152884</v>
      </c>
      <c r="AG56" s="8">
        <v>2229816.8218590608</v>
      </c>
      <c r="AH56" s="8">
        <v>10810.130830251448</v>
      </c>
      <c r="AI56" s="8">
        <v>659847413.51591551</v>
      </c>
      <c r="AJ56" s="8">
        <v>4722.508246387808</v>
      </c>
      <c r="AK56" s="8">
        <v>3221.9011178047481</v>
      </c>
      <c r="AL56" s="8">
        <v>6919189.6589287017</v>
      </c>
      <c r="AM56" s="8">
        <v>369393.79677837418</v>
      </c>
      <c r="AN56" s="8">
        <v>297654.52885706013</v>
      </c>
      <c r="AO56" s="8">
        <v>1929150.8190296062</v>
      </c>
      <c r="AP56" s="8">
        <v>4822371.6318571372</v>
      </c>
      <c r="AQ56" s="8">
        <v>132934.30748025308</v>
      </c>
      <c r="AR56" s="8">
        <v>7875.639802126314</v>
      </c>
      <c r="AS56" s="8">
        <v>20703207.963551935</v>
      </c>
      <c r="AT56" s="8">
        <v>1.1575081184567906</v>
      </c>
      <c r="AU56" s="8">
        <v>2394430.1627398632</v>
      </c>
      <c r="AV56" s="8">
        <v>2442041.1847262434</v>
      </c>
      <c r="AW56" s="8">
        <v>1831672.5733519651</v>
      </c>
      <c r="AX56" s="8">
        <v>8734629.4320896156</v>
      </c>
      <c r="AY56" s="8">
        <v>172881156.88339001</v>
      </c>
      <c r="AZ56" s="8">
        <v>24727120.195645168</v>
      </c>
      <c r="BA56" s="8">
        <v>736588785.08768129</v>
      </c>
      <c r="BB56" s="8">
        <v>0</v>
      </c>
      <c r="BC56" s="8">
        <v>12425622.049729632</v>
      </c>
      <c r="BD56" s="8">
        <v>1879238217.0737789</v>
      </c>
    </row>
    <row r="57" spans="1:56" x14ac:dyDescent="0.3">
      <c r="A57" s="1" t="s">
        <v>51</v>
      </c>
      <c r="B57" s="8">
        <v>70520.869609941496</v>
      </c>
      <c r="C57" s="8">
        <v>35033.185855602642</v>
      </c>
      <c r="D57" s="8">
        <v>65773.843715534211</v>
      </c>
      <c r="E57" s="8">
        <v>13103.709535890948</v>
      </c>
      <c r="F57" s="8">
        <v>0</v>
      </c>
      <c r="G57" s="8">
        <v>20160.56759184381</v>
      </c>
      <c r="H57" s="8">
        <v>0</v>
      </c>
      <c r="I57" s="8">
        <v>507830.20794783824</v>
      </c>
      <c r="J57" s="8">
        <v>84737300.467151225</v>
      </c>
      <c r="K57" s="8">
        <v>170972.38237098526</v>
      </c>
      <c r="L57" s="8">
        <v>15044.384412001924</v>
      </c>
      <c r="M57" s="8">
        <v>5371.0844816094668</v>
      </c>
      <c r="N57" s="8">
        <v>36833.172275436613</v>
      </c>
      <c r="O57" s="8">
        <v>2195.4696108716525</v>
      </c>
      <c r="P57" s="8">
        <v>302.96116588421086</v>
      </c>
      <c r="Q57" s="8">
        <v>5001.3528991679432</v>
      </c>
      <c r="R57" s="8">
        <v>650134.16469438258</v>
      </c>
      <c r="S57" s="8">
        <v>1098884.9512322713</v>
      </c>
      <c r="T57" s="8">
        <v>661.51816950059572</v>
      </c>
      <c r="U57" s="8">
        <v>88540.426855692771</v>
      </c>
      <c r="V57" s="8">
        <v>118747.54037646549</v>
      </c>
      <c r="W57" s="8">
        <v>1180.7055688715336</v>
      </c>
      <c r="X57" s="8">
        <v>1562.8697437700994</v>
      </c>
      <c r="Y57" s="8">
        <v>83470.831850478891</v>
      </c>
      <c r="Z57" s="8">
        <v>361689.26370484877</v>
      </c>
      <c r="AA57" s="8">
        <v>0</v>
      </c>
      <c r="AB57" s="8">
        <v>437.13906785972</v>
      </c>
      <c r="AC57" s="8">
        <v>1890.8216743631751</v>
      </c>
      <c r="AD57" s="8">
        <v>178.34030165122172</v>
      </c>
      <c r="AE57" s="8">
        <v>15190.889198513218</v>
      </c>
      <c r="AF57" s="8">
        <v>5289.6937520965002</v>
      </c>
      <c r="AG57" s="8">
        <v>44708.568066982058</v>
      </c>
      <c r="AH57" s="8">
        <v>1.0992929030309939</v>
      </c>
      <c r="AI57" s="8">
        <v>1095564.2022141223</v>
      </c>
      <c r="AJ57" s="8">
        <v>16458.161926976005</v>
      </c>
      <c r="AK57" s="8">
        <v>72836.959198860175</v>
      </c>
      <c r="AL57" s="8">
        <v>356834.86652981088</v>
      </c>
      <c r="AM57" s="8">
        <v>250920.28844727299</v>
      </c>
      <c r="AN57" s="8">
        <v>50634.045718099791</v>
      </c>
      <c r="AO57" s="8">
        <v>286.17864291717979</v>
      </c>
      <c r="AP57" s="8">
        <v>163666.10560250154</v>
      </c>
      <c r="AQ57" s="8">
        <v>3008.8006284984594</v>
      </c>
      <c r="AR57" s="8">
        <v>199781.42287415499</v>
      </c>
      <c r="AS57" s="8">
        <v>188984.92466280577</v>
      </c>
      <c r="AT57" s="8">
        <v>1288.9291881772372</v>
      </c>
      <c r="AU57" s="8">
        <v>14792.97240809817</v>
      </c>
      <c r="AV57" s="8">
        <v>83781.573462979199</v>
      </c>
      <c r="AW57" s="8">
        <v>5519.6337749776731</v>
      </c>
      <c r="AX57" s="8">
        <v>15059.905545692534</v>
      </c>
      <c r="AY57" s="8">
        <v>19292819.739707697</v>
      </c>
      <c r="AZ57" s="8">
        <v>389178.87372010952</v>
      </c>
      <c r="BA57" s="8">
        <v>1528864.5641806808</v>
      </c>
      <c r="BB57" s="8">
        <v>28476.629964895281</v>
      </c>
      <c r="BC57" s="8">
        <v>0</v>
      </c>
      <c r="BD57" s="8">
        <v>111916771.2605738</v>
      </c>
    </row>
    <row r="58" spans="1:56" x14ac:dyDescent="0.3">
      <c r="A58" s="1" t="s">
        <v>52</v>
      </c>
      <c r="B58" s="8">
        <v>652938886.50657678</v>
      </c>
      <c r="C58" s="8">
        <v>132858774.09415959</v>
      </c>
      <c r="D58" s="8">
        <v>249505369.60927966</v>
      </c>
      <c r="E58" s="8">
        <v>386980572.52919757</v>
      </c>
      <c r="F58" s="8">
        <v>21930.109557595199</v>
      </c>
      <c r="G58" s="8">
        <v>7552439.306400802</v>
      </c>
      <c r="H58" s="8">
        <v>5788168.2336699851</v>
      </c>
      <c r="I58" s="8">
        <v>161045172.23562568</v>
      </c>
      <c r="J58" s="8">
        <v>1517394884.5906105</v>
      </c>
      <c r="K58" s="8">
        <v>137672646.69439906</v>
      </c>
      <c r="L58" s="8">
        <v>63482405.918542206</v>
      </c>
      <c r="M58" s="8">
        <v>11338138.409733491</v>
      </c>
      <c r="N58" s="8">
        <v>82345488.27947323</v>
      </c>
      <c r="O58" s="8">
        <v>39805469.868517302</v>
      </c>
      <c r="P58" s="8">
        <v>10554687.581771759</v>
      </c>
      <c r="Q58" s="8">
        <v>22192851.104393065</v>
      </c>
      <c r="R58" s="8">
        <v>507996951.95111948</v>
      </c>
      <c r="S58" s="8">
        <v>1286770539.4780891</v>
      </c>
      <c r="T58" s="8">
        <v>12298591.973670708</v>
      </c>
      <c r="U58" s="8">
        <v>96469780.074556664</v>
      </c>
      <c r="V58" s="8">
        <v>2790418188.8545408</v>
      </c>
      <c r="W58" s="8">
        <v>54985583.440288804</v>
      </c>
      <c r="X58" s="8">
        <v>15480890.275545036</v>
      </c>
      <c r="Y58" s="8">
        <v>282782240.77907813</v>
      </c>
      <c r="Z58" s="8">
        <v>1830205072.2899628</v>
      </c>
      <c r="AA58" s="8">
        <v>2167896.0585882938</v>
      </c>
      <c r="AB58" s="8">
        <v>891872.00439826178</v>
      </c>
      <c r="AC58" s="8">
        <v>23726557.240153216</v>
      </c>
      <c r="AD58" s="8">
        <v>60221101.603277951</v>
      </c>
      <c r="AE58" s="8">
        <v>145924790.77430686</v>
      </c>
      <c r="AF58" s="8">
        <v>7926815.4043855891</v>
      </c>
      <c r="AG58" s="8">
        <v>572981348.10252512</v>
      </c>
      <c r="AH58" s="8">
        <v>23271412.628800854</v>
      </c>
      <c r="AI58" s="8">
        <v>1538847539.7690382</v>
      </c>
      <c r="AJ58" s="8">
        <v>9945059.6070107426</v>
      </c>
      <c r="AK58" s="8">
        <v>9716290.2291695271</v>
      </c>
      <c r="AL58" s="8">
        <v>101585316.39527573</v>
      </c>
      <c r="AM58" s="8">
        <v>96289697.887708813</v>
      </c>
      <c r="AN58" s="8">
        <v>133447404.79890044</v>
      </c>
      <c r="AO58" s="8">
        <v>44665740.611272149</v>
      </c>
      <c r="AP58" s="8">
        <v>294955613.92458749</v>
      </c>
      <c r="AQ58" s="8">
        <v>29119396.59283226</v>
      </c>
      <c r="AR58" s="8">
        <v>74423478.507182986</v>
      </c>
      <c r="AS58" s="8">
        <v>173768371.46881092</v>
      </c>
      <c r="AT58" s="8">
        <v>22955654.565297525</v>
      </c>
      <c r="AU58" s="8">
        <v>62546879.364714064</v>
      </c>
      <c r="AV58" s="8">
        <v>89186341.226202831</v>
      </c>
      <c r="AW58" s="8">
        <v>66800217.958011076</v>
      </c>
      <c r="AX58" s="8">
        <v>213263566.35662517</v>
      </c>
      <c r="AY58" s="8">
        <v>811355499.89656425</v>
      </c>
      <c r="AZ58" s="8">
        <v>366282134.37367058</v>
      </c>
      <c r="BA58" s="8">
        <v>3280223797.4660468</v>
      </c>
      <c r="BB58" s="8">
        <v>606381539.44607139</v>
      </c>
      <c r="BC58" s="8">
        <v>4293466521.122117</v>
      </c>
      <c r="BD58" s="8">
        <v>23515223579.572292</v>
      </c>
    </row>
    <row r="60" spans="1:56" x14ac:dyDescent="0.3">
      <c r="A60" s="7" t="s">
        <v>252</v>
      </c>
    </row>
    <row r="61" spans="1:56" x14ac:dyDescent="0.3">
      <c r="A61" s="7" t="s">
        <v>53</v>
      </c>
    </row>
    <row r="62" spans="1:56" x14ac:dyDescent="0.3">
      <c r="A62" s="1" t="s">
        <v>84</v>
      </c>
      <c r="B62" s="12" t="s">
        <v>56</v>
      </c>
      <c r="C62" s="12" t="s">
        <v>57</v>
      </c>
      <c r="D62" s="12" t="s">
        <v>66</v>
      </c>
      <c r="E62" s="12" t="s">
        <v>58</v>
      </c>
      <c r="F62" s="12" t="s">
        <v>59</v>
      </c>
      <c r="G62" s="12" t="s">
        <v>60</v>
      </c>
      <c r="H62" s="12" t="s">
        <v>61</v>
      </c>
    </row>
    <row r="63" spans="1:56" x14ac:dyDescent="0.3">
      <c r="A63" s="12" t="s">
        <v>62</v>
      </c>
      <c r="B63" s="13">
        <f>B4+AJ4+B38+AJ38</f>
        <v>3012576.7680372866</v>
      </c>
      <c r="C63" s="13">
        <f>SUM(C4,D4,G4,L4:U4,X4:Y4,AB4:AD4,AF4,AI4,AK4,AN4:AO4,AQ4,AT4:AW4,AZ4,AR4)+SUM(C38,D38,G38,L38:U38,X38:Y38,AB38:AD38,AF38,AI38,AK38,AN38:AO38,AQ38,AT38:AW38,AZ38,AR38)</f>
        <v>1163124.3910835274</v>
      </c>
      <c r="D63" s="13">
        <f>SUM(F4,H4,V4:W4,AA4,AE4,AH4,AM4,AS4,AX4,BB4,AY4)+SUM(F38,H38,V38:W38,AA38,AE38,AH38,AM38,AS38,AX38,BB38,AY38)</f>
        <v>2588596.0683238297</v>
      </c>
      <c r="E63" s="13">
        <f>SUM(E4,I4,AG4,BA4)+SUM(E38,I38,AG38,BA38)</f>
        <v>4384977.7723225839</v>
      </c>
      <c r="F63" s="13">
        <f>SUM(J4:K4,Z4,AL4,AP4)+SUM(J38:K38,Z38,AL38,AP38)</f>
        <v>4966091.0762988124</v>
      </c>
      <c r="G63" s="13">
        <f>BC4+BC38</f>
        <v>2751403.8908041017</v>
      </c>
      <c r="H63" s="13">
        <f>SUM(B63:G63)</f>
        <v>18866769.96687014</v>
      </c>
    </row>
    <row r="64" spans="1:56" x14ac:dyDescent="0.3">
      <c r="A64" s="12" t="s">
        <v>63</v>
      </c>
      <c r="B64" s="13">
        <f>B69-SUM(B65:B68,B63)</f>
        <v>7392664.3015581369</v>
      </c>
      <c r="C64" s="13">
        <f t="shared" ref="C64:H64" si="0">C69-SUM(C65:C68,C63)</f>
        <v>2998728090.4347911</v>
      </c>
      <c r="D64" s="13">
        <f t="shared" si="0"/>
        <v>339633613.23385715</v>
      </c>
      <c r="E64" s="13">
        <f t="shared" si="0"/>
        <v>342491502.12430286</v>
      </c>
      <c r="F64" s="13">
        <f t="shared" si="0"/>
        <v>260928017.38615417</v>
      </c>
      <c r="G64" s="13">
        <f t="shared" si="0"/>
        <v>233625687.71357489</v>
      </c>
      <c r="H64" s="13">
        <f t="shared" si="0"/>
        <v>4182799575.1942368</v>
      </c>
    </row>
    <row r="65" spans="1:8" x14ac:dyDescent="0.3">
      <c r="A65" s="12" t="s">
        <v>65</v>
      </c>
      <c r="B65" s="13">
        <f>B8+AJ8+B10+AJ10+B24+AJ24+B25+AJ25+B29+AJ29+B33+AJ33+B36+AJ36+B41+AJ41+B47+AJ47+B52+AJ52+B53+AJ53+B56+AJ56</f>
        <v>44586421.632104494</v>
      </c>
      <c r="C65" s="13">
        <f>SUM(C8,D8,G8,L8:U8,X8:Y8,AB8:AD8,AF8,AI8,AK8,AN8:AO8,AQ8,AT8:AW8,AZ8,AR8)+SUM(C10,D10,G10,L10:U10,X10:Y10,AB10:AD10,AF10,AI10,AK10,AN10:AO10,AQ10,AT10:AW10,AZ10,AR10)+SUM(C24,D24,G24,L24:U24,X24:Y24,AB24:AD24,AF24,AI24,AK24,AN24:AO24,AQ24,AT24:AW24,AZ24,AR24)+SUM(C25,D25,G25,L25:U25,X25:Y25,AB25:AD25,AF25,AI25,AK25,AN25:AO25,AQ25,AT25:AW25,AZ25,AR25)+SUM(C29,D29,G29,L29:U29,X29:Y29,AB29:AD29,AF29,AI29,AK29,AN29:AO29,AQ29,AT29:AW29,AZ29,AR29)+SUM(C33,D33,G33,L33:U33,X33:Y33,AB33:AD33,AF33,AI33,AK33,AN33:AO33,AQ33,AT33:AW33,AZ33,AR33)+SUM(C36,D36,G36,L36:U36,X36:Y36,AB36:AD36,AF36,AI36,AK36,AN36:AO36,AQ36,AT36:AW36,AZ36,AR36)+SUM(C41,D41,G41,L41:U41,X41:Y41,AB41:AD41,AF41,AI41,AK41,AN41:AO41,AQ41,AT41:AW41,AZ41,AR41)+SUM(C47,D47,G47,L47:U47,X47:Y47,AB47:AD47,AF47,AI47,AK47,AN47:AO47,AQ47,AT47:AW47,AZ47,AR47)+SUM(C52,D52,G52,L52:U52,X52:Y52,AB52:AD52,AF52,AI52,AK52,AN52:AO52,AQ52,AT52:AW52,AZ52,AR52)+SUM(C53,D53,G53,L53:U53,X53:Y53,AB53:AD53,AF53,AI53,AK53,AN53:AO53,AQ53,AT53:AW53,AZ53,AR53)+SUM(C56,D56,G56,L56:U56,X56:Y56,AB56:AD56,AF56,AI56,AK56,AN56:AO56,AQ56,AT56:AW56,AZ56,AR56)</f>
        <v>1072974235.6379688</v>
      </c>
      <c r="D65" s="13">
        <f>SUM(F8,H8,V8:W8,AA8,AE8,AH8,AM8,AS8,AX8,BB8,AY8)+SUM(F10,H10,V10:W10,AA10,AE10,AH10,AM10,AS10,AX10,BB10,AY10)+SUM(F24,H24,V24:W24,AA24,AE24,AH24,AM24,AS24,AX24,BB24,AY24)+SUM(F25,H25,V25:W25,AA25,AE25,AH25,AM25,AS25,AX25,BB25,AY25)+SUM(F29,H29,V29:W29,AA29,AE29,AH29,AM29,AS29,AX29,BB29,AY29)+SUM(F33,H33,V33:W33,AA33,AE33,AH33,AM33,AS33,AX33,BB33,AY33)+SUM(F36,H36,V36:W36,AA36,AE36,AH36,AM36,AS36,AX36,BB36,AY36)+SUM(F41,H41,V41:W41,AA41,AE41,AH41,AM41,AS41,AX41,BB41,AY41)+SUM(F47,H47,V47:W47,AA47,AE47,AH47,AM47,AS47,AX47,BB47,AY47)+SUM(F52,H52,V52:W52,AA52,AE52,AH52,AM52,AS52,AX52,BB52,AY52)+SUM(F53,H53,V53:W53,AA53,AE53,AH53,AM53,AS53,AX53,BB53,AY53)+SUM(F56,H56,V56:W56,AA56,AE56,AH56,AM56,AS56,AX56,BB56,AY56)</f>
        <v>590272952.75223994</v>
      </c>
      <c r="E65" s="13">
        <f>SUM(E8,I8,AG8,BA8)+SUM(E10,I10,AG10,BA10)+SUM(E24,I24,AG24,BA24)+SUM(E25,I25,AG25,BA25)+SUM(E29,I29,AG29,BA29)+SUM(E33,I33,AG33,BA33)+SUM(E36,I36,AG36,BA36)+SUM(E41,I41,AG41,BA41)+SUM(E47,I47,AG47,BA47)+SUM(E52,I52,AG52,BA52)+SUM(E53,I53,AG53,BA53)+SUM(E56,I56,AG56,BA56)</f>
        <v>1365269895.7683973</v>
      </c>
      <c r="F65" s="13">
        <f>SUM(J8:K8,Z8,AL8,AP8)+SUM(J10:K10,Z10,AL10,AP10)+SUM(J24:K24,Z24,AL24,AP24)+SUM(J25:K25,Z25,AL25,AP25)+SUM(J29:K29,Z29,AL29,AP29)+SUM(J33:K33,Z33,AL33,AP33)+SUM(J36:K36,Z36,AL36,AP36)+SUM(J41:K41,Z41,AL41,AP41)+SUM(J47:K47,Z47,AL47,AP47)+SUM(J52:K52,Z52,AL52,AP52)+SUM(J53:K53,Z53,AL53,AP53)+SUM(J56:K56,Z56,AL56,AP56)</f>
        <v>576608227.74468875</v>
      </c>
      <c r="G65" s="13">
        <f>BC8+BC10+BC24+BC25+BC29+BC33+BC36+BC41+BC47+BC52+BC53+BC56</f>
        <v>66049277.65707957</v>
      </c>
      <c r="H65" s="13">
        <f>SUM(B65:G65)</f>
        <v>3715761011.1924791</v>
      </c>
    </row>
    <row r="66" spans="1:8" x14ac:dyDescent="0.3">
      <c r="A66" s="12" t="s">
        <v>64</v>
      </c>
      <c r="B66" s="13">
        <f>B7+AJ7+B11+AJ11+B35+AJ35+B55+AJ55</f>
        <v>708324.29238696606</v>
      </c>
      <c r="C66" s="13">
        <f>SUM(C7,D7,G7,L7:U7,X7:Y7,AB7:AD7,AF7,AI7,AK7,AN7:AO7,AQ7,AT7:AW7,AZ7,AR7)+SUM(C11,D11,G11,L11:U11,X11:Y11,AB11:AD11,AF11,AI11,AK11,AN11:AO11,AQ11,AT11:AW11,AZ11,AR11)+SUM(C35,D35,G35,L35:U35,X35:Y35,AB35:AD35,AF35,AI35,AK35,AN35:AO35,AQ35,AT35:AW35,AZ35,AR35)+SUM(C55,D55,G55,L55:U55,X55:Y55,AB55:AD55,AF55,AI55,AK55,AN55:AO55,AQ55,AT55:AW55,AZ55,AR55)</f>
        <v>57779534.366656989</v>
      </c>
      <c r="D66" s="13">
        <f>SUM(F7,H7,V7:W7,AA7,AE7,AH7,AM7,AS7,AX7,BB7,AY7)+SUM(F11,H11,V11:W11,AA11,AE11,AH11,AM11,AS11,AX11,BB11,AY11)+SUM(F35,H35,V35:W35,AA35,AE35,AH35,AM35,AS35,AX35,BB35,AY35)+SUM(F55,H55,V55:W55,AA55,AE55,AH55,AM55,AS55,AX55,BB55,AY55)</f>
        <v>13819663.295276012</v>
      </c>
      <c r="E66" s="13">
        <f>SUM(E7,I7,AG7,BA7)+SUM(E11,I11,AG11,BA11)+SUM(E35,I35,AG35,BA35)+SUM(E55,I55,AG55,BA55)</f>
        <v>162042941.33940169</v>
      </c>
      <c r="F66" s="13">
        <f>SUM(J7:K7,Z7,AL7,AP7)+SUM(J11:K11,Z11,AL11,AP11)+SUM(J35:K35,Z35,AL35,AP35)+SUM(J55:K55,Z55,AL55,AP55)</f>
        <v>31864959.66836068</v>
      </c>
      <c r="G66" s="13">
        <f>BC7+BC11+BC35+BC55</f>
        <v>17276357.767151825</v>
      </c>
      <c r="H66" s="13">
        <f>SUM(B66:G66)</f>
        <v>283491780.72923416</v>
      </c>
    </row>
    <row r="67" spans="1:8" x14ac:dyDescent="0.3">
      <c r="A67" s="12" t="s">
        <v>59</v>
      </c>
      <c r="B67" s="13">
        <f>B12+AJ12+B13+AJ13+B28+AJ28+B40+AJ40+B44+AJ44</f>
        <v>607096980.0879637</v>
      </c>
      <c r="C67" s="13">
        <f>SUM(C12,D12,G12,L12:U12,X12:Y12,AB12:AD12,AF12,AI12,AK12,AN12:AO12,AQ12,AT12:AW12,AZ12,AR12)+SUM(C13,D13,G13,L13:U13,X13:Y13,AB13:AD13,AF13,AI13,AK13,AN13:AO13,AQ13,AT13:AW13,AZ13,AR13)+SUM(C28,D28,G28,L28:U28,X28:Y28,AB28:AD28,AF28,AI28,AK28,AN28:AO28,AQ28,AT28:AW28,AZ28,AR28)+SUM(C40,D40,G40,L40:U40,X40:Y40,AB40:AD40,AF40,AI40,AK40,AN40:AO40,AQ40,AT40:AW40,AZ40,AR40)+SUM(C44,D44,G44,L44:U44,X44:Y44,AB44:AD44,AF44,AI44,AK44,AN44:AO44,AQ44,AT44:AW44,AZ44,AR44)</f>
        <v>1217513617.7511556</v>
      </c>
      <c r="D67" s="13">
        <f>SUM(F12,H12,V12:W12,AA12,AE12,AH12,AM12,AS12,AX12,BB12,AY12)+SUM(F13,H13,V13:W13,AA13,AE13,AH13,AM13,AS13,AX13,BB13,AY13)+SUM(F28,H28,V28:W28,AA28,AE28,AH28,AM28,AS28,AX28,BB28,AY28)+SUM(F40,H40,V40:W40,AA40,AE40,AH40,AM40,AS40,AX40,BB40,AY40)+SUM(F44,H44,V44:W44,AA44,AE44,AH44,AM44,AS44,AX44,BB44,AY44)</f>
        <v>3957410438.0830717</v>
      </c>
      <c r="E67" s="13">
        <f>SUM(E12,I12,AG12,BA12)+SUM(E13,I13,AG13,BA13)+SUM(E28,I28,AG28,BA28)+SUM(E40,I40,AG40,BA40)+SUM(E44,I44,AG44,BA44)</f>
        <v>2524947066.2792392</v>
      </c>
      <c r="F67" s="13">
        <f>SUM(J12:K12,Z12,AL12,AP12)+SUM(J13:K13,Z13,AL13,AP13)+SUM(J28:K28,Z28,AL28,AP28)+SUM(J40:K40,Z40,AL40,AP40)+SUM(J44:K44,Z44,AL44,AP44)</f>
        <v>2921655774.9339738</v>
      </c>
      <c r="G67" s="13">
        <f>BC12+BC13+BC28+BC40+BC44</f>
        <v>3973763794.0935063</v>
      </c>
      <c r="H67" s="13">
        <f>SUM(B67:G67)</f>
        <v>15202387671.22891</v>
      </c>
    </row>
    <row r="68" spans="1:8" x14ac:dyDescent="0.3">
      <c r="A68" s="12" t="s">
        <v>60</v>
      </c>
      <c r="B68" s="13">
        <f>B57+AJ57</f>
        <v>86979.031536917493</v>
      </c>
      <c r="C68" s="13">
        <f>SUM(C57,D57,G57,L57:U57,X57:Y57,AB57:AD57,AF57,AI57,AK57,AN57:AO57,AQ57,AT57:AW57,AZ57,AR57)</f>
        <v>4033440.371181014</v>
      </c>
      <c r="D68" s="13">
        <f>SUM(F57,H57,V57:W57,AA57,AE57,AH57,AM57,AS57,AX57,BB57,AY57)</f>
        <v>19911381.722765118</v>
      </c>
      <c r="E68" s="13">
        <f>SUM(E57,I57,AG57,BA57)</f>
        <v>2094507.0497313919</v>
      </c>
      <c r="F68" s="13">
        <f>SUM(J57:K57,Z57,AL57,AP57)</f>
        <v>85790463.085359365</v>
      </c>
      <c r="G68" s="13">
        <f>BC57</f>
        <v>0</v>
      </c>
      <c r="H68" s="13">
        <f>SUM(B68:G68)</f>
        <v>111916771.2605738</v>
      </c>
    </row>
    <row r="69" spans="1:8" x14ac:dyDescent="0.3">
      <c r="A69" s="12" t="s">
        <v>61</v>
      </c>
      <c r="B69" s="13">
        <f>B58+AJ58</f>
        <v>662883946.1135875</v>
      </c>
      <c r="C69" s="13">
        <f>SUM(C58,D58,G58,L58:U58,X58:Y58,AB58:AD58,AF58,AI58,AK58,AN58:AO58,AQ58,AT58:AW58,AZ58,AR58)</f>
        <v>5352192042.952837</v>
      </c>
      <c r="D69" s="13">
        <f>SUM(F58,H58,V58:W58,AA58,AE58,AH58,AM58,AS58,AX58,BB58,AY58)</f>
        <v>4923636645.1555338</v>
      </c>
      <c r="E69" s="13">
        <f>SUM(E58,I58,AG58,BA58)</f>
        <v>4401230890.333395</v>
      </c>
      <c r="F69" s="13">
        <f>SUM(J58:K58,Z58,AL58,AP58)</f>
        <v>3881813533.8948355</v>
      </c>
      <c r="G69" s="13">
        <f>BC58</f>
        <v>4293466521.122117</v>
      </c>
      <c r="H69" s="13">
        <f>SUM(B69:G69)</f>
        <v>23515223579.572304</v>
      </c>
    </row>
  </sheetData>
  <phoneticPr fontId="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M298"/>
  <sheetViews>
    <sheetView topLeftCell="A37" workbookViewId="0">
      <selection activeCell="A242" sqref="A242"/>
    </sheetView>
  </sheetViews>
  <sheetFormatPr defaultRowHeight="14" x14ac:dyDescent="0.3"/>
  <cols>
    <col min="1" max="1" width="8.6640625" style="6"/>
    <col min="2" max="2" width="10.58203125" style="6" bestFit="1" customWidth="1"/>
    <col min="3" max="3" width="10.9140625" style="6" customWidth="1"/>
    <col min="4" max="4" width="10.75" style="6" customWidth="1"/>
    <col min="5" max="5" width="10.9140625" style="6" customWidth="1"/>
    <col min="6" max="6" width="11.25" style="6" customWidth="1"/>
    <col min="7" max="7" width="10.83203125" style="6" customWidth="1"/>
    <col min="8" max="8" width="11.5" style="6" customWidth="1"/>
    <col min="9" max="9" width="10.58203125" style="6" bestFit="1" customWidth="1"/>
    <col min="10" max="10" width="13" style="6" bestFit="1" customWidth="1"/>
    <col min="11" max="11" width="12" style="6" bestFit="1" customWidth="1"/>
    <col min="12" max="13" width="9.58203125" style="6" bestFit="1" customWidth="1"/>
    <col min="14" max="14" width="10.58203125" style="6" bestFit="1" customWidth="1"/>
    <col min="15" max="15" width="9.58203125" style="6" bestFit="1" customWidth="1"/>
    <col min="16" max="16" width="8.9140625" style="6" bestFit="1" customWidth="1"/>
    <col min="17" max="17" width="9.58203125" style="6" bestFit="1" customWidth="1"/>
    <col min="18" max="19" width="12" style="6" bestFit="1" customWidth="1"/>
    <col min="20" max="21" width="9.58203125" style="6" bestFit="1" customWidth="1"/>
    <col min="22" max="25" width="10.58203125" style="6" bestFit="1" customWidth="1"/>
    <col min="26" max="26" width="13" style="6" bestFit="1" customWidth="1"/>
    <col min="27" max="28" width="8.9140625" style="6" bestFit="1" customWidth="1"/>
    <col min="29" max="30" width="9.58203125" style="6" bestFit="1" customWidth="1"/>
    <col min="31" max="31" width="12" style="6" bestFit="1" customWidth="1"/>
    <col min="32" max="32" width="9.58203125" style="6" bestFit="1" customWidth="1"/>
    <col min="33" max="33" width="10.58203125" style="6" bestFit="1" customWidth="1"/>
    <col min="34" max="34" width="9.58203125" style="6" bestFit="1" customWidth="1"/>
    <col min="35" max="35" width="12" style="6" bestFit="1" customWidth="1"/>
    <col min="36" max="37" width="9.58203125" style="6" bestFit="1" customWidth="1"/>
    <col min="38" max="38" width="13" style="6" bestFit="1" customWidth="1"/>
    <col min="39" max="39" width="12" style="6" bestFit="1" customWidth="1"/>
    <col min="40" max="40" width="10.58203125" style="6" bestFit="1" customWidth="1"/>
    <col min="41" max="41" width="9.58203125" style="6" bestFit="1" customWidth="1"/>
    <col min="42" max="42" width="12" style="6" bestFit="1" customWidth="1"/>
    <col min="43" max="44" width="10.58203125" style="6" bestFit="1" customWidth="1"/>
    <col min="45" max="45" width="12" style="6" bestFit="1" customWidth="1"/>
    <col min="46" max="46" width="10.5" style="6" bestFit="1" customWidth="1"/>
    <col min="47" max="47" width="9.58203125" style="6" bestFit="1" customWidth="1"/>
    <col min="48" max="48" width="10.58203125" style="6" bestFit="1" customWidth="1"/>
    <col min="49" max="49" width="9.58203125" style="6" bestFit="1" customWidth="1"/>
    <col min="50" max="51" width="10.58203125" style="6" bestFit="1" customWidth="1"/>
    <col min="52" max="53" width="12" style="6" bestFit="1" customWidth="1"/>
    <col min="54" max="54" width="10.58203125" style="6" bestFit="1" customWidth="1"/>
    <col min="55" max="55" width="12" style="6" bestFit="1" customWidth="1"/>
    <col min="56" max="56" width="13" style="6" bestFit="1" customWidth="1"/>
    <col min="57" max="58" width="8.6640625" style="6"/>
    <col min="59" max="59" width="11.58203125" style="6" customWidth="1"/>
    <col min="60" max="60" width="11.5" style="6" customWidth="1"/>
    <col min="61" max="61" width="11.4140625" style="6" customWidth="1"/>
    <col min="62" max="62" width="11.08203125" style="6" customWidth="1"/>
    <col min="63" max="63" width="11.75" style="6" customWidth="1"/>
    <col min="64" max="64" width="11.9140625" style="6" customWidth="1"/>
    <col min="65" max="65" width="12.25" style="6" customWidth="1"/>
    <col min="66" max="16384" width="8.6640625" style="6"/>
  </cols>
  <sheetData>
    <row r="1" spans="1:65" x14ac:dyDescent="0.3">
      <c r="A1" s="7" t="s">
        <v>253</v>
      </c>
      <c r="BF1" s="7" t="s">
        <v>254</v>
      </c>
      <c r="BG1" s="7"/>
    </row>
    <row r="2" spans="1:65" x14ac:dyDescent="0.3">
      <c r="A2" s="6" t="s">
        <v>74</v>
      </c>
      <c r="BF2" s="6" t="s">
        <v>74</v>
      </c>
    </row>
    <row r="3" spans="1:65" x14ac:dyDescent="0.3">
      <c r="A3" s="1" t="s">
        <v>67</v>
      </c>
      <c r="B3" s="15" t="s">
        <v>1</v>
      </c>
      <c r="C3" s="15" t="s">
        <v>2</v>
      </c>
      <c r="D3" s="15" t="s">
        <v>3</v>
      </c>
      <c r="E3" s="15" t="s">
        <v>4</v>
      </c>
      <c r="F3" s="15" t="s">
        <v>5</v>
      </c>
      <c r="G3" s="15" t="s">
        <v>6</v>
      </c>
      <c r="H3" s="15" t="s">
        <v>7</v>
      </c>
      <c r="I3" s="15" t="s">
        <v>8</v>
      </c>
      <c r="J3" s="15" t="s">
        <v>9</v>
      </c>
      <c r="K3" s="15" t="s">
        <v>360</v>
      </c>
      <c r="L3" s="15" t="s">
        <v>10</v>
      </c>
      <c r="M3" s="15" t="s">
        <v>11</v>
      </c>
      <c r="N3" s="15" t="s">
        <v>12</v>
      </c>
      <c r="O3" s="15" t="s">
        <v>13</v>
      </c>
      <c r="P3" s="15" t="s">
        <v>14</v>
      </c>
      <c r="Q3" s="15" t="s">
        <v>15</v>
      </c>
      <c r="R3" s="15" t="s">
        <v>16</v>
      </c>
      <c r="S3" s="15" t="s">
        <v>17</v>
      </c>
      <c r="T3" s="15" t="s">
        <v>18</v>
      </c>
      <c r="U3" s="15" t="s">
        <v>19</v>
      </c>
      <c r="V3" s="15" t="s">
        <v>20</v>
      </c>
      <c r="W3" s="15" t="s">
        <v>21</v>
      </c>
      <c r="X3" s="15" t="s">
        <v>22</v>
      </c>
      <c r="Y3" s="15" t="s">
        <v>23</v>
      </c>
      <c r="Z3" s="15" t="s">
        <v>24</v>
      </c>
      <c r="AA3" s="15" t="s">
        <v>25</v>
      </c>
      <c r="AB3" s="15" t="s">
        <v>26</v>
      </c>
      <c r="AC3" s="15" t="s">
        <v>27</v>
      </c>
      <c r="AD3" s="15" t="s">
        <v>28</v>
      </c>
      <c r="AE3" s="15" t="s">
        <v>29</v>
      </c>
      <c r="AF3" s="15" t="s">
        <v>30</v>
      </c>
      <c r="AG3" s="15" t="s">
        <v>31</v>
      </c>
      <c r="AH3" s="15" t="s">
        <v>32</v>
      </c>
      <c r="AI3" s="15" t="s">
        <v>33</v>
      </c>
      <c r="AJ3" s="16" t="s">
        <v>34</v>
      </c>
      <c r="AK3" s="15" t="s">
        <v>35</v>
      </c>
      <c r="AL3" s="15" t="s">
        <v>361</v>
      </c>
      <c r="AM3" s="15" t="s">
        <v>36</v>
      </c>
      <c r="AN3" s="15" t="s">
        <v>37</v>
      </c>
      <c r="AO3" s="15" t="s">
        <v>38</v>
      </c>
      <c r="AP3" s="15" t="s">
        <v>197</v>
      </c>
      <c r="AQ3" s="15" t="s">
        <v>40</v>
      </c>
      <c r="AR3" s="15" t="s">
        <v>41</v>
      </c>
      <c r="AS3" s="15" t="s">
        <v>42</v>
      </c>
      <c r="AT3" s="15" t="s">
        <v>43</v>
      </c>
      <c r="AU3" s="15" t="s">
        <v>44</v>
      </c>
      <c r="AV3" s="15" t="s">
        <v>45</v>
      </c>
      <c r="AW3" s="15" t="s">
        <v>46</v>
      </c>
      <c r="AX3" s="15" t="s">
        <v>47</v>
      </c>
      <c r="AY3" s="15" t="s">
        <v>48</v>
      </c>
      <c r="AZ3" s="15" t="s">
        <v>49</v>
      </c>
      <c r="BA3" s="15" t="s">
        <v>50</v>
      </c>
      <c r="BB3" s="15" t="s">
        <v>229</v>
      </c>
      <c r="BC3" s="16" t="s">
        <v>51</v>
      </c>
      <c r="BD3" s="15" t="s">
        <v>52</v>
      </c>
      <c r="BF3" s="1" t="s">
        <v>84</v>
      </c>
      <c r="BG3" s="12" t="s">
        <v>56</v>
      </c>
      <c r="BH3" s="12" t="s">
        <v>57</v>
      </c>
      <c r="BI3" s="12" t="s">
        <v>65</v>
      </c>
      <c r="BJ3" s="12" t="s">
        <v>58</v>
      </c>
      <c r="BK3" s="12" t="s">
        <v>59</v>
      </c>
      <c r="BL3" s="12" t="s">
        <v>60</v>
      </c>
      <c r="BM3" s="12" t="s">
        <v>61</v>
      </c>
    </row>
    <row r="4" spans="1:65" x14ac:dyDescent="0.3">
      <c r="A4" s="15" t="s">
        <v>1</v>
      </c>
      <c r="B4" s="14">
        <v>0</v>
      </c>
      <c r="C4" s="14">
        <v>6.4132760469821113</v>
      </c>
      <c r="D4" s="14">
        <v>243.80113430257384</v>
      </c>
      <c r="E4" s="14">
        <v>570.79576590364434</v>
      </c>
      <c r="F4" s="14">
        <v>17.236750458198529</v>
      </c>
      <c r="G4" s="14">
        <v>0.15881350703127958</v>
      </c>
      <c r="H4" s="14">
        <v>4.0361591447478671E-4</v>
      </c>
      <c r="I4" s="14">
        <v>68.143059774683806</v>
      </c>
      <c r="J4" s="14">
        <v>25887.977256856921</v>
      </c>
      <c r="K4" s="14">
        <v>1568.2877090971276</v>
      </c>
      <c r="L4" s="14">
        <v>0</v>
      </c>
      <c r="M4" s="14">
        <v>0</v>
      </c>
      <c r="N4" s="14">
        <v>0.19833780195242501</v>
      </c>
      <c r="O4" s="14">
        <v>1151.22467852612</v>
      </c>
      <c r="P4" s="14">
        <v>9.0968205050658053E-5</v>
      </c>
      <c r="Q4" s="14">
        <v>27.134779144952201</v>
      </c>
      <c r="R4" s="14">
        <v>281.10379297049099</v>
      </c>
      <c r="S4" s="14">
        <v>712.40406614805102</v>
      </c>
      <c r="T4" s="14">
        <v>1.3247787127181184E-6</v>
      </c>
      <c r="U4" s="14">
        <v>7.135683153752076E-2</v>
      </c>
      <c r="V4" s="14">
        <v>50.847614292540605</v>
      </c>
      <c r="W4" s="14">
        <v>183.01063771750034</v>
      </c>
      <c r="X4" s="14">
        <v>0.18636012657083495</v>
      </c>
      <c r="Y4" s="14">
        <v>2.7416489191521793</v>
      </c>
      <c r="Z4" s="14">
        <v>7271.3048910908228</v>
      </c>
      <c r="AA4" s="14">
        <v>0</v>
      </c>
      <c r="AB4" s="14">
        <v>0.13617096937492176</v>
      </c>
      <c r="AC4" s="14">
        <v>0.15537777502554931</v>
      </c>
      <c r="AD4" s="14">
        <v>4.1960157760825212E-3</v>
      </c>
      <c r="AE4" s="14">
        <v>347.19479613282289</v>
      </c>
      <c r="AF4" s="14">
        <v>0</v>
      </c>
      <c r="AG4" s="14">
        <v>437.86226856645095</v>
      </c>
      <c r="AH4" s="14">
        <v>0</v>
      </c>
      <c r="AI4" s="14">
        <v>473.23968779557777</v>
      </c>
      <c r="AJ4" s="14">
        <v>4276.9774548420701</v>
      </c>
      <c r="AK4" s="14">
        <v>5.4034946205340863E-2</v>
      </c>
      <c r="AL4" s="14">
        <v>113.61691410638124</v>
      </c>
      <c r="AM4" s="14">
        <v>41.430207714033713</v>
      </c>
      <c r="AN4" s="14">
        <v>230.66500851456215</v>
      </c>
      <c r="AO4" s="14">
        <v>15.44836744849084</v>
      </c>
      <c r="AP4" s="14">
        <v>83.735474694526872</v>
      </c>
      <c r="AQ4" s="14">
        <v>9.8593756489383316E-2</v>
      </c>
      <c r="AR4" s="14">
        <v>0.44311774456557362</v>
      </c>
      <c r="AS4" s="14">
        <v>296.79056289200844</v>
      </c>
      <c r="AT4" s="14">
        <v>6.9383127727637899E-3</v>
      </c>
      <c r="AU4" s="14">
        <v>2.8536160159888265E-6</v>
      </c>
      <c r="AV4" s="14">
        <v>75.376299994690385</v>
      </c>
      <c r="AW4" s="14">
        <v>0.3565085593281051</v>
      </c>
      <c r="AX4" s="14">
        <v>678.17645439261457</v>
      </c>
      <c r="AY4" s="14">
        <v>1.2856274765535951</v>
      </c>
      <c r="AZ4" s="14">
        <v>149.74424963112682</v>
      </c>
      <c r="BA4" s="14">
        <v>4568.1448234859117</v>
      </c>
      <c r="BB4" s="14">
        <v>2.0474118406093762</v>
      </c>
      <c r="BC4" s="14">
        <v>4891.2973116311532</v>
      </c>
      <c r="BD4" s="14">
        <v>54727.330287518482</v>
      </c>
      <c r="BF4" s="12" t="s">
        <v>62</v>
      </c>
      <c r="BG4" s="13">
        <f>B4+AJ4+B38+AJ38</f>
        <v>4344.862948419126</v>
      </c>
      <c r="BH4" s="13">
        <f>SUM(C4,D4,G4,L4:U4,X4:Y4,AB4:AD4,AF4,AI4,AK4,AN4:AO4,AQ4,AT4:AW4,AZ4,AR4)+SUM(C38,D38,G38,L38:U38,X38:Y38,AB38:AD38,AF38,AI38,AK38,AN38:AO38,AQ38,AT38:AW38,AZ38,AR38)</f>
        <v>3373.4222871548623</v>
      </c>
      <c r="BI4" s="13">
        <f>SUM(F4,H4,V4:W4,AA4,AE4,AH4,AM4,AS4,AX4,BB4,AY4)+SUM(F38,H38,V38:W38,AA38,AE38,AH38,AM38,AS38,AX38,BB38,AY38)</f>
        <v>1633.1703761009371</v>
      </c>
      <c r="BJ4" s="13">
        <f>SUM(E4,I4,AG4,BA4)+SUM(E38,I38,AG38,BA38)</f>
        <v>5680.4147612147326</v>
      </c>
      <c r="BK4" s="13">
        <f>SUM(J4:K4,Z4,AL4,AP4)+SUM(J38:K38,Z38,AL38,AP38)</f>
        <v>34926.894390941263</v>
      </c>
      <c r="BL4" s="13">
        <f>BC4+BC38</f>
        <v>5220.6119802500107</v>
      </c>
      <c r="BM4" s="13">
        <f>SUM(BG4:BL4)</f>
        <v>55179.376744080932</v>
      </c>
    </row>
    <row r="5" spans="1:65" x14ac:dyDescent="0.3">
      <c r="A5" s="15" t="s">
        <v>2</v>
      </c>
      <c r="B5" s="14">
        <v>201.83566009115745</v>
      </c>
      <c r="C5" s="14">
        <v>0</v>
      </c>
      <c r="D5" s="14">
        <v>131.47001750025262</v>
      </c>
      <c r="E5" s="14">
        <v>92.573508510151484</v>
      </c>
      <c r="F5" s="14">
        <v>0</v>
      </c>
      <c r="G5" s="14">
        <v>29.075583024630387</v>
      </c>
      <c r="H5" s="14">
        <v>6.3769221667006696E-5</v>
      </c>
      <c r="I5" s="14">
        <v>11.386445901959572</v>
      </c>
      <c r="J5" s="14">
        <v>2390.3081584071633</v>
      </c>
      <c r="K5" s="14">
        <v>175.64955345968303</v>
      </c>
      <c r="L5" s="14">
        <v>690.80267664065798</v>
      </c>
      <c r="M5" s="14">
        <v>94.889750900257127</v>
      </c>
      <c r="N5" s="14">
        <v>263.27102152558763</v>
      </c>
      <c r="O5" s="14">
        <v>94.734264484965976</v>
      </c>
      <c r="P5" s="14">
        <v>5.1106160710862385</v>
      </c>
      <c r="Q5" s="14">
        <v>47.226406458802899</v>
      </c>
      <c r="R5" s="14">
        <v>679.71245456668169</v>
      </c>
      <c r="S5" s="14">
        <v>9418.1523747986539</v>
      </c>
      <c r="T5" s="14">
        <v>45.46284378708787</v>
      </c>
      <c r="U5" s="14">
        <v>1821.3199932943796</v>
      </c>
      <c r="V5" s="14">
        <v>22.759990965398838</v>
      </c>
      <c r="W5" s="14">
        <v>19.909503462616353</v>
      </c>
      <c r="X5" s="14">
        <v>3.5467017756875685</v>
      </c>
      <c r="Y5" s="14">
        <v>4825.7852759643547</v>
      </c>
      <c r="Z5" s="14">
        <v>810.13721008145012</v>
      </c>
      <c r="AA5" s="14">
        <v>0</v>
      </c>
      <c r="AB5" s="14">
        <v>6.9940879800066531</v>
      </c>
      <c r="AC5" s="14">
        <v>33.027847989128958</v>
      </c>
      <c r="AD5" s="14">
        <v>11.191321982343929</v>
      </c>
      <c r="AE5" s="14">
        <v>1262.9615121502807</v>
      </c>
      <c r="AF5" s="14">
        <v>0</v>
      </c>
      <c r="AG5" s="14">
        <v>47.649995976049112</v>
      </c>
      <c r="AH5" s="14">
        <v>0</v>
      </c>
      <c r="AI5" s="14">
        <v>552.96217934478386</v>
      </c>
      <c r="AJ5" s="14">
        <v>0.79385160282666367</v>
      </c>
      <c r="AK5" s="14">
        <v>352.96028756283806</v>
      </c>
      <c r="AL5" s="14">
        <v>203.35732228856023</v>
      </c>
      <c r="AM5" s="14">
        <v>0.60626943202081118</v>
      </c>
      <c r="AN5" s="14">
        <v>1998.0594955243473</v>
      </c>
      <c r="AO5" s="14">
        <v>103.14537472449813</v>
      </c>
      <c r="AP5" s="14">
        <v>120.4910237012016</v>
      </c>
      <c r="AQ5" s="14">
        <v>12422.647337638316</v>
      </c>
      <c r="AR5" s="14">
        <v>181.90137032366229</v>
      </c>
      <c r="AS5" s="14">
        <v>173.44098097052662</v>
      </c>
      <c r="AT5" s="14">
        <v>336.29448734498908</v>
      </c>
      <c r="AU5" s="14">
        <v>7347.3768470728901</v>
      </c>
      <c r="AV5" s="14">
        <v>9.5745331527032</v>
      </c>
      <c r="AW5" s="14">
        <v>730.71677367970744</v>
      </c>
      <c r="AX5" s="14">
        <v>2.4172354677248724</v>
      </c>
      <c r="AY5" s="14">
        <v>396.13663327017264</v>
      </c>
      <c r="AZ5" s="14">
        <v>387.25213991886591</v>
      </c>
      <c r="BA5" s="14">
        <v>992.8344954050126</v>
      </c>
      <c r="BB5" s="14">
        <v>0.28691521312057255</v>
      </c>
      <c r="BC5" s="14">
        <v>5198.4172169788126</v>
      </c>
      <c r="BD5" s="14">
        <v>54748.61761213727</v>
      </c>
      <c r="BF5" s="12" t="s">
        <v>63</v>
      </c>
      <c r="BG5" s="13">
        <f>BG10-SUM(BG6:BG9,BG4)</f>
        <v>11199.843096744618</v>
      </c>
      <c r="BH5" s="13">
        <f t="shared" ref="BH5:BM5" si="0">BH10-SUM(BH6:BH9,BH4)</f>
        <v>2813650.6755701862</v>
      </c>
      <c r="BI5" s="13">
        <f t="shared" si="0"/>
        <v>533143.03732804675</v>
      </c>
      <c r="BJ5" s="13">
        <f t="shared" si="0"/>
        <v>554194.74236518051</v>
      </c>
      <c r="BK5" s="13">
        <f t="shared" si="0"/>
        <v>3455530.9716394246</v>
      </c>
      <c r="BL5" s="13">
        <f t="shared" si="0"/>
        <v>232157.18065865897</v>
      </c>
      <c r="BM5" s="13">
        <f t="shared" si="0"/>
        <v>7599876.450658232</v>
      </c>
    </row>
    <row r="6" spans="1:65" x14ac:dyDescent="0.3">
      <c r="A6" s="15" t="s">
        <v>3</v>
      </c>
      <c r="B6" s="14">
        <v>36.654645028519283</v>
      </c>
      <c r="C6" s="14">
        <v>154.5051721283277</v>
      </c>
      <c r="D6" s="14">
        <v>0</v>
      </c>
      <c r="E6" s="14">
        <v>12.931073045506494</v>
      </c>
      <c r="F6" s="14">
        <v>0</v>
      </c>
      <c r="G6" s="14">
        <v>381.17732127462142</v>
      </c>
      <c r="H6" s="14">
        <v>9.0639671215381843E-5</v>
      </c>
      <c r="I6" s="14">
        <v>315.1034246822918</v>
      </c>
      <c r="J6" s="14">
        <v>6376.0348715011778</v>
      </c>
      <c r="K6" s="14">
        <v>39.885464046485531</v>
      </c>
      <c r="L6" s="14">
        <v>0.606942992853721</v>
      </c>
      <c r="M6" s="14">
        <v>4.2018851876133594</v>
      </c>
      <c r="N6" s="14">
        <v>46.885854210370795</v>
      </c>
      <c r="O6" s="14">
        <v>1971.666046136701</v>
      </c>
      <c r="P6" s="14">
        <v>32.538777454091765</v>
      </c>
      <c r="Q6" s="14">
        <v>25.831545388204376</v>
      </c>
      <c r="R6" s="14">
        <v>41954.711259073112</v>
      </c>
      <c r="S6" s="14">
        <v>26226.386305987224</v>
      </c>
      <c r="T6" s="14">
        <v>8.2965030928006875</v>
      </c>
      <c r="U6" s="14">
        <v>513.56202282487277</v>
      </c>
      <c r="V6" s="14">
        <v>9.9921364531524688</v>
      </c>
      <c r="W6" s="14">
        <v>0.24272248484961234</v>
      </c>
      <c r="X6" s="14">
        <v>26.241582307698764</v>
      </c>
      <c r="Y6" s="14">
        <v>547.39021662325888</v>
      </c>
      <c r="Z6" s="14">
        <v>12559.791030793314</v>
      </c>
      <c r="AA6" s="14">
        <v>0</v>
      </c>
      <c r="AB6" s="14">
        <v>0.77590987994317395</v>
      </c>
      <c r="AC6" s="14">
        <v>3.9847168807545894</v>
      </c>
      <c r="AD6" s="14">
        <v>1401.6932746652853</v>
      </c>
      <c r="AE6" s="14">
        <v>154.82408786941713</v>
      </c>
      <c r="AF6" s="14">
        <v>0.77698149668822658</v>
      </c>
      <c r="AG6" s="14">
        <v>2.8455605263916341</v>
      </c>
      <c r="AH6" s="14">
        <v>0</v>
      </c>
      <c r="AI6" s="14">
        <v>10870.336960699773</v>
      </c>
      <c r="AJ6" s="14">
        <v>0.72030323789848949</v>
      </c>
      <c r="AK6" s="14">
        <v>1.108812235937227</v>
      </c>
      <c r="AL6" s="14">
        <v>430.8856025709228</v>
      </c>
      <c r="AM6" s="14">
        <v>277.04463031283711</v>
      </c>
      <c r="AN6" s="14">
        <v>93.386900549973319</v>
      </c>
      <c r="AO6" s="14">
        <v>1528.4189129507893</v>
      </c>
      <c r="AP6" s="14">
        <v>248.87654391844285</v>
      </c>
      <c r="AQ6" s="14">
        <v>330.98418741144138</v>
      </c>
      <c r="AR6" s="14">
        <v>41.657263249915516</v>
      </c>
      <c r="AS6" s="14">
        <v>134.51407736293206</v>
      </c>
      <c r="AT6" s="14">
        <v>9.3189057012707277</v>
      </c>
      <c r="AU6" s="14">
        <v>59.422054681035355</v>
      </c>
      <c r="AV6" s="14">
        <v>299.82120685832797</v>
      </c>
      <c r="AW6" s="14">
        <v>184.70799889076437</v>
      </c>
      <c r="AX6" s="14">
        <v>443.71547727972535</v>
      </c>
      <c r="AY6" s="14">
        <v>3165.5723742511873</v>
      </c>
      <c r="AZ6" s="14">
        <v>38492.911927296052</v>
      </c>
      <c r="BA6" s="14">
        <v>3967.6122282703172</v>
      </c>
      <c r="BB6" s="14">
        <v>940.04965007653846</v>
      </c>
      <c r="BC6" s="14">
        <v>3082.8959603373473</v>
      </c>
      <c r="BD6" s="14">
        <v>157413.49940281862</v>
      </c>
      <c r="BF6" s="12" t="s">
        <v>65</v>
      </c>
      <c r="BG6" s="13">
        <f>B8+AJ8+B10+AJ10+B24+AJ24+B25+AJ25+B29+AJ29+B33+AJ33+B36+AJ36+B41+AJ41+B47+AJ47+B52+AJ52+B53+AJ53+B56+AJ56</f>
        <v>1836.2987055632825</v>
      </c>
      <c r="BH6" s="13">
        <f>SUM(C8,D8,G8,L8:U8,X8:Y8,AB8:AD8,AF8,AI8,AK8,AN8:AO8,AQ8,AT8:AW8,AZ8,AR8)+SUM(C10,D10,G10,L10:U10,X10:Y10,AB10:AD10,AF10,AI10,AK10,AN10:AO10,AQ10,AT10:AW10,AZ10,AR10)+SUM(C24,D24,G24,L24:U24,X24:Y24,AB24:AD24,AF24,AI24,AK24,AN24:AO24,AQ24,AT24:AW24,AZ24,AR24)+SUM(C25,D25,G25,L25:U25,X25:Y25,AB25:AD25,AF25,AI25,AK25,AN25:AO25,AQ25,AT25:AW25,AZ25,AR25)+SUM(C29,D29,G29,L29:U29,X29:Y29,AB29:AD29,AF29,AI29,AK29,AN29:AO29,AQ29,AT29:AW29,AZ29,AR29)+SUM(C33,D33,G33,L33:U33,X33:Y33,AB33:AD33,AF33,AI33,AK33,AN33:AO33,AQ33,AT33:AW33,AZ33,AR33)+SUM(C36,D36,G36,L36:U36,X36:Y36,AB36:AD36,AF36,AI36,AK36,AN36:AO36,AQ36,AT36:AW36,AZ36,AR36)+SUM(C41,D41,G41,L41:U41,X41:Y41,AB41:AD41,AF41,AI41,AK41,AN41:AO41,AQ41,AT41:AW41,AZ41,AR41)+SUM(C47,D47,G47,L47:U47,X47:Y47,AB47:AD47,AF47,AI47,AK47,AN47:AO47,AQ47,AT47:AW47,AZ47,AR47)+SUM(C52,D52,G52,L52:U52,X52:Y52,AB52:AD52,AF52,AI52,AK52,AN52:AO52,AQ52,AT52:AW52,AZ52,AR52)+SUM(C53,D53,G53,L53:U53,X53:Y53,AB53:AD53,AF53,AI53,AK53,AN53:AO53,AQ53,AT53:AW53,AZ53,AR53)+SUM(C56,D56,G56,L56:U56,X56:Y56,AB56:AD56,AF56,AI56,AK56,AN56:AO56,AQ56,AT56:AW56,AZ56,AR56)</f>
        <v>332507.3460535183</v>
      </c>
      <c r="BI6" s="13">
        <f>SUM(F8,H8,V8:W8,AA8,AE8,AH8,AM8,AS8,AX8,BB8,AY8)+SUM(F10,H10,V10:W10,AA10,AE10,AH10,AM10,AS10,AX10,BB10,AY10)+SUM(F24,H24,V24:W24,AA24,AE24,AH24,AM24,AS24,AX24,BB24,AY24)+SUM(F25,H25,V25:W25,AA25,AE25,AH25,AM25,AS25,AX25,BB25,AY25)+SUM(F29,H29,V29:W29,AA29,AE29,AH29,AM29,AS29,AX29,BB29,AY29)+SUM(F33,H33,V33:W33,AA33,AE33,AH33,AM33,AS33,AX33,BB33,AY33)+SUM(F36,H36,V36:W36,AA36,AE36,AH36,AM36,AS36,AX36,BB36,AY36)+SUM(F41,H41,V41:W41,AA41,AE41,AH41,AM41,AS41,AX41,BB41,AY41)+SUM(F47,H47,V47:W47,AA47,AE47,AH47,AM47,AS47,AX47,BB47,AY47)+SUM(F52,H52,V52:W52,AA52,AE52,AH52,AM52,AS52,AX52,BB52,AY52)+SUM(F53,H53,V53:W53,AA53,AE53,AH53,AM53,AS53,AX53,BB53,AY53)+SUM(F56,H56,V56:W56,AA56,AE56,AH56,AM56,AS56,AX56,BB56,AY56)</f>
        <v>324131.84079122741</v>
      </c>
      <c r="BJ6" s="13">
        <f>SUM(E8,I8,AG8,BA8)+SUM(E10,I10,AG10,BA10)+SUM(E24,I24,AG24,BA24)+SUM(E25,I25,AG25,BA25)+SUM(E29,I29,AG29,BA29)+SUM(E33,I33,AG33,BA33)+SUM(E36,I36,AG36,BA36)+SUM(E41,I41,AG41,BA41)+SUM(E47,I47,AG47,BA47)+SUM(E52,I52,AG52,BA52)+SUM(E53,I53,AG53,BA53)+SUM(E56,I56,AG56,BA56)</f>
        <v>477974.10537800705</v>
      </c>
      <c r="BK6" s="13">
        <f>SUM(J8:K8,Z8,AL8,AP8)+SUM(J10:K10,Z10,AL10,AP10)+SUM(J24:K24,Z24,AL24,AP24)+SUM(J25:K25,Z25,AL25,AP25)+SUM(J29:K29,Z29,AL29,AP29)+SUM(J33:K33,Z33,AL33,AP33)+SUM(J36:K36,Z36,AL36,AP36)+SUM(J41:K41,Z41,AL41,AP41)+SUM(J47:K47,Z47,AL47,AP47)+SUM(J52:K52,Z52,AL52,AP52)+SUM(J53:K53,Z53,AL53,AP53)+SUM(J56:K56,Z56,AL56,AP56)</f>
        <v>2662926.3604161371</v>
      </c>
      <c r="BL6" s="13">
        <f>BC8+BC10+BC24+BC25+BC29+BC33+BC36+BC41+BC47+BC52+BC53+BC56</f>
        <v>39252.486046519953</v>
      </c>
      <c r="BM6" s="13">
        <f>SUM(BG6:BL6)</f>
        <v>3838628.4373909733</v>
      </c>
    </row>
    <row r="7" spans="1:65" x14ac:dyDescent="0.3">
      <c r="A7" s="15" t="s">
        <v>4</v>
      </c>
      <c r="B7" s="14">
        <v>5.4874756131218243E-5</v>
      </c>
      <c r="C7" s="14">
        <v>9.6905287849127517E-6</v>
      </c>
      <c r="D7" s="14">
        <v>3.3676364280631316E-5</v>
      </c>
      <c r="E7" s="14">
        <v>0</v>
      </c>
      <c r="F7" s="14">
        <v>0</v>
      </c>
      <c r="G7" s="14">
        <v>0</v>
      </c>
      <c r="H7" s="14">
        <v>0</v>
      </c>
      <c r="I7" s="14">
        <v>1.5379476653251997E-2</v>
      </c>
      <c r="J7" s="14">
        <v>5.3203893871157559</v>
      </c>
      <c r="K7" s="14">
        <v>1.4881220370414823E-4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5.8343294913137085E-3</v>
      </c>
      <c r="S7" s="14">
        <v>7.4127054746279786</v>
      </c>
      <c r="T7" s="14">
        <v>0</v>
      </c>
      <c r="U7" s="14">
        <v>0</v>
      </c>
      <c r="V7" s="14">
        <v>1.3683070703012787E-3</v>
      </c>
      <c r="W7" s="14">
        <v>0</v>
      </c>
      <c r="X7" s="14">
        <v>0</v>
      </c>
      <c r="Y7" s="14">
        <v>2.1448878747655749E-5</v>
      </c>
      <c r="Z7" s="14">
        <v>2.6032357462501534E-3</v>
      </c>
      <c r="AA7" s="14">
        <v>0</v>
      </c>
      <c r="AB7" s="14">
        <v>0</v>
      </c>
      <c r="AC7" s="14">
        <v>0</v>
      </c>
      <c r="AD7" s="14">
        <v>0</v>
      </c>
      <c r="AE7" s="14">
        <v>4.1443447435613695E-5</v>
      </c>
      <c r="AF7" s="14">
        <v>0</v>
      </c>
      <c r="AG7" s="14">
        <v>1.0108866292030945</v>
      </c>
      <c r="AH7" s="14">
        <v>0</v>
      </c>
      <c r="AI7" s="14">
        <v>1.0050680359765206E-4</v>
      </c>
      <c r="AJ7" s="14">
        <v>2.0846086248062687E-5</v>
      </c>
      <c r="AK7" s="14">
        <v>0</v>
      </c>
      <c r="AL7" s="14">
        <v>1.9810219525461037E-5</v>
      </c>
      <c r="AM7" s="14">
        <v>0</v>
      </c>
      <c r="AN7" s="14">
        <v>0</v>
      </c>
      <c r="AO7" s="14">
        <v>0</v>
      </c>
      <c r="AP7" s="14">
        <v>4.8454739098762497E-4</v>
      </c>
      <c r="AQ7" s="14">
        <v>0</v>
      </c>
      <c r="AR7" s="14">
        <v>0</v>
      </c>
      <c r="AS7" s="14">
        <v>3.791207105956873E-5</v>
      </c>
      <c r="AT7" s="14">
        <v>6.7879044743657367E-6</v>
      </c>
      <c r="AU7" s="14">
        <v>0</v>
      </c>
      <c r="AV7" s="14">
        <v>1.5233582639432723</v>
      </c>
      <c r="AW7" s="14">
        <v>5.08689622015843E-5</v>
      </c>
      <c r="AX7" s="14">
        <v>0</v>
      </c>
      <c r="AY7" s="14">
        <v>0</v>
      </c>
      <c r="AZ7" s="14">
        <v>2.9186337805510269E-3</v>
      </c>
      <c r="BA7" s="14">
        <v>4.3833623683796086</v>
      </c>
      <c r="BB7" s="14">
        <v>0</v>
      </c>
      <c r="BC7" s="14">
        <v>32.358379586092695</v>
      </c>
      <c r="BD7" s="14">
        <v>52.038216917721257</v>
      </c>
      <c r="BF7" s="12" t="s">
        <v>64</v>
      </c>
      <c r="BG7" s="13">
        <f>B7+AJ7+B11+AJ11+B35+AJ35+B55+AJ55</f>
        <v>6460.4477335700449</v>
      </c>
      <c r="BH7" s="13">
        <f>SUM(C7,D7,G7,L7:U7,X7:Y7,AB7:AD7,AF7,AI7,AK7,AN7:AO7,AQ7,AT7:AW7,AZ7,AR7)+SUM(C11,D11,G11,L11:U11,X11:Y11,AB11:AD11,AF11,AI11,AK11,AN11:AO11,AQ11,AT11:AW11,AZ11,AR11)+SUM(C35,D35,G35,L35:U35,X35:Y35,AB35:AD35,AF35,AI35,AK35,AN35:AO35,AQ35,AT35:AW35,AZ35,AR35)+SUM(C55,D55,G55,L55:U55,X55:Y55,AB55:AD55,AF55,AI55,AK55,AN55:AO55,AQ55,AT55:AW55,AZ55,AR55)</f>
        <v>1451130.2822162739</v>
      </c>
      <c r="BI7" s="13">
        <f>SUM(F7,H7,V7:W7,AA7,AE7,AH7,AM7,AS7,AX7,BB7,AY7)+SUM(F11,H11,V11:W11,AA11,AE11,AH11,AM11,AS11,AX11,BB11,AY11)+SUM(F35,H35,V35:W35,AA35,AE35,AH35,AM35,AS35,AX35,BB35,AY35)+SUM(F55,H55,V55:W55,AA55,AE55,AH55,AM55,AS55,AX55,BB55,AY55)</f>
        <v>584800.59627989121</v>
      </c>
      <c r="BJ7" s="13">
        <f>SUM(E7,I7,AG7,BA7)+SUM(E11,I11,AG11,BA11)+SUM(E35,I35,AG35,BA35)+SUM(E55,I55,AG55,BA55)</f>
        <v>259656.28069841929</v>
      </c>
      <c r="BK7" s="13">
        <f>SUM(J7:K7,Z7,AL7,AP7)+SUM(J11:K11,Z11,AL11,AP11)+SUM(J35:K35,Z35,AL35,AP35)+SUM(J55:K55,Z55,AL55,AP55)</f>
        <v>6555734.8686716789</v>
      </c>
      <c r="BL7" s="13">
        <f>BC7+BC11+BC35+BC55</f>
        <v>150930.01580721565</v>
      </c>
      <c r="BM7" s="13">
        <f>SUM(BG7:BL7)</f>
        <v>9008712.491407048</v>
      </c>
    </row>
    <row r="8" spans="1:65" x14ac:dyDescent="0.3">
      <c r="A8" s="15" t="s">
        <v>5</v>
      </c>
      <c r="B8" s="14">
        <v>0</v>
      </c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0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F8" s="12" t="s">
        <v>59</v>
      </c>
      <c r="BG8" s="13">
        <f>B12+AJ12+B13+AJ13+B28+AJ28+B40+AJ40+B44+AJ44</f>
        <v>845321.35730319214</v>
      </c>
      <c r="BH8" s="13">
        <f>SUM(C12,D12,G12,L12:U12,X12:Y12,AB12:AD12,AF12,AI12,AK12,AN12:AO12,AQ12,AT12:AW12,AZ12,AR12)+SUM(C13,D13,G13,L13:U13,X13:Y13,AB13:AD13,AF13,AI13,AK13,AN13:AO13,AQ13,AT13:AW13,AZ13,AR13)+SUM(C28,D28,G28,L28:U28,X28:Y28,AB28:AD28,AF28,AI28,AK28,AN28:AO28,AQ28,AT28:AW28,AZ28,AR28)+SUM(C40,D40,G40,L40:U40,X40:Y40,AB40:AD40,AF40,AI40,AK40,AN40:AO40,AQ40,AT40:AW40,AZ40,AR40)+SUM(C44,D44,G44,L44:U44,X44:Y44,AB44:AD44,AF44,AI44,AK44,AN44:AO44,AQ44,AT44:AW44,AZ44,AR44)</f>
        <v>7667616.2684044251</v>
      </c>
      <c r="BI8" s="13">
        <f>SUM(F12,H12,V12:W12,AA12,AE12,AH12,AM12,AS12,AX12,BB12,AY12)+SUM(F13,H13,V13:W13,AA13,AE13,AH13,AM13,AS13,AX13,BB13,AY13)+SUM(F28,H28,V28:W28,AA28,AE28,AH28,AM28,AS28,AX28,BB28,AY28)+SUM(F40,H40,V40:W40,AA40,AE40,AH40,AM40,AS40,AX40,BB40,AY40)+SUM(F44,H44,V44:W44,AA44,AE44,AH44,AM44,AS44,AX44,BB44,AY44)</f>
        <v>6587845.4317195499</v>
      </c>
      <c r="BJ8" s="13">
        <f>SUM(E12,I12,AG12,BA12)+SUM(E13,I13,AG13,BA13)+SUM(E28,I28,AG28,BA28)+SUM(E40,I40,AG40,BA40)+SUM(E44,I44,AG44,BA44)</f>
        <v>6596677.9650853174</v>
      </c>
      <c r="BK8" s="13">
        <f>SUM(J12:K12,Z12,AL12,AP12)+SUM(J13:K13,Z13,AL13,AP13)+SUM(J28:K28,Z28,AL28,AP28)+SUM(J40:K40,Z40,AL40,AP40)+SUM(J44:K44,Z44,AL44,AP44)</f>
        <v>29755678.207879893</v>
      </c>
      <c r="BL8" s="13">
        <f>BC12+BC13+BC28+BC40+BC44</f>
        <v>3006894.3609509808</v>
      </c>
      <c r="BM8" s="13">
        <f>SUM(BG8:BL8)</f>
        <v>54460033.591343366</v>
      </c>
    </row>
    <row r="9" spans="1:65" x14ac:dyDescent="0.3">
      <c r="A9" s="15" t="s">
        <v>6</v>
      </c>
      <c r="B9" s="14">
        <v>8.5296182725365193E-4</v>
      </c>
      <c r="C9" s="14">
        <v>3.7066599333308368</v>
      </c>
      <c r="D9" s="14">
        <v>5.1925824412637542</v>
      </c>
      <c r="E9" s="14">
        <v>1.2407028540571943</v>
      </c>
      <c r="F9" s="14">
        <v>0</v>
      </c>
      <c r="G9" s="14">
        <v>0</v>
      </c>
      <c r="H9" s="14">
        <v>0</v>
      </c>
      <c r="I9" s="14">
        <v>0.24095992939873717</v>
      </c>
      <c r="J9" s="14">
        <v>1.3015893643763179</v>
      </c>
      <c r="K9" s="14">
        <v>4.6629867924734584E-3</v>
      </c>
      <c r="L9" s="14">
        <v>0</v>
      </c>
      <c r="M9" s="14">
        <v>19.988970784100758</v>
      </c>
      <c r="N9" s="14">
        <v>4.6350849379098063E-6</v>
      </c>
      <c r="O9" s="14">
        <v>0.58638360707530179</v>
      </c>
      <c r="P9" s="14">
        <v>0</v>
      </c>
      <c r="Q9" s="14">
        <v>0.56352884020832128</v>
      </c>
      <c r="R9" s="14">
        <v>3.5859273657150572</v>
      </c>
      <c r="S9" s="14">
        <v>206.50459230228154</v>
      </c>
      <c r="T9" s="14">
        <v>878.43111662675017</v>
      </c>
      <c r="U9" s="14">
        <v>2.8321453822219099E-4</v>
      </c>
      <c r="V9" s="14">
        <v>0.51784324298164019</v>
      </c>
      <c r="W9" s="14">
        <v>0.79122036377886007</v>
      </c>
      <c r="X9" s="14">
        <v>4.3077114942387399E-3</v>
      </c>
      <c r="Y9" s="14">
        <v>2.8815601928227208</v>
      </c>
      <c r="Z9" s="14">
        <v>14.495814899465483</v>
      </c>
      <c r="AA9" s="14">
        <v>0</v>
      </c>
      <c r="AB9" s="14">
        <v>0</v>
      </c>
      <c r="AC9" s="14">
        <v>0</v>
      </c>
      <c r="AD9" s="14">
        <v>0</v>
      </c>
      <c r="AE9" s="14">
        <v>1.0853919599855789E-3</v>
      </c>
      <c r="AF9" s="14">
        <v>0</v>
      </c>
      <c r="AG9" s="14">
        <v>0.30020853472367548</v>
      </c>
      <c r="AH9" s="14">
        <v>0</v>
      </c>
      <c r="AI9" s="14">
        <v>2.1371948487462758E-3</v>
      </c>
      <c r="AJ9" s="14">
        <v>3.1842053957835517E-4</v>
      </c>
      <c r="AK9" s="14">
        <v>5.8233112120794511E-5</v>
      </c>
      <c r="AL9" s="14">
        <v>1.3363408819371281E-2</v>
      </c>
      <c r="AM9" s="14">
        <v>5.7358116927648816E-6</v>
      </c>
      <c r="AN9" s="14">
        <v>2.2594921052972746E-5</v>
      </c>
      <c r="AO9" s="14">
        <v>5.7350209636910163E-6</v>
      </c>
      <c r="AP9" s="14">
        <v>61.404619006884353</v>
      </c>
      <c r="AQ9" s="14">
        <v>561.36030074260611</v>
      </c>
      <c r="AR9" s="14">
        <v>8.7285158848489624E-4</v>
      </c>
      <c r="AS9" s="14">
        <v>0.9093975388631852</v>
      </c>
      <c r="AT9" s="14">
        <v>1.0800690920843388E-4</v>
      </c>
      <c r="AU9" s="14">
        <v>6.7785672156933608E-6</v>
      </c>
      <c r="AV9" s="14">
        <v>1.4748623314177998E-2</v>
      </c>
      <c r="AW9" s="14">
        <v>8.959123182280063</v>
      </c>
      <c r="AX9" s="14">
        <v>0.45586677908246864</v>
      </c>
      <c r="AY9" s="14">
        <v>1.0325506048751974E-4</v>
      </c>
      <c r="AZ9" s="14">
        <v>0.19073036573452587</v>
      </c>
      <c r="BA9" s="14">
        <v>226.37858732990534</v>
      </c>
      <c r="BB9" s="14">
        <v>8.9160471393518946E-6</v>
      </c>
      <c r="BC9" s="14">
        <v>41.46230505754486</v>
      </c>
      <c r="BD9" s="14">
        <v>2041.4935479414883</v>
      </c>
      <c r="BF9" s="12" t="s">
        <v>60</v>
      </c>
      <c r="BG9" s="13">
        <f>B57+AJ57</f>
        <v>1389.8056289279023</v>
      </c>
      <c r="BH9" s="13">
        <f>SUM(C57,D57,G57,L57:U57,X57:Y57,AB57:AD57,AF57,AI57,AK57,AN57:AO57,AQ57,AT57:AW57,AZ57,AR57)</f>
        <v>144175.61103775832</v>
      </c>
      <c r="BI9" s="13">
        <f>SUM(F57,H57,V57:W57,AA57,AE57,AH57,AM57,AS57,AX57,BB57,AY57)</f>
        <v>23599.291855328302</v>
      </c>
      <c r="BJ9" s="13">
        <f>SUM(E57,I57,AG57,BA57)</f>
        <v>12927.232399773657</v>
      </c>
      <c r="BK9" s="13">
        <f>SUM(J57:K57,Z57,AL57,AP57)</f>
        <v>136954.52436354276</v>
      </c>
      <c r="BL9" s="13">
        <f>BC57</f>
        <v>0</v>
      </c>
      <c r="BM9" s="13">
        <f>SUM(BG9:BL9)</f>
        <v>319046.46528533095</v>
      </c>
    </row>
    <row r="10" spans="1:65" x14ac:dyDescent="0.3">
      <c r="A10" s="15" t="s">
        <v>7</v>
      </c>
      <c r="B10" s="14">
        <v>0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0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F10" s="12" t="s">
        <v>61</v>
      </c>
      <c r="BG10" s="13">
        <f>B58+AJ58</f>
        <v>870552.61541641713</v>
      </c>
      <c r="BH10" s="13">
        <f>SUM(C58,D58,G58,L58:U58,X58:Y58,AB58:AD58,AF58,AI58,AK58,AN58:AO58,AQ58,AT58:AW58,AZ58,AR58)</f>
        <v>12412453.605569318</v>
      </c>
      <c r="BI10" s="13">
        <f>SUM(F58,H58,V58:W58,AA58,AE58,AH58,AM58,AS58,AX58,BB58,AY58)</f>
        <v>8055153.3683501445</v>
      </c>
      <c r="BJ10" s="13">
        <f>SUM(E58,I58,AG58,BA58)</f>
        <v>7907110.7406879123</v>
      </c>
      <c r="BK10" s="13">
        <f>SUM(J58:K58,Z58,AL58,AP58)</f>
        <v>42601751.827361614</v>
      </c>
      <c r="BL10" s="13">
        <f>BC58</f>
        <v>3434454.6554436255</v>
      </c>
      <c r="BM10" s="13">
        <f>SUM(BG10:BL10)</f>
        <v>75281476.812829033</v>
      </c>
    </row>
    <row r="11" spans="1:65" x14ac:dyDescent="0.3">
      <c r="A11" s="17" t="s">
        <v>8</v>
      </c>
      <c r="B11" s="14">
        <v>224.26062677318143</v>
      </c>
      <c r="C11" s="14">
        <v>1748.8299423199771</v>
      </c>
      <c r="D11" s="14">
        <v>68.423123028277189</v>
      </c>
      <c r="E11" s="14">
        <v>4.313680852218071</v>
      </c>
      <c r="F11" s="14">
        <v>0</v>
      </c>
      <c r="G11" s="14">
        <v>0</v>
      </c>
      <c r="H11" s="14">
        <v>0</v>
      </c>
      <c r="I11" s="14">
        <v>0</v>
      </c>
      <c r="J11" s="14">
        <v>4712.2891078000093</v>
      </c>
      <c r="K11" s="14">
        <v>5839.8006233939377</v>
      </c>
      <c r="L11" s="14">
        <v>0</v>
      </c>
      <c r="M11" s="14">
        <v>0</v>
      </c>
      <c r="N11" s="14">
        <v>7.2020370871822683</v>
      </c>
      <c r="O11" s="14">
        <v>79.878258044823937</v>
      </c>
      <c r="P11" s="14">
        <v>15.401424336437682</v>
      </c>
      <c r="Q11" s="14">
        <v>282.98427356216024</v>
      </c>
      <c r="R11" s="14">
        <v>1206.0501552949311</v>
      </c>
      <c r="S11" s="14">
        <v>16146.574120043586</v>
      </c>
      <c r="T11" s="14">
        <v>5.656050068467749E-3</v>
      </c>
      <c r="U11" s="14">
        <v>14.468176075140502</v>
      </c>
      <c r="V11" s="14">
        <v>47.182769671157963</v>
      </c>
      <c r="W11" s="14">
        <v>324.93064968335807</v>
      </c>
      <c r="X11" s="14">
        <v>28.830772549002937</v>
      </c>
      <c r="Y11" s="14">
        <v>1715.8125355071766</v>
      </c>
      <c r="Z11" s="14">
        <v>2505.1491523958603</v>
      </c>
      <c r="AA11" s="14">
        <v>0</v>
      </c>
      <c r="AB11" s="14">
        <v>0</v>
      </c>
      <c r="AC11" s="14">
        <v>0.32428020392548429</v>
      </c>
      <c r="AD11" s="14">
        <v>0</v>
      </c>
      <c r="AE11" s="14">
        <v>43.197139722911025</v>
      </c>
      <c r="AF11" s="14">
        <v>0</v>
      </c>
      <c r="AG11" s="14">
        <v>40.435101939475942</v>
      </c>
      <c r="AH11" s="14">
        <v>0</v>
      </c>
      <c r="AI11" s="14">
        <v>1478.4952585975152</v>
      </c>
      <c r="AJ11" s="14">
        <v>56.200398830318377</v>
      </c>
      <c r="AK11" s="14">
        <v>33.265115802681656</v>
      </c>
      <c r="AL11" s="14">
        <v>145.00529127422288</v>
      </c>
      <c r="AM11" s="14">
        <v>7927.538629464625</v>
      </c>
      <c r="AN11" s="14">
        <v>17.531869862227204</v>
      </c>
      <c r="AO11" s="14">
        <v>34.32279716548512</v>
      </c>
      <c r="AP11" s="14">
        <v>561.83402300992338</v>
      </c>
      <c r="AQ11" s="14">
        <v>113.53766372439878</v>
      </c>
      <c r="AR11" s="14">
        <v>4.5248400547741992E-2</v>
      </c>
      <c r="AS11" s="14">
        <v>1842.5630280240164</v>
      </c>
      <c r="AT11" s="14">
        <v>0</v>
      </c>
      <c r="AU11" s="14">
        <v>0</v>
      </c>
      <c r="AV11" s="14">
        <v>212.75463231523926</v>
      </c>
      <c r="AW11" s="14">
        <v>2265.2721593221763</v>
      </c>
      <c r="AX11" s="14">
        <v>25.00728270271874</v>
      </c>
      <c r="AY11" s="14">
        <v>1141.8094515218584</v>
      </c>
      <c r="AZ11" s="14">
        <v>9906.8545101248492</v>
      </c>
      <c r="BA11" s="14">
        <v>103634.58822176031</v>
      </c>
      <c r="BB11" s="14">
        <v>104.22680816064522</v>
      </c>
      <c r="BC11" s="14">
        <v>9841.145093332585</v>
      </c>
      <c r="BD11" s="14">
        <v>174398.34108973114</v>
      </c>
    </row>
    <row r="12" spans="1:65" x14ac:dyDescent="0.3">
      <c r="A12" s="18" t="s">
        <v>9</v>
      </c>
      <c r="B12" s="14">
        <v>778116.92827255419</v>
      </c>
      <c r="C12" s="14">
        <v>29080.13637117988</v>
      </c>
      <c r="D12" s="14">
        <v>304835.29497155524</v>
      </c>
      <c r="E12" s="14">
        <v>61321.024779205589</v>
      </c>
      <c r="F12" s="14">
        <v>152.57587264068988</v>
      </c>
      <c r="G12" s="14">
        <v>1261.8428923203078</v>
      </c>
      <c r="H12" s="14">
        <v>1377.5719637538559</v>
      </c>
      <c r="I12" s="14">
        <v>187279.15083143261</v>
      </c>
      <c r="J12" s="14">
        <v>0</v>
      </c>
      <c r="K12" s="14">
        <v>956208.78280520928</v>
      </c>
      <c r="L12" s="14">
        <v>6556.2262379856083</v>
      </c>
      <c r="M12" s="14">
        <v>3324.7762365707636</v>
      </c>
      <c r="N12" s="14">
        <v>7460.9931309204512</v>
      </c>
      <c r="O12" s="14">
        <v>10542.252907644748</v>
      </c>
      <c r="P12" s="14">
        <v>1156.1501996657005</v>
      </c>
      <c r="Q12" s="14">
        <v>7515.5212644044832</v>
      </c>
      <c r="R12" s="14">
        <v>253612.07753887266</v>
      </c>
      <c r="S12" s="14">
        <v>715960.82109591807</v>
      </c>
      <c r="T12" s="14">
        <v>29890.355946896936</v>
      </c>
      <c r="U12" s="14">
        <v>28360.021080356706</v>
      </c>
      <c r="V12" s="14">
        <v>1033998.4827310321</v>
      </c>
      <c r="W12" s="14">
        <v>16986.330900761684</v>
      </c>
      <c r="X12" s="14">
        <v>2998.0486683984359</v>
      </c>
      <c r="Y12" s="14">
        <v>148476.49494783263</v>
      </c>
      <c r="Z12" s="14">
        <v>9875135.9177542385</v>
      </c>
      <c r="AA12" s="14">
        <v>1.5886736913867845</v>
      </c>
      <c r="AB12" s="14">
        <v>403.40302194141043</v>
      </c>
      <c r="AC12" s="14">
        <v>8098.8107799830095</v>
      </c>
      <c r="AD12" s="14">
        <v>301.44043319905609</v>
      </c>
      <c r="AE12" s="14">
        <v>587354.11364011187</v>
      </c>
      <c r="AF12" s="14">
        <v>4724.5207251070369</v>
      </c>
      <c r="AG12" s="14">
        <v>48115.028714919725</v>
      </c>
      <c r="AH12" s="14">
        <v>22540.234722869976</v>
      </c>
      <c r="AI12" s="14">
        <v>2000622.6312761952</v>
      </c>
      <c r="AJ12" s="14">
        <v>19462.02162237521</v>
      </c>
      <c r="AK12" s="14">
        <v>1303.3745881928205</v>
      </c>
      <c r="AL12" s="14">
        <v>3593690.2072930634</v>
      </c>
      <c r="AM12" s="14">
        <v>952451.22817870206</v>
      </c>
      <c r="AN12" s="14">
        <v>14763.26313960657</v>
      </c>
      <c r="AO12" s="14">
        <v>9221.1315732891253</v>
      </c>
      <c r="AP12" s="14">
        <v>1531556.7664601123</v>
      </c>
      <c r="AQ12" s="14">
        <v>25836.543470474026</v>
      </c>
      <c r="AR12" s="14">
        <v>66529.193150129431</v>
      </c>
      <c r="AS12" s="14">
        <v>162098.67398725107</v>
      </c>
      <c r="AT12" s="14">
        <v>2015.4954875968599</v>
      </c>
      <c r="AU12" s="14">
        <v>1464.9846018332967</v>
      </c>
      <c r="AV12" s="14">
        <v>48423.025547271522</v>
      </c>
      <c r="AW12" s="14">
        <v>16290.301239860037</v>
      </c>
      <c r="AX12" s="14">
        <v>115147.0227056189</v>
      </c>
      <c r="AY12" s="14">
        <v>194808.51987388488</v>
      </c>
      <c r="AZ12" s="14">
        <v>1678569.2715625607</v>
      </c>
      <c r="BA12" s="14">
        <v>4318185.0271702912</v>
      </c>
      <c r="BB12" s="14">
        <v>487134.32293675363</v>
      </c>
      <c r="BC12" s="14">
        <v>2784479.256500503</v>
      </c>
      <c r="BD12" s="14">
        <v>33157199.18247873</v>
      </c>
    </row>
    <row r="13" spans="1:65" x14ac:dyDescent="0.3">
      <c r="A13" s="15" t="s">
        <v>360</v>
      </c>
      <c r="B13" s="14">
        <v>0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497.83623245912918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1.6383891054144519</v>
      </c>
      <c r="BB13" s="14">
        <v>0</v>
      </c>
      <c r="BC13" s="14">
        <v>0</v>
      </c>
      <c r="BD13" s="14">
        <v>499.47462156458414</v>
      </c>
    </row>
    <row r="14" spans="1:65" x14ac:dyDescent="0.3">
      <c r="A14" s="15" t="s">
        <v>10</v>
      </c>
      <c r="B14" s="14">
        <v>1.8388763213863735E-5</v>
      </c>
      <c r="C14" s="14">
        <v>3.2826899426655824</v>
      </c>
      <c r="D14" s="14">
        <v>3.5427826394588691E-2</v>
      </c>
      <c r="E14" s="14">
        <v>2.8919348069207136E-5</v>
      </c>
      <c r="F14" s="14">
        <v>0</v>
      </c>
      <c r="G14" s="14">
        <v>1.1500806129452407E-6</v>
      </c>
      <c r="H14" s="14">
        <v>0</v>
      </c>
      <c r="I14" s="14">
        <v>2.0613917045705519E-4</v>
      </c>
      <c r="J14" s="14">
        <v>0.23144525240146682</v>
      </c>
      <c r="K14" s="14">
        <v>1.123408041984772E-2</v>
      </c>
      <c r="L14" s="14">
        <v>0</v>
      </c>
      <c r="M14" s="14">
        <v>0</v>
      </c>
      <c r="N14" s="14">
        <v>2.6922755141628304E-3</v>
      </c>
      <c r="O14" s="14">
        <v>69.530991864943019</v>
      </c>
      <c r="P14" s="14">
        <v>0</v>
      </c>
      <c r="Q14" s="14">
        <v>7.6833859152668927E-3</v>
      </c>
      <c r="R14" s="14">
        <v>2302.930221334253</v>
      </c>
      <c r="S14" s="14">
        <v>2256.3554089853978</v>
      </c>
      <c r="T14" s="14">
        <v>0</v>
      </c>
      <c r="U14" s="14">
        <v>35.385868564790961</v>
      </c>
      <c r="V14" s="14">
        <v>2.6403589658990732</v>
      </c>
      <c r="W14" s="14">
        <v>9.6939324917649452E-6</v>
      </c>
      <c r="X14" s="14">
        <v>7.0850449450907071E-2</v>
      </c>
      <c r="Y14" s="14">
        <v>1672.6557839886564</v>
      </c>
      <c r="Z14" s="14">
        <v>7.267944065109639E-4</v>
      </c>
      <c r="AA14" s="14">
        <v>0</v>
      </c>
      <c r="AB14" s="14">
        <v>8.784953115750392E-7</v>
      </c>
      <c r="AC14" s="14">
        <v>1.1252376000205796E-6</v>
      </c>
      <c r="AD14" s="14">
        <v>0</v>
      </c>
      <c r="AE14" s="14">
        <v>5.4244970328928749E-5</v>
      </c>
      <c r="AF14" s="14">
        <v>0</v>
      </c>
      <c r="AG14" s="14">
        <v>1.5374261059619243E-4</v>
      </c>
      <c r="AH14" s="14">
        <v>0</v>
      </c>
      <c r="AI14" s="14">
        <v>684.93754568429426</v>
      </c>
      <c r="AJ14" s="14">
        <v>1.1227771587086157E-6</v>
      </c>
      <c r="AK14" s="14">
        <v>0.14051831012295829</v>
      </c>
      <c r="AL14" s="14">
        <v>1.3720321751625337E-2</v>
      </c>
      <c r="AM14" s="14">
        <v>3.8740684035865085E-5</v>
      </c>
      <c r="AN14" s="14">
        <v>2.0057579426741743</v>
      </c>
      <c r="AO14" s="14">
        <v>3.5211627128979905E-2</v>
      </c>
      <c r="AP14" s="14">
        <v>2.1744145421933697E-4</v>
      </c>
      <c r="AQ14" s="14">
        <v>7.1238360474758543E-7</v>
      </c>
      <c r="AR14" s="14">
        <v>3.0068519304531142E-6</v>
      </c>
      <c r="AS14" s="14">
        <v>1.327037215958318E-4</v>
      </c>
      <c r="AT14" s="14">
        <v>2.0611265270648085</v>
      </c>
      <c r="AU14" s="14">
        <v>4.4656747189853636</v>
      </c>
      <c r="AV14" s="14">
        <v>77.667822835587515</v>
      </c>
      <c r="AW14" s="14">
        <v>2.7367856482457999E-6</v>
      </c>
      <c r="AX14" s="14">
        <v>1.042721280546449E-4</v>
      </c>
      <c r="AY14" s="14">
        <v>3.8420169365650778E-5</v>
      </c>
      <c r="AZ14" s="14">
        <v>709.78943318112692</v>
      </c>
      <c r="BA14" s="14">
        <v>5.1970931194739396E-2</v>
      </c>
      <c r="BB14" s="14">
        <v>1.4974237146282552E-5</v>
      </c>
      <c r="BC14" s="14">
        <v>80.435407111078987</v>
      </c>
      <c r="BD14" s="14">
        <v>7904.746601315921</v>
      </c>
    </row>
    <row r="15" spans="1:65" x14ac:dyDescent="0.3">
      <c r="A15" s="15" t="s">
        <v>11</v>
      </c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1.9022679062978669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1.8893167092722833E-3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0.36208542081450146</v>
      </c>
      <c r="BD15" s="14">
        <v>2.2662426438216405</v>
      </c>
    </row>
    <row r="16" spans="1:65" x14ac:dyDescent="0.3">
      <c r="A16" s="15" t="s">
        <v>12</v>
      </c>
      <c r="B16" s="14">
        <v>15.383923241494927</v>
      </c>
      <c r="C16" s="14">
        <v>818.47847557064608</v>
      </c>
      <c r="D16" s="14">
        <v>1661.8442105054603</v>
      </c>
      <c r="E16" s="14">
        <v>0.28467767100625146</v>
      </c>
      <c r="F16" s="14">
        <v>0</v>
      </c>
      <c r="G16" s="14">
        <v>102.74174789518887</v>
      </c>
      <c r="H16" s="14">
        <v>9.7555755746593134E-6</v>
      </c>
      <c r="I16" s="14">
        <v>19.749226572402229</v>
      </c>
      <c r="J16" s="14">
        <v>2327.623438470283</v>
      </c>
      <c r="K16" s="14">
        <v>16.886423366456246</v>
      </c>
      <c r="L16" s="14">
        <v>53.464120403575734</v>
      </c>
      <c r="M16" s="14">
        <v>32.435435017903572</v>
      </c>
      <c r="N16" s="14">
        <v>0</v>
      </c>
      <c r="O16" s="14">
        <v>553.08845688655003</v>
      </c>
      <c r="P16" s="14">
        <v>35.720486644892596</v>
      </c>
      <c r="Q16" s="14">
        <v>52.898678037830031</v>
      </c>
      <c r="R16" s="14">
        <v>12581.165389195539</v>
      </c>
      <c r="S16" s="14">
        <v>21811.003205356257</v>
      </c>
      <c r="T16" s="14">
        <v>5.3331313832681317</v>
      </c>
      <c r="U16" s="14">
        <v>3860.2827377649319</v>
      </c>
      <c r="V16" s="14">
        <v>10.914464294364238</v>
      </c>
      <c r="W16" s="14">
        <v>0.2315456317520401</v>
      </c>
      <c r="X16" s="14">
        <v>360.91427255560757</v>
      </c>
      <c r="Y16" s="14">
        <v>6608.0552404170858</v>
      </c>
      <c r="Z16" s="14">
        <v>17408.357464582292</v>
      </c>
      <c r="AA16" s="14">
        <v>0</v>
      </c>
      <c r="AB16" s="14">
        <v>146.14793977158726</v>
      </c>
      <c r="AC16" s="14">
        <v>132.18444410119116</v>
      </c>
      <c r="AD16" s="14">
        <v>30.936481710951732</v>
      </c>
      <c r="AE16" s="14">
        <v>34682.849781987185</v>
      </c>
      <c r="AF16" s="14">
        <v>1039.9714305615701</v>
      </c>
      <c r="AG16" s="14">
        <v>4.1933973212339675</v>
      </c>
      <c r="AH16" s="14">
        <v>0</v>
      </c>
      <c r="AI16" s="14">
        <v>1809.2935019783636</v>
      </c>
      <c r="AJ16" s="14">
        <v>2.3772818120971852E-2</v>
      </c>
      <c r="AK16" s="14">
        <v>30.459379871765044</v>
      </c>
      <c r="AL16" s="14">
        <v>108.57129211863793</v>
      </c>
      <c r="AM16" s="14">
        <v>3.1614735660597741</v>
      </c>
      <c r="AN16" s="14">
        <v>11685.453713987376</v>
      </c>
      <c r="AO16" s="14">
        <v>526.29831793340941</v>
      </c>
      <c r="AP16" s="14">
        <v>17.486253820507542</v>
      </c>
      <c r="AQ16" s="14">
        <v>629.09863394498325</v>
      </c>
      <c r="AR16" s="14">
        <v>911.29414531420502</v>
      </c>
      <c r="AS16" s="14">
        <v>247.39924132716484</v>
      </c>
      <c r="AT16" s="14">
        <v>17337.807093989959</v>
      </c>
      <c r="AU16" s="14">
        <v>96.136305218078633</v>
      </c>
      <c r="AV16" s="14">
        <v>40.331971220529134</v>
      </c>
      <c r="AW16" s="14">
        <v>56.300470103706459</v>
      </c>
      <c r="AX16" s="14">
        <v>11.85874328131994</v>
      </c>
      <c r="AY16" s="14">
        <v>1908.7540234344667</v>
      </c>
      <c r="AZ16" s="14">
        <v>1847.9400119031566</v>
      </c>
      <c r="BA16" s="14">
        <v>6205.4400701027953</v>
      </c>
      <c r="BB16" s="14">
        <v>3.2257182154431768E-2</v>
      </c>
      <c r="BC16" s="14">
        <v>1114.1022038516846</v>
      </c>
      <c r="BD16" s="14">
        <v>148960.38311364251</v>
      </c>
    </row>
    <row r="17" spans="1:56" x14ac:dyDescent="0.3">
      <c r="A17" s="15" t="s">
        <v>13</v>
      </c>
      <c r="B17" s="14">
        <v>61.629193286638433</v>
      </c>
      <c r="C17" s="14">
        <v>400.00294798031598</v>
      </c>
      <c r="D17" s="14">
        <v>5.9642594711938219</v>
      </c>
      <c r="E17" s="14">
        <v>5.5955368266374528</v>
      </c>
      <c r="F17" s="14">
        <v>0</v>
      </c>
      <c r="G17" s="14">
        <v>0.15207636688153209</v>
      </c>
      <c r="H17" s="14">
        <v>1.1174346999970478E-4</v>
      </c>
      <c r="I17" s="14">
        <v>18.949736805958509</v>
      </c>
      <c r="J17" s="14">
        <v>5224.6051842800971</v>
      </c>
      <c r="K17" s="14">
        <v>389.23405640179823</v>
      </c>
      <c r="L17" s="14">
        <v>1.5941109734484891E-2</v>
      </c>
      <c r="M17" s="14">
        <v>0</v>
      </c>
      <c r="N17" s="14">
        <v>274.04833721868994</v>
      </c>
      <c r="O17" s="14">
        <v>0</v>
      </c>
      <c r="P17" s="14">
        <v>38.969543959716837</v>
      </c>
      <c r="Q17" s="14">
        <v>119.11306111088059</v>
      </c>
      <c r="R17" s="14">
        <v>114.97899078985292</v>
      </c>
      <c r="S17" s="14">
        <v>3563.1835150812694</v>
      </c>
      <c r="T17" s="14">
        <v>1.5179482603788277</v>
      </c>
      <c r="U17" s="14">
        <v>30.18099180845994</v>
      </c>
      <c r="V17" s="14">
        <v>9.2084648119126271</v>
      </c>
      <c r="W17" s="14">
        <v>0.33682018034359962</v>
      </c>
      <c r="X17" s="14">
        <v>2.5760826126164624</v>
      </c>
      <c r="Y17" s="14">
        <v>194.50100199693202</v>
      </c>
      <c r="Z17" s="14">
        <v>155.03610014054166</v>
      </c>
      <c r="AA17" s="14">
        <v>0</v>
      </c>
      <c r="AB17" s="14">
        <v>4.8942674630887426</v>
      </c>
      <c r="AC17" s="14">
        <v>18.010569692386881</v>
      </c>
      <c r="AD17" s="14">
        <v>2.0645270524914397E-2</v>
      </c>
      <c r="AE17" s="14">
        <v>4.2168840644138701</v>
      </c>
      <c r="AF17" s="14">
        <v>4.6642506260159491E-2</v>
      </c>
      <c r="AG17" s="14">
        <v>7.1847572642481348</v>
      </c>
      <c r="AH17" s="14">
        <v>0</v>
      </c>
      <c r="AI17" s="14">
        <v>740.70623293032043</v>
      </c>
      <c r="AJ17" s="14">
        <v>5.1998351315834856</v>
      </c>
      <c r="AK17" s="14">
        <v>220.82858427663376</v>
      </c>
      <c r="AL17" s="14">
        <v>8.4896817437534899</v>
      </c>
      <c r="AM17" s="14">
        <v>7.5777021665046265</v>
      </c>
      <c r="AN17" s="14">
        <v>186.15690675818922</v>
      </c>
      <c r="AO17" s="14">
        <v>3.9573566816570067</v>
      </c>
      <c r="AP17" s="14">
        <v>47.543060372345899</v>
      </c>
      <c r="AQ17" s="14">
        <v>2.9436141478991987E-2</v>
      </c>
      <c r="AR17" s="14">
        <v>0.46051148505311951</v>
      </c>
      <c r="AS17" s="14">
        <v>15.364004457370823</v>
      </c>
      <c r="AT17" s="14">
        <v>1.9922653397333872</v>
      </c>
      <c r="AU17" s="14">
        <v>3.7062203317801239E-2</v>
      </c>
      <c r="AV17" s="14">
        <v>164.69519196688594</v>
      </c>
      <c r="AW17" s="14">
        <v>287.30604688778931</v>
      </c>
      <c r="AX17" s="14">
        <v>60.03503590563885</v>
      </c>
      <c r="AY17" s="14">
        <v>10.490262084239076</v>
      </c>
      <c r="AZ17" s="14">
        <v>430.64088017354123</v>
      </c>
      <c r="BA17" s="14">
        <v>1311.5687815440817</v>
      </c>
      <c r="BB17" s="14">
        <v>0.51430267530869922</v>
      </c>
      <c r="BC17" s="14">
        <v>1087.3864633157759</v>
      </c>
      <c r="BD17" s="14">
        <v>15235.153272746449</v>
      </c>
    </row>
    <row r="18" spans="1:56" x14ac:dyDescent="0.3">
      <c r="A18" s="15" t="s">
        <v>14</v>
      </c>
      <c r="B18" s="14">
        <v>1.7678399575220074E-4</v>
      </c>
      <c r="C18" s="14">
        <v>25.651610098633466</v>
      </c>
      <c r="D18" s="14">
        <v>2.9602766819003168E-5</v>
      </c>
      <c r="E18" s="14">
        <v>0.4069838937444778</v>
      </c>
      <c r="F18" s="14">
        <v>0</v>
      </c>
      <c r="G18" s="14">
        <v>3.9006486553815975E-9</v>
      </c>
      <c r="H18" s="14">
        <v>2.9709940591823167E-7</v>
      </c>
      <c r="I18" s="14">
        <v>3.9263241925238952E-2</v>
      </c>
      <c r="J18" s="14">
        <v>4.5842815418806673</v>
      </c>
      <c r="K18" s="14">
        <v>1.0977038305459369E-4</v>
      </c>
      <c r="L18" s="14">
        <v>0</v>
      </c>
      <c r="M18" s="14">
        <v>0</v>
      </c>
      <c r="N18" s="14">
        <v>2.7950920224186234E-6</v>
      </c>
      <c r="O18" s="14">
        <v>0.48472871854592292</v>
      </c>
      <c r="P18" s="14">
        <v>0</v>
      </c>
      <c r="Q18" s="14">
        <v>218.55797152766792</v>
      </c>
      <c r="R18" s="14">
        <v>1.7869778813828822E-3</v>
      </c>
      <c r="S18" s="14">
        <v>195.10897695589338</v>
      </c>
      <c r="T18" s="14">
        <v>9.7516216384539938E-10</v>
      </c>
      <c r="U18" s="14">
        <v>1.214477181801934</v>
      </c>
      <c r="V18" s="14">
        <v>0.11987552875273512</v>
      </c>
      <c r="W18" s="14">
        <v>1.4146352456850595E-6</v>
      </c>
      <c r="X18" s="14">
        <v>2.5420934384245526E-7</v>
      </c>
      <c r="Y18" s="14">
        <v>0.98602485421545061</v>
      </c>
      <c r="Z18" s="14">
        <v>5.8812401044717424</v>
      </c>
      <c r="AA18" s="14">
        <v>0</v>
      </c>
      <c r="AB18" s="14">
        <v>95.284156704962271</v>
      </c>
      <c r="AC18" s="14">
        <v>11.295161864090016</v>
      </c>
      <c r="AD18" s="14">
        <v>3.0886636269529952E-6</v>
      </c>
      <c r="AE18" s="14">
        <v>0.10157264060143964</v>
      </c>
      <c r="AF18" s="14">
        <v>4.2509625958626375E-2</v>
      </c>
      <c r="AG18" s="14">
        <v>2.6732650435096999E-3</v>
      </c>
      <c r="AH18" s="14">
        <v>0</v>
      </c>
      <c r="AI18" s="14">
        <v>9.4198290132101103</v>
      </c>
      <c r="AJ18" s="14">
        <v>4.6828855181293681E-6</v>
      </c>
      <c r="AK18" s="14">
        <v>9.7516216384539949E-8</v>
      </c>
      <c r="AL18" s="14">
        <v>1.0489690808438376E-3</v>
      </c>
      <c r="AM18" s="14">
        <v>8.3724172847219847E-6</v>
      </c>
      <c r="AN18" s="14">
        <v>2.1247380022604874E-5</v>
      </c>
      <c r="AO18" s="14">
        <v>3.6190748494834724E-6</v>
      </c>
      <c r="AP18" s="14">
        <v>2.581704245513536E-4</v>
      </c>
      <c r="AQ18" s="14">
        <v>0</v>
      </c>
      <c r="AR18" s="14">
        <v>112.13502530502149</v>
      </c>
      <c r="AS18" s="14">
        <v>1.0624031431057517E-5</v>
      </c>
      <c r="AT18" s="14">
        <v>5.7624173968844268</v>
      </c>
      <c r="AU18" s="14">
        <v>2.3197146004524414E-6</v>
      </c>
      <c r="AV18" s="14">
        <v>2.1956270124950413E-4</v>
      </c>
      <c r="AW18" s="14">
        <v>47.973310702282163</v>
      </c>
      <c r="AX18" s="14">
        <v>1.1666190020137129E-6</v>
      </c>
      <c r="AY18" s="14">
        <v>0</v>
      </c>
      <c r="AZ18" s="14">
        <v>6.4715329499118808E-4</v>
      </c>
      <c r="BA18" s="14">
        <v>0.94337575872987045</v>
      </c>
      <c r="BB18" s="14">
        <v>3.5891115113498264</v>
      </c>
      <c r="BC18" s="14">
        <v>86.30613968023107</v>
      </c>
      <c r="BD18" s="14">
        <v>825.89505409064077</v>
      </c>
    </row>
    <row r="19" spans="1:56" x14ac:dyDescent="0.3">
      <c r="A19" s="15" t="s">
        <v>15</v>
      </c>
      <c r="B19" s="14">
        <v>8.1706578474381146</v>
      </c>
      <c r="C19" s="14">
        <v>24.268545191290567</v>
      </c>
      <c r="D19" s="14">
        <v>3.0618663785832814</v>
      </c>
      <c r="E19" s="14">
        <v>6.0725269404888973</v>
      </c>
      <c r="F19" s="14">
        <v>0</v>
      </c>
      <c r="G19" s="14">
        <v>2.3569309769760866E-4</v>
      </c>
      <c r="H19" s="14">
        <v>8.8421653683329999E-4</v>
      </c>
      <c r="I19" s="14">
        <v>107.69254173644231</v>
      </c>
      <c r="J19" s="14">
        <v>81.556831235520889</v>
      </c>
      <c r="K19" s="14">
        <v>2.4237671892920059</v>
      </c>
      <c r="L19" s="14">
        <v>13.843968187192655</v>
      </c>
      <c r="M19" s="14">
        <v>0</v>
      </c>
      <c r="N19" s="14">
        <v>3.8841960689118315E-3</v>
      </c>
      <c r="O19" s="14">
        <v>2.1201002578861083</v>
      </c>
      <c r="P19" s="14">
        <v>141.92567048799594</v>
      </c>
      <c r="Q19" s="14">
        <v>0</v>
      </c>
      <c r="R19" s="14">
        <v>76.605247810663755</v>
      </c>
      <c r="S19" s="14">
        <v>78.053940086080928</v>
      </c>
      <c r="T19" s="14">
        <v>1.0630308732118846E-2</v>
      </c>
      <c r="U19" s="14">
        <v>0.13472113693572169</v>
      </c>
      <c r="V19" s="14">
        <v>3.6743137785069138</v>
      </c>
      <c r="W19" s="14">
        <v>6.6320942721604492E-2</v>
      </c>
      <c r="X19" s="14">
        <v>9.656056563751049E-4</v>
      </c>
      <c r="Y19" s="14">
        <v>5.5432893134677821</v>
      </c>
      <c r="Z19" s="14">
        <v>8.2401402247303643</v>
      </c>
      <c r="AA19" s="14">
        <v>0</v>
      </c>
      <c r="AB19" s="14">
        <v>11.3101848156572</v>
      </c>
      <c r="AC19" s="14">
        <v>32.793443613384923</v>
      </c>
      <c r="AD19" s="14">
        <v>9.1923692921116167E-3</v>
      </c>
      <c r="AE19" s="14">
        <v>0.16173355068263162</v>
      </c>
      <c r="AF19" s="14">
        <v>0</v>
      </c>
      <c r="AG19" s="14">
        <v>32.615132664906412</v>
      </c>
      <c r="AH19" s="14">
        <v>0</v>
      </c>
      <c r="AI19" s="14">
        <v>8.9765923980646889</v>
      </c>
      <c r="AJ19" s="14">
        <v>0.82117480807147003</v>
      </c>
      <c r="AK19" s="14">
        <v>23.753798566404683</v>
      </c>
      <c r="AL19" s="14">
        <v>3.1965377846896672</v>
      </c>
      <c r="AM19" s="14">
        <v>1.347312350162819</v>
      </c>
      <c r="AN19" s="14">
        <v>16.503093896496935</v>
      </c>
      <c r="AO19" s="14">
        <v>4.9407744325392364E-3</v>
      </c>
      <c r="AP19" s="14">
        <v>11.903526921621232</v>
      </c>
      <c r="AQ19" s="14">
        <v>0.33844457557537222</v>
      </c>
      <c r="AR19" s="14">
        <v>325.8335500379755</v>
      </c>
      <c r="AS19" s="14">
        <v>65.770010962854286</v>
      </c>
      <c r="AT19" s="14">
        <v>1.1078328887358624</v>
      </c>
      <c r="AU19" s="14">
        <v>1.2802879923574941E-5</v>
      </c>
      <c r="AV19" s="14">
        <v>2.9035455767051932</v>
      </c>
      <c r="AW19" s="14">
        <v>7.5838197665160854</v>
      </c>
      <c r="AX19" s="14">
        <v>1.9243231775830334</v>
      </c>
      <c r="AY19" s="14">
        <v>14.305197407630414</v>
      </c>
      <c r="AZ19" s="14">
        <v>6.0849676636775536</v>
      </c>
      <c r="BA19" s="14">
        <v>195.22273381945101</v>
      </c>
      <c r="BB19" s="14">
        <v>3.4103467286362116E-3</v>
      </c>
      <c r="BC19" s="14">
        <v>518.91384686762967</v>
      </c>
      <c r="BD19" s="14">
        <v>1846.8594091731395</v>
      </c>
    </row>
    <row r="20" spans="1:56" x14ac:dyDescent="0.3">
      <c r="A20" s="15" t="s">
        <v>16</v>
      </c>
      <c r="B20" s="14">
        <v>89.510174890878062</v>
      </c>
      <c r="C20" s="14">
        <v>3069.9510773170609</v>
      </c>
      <c r="D20" s="14">
        <v>2589.5764561138822</v>
      </c>
      <c r="E20" s="14">
        <v>292.84673743839465</v>
      </c>
      <c r="F20" s="14">
        <v>19.412729187772712</v>
      </c>
      <c r="G20" s="14">
        <v>4.5135513008099952</v>
      </c>
      <c r="H20" s="14">
        <v>1.5925409714470845E-2</v>
      </c>
      <c r="I20" s="14">
        <v>2500.0401088108028</v>
      </c>
      <c r="J20" s="14">
        <v>59700.367242687935</v>
      </c>
      <c r="K20" s="14">
        <v>1754.6694785531956</v>
      </c>
      <c r="L20" s="14">
        <v>384.80539993808901</v>
      </c>
      <c r="M20" s="14">
        <v>0.51601962621999231</v>
      </c>
      <c r="N20" s="14">
        <v>1175.6893669473445</v>
      </c>
      <c r="O20" s="14">
        <v>826.94794972226839</v>
      </c>
      <c r="P20" s="14">
        <v>9.4743797348711887</v>
      </c>
      <c r="Q20" s="14">
        <v>1035.8588998000137</v>
      </c>
      <c r="R20" s="14">
        <v>0</v>
      </c>
      <c r="S20" s="14">
        <v>26543.635547689875</v>
      </c>
      <c r="T20" s="14">
        <v>39.301003078066131</v>
      </c>
      <c r="U20" s="14">
        <v>381.35349643700283</v>
      </c>
      <c r="V20" s="14">
        <v>2373.3815243823524</v>
      </c>
      <c r="W20" s="14">
        <v>53.733231637781991</v>
      </c>
      <c r="X20" s="14">
        <v>26081.602400541491</v>
      </c>
      <c r="Y20" s="14">
        <v>17608.40845435224</v>
      </c>
      <c r="Z20" s="14">
        <v>21816.632770283471</v>
      </c>
      <c r="AA20" s="14">
        <v>0</v>
      </c>
      <c r="AB20" s="14">
        <v>7.0574758140066418</v>
      </c>
      <c r="AC20" s="14">
        <v>12.091775461379411</v>
      </c>
      <c r="AD20" s="14">
        <v>973.80632059909158</v>
      </c>
      <c r="AE20" s="14">
        <v>1042.3121192907024</v>
      </c>
      <c r="AF20" s="14">
        <v>43.882923041678666</v>
      </c>
      <c r="AG20" s="14">
        <v>125.51355692429374</v>
      </c>
      <c r="AH20" s="14">
        <v>0</v>
      </c>
      <c r="AI20" s="14">
        <v>53428.667472056804</v>
      </c>
      <c r="AJ20" s="14">
        <v>3.5636945074818605</v>
      </c>
      <c r="AK20" s="14">
        <v>95.795034747186833</v>
      </c>
      <c r="AL20" s="14">
        <v>29754.253383919477</v>
      </c>
      <c r="AM20" s="14">
        <v>161.07722436364691</v>
      </c>
      <c r="AN20" s="14">
        <v>616.39871745169819</v>
      </c>
      <c r="AO20" s="14">
        <v>536.82890206125694</v>
      </c>
      <c r="AP20" s="14">
        <v>5027.8653613258793</v>
      </c>
      <c r="AQ20" s="14">
        <v>318.59062076737382</v>
      </c>
      <c r="AR20" s="14">
        <v>11126.540911459706</v>
      </c>
      <c r="AS20" s="14">
        <v>24881.175805201652</v>
      </c>
      <c r="AT20" s="14">
        <v>59.690462752192261</v>
      </c>
      <c r="AU20" s="14">
        <v>8.8510680183116826</v>
      </c>
      <c r="AV20" s="14">
        <v>828.4983481597518</v>
      </c>
      <c r="AW20" s="14">
        <v>6253.4159111154577</v>
      </c>
      <c r="AX20" s="14">
        <v>81.589259191551207</v>
      </c>
      <c r="AY20" s="14">
        <v>2115.2560629249874</v>
      </c>
      <c r="AZ20" s="14">
        <v>12282.418669209801</v>
      </c>
      <c r="BA20" s="14">
        <v>130697.7841348138</v>
      </c>
      <c r="BB20" s="14">
        <v>14.800133500480793</v>
      </c>
      <c r="BC20" s="14">
        <v>41552.609083356874</v>
      </c>
      <c r="BD20" s="14">
        <v>490402.57835791807</v>
      </c>
    </row>
    <row r="21" spans="1:56" x14ac:dyDescent="0.3">
      <c r="A21" s="15" t="s">
        <v>17</v>
      </c>
      <c r="B21" s="14">
        <v>9876.3405053195711</v>
      </c>
      <c r="C21" s="14">
        <v>78936.056993363993</v>
      </c>
      <c r="D21" s="14">
        <v>15096.782908554595</v>
      </c>
      <c r="E21" s="14">
        <v>1108.844675252813</v>
      </c>
      <c r="F21" s="14">
        <v>9.8598715765147282E-2</v>
      </c>
      <c r="G21" s="14">
        <v>577.41304030341109</v>
      </c>
      <c r="H21" s="14">
        <v>3.3230276323030373E-3</v>
      </c>
      <c r="I21" s="14">
        <v>1375.6480401898802</v>
      </c>
      <c r="J21" s="14">
        <v>1580306.4213412669</v>
      </c>
      <c r="K21" s="14">
        <v>24982.450076285149</v>
      </c>
      <c r="L21" s="14">
        <v>1062.6315201462583</v>
      </c>
      <c r="M21" s="14">
        <v>2608.8339113969387</v>
      </c>
      <c r="N21" s="14">
        <v>52572.29388947766</v>
      </c>
      <c r="O21" s="14">
        <v>19035.328433827031</v>
      </c>
      <c r="P21" s="14">
        <v>1465.5977227077469</v>
      </c>
      <c r="Q21" s="14">
        <v>22506.257148747471</v>
      </c>
      <c r="R21" s="14">
        <v>207245.90890167136</v>
      </c>
      <c r="S21" s="14">
        <v>0</v>
      </c>
      <c r="T21" s="14">
        <v>2088.4764943031264</v>
      </c>
      <c r="U21" s="14">
        <v>13719.75812074088</v>
      </c>
      <c r="V21" s="14">
        <v>2858.898752012979</v>
      </c>
      <c r="W21" s="14">
        <v>431.17272500041088</v>
      </c>
      <c r="X21" s="14">
        <v>11403.992549313658</v>
      </c>
      <c r="Y21" s="14">
        <v>112403.13739119153</v>
      </c>
      <c r="Z21" s="14">
        <v>539842.94080875814</v>
      </c>
      <c r="AA21" s="14">
        <v>10.382385728922843</v>
      </c>
      <c r="AB21" s="14">
        <v>365.55926211216064</v>
      </c>
      <c r="AC21" s="14">
        <v>1564.1479856095293</v>
      </c>
      <c r="AD21" s="14">
        <v>4887.1939434031465</v>
      </c>
      <c r="AE21" s="14">
        <v>39936.934051661556</v>
      </c>
      <c r="AF21" s="14">
        <v>1982.4957439777852</v>
      </c>
      <c r="AG21" s="14">
        <v>2542.057107027354</v>
      </c>
      <c r="AH21" s="14">
        <v>8.6070184336785456</v>
      </c>
      <c r="AI21" s="14">
        <v>71515.181395011328</v>
      </c>
      <c r="AJ21" s="14">
        <v>289.19305821891118</v>
      </c>
      <c r="AK21" s="14">
        <v>60333.630163249225</v>
      </c>
      <c r="AL21" s="14">
        <v>514889.2141218239</v>
      </c>
      <c r="AM21" s="14">
        <v>3550.5761725482766</v>
      </c>
      <c r="AN21" s="14">
        <v>70853.424607240304</v>
      </c>
      <c r="AO21" s="14">
        <v>5299.8763366331586</v>
      </c>
      <c r="AP21" s="14">
        <v>283304.28278097039</v>
      </c>
      <c r="AQ21" s="14">
        <v>7340.8215335928608</v>
      </c>
      <c r="AR21" s="14">
        <v>13715.712307395024</v>
      </c>
      <c r="AS21" s="14">
        <v>227675.90738588094</v>
      </c>
      <c r="AT21" s="14">
        <v>3986.8930655888871</v>
      </c>
      <c r="AU21" s="14">
        <v>961.46118109858037</v>
      </c>
      <c r="AV21" s="14">
        <v>15799.673649575376</v>
      </c>
      <c r="AW21" s="14">
        <v>11535.158937991149</v>
      </c>
      <c r="AX21" s="14">
        <v>6753.9434257795538</v>
      </c>
      <c r="AY21" s="14">
        <v>9019.4957616417869</v>
      </c>
      <c r="AZ21" s="14">
        <v>337220.28608738608</v>
      </c>
      <c r="BA21" s="14">
        <v>339368.58026072051</v>
      </c>
      <c r="BB21" s="14">
        <v>105.41914783994353</v>
      </c>
      <c r="BC21" s="14">
        <v>102356.19032219569</v>
      </c>
      <c r="BD21" s="14">
        <v>4838677.5870719105</v>
      </c>
    </row>
    <row r="22" spans="1:56" x14ac:dyDescent="0.3">
      <c r="A22" s="15" t="s">
        <v>18</v>
      </c>
      <c r="B22" s="14">
        <v>2.7636018880644509E-5</v>
      </c>
      <c r="C22" s="14">
        <v>1.3952325137853872E-2</v>
      </c>
      <c r="D22" s="14">
        <v>189.47309520681617</v>
      </c>
      <c r="E22" s="14">
        <v>4.4381672308506739E-4</v>
      </c>
      <c r="F22" s="14">
        <v>0</v>
      </c>
      <c r="G22" s="14">
        <v>2525.9491333892752</v>
      </c>
      <c r="H22" s="14">
        <v>0</v>
      </c>
      <c r="I22" s="14">
        <v>7.7454104059681743E-3</v>
      </c>
      <c r="J22" s="14">
        <v>299.87202801890845</v>
      </c>
      <c r="K22" s="14">
        <v>15.804972930275298</v>
      </c>
      <c r="L22" s="14">
        <v>24.237571734076802</v>
      </c>
      <c r="M22" s="14">
        <v>2158.40323200186</v>
      </c>
      <c r="N22" s="14">
        <v>2.359419147320394</v>
      </c>
      <c r="O22" s="14">
        <v>141.41948856933195</v>
      </c>
      <c r="P22" s="14">
        <v>0</v>
      </c>
      <c r="Q22" s="14">
        <v>23.640120630350978</v>
      </c>
      <c r="R22" s="14">
        <v>23.879280596734322</v>
      </c>
      <c r="S22" s="14">
        <v>1805.0521975672336</v>
      </c>
      <c r="T22" s="14">
        <v>0</v>
      </c>
      <c r="U22" s="14">
        <v>868.38198235804384</v>
      </c>
      <c r="V22" s="14">
        <v>1.9599161486640198</v>
      </c>
      <c r="W22" s="14">
        <v>1.8295543691967482E-5</v>
      </c>
      <c r="X22" s="14">
        <v>7.3606315127273086E-2</v>
      </c>
      <c r="Y22" s="14">
        <v>187.48970547744534</v>
      </c>
      <c r="Z22" s="14">
        <v>1.7545669277642479</v>
      </c>
      <c r="AA22" s="14">
        <v>0</v>
      </c>
      <c r="AB22" s="14">
        <v>0</v>
      </c>
      <c r="AC22" s="14">
        <v>0</v>
      </c>
      <c r="AD22" s="14">
        <v>0</v>
      </c>
      <c r="AE22" s="14">
        <v>1.1239956489483949</v>
      </c>
      <c r="AF22" s="14">
        <v>290.88746632016381</v>
      </c>
      <c r="AG22" s="14">
        <v>4.8832879347930572E-3</v>
      </c>
      <c r="AH22" s="14">
        <v>0</v>
      </c>
      <c r="AI22" s="14">
        <v>550.1153293536712</v>
      </c>
      <c r="AJ22" s="14">
        <v>1.0498503752097035E-5</v>
      </c>
      <c r="AK22" s="14">
        <v>9.3090370777676064E-5</v>
      </c>
      <c r="AL22" s="14">
        <v>36.322828844497778</v>
      </c>
      <c r="AM22" s="14">
        <v>6.4182833731213751E-2</v>
      </c>
      <c r="AN22" s="14">
        <v>668.53714644762783</v>
      </c>
      <c r="AO22" s="14">
        <v>56.529113273739057</v>
      </c>
      <c r="AP22" s="14">
        <v>352.35223413006349</v>
      </c>
      <c r="AQ22" s="14">
        <v>7532.5291868385702</v>
      </c>
      <c r="AR22" s="14">
        <v>2.0960486920980755E-4</v>
      </c>
      <c r="AS22" s="14">
        <v>5.377545333627861E-2</v>
      </c>
      <c r="AT22" s="14">
        <v>19.027784326782214</v>
      </c>
      <c r="AU22" s="14">
        <v>1.9729381034446855E-4</v>
      </c>
      <c r="AV22" s="14">
        <v>121.32183553365438</v>
      </c>
      <c r="AW22" s="14">
        <v>12.9339362225077</v>
      </c>
      <c r="AX22" s="14">
        <v>1.34087287361982E-2</v>
      </c>
      <c r="AY22" s="14">
        <v>1.1149451299117312E-2</v>
      </c>
      <c r="AZ22" s="14">
        <v>354.46240307454502</v>
      </c>
      <c r="BA22" s="14">
        <v>2.3234888961899127</v>
      </c>
      <c r="BB22" s="14">
        <v>0</v>
      </c>
      <c r="BC22" s="14">
        <v>191.13259270651511</v>
      </c>
      <c r="BD22" s="14">
        <v>18459.519756363123</v>
      </c>
    </row>
    <row r="23" spans="1:56" x14ac:dyDescent="0.3">
      <c r="A23" s="15" t="s">
        <v>19</v>
      </c>
      <c r="B23" s="14">
        <v>6.8240592164387978E-2</v>
      </c>
      <c r="C23" s="14">
        <v>58.674694830903356</v>
      </c>
      <c r="D23" s="14">
        <v>78.018143165694028</v>
      </c>
      <c r="E23" s="14">
        <v>126.95737620369876</v>
      </c>
      <c r="F23" s="14">
        <v>0</v>
      </c>
      <c r="G23" s="14">
        <v>13.962177573779458</v>
      </c>
      <c r="H23" s="14">
        <v>7.943756246764526E-6</v>
      </c>
      <c r="I23" s="14">
        <v>3.1013261436135009</v>
      </c>
      <c r="J23" s="14">
        <v>789.77153286392706</v>
      </c>
      <c r="K23" s="14">
        <v>39.726774928912278</v>
      </c>
      <c r="L23" s="14">
        <v>0.26037145899658659</v>
      </c>
      <c r="M23" s="14">
        <v>0</v>
      </c>
      <c r="N23" s="14">
        <v>22.862093557125672</v>
      </c>
      <c r="O23" s="14">
        <v>1.6506650212199279</v>
      </c>
      <c r="P23" s="14">
        <v>1.7903883895868098E-6</v>
      </c>
      <c r="Q23" s="14">
        <v>1.0728183265758626</v>
      </c>
      <c r="R23" s="14">
        <v>583.26574241736409</v>
      </c>
      <c r="S23" s="14">
        <v>2867.6698633667661</v>
      </c>
      <c r="T23" s="14">
        <v>16.873819661920656</v>
      </c>
      <c r="U23" s="14">
        <v>0</v>
      </c>
      <c r="V23" s="14">
        <v>7.3837214809659661</v>
      </c>
      <c r="W23" s="14">
        <v>1.0919991784213125E-2</v>
      </c>
      <c r="X23" s="14">
        <v>0.76481754683257686</v>
      </c>
      <c r="Y23" s="14">
        <v>154.32632116846838</v>
      </c>
      <c r="Z23" s="14">
        <v>22.495496874723415</v>
      </c>
      <c r="AA23" s="14">
        <v>0</v>
      </c>
      <c r="AB23" s="14">
        <v>0.16000366165424701</v>
      </c>
      <c r="AC23" s="14">
        <v>1.6665324184558872</v>
      </c>
      <c r="AD23" s="14">
        <v>8.2583776648530093E-5</v>
      </c>
      <c r="AE23" s="14">
        <v>18.731220266879685</v>
      </c>
      <c r="AF23" s="14">
        <v>4.7260658343875064E-2</v>
      </c>
      <c r="AG23" s="14">
        <v>18.012792195654583</v>
      </c>
      <c r="AH23" s="14">
        <v>0</v>
      </c>
      <c r="AI23" s="14">
        <v>132.43578663344778</v>
      </c>
      <c r="AJ23" s="14">
        <v>3.6019991378903682E-3</v>
      </c>
      <c r="AK23" s="14">
        <v>2.301081771233465</v>
      </c>
      <c r="AL23" s="14">
        <v>22.57691424243583</v>
      </c>
      <c r="AM23" s="14">
        <v>1.3838664047052915</v>
      </c>
      <c r="AN23" s="14">
        <v>140.47303214154186</v>
      </c>
      <c r="AO23" s="14">
        <v>35.63198228634257</v>
      </c>
      <c r="AP23" s="14">
        <v>6.8237442691391212</v>
      </c>
      <c r="AQ23" s="14">
        <v>168.92159427928397</v>
      </c>
      <c r="AR23" s="14">
        <v>7.327199949828139</v>
      </c>
      <c r="AS23" s="14">
        <v>4.1733101729233866</v>
      </c>
      <c r="AT23" s="14">
        <v>312.53410314737454</v>
      </c>
      <c r="AU23" s="14">
        <v>40.66512374116062</v>
      </c>
      <c r="AV23" s="14">
        <v>196.50699016704738</v>
      </c>
      <c r="AW23" s="14">
        <v>25.839947615083656</v>
      </c>
      <c r="AX23" s="14">
        <v>3.621253949883207</v>
      </c>
      <c r="AY23" s="14">
        <v>31.941235410417782</v>
      </c>
      <c r="AZ23" s="14">
        <v>1101.0204696485534</v>
      </c>
      <c r="BA23" s="14">
        <v>628.60276372209717</v>
      </c>
      <c r="BB23" s="14">
        <v>1.2889222877287283E-2</v>
      </c>
      <c r="BC23" s="14">
        <v>517.07958713440382</v>
      </c>
      <c r="BD23" s="14">
        <v>8207.4112966032644</v>
      </c>
    </row>
    <row r="24" spans="1:56" x14ac:dyDescent="0.3">
      <c r="A24" s="15" t="s">
        <v>20</v>
      </c>
      <c r="B24" s="14">
        <v>411.1635018526307</v>
      </c>
      <c r="C24" s="14">
        <v>0.91093242315266754</v>
      </c>
      <c r="D24" s="14">
        <v>14568.130470131477</v>
      </c>
      <c r="E24" s="14">
        <v>28.021735976942022</v>
      </c>
      <c r="F24" s="14">
        <v>0</v>
      </c>
      <c r="G24" s="14">
        <v>417.56498462264705</v>
      </c>
      <c r="H24" s="14">
        <v>9.2774701265500338E-3</v>
      </c>
      <c r="I24" s="14">
        <v>1517.6838799180612</v>
      </c>
      <c r="J24" s="14">
        <v>53122.635863489035</v>
      </c>
      <c r="K24" s="14">
        <v>3525.9365551354949</v>
      </c>
      <c r="L24" s="14">
        <v>888.82608968663078</v>
      </c>
      <c r="M24" s="14">
        <v>0</v>
      </c>
      <c r="N24" s="14">
        <v>653.51141505907697</v>
      </c>
      <c r="O24" s="14">
        <v>436.65247304903556</v>
      </c>
      <c r="P24" s="14">
        <v>2.0909849551437308E-3</v>
      </c>
      <c r="Q24" s="14">
        <v>3.875607949943225</v>
      </c>
      <c r="R24" s="14">
        <v>261.62736937853435</v>
      </c>
      <c r="S24" s="14">
        <v>14089.748265647577</v>
      </c>
      <c r="T24" s="14">
        <v>2249.2742165969739</v>
      </c>
      <c r="U24" s="14">
        <v>36.440954442773489</v>
      </c>
      <c r="V24" s="14">
        <v>0</v>
      </c>
      <c r="W24" s="14">
        <v>474.70729871232032</v>
      </c>
      <c r="X24" s="14">
        <v>218.01618727220469</v>
      </c>
      <c r="Y24" s="14">
        <v>7296.8963510440208</v>
      </c>
      <c r="Z24" s="14">
        <v>21260.805745449838</v>
      </c>
      <c r="AA24" s="14">
        <v>0</v>
      </c>
      <c r="AB24" s="14">
        <v>0.61725646654716892</v>
      </c>
      <c r="AC24" s="14">
        <v>0.35298665880869984</v>
      </c>
      <c r="AD24" s="14">
        <v>9.6449147858291492E-2</v>
      </c>
      <c r="AE24" s="14">
        <v>319.80112246228219</v>
      </c>
      <c r="AF24" s="14">
        <v>163.25377157509544</v>
      </c>
      <c r="AG24" s="14">
        <v>274.79404799298896</v>
      </c>
      <c r="AH24" s="14">
        <v>72.557231811153528</v>
      </c>
      <c r="AI24" s="14">
        <v>11828.551548380765</v>
      </c>
      <c r="AJ24" s="14">
        <v>0.80606795007236676</v>
      </c>
      <c r="AK24" s="14">
        <v>0.12289226951236042</v>
      </c>
      <c r="AL24" s="14">
        <v>315.87864665404271</v>
      </c>
      <c r="AM24" s="14">
        <v>48.69381414599976</v>
      </c>
      <c r="AN24" s="14">
        <v>1.0990741381748246</v>
      </c>
      <c r="AO24" s="14">
        <v>6.6241133678808919E-2</v>
      </c>
      <c r="AP24" s="14">
        <v>262.08763793844497</v>
      </c>
      <c r="AQ24" s="14">
        <v>1433.2288027688462</v>
      </c>
      <c r="AR24" s="14">
        <v>1.3993491989506537</v>
      </c>
      <c r="AS24" s="14">
        <v>789.26243124384052</v>
      </c>
      <c r="AT24" s="14">
        <v>0.16988727232801598</v>
      </c>
      <c r="AU24" s="14">
        <v>2194.8734180514466</v>
      </c>
      <c r="AV24" s="14">
        <v>3182.4435881396635</v>
      </c>
      <c r="AW24" s="14">
        <v>2.1409990707944542</v>
      </c>
      <c r="AX24" s="14">
        <v>50.885869454755877</v>
      </c>
      <c r="AY24" s="14">
        <v>93.61084843533861</v>
      </c>
      <c r="AZ24" s="14">
        <v>84066.44057743247</v>
      </c>
      <c r="BA24" s="14">
        <v>110446.68606417232</v>
      </c>
      <c r="BB24" s="14">
        <v>59.073946134043631</v>
      </c>
      <c r="BC24" s="14">
        <v>18816.615647608807</v>
      </c>
      <c r="BD24" s="14">
        <v>355888.05148400244</v>
      </c>
    </row>
    <row r="25" spans="1:56" x14ac:dyDescent="0.3">
      <c r="A25" s="15" t="s">
        <v>21</v>
      </c>
      <c r="B25" s="14">
        <v>1012.650549680407</v>
      </c>
      <c r="C25" s="14">
        <v>2322.921254180214</v>
      </c>
      <c r="D25" s="14">
        <v>3.7912385921625256</v>
      </c>
      <c r="E25" s="14">
        <v>0.19678814351645052</v>
      </c>
      <c r="F25" s="14">
        <v>0</v>
      </c>
      <c r="G25" s="14">
        <v>0</v>
      </c>
      <c r="H25" s="14">
        <v>0</v>
      </c>
      <c r="I25" s="14">
        <v>30.63256987748299</v>
      </c>
      <c r="J25" s="14">
        <v>16332.294522029955</v>
      </c>
      <c r="K25" s="14">
        <v>73.601026567672406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0.37223023896983481</v>
      </c>
      <c r="R25" s="14">
        <v>241.370702939735</v>
      </c>
      <c r="S25" s="14">
        <v>269.04234250287072</v>
      </c>
      <c r="T25" s="14">
        <v>0</v>
      </c>
      <c r="U25" s="14">
        <v>1.8061578570220611</v>
      </c>
      <c r="V25" s="14">
        <v>0.84145424192517115</v>
      </c>
      <c r="W25" s="14">
        <v>0</v>
      </c>
      <c r="X25" s="14">
        <v>317.5214914618175</v>
      </c>
      <c r="Y25" s="14">
        <v>10.897017501863861</v>
      </c>
      <c r="Z25" s="14">
        <v>23323.367881352944</v>
      </c>
      <c r="AA25" s="14">
        <v>0</v>
      </c>
      <c r="AB25" s="14">
        <v>0</v>
      </c>
      <c r="AC25" s="14">
        <v>0</v>
      </c>
      <c r="AD25" s="14">
        <v>0</v>
      </c>
      <c r="AE25" s="14">
        <v>8.8060498603220871</v>
      </c>
      <c r="AF25" s="14">
        <v>0</v>
      </c>
      <c r="AG25" s="14">
        <v>4.5201809177722376</v>
      </c>
      <c r="AH25" s="14">
        <v>0</v>
      </c>
      <c r="AI25" s="14">
        <v>47.647067828285103</v>
      </c>
      <c r="AJ25" s="14">
        <v>3.8660487574185776E-2</v>
      </c>
      <c r="AK25" s="14">
        <v>0.43075101159291584</v>
      </c>
      <c r="AL25" s="14">
        <v>16764.313955012789</v>
      </c>
      <c r="AM25" s="14">
        <v>0.10421180811300348</v>
      </c>
      <c r="AN25" s="14">
        <v>0</v>
      </c>
      <c r="AO25" s="14">
        <v>0</v>
      </c>
      <c r="AP25" s="14">
        <v>5338.0976466283728</v>
      </c>
      <c r="AQ25" s="14">
        <v>0.16431561368340955</v>
      </c>
      <c r="AR25" s="14">
        <v>5.7386866832242678</v>
      </c>
      <c r="AS25" s="14">
        <v>20004.736292553629</v>
      </c>
      <c r="AT25" s="14">
        <v>4.0380971907443781E-2</v>
      </c>
      <c r="AU25" s="14">
        <v>0</v>
      </c>
      <c r="AV25" s="14">
        <v>129.87962461172353</v>
      </c>
      <c r="AW25" s="14">
        <v>0.42703019029760819</v>
      </c>
      <c r="AX25" s="14">
        <v>0.44441010477962001</v>
      </c>
      <c r="AY25" s="14">
        <v>0</v>
      </c>
      <c r="AZ25" s="14">
        <v>250.54277937490707</v>
      </c>
      <c r="BA25" s="14">
        <v>10523.768272414414</v>
      </c>
      <c r="BB25" s="14">
        <v>5.7323656854103434E-2</v>
      </c>
      <c r="BC25" s="14">
        <v>327.03406077299906</v>
      </c>
      <c r="BD25" s="14">
        <v>97348.098927671803</v>
      </c>
    </row>
    <row r="26" spans="1:56" x14ac:dyDescent="0.3">
      <c r="A26" s="15" t="s">
        <v>22</v>
      </c>
      <c r="B26" s="14">
        <v>13.83699655802501</v>
      </c>
      <c r="C26" s="14">
        <v>0.61614094351040161</v>
      </c>
      <c r="D26" s="14">
        <v>0.24066934709225588</v>
      </c>
      <c r="E26" s="14">
        <v>1.7090132109969718</v>
      </c>
      <c r="F26" s="14">
        <v>0</v>
      </c>
      <c r="G26" s="14">
        <v>8.1422012503288271E-3</v>
      </c>
      <c r="H26" s="14">
        <v>2.7182160400486084E-5</v>
      </c>
      <c r="I26" s="14">
        <v>10.464321769447915</v>
      </c>
      <c r="J26" s="14">
        <v>1386.0873253861703</v>
      </c>
      <c r="K26" s="14">
        <v>80.379507814973067</v>
      </c>
      <c r="L26" s="14">
        <v>0</v>
      </c>
      <c r="M26" s="14">
        <v>0</v>
      </c>
      <c r="N26" s="14">
        <v>1.2593517964447715E-2</v>
      </c>
      <c r="O26" s="14">
        <v>2.899041718158556E-2</v>
      </c>
      <c r="P26" s="14">
        <v>6.1263995109037304E-6</v>
      </c>
      <c r="Q26" s="14">
        <v>7.9931523841950569E-2</v>
      </c>
      <c r="R26" s="14">
        <v>16921.379908497391</v>
      </c>
      <c r="S26" s="14">
        <v>149.70306361208256</v>
      </c>
      <c r="T26" s="14">
        <v>8.9219344859363514E-8</v>
      </c>
      <c r="U26" s="14">
        <v>0.10459035113714156</v>
      </c>
      <c r="V26" s="14">
        <v>1.3006715884712707</v>
      </c>
      <c r="W26" s="14">
        <v>9.3285068948516653E-2</v>
      </c>
      <c r="X26" s="14">
        <v>0</v>
      </c>
      <c r="Y26" s="14">
        <v>1491.1786210526386</v>
      </c>
      <c r="Z26" s="14">
        <v>41.512972503441915</v>
      </c>
      <c r="AA26" s="14">
        <v>0</v>
      </c>
      <c r="AB26" s="14">
        <v>7.2202627559108043E-3</v>
      </c>
      <c r="AC26" s="14">
        <v>7.9659715317667423E-3</v>
      </c>
      <c r="AD26" s="14">
        <v>2.8258740495122408E-4</v>
      </c>
      <c r="AE26" s="14">
        <v>16.550931365752291</v>
      </c>
      <c r="AF26" s="14">
        <v>0</v>
      </c>
      <c r="AG26" s="14">
        <v>5.6940779535378905</v>
      </c>
      <c r="AH26" s="14">
        <v>0</v>
      </c>
      <c r="AI26" s="14">
        <v>2.2270486295308016</v>
      </c>
      <c r="AJ26" s="14">
        <v>0.27120366069383844</v>
      </c>
      <c r="AK26" s="14">
        <v>2.6947906068258299E-2</v>
      </c>
      <c r="AL26" s="14">
        <v>38.806864808967056</v>
      </c>
      <c r="AM26" s="14">
        <v>1.3826828858568008</v>
      </c>
      <c r="AN26" s="14">
        <v>2.6918331141925215E-2</v>
      </c>
      <c r="AO26" s="14">
        <v>3.119541271138285E-3</v>
      </c>
      <c r="AP26" s="14">
        <v>81.620112736772768</v>
      </c>
      <c r="AQ26" s="14">
        <v>1.4129377329900546E-2</v>
      </c>
      <c r="AR26" s="14">
        <v>64.548456647503357</v>
      </c>
      <c r="AS26" s="14">
        <v>4.1945709168008243</v>
      </c>
      <c r="AT26" s="14">
        <v>4.5685713397523101E-3</v>
      </c>
      <c r="AU26" s="14">
        <v>3.5080432720352331E-3</v>
      </c>
      <c r="AV26" s="14">
        <v>0.38389290659018055</v>
      </c>
      <c r="AW26" s="14">
        <v>5.0154125265179469E-2</v>
      </c>
      <c r="AX26" s="14">
        <v>0.76286206742530405</v>
      </c>
      <c r="AY26" s="14">
        <v>0.13832635816520303</v>
      </c>
      <c r="AZ26" s="14">
        <v>212.37671236409503</v>
      </c>
      <c r="BA26" s="14">
        <v>2094.1591742312071</v>
      </c>
      <c r="BB26" s="14">
        <v>0.10850853707359862</v>
      </c>
      <c r="BC26" s="14">
        <v>198.57229318688758</v>
      </c>
      <c r="BD26" s="14">
        <v>22820.679312736589</v>
      </c>
    </row>
    <row r="27" spans="1:56" x14ac:dyDescent="0.3">
      <c r="A27" s="15" t="s">
        <v>23</v>
      </c>
      <c r="B27" s="14">
        <v>150.51520044799841</v>
      </c>
      <c r="C27" s="14">
        <v>5680.9429970255151</v>
      </c>
      <c r="D27" s="14">
        <v>2061.6606713516267</v>
      </c>
      <c r="E27" s="14">
        <v>1366.87563703143</v>
      </c>
      <c r="F27" s="14">
        <v>0</v>
      </c>
      <c r="G27" s="14">
        <v>309.28133866580225</v>
      </c>
      <c r="H27" s="14">
        <v>0</v>
      </c>
      <c r="I27" s="14">
        <v>135.15873819824941</v>
      </c>
      <c r="J27" s="14">
        <v>9104.0455101077314</v>
      </c>
      <c r="K27" s="14">
        <v>561.13729636870698</v>
      </c>
      <c r="L27" s="14">
        <v>1181.3825577366463</v>
      </c>
      <c r="M27" s="14">
        <v>559.70121894983924</v>
      </c>
      <c r="N27" s="14">
        <v>383.16767018480675</v>
      </c>
      <c r="O27" s="14">
        <v>1612.4615470513315</v>
      </c>
      <c r="P27" s="14">
        <v>1732.283948908128</v>
      </c>
      <c r="Q27" s="14">
        <v>79.588428667082596</v>
      </c>
      <c r="R27" s="14">
        <v>36172.476834375717</v>
      </c>
      <c r="S27" s="14">
        <v>31954.90534108664</v>
      </c>
      <c r="T27" s="14">
        <v>134.69040093058194</v>
      </c>
      <c r="U27" s="14">
        <v>703.11658918029207</v>
      </c>
      <c r="V27" s="14">
        <v>290.90754031019986</v>
      </c>
      <c r="W27" s="14">
        <v>16.090657257721229</v>
      </c>
      <c r="X27" s="14">
        <v>317.40830800415381</v>
      </c>
      <c r="Y27" s="14">
        <v>0</v>
      </c>
      <c r="Z27" s="14">
        <v>2004.9078984111522</v>
      </c>
      <c r="AA27" s="14">
        <v>0</v>
      </c>
      <c r="AB27" s="14">
        <v>8.2197085082777264</v>
      </c>
      <c r="AC27" s="14">
        <v>97.986856021847302</v>
      </c>
      <c r="AD27" s="14">
        <v>18.319287142281375</v>
      </c>
      <c r="AE27" s="14">
        <v>94194.71659920043</v>
      </c>
      <c r="AF27" s="14">
        <v>805.5742064305623</v>
      </c>
      <c r="AG27" s="14">
        <v>55.173562260180589</v>
      </c>
      <c r="AH27" s="14">
        <v>4.3336202018932992</v>
      </c>
      <c r="AI27" s="14">
        <v>6911.2579485557981</v>
      </c>
      <c r="AJ27" s="14">
        <v>30.997783084441693</v>
      </c>
      <c r="AK27" s="14">
        <v>66.413354426500959</v>
      </c>
      <c r="AL27" s="14">
        <v>8737.8222956075806</v>
      </c>
      <c r="AM27" s="14">
        <v>204.68553332731727</v>
      </c>
      <c r="AN27" s="14">
        <v>1526.4366976445604</v>
      </c>
      <c r="AO27" s="14">
        <v>449.41579000804109</v>
      </c>
      <c r="AP27" s="14">
        <v>16595.483844741371</v>
      </c>
      <c r="AQ27" s="14">
        <v>8578.916618862535</v>
      </c>
      <c r="AR27" s="14">
        <v>1579.9247483308961</v>
      </c>
      <c r="AS27" s="14">
        <v>19276.101238495354</v>
      </c>
      <c r="AT27" s="14">
        <v>1092.5441297938926</v>
      </c>
      <c r="AU27" s="14">
        <v>113.54135010178857</v>
      </c>
      <c r="AV27" s="14">
        <v>1617.725705065712</v>
      </c>
      <c r="AW27" s="14">
        <v>276.31788243431629</v>
      </c>
      <c r="AX27" s="14">
        <v>10988.711741788693</v>
      </c>
      <c r="AY27" s="14">
        <v>263.59982892355549</v>
      </c>
      <c r="AZ27" s="14">
        <v>4801.3187268141273</v>
      </c>
      <c r="BA27" s="14">
        <v>11489.050493336268</v>
      </c>
      <c r="BB27" s="14">
        <v>0</v>
      </c>
      <c r="BC27" s="14">
        <v>26595.559581853129</v>
      </c>
      <c r="BD27" s="14">
        <v>312892.85546321276</v>
      </c>
    </row>
    <row r="28" spans="1:56" x14ac:dyDescent="0.3">
      <c r="A28" s="15" t="s">
        <v>24</v>
      </c>
      <c r="B28" s="14">
        <v>14716.008906438083</v>
      </c>
      <c r="C28" s="14">
        <v>34892.046717736244</v>
      </c>
      <c r="D28" s="14">
        <v>7909.5615867728911</v>
      </c>
      <c r="E28" s="14">
        <v>135.07057212094483</v>
      </c>
      <c r="F28" s="14">
        <v>0</v>
      </c>
      <c r="G28" s="14">
        <v>0.89493255411915607</v>
      </c>
      <c r="H28" s="14">
        <v>68.633195716484153</v>
      </c>
      <c r="I28" s="14">
        <v>2427.1154275668805</v>
      </c>
      <c r="J28" s="14">
        <v>1169701.6705350119</v>
      </c>
      <c r="K28" s="14">
        <v>33253.665167734653</v>
      </c>
      <c r="L28" s="14">
        <v>2.1274404979711994</v>
      </c>
      <c r="M28" s="14">
        <v>0</v>
      </c>
      <c r="N28" s="14">
        <v>2932.5034858000499</v>
      </c>
      <c r="O28" s="14">
        <v>105.43261639618122</v>
      </c>
      <c r="P28" s="14">
        <v>2.5987499246137965E-5</v>
      </c>
      <c r="Q28" s="14">
        <v>6501.6611391931965</v>
      </c>
      <c r="R28" s="14">
        <v>96496.037038623224</v>
      </c>
      <c r="S28" s="14">
        <v>145605.51118461875</v>
      </c>
      <c r="T28" s="14">
        <v>3.7845844906898798E-7</v>
      </c>
      <c r="U28" s="14">
        <v>156.95230275141796</v>
      </c>
      <c r="V28" s="14">
        <v>612.03947203151586</v>
      </c>
      <c r="W28" s="14">
        <v>109729.2958917106</v>
      </c>
      <c r="X28" s="14">
        <v>13069.40739406974</v>
      </c>
      <c r="Y28" s="14">
        <v>34084.018146736351</v>
      </c>
      <c r="Z28" s="14">
        <v>0</v>
      </c>
      <c r="AA28" s="14">
        <v>0</v>
      </c>
      <c r="AB28" s="14">
        <v>0.68784435710910308</v>
      </c>
      <c r="AC28" s="14">
        <v>2973.4298185262342</v>
      </c>
      <c r="AD28" s="14">
        <v>64.785833570387354</v>
      </c>
      <c r="AE28" s="14">
        <v>246091.95321857475</v>
      </c>
      <c r="AF28" s="14">
        <v>21939.191416576003</v>
      </c>
      <c r="AG28" s="14">
        <v>1589.655310173059</v>
      </c>
      <c r="AH28" s="14">
        <v>0</v>
      </c>
      <c r="AI28" s="14">
        <v>5605.0025919746577</v>
      </c>
      <c r="AJ28" s="14">
        <v>3.6402614184428295</v>
      </c>
      <c r="AK28" s="14">
        <v>4621.9451039026135</v>
      </c>
      <c r="AL28" s="14">
        <v>1665242.6245746692</v>
      </c>
      <c r="AM28" s="14">
        <v>7436.5065530858128</v>
      </c>
      <c r="AN28" s="14">
        <v>302.22563086417784</v>
      </c>
      <c r="AO28" s="14">
        <v>126.33491046922737</v>
      </c>
      <c r="AP28" s="14">
        <v>810944.75613236765</v>
      </c>
      <c r="AQ28" s="14">
        <v>19.851935577463674</v>
      </c>
      <c r="AR28" s="14">
        <v>484.18011664021856</v>
      </c>
      <c r="AS28" s="14">
        <v>344528.96719928843</v>
      </c>
      <c r="AT28" s="14">
        <v>10.859878339123593</v>
      </c>
      <c r="AU28" s="14">
        <v>1.1848038436397937E-5</v>
      </c>
      <c r="AV28" s="14">
        <v>276.16865321483186</v>
      </c>
      <c r="AW28" s="14">
        <v>241.6012605444636</v>
      </c>
      <c r="AX28" s="14">
        <v>123098.96439621359</v>
      </c>
      <c r="AY28" s="14">
        <v>332.22413300092001</v>
      </c>
      <c r="AZ28" s="14">
        <v>61228.898348927614</v>
      </c>
      <c r="BA28" s="14">
        <v>825037.12254678144</v>
      </c>
      <c r="BB28" s="14">
        <v>6164.2011094881927</v>
      </c>
      <c r="BC28" s="14">
        <v>79080.174012892734</v>
      </c>
      <c r="BD28" s="14">
        <v>5879845.6059837332</v>
      </c>
    </row>
    <row r="29" spans="1:56" x14ac:dyDescent="0.3">
      <c r="A29" s="15" t="s">
        <v>25</v>
      </c>
      <c r="B29" s="14">
        <v>0</v>
      </c>
      <c r="C29" s="14">
        <v>0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4">
        <v>0</v>
      </c>
      <c r="AM29" s="14">
        <v>0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>
        <v>0</v>
      </c>
      <c r="AY29" s="14">
        <v>0</v>
      </c>
      <c r="AZ29" s="14">
        <v>0</v>
      </c>
      <c r="BA29" s="14">
        <v>0</v>
      </c>
      <c r="BB29" s="14">
        <v>0</v>
      </c>
      <c r="BC29" s="14">
        <v>0</v>
      </c>
      <c r="BD29" s="14">
        <v>0</v>
      </c>
    </row>
    <row r="30" spans="1:56" x14ac:dyDescent="0.3">
      <c r="A30" s="15" t="s">
        <v>26</v>
      </c>
      <c r="B30" s="14">
        <v>4.4347716845110206E-6</v>
      </c>
      <c r="C30" s="14">
        <v>7.8315213940096983E-7</v>
      </c>
      <c r="D30" s="14">
        <v>2.7215972749272702E-6</v>
      </c>
      <c r="E30" s="14">
        <v>0.8786034893980923</v>
      </c>
      <c r="F30" s="14">
        <v>0</v>
      </c>
      <c r="G30" s="14">
        <v>8.2657606030662415E-3</v>
      </c>
      <c r="H30" s="14">
        <v>0</v>
      </c>
      <c r="I30" s="14">
        <v>1.2429115388020607E-3</v>
      </c>
      <c r="J30" s="14">
        <v>0.75581598089193347</v>
      </c>
      <c r="K30" s="14">
        <v>9.0170790212005997E-2</v>
      </c>
      <c r="L30" s="14">
        <v>0</v>
      </c>
      <c r="M30" s="14">
        <v>0</v>
      </c>
      <c r="N30" s="14">
        <v>0</v>
      </c>
      <c r="O30" s="14">
        <v>0</v>
      </c>
      <c r="P30" s="14">
        <v>4.1104446656105109</v>
      </c>
      <c r="Q30" s="14">
        <v>4.2663753968237922E-5</v>
      </c>
      <c r="R30" s="14">
        <v>4.2395272027917676E-3</v>
      </c>
      <c r="S30" s="14">
        <v>2.8798646029127438E-3</v>
      </c>
      <c r="T30" s="14">
        <v>0</v>
      </c>
      <c r="U30" s="14">
        <v>0</v>
      </c>
      <c r="V30" s="14">
        <v>8.6091381589792435E-4</v>
      </c>
      <c r="W30" s="14">
        <v>1.7228706670588567E-5</v>
      </c>
      <c r="X30" s="14">
        <v>0</v>
      </c>
      <c r="Y30" s="14">
        <v>8.1801011975952075E-4</v>
      </c>
      <c r="Z30" s="14">
        <v>1.368914878486329</v>
      </c>
      <c r="AA30" s="14">
        <v>0</v>
      </c>
      <c r="AB30" s="14">
        <v>0</v>
      </c>
      <c r="AC30" s="14">
        <v>10.152715666451932</v>
      </c>
      <c r="AD30" s="14">
        <v>0</v>
      </c>
      <c r="AE30" s="14">
        <v>8.1963316647239107E-3</v>
      </c>
      <c r="AF30" s="14">
        <v>0</v>
      </c>
      <c r="AG30" s="14">
        <v>7.8362470202616606E-4</v>
      </c>
      <c r="AH30" s="14">
        <v>0</v>
      </c>
      <c r="AI30" s="14">
        <v>4.5424241179912121E-3</v>
      </c>
      <c r="AJ30" s="14">
        <v>1.6847023940246647E-6</v>
      </c>
      <c r="AK30" s="14">
        <v>0.11108501881955687</v>
      </c>
      <c r="AL30" s="14">
        <v>26.019142231033658</v>
      </c>
      <c r="AM30" s="14">
        <v>1.0474202109049558E-4</v>
      </c>
      <c r="AN30" s="14">
        <v>4.1328803015331208E-3</v>
      </c>
      <c r="AO30" s="14">
        <v>0</v>
      </c>
      <c r="AP30" s="14">
        <v>2.3865037313243829E-2</v>
      </c>
      <c r="AQ30" s="14">
        <v>0</v>
      </c>
      <c r="AR30" s="14">
        <v>81.39973381995361</v>
      </c>
      <c r="AS30" s="14">
        <v>1.5821513215533531E-2</v>
      </c>
      <c r="AT30" s="14">
        <v>0.85845882834853837</v>
      </c>
      <c r="AU30" s="14">
        <v>0</v>
      </c>
      <c r="AV30" s="14">
        <v>7.9384527727276237E-5</v>
      </c>
      <c r="AW30" s="14">
        <v>0.85864481613969268</v>
      </c>
      <c r="AX30" s="14">
        <v>0</v>
      </c>
      <c r="AY30" s="14">
        <v>9.735294755997085</v>
      </c>
      <c r="AZ30" s="14">
        <v>0.18962859740310922</v>
      </c>
      <c r="BA30" s="14">
        <v>0.40845426560331816</v>
      </c>
      <c r="BB30" s="14">
        <v>0</v>
      </c>
      <c r="BC30" s="14">
        <v>29.998201214598502</v>
      </c>
      <c r="BD30" s="14">
        <v>167.01121146137911</v>
      </c>
    </row>
    <row r="31" spans="1:56" x14ac:dyDescent="0.3">
      <c r="A31" s="15" t="s">
        <v>27</v>
      </c>
      <c r="B31" s="14">
        <v>0.17315872979342217</v>
      </c>
      <c r="C31" s="14">
        <v>4.4393650745893796E-3</v>
      </c>
      <c r="D31" s="14">
        <v>87.653502683993011</v>
      </c>
      <c r="E31" s="14">
        <v>2.4183381148802208</v>
      </c>
      <c r="F31" s="14">
        <v>0</v>
      </c>
      <c r="G31" s="14">
        <v>2.0788613667794215E-3</v>
      </c>
      <c r="H31" s="14">
        <v>2.5356216674605022E-4</v>
      </c>
      <c r="I31" s="14">
        <v>30.825272205265737</v>
      </c>
      <c r="J31" s="14">
        <v>277.47364628249522</v>
      </c>
      <c r="K31" s="14">
        <v>20.312704525647238</v>
      </c>
      <c r="L31" s="14">
        <v>0</v>
      </c>
      <c r="M31" s="14">
        <v>0</v>
      </c>
      <c r="N31" s="14">
        <v>4.3753402727371793E-3</v>
      </c>
      <c r="O31" s="14">
        <v>9.3184981875341511E-3</v>
      </c>
      <c r="P31" s="14">
        <v>3.6277725348790839</v>
      </c>
      <c r="Q31" s="14">
        <v>1.3504190334869786</v>
      </c>
      <c r="R31" s="14">
        <v>0.49505353064588387</v>
      </c>
      <c r="S31" s="14">
        <v>1510.1979539407889</v>
      </c>
      <c r="T31" s="14">
        <v>8.3226094117959601E-7</v>
      </c>
      <c r="U31" s="14">
        <v>1.2833132285557168E-3</v>
      </c>
      <c r="V31" s="14">
        <v>12.341473751297915</v>
      </c>
      <c r="W31" s="14">
        <v>1.8701820111134082E-2</v>
      </c>
      <c r="X31" s="14">
        <v>2.1531184804220969E-3</v>
      </c>
      <c r="Y31" s="14">
        <v>480.49949684543412</v>
      </c>
      <c r="Z31" s="14">
        <v>1.3799248989877888</v>
      </c>
      <c r="AA31" s="14">
        <v>0</v>
      </c>
      <c r="AB31" s="14">
        <v>0.98919861330983039</v>
      </c>
      <c r="AC31" s="14">
        <v>0</v>
      </c>
      <c r="AD31" s="14">
        <v>2.6360478210295073E-3</v>
      </c>
      <c r="AE31" s="14">
        <v>697.20061150197466</v>
      </c>
      <c r="AF31" s="14">
        <v>0</v>
      </c>
      <c r="AG31" s="14">
        <v>0.63205075348123108</v>
      </c>
      <c r="AH31" s="14">
        <v>0</v>
      </c>
      <c r="AI31" s="14">
        <v>0.3662129007210147</v>
      </c>
      <c r="AJ31" s="14">
        <v>1.880236381562272E-3</v>
      </c>
      <c r="AK31" s="14">
        <v>49.956070495141105</v>
      </c>
      <c r="AL31" s="14">
        <v>1.9189583642306263</v>
      </c>
      <c r="AM31" s="14">
        <v>26.645576439946652</v>
      </c>
      <c r="AN31" s="14">
        <v>89.218823888480941</v>
      </c>
      <c r="AO31" s="14">
        <v>2.3700698182117339E-3</v>
      </c>
      <c r="AP31" s="14">
        <v>0.4529453701993158</v>
      </c>
      <c r="AQ31" s="14">
        <v>1.2856274433257872E-3</v>
      </c>
      <c r="AR31" s="14">
        <v>693.36245229370843</v>
      </c>
      <c r="AS31" s="14">
        <v>0.24083610723715521</v>
      </c>
      <c r="AT31" s="14">
        <v>4.151015208796351E-3</v>
      </c>
      <c r="AU31" s="14">
        <v>2.6384983949359064</v>
      </c>
      <c r="AV31" s="14">
        <v>2.8907261503802735</v>
      </c>
      <c r="AW31" s="14">
        <v>0.48578809962455061</v>
      </c>
      <c r="AX31" s="14">
        <v>0.18917392460416022</v>
      </c>
      <c r="AY31" s="14">
        <v>96.756889756784418</v>
      </c>
      <c r="AZ31" s="14">
        <v>0.41817762326336033</v>
      </c>
      <c r="BA31" s="14">
        <v>27.832661437853734</v>
      </c>
      <c r="BB31" s="14">
        <v>2.6909972268625328E-2</v>
      </c>
      <c r="BC31" s="14">
        <v>941.32940867563218</v>
      </c>
      <c r="BD31" s="14">
        <v>5062.355615549197</v>
      </c>
    </row>
    <row r="32" spans="1:56" x14ac:dyDescent="0.3">
      <c r="A32" s="15" t="s">
        <v>28</v>
      </c>
      <c r="B32" s="14">
        <v>1.2876874196633905</v>
      </c>
      <c r="C32" s="14">
        <v>308.4376193977248</v>
      </c>
      <c r="D32" s="14">
        <v>6396.8618509824337</v>
      </c>
      <c r="E32" s="14">
        <v>0</v>
      </c>
      <c r="F32" s="14">
        <v>0</v>
      </c>
      <c r="G32" s="14">
        <v>126.32325765077474</v>
      </c>
      <c r="H32" s="14">
        <v>0</v>
      </c>
      <c r="I32" s="14">
        <v>3.3163412362445044</v>
      </c>
      <c r="J32" s="14">
        <v>2.2878444526344057</v>
      </c>
      <c r="K32" s="14">
        <v>0</v>
      </c>
      <c r="L32" s="14">
        <v>0</v>
      </c>
      <c r="M32" s="14">
        <v>0</v>
      </c>
      <c r="N32" s="14">
        <v>1.7913084049787835</v>
      </c>
      <c r="O32" s="14">
        <v>0</v>
      </c>
      <c r="P32" s="14">
        <v>0</v>
      </c>
      <c r="Q32" s="14">
        <v>0</v>
      </c>
      <c r="R32" s="14">
        <v>987.62968236559641</v>
      </c>
      <c r="S32" s="14">
        <v>1798.7037618726119</v>
      </c>
      <c r="T32" s="14">
        <v>0.2822166834475473</v>
      </c>
      <c r="U32" s="14">
        <v>0.16059192028814412</v>
      </c>
      <c r="V32" s="14">
        <v>0.80945412762884394</v>
      </c>
      <c r="W32" s="14">
        <v>0.14406039908201157</v>
      </c>
      <c r="X32" s="14">
        <v>2.3740445274949535</v>
      </c>
      <c r="Y32" s="14">
        <v>55.254838397082864</v>
      </c>
      <c r="Z32" s="14">
        <v>0</v>
      </c>
      <c r="AA32" s="14">
        <v>0</v>
      </c>
      <c r="AB32" s="14">
        <v>0</v>
      </c>
      <c r="AC32" s="14">
        <v>1.9707934923596508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489.52845389863671</v>
      </c>
      <c r="AJ32" s="14">
        <v>0</v>
      </c>
      <c r="AK32" s="14">
        <v>0</v>
      </c>
      <c r="AL32" s="14">
        <v>0</v>
      </c>
      <c r="AM32" s="14">
        <v>0</v>
      </c>
      <c r="AN32" s="14">
        <v>0.25682899016670097</v>
      </c>
      <c r="AO32" s="14">
        <v>2.1331566470627372</v>
      </c>
      <c r="AP32" s="14">
        <v>0</v>
      </c>
      <c r="AQ32" s="14">
        <v>0</v>
      </c>
      <c r="AR32" s="14">
        <v>0</v>
      </c>
      <c r="AS32" s="14">
        <v>0.53786485067095324</v>
      </c>
      <c r="AT32" s="14">
        <v>0</v>
      </c>
      <c r="AU32" s="14">
        <v>0</v>
      </c>
      <c r="AV32" s="14">
        <v>0.23911664601727337</v>
      </c>
      <c r="AW32" s="14">
        <v>0.70199923978898271</v>
      </c>
      <c r="AX32" s="14">
        <v>0</v>
      </c>
      <c r="AY32" s="14">
        <v>0</v>
      </c>
      <c r="AZ32" s="14">
        <v>12.092807762285908</v>
      </c>
      <c r="BA32" s="14">
        <v>0</v>
      </c>
      <c r="BB32" s="14">
        <v>0</v>
      </c>
      <c r="BC32" s="14">
        <v>84.701610545506895</v>
      </c>
      <c r="BD32" s="14">
        <v>10277.827191910181</v>
      </c>
    </row>
    <row r="33" spans="1:56" x14ac:dyDescent="0.3">
      <c r="A33" s="15" t="s">
        <v>29</v>
      </c>
      <c r="B33" s="14">
        <v>0</v>
      </c>
      <c r="C33" s="14">
        <v>0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182.60418186939546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2467.6593462249011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117305.60138903151</v>
      </c>
      <c r="AT33" s="14">
        <v>0</v>
      </c>
      <c r="AU33" s="14">
        <v>0</v>
      </c>
      <c r="AV33" s="14">
        <v>0</v>
      </c>
      <c r="AW33" s="14">
        <v>0</v>
      </c>
      <c r="AX33" s="14">
        <v>1508.094989034732</v>
      </c>
      <c r="AY33" s="14">
        <v>0</v>
      </c>
      <c r="AZ33" s="14">
        <v>0</v>
      </c>
      <c r="BA33" s="14">
        <v>0</v>
      </c>
      <c r="BB33" s="14">
        <v>472.55439763159222</v>
      </c>
      <c r="BC33" s="14">
        <v>0</v>
      </c>
      <c r="BD33" s="14">
        <v>121936.51430379211</v>
      </c>
    </row>
    <row r="34" spans="1:56" x14ac:dyDescent="0.3">
      <c r="A34" s="15" t="s">
        <v>30</v>
      </c>
      <c r="B34" s="14">
        <v>5.7249454729589866E-2</v>
      </c>
      <c r="C34" s="14">
        <v>3.9585157837550067E-2</v>
      </c>
      <c r="D34" s="14">
        <v>7.6566934153389E-5</v>
      </c>
      <c r="E34" s="14">
        <v>2.5835327821255381E-4</v>
      </c>
      <c r="F34" s="14">
        <v>0</v>
      </c>
      <c r="G34" s="14">
        <v>1.4414457908773848E-5</v>
      </c>
      <c r="H34" s="14">
        <v>6.2342170422186333E-7</v>
      </c>
      <c r="I34" s="14">
        <v>7.6185254036927136E-2</v>
      </c>
      <c r="J34" s="14">
        <v>2.3120366965704462</v>
      </c>
      <c r="K34" s="14">
        <v>0.14068510463302622</v>
      </c>
      <c r="L34" s="14">
        <v>0</v>
      </c>
      <c r="M34" s="14">
        <v>0</v>
      </c>
      <c r="N34" s="14">
        <v>2.1358062320673261E-5</v>
      </c>
      <c r="O34" s="14">
        <v>5.3039429688775322E-5</v>
      </c>
      <c r="P34" s="14">
        <v>1.4050871481735844E-7</v>
      </c>
      <c r="Q34" s="14">
        <v>1.9166593687684828E-4</v>
      </c>
      <c r="R34" s="14">
        <v>1.293038647052652E-3</v>
      </c>
      <c r="S34" s="14">
        <v>1.0332275631569945</v>
      </c>
      <c r="T34" s="14">
        <v>2.0462419175772319E-9</v>
      </c>
      <c r="U34" s="14">
        <v>6.7355791188729642E-6</v>
      </c>
      <c r="V34" s="14">
        <v>4.0067782226479526E-2</v>
      </c>
      <c r="W34" s="14">
        <v>1.2439767457545257E-4</v>
      </c>
      <c r="X34" s="14">
        <v>1.3972320820073565E-5</v>
      </c>
      <c r="Y34" s="14">
        <v>0.60832621164349909</v>
      </c>
      <c r="Z34" s="14">
        <v>8.8331136337841537E-3</v>
      </c>
      <c r="AA34" s="14">
        <v>0</v>
      </c>
      <c r="AB34" s="14">
        <v>3.3963826088216746E-5</v>
      </c>
      <c r="AC34" s="14">
        <v>1.409508151604726E-5</v>
      </c>
      <c r="AD34" s="14">
        <v>6.4811302336062854E-6</v>
      </c>
      <c r="AE34" s="14">
        <v>4.2212446441525063E-4</v>
      </c>
      <c r="AF34" s="14">
        <v>0</v>
      </c>
      <c r="AG34" s="14">
        <v>1.9963572870127558E-3</v>
      </c>
      <c r="AH34" s="14">
        <v>0</v>
      </c>
      <c r="AI34" s="14">
        <v>4.5596344868451717E-3</v>
      </c>
      <c r="AJ34" s="14">
        <v>1.1982552591293922E-5</v>
      </c>
      <c r="AK34" s="14">
        <v>4.9630061952683378E-6</v>
      </c>
      <c r="AL34" s="14">
        <v>3.9542296676856881E-3</v>
      </c>
      <c r="AM34" s="14">
        <v>5.0284639315714686E-4</v>
      </c>
      <c r="AN34" s="14">
        <v>0.16419226907940596</v>
      </c>
      <c r="AO34" s="14">
        <v>4.6863484276117669E-6</v>
      </c>
      <c r="AP34" s="14">
        <v>15.275297419531123</v>
      </c>
      <c r="AQ34" s="14">
        <v>8.9235419963118611E-6</v>
      </c>
      <c r="AR34" s="14">
        <v>6.82103954470861E-5</v>
      </c>
      <c r="AS34" s="14">
        <v>1.6615972729423143E-3</v>
      </c>
      <c r="AT34" s="14">
        <v>1.2708606551999694E-7</v>
      </c>
      <c r="AU34" s="14">
        <v>1.4307221787221643E-6</v>
      </c>
      <c r="AV34" s="14">
        <v>8.9377643365626136E-5</v>
      </c>
      <c r="AW34" s="14">
        <v>0.56447423113269191</v>
      </c>
      <c r="AX34" s="14">
        <v>1.3085935914669816E-3</v>
      </c>
      <c r="AY34" s="14">
        <v>1.1323677670814397E-4</v>
      </c>
      <c r="AZ34" s="14">
        <v>2.5265563355334648E-3</v>
      </c>
      <c r="BA34" s="14">
        <v>0.12659971652691404</v>
      </c>
      <c r="BB34" s="14">
        <v>1.8605234980660382E-4</v>
      </c>
      <c r="BC34" s="14">
        <v>1.877378811699361</v>
      </c>
      <c r="BD34" s="14">
        <v>22.343668564694859</v>
      </c>
    </row>
    <row r="35" spans="1:56" x14ac:dyDescent="0.3">
      <c r="A35" s="17" t="s">
        <v>31</v>
      </c>
      <c r="B35" s="14">
        <v>0.86569565521459024</v>
      </c>
      <c r="C35" s="14">
        <v>1.1029227224490459</v>
      </c>
      <c r="D35" s="14">
        <v>0.82988712375925644</v>
      </c>
      <c r="E35" s="14">
        <v>12.69197356584802</v>
      </c>
      <c r="F35" s="14">
        <v>0</v>
      </c>
      <c r="G35" s="14">
        <v>1.3944447603024754E-6</v>
      </c>
      <c r="H35" s="14">
        <v>1.0621020924303855E-4</v>
      </c>
      <c r="I35" s="14">
        <v>236.76814219265117</v>
      </c>
      <c r="J35" s="14">
        <v>2551.7501203395132</v>
      </c>
      <c r="K35" s="14">
        <v>3.560671935985841</v>
      </c>
      <c r="L35" s="14">
        <v>0</v>
      </c>
      <c r="M35" s="14">
        <v>0</v>
      </c>
      <c r="N35" s="14">
        <v>9.1369716024874796E-4</v>
      </c>
      <c r="O35" s="14">
        <v>3.2185699182533619E-4</v>
      </c>
      <c r="P35" s="14">
        <v>2.3937985957433259E-5</v>
      </c>
      <c r="Q35" s="14">
        <v>4.6202806251060255E-2</v>
      </c>
      <c r="R35" s="14">
        <v>105.32298370488709</v>
      </c>
      <c r="S35" s="14">
        <v>1792.8022743028448</v>
      </c>
      <c r="T35" s="14">
        <v>3.4861119007561884E-7</v>
      </c>
      <c r="U35" s="14">
        <v>0.16105375090872154</v>
      </c>
      <c r="V35" s="14">
        <v>0.60419659709422302</v>
      </c>
      <c r="W35" s="14">
        <v>3.9999698804142267E-2</v>
      </c>
      <c r="X35" s="14">
        <v>2.4660178951614471</v>
      </c>
      <c r="Y35" s="14">
        <v>299.65797303581542</v>
      </c>
      <c r="Z35" s="14">
        <v>1037.6335830267865</v>
      </c>
      <c r="AA35" s="14">
        <v>0</v>
      </c>
      <c r="AB35" s="14">
        <v>3.9115337563784694E-3</v>
      </c>
      <c r="AC35" s="14">
        <v>0</v>
      </c>
      <c r="AD35" s="14">
        <v>1.1041678426995101E-3</v>
      </c>
      <c r="AE35" s="14">
        <v>8.0986603018361247</v>
      </c>
      <c r="AF35" s="14">
        <v>0</v>
      </c>
      <c r="AG35" s="14">
        <v>0</v>
      </c>
      <c r="AH35" s="14">
        <v>0</v>
      </c>
      <c r="AI35" s="14">
        <v>1.9318213758006844</v>
      </c>
      <c r="AJ35" s="14">
        <v>0.30332100227903369</v>
      </c>
      <c r="AK35" s="14">
        <v>3.3370102974889987E-2</v>
      </c>
      <c r="AL35" s="14">
        <v>4.0043376566167392</v>
      </c>
      <c r="AM35" s="14">
        <v>740.83382911289857</v>
      </c>
      <c r="AN35" s="14">
        <v>1.4668407069780829</v>
      </c>
      <c r="AO35" s="14">
        <v>1.1879683338196089E-3</v>
      </c>
      <c r="AP35" s="14">
        <v>9.1777216584816799</v>
      </c>
      <c r="AQ35" s="14">
        <v>1.4630221838198369E-2</v>
      </c>
      <c r="AR35" s="14">
        <v>0.5048632993966824</v>
      </c>
      <c r="AS35" s="14">
        <v>1.9802623144883329</v>
      </c>
      <c r="AT35" s="14">
        <v>0.10120935089355061</v>
      </c>
      <c r="AU35" s="14">
        <v>7.0420501559444214E-4</v>
      </c>
      <c r="AV35" s="14">
        <v>14.13302999367899</v>
      </c>
      <c r="AW35" s="14">
        <v>0.76099372341132598</v>
      </c>
      <c r="AX35" s="14">
        <v>3.9986139793895308E-2</v>
      </c>
      <c r="AY35" s="14">
        <v>0</v>
      </c>
      <c r="AZ35" s="14">
        <v>53.449257740181068</v>
      </c>
      <c r="BA35" s="14">
        <v>63975.45159401407</v>
      </c>
      <c r="BB35" s="14">
        <v>5.1665785760014495E-3</v>
      </c>
      <c r="BC35" s="14">
        <v>714.51871538468697</v>
      </c>
      <c r="BD35" s="14">
        <v>71573.121584353212</v>
      </c>
    </row>
    <row r="36" spans="1:56" x14ac:dyDescent="0.3">
      <c r="A36" s="15" t="s">
        <v>32</v>
      </c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</row>
    <row r="37" spans="1:56" x14ac:dyDescent="0.3">
      <c r="A37" s="15" t="s">
        <v>33</v>
      </c>
      <c r="B37" s="14">
        <v>132.94142026345159</v>
      </c>
      <c r="C37" s="14">
        <v>9218.5050766731838</v>
      </c>
      <c r="D37" s="14">
        <v>20352.543732029659</v>
      </c>
      <c r="E37" s="14">
        <v>226.83164308077502</v>
      </c>
      <c r="F37" s="14">
        <v>1.2870970081917428</v>
      </c>
      <c r="G37" s="14">
        <v>1483.9429431047663</v>
      </c>
      <c r="H37" s="14">
        <v>9.4269446678572344E-3</v>
      </c>
      <c r="I37" s="14">
        <v>1157.1074962008345</v>
      </c>
      <c r="J37" s="14">
        <v>15673.50835061579</v>
      </c>
      <c r="K37" s="14">
        <v>1432.4383450432103</v>
      </c>
      <c r="L37" s="14">
        <v>105.60571911066086</v>
      </c>
      <c r="M37" s="14">
        <v>2192.1127749755788</v>
      </c>
      <c r="N37" s="14">
        <v>1870.7168831746287</v>
      </c>
      <c r="O37" s="14">
        <v>6901.6511642912974</v>
      </c>
      <c r="P37" s="14">
        <v>444.12970763734234</v>
      </c>
      <c r="Q37" s="14">
        <v>526.78337186903138</v>
      </c>
      <c r="R37" s="14">
        <v>38475.964106905682</v>
      </c>
      <c r="S37" s="14">
        <v>308130.11270518444</v>
      </c>
      <c r="T37" s="14">
        <v>3733.9376121212626</v>
      </c>
      <c r="U37" s="14">
        <v>4175.9983997955906</v>
      </c>
      <c r="V37" s="14">
        <v>21.506658590594821</v>
      </c>
      <c r="W37" s="14">
        <v>241.81320753296717</v>
      </c>
      <c r="X37" s="14">
        <v>1385.301798196688</v>
      </c>
      <c r="Y37" s="14">
        <v>16803.952277433415</v>
      </c>
      <c r="Z37" s="14">
        <v>2011.0513778777868</v>
      </c>
      <c r="AA37" s="14">
        <v>0</v>
      </c>
      <c r="AB37" s="14">
        <v>589.27999038863368</v>
      </c>
      <c r="AC37" s="14">
        <v>919.93829322761246</v>
      </c>
      <c r="AD37" s="14">
        <v>2744.5826290107334</v>
      </c>
      <c r="AE37" s="14">
        <v>72.733554151455849</v>
      </c>
      <c r="AF37" s="14">
        <v>1493.6768356880168</v>
      </c>
      <c r="AG37" s="14">
        <v>90.640067553732081</v>
      </c>
      <c r="AH37" s="14">
        <v>0</v>
      </c>
      <c r="AI37" s="14">
        <v>0</v>
      </c>
      <c r="AJ37" s="14">
        <v>2.7002499664170596</v>
      </c>
      <c r="AK37" s="14">
        <v>190.04055339593532</v>
      </c>
      <c r="AL37" s="14">
        <v>984.64576100268573</v>
      </c>
      <c r="AM37" s="14">
        <v>35.648638118483284</v>
      </c>
      <c r="AN37" s="14">
        <v>3773.2068612322018</v>
      </c>
      <c r="AO37" s="14">
        <v>1253.2856524976014</v>
      </c>
      <c r="AP37" s="14">
        <v>439.79226601146462</v>
      </c>
      <c r="AQ37" s="14">
        <v>18390.7011838658</v>
      </c>
      <c r="AR37" s="14">
        <v>462.00850088759682</v>
      </c>
      <c r="AS37" s="14">
        <v>175.61153503615736</v>
      </c>
      <c r="AT37" s="14">
        <v>2083.2477477713078</v>
      </c>
      <c r="AU37" s="14">
        <v>217.04518819449481</v>
      </c>
      <c r="AV37" s="14">
        <v>11431.727257382672</v>
      </c>
      <c r="AW37" s="14">
        <v>2611.2476263754816</v>
      </c>
      <c r="AX37" s="14">
        <v>193.12199202484652</v>
      </c>
      <c r="AY37" s="14">
        <v>624.62477547564288</v>
      </c>
      <c r="AZ37" s="14">
        <v>148805.59525771643</v>
      </c>
      <c r="BA37" s="14">
        <v>4250.0690139267745</v>
      </c>
      <c r="BB37" s="14">
        <v>10.770738677739075</v>
      </c>
      <c r="BC37" s="14">
        <v>11845.263925349915</v>
      </c>
      <c r="BD37" s="14">
        <v>650390.95939059125</v>
      </c>
    </row>
    <row r="38" spans="1:56" x14ac:dyDescent="0.3">
      <c r="A38" s="15" t="s">
        <v>34</v>
      </c>
      <c r="B38" s="14">
        <v>67.885493577056224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1.5619067113586207</v>
      </c>
      <c r="J38" s="14">
        <v>0</v>
      </c>
      <c r="K38" s="14">
        <v>0.57491926980890173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0.11893619521826422</v>
      </c>
      <c r="T38" s="14">
        <v>0</v>
      </c>
      <c r="U38" s="14">
        <v>0</v>
      </c>
      <c r="V38" s="14">
        <v>0</v>
      </c>
      <c r="W38" s="14">
        <v>0</v>
      </c>
      <c r="X38" s="14">
        <v>0.17017024854305496</v>
      </c>
      <c r="Y38" s="14">
        <v>0</v>
      </c>
      <c r="Z38" s="14">
        <v>1.3024428270209305</v>
      </c>
      <c r="AA38" s="14">
        <v>0.26019579938518728</v>
      </c>
      <c r="AB38" s="14">
        <v>0</v>
      </c>
      <c r="AC38" s="14">
        <v>0</v>
      </c>
      <c r="AD38" s="14">
        <v>0</v>
      </c>
      <c r="AE38" s="14">
        <v>0.3165532580424571</v>
      </c>
      <c r="AF38" s="14">
        <v>0</v>
      </c>
      <c r="AG38" s="14">
        <v>9.312415587838526</v>
      </c>
      <c r="AH38" s="14">
        <v>0</v>
      </c>
      <c r="AI38" s="14">
        <v>1.3353790041582965</v>
      </c>
      <c r="AJ38" s="14">
        <v>0</v>
      </c>
      <c r="AK38" s="14">
        <v>0</v>
      </c>
      <c r="AL38" s="14">
        <v>9.4782998650862871E-2</v>
      </c>
      <c r="AM38" s="14">
        <v>1.137030026286606</v>
      </c>
      <c r="AN38" s="14">
        <v>0</v>
      </c>
      <c r="AO38" s="14">
        <v>0</v>
      </c>
      <c r="AP38" s="14">
        <v>0</v>
      </c>
      <c r="AQ38" s="14">
        <v>2.8544686852383414E-2</v>
      </c>
      <c r="AR38" s="14">
        <v>0</v>
      </c>
      <c r="AS38" s="14">
        <v>3.9647838122913068</v>
      </c>
      <c r="AT38" s="14">
        <v>0</v>
      </c>
      <c r="AU38" s="14">
        <v>0</v>
      </c>
      <c r="AV38" s="14">
        <v>0.56723416181018316</v>
      </c>
      <c r="AW38" s="14">
        <v>0</v>
      </c>
      <c r="AX38" s="14">
        <v>9.4713466721350645</v>
      </c>
      <c r="AY38" s="14">
        <v>0</v>
      </c>
      <c r="AZ38" s="14">
        <v>3.5131922279856509E-2</v>
      </c>
      <c r="BA38" s="14">
        <v>24.594521184844705</v>
      </c>
      <c r="BB38" s="14">
        <v>0</v>
      </c>
      <c r="BC38" s="14">
        <v>329.31466861885718</v>
      </c>
      <c r="BD38" s="14">
        <v>452.04645656243866</v>
      </c>
    </row>
    <row r="39" spans="1:56" x14ac:dyDescent="0.3">
      <c r="A39" s="15" t="s">
        <v>35</v>
      </c>
      <c r="B39" s="14">
        <v>0.1433088404540413</v>
      </c>
      <c r="C39" s="14">
        <v>3.1716906415168652E-2</v>
      </c>
      <c r="D39" s="14">
        <v>1.8878307108719157</v>
      </c>
      <c r="E39" s="14">
        <v>9.7020844948504451E-3</v>
      </c>
      <c r="F39" s="14">
        <v>0</v>
      </c>
      <c r="G39" s="14">
        <v>5.6501709424512105E-4</v>
      </c>
      <c r="H39" s="14">
        <v>0</v>
      </c>
      <c r="I39" s="14">
        <v>9.9857325534655192E-2</v>
      </c>
      <c r="J39" s="14">
        <v>4837.7468510622248</v>
      </c>
      <c r="K39" s="14">
        <v>129.69860059097451</v>
      </c>
      <c r="L39" s="14">
        <v>0</v>
      </c>
      <c r="M39" s="14">
        <v>0.20049187980480493</v>
      </c>
      <c r="N39" s="14">
        <v>433.10464795353374</v>
      </c>
      <c r="O39" s="14">
        <v>10.216326469917561</v>
      </c>
      <c r="P39" s="14">
        <v>0.72660486544285174</v>
      </c>
      <c r="Q39" s="14">
        <v>71.685979834687217</v>
      </c>
      <c r="R39" s="14">
        <v>2.3013182077873227</v>
      </c>
      <c r="S39" s="14">
        <v>196.9115783939867</v>
      </c>
      <c r="T39" s="14">
        <v>4.7773993898296547E-4</v>
      </c>
      <c r="U39" s="14">
        <v>2.080875893311274E-2</v>
      </c>
      <c r="V39" s="14">
        <v>4.7057732702471169</v>
      </c>
      <c r="W39" s="14">
        <v>2.024008751713717E-2</v>
      </c>
      <c r="X39" s="14">
        <v>7.9146849339967809E-2</v>
      </c>
      <c r="Y39" s="14">
        <v>0.11386626978808867</v>
      </c>
      <c r="Z39" s="14">
        <v>592.92311471805124</v>
      </c>
      <c r="AA39" s="14">
        <v>0.14377591917557081</v>
      </c>
      <c r="AB39" s="14">
        <v>4.3159137078482726E-4</v>
      </c>
      <c r="AC39" s="14">
        <v>5.5281210024992671E-4</v>
      </c>
      <c r="AD39" s="14">
        <v>0</v>
      </c>
      <c r="AE39" s="14">
        <v>1536.9888041148172</v>
      </c>
      <c r="AF39" s="14">
        <v>0</v>
      </c>
      <c r="AG39" s="14">
        <v>3.2802136970753126E-2</v>
      </c>
      <c r="AH39" s="14">
        <v>0</v>
      </c>
      <c r="AI39" s="14">
        <v>9.6610596913828228</v>
      </c>
      <c r="AJ39" s="14">
        <v>5.4155653027157589E-4</v>
      </c>
      <c r="AK39" s="14">
        <v>0</v>
      </c>
      <c r="AL39" s="14">
        <v>1822.8109636095458</v>
      </c>
      <c r="AM39" s="14">
        <v>1132.0050534195382</v>
      </c>
      <c r="AN39" s="14">
        <v>1.4322260140508059</v>
      </c>
      <c r="AO39" s="14">
        <v>0</v>
      </c>
      <c r="AP39" s="14">
        <v>74.162118714189361</v>
      </c>
      <c r="AQ39" s="14">
        <v>8.1643040443746089E-4</v>
      </c>
      <c r="AR39" s="14">
        <v>1.861129856575601E-2</v>
      </c>
      <c r="AS39" s="14">
        <v>638.61517768825729</v>
      </c>
      <c r="AT39" s="14">
        <v>1.1470173526425226E-4</v>
      </c>
      <c r="AU39" s="14">
        <v>0</v>
      </c>
      <c r="AV39" s="14">
        <v>2.3404277408437409E-3</v>
      </c>
      <c r="AW39" s="14">
        <v>0.8686060680515183</v>
      </c>
      <c r="AX39" s="14">
        <v>0.16781386398727108</v>
      </c>
      <c r="AY39" s="14">
        <v>37.983286655551375</v>
      </c>
      <c r="AZ39" s="14">
        <v>6.47419044817401</v>
      </c>
      <c r="BA39" s="14">
        <v>33.768807646425294</v>
      </c>
      <c r="BB39" s="14">
        <v>7.4453200427420521E-3</v>
      </c>
      <c r="BC39" s="14">
        <v>60.450422510452171</v>
      </c>
      <c r="BD39" s="14">
        <v>11638.224770476101</v>
      </c>
    </row>
    <row r="40" spans="1:56" x14ac:dyDescent="0.3">
      <c r="A40" s="15" t="s">
        <v>361</v>
      </c>
      <c r="B40" s="14">
        <v>12745.723413137954</v>
      </c>
      <c r="C40" s="14">
        <v>53467.361794508863</v>
      </c>
      <c r="D40" s="14">
        <v>18599.070698904005</v>
      </c>
      <c r="E40" s="14">
        <v>1019.7399177208119</v>
      </c>
      <c r="F40" s="14">
        <v>0</v>
      </c>
      <c r="G40" s="14">
        <v>371.70076307769932</v>
      </c>
      <c r="H40" s="14">
        <v>1634.1287823497089</v>
      </c>
      <c r="I40" s="14">
        <v>245351.79990948553</v>
      </c>
      <c r="J40" s="14">
        <v>4547059.3080597892</v>
      </c>
      <c r="K40" s="14">
        <v>110219.9807710149</v>
      </c>
      <c r="L40" s="14">
        <v>907.93492619288975</v>
      </c>
      <c r="M40" s="14">
        <v>674.59197710617252</v>
      </c>
      <c r="N40" s="14">
        <v>123370.61057118962</v>
      </c>
      <c r="O40" s="14">
        <v>188.54210551208061</v>
      </c>
      <c r="P40" s="14">
        <v>238.20743842998698</v>
      </c>
      <c r="Q40" s="14">
        <v>1578.7099815859151</v>
      </c>
      <c r="R40" s="14">
        <v>116085.21015228923</v>
      </c>
      <c r="S40" s="14">
        <v>563105.63985929405</v>
      </c>
      <c r="T40" s="14">
        <v>116.26150536786352</v>
      </c>
      <c r="U40" s="14">
        <v>1144.4847211379956</v>
      </c>
      <c r="V40" s="14">
        <v>76110.45749080833</v>
      </c>
      <c r="W40" s="14">
        <v>2171.6355318880965</v>
      </c>
      <c r="X40" s="14">
        <v>723.68431140314908</v>
      </c>
      <c r="Y40" s="14">
        <v>79405.209831963308</v>
      </c>
      <c r="Z40" s="14">
        <v>2251628.0665164161</v>
      </c>
      <c r="AA40" s="14">
        <v>0</v>
      </c>
      <c r="AB40" s="14">
        <v>0</v>
      </c>
      <c r="AC40" s="14">
        <v>1918.4814343191374</v>
      </c>
      <c r="AD40" s="14">
        <v>4046.5944853411597</v>
      </c>
      <c r="AE40" s="14">
        <v>1187293.0872547985</v>
      </c>
      <c r="AF40" s="14">
        <v>271.95498810959322</v>
      </c>
      <c r="AG40" s="14">
        <v>93789.758434828458</v>
      </c>
      <c r="AH40" s="14">
        <v>465.04602147145408</v>
      </c>
      <c r="AI40" s="14">
        <v>232378.88158839406</v>
      </c>
      <c r="AJ40" s="14">
        <v>554.46033462815944</v>
      </c>
      <c r="AK40" s="14">
        <v>9986.5019706380299</v>
      </c>
      <c r="AL40" s="14">
        <v>0</v>
      </c>
      <c r="AM40" s="14">
        <v>4393.1668000506488</v>
      </c>
      <c r="AN40" s="14">
        <v>25944.471602431549</v>
      </c>
      <c r="AO40" s="14">
        <v>11673.48087685119</v>
      </c>
      <c r="AP40" s="14">
        <v>306775.89914649428</v>
      </c>
      <c r="AQ40" s="14">
        <v>2777.0378699319576</v>
      </c>
      <c r="AR40" s="14">
        <v>666.50131723666266</v>
      </c>
      <c r="AS40" s="14">
        <v>422652.55345082318</v>
      </c>
      <c r="AT40" s="14">
        <v>1070.3837420783182</v>
      </c>
      <c r="AU40" s="14">
        <v>6620.6828535450304</v>
      </c>
      <c r="AV40" s="14">
        <v>18605.540447885523</v>
      </c>
      <c r="AW40" s="14">
        <v>388.02004653445897</v>
      </c>
      <c r="AX40" s="14">
        <v>4228.8035059011245</v>
      </c>
      <c r="AY40" s="14">
        <v>104857.07531126392</v>
      </c>
      <c r="AZ40" s="14">
        <v>115665.8781561443</v>
      </c>
      <c r="BA40" s="14">
        <v>501510.74819473969</v>
      </c>
      <c r="BB40" s="14">
        <v>21588.579479348355</v>
      </c>
      <c r="BC40" s="14">
        <v>130085.94532263302</v>
      </c>
      <c r="BD40" s="14">
        <v>11418127.595666995</v>
      </c>
    </row>
    <row r="41" spans="1:56" x14ac:dyDescent="0.3">
      <c r="A41" s="15" t="s">
        <v>36</v>
      </c>
      <c r="B41" s="14">
        <v>263.25830762856975</v>
      </c>
      <c r="C41" s="14">
        <v>0.67617424880892452</v>
      </c>
      <c r="D41" s="14">
        <v>7.0090515582327999</v>
      </c>
      <c r="E41" s="14">
        <v>52.332470384029186</v>
      </c>
      <c r="F41" s="14">
        <v>0.35789776194002298</v>
      </c>
      <c r="G41" s="14">
        <v>6.2869954524509358E-2</v>
      </c>
      <c r="H41" s="14">
        <v>221.43809162793258</v>
      </c>
      <c r="I41" s="14">
        <v>896.97617396550663</v>
      </c>
      <c r="J41" s="14">
        <v>41100.000744461599</v>
      </c>
      <c r="K41" s="14">
        <v>621.89806788576391</v>
      </c>
      <c r="L41" s="14">
        <v>0</v>
      </c>
      <c r="M41" s="14">
        <v>0</v>
      </c>
      <c r="N41" s="14">
        <v>7.7868223978540957E-2</v>
      </c>
      <c r="O41" s="14">
        <v>0.22322306719019325</v>
      </c>
      <c r="P41" s="14">
        <v>0</v>
      </c>
      <c r="Q41" s="14">
        <v>0.43933636422960132</v>
      </c>
      <c r="R41" s="14">
        <v>11754.361300274582</v>
      </c>
      <c r="S41" s="14">
        <v>800.23088239685592</v>
      </c>
      <c r="T41" s="14">
        <v>0</v>
      </c>
      <c r="U41" s="14">
        <v>9.5876614997411042E-2</v>
      </c>
      <c r="V41" s="14">
        <v>1020.5937049152534</v>
      </c>
      <c r="W41" s="14">
        <v>0.52992554440176798</v>
      </c>
      <c r="X41" s="14">
        <v>5.8648264229347595E-2</v>
      </c>
      <c r="Y41" s="14">
        <v>1.8267832177242771</v>
      </c>
      <c r="Z41" s="14">
        <v>1170583.5350732959</v>
      </c>
      <c r="AA41" s="14">
        <v>0</v>
      </c>
      <c r="AB41" s="14">
        <v>4.8023555624745695E-2</v>
      </c>
      <c r="AC41" s="14">
        <v>6.1511893989234859E-2</v>
      </c>
      <c r="AD41" s="14">
        <v>0</v>
      </c>
      <c r="AE41" s="14">
        <v>665.22721414955311</v>
      </c>
      <c r="AF41" s="14">
        <v>0</v>
      </c>
      <c r="AG41" s="14">
        <v>1507.3361736221893</v>
      </c>
      <c r="AH41" s="14">
        <v>0</v>
      </c>
      <c r="AI41" s="14">
        <v>67344.194968654614</v>
      </c>
      <c r="AJ41" s="14">
        <v>1.2619080708747539</v>
      </c>
      <c r="AK41" s="14">
        <v>2.076590256161286E-2</v>
      </c>
      <c r="AL41" s="14">
        <v>11.470889564744024</v>
      </c>
      <c r="AM41" s="14">
        <v>0</v>
      </c>
      <c r="AN41" s="14">
        <v>1059.2418386782902</v>
      </c>
      <c r="AO41" s="14">
        <v>0</v>
      </c>
      <c r="AP41" s="14">
        <v>8479.3123461871328</v>
      </c>
      <c r="AQ41" s="14">
        <v>3.8942943938330025E-2</v>
      </c>
      <c r="AR41" s="14">
        <v>24.176681553168656</v>
      </c>
      <c r="AS41" s="14">
        <v>97.403887976114859</v>
      </c>
      <c r="AT41" s="14">
        <v>0.3952651847631381</v>
      </c>
      <c r="AU41" s="14">
        <v>0</v>
      </c>
      <c r="AV41" s="14">
        <v>57.446780812990099</v>
      </c>
      <c r="AW41" s="14">
        <v>3.0791629748461253</v>
      </c>
      <c r="AX41" s="14">
        <v>5.7001082143112987</v>
      </c>
      <c r="AY41" s="14">
        <v>328.34107363098536</v>
      </c>
      <c r="AZ41" s="14">
        <v>180.85571669813186</v>
      </c>
      <c r="BA41" s="14">
        <v>255279.82318204251</v>
      </c>
      <c r="BB41" s="14">
        <v>0.8103698706702851</v>
      </c>
      <c r="BC41" s="14">
        <v>4927.9255946719795</v>
      </c>
      <c r="BD41" s="14">
        <v>1567300.1548785104</v>
      </c>
    </row>
    <row r="42" spans="1:56" x14ac:dyDescent="0.3">
      <c r="A42" s="15" t="s">
        <v>37</v>
      </c>
      <c r="B42" s="14">
        <v>9.5449409165550447E-2</v>
      </c>
      <c r="C42" s="14">
        <v>3681.5026485448343</v>
      </c>
      <c r="D42" s="14">
        <v>29.610500692248646</v>
      </c>
      <c r="E42" s="14">
        <v>9.9213921633119886E-2</v>
      </c>
      <c r="F42" s="14">
        <v>0</v>
      </c>
      <c r="G42" s="14">
        <v>6.0414497916091978</v>
      </c>
      <c r="H42" s="14">
        <v>1.26632533670066E-7</v>
      </c>
      <c r="I42" s="14">
        <v>693.26965805245618</v>
      </c>
      <c r="J42" s="14">
        <v>10584.451281033995</v>
      </c>
      <c r="K42" s="14">
        <v>216.49315968194489</v>
      </c>
      <c r="L42" s="14">
        <v>23.320072307136449</v>
      </c>
      <c r="M42" s="14">
        <v>1.0426666589296412</v>
      </c>
      <c r="N42" s="14">
        <v>16045.863270894213</v>
      </c>
      <c r="O42" s="14">
        <v>252.06814193742247</v>
      </c>
      <c r="P42" s="14">
        <v>14.177550697214375</v>
      </c>
      <c r="Q42" s="14">
        <v>3227.1374237950945</v>
      </c>
      <c r="R42" s="14">
        <v>148.18054864531143</v>
      </c>
      <c r="S42" s="14">
        <v>164451.9933427613</v>
      </c>
      <c r="T42" s="14">
        <v>4.956627166146216</v>
      </c>
      <c r="U42" s="14">
        <v>202.44743997472042</v>
      </c>
      <c r="V42" s="14">
        <v>38.26256105210679</v>
      </c>
      <c r="W42" s="14">
        <v>0.31832522587786827</v>
      </c>
      <c r="X42" s="14">
        <v>509.73923957427695</v>
      </c>
      <c r="Y42" s="14">
        <v>165.26053171497742</v>
      </c>
      <c r="Z42" s="14">
        <v>7091.2900127661005</v>
      </c>
      <c r="AA42" s="14">
        <v>0</v>
      </c>
      <c r="AB42" s="14">
        <v>9.7095960065093116</v>
      </c>
      <c r="AC42" s="14">
        <v>3.6495822800686146</v>
      </c>
      <c r="AD42" s="14">
        <v>1.3580780327473237E-2</v>
      </c>
      <c r="AE42" s="14">
        <v>7.5319371597149338</v>
      </c>
      <c r="AF42" s="14">
        <v>7.6753491314186508E-3</v>
      </c>
      <c r="AG42" s="14">
        <v>3.3918551615639352</v>
      </c>
      <c r="AH42" s="14">
        <v>0</v>
      </c>
      <c r="AI42" s="14">
        <v>59.78405911407306</v>
      </c>
      <c r="AJ42" s="14">
        <v>1.797698789544705E-2</v>
      </c>
      <c r="AK42" s="14">
        <v>411.73457074484594</v>
      </c>
      <c r="AL42" s="14">
        <v>13151.739462426865</v>
      </c>
      <c r="AM42" s="14">
        <v>0.35683400843906116</v>
      </c>
      <c r="AN42" s="14">
        <v>0</v>
      </c>
      <c r="AO42" s="14">
        <v>1.2573063214461035</v>
      </c>
      <c r="AP42" s="14">
        <v>625.9118131157652</v>
      </c>
      <c r="AQ42" s="14">
        <v>12.901574354715791</v>
      </c>
      <c r="AR42" s="14">
        <v>126.01347269188253</v>
      </c>
      <c r="AS42" s="14">
        <v>104.22023328579031</v>
      </c>
      <c r="AT42" s="14">
        <v>15890.854624004149</v>
      </c>
      <c r="AU42" s="14">
        <v>5.4870715514024884</v>
      </c>
      <c r="AV42" s="14">
        <v>934.38564781903528</v>
      </c>
      <c r="AW42" s="14">
        <v>28.828921264693705</v>
      </c>
      <c r="AX42" s="14">
        <v>0.5108638114508347</v>
      </c>
      <c r="AY42" s="14">
        <v>24.113825342532955</v>
      </c>
      <c r="AZ42" s="14">
        <v>1543.968642595624</v>
      </c>
      <c r="BA42" s="14">
        <v>5501.9910135916289</v>
      </c>
      <c r="BB42" s="14">
        <v>1.597116921399929</v>
      </c>
      <c r="BC42" s="14">
        <v>11279.137237321882</v>
      </c>
      <c r="BD42" s="14">
        <v>257116.73761043826</v>
      </c>
    </row>
    <row r="43" spans="1:56" x14ac:dyDescent="0.3">
      <c r="A43" s="15" t="s">
        <v>38</v>
      </c>
      <c r="B43" s="14">
        <v>29.162271251742233</v>
      </c>
      <c r="C43" s="14">
        <v>4.8719136962948576E-4</v>
      </c>
      <c r="D43" s="14">
        <v>203.14567222382044</v>
      </c>
      <c r="E43" s="14">
        <v>515.31244606409678</v>
      </c>
      <c r="F43" s="14">
        <v>0</v>
      </c>
      <c r="G43" s="14">
        <v>5.0037372222133127</v>
      </c>
      <c r="H43" s="14">
        <v>0</v>
      </c>
      <c r="I43" s="14">
        <v>0.35264507634661457</v>
      </c>
      <c r="J43" s="14">
        <v>1.9888997589787447</v>
      </c>
      <c r="K43" s="14">
        <v>3.4122026464054522E-3</v>
      </c>
      <c r="L43" s="14">
        <v>0</v>
      </c>
      <c r="M43" s="14">
        <v>14.393050855824914</v>
      </c>
      <c r="N43" s="14">
        <v>204.92321961096351</v>
      </c>
      <c r="O43" s="14">
        <v>231.95141239735821</v>
      </c>
      <c r="P43" s="14">
        <v>0</v>
      </c>
      <c r="Q43" s="14">
        <v>0</v>
      </c>
      <c r="R43" s="14">
        <v>1017.659134229723</v>
      </c>
      <c r="S43" s="14">
        <v>873.21669849846353</v>
      </c>
      <c r="T43" s="14">
        <v>745.86273171457447</v>
      </c>
      <c r="U43" s="14">
        <v>0.25282142838351762</v>
      </c>
      <c r="V43" s="14">
        <v>1.1221058455325155</v>
      </c>
      <c r="W43" s="14">
        <v>0</v>
      </c>
      <c r="X43" s="14">
        <v>11.364830417744432</v>
      </c>
      <c r="Y43" s="14">
        <v>157.87297686370619</v>
      </c>
      <c r="Z43" s="14">
        <v>10.099047789229857</v>
      </c>
      <c r="AA43" s="14">
        <v>0</v>
      </c>
      <c r="AB43" s="14">
        <v>0</v>
      </c>
      <c r="AC43" s="14">
        <v>0</v>
      </c>
      <c r="AD43" s="14">
        <v>61.974311355904078</v>
      </c>
      <c r="AE43" s="14">
        <v>9.5028121011572829E-4</v>
      </c>
      <c r="AF43" s="14">
        <v>0</v>
      </c>
      <c r="AG43" s="14">
        <v>0.222333918582374</v>
      </c>
      <c r="AH43" s="14">
        <v>0</v>
      </c>
      <c r="AI43" s="14">
        <v>243.29357324989911</v>
      </c>
      <c r="AJ43" s="14">
        <v>4.7799218674464801E-4</v>
      </c>
      <c r="AK43" s="14">
        <v>0</v>
      </c>
      <c r="AL43" s="14">
        <v>4.542401886947314E-4</v>
      </c>
      <c r="AM43" s="14">
        <v>0</v>
      </c>
      <c r="AN43" s="14">
        <v>1.2380627704997118E-3</v>
      </c>
      <c r="AO43" s="14">
        <v>0</v>
      </c>
      <c r="AP43" s="14">
        <v>1.1110472452406416E-2</v>
      </c>
      <c r="AQ43" s="14">
        <v>60.336509933553657</v>
      </c>
      <c r="AR43" s="14">
        <v>0</v>
      </c>
      <c r="AS43" s="14">
        <v>9.4154320722066726E-2</v>
      </c>
      <c r="AT43" s="14">
        <v>1.5564385873235024E-4</v>
      </c>
      <c r="AU43" s="14">
        <v>3.3840195678242302</v>
      </c>
      <c r="AV43" s="14">
        <v>914.26585430276907</v>
      </c>
      <c r="AW43" s="14">
        <v>1.1664043883741393E-3</v>
      </c>
      <c r="AX43" s="14">
        <v>0</v>
      </c>
      <c r="AY43" s="14">
        <v>7.4348767266208535E-5</v>
      </c>
      <c r="AZ43" s="14">
        <v>2265.126747581488</v>
      </c>
      <c r="BA43" s="14">
        <v>100.50894742108817</v>
      </c>
      <c r="BB43" s="14">
        <v>0</v>
      </c>
      <c r="BC43" s="14">
        <v>1319.7648570878407</v>
      </c>
      <c r="BD43" s="14">
        <v>8992.6745368282136</v>
      </c>
    </row>
    <row r="44" spans="1:56" x14ac:dyDescent="0.3">
      <c r="A44" s="15" t="s">
        <v>197</v>
      </c>
      <c r="B44" s="14">
        <v>16523.938538510029</v>
      </c>
      <c r="C44" s="14">
        <v>4675.4570445804338</v>
      </c>
      <c r="D44" s="14">
        <v>12978.506869087198</v>
      </c>
      <c r="E44" s="14">
        <v>567.24581508310951</v>
      </c>
      <c r="F44" s="14">
        <v>0</v>
      </c>
      <c r="G44" s="14">
        <v>12.043767115730462</v>
      </c>
      <c r="H44" s="14">
        <v>31.618199230970507</v>
      </c>
      <c r="I44" s="14">
        <v>6204.2656769663563</v>
      </c>
      <c r="J44" s="14">
        <v>1677871.7972557573</v>
      </c>
      <c r="K44" s="14">
        <v>48246.987634561388</v>
      </c>
      <c r="L44" s="14">
        <v>68.594231499368789</v>
      </c>
      <c r="M44" s="14">
        <v>312.48483238601341</v>
      </c>
      <c r="N44" s="14">
        <v>12.763128772317065</v>
      </c>
      <c r="O44" s="14">
        <v>1222.0170519031592</v>
      </c>
      <c r="P44" s="14">
        <v>624.97937355346357</v>
      </c>
      <c r="Q44" s="14">
        <v>30.057188443171</v>
      </c>
      <c r="R44" s="14">
        <v>13070.431614076133</v>
      </c>
      <c r="S44" s="14">
        <v>230319.91973039546</v>
      </c>
      <c r="T44" s="14">
        <v>1668.7822450349427</v>
      </c>
      <c r="U44" s="14">
        <v>454.01445332731549</v>
      </c>
      <c r="V44" s="14">
        <v>18529.394600906053</v>
      </c>
      <c r="W44" s="14">
        <v>135.92880898855958</v>
      </c>
      <c r="X44" s="14">
        <v>32.226576793579156</v>
      </c>
      <c r="Y44" s="14">
        <v>14824.521432268641</v>
      </c>
      <c r="Z44" s="14">
        <v>506849.38871603715</v>
      </c>
      <c r="AA44" s="14">
        <v>0</v>
      </c>
      <c r="AB44" s="14">
        <v>3.3005531422337642</v>
      </c>
      <c r="AC44" s="14">
        <v>6.2644989830448736</v>
      </c>
      <c r="AD44" s="14">
        <v>0.44782899753191729</v>
      </c>
      <c r="AE44" s="14">
        <v>271061.75691983569</v>
      </c>
      <c r="AF44" s="14">
        <v>1954.3911990693175</v>
      </c>
      <c r="AG44" s="14">
        <v>30447.73091630308</v>
      </c>
      <c r="AH44" s="14">
        <v>1.0887973253868062</v>
      </c>
      <c r="AI44" s="14">
        <v>96466.319971502351</v>
      </c>
      <c r="AJ44" s="14">
        <v>3198.6359541301081</v>
      </c>
      <c r="AK44" s="14">
        <v>140.96242445342307</v>
      </c>
      <c r="AL44" s="14">
        <v>670794.55282495997</v>
      </c>
      <c r="AM44" s="14">
        <v>2181.8517788359122</v>
      </c>
      <c r="AN44" s="14">
        <v>428.86655994700686</v>
      </c>
      <c r="AO44" s="14">
        <v>395.48512451411108</v>
      </c>
      <c r="AP44" s="14">
        <v>0</v>
      </c>
      <c r="AQ44" s="14">
        <v>84.246428392011524</v>
      </c>
      <c r="AR44" s="14">
        <v>85.935554952366203</v>
      </c>
      <c r="AS44" s="14">
        <v>31847.917290234938</v>
      </c>
      <c r="AT44" s="14">
        <v>3.6952600859731661</v>
      </c>
      <c r="AU44" s="14">
        <v>1.3617435135544528E-2</v>
      </c>
      <c r="AV44" s="14">
        <v>235.47141894457224</v>
      </c>
      <c r="AW44" s="14">
        <v>96.444747748389943</v>
      </c>
      <c r="AX44" s="14">
        <v>20802.241936819421</v>
      </c>
      <c r="AY44" s="14">
        <v>3769.4638502522462</v>
      </c>
      <c r="AZ44" s="14">
        <v>26166.270204406072</v>
      </c>
      <c r="BA44" s="14">
        <v>273695.84247859445</v>
      </c>
      <c r="BB44" s="14">
        <v>1976.1845522349242</v>
      </c>
      <c r="BC44" s="14">
        <v>13248.985114952111</v>
      </c>
      <c r="BD44" s="14">
        <v>4004361.7325923285</v>
      </c>
    </row>
    <row r="45" spans="1:56" x14ac:dyDescent="0.3">
      <c r="A45" s="15" t="s">
        <v>40</v>
      </c>
      <c r="B45" s="14">
        <v>8.5292970988365094E-2</v>
      </c>
      <c r="C45" s="14">
        <v>9.8003912523210064E-3</v>
      </c>
      <c r="D45" s="14">
        <v>4.4750817323727182E-2</v>
      </c>
      <c r="E45" s="14">
        <v>9.0972588069527016E-2</v>
      </c>
      <c r="F45" s="14">
        <v>0</v>
      </c>
      <c r="G45" s="14">
        <v>9.2997496971589459</v>
      </c>
      <c r="H45" s="14">
        <v>7.4031327376346267E-7</v>
      </c>
      <c r="I45" s="14">
        <v>0.25141586941719724</v>
      </c>
      <c r="J45" s="14">
        <v>710.76468922553022</v>
      </c>
      <c r="K45" s="14">
        <v>53.572137268902999</v>
      </c>
      <c r="L45" s="14">
        <v>0</v>
      </c>
      <c r="M45" s="14">
        <v>0</v>
      </c>
      <c r="N45" s="14">
        <v>7.3329903052866009E-3</v>
      </c>
      <c r="O45" s="14">
        <v>1.9502945019692294E-2</v>
      </c>
      <c r="P45" s="14">
        <v>1.6685409884561317E-7</v>
      </c>
      <c r="Q45" s="14">
        <v>3.8488351890515811E-2</v>
      </c>
      <c r="R45" s="14">
        <v>3.4043129120668758</v>
      </c>
      <c r="S45" s="14">
        <v>107.11476067800288</v>
      </c>
      <c r="T45" s="14">
        <v>0.4994881074437722</v>
      </c>
      <c r="U45" s="14">
        <v>778.96424895848781</v>
      </c>
      <c r="V45" s="14">
        <v>0.19767156728645821</v>
      </c>
      <c r="W45" s="14">
        <v>4.6297664917626713E-2</v>
      </c>
      <c r="X45" s="14">
        <v>0.69590555040599755</v>
      </c>
      <c r="Y45" s="14">
        <v>327.90728276605159</v>
      </c>
      <c r="Z45" s="14">
        <v>4.1173871369325097</v>
      </c>
      <c r="AA45" s="14">
        <v>0</v>
      </c>
      <c r="AB45" s="14">
        <v>4.2225881410396975E-3</v>
      </c>
      <c r="AC45" s="14">
        <v>5.3736609934456475E-3</v>
      </c>
      <c r="AD45" s="14">
        <v>7.6963421524074626E-6</v>
      </c>
      <c r="AE45" s="14">
        <v>0.15027976663429657</v>
      </c>
      <c r="AF45" s="14">
        <v>0</v>
      </c>
      <c r="AG45" s="14">
        <v>0.64744829739451759</v>
      </c>
      <c r="AH45" s="14">
        <v>0</v>
      </c>
      <c r="AI45" s="14">
        <v>17.745375277620013</v>
      </c>
      <c r="AJ45" s="14">
        <v>4.2473997174570181E-3</v>
      </c>
      <c r="AK45" s="14">
        <v>1.814346140263591E-3</v>
      </c>
      <c r="AL45" s="14">
        <v>0.67422164537047224</v>
      </c>
      <c r="AM45" s="14">
        <v>0.18503005750516982</v>
      </c>
      <c r="AN45" s="14">
        <v>0.64201013762999259</v>
      </c>
      <c r="AO45" s="14">
        <v>6.5672363786912786E-4</v>
      </c>
      <c r="AP45" s="14">
        <v>1.1191835650560598</v>
      </c>
      <c r="AQ45" s="14">
        <v>0</v>
      </c>
      <c r="AR45" s="14">
        <v>1.4395731699053916E-2</v>
      </c>
      <c r="AS45" s="14">
        <v>2.6822987180699824</v>
      </c>
      <c r="AT45" s="14">
        <v>0.52843499677082828</v>
      </c>
      <c r="AU45" s="14">
        <v>7.7134260901822848E-4</v>
      </c>
      <c r="AV45" s="14">
        <v>1.2032505386987169</v>
      </c>
      <c r="AW45" s="14">
        <v>1.0363936155037145E-2</v>
      </c>
      <c r="AX45" s="14">
        <v>0.49796268652012049</v>
      </c>
      <c r="AY45" s="14">
        <v>1.0598593616199634</v>
      </c>
      <c r="AZ45" s="14">
        <v>1.2755601082979042</v>
      </c>
      <c r="BA45" s="14">
        <v>13.736750470311188</v>
      </c>
      <c r="BB45" s="14">
        <v>7.0791561347881518E-2</v>
      </c>
      <c r="BC45" s="14">
        <v>15.387682801152675</v>
      </c>
      <c r="BD45" s="14">
        <v>2054.7794827800572</v>
      </c>
    </row>
    <row r="46" spans="1:56" x14ac:dyDescent="0.3">
      <c r="A46" s="15" t="s">
        <v>41</v>
      </c>
      <c r="B46" s="14">
        <v>5.1769456570224831E-2</v>
      </c>
      <c r="C46" s="14">
        <v>31.544460909753365</v>
      </c>
      <c r="D46" s="14">
        <v>0.13985040345255953</v>
      </c>
      <c r="E46" s="14">
        <v>7.519303226055013E-2</v>
      </c>
      <c r="F46" s="14">
        <v>0</v>
      </c>
      <c r="G46" s="14">
        <v>5.7299523074824164</v>
      </c>
      <c r="H46" s="14">
        <v>7.4310361991053239E-8</v>
      </c>
      <c r="I46" s="14">
        <v>18.942499701697312</v>
      </c>
      <c r="J46" s="14">
        <v>81617.471992726962</v>
      </c>
      <c r="K46" s="14">
        <v>494.8576752290374</v>
      </c>
      <c r="L46" s="14">
        <v>0</v>
      </c>
      <c r="M46" s="14">
        <v>0</v>
      </c>
      <c r="N46" s="14">
        <v>232.51717675491699</v>
      </c>
      <c r="O46" s="14">
        <v>0.49520804768286358</v>
      </c>
      <c r="P46" s="14">
        <v>2.123187384841243</v>
      </c>
      <c r="Q46" s="14">
        <v>4.8519306453357913</v>
      </c>
      <c r="R46" s="14">
        <v>137.61681760207497</v>
      </c>
      <c r="S46" s="14">
        <v>4398.9268588289133</v>
      </c>
      <c r="T46" s="14">
        <v>2.4390709625072177E-10</v>
      </c>
      <c r="U46" s="14">
        <v>9.2469341446836134E-2</v>
      </c>
      <c r="V46" s="14">
        <v>182.10327594865169</v>
      </c>
      <c r="W46" s="14">
        <v>2.0188721461293468E-2</v>
      </c>
      <c r="X46" s="14">
        <v>315.87746523598571</v>
      </c>
      <c r="Y46" s="14">
        <v>0.3712188023464072</v>
      </c>
      <c r="Z46" s="14">
        <v>947.21281605743786</v>
      </c>
      <c r="AA46" s="14">
        <v>0</v>
      </c>
      <c r="AB46" s="14">
        <v>13.171111803104587</v>
      </c>
      <c r="AC46" s="14">
        <v>5.9830684484461365</v>
      </c>
      <c r="AD46" s="14">
        <v>7.7253507619145273E-7</v>
      </c>
      <c r="AE46" s="14">
        <v>37.72214538324927</v>
      </c>
      <c r="AF46" s="14">
        <v>0.10070353150777046</v>
      </c>
      <c r="AG46" s="14">
        <v>0.34020592592663407</v>
      </c>
      <c r="AH46" s="14">
        <v>0.28723876497575035</v>
      </c>
      <c r="AI46" s="14">
        <v>332.99679279339165</v>
      </c>
      <c r="AJ46" s="14">
        <v>0.31563998719696962</v>
      </c>
      <c r="AK46" s="14">
        <v>0.25509573614598913</v>
      </c>
      <c r="AL46" s="14">
        <v>432.17623807194047</v>
      </c>
      <c r="AM46" s="14">
        <v>2.0102790397503596</v>
      </c>
      <c r="AN46" s="14">
        <v>0.16500647006435135</v>
      </c>
      <c r="AO46" s="14">
        <v>1.8806501931701578</v>
      </c>
      <c r="AP46" s="14">
        <v>578.86862888914516</v>
      </c>
      <c r="AQ46" s="14">
        <v>4.4152797102976614E-2</v>
      </c>
      <c r="AR46" s="14">
        <v>0</v>
      </c>
      <c r="AS46" s="14">
        <v>9.828711861444031</v>
      </c>
      <c r="AT46" s="14">
        <v>1.2055647798743245E-3</v>
      </c>
      <c r="AU46" s="14">
        <v>9.0846466595406614E-2</v>
      </c>
      <c r="AV46" s="14">
        <v>0.52618284176705021</v>
      </c>
      <c r="AW46" s="14">
        <v>0.31247138288453113</v>
      </c>
      <c r="AX46" s="14">
        <v>0.50556489690767048</v>
      </c>
      <c r="AY46" s="14">
        <v>1.6966313561906605</v>
      </c>
      <c r="AZ46" s="14">
        <v>9.6614727952485886</v>
      </c>
      <c r="BA46" s="14">
        <v>473.24193797610633</v>
      </c>
      <c r="BB46" s="14">
        <v>25.027257209141066</v>
      </c>
      <c r="BC46" s="14">
        <v>2216.3002141559878</v>
      </c>
      <c r="BD46" s="14">
        <v>92534.531462327563</v>
      </c>
    </row>
    <row r="47" spans="1:56" x14ac:dyDescent="0.3">
      <c r="A47" s="15" t="s">
        <v>42</v>
      </c>
      <c r="B47" s="14">
        <v>146.64335123972529</v>
      </c>
      <c r="C47" s="14">
        <v>253.66002024823342</v>
      </c>
      <c r="D47" s="14">
        <v>50.53838559522702</v>
      </c>
      <c r="E47" s="14">
        <v>1954.2667335680073</v>
      </c>
      <c r="F47" s="14">
        <v>81.136341778944072</v>
      </c>
      <c r="G47" s="14">
        <v>7.0389405080529446E-2</v>
      </c>
      <c r="H47" s="14">
        <v>12.411649173413696</v>
      </c>
      <c r="I47" s="14">
        <v>259.41744648293593</v>
      </c>
      <c r="J47" s="14">
        <v>255652.71328913112</v>
      </c>
      <c r="K47" s="14">
        <v>7097.3805546607737</v>
      </c>
      <c r="L47" s="14">
        <v>0</v>
      </c>
      <c r="M47" s="14">
        <v>0</v>
      </c>
      <c r="N47" s="14">
        <v>8.7181516226326361E-2</v>
      </c>
      <c r="O47" s="14">
        <v>2.2337642194414138</v>
      </c>
      <c r="P47" s="14">
        <v>0</v>
      </c>
      <c r="Q47" s="14">
        <v>4.9270026964593168</v>
      </c>
      <c r="R47" s="14">
        <v>2926.5179191506668</v>
      </c>
      <c r="S47" s="14">
        <v>77031.834137157886</v>
      </c>
      <c r="T47" s="14">
        <v>0</v>
      </c>
      <c r="U47" s="14">
        <v>15.959048817946313</v>
      </c>
      <c r="V47" s="14">
        <v>1446.6432664522754</v>
      </c>
      <c r="W47" s="14">
        <v>12172.624590898864</v>
      </c>
      <c r="X47" s="14">
        <v>2243.1088879168815</v>
      </c>
      <c r="Y47" s="14">
        <v>206.64539283940718</v>
      </c>
      <c r="Z47" s="14">
        <v>88325.476024207033</v>
      </c>
      <c r="AA47" s="14">
        <v>0</v>
      </c>
      <c r="AB47" s="14">
        <v>5.376732870006707E-2</v>
      </c>
      <c r="AC47" s="14">
        <v>6.8868916098720936E-2</v>
      </c>
      <c r="AD47" s="14">
        <v>0</v>
      </c>
      <c r="AE47" s="14">
        <v>152584.2873416417</v>
      </c>
      <c r="AF47" s="14">
        <v>0</v>
      </c>
      <c r="AG47" s="14">
        <v>42.871307462551151</v>
      </c>
      <c r="AH47" s="14">
        <v>2.123190767215767</v>
      </c>
      <c r="AI47" s="14">
        <v>591.60545644065519</v>
      </c>
      <c r="AJ47" s="14">
        <v>0.37950229520525719</v>
      </c>
      <c r="AK47" s="14">
        <v>7.6172185183186594</v>
      </c>
      <c r="AL47" s="14">
        <v>426541.55318094109</v>
      </c>
      <c r="AM47" s="14">
        <v>9047.7970936986312</v>
      </c>
      <c r="AN47" s="14">
        <v>9.5348204620167465</v>
      </c>
      <c r="AO47" s="14">
        <v>0</v>
      </c>
      <c r="AP47" s="14">
        <v>524149.82828953501</v>
      </c>
      <c r="AQ47" s="14">
        <v>1.4059612561570971</v>
      </c>
      <c r="AR47" s="14">
        <v>130.00695347852238</v>
      </c>
      <c r="AS47" s="14">
        <v>0</v>
      </c>
      <c r="AT47" s="14">
        <v>0.33649550246054533</v>
      </c>
      <c r="AU47" s="14">
        <v>0</v>
      </c>
      <c r="AV47" s="14">
        <v>28.119938837562025</v>
      </c>
      <c r="AW47" s="14">
        <v>5.6195687379927293</v>
      </c>
      <c r="AX47" s="14">
        <v>1965.3112287403637</v>
      </c>
      <c r="AY47" s="14">
        <v>2.5227404977415508</v>
      </c>
      <c r="AZ47" s="14">
        <v>4373.9457017844361</v>
      </c>
      <c r="BA47" s="14">
        <v>89516.762142289372</v>
      </c>
      <c r="BB47" s="14">
        <v>327.96798599509634</v>
      </c>
      <c r="BC47" s="14">
        <v>7534.1815082524854</v>
      </c>
      <c r="BD47" s="14">
        <v>1666748.195640536</v>
      </c>
    </row>
    <row r="48" spans="1:56" x14ac:dyDescent="0.3">
      <c r="A48" s="15" t="s">
        <v>43</v>
      </c>
      <c r="B48" s="14">
        <v>2.8631875315601966E-3</v>
      </c>
      <c r="C48" s="14">
        <v>15.08113409084028</v>
      </c>
      <c r="D48" s="14">
        <v>0.29194386083425639</v>
      </c>
      <c r="E48" s="14">
        <v>0.83577589910889261</v>
      </c>
      <c r="F48" s="14">
        <v>0</v>
      </c>
      <c r="G48" s="14">
        <v>0.19387982409392523</v>
      </c>
      <c r="H48" s="14">
        <v>0</v>
      </c>
      <c r="I48" s="14">
        <v>1.6009696476277289</v>
      </c>
      <c r="J48" s="14">
        <v>279.433567062034</v>
      </c>
      <c r="K48" s="14">
        <v>0.23958419295231176</v>
      </c>
      <c r="L48" s="14">
        <v>0.15645903998661095</v>
      </c>
      <c r="M48" s="14">
        <v>9.4465835463614176E-3</v>
      </c>
      <c r="N48" s="14">
        <v>17856.804822931084</v>
      </c>
      <c r="O48" s="14">
        <v>3.3956873252280808E-5</v>
      </c>
      <c r="P48" s="14">
        <v>58.833791073476704</v>
      </c>
      <c r="Q48" s="14">
        <v>2.1214936566740002E-3</v>
      </c>
      <c r="R48" s="14">
        <v>4.2058262648990121</v>
      </c>
      <c r="S48" s="14">
        <v>1097.1256136566394</v>
      </c>
      <c r="T48" s="14">
        <v>2.2509690923293094E-5</v>
      </c>
      <c r="U48" s="14">
        <v>525.87508758062654</v>
      </c>
      <c r="V48" s="14">
        <v>0.25712380870305018</v>
      </c>
      <c r="W48" s="14">
        <v>2.7029395722116029E-3</v>
      </c>
      <c r="X48" s="14">
        <v>0.16314600266081578</v>
      </c>
      <c r="Y48" s="14">
        <v>253.26521890852072</v>
      </c>
      <c r="Z48" s="14">
        <v>264.38936889275965</v>
      </c>
      <c r="AA48" s="14">
        <v>0</v>
      </c>
      <c r="AB48" s="14">
        <v>42.62235454581942</v>
      </c>
      <c r="AC48" s="14">
        <v>10.816971553338634</v>
      </c>
      <c r="AD48" s="14">
        <v>0</v>
      </c>
      <c r="AE48" s="14">
        <v>2.3559608811511947E-2</v>
      </c>
      <c r="AF48" s="14">
        <v>1.7712344149427657E-3</v>
      </c>
      <c r="AG48" s="14">
        <v>0.30212073830590658</v>
      </c>
      <c r="AH48" s="14">
        <v>0</v>
      </c>
      <c r="AI48" s="14">
        <v>5.5384552864950036</v>
      </c>
      <c r="AJ48" s="14">
        <v>8.2659630851209388E-4</v>
      </c>
      <c r="AK48" s="14">
        <v>2.2570612457676743E-3</v>
      </c>
      <c r="AL48" s="14">
        <v>14.636156859836298</v>
      </c>
      <c r="AM48" s="14">
        <v>5.9740084905067481E-4</v>
      </c>
      <c r="AN48" s="14">
        <v>507.36319903498901</v>
      </c>
      <c r="AO48" s="14">
        <v>5.0411774438215119E-4</v>
      </c>
      <c r="AP48" s="14">
        <v>17.951064717921003</v>
      </c>
      <c r="AQ48" s="14">
        <v>3088.5821286925593</v>
      </c>
      <c r="AR48" s="14">
        <v>138.35428642912342</v>
      </c>
      <c r="AS48" s="14">
        <v>363.80377961831056</v>
      </c>
      <c r="AT48" s="14">
        <v>0</v>
      </c>
      <c r="AU48" s="14">
        <v>0.18421381485306473</v>
      </c>
      <c r="AV48" s="14">
        <v>3.4306675016339714</v>
      </c>
      <c r="AW48" s="14">
        <v>0.3422605407973372</v>
      </c>
      <c r="AX48" s="14">
        <v>3.4848568943992957E-3</v>
      </c>
      <c r="AY48" s="14">
        <v>2.3504121451658602</v>
      </c>
      <c r="AZ48" s="14">
        <v>53.462469673504415</v>
      </c>
      <c r="BA48" s="14">
        <v>187.18181035725519</v>
      </c>
      <c r="BB48" s="14">
        <v>8.0166477433837494E-2</v>
      </c>
      <c r="BC48" s="14">
        <v>50.826344467172639</v>
      </c>
      <c r="BD48" s="14">
        <v>24846.632366738497</v>
      </c>
    </row>
    <row r="49" spans="1:65" x14ac:dyDescent="0.3">
      <c r="A49" s="15" t="s">
        <v>44</v>
      </c>
      <c r="B49" s="14">
        <v>4.7890003275440542E-3</v>
      </c>
      <c r="C49" s="14">
        <v>352.15386268986163</v>
      </c>
      <c r="D49" s="14">
        <v>2409.5081066856874</v>
      </c>
      <c r="E49" s="14">
        <v>7.2962072137798591E-3</v>
      </c>
      <c r="F49" s="14">
        <v>0</v>
      </c>
      <c r="G49" s="14">
        <v>1.6770320690006328</v>
      </c>
      <c r="H49" s="14">
        <v>0</v>
      </c>
      <c r="I49" s="14">
        <v>5.8931325469782588E-2</v>
      </c>
      <c r="J49" s="14">
        <v>355.45336601349351</v>
      </c>
      <c r="K49" s="14">
        <v>2.6088000680763792</v>
      </c>
      <c r="L49" s="14">
        <v>655.80656703579643</v>
      </c>
      <c r="M49" s="14">
        <v>84.031493525186335</v>
      </c>
      <c r="N49" s="14">
        <v>3.1113029513786477</v>
      </c>
      <c r="O49" s="14">
        <v>0.49924281542035692</v>
      </c>
      <c r="P49" s="14">
        <v>14.613274334749466</v>
      </c>
      <c r="Q49" s="14">
        <v>1.859358365373684E-3</v>
      </c>
      <c r="R49" s="14">
        <v>2010.7022157880622</v>
      </c>
      <c r="S49" s="14">
        <v>644.1945963670355</v>
      </c>
      <c r="T49" s="14">
        <v>4.8573992371086501</v>
      </c>
      <c r="U49" s="14">
        <v>155.91598556538858</v>
      </c>
      <c r="V49" s="14">
        <v>0.81358303319651382</v>
      </c>
      <c r="W49" s="14">
        <v>2.2282357061835022E-3</v>
      </c>
      <c r="X49" s="14">
        <v>2.6223901066399186E-2</v>
      </c>
      <c r="Y49" s="14">
        <v>3731.3159614769515</v>
      </c>
      <c r="Z49" s="14">
        <v>0.74257833750924762</v>
      </c>
      <c r="AA49" s="14">
        <v>0</v>
      </c>
      <c r="AB49" s="14">
        <v>0.24817408599152851</v>
      </c>
      <c r="AC49" s="14">
        <v>1369.6509596012515</v>
      </c>
      <c r="AD49" s="14">
        <v>294.04616769347842</v>
      </c>
      <c r="AE49" s="14">
        <v>702.10083857314692</v>
      </c>
      <c r="AF49" s="14">
        <v>0</v>
      </c>
      <c r="AG49" s="14">
        <v>4.2602167652941947E-2</v>
      </c>
      <c r="AH49" s="14">
        <v>0</v>
      </c>
      <c r="AI49" s="14">
        <v>3038.8561657565174</v>
      </c>
      <c r="AJ49" s="14">
        <v>0.56116399605915701</v>
      </c>
      <c r="AK49" s="14">
        <v>5.7394110788896009E-2</v>
      </c>
      <c r="AL49" s="14">
        <v>11.064069733036753</v>
      </c>
      <c r="AM49" s="14">
        <v>8.9201038903713881E-3</v>
      </c>
      <c r="AN49" s="14">
        <v>1.3976976702689836</v>
      </c>
      <c r="AO49" s="14">
        <v>0.11133956731067735</v>
      </c>
      <c r="AP49" s="14">
        <v>5.1961803721445481E-2</v>
      </c>
      <c r="AQ49" s="14">
        <v>0.19736064236352963</v>
      </c>
      <c r="AR49" s="14">
        <v>119.51481472154057</v>
      </c>
      <c r="AS49" s="14">
        <v>3.3109503652177192</v>
      </c>
      <c r="AT49" s="14">
        <v>5.624873479708361</v>
      </c>
      <c r="AU49" s="14">
        <v>0</v>
      </c>
      <c r="AV49" s="14">
        <v>36.654332933139791</v>
      </c>
      <c r="AW49" s="14">
        <v>3.0018045795864148</v>
      </c>
      <c r="AX49" s="14">
        <v>2.3889293337993115E-2</v>
      </c>
      <c r="AY49" s="14">
        <v>26.905194281446018</v>
      </c>
      <c r="AZ49" s="14">
        <v>517.19410275443875</v>
      </c>
      <c r="BA49" s="14">
        <v>15.267303255181657</v>
      </c>
      <c r="BB49" s="14">
        <v>3.3961577118196244E-3</v>
      </c>
      <c r="BC49" s="14">
        <v>1305.8020222613413</v>
      </c>
      <c r="BD49" s="14">
        <v>17879.804195610184</v>
      </c>
    </row>
    <row r="50" spans="1:65" x14ac:dyDescent="0.3">
      <c r="A50" s="15" t="s">
        <v>45</v>
      </c>
      <c r="B50" s="14">
        <v>5.3230497722923223E-2</v>
      </c>
      <c r="C50" s="14">
        <v>4.7284239226476954</v>
      </c>
      <c r="D50" s="14">
        <v>174.81338183132524</v>
      </c>
      <c r="E50" s="14">
        <v>268.92379173184423</v>
      </c>
      <c r="F50" s="14">
        <v>0</v>
      </c>
      <c r="G50" s="14">
        <v>2.6909524966557611E-3</v>
      </c>
      <c r="H50" s="14">
        <v>1.889747040922523E-5</v>
      </c>
      <c r="I50" s="14">
        <v>2.6475699732947868</v>
      </c>
      <c r="J50" s="14">
        <v>1442.4244627897483</v>
      </c>
      <c r="K50" s="14">
        <v>26.773223567586509</v>
      </c>
      <c r="L50" s="14">
        <v>0</v>
      </c>
      <c r="M50" s="14">
        <v>1.3768395518821765</v>
      </c>
      <c r="N50" s="14">
        <v>10.9747665564448</v>
      </c>
      <c r="O50" s="14">
        <v>6.478158836731148</v>
      </c>
      <c r="P50" s="14">
        <v>4.2591704179011774E-6</v>
      </c>
      <c r="Q50" s="14">
        <v>20.694225494992502</v>
      </c>
      <c r="R50" s="14">
        <v>2532.179444402097</v>
      </c>
      <c r="S50" s="14">
        <v>1025.8103672815932</v>
      </c>
      <c r="T50" s="14">
        <v>2.4706103894940501</v>
      </c>
      <c r="U50" s="14">
        <v>1.7589557841981497E-2</v>
      </c>
      <c r="V50" s="14">
        <v>472.25509585794214</v>
      </c>
      <c r="W50" s="14">
        <v>0.11503948057316091</v>
      </c>
      <c r="X50" s="14">
        <v>88.679347550378992</v>
      </c>
      <c r="Y50" s="14">
        <v>573.36270862921742</v>
      </c>
      <c r="Z50" s="14">
        <v>513.58528475180208</v>
      </c>
      <c r="AA50" s="14">
        <v>0</v>
      </c>
      <c r="AB50" s="14">
        <v>2.7512694770722001E-3</v>
      </c>
      <c r="AC50" s="14">
        <v>2.6325821997955157E-3</v>
      </c>
      <c r="AD50" s="14">
        <v>1.9645926020619054E-4</v>
      </c>
      <c r="AE50" s="14">
        <v>2.7853039965359958</v>
      </c>
      <c r="AF50" s="14">
        <v>66.08366845210584</v>
      </c>
      <c r="AG50" s="14">
        <v>266.48745713981862</v>
      </c>
      <c r="AH50" s="14">
        <v>0</v>
      </c>
      <c r="AI50" s="14">
        <v>361.40714346506911</v>
      </c>
      <c r="AJ50" s="14">
        <v>2.4696569099998101E-3</v>
      </c>
      <c r="AK50" s="14">
        <v>14.833850041363421</v>
      </c>
      <c r="AL50" s="14">
        <v>0.88495867933594552</v>
      </c>
      <c r="AM50" s="14">
        <v>9.3247479367414884E-2</v>
      </c>
      <c r="AN50" s="14">
        <v>0.52363265377858637</v>
      </c>
      <c r="AO50" s="14">
        <v>7727.0874958075347</v>
      </c>
      <c r="AP50" s="14">
        <v>2.0446018956390271</v>
      </c>
      <c r="AQ50" s="14">
        <v>2008.7712953599405</v>
      </c>
      <c r="AR50" s="14">
        <v>0.85962426831823713</v>
      </c>
      <c r="AS50" s="14">
        <v>0.42998247471323497</v>
      </c>
      <c r="AT50" s="14">
        <v>1.7648510521903925E-4</v>
      </c>
      <c r="AU50" s="14">
        <v>0.10580245989310091</v>
      </c>
      <c r="AV50" s="14">
        <v>0</v>
      </c>
      <c r="AW50" s="14">
        <v>4.7406526910707161</v>
      </c>
      <c r="AX50" s="14">
        <v>563.66219464958135</v>
      </c>
      <c r="AY50" s="14">
        <v>1.2442271473083484</v>
      </c>
      <c r="AZ50" s="14">
        <v>341.20329796967536</v>
      </c>
      <c r="BA50" s="14">
        <v>89.936644140518638</v>
      </c>
      <c r="BB50" s="14">
        <v>16.768200379975479</v>
      </c>
      <c r="BC50" s="14">
        <v>11220.490875988557</v>
      </c>
      <c r="BD50" s="14">
        <v>29858.818660357349</v>
      </c>
    </row>
    <row r="51" spans="1:65" x14ac:dyDescent="0.3">
      <c r="A51" s="15" t="s">
        <v>46</v>
      </c>
      <c r="B51" s="14">
        <v>16.089090878654094</v>
      </c>
      <c r="C51" s="14">
        <v>210.43700367655759</v>
      </c>
      <c r="D51" s="14">
        <v>8.9672626150690977</v>
      </c>
      <c r="E51" s="14">
        <v>64.363507862839683</v>
      </c>
      <c r="F51" s="14">
        <v>0</v>
      </c>
      <c r="G51" s="14">
        <v>0.27607815099444044</v>
      </c>
      <c r="H51" s="14">
        <v>7.3105935784141947E-5</v>
      </c>
      <c r="I51" s="14">
        <v>22.396390009485675</v>
      </c>
      <c r="J51" s="14">
        <v>3001.1353647008923</v>
      </c>
      <c r="K51" s="14">
        <v>139.28450828962872</v>
      </c>
      <c r="L51" s="14">
        <v>2.8381079442099577</v>
      </c>
      <c r="M51" s="14">
        <v>1.0355817212698701</v>
      </c>
      <c r="N51" s="14">
        <v>6.3846889604511503</v>
      </c>
      <c r="O51" s="14">
        <v>145.04663578345574</v>
      </c>
      <c r="P51" s="14">
        <v>126.44194683341816</v>
      </c>
      <c r="Q51" s="14">
        <v>1333.7352551851523</v>
      </c>
      <c r="R51" s="14">
        <v>798.13539242620743</v>
      </c>
      <c r="S51" s="14">
        <v>5148.9642924335049</v>
      </c>
      <c r="T51" s="14">
        <v>2.5093549734369645</v>
      </c>
      <c r="U51" s="14">
        <v>4.8536374695343207</v>
      </c>
      <c r="V51" s="14">
        <v>90.08506497057418</v>
      </c>
      <c r="W51" s="14">
        <v>0.30880338108142114</v>
      </c>
      <c r="X51" s="14">
        <v>7.7001803042488994</v>
      </c>
      <c r="Y51" s="14">
        <v>1919.4091278968822</v>
      </c>
      <c r="Z51" s="14">
        <v>913.99789272502869</v>
      </c>
      <c r="AA51" s="14">
        <v>0</v>
      </c>
      <c r="AB51" s="14">
        <v>6.8379025044825665</v>
      </c>
      <c r="AC51" s="14">
        <v>284.59550530017543</v>
      </c>
      <c r="AD51" s="14">
        <v>0.11943271958871553</v>
      </c>
      <c r="AE51" s="14">
        <v>9.4036072087832352</v>
      </c>
      <c r="AF51" s="14">
        <v>5.018497509004502E-2</v>
      </c>
      <c r="AG51" s="14">
        <v>675.56245436987456</v>
      </c>
      <c r="AH51" s="14">
        <v>1.6673219959327901</v>
      </c>
      <c r="AI51" s="14">
        <v>386.44342526551088</v>
      </c>
      <c r="AJ51" s="14">
        <v>0.13945883973780093</v>
      </c>
      <c r="AK51" s="14">
        <v>2107.8429340233788</v>
      </c>
      <c r="AL51" s="14">
        <v>116.2628257888675</v>
      </c>
      <c r="AM51" s="14">
        <v>0.65129287692959648</v>
      </c>
      <c r="AN51" s="14">
        <v>320.52120664862713</v>
      </c>
      <c r="AO51" s="14">
        <v>8.0716101628121404</v>
      </c>
      <c r="AP51" s="14">
        <v>268.36831242909415</v>
      </c>
      <c r="AQ51" s="14">
        <v>1.3035850289157744</v>
      </c>
      <c r="AR51" s="14">
        <v>1068.813705610836</v>
      </c>
      <c r="AS51" s="14">
        <v>166.98736232303813</v>
      </c>
      <c r="AT51" s="14">
        <v>513.47431552719593</v>
      </c>
      <c r="AU51" s="14">
        <v>1.5962646673112366</v>
      </c>
      <c r="AV51" s="14">
        <v>15.146043788627873</v>
      </c>
      <c r="AW51" s="14">
        <v>0</v>
      </c>
      <c r="AX51" s="14">
        <v>1346.8912120490243</v>
      </c>
      <c r="AY51" s="14">
        <v>17.795110114641957</v>
      </c>
      <c r="AZ51" s="14">
        <v>535.10305902266759</v>
      </c>
      <c r="BA51" s="14">
        <v>2339.8560153852768</v>
      </c>
      <c r="BB51" s="14">
        <v>0.31179422759784164</v>
      </c>
      <c r="BC51" s="14">
        <v>490.82919784504878</v>
      </c>
      <c r="BD51" s="14">
        <v>24649.040382997577</v>
      </c>
    </row>
    <row r="52" spans="1:65" x14ac:dyDescent="0.3">
      <c r="A52" s="15" t="s">
        <v>47</v>
      </c>
      <c r="B52" s="14">
        <v>1.1280806653837687E-4</v>
      </c>
      <c r="C52" s="14">
        <v>6.2070877641162859E-3</v>
      </c>
      <c r="D52" s="14">
        <v>2.1749423623622101E-3</v>
      </c>
      <c r="E52" s="14">
        <v>1.1272665349644781E-4</v>
      </c>
      <c r="F52" s="14">
        <v>0</v>
      </c>
      <c r="G52" s="14">
        <v>0</v>
      </c>
      <c r="H52" s="14">
        <v>29.496727183515855</v>
      </c>
      <c r="I52" s="14">
        <v>2.290619524542974E-2</v>
      </c>
      <c r="J52" s="14">
        <v>1.0010647044363779</v>
      </c>
      <c r="K52" s="14">
        <v>9.0657581015070182E-3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1.9784980823402042E-4</v>
      </c>
      <c r="R52" s="14">
        <v>0.16513623269834618</v>
      </c>
      <c r="S52" s="14">
        <v>2.4156313205263822E-2</v>
      </c>
      <c r="T52" s="14">
        <v>26.394957164509403</v>
      </c>
      <c r="U52" s="14">
        <v>1.0361523335941252E-3</v>
      </c>
      <c r="V52" s="14">
        <v>1.6728503485233853E-4</v>
      </c>
      <c r="W52" s="14">
        <v>60.846233814145307</v>
      </c>
      <c r="X52" s="14">
        <v>1.5892039270078619E-2</v>
      </c>
      <c r="Y52" s="14">
        <v>5.4502035931603323E-3</v>
      </c>
      <c r="Z52" s="14">
        <v>16.266501853075326</v>
      </c>
      <c r="AA52" s="14">
        <v>0</v>
      </c>
      <c r="AB52" s="14">
        <v>0</v>
      </c>
      <c r="AC52" s="14">
        <v>0</v>
      </c>
      <c r="AD52" s="14">
        <v>0</v>
      </c>
      <c r="AE52" s="14">
        <v>33.957431015809057</v>
      </c>
      <c r="AF52" s="14">
        <v>0</v>
      </c>
      <c r="AG52" s="14">
        <v>2.5912968294016948E-3</v>
      </c>
      <c r="AH52" s="14">
        <v>13.152663534156389</v>
      </c>
      <c r="AI52" s="14">
        <v>24.35807098932807</v>
      </c>
      <c r="AJ52" s="14">
        <v>2.217472252341083E-5</v>
      </c>
      <c r="AK52" s="14">
        <v>2.148729119683439E-4</v>
      </c>
      <c r="AL52" s="14">
        <v>4.831386069119651E-2</v>
      </c>
      <c r="AM52" s="14">
        <v>25.09935637248147</v>
      </c>
      <c r="AN52" s="14">
        <v>0</v>
      </c>
      <c r="AO52" s="14">
        <v>0</v>
      </c>
      <c r="AP52" s="14">
        <v>1.390251988612882E-2</v>
      </c>
      <c r="AQ52" s="14">
        <v>9.4264189534755611E-5</v>
      </c>
      <c r="AR52" s="14">
        <v>3.2195651873046381E-3</v>
      </c>
      <c r="AS52" s="14">
        <v>1.4066708540146931</v>
      </c>
      <c r="AT52" s="14">
        <v>2.3164378765193787E-5</v>
      </c>
      <c r="AU52" s="14">
        <v>0</v>
      </c>
      <c r="AV52" s="14">
        <v>2.107561167671708E-5</v>
      </c>
      <c r="AW52" s="14">
        <v>1.7768876765782905E-4</v>
      </c>
      <c r="AX52" s="14">
        <v>0</v>
      </c>
      <c r="AY52" s="14">
        <v>6.6842748676784997E-6</v>
      </c>
      <c r="AZ52" s="14">
        <v>2.5667123208769942</v>
      </c>
      <c r="BA52" s="14">
        <v>6.0217633194399038</v>
      </c>
      <c r="BB52" s="14">
        <v>3.2885298806306197E-5</v>
      </c>
      <c r="BC52" s="14">
        <v>0.29128654934930659</v>
      </c>
      <c r="BD52" s="14">
        <v>241.18067532202494</v>
      </c>
    </row>
    <row r="53" spans="1:65" x14ac:dyDescent="0.3">
      <c r="A53" s="15" t="s">
        <v>48</v>
      </c>
      <c r="B53" s="14">
        <v>1.4817910908726726E-4</v>
      </c>
      <c r="C53" s="14">
        <v>8.3353829650048192E-4</v>
      </c>
      <c r="D53" s="14">
        <v>3.6574295226469446E-4</v>
      </c>
      <c r="E53" s="14">
        <v>2.1579465077941314E-3</v>
      </c>
      <c r="F53" s="14">
        <v>0</v>
      </c>
      <c r="G53" s="14">
        <v>0</v>
      </c>
      <c r="H53" s="14">
        <v>0</v>
      </c>
      <c r="I53" s="14">
        <v>3.9696372889997091E-2</v>
      </c>
      <c r="J53" s="14">
        <v>0.3652847743045074</v>
      </c>
      <c r="K53" s="14">
        <v>1.5329440575800924E-3</v>
      </c>
      <c r="L53" s="14">
        <v>0</v>
      </c>
      <c r="M53" s="14">
        <v>0</v>
      </c>
      <c r="N53" s="14">
        <v>7.5253759231389038E-4</v>
      </c>
      <c r="O53" s="14">
        <v>0</v>
      </c>
      <c r="P53" s="14">
        <v>0</v>
      </c>
      <c r="Q53" s="14">
        <v>2.5814677624625872E-5</v>
      </c>
      <c r="R53" s="14">
        <v>0.28453318848127873</v>
      </c>
      <c r="S53" s="14">
        <v>6605.9334935157585</v>
      </c>
      <c r="T53" s="14">
        <v>0.50245883029223815</v>
      </c>
      <c r="U53" s="14">
        <v>5.0654790041731882E-4</v>
      </c>
      <c r="V53" s="14">
        <v>1.1870888572068534E-4</v>
      </c>
      <c r="W53" s="14">
        <v>3.3208871183986392E-5</v>
      </c>
      <c r="X53" s="14">
        <v>2.0734970830125739E-3</v>
      </c>
      <c r="Y53" s="14">
        <v>467.78379618456728</v>
      </c>
      <c r="Z53" s="14">
        <v>2.2938836655234898E-2</v>
      </c>
      <c r="AA53" s="14">
        <v>0</v>
      </c>
      <c r="AB53" s="14">
        <v>0</v>
      </c>
      <c r="AC53" s="14">
        <v>0</v>
      </c>
      <c r="AD53" s="14">
        <v>0</v>
      </c>
      <c r="AE53" s="14">
        <v>3.2428167390678183E-4</v>
      </c>
      <c r="AF53" s="14">
        <v>0</v>
      </c>
      <c r="AG53" s="14">
        <v>2.3920060615002361E-2</v>
      </c>
      <c r="AH53" s="14">
        <v>0</v>
      </c>
      <c r="AI53" s="14">
        <v>3.5101018031297965E-3</v>
      </c>
      <c r="AJ53" s="14">
        <v>5.359223275259378E-5</v>
      </c>
      <c r="AK53" s="14">
        <v>2.803024025139592E-5</v>
      </c>
      <c r="AL53" s="14">
        <v>2.8616548667419182E-3</v>
      </c>
      <c r="AM53" s="14">
        <v>107.04912864428718</v>
      </c>
      <c r="AN53" s="14">
        <v>3.6684392444800138E-3</v>
      </c>
      <c r="AO53" s="14">
        <v>0.30748542409587237</v>
      </c>
      <c r="AP53" s="14">
        <v>2.9895860006021431E-3</v>
      </c>
      <c r="AQ53" s="14">
        <v>7.6511723964407752</v>
      </c>
      <c r="AR53" s="14">
        <v>4.2014309106978902E-4</v>
      </c>
      <c r="AS53" s="14">
        <v>3.8516723477192683</v>
      </c>
      <c r="AT53" s="14">
        <v>1.9531460062611694E-5</v>
      </c>
      <c r="AU53" s="14">
        <v>1.1005465315455708E-3</v>
      </c>
      <c r="AV53" s="14">
        <v>5.9594318249820907E-3</v>
      </c>
      <c r="AW53" s="14">
        <v>1.4661673147931076E-4</v>
      </c>
      <c r="AX53" s="14">
        <v>3.3272023429512707E-5</v>
      </c>
      <c r="AY53" s="14">
        <v>0</v>
      </c>
      <c r="AZ53" s="14">
        <v>2.0064236078430421E-2</v>
      </c>
      <c r="BA53" s="14">
        <v>11.445646117122067</v>
      </c>
      <c r="BB53" s="14">
        <v>4.9484075012188864</v>
      </c>
      <c r="BC53" s="14">
        <v>7582.9981634524265</v>
      </c>
      <c r="BD53" s="14">
        <v>14793.257525776613</v>
      </c>
    </row>
    <row r="54" spans="1:65" x14ac:dyDescent="0.3">
      <c r="A54" s="15" t="s">
        <v>49</v>
      </c>
      <c r="B54" s="14">
        <v>219.84434206873715</v>
      </c>
      <c r="C54" s="14">
        <v>8482.3318724551827</v>
      </c>
      <c r="D54" s="14">
        <v>3221.9202309820444</v>
      </c>
      <c r="E54" s="14">
        <v>149.08627492088738</v>
      </c>
      <c r="F54" s="14">
        <v>0</v>
      </c>
      <c r="G54" s="14">
        <v>12.077419915176858</v>
      </c>
      <c r="H54" s="14">
        <v>80.464597611520574</v>
      </c>
      <c r="I54" s="14">
        <v>1177.2057734729262</v>
      </c>
      <c r="J54" s="14">
        <v>38818.060473424302</v>
      </c>
      <c r="K54" s="14">
        <v>1664.4402585862267</v>
      </c>
      <c r="L54" s="14">
        <v>3.152019290173282</v>
      </c>
      <c r="M54" s="14">
        <v>140.9760895541246</v>
      </c>
      <c r="N54" s="14">
        <v>132.76930772751993</v>
      </c>
      <c r="O54" s="14">
        <v>143.08866545150073</v>
      </c>
      <c r="P54" s="14">
        <v>31.599512606382909</v>
      </c>
      <c r="Q54" s="14">
        <v>1670.0789580880487</v>
      </c>
      <c r="R54" s="14">
        <v>45112.056291459186</v>
      </c>
      <c r="S54" s="14">
        <v>65619.531270239269</v>
      </c>
      <c r="T54" s="14">
        <v>18.408960958383851</v>
      </c>
      <c r="U54" s="14">
        <v>143.00411090986685</v>
      </c>
      <c r="V54" s="14">
        <v>819.28980676615367</v>
      </c>
      <c r="W54" s="14">
        <v>186.37161469787884</v>
      </c>
      <c r="X54" s="14">
        <v>2861.7062338739406</v>
      </c>
      <c r="Y54" s="14">
        <v>14657.447445178539</v>
      </c>
      <c r="Z54" s="14">
        <v>54994.538131145222</v>
      </c>
      <c r="AA54" s="14">
        <v>0</v>
      </c>
      <c r="AB54" s="14">
        <v>16.493697641494769</v>
      </c>
      <c r="AC54" s="14">
        <v>222.63371775549183</v>
      </c>
      <c r="AD54" s="14">
        <v>3.5423816775978181</v>
      </c>
      <c r="AE54" s="14">
        <v>8316.2234032698289</v>
      </c>
      <c r="AF54" s="14">
        <v>383.18058756811484</v>
      </c>
      <c r="AG54" s="14">
        <v>301.47485077368361</v>
      </c>
      <c r="AH54" s="14">
        <v>0</v>
      </c>
      <c r="AI54" s="14">
        <v>8028.5506558522302</v>
      </c>
      <c r="AJ54" s="14">
        <v>10.571335129251091</v>
      </c>
      <c r="AK54" s="14">
        <v>1937.8527355079368</v>
      </c>
      <c r="AL54" s="14">
        <v>26629.002223783187</v>
      </c>
      <c r="AM54" s="14">
        <v>69.752736690858328</v>
      </c>
      <c r="AN54" s="14">
        <v>2217.9170248005944</v>
      </c>
      <c r="AO54" s="14">
        <v>45.931544763748605</v>
      </c>
      <c r="AP54" s="14">
        <v>30329.255527326222</v>
      </c>
      <c r="AQ54" s="14">
        <v>79.494290379324326</v>
      </c>
      <c r="AR54" s="14">
        <v>686.66931099547105</v>
      </c>
      <c r="AS54" s="14">
        <v>22463.438170884543</v>
      </c>
      <c r="AT54" s="14">
        <v>134.11187088148739</v>
      </c>
      <c r="AU54" s="14">
        <v>34.147521304781499</v>
      </c>
      <c r="AV54" s="14">
        <v>604.89907149221904</v>
      </c>
      <c r="AW54" s="14">
        <v>3549.25224293773</v>
      </c>
      <c r="AX54" s="14">
        <v>336.2844659332066</v>
      </c>
      <c r="AY54" s="14">
        <v>554.63461989729694</v>
      </c>
      <c r="AZ54" s="14">
        <v>0</v>
      </c>
      <c r="BA54" s="14">
        <v>27948.230686082898</v>
      </c>
      <c r="BB54" s="14">
        <v>8.5740710652214815</v>
      </c>
      <c r="BC54" s="14">
        <v>8673.596190568378</v>
      </c>
      <c r="BD54" s="14">
        <v>383945.16459634597</v>
      </c>
    </row>
    <row r="55" spans="1:65" x14ac:dyDescent="0.3">
      <c r="A55" s="15" t="s">
        <v>50</v>
      </c>
      <c r="B55" s="14">
        <v>4267.8004482537908</v>
      </c>
      <c r="C55" s="14">
        <v>61079.164771683725</v>
      </c>
      <c r="D55" s="14">
        <v>6163.8006547088899</v>
      </c>
      <c r="E55" s="14">
        <v>5440.8028964557379</v>
      </c>
      <c r="F55" s="14">
        <v>0</v>
      </c>
      <c r="G55" s="14">
        <v>4403.284078449271</v>
      </c>
      <c r="H55" s="14">
        <v>0</v>
      </c>
      <c r="I55" s="14">
        <v>41776.967341970856</v>
      </c>
      <c r="J55" s="14">
        <v>1501911.8174934464</v>
      </c>
      <c r="K55" s="14">
        <v>128253.20019113488</v>
      </c>
      <c r="L55" s="14">
        <v>749.76034102601625</v>
      </c>
      <c r="M55" s="14">
        <v>0</v>
      </c>
      <c r="N55" s="14">
        <v>68197.437539659091</v>
      </c>
      <c r="O55" s="14">
        <v>20220.160136141301</v>
      </c>
      <c r="P55" s="14">
        <v>16.968150205403248</v>
      </c>
      <c r="Q55" s="14">
        <v>3705.4095930501876</v>
      </c>
      <c r="R55" s="14">
        <v>101654.71161059693</v>
      </c>
      <c r="S55" s="14">
        <v>749832.52144416398</v>
      </c>
      <c r="T55" s="14">
        <v>576.71587951323602</v>
      </c>
      <c r="U55" s="14">
        <v>729.84457789553926</v>
      </c>
      <c r="V55" s="14">
        <v>18067.244884649215</v>
      </c>
      <c r="W55" s="14">
        <v>394.02692497338217</v>
      </c>
      <c r="X55" s="14">
        <v>4480.399426826275</v>
      </c>
      <c r="Y55" s="14">
        <v>181524.02966056648</v>
      </c>
      <c r="Z55" s="14">
        <v>3285178.772208462</v>
      </c>
      <c r="AA55" s="14">
        <v>0</v>
      </c>
      <c r="AB55" s="14">
        <v>26.690959875750426</v>
      </c>
      <c r="AC55" s="14">
        <v>31.069573024827015</v>
      </c>
      <c r="AD55" s="14">
        <v>317.62491834492056</v>
      </c>
      <c r="AE55" s="14">
        <v>322925.50568297593</v>
      </c>
      <c r="AF55" s="14">
        <v>0</v>
      </c>
      <c r="AG55" s="14">
        <v>44528.852117193877</v>
      </c>
      <c r="AH55" s="14">
        <v>0</v>
      </c>
      <c r="AI55" s="14">
        <v>27843.706841783696</v>
      </c>
      <c r="AJ55" s="14">
        <v>1911.0171673344184</v>
      </c>
      <c r="AK55" s="14">
        <v>44552.106113822629</v>
      </c>
      <c r="AL55" s="14">
        <v>964348.61789625511</v>
      </c>
      <c r="AM55" s="14">
        <v>1904.4194239606543</v>
      </c>
      <c r="AN55" s="14">
        <v>574.00410276050536</v>
      </c>
      <c r="AO55" s="14">
        <v>51.598417157376105</v>
      </c>
      <c r="AP55" s="14">
        <v>658666.93260409683</v>
      </c>
      <c r="AQ55" s="14">
        <v>256.42901334721222</v>
      </c>
      <c r="AR55" s="14">
        <v>3775.4970582102042</v>
      </c>
      <c r="AS55" s="14">
        <v>220914.69386204687</v>
      </c>
      <c r="AT55" s="14">
        <v>0</v>
      </c>
      <c r="AU55" s="14">
        <v>18.347012133012015</v>
      </c>
      <c r="AV55" s="14">
        <v>1299.8790906328777</v>
      </c>
      <c r="AW55" s="14">
        <v>2190.7624234527052</v>
      </c>
      <c r="AX55" s="14">
        <v>6166.2667714889167</v>
      </c>
      <c r="AY55" s="14">
        <v>1898.4614858932869</v>
      </c>
      <c r="AZ55" s="14">
        <v>129197.75627717563</v>
      </c>
      <c r="BA55" s="14">
        <v>0</v>
      </c>
      <c r="BB55" s="14">
        <v>321.91783033545914</v>
      </c>
      <c r="BC55" s="14">
        <v>140341.9936189123</v>
      </c>
      <c r="BD55" s="14">
        <v>8762688.9905160498</v>
      </c>
    </row>
    <row r="56" spans="1:65" x14ac:dyDescent="0.3">
      <c r="A56" s="15" t="s">
        <v>229</v>
      </c>
      <c r="B56" s="14">
        <v>6.9947580745768387E-2</v>
      </c>
      <c r="C56" s="14">
        <v>1.235229261030393E-2</v>
      </c>
      <c r="D56" s="14">
        <v>98.570996399750925</v>
      </c>
      <c r="E56" s="14">
        <v>1.1233132459631281</v>
      </c>
      <c r="F56" s="14">
        <v>0</v>
      </c>
      <c r="G56" s="14">
        <v>0</v>
      </c>
      <c r="H56" s="14">
        <v>8.2362400294838594</v>
      </c>
      <c r="I56" s="14">
        <v>19.603862702526087</v>
      </c>
      <c r="J56" s="14">
        <v>19.466242556061061</v>
      </c>
      <c r="K56" s="14">
        <v>0.18968746958366772</v>
      </c>
      <c r="L56" s="14">
        <v>0</v>
      </c>
      <c r="M56" s="14">
        <v>0</v>
      </c>
      <c r="N56" s="14">
        <v>3.0034579838529927E-5</v>
      </c>
      <c r="O56" s="14">
        <v>0</v>
      </c>
      <c r="P56" s="14">
        <v>0</v>
      </c>
      <c r="Q56" s="14">
        <v>0</v>
      </c>
      <c r="R56" s="14">
        <v>130.14451330459596</v>
      </c>
      <c r="S56" s="14">
        <v>0.97037434650998267</v>
      </c>
      <c r="T56" s="14">
        <v>0</v>
      </c>
      <c r="U56" s="14">
        <v>1.4819968461832581E-5</v>
      </c>
      <c r="V56" s="14">
        <v>5.0835717320806169E-2</v>
      </c>
      <c r="W56" s="14">
        <v>0</v>
      </c>
      <c r="X56" s="14">
        <v>0</v>
      </c>
      <c r="Y56" s="14">
        <v>18.697089123947467</v>
      </c>
      <c r="Z56" s="14">
        <v>6.1391965251243121</v>
      </c>
      <c r="AA56" s="14">
        <v>0</v>
      </c>
      <c r="AB56" s="14">
        <v>0</v>
      </c>
      <c r="AC56" s="14">
        <v>0</v>
      </c>
      <c r="AD56" s="14">
        <v>0</v>
      </c>
      <c r="AE56" s="14">
        <v>5.2827002619450919E-2</v>
      </c>
      <c r="AF56" s="14">
        <v>0</v>
      </c>
      <c r="AG56" s="14">
        <v>12.359746119691755</v>
      </c>
      <c r="AH56" s="14">
        <v>0</v>
      </c>
      <c r="AI56" s="14">
        <v>8377.1096638315648</v>
      </c>
      <c r="AJ56" s="14">
        <v>2.657202334681694E-2</v>
      </c>
      <c r="AK56" s="14">
        <v>0</v>
      </c>
      <c r="AL56" s="14">
        <v>2.5251628026102004E-2</v>
      </c>
      <c r="AM56" s="14">
        <v>0</v>
      </c>
      <c r="AN56" s="14">
        <v>1.4641133213339099E-4</v>
      </c>
      <c r="AO56" s="14">
        <v>3.7161982426862808E-5</v>
      </c>
      <c r="AP56" s="14">
        <v>0.61764133721546755</v>
      </c>
      <c r="AQ56" s="14">
        <v>0</v>
      </c>
      <c r="AR56" s="14">
        <v>0</v>
      </c>
      <c r="AS56" s="14">
        <v>0.35829166155426762</v>
      </c>
      <c r="AT56" s="14">
        <v>8.6523846261823793E-3</v>
      </c>
      <c r="AU56" s="14">
        <v>4.3923988655619644E-5</v>
      </c>
      <c r="AV56" s="14">
        <v>1.2522374396989897</v>
      </c>
      <c r="AW56" s="14">
        <v>11.30199542499815</v>
      </c>
      <c r="AX56" s="14">
        <v>0</v>
      </c>
      <c r="AY56" s="14">
        <v>0</v>
      </c>
      <c r="AZ56" s="14">
        <v>15.785874977303596</v>
      </c>
      <c r="BA56" s="14">
        <v>5587.3704926729952</v>
      </c>
      <c r="BB56" s="14">
        <v>0</v>
      </c>
      <c r="BC56" s="14">
        <v>63.439785211904614</v>
      </c>
      <c r="BD56" s="14">
        <v>14372.983955361622</v>
      </c>
    </row>
    <row r="57" spans="1:65" x14ac:dyDescent="0.3">
      <c r="A57" s="15" t="s">
        <v>51</v>
      </c>
      <c r="B57" s="14">
        <v>1277.3241578102422</v>
      </c>
      <c r="C57" s="14">
        <v>1136.8639939089351</v>
      </c>
      <c r="D57" s="14">
        <v>485.1460415349606</v>
      </c>
      <c r="E57" s="14">
        <v>97.39513305886075</v>
      </c>
      <c r="F57" s="14">
        <v>0</v>
      </c>
      <c r="G57" s="14">
        <v>306.1138854963915</v>
      </c>
      <c r="H57" s="14">
        <v>2.0473511782170661E-2</v>
      </c>
      <c r="I57" s="14">
        <v>2570.6134163921092</v>
      </c>
      <c r="J57" s="14">
        <v>70115.330302737639</v>
      </c>
      <c r="K57" s="14">
        <v>3122.9535671996678</v>
      </c>
      <c r="L57" s="14">
        <v>139.2306173200484</v>
      </c>
      <c r="M57" s="14">
        <v>164.62330787132657</v>
      </c>
      <c r="N57" s="14">
        <v>11329.616674430958</v>
      </c>
      <c r="O57" s="14">
        <v>44.889784886900578</v>
      </c>
      <c r="P57" s="14">
        <v>4.6143835045035315E-3</v>
      </c>
      <c r="Q57" s="14">
        <v>208.63262678104962</v>
      </c>
      <c r="R57" s="14">
        <v>11986.881047540573</v>
      </c>
      <c r="S57" s="14">
        <v>40051.542822013718</v>
      </c>
      <c r="T57" s="14">
        <v>5.5183649304881977</v>
      </c>
      <c r="U57" s="14">
        <v>45.250917328178993</v>
      </c>
      <c r="V57" s="14">
        <v>9938.8214200855055</v>
      </c>
      <c r="W57" s="14">
        <v>3.5849244366014719</v>
      </c>
      <c r="X57" s="14">
        <v>134.32936604301119</v>
      </c>
      <c r="Y57" s="14">
        <v>20501.297476582109</v>
      </c>
      <c r="Z57" s="14">
        <v>14613.001638220532</v>
      </c>
      <c r="AA57" s="14">
        <v>0</v>
      </c>
      <c r="AB57" s="14">
        <v>106.50093588817869</v>
      </c>
      <c r="AC57" s="14">
        <v>378.51466804984807</v>
      </c>
      <c r="AD57" s="14">
        <v>13.262480211990743</v>
      </c>
      <c r="AE57" s="14">
        <v>189.01244045635917</v>
      </c>
      <c r="AF57" s="14">
        <v>86.012314931152005</v>
      </c>
      <c r="AG57" s="14">
        <v>60.234637344611329</v>
      </c>
      <c r="AH57" s="14">
        <v>136.17002063354704</v>
      </c>
      <c r="AI57" s="14">
        <v>10702.635664746284</v>
      </c>
      <c r="AJ57" s="14">
        <v>112.48147111766008</v>
      </c>
      <c r="AK57" s="14">
        <v>801.04040580126809</v>
      </c>
      <c r="AL57" s="14">
        <v>45733.708695907342</v>
      </c>
      <c r="AM57" s="14">
        <v>582.79720371471228</v>
      </c>
      <c r="AN57" s="14">
        <v>333.19149435192412</v>
      </c>
      <c r="AO57" s="14">
        <v>10.897395434203414</v>
      </c>
      <c r="AP57" s="14">
        <v>3369.5301594775792</v>
      </c>
      <c r="AQ57" s="14">
        <v>185.81424400825657</v>
      </c>
      <c r="AR57" s="14">
        <v>1256.3926148269445</v>
      </c>
      <c r="AS57" s="14">
        <v>9975.2946780722832</v>
      </c>
      <c r="AT57" s="14">
        <v>34.653229983868542</v>
      </c>
      <c r="AU57" s="14">
        <v>12.728037463360783</v>
      </c>
      <c r="AV57" s="14">
        <v>2192.4281986708347</v>
      </c>
      <c r="AW57" s="14">
        <v>262.61216693189124</v>
      </c>
      <c r="AX57" s="14">
        <v>10.259174296734114</v>
      </c>
      <c r="AY57" s="14">
        <v>2750.6920112022121</v>
      </c>
      <c r="AZ57" s="14">
        <v>41258.985645406174</v>
      </c>
      <c r="BA57" s="14">
        <v>10198.989212978075</v>
      </c>
      <c r="BB57" s="14">
        <v>12.639508918562901</v>
      </c>
      <c r="BC57" s="14">
        <v>0</v>
      </c>
      <c r="BD57" s="14">
        <v>319046.46528533101</v>
      </c>
    </row>
    <row r="58" spans="1:65" x14ac:dyDescent="0.3">
      <c r="A58" s="15" t="s">
        <v>52</v>
      </c>
      <c r="B58" s="14">
        <v>840628.45972749265</v>
      </c>
      <c r="C58" s="14">
        <v>300146.52470720408</v>
      </c>
      <c r="D58" s="14">
        <v>420723.18671692925</v>
      </c>
      <c r="E58" s="14">
        <v>75450.295784924136</v>
      </c>
      <c r="F58" s="14">
        <v>272.1052875515021</v>
      </c>
      <c r="G58" s="14">
        <v>12368.590841479265</v>
      </c>
      <c r="H58" s="14">
        <v>3464.059925544675</v>
      </c>
      <c r="I58" s="14">
        <v>496246.51196127839</v>
      </c>
      <c r="J58" s="14">
        <v>11192141.653186942</v>
      </c>
      <c r="K58" s="14">
        <v>1330276.0273431093</v>
      </c>
      <c r="L58" s="14">
        <v>13515.629899284579</v>
      </c>
      <c r="M58" s="14">
        <v>12390.625213105157</v>
      </c>
      <c r="N58" s="14">
        <v>305504.57302202762</v>
      </c>
      <c r="O58" s="14">
        <v>65995.0792322833</v>
      </c>
      <c r="P58" s="14">
        <v>6213.7183835383494</v>
      </c>
      <c r="Q58" s="14">
        <v>50826.827939809729</v>
      </c>
      <c r="R58" s="14">
        <v>1019703.4408647454</v>
      </c>
      <c r="S58" s="14">
        <v>3244412.6061308887</v>
      </c>
      <c r="T58" s="14">
        <v>42267.892894301825</v>
      </c>
      <c r="U58" s="14">
        <v>58881.972590875637</v>
      </c>
      <c r="V58" s="14">
        <v>1167060.6562469518</v>
      </c>
      <c r="W58" s="14">
        <v>143771.95706714655</v>
      </c>
      <c r="X58" s="14">
        <v>67629.37841887369</v>
      </c>
      <c r="Y58" s="14">
        <v>673665.51653697342</v>
      </c>
      <c r="Z58" s="14">
        <v>17909775.041793935</v>
      </c>
      <c r="AA58" s="14">
        <v>12.375031138870385</v>
      </c>
      <c r="AB58" s="14">
        <v>1867.2121279134426</v>
      </c>
      <c r="AC58" s="14">
        <v>18144.131279558438</v>
      </c>
      <c r="AD58" s="14">
        <v>15171.709915094007</v>
      </c>
      <c r="AE58" s="14">
        <v>2951624.7279008315</v>
      </c>
      <c r="AF58" s="14">
        <v>35246.151006785592</v>
      </c>
      <c r="AG58" s="14">
        <v>225042.81565882155</v>
      </c>
      <c r="AH58" s="14">
        <v>23245.267847809377</v>
      </c>
      <c r="AI58" s="14">
        <v>2623978.3527915142</v>
      </c>
      <c r="AJ58" s="14">
        <v>29924.155688924511</v>
      </c>
      <c r="AK58" s="14">
        <v>127287.58147805744</v>
      </c>
      <c r="AL58" s="14">
        <v>7981131.0900991373</v>
      </c>
      <c r="AM58" s="14">
        <v>994833.57850182615</v>
      </c>
      <c r="AN58" s="14">
        <v>138365.24290968582</v>
      </c>
      <c r="AO58" s="14">
        <v>39108.982073425352</v>
      </c>
      <c r="AP58" s="14">
        <v>4188428.0149384863</v>
      </c>
      <c r="AQ58" s="14">
        <v>92242.677900284136</v>
      </c>
      <c r="AR58" s="14">
        <v>104404.38390398375</v>
      </c>
      <c r="AS58" s="14">
        <v>1628774.8422610532</v>
      </c>
      <c r="AT58" s="14">
        <v>44929.890956950396</v>
      </c>
      <c r="AU58" s="14">
        <v>19208.271997126285</v>
      </c>
      <c r="AV58" s="14">
        <v>107840.50638349038</v>
      </c>
      <c r="AW58" s="14">
        <v>47387.182016271399</v>
      </c>
      <c r="AX58" s="14">
        <v>294487.5988644865</v>
      </c>
      <c r="AY58" s="14">
        <v>328308.60772445297</v>
      </c>
      <c r="AZ58" s="14">
        <v>2703025.7654368542</v>
      </c>
      <c r="BA58" s="14">
        <v>7110371.1172828879</v>
      </c>
      <c r="BB58" s="14">
        <v>519297.5916913519</v>
      </c>
      <c r="BC58" s="14">
        <v>3434454.6554436255</v>
      </c>
      <c r="BD58" s="14">
        <v>75281476.812829033</v>
      </c>
    </row>
    <row r="61" spans="1:65" x14ac:dyDescent="0.3">
      <c r="A61" s="7" t="s">
        <v>255</v>
      </c>
      <c r="BF61" s="7" t="s">
        <v>256</v>
      </c>
    </row>
    <row r="62" spans="1:65" customFormat="1" x14ac:dyDescent="0.3">
      <c r="A62" s="6" t="s">
        <v>86</v>
      </c>
      <c r="B62" s="6"/>
      <c r="C62" s="6"/>
      <c r="D62" s="6"/>
      <c r="E62" s="6"/>
      <c r="F62" s="6"/>
      <c r="G62" s="6"/>
      <c r="H62" s="6"/>
      <c r="BF62" s="6" t="s">
        <v>86</v>
      </c>
      <c r="BG62" s="6"/>
      <c r="BH62" s="6"/>
      <c r="BI62" s="6"/>
      <c r="BJ62" s="6"/>
      <c r="BK62" s="6"/>
      <c r="BL62" s="6"/>
      <c r="BM62" s="6"/>
    </row>
    <row r="63" spans="1:65" customFormat="1" x14ac:dyDescent="0.3">
      <c r="A63" s="23" t="s">
        <v>91</v>
      </c>
      <c r="B63" s="23" t="s">
        <v>1</v>
      </c>
      <c r="C63" s="23" t="s">
        <v>2</v>
      </c>
      <c r="D63" s="23" t="s">
        <v>3</v>
      </c>
      <c r="E63" s="23" t="s">
        <v>4</v>
      </c>
      <c r="F63" s="23" t="s">
        <v>5</v>
      </c>
      <c r="G63" s="23" t="s">
        <v>6</v>
      </c>
      <c r="H63" s="23" t="s">
        <v>7</v>
      </c>
      <c r="I63" s="23" t="s">
        <v>8</v>
      </c>
      <c r="J63" s="23" t="s">
        <v>9</v>
      </c>
      <c r="K63" s="23" t="s">
        <v>360</v>
      </c>
      <c r="L63" s="23" t="s">
        <v>10</v>
      </c>
      <c r="M63" s="23" t="s">
        <v>11</v>
      </c>
      <c r="N63" s="23" t="s">
        <v>12</v>
      </c>
      <c r="O63" s="23" t="s">
        <v>13</v>
      </c>
      <c r="P63" s="23" t="s">
        <v>14</v>
      </c>
      <c r="Q63" s="23" t="s">
        <v>15</v>
      </c>
      <c r="R63" s="23" t="s">
        <v>16</v>
      </c>
      <c r="S63" s="23" t="s">
        <v>17</v>
      </c>
      <c r="T63" s="23" t="s">
        <v>18</v>
      </c>
      <c r="U63" s="23" t="s">
        <v>19</v>
      </c>
      <c r="V63" s="23" t="s">
        <v>20</v>
      </c>
      <c r="W63" s="23" t="s">
        <v>21</v>
      </c>
      <c r="X63" s="23" t="s">
        <v>22</v>
      </c>
      <c r="Y63" s="23" t="s">
        <v>23</v>
      </c>
      <c r="Z63" s="23" t="s">
        <v>24</v>
      </c>
      <c r="AA63" s="23" t="s">
        <v>25</v>
      </c>
      <c r="AB63" s="23" t="s">
        <v>26</v>
      </c>
      <c r="AC63" s="23" t="s">
        <v>27</v>
      </c>
      <c r="AD63" s="23" t="s">
        <v>28</v>
      </c>
      <c r="AE63" s="23" t="s">
        <v>29</v>
      </c>
      <c r="AF63" s="23" t="s">
        <v>30</v>
      </c>
      <c r="AG63" s="23" t="s">
        <v>31</v>
      </c>
      <c r="AH63" s="23" t="s">
        <v>32</v>
      </c>
      <c r="AI63" s="23" t="s">
        <v>33</v>
      </c>
      <c r="AJ63" s="24" t="s">
        <v>34</v>
      </c>
      <c r="AK63" s="23" t="s">
        <v>35</v>
      </c>
      <c r="AL63" s="23" t="s">
        <v>361</v>
      </c>
      <c r="AM63" s="23" t="s">
        <v>36</v>
      </c>
      <c r="AN63" s="23" t="s">
        <v>37</v>
      </c>
      <c r="AO63" s="23" t="s">
        <v>38</v>
      </c>
      <c r="AP63" s="23" t="s">
        <v>197</v>
      </c>
      <c r="AQ63" s="23" t="s">
        <v>40</v>
      </c>
      <c r="AR63" s="23" t="s">
        <v>41</v>
      </c>
      <c r="AS63" s="23" t="s">
        <v>42</v>
      </c>
      <c r="AT63" s="23" t="s">
        <v>43</v>
      </c>
      <c r="AU63" s="23" t="s">
        <v>44</v>
      </c>
      <c r="AV63" s="23" t="s">
        <v>45</v>
      </c>
      <c r="AW63" s="23" t="s">
        <v>46</v>
      </c>
      <c r="AX63" s="23" t="s">
        <v>47</v>
      </c>
      <c r="AY63" s="23" t="s">
        <v>48</v>
      </c>
      <c r="AZ63" s="23" t="s">
        <v>49</v>
      </c>
      <c r="BA63" s="23" t="s">
        <v>50</v>
      </c>
      <c r="BB63" s="23" t="s">
        <v>229</v>
      </c>
      <c r="BC63" s="24" t="s">
        <v>51</v>
      </c>
      <c r="BD63" s="23" t="s">
        <v>52</v>
      </c>
      <c r="BF63" s="1" t="s">
        <v>84</v>
      </c>
      <c r="BG63" s="12" t="s">
        <v>56</v>
      </c>
      <c r="BH63" s="12" t="s">
        <v>57</v>
      </c>
      <c r="BI63" s="12" t="s">
        <v>65</v>
      </c>
      <c r="BJ63" s="12" t="s">
        <v>58</v>
      </c>
      <c r="BK63" s="12" t="s">
        <v>59</v>
      </c>
      <c r="BL63" s="12" t="s">
        <v>60</v>
      </c>
      <c r="BM63" s="12" t="s">
        <v>61</v>
      </c>
    </row>
    <row r="64" spans="1:65" customFormat="1" x14ac:dyDescent="0.3">
      <c r="A64" s="23" t="s">
        <v>1</v>
      </c>
      <c r="B64" s="22">
        <v>0</v>
      </c>
      <c r="C64" s="22">
        <v>2.9614641918968299</v>
      </c>
      <c r="D64" s="22">
        <v>53.552123047310197</v>
      </c>
      <c r="E64" s="22">
        <v>263.45365921015343</v>
      </c>
      <c r="F64" s="22">
        <v>7.9679127659547291</v>
      </c>
      <c r="G64" s="22">
        <v>7.3413615469422197E-2</v>
      </c>
      <c r="H64" s="22">
        <v>1.8657672194566643E-4</v>
      </c>
      <c r="I64" s="22">
        <v>31.491082842145097</v>
      </c>
      <c r="J64" s="22">
        <v>11473.653137251027</v>
      </c>
      <c r="K64" s="22">
        <v>720.90354586590047</v>
      </c>
      <c r="L64" s="22">
        <v>0</v>
      </c>
      <c r="M64" s="22">
        <v>0</v>
      </c>
      <c r="N64" s="22">
        <v>9.1684236421514825E-2</v>
      </c>
      <c r="O64" s="22">
        <v>185.83762665682292</v>
      </c>
      <c r="P64" s="22">
        <v>4.2051239534791051E-5</v>
      </c>
      <c r="Q64" s="22">
        <v>7.3087789709262383</v>
      </c>
      <c r="R64" s="22">
        <v>119.21323749570848</v>
      </c>
      <c r="S64" s="22">
        <v>329.30286009376624</v>
      </c>
      <c r="T64" s="22">
        <v>6.1239624271006494E-7</v>
      </c>
      <c r="U64" s="22">
        <v>3.245868320925948E-2</v>
      </c>
      <c r="V64" s="22">
        <v>22.480737988311343</v>
      </c>
      <c r="W64" s="22">
        <v>59.466689317089049</v>
      </c>
      <c r="X64" s="22">
        <v>7.8067310868535356E-2</v>
      </c>
      <c r="Y64" s="22">
        <v>1.266829237822146</v>
      </c>
      <c r="Z64" s="22">
        <v>2055.4539649584158</v>
      </c>
      <c r="AA64" s="22">
        <v>0</v>
      </c>
      <c r="AB64" s="22">
        <v>6.2946807048471151E-2</v>
      </c>
      <c r="AC64" s="22">
        <v>7.1825403528009743E-2</v>
      </c>
      <c r="AD64" s="22">
        <v>1.9396630327436788E-3</v>
      </c>
      <c r="AE64" s="22">
        <v>156.28233008733821</v>
      </c>
      <c r="AF64" s="22">
        <v>0</v>
      </c>
      <c r="AG64" s="22">
        <v>202.40622807101778</v>
      </c>
      <c r="AH64" s="22">
        <v>0</v>
      </c>
      <c r="AI64" s="22">
        <v>129.09176591767547</v>
      </c>
      <c r="AJ64" s="22">
        <v>1464.8170952683913</v>
      </c>
      <c r="AK64" s="22">
        <v>2.4605573880810881E-2</v>
      </c>
      <c r="AL64" s="22">
        <v>36.128755803713332</v>
      </c>
      <c r="AM64" s="22">
        <v>15.95476964198488</v>
      </c>
      <c r="AN64" s="22">
        <v>37.28891009889378</v>
      </c>
      <c r="AO64" s="22">
        <v>3.84560806401988</v>
      </c>
      <c r="AP64" s="22">
        <v>38.372546360251789</v>
      </c>
      <c r="AQ64" s="22">
        <v>4.5528311404923992E-2</v>
      </c>
      <c r="AR64" s="22">
        <v>0.2030996646342775</v>
      </c>
      <c r="AS64" s="22">
        <v>135.93775772452187</v>
      </c>
      <c r="AT64" s="22">
        <v>3.1955451755333927E-3</v>
      </c>
      <c r="AU64" s="22">
        <v>1.319121231004153E-6</v>
      </c>
      <c r="AV64" s="22">
        <v>34.843667296128451</v>
      </c>
      <c r="AW64" s="22">
        <v>0.16461900739618163</v>
      </c>
      <c r="AX64" s="22">
        <v>305.14041909051861</v>
      </c>
      <c r="AY64" s="22">
        <v>0.59429807303505888</v>
      </c>
      <c r="AZ64" s="22">
        <v>69.086959009689437</v>
      </c>
      <c r="BA64" s="22">
        <v>2108.5902266869821</v>
      </c>
      <c r="BB64" s="22">
        <v>0.94642610931573679</v>
      </c>
      <c r="BC64" s="22">
        <v>2144.2753123517268</v>
      </c>
      <c r="BD64" s="22">
        <v>22218.770339930001</v>
      </c>
      <c r="BF64" s="12" t="s">
        <v>62</v>
      </c>
      <c r="BG64" s="13">
        <f>B64+AJ64+B98+AJ98</f>
        <v>1533.1943698679875</v>
      </c>
      <c r="BH64" s="13">
        <f>SUM(C64,D64,G64,L64:U64,X64:Y64,AB64:AD64,AF64,AI64,AK64,AN64:AO64,AQ64,AT64:AW64,AZ64,AR64)+SUM(C98,D98,G98,L98:U98,X98:Y98,AB98:AD98,AF98,AI98,AK98,AN98:AO98,AQ98,AT98:AW98,AZ98,AR98)</f>
        <v>976.80967726254198</v>
      </c>
      <c r="BI64" s="13">
        <f>SUM(F64,H64,V64:W64,AA64,AE64,AH64,AM64,AS64,AX64,BB64,AY64)+SUM(F98,H98,V98:W98,AA98,AE98,AH98,AM98,AS98,AX98,BB98,AY98)</f>
        <v>720.60002800294876</v>
      </c>
      <c r="BJ64" s="13">
        <f>SUM(E64,I64,AG64,BA64)+SUM(E98,I98,AG98,BA98)</f>
        <v>2619.4904019327282</v>
      </c>
      <c r="BK64" s="13">
        <f>SUM(J64:K64,Z64,AL64,AP64)+SUM(J98:K98,Z98,AL98,AP98)</f>
        <v>14326.572431177639</v>
      </c>
      <c r="BL64" s="13">
        <f>BC64+BC98</f>
        <v>2458.7790416726716</v>
      </c>
      <c r="BM64" s="13">
        <f>SUM(BG64:BL64)</f>
        <v>22635.445949916517</v>
      </c>
    </row>
    <row r="65" spans="1:65" customFormat="1" x14ac:dyDescent="0.3">
      <c r="A65" s="23" t="s">
        <v>2</v>
      </c>
      <c r="B65" s="22">
        <v>210.87164096734617</v>
      </c>
      <c r="C65" s="22">
        <v>0</v>
      </c>
      <c r="D65" s="22">
        <v>137.27024007320676</v>
      </c>
      <c r="E65" s="22">
        <v>96.715449015272242</v>
      </c>
      <c r="F65" s="22">
        <v>0</v>
      </c>
      <c r="G65" s="22">
        <v>30.377929458881187</v>
      </c>
      <c r="H65" s="22">
        <v>6.6625557114609674E-5</v>
      </c>
      <c r="I65" s="22">
        <v>11.181108271031295</v>
      </c>
      <c r="J65" s="22">
        <v>2488.8410823294116</v>
      </c>
      <c r="K65" s="22">
        <v>182.66979206276025</v>
      </c>
      <c r="L65" s="22">
        <v>721.74494190604389</v>
      </c>
      <c r="M65" s="22">
        <v>99.140029514694888</v>
      </c>
      <c r="N65" s="22">
        <v>275.06339300907479</v>
      </c>
      <c r="O65" s="22">
        <v>98.760920278633321</v>
      </c>
      <c r="P65" s="22">
        <v>5.3395295415870967</v>
      </c>
      <c r="Q65" s="22">
        <v>48.36415831785088</v>
      </c>
      <c r="R65" s="22">
        <v>698.26252691759873</v>
      </c>
      <c r="S65" s="22">
        <v>8005.089367540163</v>
      </c>
      <c r="T65" s="22">
        <v>47.499204414727174</v>
      </c>
      <c r="U65" s="22">
        <v>1902.6051610442646</v>
      </c>
      <c r="V65" s="22">
        <v>23.768089881683345</v>
      </c>
      <c r="W65" s="22">
        <v>20.790832733472616</v>
      </c>
      <c r="X65" s="22">
        <v>3.0520425631249766</v>
      </c>
      <c r="Y65" s="22">
        <v>5032.570245159518</v>
      </c>
      <c r="Z65" s="22">
        <v>252.15679481753767</v>
      </c>
      <c r="AA65" s="22">
        <v>0</v>
      </c>
      <c r="AB65" s="22">
        <v>7.3073654655821585</v>
      </c>
      <c r="AC65" s="22">
        <v>2.9998822239277745</v>
      </c>
      <c r="AD65" s="22">
        <v>11.692600951226908</v>
      </c>
      <c r="AE65" s="22">
        <v>1080.4644401250207</v>
      </c>
      <c r="AF65" s="22">
        <v>0</v>
      </c>
      <c r="AG65" s="22">
        <v>49.678821133516955</v>
      </c>
      <c r="AH65" s="22">
        <v>0</v>
      </c>
      <c r="AI65" s="22">
        <v>521.76107232376353</v>
      </c>
      <c r="AJ65" s="22">
        <v>0.82850679056372023</v>
      </c>
      <c r="AK65" s="22">
        <v>368.76078542432998</v>
      </c>
      <c r="AL65" s="22">
        <v>72.462096637898071</v>
      </c>
      <c r="AM65" s="22">
        <v>0.63200391617115459</v>
      </c>
      <c r="AN65" s="22">
        <v>2064.5338874593363</v>
      </c>
      <c r="AO65" s="22">
        <v>107.76543723083269</v>
      </c>
      <c r="AP65" s="22">
        <v>34.346934464150905</v>
      </c>
      <c r="AQ65" s="22">
        <v>12958.6850467573</v>
      </c>
      <c r="AR65" s="22">
        <v>189.91692392319541</v>
      </c>
      <c r="AS65" s="22">
        <v>162.64678869239938</v>
      </c>
      <c r="AT65" s="22">
        <v>341.05097735073952</v>
      </c>
      <c r="AU65" s="22">
        <v>7676.4787615478754</v>
      </c>
      <c r="AV65" s="22">
        <v>10.002535239233689</v>
      </c>
      <c r="AW65" s="22">
        <v>763.43520642071576</v>
      </c>
      <c r="AX65" s="22">
        <v>2.5151277517467467</v>
      </c>
      <c r="AY65" s="22">
        <v>413.87803202161376</v>
      </c>
      <c r="AZ65" s="22">
        <v>400.46401442041315</v>
      </c>
      <c r="BA65" s="22">
        <v>792.06291309959352</v>
      </c>
      <c r="BB65" s="22">
        <v>0.29842775996768467</v>
      </c>
      <c r="BC65" s="22">
        <v>4605.6346737917884</v>
      </c>
      <c r="BD65" s="22">
        <v>53032.437809366354</v>
      </c>
      <c r="BF65" s="12" t="s">
        <v>63</v>
      </c>
      <c r="BG65" s="13">
        <f>BG70-SUM(BG66:BG69,BG64)</f>
        <v>9487.2604533067351</v>
      </c>
      <c r="BH65" s="13">
        <f t="shared" ref="BH65:BM65" si="1">BH70-SUM(BH66:BH69,BH64)</f>
        <v>2197167.6494294275</v>
      </c>
      <c r="BI65" s="13">
        <f t="shared" si="1"/>
        <v>141500.06048058416</v>
      </c>
      <c r="BJ65" s="13">
        <f t="shared" si="1"/>
        <v>214981.41182521801</v>
      </c>
      <c r="BK65" s="13">
        <f t="shared" si="1"/>
        <v>626842.69668995123</v>
      </c>
      <c r="BL65" s="13">
        <f t="shared" si="1"/>
        <v>184597.94205703348</v>
      </c>
      <c r="BM65" s="13">
        <f t="shared" si="1"/>
        <v>3374577.0209355205</v>
      </c>
    </row>
    <row r="66" spans="1:65" customFormat="1" x14ac:dyDescent="0.3">
      <c r="A66" s="23" t="s">
        <v>3</v>
      </c>
      <c r="B66" s="22">
        <v>10.136467519370779</v>
      </c>
      <c r="C66" s="22">
        <v>150.1800388169294</v>
      </c>
      <c r="D66" s="22">
        <v>0</v>
      </c>
      <c r="E66" s="22">
        <v>4.3801326173007702</v>
      </c>
      <c r="F66" s="22">
        <v>0</v>
      </c>
      <c r="G66" s="22">
        <v>389.98969648330552</v>
      </c>
      <c r="H66" s="22">
        <v>9.4699581295569062E-5</v>
      </c>
      <c r="I66" s="22">
        <v>90.448524391886821</v>
      </c>
      <c r="J66" s="22">
        <v>586.40643858596854</v>
      </c>
      <c r="K66" s="22">
        <v>13.42963062474384</v>
      </c>
      <c r="L66" s="22">
        <v>0.63412903558472833</v>
      </c>
      <c r="M66" s="22">
        <v>1.6784808305512684</v>
      </c>
      <c r="N66" s="22">
        <v>38.428375022003912</v>
      </c>
      <c r="O66" s="22">
        <v>1028.1034729508626</v>
      </c>
      <c r="P66" s="22">
        <v>33.996246449857679</v>
      </c>
      <c r="Q66" s="22">
        <v>26.90089438744349</v>
      </c>
      <c r="R66" s="22">
        <v>43478.980432308599</v>
      </c>
      <c r="S66" s="22">
        <v>27011.117201653677</v>
      </c>
      <c r="T66" s="22">
        <v>8.6681180389397454</v>
      </c>
      <c r="U66" s="22">
        <v>536.10872187875646</v>
      </c>
      <c r="V66" s="22">
        <v>9.8041986816739222</v>
      </c>
      <c r="W66" s="22">
        <v>0.14124049585528622</v>
      </c>
      <c r="X66" s="22">
        <v>17.505136834893271</v>
      </c>
      <c r="Y66" s="22">
        <v>472.50204292348434</v>
      </c>
      <c r="Z66" s="22">
        <v>1788.7070868539122</v>
      </c>
      <c r="AA66" s="22">
        <v>0</v>
      </c>
      <c r="AB66" s="22">
        <v>0.81066424633328016</v>
      </c>
      <c r="AC66" s="22">
        <v>3.1972643784891632</v>
      </c>
      <c r="AD66" s="22">
        <v>1464.4775784788067</v>
      </c>
      <c r="AE66" s="22">
        <v>41.647749886565244</v>
      </c>
      <c r="AF66" s="22">
        <v>0.81178386267461322</v>
      </c>
      <c r="AG66" s="22">
        <v>1.7181565987482332</v>
      </c>
      <c r="AH66" s="22">
        <v>0</v>
      </c>
      <c r="AI66" s="22">
        <v>10613.177456705009</v>
      </c>
      <c r="AJ66" s="22">
        <v>0.18647884130013875</v>
      </c>
      <c r="AK66" s="22">
        <v>1.0627608595066125</v>
      </c>
      <c r="AL66" s="22">
        <v>113.39906445618951</v>
      </c>
      <c r="AM66" s="22">
        <v>72.342872710342291</v>
      </c>
      <c r="AN66" s="22">
        <v>88.00304530704976</v>
      </c>
      <c r="AO66" s="22">
        <v>1594.6000547121319</v>
      </c>
      <c r="AP66" s="22">
        <v>64.046526709147756</v>
      </c>
      <c r="AQ66" s="22">
        <v>324.57490996000678</v>
      </c>
      <c r="AR66" s="22">
        <v>32.826280451825475</v>
      </c>
      <c r="AS66" s="22">
        <v>45.941300786838951</v>
      </c>
      <c r="AT66" s="22">
        <v>9.7261070086351538</v>
      </c>
      <c r="AU66" s="22">
        <v>61.825262710479791</v>
      </c>
      <c r="AV66" s="22">
        <v>211.41315924388056</v>
      </c>
      <c r="AW66" s="22">
        <v>163.20246072843025</v>
      </c>
      <c r="AX66" s="22">
        <v>460.84354345222386</v>
      </c>
      <c r="AY66" s="22">
        <v>3305.26451500852</v>
      </c>
      <c r="AZ66" s="22">
        <v>39931.234301021585</v>
      </c>
      <c r="BA66" s="22">
        <v>1264.6923186051081</v>
      </c>
      <c r="BB66" s="22">
        <v>243.41465275023035</v>
      </c>
      <c r="BC66" s="22">
        <v>2633.0250805363921</v>
      </c>
      <c r="BD66" s="22">
        <v>138445.71215210165</v>
      </c>
      <c r="BF66" s="12" t="s">
        <v>65</v>
      </c>
      <c r="BG66" s="13">
        <f>B68+AJ68+B70+AJ70+B84+AJ84+B85+AJ85+B89+AJ89+B93+AJ93+B96+AJ96+B101+AJ101+B107+AJ107+B112+AJ112+B113+AJ113+B116+AJ116</f>
        <v>698.67862698112526</v>
      </c>
      <c r="BH66" s="13">
        <f>SUM(C68,D68,G68,L68:U68,X68:Y68,AB68:AD68,AF68,AI68,AK68,AN68:AO68,AQ68,AT68:AW68,AZ68,AR68)+SUM(C70,D70,G70,L70:U70,X70:Y70,AB70:AD70,AF70,AI70,AK70,AN70:AO70,AQ70,AT70:AW70,AZ70,AR70)+SUM(C84,D84,G84,L84:U84,X84:Y84,AB84:AD84,AF84,AI84,AK84,AN84:AO84,AQ84,AT84:AW84,AZ84,AR84)+SUM(C85,D85,G85,L85:U85,X85:Y85,AB85:AD85,AF85,AI85,AK85,AN85:AO85,AQ85,AT85:AW85,AZ85,AR85)+SUM(C89,D89,G89,L89:U89,X89:Y89,AB89:AD89,AF89,AI89,AK89,AN89:AO89,AQ89,AT89:AW89,AZ89,AR89)+SUM(C93,D93,G93,L93:U93,X93:Y93,AB93:AD93,AF93,AI93,AK93,AN93:AO93,AQ93,AT93:AW93,AZ93,AR93)+SUM(C96,D96,G96,L96:U96,X96:Y96,AB96:AD96,AF96,AI96,AK96,AN96:AO96,AQ96,AT96:AW96,AZ96,AR96)+SUM(C101,D101,G101,L101:U101,X101:Y101,AB101:AD101,AF101,AI101,AK101,AN101:AO101,AQ101,AT101:AW101,AZ101,AR101)+SUM(C107,D107,G107,L107:U107,X107:Y107,AB107:AD107,AF107,AI107,AK107,AN107:AO107,AQ107,AT107:AW107,AZ107,AR107)+SUM(C112,D112,G112,L112:U112,X112:Y112,AB112:AD112,AF112,AI112,AK112,AN112:AO112,AQ112,AT112:AW112,AZ112,AR112)+SUM(C113,D113,G113,L113:U113,X113:Y113,AB113:AD113,AF113,AI113,AK113,AN113:AO113,AQ113,AT113:AW113,AZ113,AR113)+SUM(C116,D116,G116,L116:U116,X116:Y116,AB116:AD116,AF116,AI116,AK116,AN116:AO116,AQ116,AT116:AW116,AZ116,AR116)</f>
        <v>99683.783852655964</v>
      </c>
      <c r="BI66" s="13">
        <f>SUM(F68,H68,V68:W68,AA68,AE68,AH68,AM68,AS68,AX68,BB68,AY68)+SUM(F70,H70,V70:W70,AA70,AE70,AH70,AM70,AS70,AX70,BB70,AY70)+SUM(F84,H84,V84:W84,AA84,AE84,AH84,AM84,AS84,AX84,BB84,AY84)+SUM(F85,H85,V85:W85,AA85,AE85,AH85,AM85,AS85,AX85,BB85,AY85)+SUM(F89,H89,V89:W89,AA89,AE89,AH89,AM89,AS89,AX89,BB89,AY89)+SUM(F93,H93,V93:W93,AA93,AE93,AH93,AM93,AS93,AX93,BB93,AY93)+SUM(F96,H96,V96:W96,AA96,AE96,AH96,AM96,AS96,AX96,BB96,AY96)+SUM(F101,H101,V101:W101,AA101,AE101,AH101,AM101,AS101,AX101,BB101,AY101)+SUM(F107,H107,V107:W107,AA107,AE107,AH107,AM107,AS107,AX107,BB107,AY107)+SUM(F112,H112,V112:W112,AA112,AE112,AH112,AM112,AS112,AX112,BB112,AY112)+SUM(F113,H113,V113:W113,AA113,AE113,AH113,AM113,AS113,AX113,BB113,AY113)+SUM(F116,H116,V116:W116,AA116,AE116,AH116,AM116,AS116,AX116,BB116,AY116)</f>
        <v>50844.615782656234</v>
      </c>
      <c r="BJ66" s="13">
        <f>SUM(E68,I68,AG68,BA68)+SUM(E70,I70,AG70,BA70)+SUM(E84,I84,AG84,BA84)+SUM(E85,I85,AG85,BA85)+SUM(E89,I89,AG89,BA89)+SUM(E93,I93,AG93,BA93)+SUM(E96,I96,AG96,BA96)+SUM(E101,I101,AG101,BA101)+SUM(E107,I107,AG107,BA107)+SUM(E112,I112,AG112,BA112)+SUM(E113,I113,AG113,BA113)+SUM(E116,I116,AG116,BA116)</f>
        <v>164986.06697638833</v>
      </c>
      <c r="BK66" s="13">
        <f>SUM(J68:K68,Z68,AL68,AP68)+SUM(J70:K70,Z70,AL70,AP70)+SUM(J84:K84,Z84,AL84,AP84)+SUM(J85:K85,Z85,AL85,AP85)+SUM(J89:K89,Z89,AL89,AP89)+SUM(J93:K93,Z93,AL93,AP93)+SUM(J96:K96,Z96,AL96,AP96)+SUM(J101:K101,Z101,AL101,AP101)+SUM(J107:K107,Z107,AL107,AP107)+SUM(J112:K112,Z112,AL112,AP112)+SUM(J113:K113,Z113,AL113,AP113)+SUM(J116:K116,Z116,AL116,AP116)</f>
        <v>751314.04145053902</v>
      </c>
      <c r="BL66" s="13">
        <f>BC68+BC70+BC84+BC85+BC89+BC93+BC96+BC101+BC107+BC112+BC113+BC116</f>
        <v>10680.490409758362</v>
      </c>
      <c r="BM66" s="13">
        <f>SUM(BG66:BL66)</f>
        <v>1078207.6770989792</v>
      </c>
    </row>
    <row r="67" spans="1:65" customFormat="1" x14ac:dyDescent="0.3">
      <c r="A67" s="23" t="s">
        <v>4</v>
      </c>
      <c r="B67" s="22">
        <v>5.7332692844553769E-5</v>
      </c>
      <c r="C67" s="22">
        <v>1.0124584590374842E-5</v>
      </c>
      <c r="D67" s="22">
        <v>3.5184787788502442E-5</v>
      </c>
      <c r="E67" s="22">
        <v>0</v>
      </c>
      <c r="F67" s="22">
        <v>0</v>
      </c>
      <c r="G67" s="22">
        <v>0</v>
      </c>
      <c r="H67" s="22">
        <v>0</v>
      </c>
      <c r="I67" s="22">
        <v>1.6068350426240104E-2</v>
      </c>
      <c r="J67" s="22">
        <v>5.5586989729034721</v>
      </c>
      <c r="K67" s="22">
        <v>1.5547776369319216E-4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6.0956593570921525E-3</v>
      </c>
      <c r="S67" s="22">
        <v>7.7447335730793538</v>
      </c>
      <c r="T67" s="22">
        <v>0</v>
      </c>
      <c r="U67" s="22">
        <v>0</v>
      </c>
      <c r="V67" s="22">
        <v>1.4295959473792537E-3</v>
      </c>
      <c r="W67" s="22">
        <v>0</v>
      </c>
      <c r="X67" s="22">
        <v>0</v>
      </c>
      <c r="Y67" s="22">
        <v>2.2409611701214199E-5</v>
      </c>
      <c r="Z67" s="22">
        <v>2.7198392478470471E-3</v>
      </c>
      <c r="AA67" s="22">
        <v>0</v>
      </c>
      <c r="AB67" s="22">
        <v>0</v>
      </c>
      <c r="AC67" s="22">
        <v>0</v>
      </c>
      <c r="AD67" s="22">
        <v>0</v>
      </c>
      <c r="AE67" s="22">
        <v>4.3299772240695327E-5</v>
      </c>
      <c r="AF67" s="22">
        <v>0</v>
      </c>
      <c r="AG67" s="22">
        <v>1.0561660169236853</v>
      </c>
      <c r="AH67" s="22">
        <v>0</v>
      </c>
      <c r="AI67" s="22">
        <v>1.0500867986862706E-4</v>
      </c>
      <c r="AJ67" s="22">
        <v>2.1779819066773528E-5</v>
      </c>
      <c r="AK67" s="22">
        <v>0</v>
      </c>
      <c r="AL67" s="22">
        <v>2.0697554054191014E-5</v>
      </c>
      <c r="AM67" s="22">
        <v>0</v>
      </c>
      <c r="AN67" s="22">
        <v>0</v>
      </c>
      <c r="AO67" s="22">
        <v>0</v>
      </c>
      <c r="AP67" s="22">
        <v>5.0625111972605425E-4</v>
      </c>
      <c r="AQ67" s="22">
        <v>0</v>
      </c>
      <c r="AR67" s="22">
        <v>0</v>
      </c>
      <c r="AS67" s="22">
        <v>3.9610219313987776E-5</v>
      </c>
      <c r="AT67" s="22">
        <v>7.0919466385671078E-6</v>
      </c>
      <c r="AU67" s="22">
        <v>0</v>
      </c>
      <c r="AV67" s="22">
        <v>1.5915921563282462</v>
      </c>
      <c r="AW67" s="22">
        <v>5.3147472368728718E-5</v>
      </c>
      <c r="AX67" s="22">
        <v>0</v>
      </c>
      <c r="AY67" s="22">
        <v>0</v>
      </c>
      <c r="AZ67" s="22">
        <v>3.0493645140934845E-3</v>
      </c>
      <c r="BA67" s="22">
        <v>4.5797008681322167</v>
      </c>
      <c r="BB67" s="22">
        <v>0</v>
      </c>
      <c r="BC67" s="22">
        <v>33.807768244486326</v>
      </c>
      <c r="BD67" s="22">
        <v>54.369100057369849</v>
      </c>
      <c r="BF67" s="12" t="s">
        <v>64</v>
      </c>
      <c r="BG67" s="13">
        <f>B67+AJ67+B71+AJ71+B95+AJ95+B115+AJ115</f>
        <v>1087.2863025607026</v>
      </c>
      <c r="BH67" s="13">
        <f>SUM(C67,D67,G67,L67:U67,X67:Y67,AB67:AD67,AF67,AI67,AK67,AN67:AO67,AQ67,AT67:AW67,AZ67,AR67)+SUM(C71,D71,G71,L71:U71,X71:Y71,AB71:AD71,AF71,AI71,AK71,AN71:AO71,AQ71,AT71:AW71,AZ71,AR71)+SUM(C95,D95,G95,L95:U95,X95:Y95,AB95:AD95,AF95,AI95,AK95,AN95:AO95,AQ95,AT95:AW95,AZ95,AR95)+SUM(C115,D115,G115,L115:U115,X115:Y115,AB115:AD115,AF115,AI115,AK115,AN115:AO115,AQ115,AT115:AW115,AZ115,AR115)</f>
        <v>90395.452722096175</v>
      </c>
      <c r="BI67" s="13">
        <f>SUM(F67,H67,V67:W67,AA67,AE67,AH67,AM67,AS67,AX67,BB67,AY67)+SUM(F71,H71,V71:W71,AA71,AE71,AH71,AM71,AS71,AX71,BB71,AY71)+SUM(F95,H95,V95:W95,AA95,AE95,AH95,AM95,AS95,AX95,BB95,AY95)+SUM(F115,H115,V115:W115,AA115,AE115,AH115,AM115,AS115,AX115,BB115,AY115)</f>
        <v>36852.986212521508</v>
      </c>
      <c r="BJ67" s="13">
        <f>SUM(E67,I67,AG67,BA67)+SUM(E71,I71,AG71,BA71)+SUM(E95,I95,AG95,BA95)+SUM(E115,I115,AG115,BA115)</f>
        <v>56210.773364514935</v>
      </c>
      <c r="BK67" s="13">
        <f>SUM(J67:K67,Z67,AL67,AP67)+SUM(J71:K71,Z71,AL71,AP71)+SUM(J95:K95,Z95,AL95,AP95)+SUM(J115:K115,Z115,AL115,AP115)</f>
        <v>259023.47855026764</v>
      </c>
      <c r="BL67" s="13">
        <f>BC67+BC71+BC95+BC115</f>
        <v>22713.588414545171</v>
      </c>
      <c r="BM67" s="13">
        <f>SUM(BG67:BL67)</f>
        <v>466283.56556650612</v>
      </c>
    </row>
    <row r="68" spans="1:65" customFormat="1" x14ac:dyDescent="0.3">
      <c r="A68" s="23" t="s">
        <v>5</v>
      </c>
      <c r="B68" s="22">
        <v>0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F68" s="12" t="s">
        <v>59</v>
      </c>
      <c r="BG68" s="13">
        <f>B72+AJ72+B73+AJ73+B88+AJ88+B100+AJ100+B104+AJ104</f>
        <v>86584.544522337877</v>
      </c>
      <c r="BH68" s="13">
        <f>SUM(C72,D72,G72,L72:U72,X72:Y72,AB72:AD72,AF72,AI72,AK72,AN72:AO72,AQ72,AT72:AW72,AZ72,AR72)+SUM(C73,D73,G73,L73:U73,X73:Y73,AB73:AD73,AF73,AI73,AK73,AN73:AO73,AQ73,AT73:AW73,AZ73,AR73)+SUM(C88,D88,G88,L88:U88,X88:Y88,AB88:AD88,AF88,AI88,AK88,AN88:AO88,AQ88,AT88:AW88,AZ88,AR88)+SUM(C100,D100,G100,L100:U100,X100:Y100,AB100:AD100,AF100,AI100,AK100,AN100:AO100,AQ100,AT100:AW100,AZ100,AR100)+SUM(C104,D104,G104,L104:U104,X104:Y104,AB104:AD104,AF104,AI104,AK104,AN104:AO104,AQ104,AT104:AW104,AZ104,AR104)</f>
        <v>909501.30518051831</v>
      </c>
      <c r="BI68" s="13">
        <f>SUM(F72,H72,V72:W72,AA72,AE72,AH72,AM72,AS72,AX72,BB72,AY72)+SUM(F73,H73,V73:W73,AA73,AE73,AH73,AM73,AS73,AX73,BB73,AY73)+SUM(F88,H88,V88:W88,AA88,AE88,AH88,AM88,AS88,AX88,BB88,AY88)+SUM(F100,H100,V100:W100,AA100,AE100,AH100,AM100,AS100,AX100,BB100,AY100)+SUM(F104,H104,V104:W104,AA104,AE104,AH104,AM104,AS104,AX104,BB104,AY104)</f>
        <v>979342.18684409058</v>
      </c>
      <c r="BJ68" s="13">
        <f>SUM(E72,I72,AG72,BA72)+SUM(E73,I73,AG73,BA73)+SUM(E88,I88,AG88,BA88)+SUM(E100,I100,AG100,BA100)+SUM(E104,I104,AG104,BA104)</f>
        <v>848461.19567440741</v>
      </c>
      <c r="BK68" s="13">
        <f>SUM(J72:K72,Z72,AL72,AP72)+SUM(J73:K73,Z73,AL73,AP73)+SUM(J88:K88,Z88,AL88,AP88)+SUM(J100:K100,Z100,AL100,AP100)+SUM(J104:K104,Z104,AL104,AP104)</f>
        <v>4531264.3868784877</v>
      </c>
      <c r="BL68" s="13">
        <f>BC72+BC73+BC88+BC100+BC104</f>
        <v>308375.71838820254</v>
      </c>
      <c r="BM68" s="13">
        <f>SUM(BG68:BL68)</f>
        <v>7663529.337488045</v>
      </c>
    </row>
    <row r="69" spans="1:65" customFormat="1" x14ac:dyDescent="0.3">
      <c r="A69" s="23" t="s">
        <v>6</v>
      </c>
      <c r="B69" s="22">
        <v>3.3331308263132784E-4</v>
      </c>
      <c r="C69" s="22">
        <v>1.4666832408819215</v>
      </c>
      <c r="D69" s="22">
        <v>2.0548914074489368</v>
      </c>
      <c r="E69" s="22">
        <v>0.49100601411516631</v>
      </c>
      <c r="F69" s="22">
        <v>0</v>
      </c>
      <c r="G69" s="22">
        <v>0</v>
      </c>
      <c r="H69" s="22">
        <v>0</v>
      </c>
      <c r="I69" s="22">
        <v>9.2702664291021669E-2</v>
      </c>
      <c r="J69" s="22">
        <v>0.50762966456594372</v>
      </c>
      <c r="K69" s="22">
        <v>1.5074873497144647E-3</v>
      </c>
      <c r="L69" s="22">
        <v>0</v>
      </c>
      <c r="M69" s="22">
        <v>7.9106690944444145</v>
      </c>
      <c r="N69" s="22">
        <v>1.8343427265205955E-6</v>
      </c>
      <c r="O69" s="22">
        <v>2.7183265991821477E-2</v>
      </c>
      <c r="P69" s="22">
        <v>0</v>
      </c>
      <c r="Q69" s="22">
        <v>0.12948452917514758</v>
      </c>
      <c r="R69" s="22">
        <v>1.4139804599123653</v>
      </c>
      <c r="S69" s="22">
        <v>81.689736640726778</v>
      </c>
      <c r="T69" s="22">
        <v>347.64060445897258</v>
      </c>
      <c r="U69" s="22">
        <v>7.3064300649546793E-5</v>
      </c>
      <c r="V69" s="22">
        <v>0.20493107557893492</v>
      </c>
      <c r="W69" s="22">
        <v>0.3131172187409787</v>
      </c>
      <c r="X69" s="22">
        <v>1.1064811731638191E-3</v>
      </c>
      <c r="Y69" s="22">
        <v>1.1403780606544489</v>
      </c>
      <c r="Z69" s="22">
        <v>0.69288334274233054</v>
      </c>
      <c r="AA69" s="22">
        <v>0</v>
      </c>
      <c r="AB69" s="22">
        <v>0</v>
      </c>
      <c r="AC69" s="22">
        <v>0</v>
      </c>
      <c r="AD69" s="22">
        <v>0</v>
      </c>
      <c r="AE69" s="22">
        <v>3.6505818485681608E-4</v>
      </c>
      <c r="AF69" s="22">
        <v>0</v>
      </c>
      <c r="AG69" s="22">
        <v>6.4836695214941453E-2</v>
      </c>
      <c r="AH69" s="22">
        <v>0</v>
      </c>
      <c r="AI69" s="22">
        <v>7.6091938996544241E-4</v>
      </c>
      <c r="AJ69" s="22">
        <v>1.2518043631902802E-4</v>
      </c>
      <c r="AK69" s="22">
        <v>1.4957789606516742E-5</v>
      </c>
      <c r="AL69" s="22">
        <v>1.9536193912232406E-3</v>
      </c>
      <c r="AM69" s="22">
        <v>1.473303785396335E-6</v>
      </c>
      <c r="AN69" s="22">
        <v>8.9419783337386044E-6</v>
      </c>
      <c r="AO69" s="22">
        <v>2.2696442745089691E-6</v>
      </c>
      <c r="AP69" s="22">
        <v>2.8498925918811429</v>
      </c>
      <c r="AQ69" s="22">
        <v>222.15928768627947</v>
      </c>
      <c r="AR69" s="22">
        <v>2.2420114506655151E-4</v>
      </c>
      <c r="AS69" s="22">
        <v>0.35741347650970062</v>
      </c>
      <c r="AT69" s="22">
        <v>4.1871617749975481E-5</v>
      </c>
      <c r="AU69" s="22">
        <v>2.6826294738722301E-6</v>
      </c>
      <c r="AV69" s="22">
        <v>5.8359990510058763E-3</v>
      </c>
      <c r="AW69" s="22">
        <v>3.5455815881738983</v>
      </c>
      <c r="AX69" s="22">
        <v>0.18040045052563874</v>
      </c>
      <c r="AY69" s="22">
        <v>4.0863365336113634E-5</v>
      </c>
      <c r="AZ69" s="22">
        <v>7.2699664224082E-2</v>
      </c>
      <c r="BA69" s="22">
        <v>33.78987532199109</v>
      </c>
      <c r="BB69" s="22">
        <v>2.2901808331241136E-6</v>
      </c>
      <c r="BC69" s="22">
        <v>16.40028956223367</v>
      </c>
      <c r="BD69" s="22">
        <v>725.20856068363287</v>
      </c>
      <c r="BF69" s="12" t="s">
        <v>60</v>
      </c>
      <c r="BG69" s="13">
        <f>B117+AJ117</f>
        <v>548.22893203303101</v>
      </c>
      <c r="BH69" s="13">
        <f>SUM(C117,D117,G117,L117:U117,X117:Y117,AB117:AD117,AF117,AI117,AK117,AN117:AO117,AQ117,AT117:AW117,AZ117,AR117)</f>
        <v>41866.548135625817</v>
      </c>
      <c r="BI69" s="13">
        <f>SUM(F117,H117,V117:W117,AA117,AE117,AH117,AM117,AS117,AX117,BB117,AY117)</f>
        <v>6724.9794001438531</v>
      </c>
      <c r="BJ69" s="13">
        <f>SUM(E117,I117,AG117,BA117)</f>
        <v>3106.4440997531206</v>
      </c>
      <c r="BK69" s="13">
        <f>SUM(J117:K117,Z117,AL117,AP117)</f>
        <v>30272.652561162082</v>
      </c>
      <c r="BL69" s="13">
        <f>BC117</f>
        <v>0</v>
      </c>
      <c r="BM69" s="13">
        <f>SUM(BG69:BL69)</f>
        <v>82518.853128717892</v>
      </c>
    </row>
    <row r="70" spans="1:65" x14ac:dyDescent="0.3">
      <c r="A70" s="23" t="s">
        <v>7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F70" s="12" t="s">
        <v>61</v>
      </c>
      <c r="BG70" s="13">
        <f>B118+AJ118</f>
        <v>99939.193207087461</v>
      </c>
      <c r="BH70" s="13">
        <f>SUM(C118,D118,G118,L118:U118,X118:Y118,AB118:AD118,AF118,AI118,AK118,AN118:AO118,AQ118,AT118:AW118,AZ118,AR118)</f>
        <v>3339591.5489975861</v>
      </c>
      <c r="BI70" s="13">
        <f>SUM(F118,H118,V118:W118,AA118,AE118,AH118,AM118,AS118,AX118,BB118,AY118)</f>
        <v>1215985.4287479992</v>
      </c>
      <c r="BJ70" s="13">
        <f>SUM(E118,I118,AG118,BA118)</f>
        <v>1290365.3823422147</v>
      </c>
      <c r="BK70" s="13">
        <f>SUM(J118:K118,Z118,AL118,AP118)</f>
        <v>6213043.8285615854</v>
      </c>
      <c r="BL70" s="13">
        <f>BC118</f>
        <v>528826.51831121219</v>
      </c>
      <c r="BM70" s="13">
        <f>SUM(BG70:BL70)</f>
        <v>12687751.900167685</v>
      </c>
    </row>
    <row r="71" spans="1:65" x14ac:dyDescent="0.3">
      <c r="A71" s="25" t="s">
        <v>8</v>
      </c>
      <c r="B71" s="22">
        <v>52.65919504864722</v>
      </c>
      <c r="C71" s="22">
        <v>429.14235261843567</v>
      </c>
      <c r="D71" s="22">
        <v>16.79023173110965</v>
      </c>
      <c r="E71" s="22">
        <v>1.0585266780772313</v>
      </c>
      <c r="F71" s="22">
        <v>0</v>
      </c>
      <c r="G71" s="22">
        <v>0</v>
      </c>
      <c r="H71" s="22">
        <v>0</v>
      </c>
      <c r="I71" s="22">
        <v>0</v>
      </c>
      <c r="J71" s="22">
        <v>1140.8721960928679</v>
      </c>
      <c r="K71" s="22">
        <v>1427.5340973340305</v>
      </c>
      <c r="L71" s="22">
        <v>0</v>
      </c>
      <c r="M71" s="22">
        <v>0</v>
      </c>
      <c r="N71" s="22">
        <v>1.7672954153212515</v>
      </c>
      <c r="O71" s="22">
        <v>6.3411806150193533</v>
      </c>
      <c r="P71" s="22">
        <v>3.7793288606699749</v>
      </c>
      <c r="Q71" s="22">
        <v>66.790635102997271</v>
      </c>
      <c r="R71" s="22">
        <v>257.46342481253083</v>
      </c>
      <c r="S71" s="22">
        <v>3679.195829582342</v>
      </c>
      <c r="T71" s="22">
        <v>1.3879283366397262E-3</v>
      </c>
      <c r="U71" s="22">
        <v>3.55032068512442</v>
      </c>
      <c r="V71" s="22">
        <v>11.578098184248596</v>
      </c>
      <c r="W71" s="22">
        <v>79.734169726057885</v>
      </c>
      <c r="X71" s="22">
        <v>7.0747333746315642</v>
      </c>
      <c r="Y71" s="22">
        <v>410.65507061919618</v>
      </c>
      <c r="Z71" s="22">
        <v>501.73684827501671</v>
      </c>
      <c r="AA71" s="22">
        <v>0</v>
      </c>
      <c r="AB71" s="22">
        <v>0</v>
      </c>
      <c r="AC71" s="22">
        <v>7.9574557967344306E-2</v>
      </c>
      <c r="AD71" s="22">
        <v>0</v>
      </c>
      <c r="AE71" s="22">
        <v>10.600071349696469</v>
      </c>
      <c r="AF71" s="22">
        <v>0</v>
      </c>
      <c r="AG71" s="22">
        <v>9.9222996786374029</v>
      </c>
      <c r="AH71" s="22">
        <v>0</v>
      </c>
      <c r="AI71" s="22">
        <v>362.80539248318217</v>
      </c>
      <c r="AJ71" s="22">
        <v>13.790918595631201</v>
      </c>
      <c r="AK71" s="22">
        <v>8.1628691905571102</v>
      </c>
      <c r="AL71" s="22">
        <v>26.54624661007</v>
      </c>
      <c r="AM71" s="22">
        <v>1945.3249830620291</v>
      </c>
      <c r="AN71" s="22">
        <v>4.3021152008042716</v>
      </c>
      <c r="AO71" s="22">
        <v>8.4224117895087378</v>
      </c>
      <c r="AP71" s="22">
        <v>127.10093442676508</v>
      </c>
      <c r="AQ71" s="22">
        <v>27.860810786926987</v>
      </c>
      <c r="AR71" s="22">
        <v>1.1103426693117809E-2</v>
      </c>
      <c r="AS71" s="22">
        <v>450.80835159155163</v>
      </c>
      <c r="AT71" s="22">
        <v>0</v>
      </c>
      <c r="AU71" s="22">
        <v>0</v>
      </c>
      <c r="AV71" s="22">
        <v>22.083436910866922</v>
      </c>
      <c r="AW71" s="22">
        <v>553.73747962608525</v>
      </c>
      <c r="AX71" s="22">
        <v>6.1364938190631104</v>
      </c>
      <c r="AY71" s="22">
        <v>280.18664503080805</v>
      </c>
      <c r="AZ71" s="22">
        <v>2428.1297244216635</v>
      </c>
      <c r="BA71" s="22">
        <v>25108.754098005895</v>
      </c>
      <c r="BB71" s="22">
        <v>8.274104013419354</v>
      </c>
      <c r="BC71" s="22">
        <v>2354.5235058188628</v>
      </c>
      <c r="BD71" s="22">
        <v>41855.288493081338</v>
      </c>
    </row>
    <row r="72" spans="1:65" x14ac:dyDescent="0.3">
      <c r="A72" s="26" t="s">
        <v>9</v>
      </c>
      <c r="B72" s="22">
        <v>75213.377189897583</v>
      </c>
      <c r="C72" s="22">
        <v>2846.2859040130797</v>
      </c>
      <c r="D72" s="22">
        <v>29492.868554111512</v>
      </c>
      <c r="E72" s="22">
        <v>5925.4623414378657</v>
      </c>
      <c r="F72" s="22">
        <v>14.740220635739391</v>
      </c>
      <c r="G72" s="22">
        <v>122.1606590611016</v>
      </c>
      <c r="H72" s="22">
        <v>133.08601377073407</v>
      </c>
      <c r="I72" s="22">
        <v>18263.286173834011</v>
      </c>
      <c r="J72" s="22">
        <v>0</v>
      </c>
      <c r="K72" s="22">
        <v>97938.444351715545</v>
      </c>
      <c r="L72" s="22">
        <v>633.39124078493955</v>
      </c>
      <c r="M72" s="22">
        <v>321.2037030712454</v>
      </c>
      <c r="N72" s="22">
        <v>730.69103240367519</v>
      </c>
      <c r="O72" s="22">
        <v>1018.5401840937519</v>
      </c>
      <c r="P72" s="22">
        <v>111.69465221581655</v>
      </c>
      <c r="Q72" s="22">
        <v>1069.9449081532164</v>
      </c>
      <c r="R72" s="22">
        <v>25390.750045250359</v>
      </c>
      <c r="S72" s="22">
        <v>81787.64132043811</v>
      </c>
      <c r="T72" s="22">
        <v>2887.6809544823564</v>
      </c>
      <c r="U72" s="22">
        <v>2745.0838777529698</v>
      </c>
      <c r="V72" s="22">
        <v>107263.11261630924</v>
      </c>
      <c r="W72" s="22">
        <v>1988.4748670361701</v>
      </c>
      <c r="X72" s="22">
        <v>349.27181151243889</v>
      </c>
      <c r="Y72" s="22">
        <v>14374.55878746396</v>
      </c>
      <c r="Z72" s="22">
        <v>998647.15660882404</v>
      </c>
      <c r="AA72" s="22">
        <v>0.15348036569571388</v>
      </c>
      <c r="AB72" s="22">
        <v>40.613803423761851</v>
      </c>
      <c r="AC72" s="22">
        <v>798.40286029208028</v>
      </c>
      <c r="AD72" s="22">
        <v>29.121894680889284</v>
      </c>
      <c r="AE72" s="22">
        <v>101971.422273631</v>
      </c>
      <c r="AF72" s="22">
        <v>456.43178492710786</v>
      </c>
      <c r="AG72" s="22">
        <v>4658.9605125598855</v>
      </c>
      <c r="AH72" s="22">
        <v>2177.592218521263</v>
      </c>
      <c r="AI72" s="22">
        <v>193316.32422748685</v>
      </c>
      <c r="AJ72" s="22">
        <v>1880.2919740347563</v>
      </c>
      <c r="AK72" s="22">
        <v>136.53773946467567</v>
      </c>
      <c r="AL72" s="22">
        <v>629897.76283348503</v>
      </c>
      <c r="AM72" s="22">
        <v>133669.24066045121</v>
      </c>
      <c r="AN72" s="22">
        <v>1590.4784773429742</v>
      </c>
      <c r="AO72" s="22">
        <v>891.06435136124514</v>
      </c>
      <c r="AP72" s="22">
        <v>206869.11443727766</v>
      </c>
      <c r="AQ72" s="22">
        <v>2496.3994314235038</v>
      </c>
      <c r="AR72" s="22">
        <v>6788.5826733021659</v>
      </c>
      <c r="AS72" s="22">
        <v>18300.109947033165</v>
      </c>
      <c r="AT72" s="22">
        <v>198.68431666240812</v>
      </c>
      <c r="AU72" s="22">
        <v>141.53087172463427</v>
      </c>
      <c r="AV72" s="22">
        <v>4807.7083858324058</v>
      </c>
      <c r="AW72" s="22">
        <v>1576.5732535208654</v>
      </c>
      <c r="AX72" s="22">
        <v>12014.34888080119</v>
      </c>
      <c r="AY72" s="22">
        <v>19600.340764513436</v>
      </c>
      <c r="AZ72" s="22">
        <v>164899.22113050325</v>
      </c>
      <c r="BA72" s="22">
        <v>440464.32851878862</v>
      </c>
      <c r="BB72" s="22">
        <v>48885.670034941104</v>
      </c>
      <c r="BC72" s="22">
        <v>270767.86206172442</v>
      </c>
      <c r="BD72" s="22">
        <v>3738593.7818183461</v>
      </c>
    </row>
    <row r="73" spans="1:65" x14ac:dyDescent="0.3">
      <c r="A73" s="23" t="s">
        <v>360</v>
      </c>
      <c r="B73" s="22">
        <v>0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48.095519821761165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0.15828332804540798</v>
      </c>
      <c r="BB73" s="22">
        <v>0</v>
      </c>
      <c r="BC73" s="22">
        <v>0</v>
      </c>
      <c r="BD73" s="22">
        <v>48.253803149810487</v>
      </c>
    </row>
    <row r="74" spans="1:65" x14ac:dyDescent="0.3">
      <c r="A74" s="23" t="s">
        <v>10</v>
      </c>
      <c r="B74" s="22">
        <v>1.9212428217642696E-5</v>
      </c>
      <c r="C74" s="22">
        <v>3.4297273911652355</v>
      </c>
      <c r="D74" s="22">
        <v>3.7014700966945965E-2</v>
      </c>
      <c r="E74" s="22">
        <v>3.0214696465381504E-5</v>
      </c>
      <c r="F74" s="22">
        <v>0</v>
      </c>
      <c r="G74" s="22">
        <v>1.2015947436886E-6</v>
      </c>
      <c r="H74" s="22">
        <v>0</v>
      </c>
      <c r="I74" s="22">
        <v>2.1537250598043032E-4</v>
      </c>
      <c r="J74" s="22">
        <v>0.24181209178466981</v>
      </c>
      <c r="K74" s="22">
        <v>1.1737274614250684E-2</v>
      </c>
      <c r="L74" s="22">
        <v>0</v>
      </c>
      <c r="M74" s="22">
        <v>0</v>
      </c>
      <c r="N74" s="22">
        <v>2.8128672633607908E-3</v>
      </c>
      <c r="O74" s="22">
        <v>72.64540712012537</v>
      </c>
      <c r="P74" s="22">
        <v>0</v>
      </c>
      <c r="Q74" s="22">
        <v>8.0275382660983108E-3</v>
      </c>
      <c r="R74" s="22">
        <v>2406.0825109905732</v>
      </c>
      <c r="S74" s="22">
        <v>2357.4215309890506</v>
      </c>
      <c r="T74" s="22">
        <v>0</v>
      </c>
      <c r="U74" s="22">
        <v>36.970863772253658</v>
      </c>
      <c r="V74" s="22">
        <v>2.758625281710104</v>
      </c>
      <c r="W74" s="22">
        <v>1.0128140755235477E-5</v>
      </c>
      <c r="X74" s="22">
        <v>7.4023965528960969E-2</v>
      </c>
      <c r="Y74" s="22">
        <v>1747.5769745340449</v>
      </c>
      <c r="Z74" s="22">
        <v>7.5934880457586781E-4</v>
      </c>
      <c r="AA74" s="22">
        <v>0</v>
      </c>
      <c r="AB74" s="22">
        <v>9.1784465963683413E-7</v>
      </c>
      <c r="AC74" s="22">
        <v>1.1756389685788754E-6</v>
      </c>
      <c r="AD74" s="22">
        <v>0</v>
      </c>
      <c r="AE74" s="22">
        <v>5.6674697829975777E-5</v>
      </c>
      <c r="AF74" s="22">
        <v>0</v>
      </c>
      <c r="AG74" s="22">
        <v>1.6062901217007476E-4</v>
      </c>
      <c r="AH74" s="22">
        <v>0</v>
      </c>
      <c r="AI74" s="22">
        <v>715.61710143218022</v>
      </c>
      <c r="AJ74" s="22">
        <v>1.1730683197788415E-6</v>
      </c>
      <c r="AK74" s="22">
        <v>0.14681237205047173</v>
      </c>
      <c r="AL74" s="22">
        <v>1.4334879062303033E-2</v>
      </c>
      <c r="AM74" s="22">
        <v>4.0475947320931648E-5</v>
      </c>
      <c r="AN74" s="22">
        <v>2.0955993639931934</v>
      </c>
      <c r="AO74" s="22">
        <v>3.6788817756481643E-2</v>
      </c>
      <c r="AP74" s="22">
        <v>2.2718103888462026E-4</v>
      </c>
      <c r="AQ74" s="22">
        <v>7.4429251768927335E-7</v>
      </c>
      <c r="AR74" s="22">
        <v>3.1415341098827912E-6</v>
      </c>
      <c r="AS74" s="22">
        <v>1.3864775437707433E-4</v>
      </c>
      <c r="AT74" s="22">
        <v>2.1534480045322999</v>
      </c>
      <c r="AU74" s="22">
        <v>4.6657001335013106</v>
      </c>
      <c r="AV74" s="22">
        <v>81.14670104209722</v>
      </c>
      <c r="AW74" s="22">
        <v>2.8593710845303394E-6</v>
      </c>
      <c r="AX74" s="22">
        <v>1.0894265982175245E-4</v>
      </c>
      <c r="AY74" s="22">
        <v>4.0141076235661969E-5</v>
      </c>
      <c r="AZ74" s="22">
        <v>741.5821486217518</v>
      </c>
      <c r="BA74" s="22">
        <v>5.4298800488669842E-2</v>
      </c>
      <c r="BB74" s="22">
        <v>1.5644959529959836E-5</v>
      </c>
      <c r="BC74" s="22">
        <v>84.038250278484625</v>
      </c>
      <c r="BD74" s="22">
        <v>8258.814086090315</v>
      </c>
    </row>
    <row r="75" spans="1:65" x14ac:dyDescent="0.3">
      <c r="A75" s="23" t="s">
        <v>11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1.9874738271097763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1.9739425232209442E-3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1.6785367440357583E-2</v>
      </c>
      <c r="BD75" s="22">
        <v>2.0062331370733548</v>
      </c>
    </row>
    <row r="76" spans="1:65" x14ac:dyDescent="0.3">
      <c r="A76" s="23" t="s">
        <v>12</v>
      </c>
      <c r="B76" s="22">
        <v>15.992470657435272</v>
      </c>
      <c r="C76" s="22">
        <v>850.70924191504093</v>
      </c>
      <c r="D76" s="22">
        <v>521.12835202722874</v>
      </c>
      <c r="E76" s="22">
        <v>0.21696147126274581</v>
      </c>
      <c r="F76" s="22">
        <v>0</v>
      </c>
      <c r="G76" s="22">
        <v>107.34373124687764</v>
      </c>
      <c r="H76" s="22">
        <v>1.0192544940087309E-5</v>
      </c>
      <c r="I76" s="22">
        <v>8.091649082037268</v>
      </c>
      <c r="J76" s="22">
        <v>1736.9003267814326</v>
      </c>
      <c r="K76" s="22">
        <v>3.73356614896338</v>
      </c>
      <c r="L76" s="22">
        <v>55.858872264921679</v>
      </c>
      <c r="M76" s="22">
        <v>33.88827512443406</v>
      </c>
      <c r="N76" s="22">
        <v>0</v>
      </c>
      <c r="O76" s="22">
        <v>577.86226035736217</v>
      </c>
      <c r="P76" s="22">
        <v>37.320469983911835</v>
      </c>
      <c r="Q76" s="22">
        <v>55.12690337678724</v>
      </c>
      <c r="R76" s="22">
        <v>13046.951862935239</v>
      </c>
      <c r="S76" s="22">
        <v>22771.169462886199</v>
      </c>
      <c r="T76" s="22">
        <v>5.5720117054445284</v>
      </c>
      <c r="U76" s="22">
        <v>2518.2593459551063</v>
      </c>
      <c r="V76" s="22">
        <v>11.284559192506221</v>
      </c>
      <c r="W76" s="22">
        <v>6.0273345290060412E-2</v>
      </c>
      <c r="X76" s="22">
        <v>365.73878362537744</v>
      </c>
      <c r="Y76" s="22">
        <v>6903.9606317879752</v>
      </c>
      <c r="Z76" s="22">
        <v>13763.44972515225</v>
      </c>
      <c r="AA76" s="22">
        <v>0</v>
      </c>
      <c r="AB76" s="22">
        <v>15.472788256550437</v>
      </c>
      <c r="AC76" s="22">
        <v>17.631689495420904</v>
      </c>
      <c r="AD76" s="22">
        <v>32.322181065987635</v>
      </c>
      <c r="AE76" s="22">
        <v>8908.8813226320508</v>
      </c>
      <c r="AF76" s="22">
        <v>1086.5535776217762</v>
      </c>
      <c r="AG76" s="22">
        <v>2.5314873853086235</v>
      </c>
      <c r="AH76" s="22">
        <v>0</v>
      </c>
      <c r="AI76" s="22">
        <v>1888.7259617602319</v>
      </c>
      <c r="AJ76" s="22">
        <v>9.0087122672824916E-3</v>
      </c>
      <c r="AK76" s="22">
        <v>16.473841744699232</v>
      </c>
      <c r="AL76" s="22">
        <v>97.426348504320316</v>
      </c>
      <c r="AM76" s="22">
        <v>0.81524577645390039</v>
      </c>
      <c r="AN76" s="22">
        <v>11936.766447170567</v>
      </c>
      <c r="AO76" s="22">
        <v>549.87214402426139</v>
      </c>
      <c r="AP76" s="22">
        <v>8.3629783453921789</v>
      </c>
      <c r="AQ76" s="22">
        <v>657.20977836265558</v>
      </c>
      <c r="AR76" s="22">
        <v>115.08052583637706</v>
      </c>
      <c r="AS76" s="22">
        <v>251.64367082383481</v>
      </c>
      <c r="AT76" s="22">
        <v>18110.067408869396</v>
      </c>
      <c r="AU76" s="22">
        <v>100.44241918995496</v>
      </c>
      <c r="AV76" s="22">
        <v>41.655168785277638</v>
      </c>
      <c r="AW76" s="22">
        <v>57.781844335615098</v>
      </c>
      <c r="AX76" s="22">
        <v>7.254126165136773</v>
      </c>
      <c r="AY76" s="22">
        <v>1994.2504688256367</v>
      </c>
      <c r="AZ76" s="22">
        <v>1717.8051251360171</v>
      </c>
      <c r="BA76" s="22">
        <v>2188.6931689720459</v>
      </c>
      <c r="BB76" s="22">
        <v>1.0227599372599584E-2</v>
      </c>
      <c r="BC76" s="22">
        <v>1027.1025191757151</v>
      </c>
      <c r="BD76" s="22">
        <v>114221.46122178792</v>
      </c>
    </row>
    <row r="77" spans="1:65" x14ac:dyDescent="0.3">
      <c r="A77" s="23" t="s">
        <v>13</v>
      </c>
      <c r="B77" s="22">
        <v>64.389673104175188</v>
      </c>
      <c r="C77" s="22">
        <v>417.91978261612275</v>
      </c>
      <c r="D77" s="22">
        <v>6.23140912899005</v>
      </c>
      <c r="E77" s="22">
        <v>5.8461707495313497</v>
      </c>
      <c r="F77" s="22">
        <v>0</v>
      </c>
      <c r="G77" s="22">
        <v>0.15888813447271688</v>
      </c>
      <c r="H77" s="22">
        <v>1.1674865629576794E-4</v>
      </c>
      <c r="I77" s="22">
        <v>19.798528802264315</v>
      </c>
      <c r="J77" s="22">
        <v>5456.6880401668477</v>
      </c>
      <c r="K77" s="22">
        <v>406.66018147066819</v>
      </c>
      <c r="L77" s="22">
        <v>1.6655140039676716E-2</v>
      </c>
      <c r="M77" s="22">
        <v>0</v>
      </c>
      <c r="N77" s="22">
        <v>286.32344360217263</v>
      </c>
      <c r="O77" s="22">
        <v>0</v>
      </c>
      <c r="P77" s="22">
        <v>40.715058282759799</v>
      </c>
      <c r="Q77" s="22">
        <v>124.44834038510328</v>
      </c>
      <c r="R77" s="22">
        <v>120.128752688937</v>
      </c>
      <c r="S77" s="22">
        <v>3722.7845005737895</v>
      </c>
      <c r="T77" s="22">
        <v>1.5859398292016063</v>
      </c>
      <c r="U77" s="22">
        <v>31.53285144376299</v>
      </c>
      <c r="V77" s="22">
        <v>9.6208486717672894</v>
      </c>
      <c r="W77" s="22">
        <v>0.35190535182977439</v>
      </c>
      <c r="X77" s="22">
        <v>2.6914698776640624</v>
      </c>
      <c r="Y77" s="22">
        <v>203.21296789574257</v>
      </c>
      <c r="Z77" s="22">
        <v>161.85364730551825</v>
      </c>
      <c r="AA77" s="22">
        <v>0</v>
      </c>
      <c r="AB77" s="22">
        <v>5.113490299426152</v>
      </c>
      <c r="AC77" s="22">
        <v>18.817294744050869</v>
      </c>
      <c r="AD77" s="22">
        <v>2.1570008454657331E-2</v>
      </c>
      <c r="AE77" s="22">
        <v>4.4050067388054046</v>
      </c>
      <c r="AF77" s="22">
        <v>4.8731706042017049E-2</v>
      </c>
      <c r="AG77" s="22">
        <v>7.5065751619709271</v>
      </c>
      <c r="AH77" s="22">
        <v>0</v>
      </c>
      <c r="AI77" s="22">
        <v>773.88367425637216</v>
      </c>
      <c r="AJ77" s="22">
        <v>5.4327448805151963</v>
      </c>
      <c r="AK77" s="22">
        <v>226.08203435343682</v>
      </c>
      <c r="AL77" s="22">
        <v>6.4596257897577862</v>
      </c>
      <c r="AM77" s="22">
        <v>7.9171110536573259</v>
      </c>
      <c r="AN77" s="22">
        <v>194.49520159211608</v>
      </c>
      <c r="AO77" s="22">
        <v>4.1346136384323424</v>
      </c>
      <c r="AP77" s="22">
        <v>49.670390407285645</v>
      </c>
      <c r="AQ77" s="22">
        <v>3.0754637959726085E-2</v>
      </c>
      <c r="AR77" s="22">
        <v>0.48112031850689474</v>
      </c>
      <c r="AS77" s="22">
        <v>16.050719836783085</v>
      </c>
      <c r="AT77" s="22">
        <v>2.0815024036672485</v>
      </c>
      <c r="AU77" s="22">
        <v>3.8722284503293826E-2</v>
      </c>
      <c r="AV77" s="22">
        <v>172.07217889831315</v>
      </c>
      <c r="AW77" s="22">
        <v>300.17497247495129</v>
      </c>
      <c r="AX77" s="22">
        <v>62.724110613980706</v>
      </c>
      <c r="AY77" s="22">
        <v>10.960139348890719</v>
      </c>
      <c r="AZ77" s="22">
        <v>449.91249691640195</v>
      </c>
      <c r="BA77" s="22">
        <v>1370.3112294236398</v>
      </c>
      <c r="BB77" s="22">
        <v>0.53733919549632647</v>
      </c>
      <c r="BC77" s="22">
        <v>1058.102179332772</v>
      </c>
      <c r="BD77" s="22">
        <v>15830.424702286209</v>
      </c>
    </row>
    <row r="78" spans="1:65" x14ac:dyDescent="0.3">
      <c r="A78" s="23" t="s">
        <v>14</v>
      </c>
      <c r="B78" s="22">
        <v>1.8470246143887165E-4</v>
      </c>
      <c r="C78" s="22">
        <v>26.800590771400962</v>
      </c>
      <c r="D78" s="22">
        <v>3.0928726741389858E-5</v>
      </c>
      <c r="E78" s="22">
        <v>0.42521341720292843</v>
      </c>
      <c r="F78" s="22">
        <v>0</v>
      </c>
      <c r="G78" s="22">
        <v>4.0753655600537426E-9</v>
      </c>
      <c r="H78" s="22">
        <v>3.1040701015742678E-7</v>
      </c>
      <c r="I78" s="22">
        <v>4.102191149603121E-2</v>
      </c>
      <c r="J78" s="22">
        <v>4.7896195643241901</v>
      </c>
      <c r="K78" s="22">
        <v>1.1468719132070451E-4</v>
      </c>
      <c r="L78" s="22">
        <v>0</v>
      </c>
      <c r="M78" s="22">
        <v>0</v>
      </c>
      <c r="N78" s="22">
        <v>2.9202891036161387E-6</v>
      </c>
      <c r="O78" s="22">
        <v>0.50644056926418612</v>
      </c>
      <c r="P78" s="22">
        <v>0</v>
      </c>
      <c r="Q78" s="22">
        <v>228.34756696432777</v>
      </c>
      <c r="R78" s="22">
        <v>1.8670197594746328E-3</v>
      </c>
      <c r="S78" s="22">
        <v>203.8482507380761</v>
      </c>
      <c r="T78" s="22">
        <v>1.0188413900134356E-9</v>
      </c>
      <c r="U78" s="22">
        <v>1.2688757479754429</v>
      </c>
      <c r="V78" s="22">
        <v>0.12524496424411641</v>
      </c>
      <c r="W78" s="22">
        <v>1.4779992431128243E-6</v>
      </c>
      <c r="X78" s="22">
        <v>2.6559582686589123E-7</v>
      </c>
      <c r="Y78" s="22">
        <v>1.0301906393652216</v>
      </c>
      <c r="Z78" s="22">
        <v>6.1446711790109241</v>
      </c>
      <c r="AA78" s="22">
        <v>0</v>
      </c>
      <c r="AB78" s="22">
        <v>99.552101448157288</v>
      </c>
      <c r="AC78" s="22">
        <v>11.801092003668712</v>
      </c>
      <c r="AD78" s="22">
        <v>3.2270102959692225E-6</v>
      </c>
      <c r="AE78" s="22">
        <v>0.10612225758393194</v>
      </c>
      <c r="AF78" s="22">
        <v>4.4413706772471237E-2</v>
      </c>
      <c r="AG78" s="22">
        <v>2.7930052803356621E-3</v>
      </c>
      <c r="AH78" s="22">
        <v>0</v>
      </c>
      <c r="AI78" s="22">
        <v>9.8417597004198605</v>
      </c>
      <c r="AJ78" s="22">
        <v>4.8926401858646334E-6</v>
      </c>
      <c r="AK78" s="22">
        <v>1.0188413900134358E-7</v>
      </c>
      <c r="AL78" s="22">
        <v>1.0959542484643477E-3</v>
      </c>
      <c r="AM78" s="22">
        <v>8.747432560858688E-6</v>
      </c>
      <c r="AN78" s="22">
        <v>2.219908749434053E-5</v>
      </c>
      <c r="AO78" s="22">
        <v>3.7811795688116739E-6</v>
      </c>
      <c r="AP78" s="22">
        <v>2.6973433133728621E-4</v>
      </c>
      <c r="AQ78" s="22">
        <v>0</v>
      </c>
      <c r="AR78" s="22">
        <v>86.316665148588214</v>
      </c>
      <c r="AS78" s="22">
        <v>1.1099900459715869E-5</v>
      </c>
      <c r="AT78" s="22">
        <v>6.0205261936414818</v>
      </c>
      <c r="AU78" s="22">
        <v>2.4236186919308321E-6</v>
      </c>
      <c r="AV78" s="22">
        <v>2.2939730029518916E-4</v>
      </c>
      <c r="AW78" s="22">
        <v>50.122119552629094</v>
      </c>
      <c r="AX78" s="22">
        <v>1.2188739162527406E-6</v>
      </c>
      <c r="AY78" s="22">
        <v>0</v>
      </c>
      <c r="AZ78" s="22">
        <v>6.7614042778338238E-4</v>
      </c>
      <c r="BA78" s="22">
        <v>0.98563121598070935</v>
      </c>
      <c r="BB78" s="22">
        <v>3.7498741201331236</v>
      </c>
      <c r="BC78" s="22">
        <v>90.171943271212669</v>
      </c>
      <c r="BD78" s="22">
        <v>832.04725932621545</v>
      </c>
    </row>
    <row r="79" spans="1:65" x14ac:dyDescent="0.3">
      <c r="A79" s="23" t="s">
        <v>15</v>
      </c>
      <c r="B79" s="22">
        <v>8.5366359639931684</v>
      </c>
      <c r="C79" s="22">
        <v>25.355575957537202</v>
      </c>
      <c r="D79" s="22">
        <v>3.199012751776293</v>
      </c>
      <c r="E79" s="22">
        <v>6.3445260884041152</v>
      </c>
      <c r="F79" s="22">
        <v>0</v>
      </c>
      <c r="G79" s="22">
        <v>2.4625020553286617E-4</v>
      </c>
      <c r="H79" s="22">
        <v>9.2382214862361009E-4</v>
      </c>
      <c r="I79" s="22">
        <v>112.51627984023374</v>
      </c>
      <c r="J79" s="22">
        <v>85.209904959215379</v>
      </c>
      <c r="K79" s="22">
        <v>2.5323319789904453</v>
      </c>
      <c r="L79" s="22">
        <v>14.464063838901467</v>
      </c>
      <c r="M79" s="22">
        <v>0</v>
      </c>
      <c r="N79" s="22">
        <v>4.0581760333374154E-3</v>
      </c>
      <c r="O79" s="22">
        <v>2.2150632723430568</v>
      </c>
      <c r="P79" s="22">
        <v>148.28277055825481</v>
      </c>
      <c r="Q79" s="22">
        <v>0</v>
      </c>
      <c r="R79" s="22">
        <v>80.036531415419091</v>
      </c>
      <c r="S79" s="22">
        <v>81.550113162446095</v>
      </c>
      <c r="T79" s="22">
        <v>1.1106458932117669E-2</v>
      </c>
      <c r="U79" s="22">
        <v>0.14075553329358051</v>
      </c>
      <c r="V79" s="22">
        <v>3.8388927464919553</v>
      </c>
      <c r="W79" s="22">
        <v>6.9291574237280912E-2</v>
      </c>
      <c r="X79" s="22">
        <v>1.0088568297877663E-3</v>
      </c>
      <c r="Y79" s="22">
        <v>5.7915829784752813</v>
      </c>
      <c r="Z79" s="22">
        <v>8.6092305790085017</v>
      </c>
      <c r="AA79" s="22">
        <v>0</v>
      </c>
      <c r="AB79" s="22">
        <v>11.816787859624052</v>
      </c>
      <c r="AC79" s="22">
        <v>34.262319553740703</v>
      </c>
      <c r="AD79" s="22">
        <v>9.6041116588857136E-3</v>
      </c>
      <c r="AE79" s="22">
        <v>0.16897788049888382</v>
      </c>
      <c r="AF79" s="22">
        <v>0</v>
      </c>
      <c r="AG79" s="22">
        <v>34.076021744680851</v>
      </c>
      <c r="AH79" s="22">
        <v>0</v>
      </c>
      <c r="AI79" s="22">
        <v>9.3786697387473872</v>
      </c>
      <c r="AJ79" s="22">
        <v>0.85795667009922405</v>
      </c>
      <c r="AK79" s="22">
        <v>24.81777292718234</v>
      </c>
      <c r="AL79" s="22">
        <v>3.3397163267093402</v>
      </c>
      <c r="AM79" s="22">
        <v>1.4076608368490602</v>
      </c>
      <c r="AN79" s="22">
        <v>17.24229645941724</v>
      </c>
      <c r="AO79" s="22">
        <v>5.1620803977267321E-3</v>
      </c>
      <c r="AP79" s="22">
        <v>12.436706800705664</v>
      </c>
      <c r="AQ79" s="22">
        <v>0.35360410258532848</v>
      </c>
      <c r="AR79" s="22">
        <v>340.42820706314211</v>
      </c>
      <c r="AS79" s="22">
        <v>68.715965277357611</v>
      </c>
      <c r="AT79" s="22">
        <v>1.1574546697047496</v>
      </c>
      <c r="AU79" s="22">
        <v>1.337634340330927E-5</v>
      </c>
      <c r="AV79" s="22">
        <v>3.0336004830953205</v>
      </c>
      <c r="AW79" s="22">
        <v>7.9235123746593574</v>
      </c>
      <c r="AX79" s="22">
        <v>2.0105169927353708</v>
      </c>
      <c r="AY79" s="22">
        <v>14.94595232626091</v>
      </c>
      <c r="AZ79" s="22">
        <v>6.3575240534362285</v>
      </c>
      <c r="BA79" s="22">
        <v>203.96710297136372</v>
      </c>
      <c r="BB79" s="22">
        <v>3.5631021488056304E-3</v>
      </c>
      <c r="BC79" s="22">
        <v>542.15690952879572</v>
      </c>
      <c r="BD79" s="22">
        <v>1929.5834860751111</v>
      </c>
    </row>
    <row r="80" spans="1:65" x14ac:dyDescent="0.3">
      <c r="A80" s="23" t="s">
        <v>16</v>
      </c>
      <c r="B80" s="22">
        <v>40.386867268391477</v>
      </c>
      <c r="C80" s="22">
        <v>890.28862310148804</v>
      </c>
      <c r="D80" s="22">
        <v>2670.7524665702531</v>
      </c>
      <c r="E80" s="22">
        <v>288.97636267982114</v>
      </c>
      <c r="F80" s="22">
        <v>20.282259426095198</v>
      </c>
      <c r="G80" s="22">
        <v>4.7157211915199566</v>
      </c>
      <c r="H80" s="22">
        <v>1.6638736788189525E-2</v>
      </c>
      <c r="I80" s="22">
        <v>2185.3476387073861</v>
      </c>
      <c r="J80" s="22">
        <v>58165.994102660676</v>
      </c>
      <c r="K80" s="22">
        <v>1536.0105367526028</v>
      </c>
      <c r="L80" s="22">
        <v>402.04150970294876</v>
      </c>
      <c r="M80" s="22">
        <v>0.53913305165472036</v>
      </c>
      <c r="N80" s="22">
        <v>414.31224773175342</v>
      </c>
      <c r="O80" s="22">
        <v>859.28164236997952</v>
      </c>
      <c r="P80" s="22">
        <v>9.8987538447211971</v>
      </c>
      <c r="Q80" s="22">
        <v>992.0539734632066</v>
      </c>
      <c r="R80" s="22">
        <v>0</v>
      </c>
      <c r="S80" s="22">
        <v>7492.1057383695897</v>
      </c>
      <c r="T80" s="22">
        <v>28.738922592194978</v>
      </c>
      <c r="U80" s="22">
        <v>375.33516617848022</v>
      </c>
      <c r="V80" s="22">
        <v>1645.7545885937545</v>
      </c>
      <c r="W80" s="22">
        <v>52.051385801928099</v>
      </c>
      <c r="X80" s="22">
        <v>6841.8432865053601</v>
      </c>
      <c r="Y80" s="22">
        <v>12668.363856854008</v>
      </c>
      <c r="Z80" s="22">
        <v>8175.3201347186641</v>
      </c>
      <c r="AA80" s="22">
        <v>0</v>
      </c>
      <c r="AB80" s="22">
        <v>7.3735925520062446</v>
      </c>
      <c r="AC80" s="22">
        <v>12.633387323213745</v>
      </c>
      <c r="AD80" s="22">
        <v>1016.3923039026814</v>
      </c>
      <c r="AE80" s="22">
        <v>273.96730644001815</v>
      </c>
      <c r="AF80" s="22">
        <v>45.848516244037462</v>
      </c>
      <c r="AG80" s="22">
        <v>80.305216947991525</v>
      </c>
      <c r="AH80" s="22">
        <v>0</v>
      </c>
      <c r="AI80" s="22">
        <v>36596.243765684092</v>
      </c>
      <c r="AJ80" s="22">
        <v>3.3683539421497657</v>
      </c>
      <c r="AK80" s="22">
        <v>27.603933607381553</v>
      </c>
      <c r="AL80" s="22">
        <v>7760.8313173048709</v>
      </c>
      <c r="AM80" s="22">
        <v>76.743220093630214</v>
      </c>
      <c r="AN80" s="22">
        <v>626.33076393161559</v>
      </c>
      <c r="AO80" s="22">
        <v>560.87441151191865</v>
      </c>
      <c r="AP80" s="22">
        <v>4291.9081579946487</v>
      </c>
      <c r="AQ80" s="22">
        <v>324.10288222673773</v>
      </c>
      <c r="AR80" s="22">
        <v>11354.380920529462</v>
      </c>
      <c r="AS80" s="22">
        <v>10219.742031089203</v>
      </c>
      <c r="AT80" s="22">
        <v>61.993296673247855</v>
      </c>
      <c r="AU80" s="22">
        <v>9.2475229015446221</v>
      </c>
      <c r="AV80" s="22">
        <v>826.48913745023219</v>
      </c>
      <c r="AW80" s="22">
        <v>6444.7928752894968</v>
      </c>
      <c r="AX80" s="22">
        <v>51.9390166233784</v>
      </c>
      <c r="AY80" s="22">
        <v>2160.6374215298611</v>
      </c>
      <c r="AZ80" s="22">
        <v>8376.2770097713983</v>
      </c>
      <c r="BA80" s="22">
        <v>39968.130687413453</v>
      </c>
      <c r="BB80" s="22">
        <v>11.690507033922504</v>
      </c>
      <c r="BC80" s="22">
        <v>37341.521865511284</v>
      </c>
      <c r="BD80" s="22">
        <v>274291.78097839677</v>
      </c>
    </row>
    <row r="81" spans="1:56" x14ac:dyDescent="0.3">
      <c r="A81" s="23" t="s">
        <v>17</v>
      </c>
      <c r="B81" s="22">
        <v>8284.6077224994406</v>
      </c>
      <c r="C81" s="22">
        <v>44377.271189004125</v>
      </c>
      <c r="D81" s="22">
        <v>14248.686998727597</v>
      </c>
      <c r="E81" s="22">
        <v>866.80866226492753</v>
      </c>
      <c r="F81" s="22">
        <v>0.103015125430593</v>
      </c>
      <c r="G81" s="22">
        <v>579.91922598917006</v>
      </c>
      <c r="H81" s="22">
        <v>3.4718718767737548E-3</v>
      </c>
      <c r="I81" s="22">
        <v>904.76893055415985</v>
      </c>
      <c r="J81" s="22">
        <v>154599.58226903441</v>
      </c>
      <c r="K81" s="22">
        <v>5203.7086604456781</v>
      </c>
      <c r="L81" s="22">
        <v>1109.7377859347423</v>
      </c>
      <c r="M81" s="22">
        <v>2718.1063184215232</v>
      </c>
      <c r="N81" s="22">
        <v>12151.734853356769</v>
      </c>
      <c r="O81" s="22">
        <v>9832.1966792964649</v>
      </c>
      <c r="P81" s="22">
        <v>1530.3710151790422</v>
      </c>
      <c r="Q81" s="22">
        <v>3617.6387633994041</v>
      </c>
      <c r="R81" s="22">
        <v>171646.52699387731</v>
      </c>
      <c r="S81" s="22">
        <v>0</v>
      </c>
      <c r="T81" s="22">
        <v>2178.0657698965151</v>
      </c>
      <c r="U81" s="22">
        <v>14294.457405960127</v>
      </c>
      <c r="V81" s="22">
        <v>2623.2288737860167</v>
      </c>
      <c r="W81" s="22">
        <v>309.50918363569713</v>
      </c>
      <c r="X81" s="22">
        <v>5377.462208340633</v>
      </c>
      <c r="Y81" s="22">
        <v>76834.27693822507</v>
      </c>
      <c r="Z81" s="22">
        <v>118953.6267333172</v>
      </c>
      <c r="AA81" s="22">
        <v>10.847431022137595</v>
      </c>
      <c r="AB81" s="22">
        <v>338.10762695276685</v>
      </c>
      <c r="AC81" s="22">
        <v>1119.3001331776352</v>
      </c>
      <c r="AD81" s="22">
        <v>5098.2314110180714</v>
      </c>
      <c r="AE81" s="22">
        <v>11686.370746381526</v>
      </c>
      <c r="AF81" s="22">
        <v>1697.6386482978733</v>
      </c>
      <c r="AG81" s="22">
        <v>2501.3364812869795</v>
      </c>
      <c r="AH81" s="22">
        <v>8.9925419073484143</v>
      </c>
      <c r="AI81" s="22">
        <v>69804.386895370102</v>
      </c>
      <c r="AJ81" s="22">
        <v>301.71914790822944</v>
      </c>
      <c r="AK81" s="22">
        <v>3870.1745692539653</v>
      </c>
      <c r="AL81" s="22">
        <v>87380.915141910184</v>
      </c>
      <c r="AM81" s="22">
        <v>3707.5169586762559</v>
      </c>
      <c r="AN81" s="22">
        <v>73374.531155318211</v>
      </c>
      <c r="AO81" s="22">
        <v>5517.2028988631164</v>
      </c>
      <c r="AP81" s="22">
        <v>24912.001233063802</v>
      </c>
      <c r="AQ81" s="22">
        <v>7658.7833756804366</v>
      </c>
      <c r="AR81" s="22">
        <v>5064.4924922734199</v>
      </c>
      <c r="AS81" s="22">
        <v>20840.72189332308</v>
      </c>
      <c r="AT81" s="22">
        <v>3726.7804176417721</v>
      </c>
      <c r="AU81" s="22">
        <v>1000.4248778457767</v>
      </c>
      <c r="AV81" s="22">
        <v>16430.937382515011</v>
      </c>
      <c r="AW81" s="22">
        <v>11007.573490863277</v>
      </c>
      <c r="AX81" s="22">
        <v>6844.2463910998404</v>
      </c>
      <c r="AY81" s="22">
        <v>9337.7655628418688</v>
      </c>
      <c r="AZ81" s="22">
        <v>194134.18838036849</v>
      </c>
      <c r="BA81" s="22">
        <v>129591.18617819139</v>
      </c>
      <c r="BB81" s="22">
        <v>109.50725542383537</v>
      </c>
      <c r="BC81" s="22">
        <v>78316.440976345228</v>
      </c>
      <c r="BD81" s="22">
        <v>1427634.7213629649</v>
      </c>
    </row>
    <row r="82" spans="1:56" x14ac:dyDescent="0.3">
      <c r="A82" s="23" t="s">
        <v>18</v>
      </c>
      <c r="B82" s="22">
        <v>2.8873884708325625E-5</v>
      </c>
      <c r="C82" s="22">
        <v>4.5180546171110182E-3</v>
      </c>
      <c r="D82" s="22">
        <v>197.95992794616399</v>
      </c>
      <c r="E82" s="22">
        <v>4.6369605366568115E-4</v>
      </c>
      <c r="F82" s="22">
        <v>0</v>
      </c>
      <c r="G82" s="22">
        <v>2639.0908318440124</v>
      </c>
      <c r="H82" s="22">
        <v>0</v>
      </c>
      <c r="I82" s="22">
        <v>8.0923409426826628E-3</v>
      </c>
      <c r="J82" s="22">
        <v>77.232638873862413</v>
      </c>
      <c r="K82" s="22">
        <v>4.0597331992216104</v>
      </c>
      <c r="L82" s="22">
        <v>25.323215144770685</v>
      </c>
      <c r="M82" s="22">
        <v>2255.0819039477256</v>
      </c>
      <c r="N82" s="22">
        <v>2.4651016751931034</v>
      </c>
      <c r="O82" s="22">
        <v>147.75391586235722</v>
      </c>
      <c r="P82" s="22">
        <v>0</v>
      </c>
      <c r="Q82" s="22">
        <v>24.698967459018963</v>
      </c>
      <c r="R82" s="22">
        <v>23.331123501151559</v>
      </c>
      <c r="S82" s="22">
        <v>1815.7218335954747</v>
      </c>
      <c r="T82" s="22">
        <v>0</v>
      </c>
      <c r="U82" s="22">
        <v>907.27833664038474</v>
      </c>
      <c r="V82" s="22">
        <v>2.046986587188159</v>
      </c>
      <c r="W82" s="22">
        <v>4.6994035406114299E-6</v>
      </c>
      <c r="X82" s="22">
        <v>1.8906559091345025E-2</v>
      </c>
      <c r="Y82" s="22">
        <v>114.23391470690407</v>
      </c>
      <c r="Z82" s="22">
        <v>0.45171204845110674</v>
      </c>
      <c r="AA82" s="22">
        <v>0</v>
      </c>
      <c r="AB82" s="22">
        <v>0</v>
      </c>
      <c r="AC82" s="22">
        <v>0</v>
      </c>
      <c r="AD82" s="22">
        <v>0</v>
      </c>
      <c r="AE82" s="22">
        <v>0.28872659378581206</v>
      </c>
      <c r="AF82" s="22">
        <v>303.91682687363561</v>
      </c>
      <c r="AG82" s="22">
        <v>5.1020189787728213E-3</v>
      </c>
      <c r="AH82" s="22">
        <v>0</v>
      </c>
      <c r="AI82" s="22">
        <v>574.75513133228469</v>
      </c>
      <c r="AJ82" s="22">
        <v>1.0968750175528333E-5</v>
      </c>
      <c r="AK82" s="22">
        <v>2.3911244475424322E-5</v>
      </c>
      <c r="AL82" s="22">
        <v>9.3299099044512506</v>
      </c>
      <c r="AM82" s="22">
        <v>1.6486038412477737E-2</v>
      </c>
      <c r="AN82" s="22">
        <v>698.48209950678802</v>
      </c>
      <c r="AO82" s="22">
        <v>59.061151549327491</v>
      </c>
      <c r="AP82" s="22">
        <v>364.92547663799633</v>
      </c>
      <c r="AQ82" s="22">
        <v>7869.9243998273896</v>
      </c>
      <c r="AR82" s="22">
        <v>5.3839223423922068E-5</v>
      </c>
      <c r="AS82" s="22">
        <v>1.3827837074545777E-2</v>
      </c>
      <c r="AT82" s="22">
        <v>19.880072208634346</v>
      </c>
      <c r="AU82" s="22">
        <v>2.0613094665173401E-4</v>
      </c>
      <c r="AV82" s="22">
        <v>126.75605364615689</v>
      </c>
      <c r="AW82" s="22">
        <v>13.482285287853641</v>
      </c>
      <c r="AX82" s="22">
        <v>3.4441735298445073E-3</v>
      </c>
      <c r="AY82" s="22">
        <v>1.1648854806553702E-2</v>
      </c>
      <c r="AZ82" s="22">
        <v>370.17679183530203</v>
      </c>
      <c r="BA82" s="22">
        <v>2.3658132320176795</v>
      </c>
      <c r="BB82" s="22">
        <v>0</v>
      </c>
      <c r="BC82" s="22">
        <v>199.39312074728059</v>
      </c>
      <c r="BD82" s="22">
        <v>18849.550820211742</v>
      </c>
    </row>
    <row r="83" spans="1:56" x14ac:dyDescent="0.3">
      <c r="A83" s="23" t="s">
        <v>19</v>
      </c>
      <c r="B83" s="22">
        <v>7.0378505193982033E-2</v>
      </c>
      <c r="C83" s="22">
        <v>59.807537670796222</v>
      </c>
      <c r="D83" s="22">
        <v>21.234650580968783</v>
      </c>
      <c r="E83" s="22">
        <v>32.952068208172783</v>
      </c>
      <c r="F83" s="22">
        <v>0</v>
      </c>
      <c r="G83" s="22">
        <v>14.474725161169813</v>
      </c>
      <c r="H83" s="22">
        <v>8.2995710420780845E-6</v>
      </c>
      <c r="I83" s="22">
        <v>3.0966434783916834</v>
      </c>
      <c r="J83" s="22">
        <v>352.192939607982</v>
      </c>
      <c r="K83" s="22">
        <v>17.689360750175901</v>
      </c>
      <c r="L83" s="22">
        <v>0.27203395398138641</v>
      </c>
      <c r="M83" s="22">
        <v>0</v>
      </c>
      <c r="N83" s="22">
        <v>12.351229801362368</v>
      </c>
      <c r="O83" s="22">
        <v>1.6727889546176384</v>
      </c>
      <c r="P83" s="22">
        <v>1.8705830303314921E-6</v>
      </c>
      <c r="Q83" s="22">
        <v>1.0956089760716896</v>
      </c>
      <c r="R83" s="22">
        <v>247.47502809913817</v>
      </c>
      <c r="S83" s="22">
        <v>2957.7219647869561</v>
      </c>
      <c r="T83" s="22">
        <v>4.6086888703947499</v>
      </c>
      <c r="U83" s="22">
        <v>0</v>
      </c>
      <c r="V83" s="22">
        <v>7.7130961575798604</v>
      </c>
      <c r="W83" s="22">
        <v>9.2884070863306391E-3</v>
      </c>
      <c r="X83" s="22">
        <v>0.33533766684668309</v>
      </c>
      <c r="Y83" s="22">
        <v>44.056409647608952</v>
      </c>
      <c r="Z83" s="22">
        <v>4.3108920991243895</v>
      </c>
      <c r="AA83" s="22">
        <v>0</v>
      </c>
      <c r="AB83" s="22">
        <v>4.1914920585394921E-2</v>
      </c>
      <c r="AC83" s="22">
        <v>0.42881675023426563</v>
      </c>
      <c r="AD83" s="22">
        <v>8.6282849061078727E-5</v>
      </c>
      <c r="AE83" s="22">
        <v>7.5083448442293568</v>
      </c>
      <c r="AF83" s="22">
        <v>1.2139399019354838E-2</v>
      </c>
      <c r="AG83" s="22">
        <v>18.784889173700009</v>
      </c>
      <c r="AH83" s="22">
        <v>0</v>
      </c>
      <c r="AI83" s="22">
        <v>135.23649100170681</v>
      </c>
      <c r="AJ83" s="22">
        <v>3.5827492329982553E-3</v>
      </c>
      <c r="AK83" s="22">
        <v>2.401157345816793</v>
      </c>
      <c r="AL83" s="22">
        <v>4.7448433080140919</v>
      </c>
      <c r="AM83" s="22">
        <v>0.93040952907511809</v>
      </c>
      <c r="AN83" s="22">
        <v>146.76130023747334</v>
      </c>
      <c r="AO83" s="22">
        <v>9.2046029305881998</v>
      </c>
      <c r="AP83" s="22">
        <v>4.9875889695359552</v>
      </c>
      <c r="AQ83" s="22">
        <v>157.12554181220102</v>
      </c>
      <c r="AR83" s="22">
        <v>7.6291797891711166</v>
      </c>
      <c r="AS83" s="22">
        <v>1.9395177105441679</v>
      </c>
      <c r="AT83" s="22">
        <v>324.51072169953164</v>
      </c>
      <c r="AU83" s="22">
        <v>16.966042496694865</v>
      </c>
      <c r="AV83" s="22">
        <v>52.381796987323007</v>
      </c>
      <c r="AW83" s="22">
        <v>26.502010255811662</v>
      </c>
      <c r="AX83" s="22">
        <v>3.7611589242329617</v>
      </c>
      <c r="AY83" s="22">
        <v>33.371939448479004</v>
      </c>
      <c r="AZ83" s="22">
        <v>995.98150529675513</v>
      </c>
      <c r="BA83" s="22">
        <v>593.66564776756013</v>
      </c>
      <c r="BB83" s="22">
        <v>1.3198737666956339E-2</v>
      </c>
      <c r="BC83" s="22">
        <v>203.56640651216242</v>
      </c>
      <c r="BD83" s="22">
        <v>6531.6015164339669</v>
      </c>
    </row>
    <row r="84" spans="1:56" x14ac:dyDescent="0.3">
      <c r="A84" s="23" t="s">
        <v>20</v>
      </c>
      <c r="B84" s="22">
        <v>114.08539861118767</v>
      </c>
      <c r="C84" s="22">
        <v>0.25275611316413887</v>
      </c>
      <c r="D84" s="22">
        <v>4042.2142632213422</v>
      </c>
      <c r="E84" s="22">
        <v>7.7751816596131436</v>
      </c>
      <c r="F84" s="22">
        <v>0</v>
      </c>
      <c r="G84" s="22">
        <v>115.86161588297685</v>
      </c>
      <c r="H84" s="22">
        <v>2.5742165165968619E-3</v>
      </c>
      <c r="I84" s="22">
        <v>421.1112358613114</v>
      </c>
      <c r="J84" s="22">
        <v>14739.366590843776</v>
      </c>
      <c r="K84" s="22">
        <v>978.27437943567452</v>
      </c>
      <c r="L84" s="22">
        <v>246.62227625025693</v>
      </c>
      <c r="M84" s="22">
        <v>0</v>
      </c>
      <c r="N84" s="22">
        <v>181.32959260255188</v>
      </c>
      <c r="O84" s="22">
        <v>121.15781487875121</v>
      </c>
      <c r="P84" s="22">
        <v>5.8018489243987024E-4</v>
      </c>
      <c r="Q84" s="22">
        <v>1.0753323789736473</v>
      </c>
      <c r="R84" s="22">
        <v>72.590897734911081</v>
      </c>
      <c r="S84" s="22">
        <v>3909.4756354955412</v>
      </c>
      <c r="T84" s="22">
        <v>624.10536059279559</v>
      </c>
      <c r="U84" s="22">
        <v>10.1112593764853</v>
      </c>
      <c r="V84" s="22">
        <v>0</v>
      </c>
      <c r="W84" s="22">
        <v>131.71686193827364</v>
      </c>
      <c r="X84" s="22">
        <v>60.492878177585929</v>
      </c>
      <c r="Y84" s="22">
        <v>2024.6667790365836</v>
      </c>
      <c r="Z84" s="22">
        <v>5898.2258985911749</v>
      </c>
      <c r="AA84" s="22">
        <v>0</v>
      </c>
      <c r="AB84" s="22">
        <v>0.17126994422916195</v>
      </c>
      <c r="AC84" s="22">
        <v>9.794308953292169E-2</v>
      </c>
      <c r="AD84" s="22">
        <v>2.6761712626590134E-2</v>
      </c>
      <c r="AE84" s="22">
        <v>88.729107682048024</v>
      </c>
      <c r="AF84" s="22">
        <v>45.297969107190049</v>
      </c>
      <c r="AG84" s="22">
        <v>76.247012101036262</v>
      </c>
      <c r="AH84" s="22">
        <v>20.13243071430669</v>
      </c>
      <c r="AI84" s="22">
        <v>3282.0634943235827</v>
      </c>
      <c r="AJ84" s="22">
        <v>0.22365940307773091</v>
      </c>
      <c r="AK84" s="22">
        <v>3.4034654766621666E-2</v>
      </c>
      <c r="AL84" s="22">
        <v>68.58492852791602</v>
      </c>
      <c r="AM84" s="22">
        <v>13.510979503716992</v>
      </c>
      <c r="AN84" s="22">
        <v>0.30495973157136924</v>
      </c>
      <c r="AO84" s="22">
        <v>1.8379905089222919E-2</v>
      </c>
      <c r="AP84" s="22">
        <v>65.079188422691516</v>
      </c>
      <c r="AQ84" s="22">
        <v>397.67751400153355</v>
      </c>
      <c r="AR84" s="22">
        <v>0.38813234782752409</v>
      </c>
      <c r="AS84" s="22">
        <v>150.36226464878871</v>
      </c>
      <c r="AT84" s="22">
        <v>4.7138564330682912E-2</v>
      </c>
      <c r="AU84" s="22">
        <v>609.01078931186055</v>
      </c>
      <c r="AV84" s="22">
        <v>883.03155234985729</v>
      </c>
      <c r="AW84" s="22">
        <v>0.59392864616077856</v>
      </c>
      <c r="AX84" s="22">
        <v>14.119285087963455</v>
      </c>
      <c r="AY84" s="22">
        <v>25.974170640041088</v>
      </c>
      <c r="AZ84" s="22">
        <v>23325.748250379238</v>
      </c>
      <c r="BA84" s="22">
        <v>30645.565133377087</v>
      </c>
      <c r="BB84" s="22">
        <v>16.391227971041459</v>
      </c>
      <c r="BC84" s="22">
        <v>5217.2275576744778</v>
      </c>
      <c r="BD84" s="22">
        <v>98647.174226907911</v>
      </c>
    </row>
    <row r="85" spans="1:56" x14ac:dyDescent="0.3">
      <c r="A85" s="23" t="s">
        <v>21</v>
      </c>
      <c r="B85" s="22">
        <v>445.68025691750688</v>
      </c>
      <c r="C85" s="22">
        <v>321.93821870291777</v>
      </c>
      <c r="D85" s="22">
        <v>0.52543854148524283</v>
      </c>
      <c r="E85" s="22">
        <v>2.7360677968754393E-2</v>
      </c>
      <c r="F85" s="22">
        <v>0</v>
      </c>
      <c r="G85" s="22">
        <v>0</v>
      </c>
      <c r="H85" s="22">
        <v>0</v>
      </c>
      <c r="I85" s="22">
        <v>4.2469536937072583</v>
      </c>
      <c r="J85" s="22">
        <v>2263.5254300363845</v>
      </c>
      <c r="K85" s="22">
        <v>10.200525552391904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5.1588119703939866E-2</v>
      </c>
      <c r="R85" s="22">
        <v>33.469860376084604</v>
      </c>
      <c r="S85" s="22">
        <v>46.763327119568352</v>
      </c>
      <c r="T85" s="22">
        <v>0</v>
      </c>
      <c r="U85" s="22">
        <v>0.25031896384919039</v>
      </c>
      <c r="V85" s="22">
        <v>0.11662275193946739</v>
      </c>
      <c r="W85" s="22">
        <v>0</v>
      </c>
      <c r="X85" s="22">
        <v>44.005926964555954</v>
      </c>
      <c r="Y85" s="22">
        <v>1.5102411799880886</v>
      </c>
      <c r="Z85" s="22">
        <v>3314.6915043758931</v>
      </c>
      <c r="AA85" s="22">
        <v>0</v>
      </c>
      <c r="AB85" s="22">
        <v>0</v>
      </c>
      <c r="AC85" s="22">
        <v>0</v>
      </c>
      <c r="AD85" s="22">
        <v>0</v>
      </c>
      <c r="AE85" s="22">
        <v>1.2204518523861194</v>
      </c>
      <c r="AF85" s="22">
        <v>0</v>
      </c>
      <c r="AG85" s="22">
        <v>0.62742265611470116</v>
      </c>
      <c r="AH85" s="22">
        <v>0</v>
      </c>
      <c r="AI85" s="22">
        <v>19.595653960181732</v>
      </c>
      <c r="AJ85" s="22">
        <v>5.3601008730705208E-3</v>
      </c>
      <c r="AK85" s="22">
        <v>5.9698628489044794E-2</v>
      </c>
      <c r="AL85" s="22">
        <v>2323.399190217945</v>
      </c>
      <c r="AM85" s="22">
        <v>1.4442919109356155E-2</v>
      </c>
      <c r="AN85" s="22">
        <v>0</v>
      </c>
      <c r="AO85" s="22">
        <v>0</v>
      </c>
      <c r="AP85" s="22">
        <v>739.81748242765957</v>
      </c>
      <c r="AQ85" s="22">
        <v>2.2772823538962983E-2</v>
      </c>
      <c r="AR85" s="22">
        <v>0.79533585550949992</v>
      </c>
      <c r="AS85" s="22">
        <v>3555.6619881814477</v>
      </c>
      <c r="AT85" s="22">
        <v>5.597151564700956E-3</v>
      </c>
      <c r="AU85" s="22">
        <v>0</v>
      </c>
      <c r="AV85" s="22">
        <v>57.158184713738933</v>
      </c>
      <c r="AW85" s="22">
        <v>5.9187998900891083E-2</v>
      </c>
      <c r="AX85" s="22">
        <v>6.1591669033824563E-2</v>
      </c>
      <c r="AY85" s="22">
        <v>0</v>
      </c>
      <c r="AZ85" s="22">
        <v>34.723505278250798</v>
      </c>
      <c r="BA85" s="22">
        <v>1458.9445502204183</v>
      </c>
      <c r="BB85" s="22">
        <v>7.9445981601100144E-3</v>
      </c>
      <c r="BC85" s="22">
        <v>62.700907152977891</v>
      </c>
      <c r="BD85" s="22">
        <v>14741.884842380246</v>
      </c>
    </row>
    <row r="86" spans="1:56" x14ac:dyDescent="0.3">
      <c r="A86" s="23" t="s">
        <v>22</v>
      </c>
      <c r="B86" s="22">
        <v>14.448212288915249</v>
      </c>
      <c r="C86" s="22">
        <v>0.17236737522320472</v>
      </c>
      <c r="D86" s="22">
        <v>8.6264855666323165E-2</v>
      </c>
      <c r="E86" s="22">
        <v>1.7770014484878882</v>
      </c>
      <c r="F86" s="22">
        <v>0</v>
      </c>
      <c r="G86" s="22">
        <v>8.5069047459160139E-3</v>
      </c>
      <c r="H86" s="22">
        <v>2.8399697109649164E-5</v>
      </c>
      <c r="I86" s="22">
        <v>9.5985907254171909</v>
      </c>
      <c r="J86" s="22">
        <v>1447.7074443281458</v>
      </c>
      <c r="K86" s="22">
        <v>83.294870077128877</v>
      </c>
      <c r="L86" s="22">
        <v>0</v>
      </c>
      <c r="M86" s="22">
        <v>0</v>
      </c>
      <c r="N86" s="22">
        <v>1.315760375429338E-2</v>
      </c>
      <c r="O86" s="22">
        <v>3.0288948888134579E-2</v>
      </c>
      <c r="P86" s="22">
        <v>6.4008117058737299E-6</v>
      </c>
      <c r="Q86" s="22">
        <v>6.8487003954544073E-2</v>
      </c>
      <c r="R86" s="22">
        <v>4349.0125410908686</v>
      </c>
      <c r="S86" s="22">
        <v>154.67889682175269</v>
      </c>
      <c r="T86" s="22">
        <v>9.3215636027294851E-8</v>
      </c>
      <c r="U86" s="22">
        <v>3.0580499928146796E-2</v>
      </c>
      <c r="V86" s="22">
        <v>1.3462596794008472</v>
      </c>
      <c r="W86" s="22">
        <v>7.8136525798619905E-2</v>
      </c>
      <c r="X86" s="22">
        <v>0</v>
      </c>
      <c r="Y86" s="22">
        <v>1557.9624799992362</v>
      </c>
      <c r="Z86" s="22">
        <v>24.803094946440087</v>
      </c>
      <c r="AA86" s="22">
        <v>0</v>
      </c>
      <c r="AB86" s="22">
        <v>7.5436710069697287E-3</v>
      </c>
      <c r="AC86" s="22">
        <v>8.3227813887161769E-3</v>
      </c>
      <c r="AD86" s="22">
        <v>2.9524499117711858E-4</v>
      </c>
      <c r="AE86" s="22">
        <v>5.0448301305992329</v>
      </c>
      <c r="AF86" s="22">
        <v>0</v>
      </c>
      <c r="AG86" s="22">
        <v>5.7523195458732621</v>
      </c>
      <c r="AH86" s="22">
        <v>0</v>
      </c>
      <c r="AI86" s="22">
        <v>2.1555742046403146</v>
      </c>
      <c r="AJ86" s="22">
        <v>0.28166720309065102</v>
      </c>
      <c r="AK86" s="22">
        <v>1.1839046234904203E-2</v>
      </c>
      <c r="AL86" s="22">
        <v>37.902328294413628</v>
      </c>
      <c r="AM86" s="22">
        <v>0.57185793333666801</v>
      </c>
      <c r="AN86" s="22">
        <v>2.8124050475187467E-2</v>
      </c>
      <c r="AO86" s="22">
        <v>3.2592710040734271E-3</v>
      </c>
      <c r="AP86" s="22">
        <v>44.802808369467172</v>
      </c>
      <c r="AQ86" s="22">
        <v>7.6029948372383516E-3</v>
      </c>
      <c r="AR86" s="22">
        <v>67.19518073107335</v>
      </c>
      <c r="AS86" s="22">
        <v>2.8561509670956897</v>
      </c>
      <c r="AT86" s="22">
        <v>3.0138964367178158E-3</v>
      </c>
      <c r="AU86" s="22">
        <v>3.6651746919851747E-3</v>
      </c>
      <c r="AV86" s="22">
        <v>0.39948747451367406</v>
      </c>
      <c r="AW86" s="22">
        <v>3.9065569842688157E-2</v>
      </c>
      <c r="AX86" s="22">
        <v>0.77766896771798288</v>
      </c>
      <c r="AY86" s="22">
        <v>0.14452223871441661</v>
      </c>
      <c r="AZ86" s="22">
        <v>73.426395876285383</v>
      </c>
      <c r="BA86" s="22">
        <v>1731.0167417236273</v>
      </c>
      <c r="BB86" s="22">
        <v>0.11087122255618775</v>
      </c>
      <c r="BC86" s="22">
        <v>139.30257235223468</v>
      </c>
      <c r="BD86" s="22">
        <v>9756.9709249536263</v>
      </c>
    </row>
    <row r="87" spans="1:56" x14ac:dyDescent="0.3">
      <c r="A87" s="23" t="s">
        <v>23</v>
      </c>
      <c r="B87" s="22">
        <v>155.70432275610366</v>
      </c>
      <c r="C87" s="22">
        <v>3040.5446127410291</v>
      </c>
      <c r="D87" s="22">
        <v>983.58966668496782</v>
      </c>
      <c r="E87" s="22">
        <v>945.32474537066423</v>
      </c>
      <c r="F87" s="22">
        <v>0</v>
      </c>
      <c r="G87" s="22">
        <v>322.7069185913154</v>
      </c>
      <c r="H87" s="22">
        <v>0</v>
      </c>
      <c r="I87" s="22">
        <v>75.686169619979125</v>
      </c>
      <c r="J87" s="22">
        <v>4768.4328386418256</v>
      </c>
      <c r="K87" s="22">
        <v>207.92862631586223</v>
      </c>
      <c r="L87" s="22">
        <v>1233.5144996192312</v>
      </c>
      <c r="M87" s="22">
        <v>584.77121964862715</v>
      </c>
      <c r="N87" s="22">
        <v>342.59775381577384</v>
      </c>
      <c r="O87" s="22">
        <v>485.21023283451996</v>
      </c>
      <c r="P87" s="22">
        <v>195.01555015838008</v>
      </c>
      <c r="Q87" s="22">
        <v>81.838996250645309</v>
      </c>
      <c r="R87" s="22">
        <v>12081.926216768408</v>
      </c>
      <c r="S87" s="22">
        <v>8274.2495403021003</v>
      </c>
      <c r="T87" s="22">
        <v>140.61283455581525</v>
      </c>
      <c r="U87" s="22">
        <v>734.58784764335098</v>
      </c>
      <c r="V87" s="22">
        <v>303.93780001294488</v>
      </c>
      <c r="W87" s="22">
        <v>16.771127790316243</v>
      </c>
      <c r="X87" s="22">
        <v>146.42976644400972</v>
      </c>
      <c r="Y87" s="22">
        <v>0</v>
      </c>
      <c r="Z87" s="22">
        <v>640.27334213732445</v>
      </c>
      <c r="AA87" s="22">
        <v>0</v>
      </c>
      <c r="AB87" s="22">
        <v>8.5878836900881197</v>
      </c>
      <c r="AC87" s="22">
        <v>31.83439585671962</v>
      </c>
      <c r="AD87" s="22">
        <v>19.139840190781079</v>
      </c>
      <c r="AE87" s="22">
        <v>15149.987666484487</v>
      </c>
      <c r="AF87" s="22">
        <v>818.60660663914541</v>
      </c>
      <c r="AG87" s="22">
        <v>56.887781319537908</v>
      </c>
      <c r="AH87" s="22">
        <v>4.5277306626380396</v>
      </c>
      <c r="AI87" s="22">
        <v>3015.7809041317596</v>
      </c>
      <c r="AJ87" s="22">
        <v>32.386228235670629</v>
      </c>
      <c r="AK87" s="22">
        <v>68.352067365741391</v>
      </c>
      <c r="AL87" s="22">
        <v>1317.1141338692337</v>
      </c>
      <c r="AM87" s="22">
        <v>52.57240346021154</v>
      </c>
      <c r="AN87" s="22">
        <v>1456.2550299376246</v>
      </c>
      <c r="AO87" s="22">
        <v>469.54591263076429</v>
      </c>
      <c r="AP87" s="22">
        <v>3161.0863256089128</v>
      </c>
      <c r="AQ87" s="22">
        <v>8963.1813628866184</v>
      </c>
      <c r="AR87" s="22">
        <v>1290.7506786997369</v>
      </c>
      <c r="AS87" s="22">
        <v>4847.7936957906513</v>
      </c>
      <c r="AT87" s="22">
        <v>658.48606637421904</v>
      </c>
      <c r="AU87" s="22">
        <v>118.17569512405541</v>
      </c>
      <c r="AV87" s="22">
        <v>1546.0449045427367</v>
      </c>
      <c r="AW87" s="22">
        <v>288.69464573440962</v>
      </c>
      <c r="AX87" s="22">
        <v>11480.915442117084</v>
      </c>
      <c r="AY87" s="22">
        <v>275.40692826794015</v>
      </c>
      <c r="AZ87" s="22">
        <v>3789.1961675177504</v>
      </c>
      <c r="BA87" s="22">
        <v>3535.7417737374435</v>
      </c>
      <c r="BB87" s="22">
        <v>0</v>
      </c>
      <c r="BC87" s="22">
        <v>24364.441622982569</v>
      </c>
      <c r="BD87" s="22">
        <v>122583.14852256174</v>
      </c>
    </row>
    <row r="88" spans="1:56" x14ac:dyDescent="0.3">
      <c r="A88" s="23" t="s">
        <v>24</v>
      </c>
      <c r="B88" s="22">
        <v>4964.9615940118219</v>
      </c>
      <c r="C88" s="22">
        <v>9065.2743197817017</v>
      </c>
      <c r="D88" s="22">
        <v>2442.7717348238493</v>
      </c>
      <c r="E88" s="22">
        <v>39.577812280855262</v>
      </c>
      <c r="F88" s="22">
        <v>0</v>
      </c>
      <c r="G88" s="22">
        <v>0.14403966297477211</v>
      </c>
      <c r="H88" s="22">
        <v>11.046533433588438</v>
      </c>
      <c r="I88" s="22">
        <v>620.37020996234594</v>
      </c>
      <c r="J88" s="22">
        <v>263845.61643672542</v>
      </c>
      <c r="K88" s="22">
        <v>9189.4842882272642</v>
      </c>
      <c r="L88" s="22">
        <v>0.34241218616554253</v>
      </c>
      <c r="M88" s="22">
        <v>0</v>
      </c>
      <c r="N88" s="22">
        <v>905.0549912022733</v>
      </c>
      <c r="O88" s="22">
        <v>33.853614519399883</v>
      </c>
      <c r="P88" s="22">
        <v>4.1826957972884991E-6</v>
      </c>
      <c r="Q88" s="22">
        <v>1997.0739264478368</v>
      </c>
      <c r="R88" s="22">
        <v>25053.773784533409</v>
      </c>
      <c r="S88" s="22">
        <v>38633.975593706389</v>
      </c>
      <c r="T88" s="22">
        <v>6.091300087692847E-8</v>
      </c>
      <c r="U88" s="22">
        <v>38.492504742834235</v>
      </c>
      <c r="V88" s="22">
        <v>143.14091685766806</v>
      </c>
      <c r="W88" s="22">
        <v>22733.898402748291</v>
      </c>
      <c r="X88" s="22">
        <v>3378.6734459940667</v>
      </c>
      <c r="Y88" s="22">
        <v>10154.769313527026</v>
      </c>
      <c r="Z88" s="22">
        <v>0</v>
      </c>
      <c r="AA88" s="22">
        <v>0</v>
      </c>
      <c r="AB88" s="22">
        <v>0.11070875556048033</v>
      </c>
      <c r="AC88" s="22">
        <v>769.96876712567644</v>
      </c>
      <c r="AD88" s="22">
        <v>16.778024988999999</v>
      </c>
      <c r="AE88" s="22">
        <v>64551.873488053068</v>
      </c>
      <c r="AF88" s="22">
        <v>5681.7804070063921</v>
      </c>
      <c r="AG88" s="22">
        <v>315.80816132276442</v>
      </c>
      <c r="AH88" s="22">
        <v>0</v>
      </c>
      <c r="AI88" s="22">
        <v>1564.9431914461741</v>
      </c>
      <c r="AJ88" s="22">
        <v>0.86905780478132033</v>
      </c>
      <c r="AK88" s="22">
        <v>1559.6259945175618</v>
      </c>
      <c r="AL88" s="22">
        <v>449912.21325538633</v>
      </c>
      <c r="AM88" s="22">
        <v>1491.1828741627544</v>
      </c>
      <c r="AN88" s="22">
        <v>100.26820201279281</v>
      </c>
      <c r="AO88" s="22">
        <v>32.717970376913826</v>
      </c>
      <c r="AP88" s="22">
        <v>217923.80932937874</v>
      </c>
      <c r="AQ88" s="22">
        <v>5.0868850115915389</v>
      </c>
      <c r="AR88" s="22">
        <v>125.58022464766901</v>
      </c>
      <c r="AS88" s="22">
        <v>88356.053346917572</v>
      </c>
      <c r="AT88" s="22">
        <v>2.8103040955820657</v>
      </c>
      <c r="AU88" s="22">
        <v>1.9069453395520136E-6</v>
      </c>
      <c r="AV88" s="22">
        <v>70.861864292835548</v>
      </c>
      <c r="AW88" s="22">
        <v>61.623048851052964</v>
      </c>
      <c r="AX88" s="22">
        <v>20012.197042830627</v>
      </c>
      <c r="AY88" s="22">
        <v>55.549391077694935</v>
      </c>
      <c r="AZ88" s="22">
        <v>18117.069870873303</v>
      </c>
      <c r="BA88" s="22">
        <v>214140.41884269187</v>
      </c>
      <c r="BB88" s="22">
        <v>1097.4485720346102</v>
      </c>
      <c r="BC88" s="22">
        <v>20564.036219921443</v>
      </c>
      <c r="BD88" s="22">
        <v>1499782.98092711</v>
      </c>
    </row>
    <row r="89" spans="1:56" x14ac:dyDescent="0.3">
      <c r="A89" s="23" t="s">
        <v>25</v>
      </c>
      <c r="B89" s="22">
        <v>0</v>
      </c>
      <c r="C89" s="22">
        <v>0</v>
      </c>
      <c r="D89" s="22">
        <v>0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</row>
    <row r="90" spans="1:56" x14ac:dyDescent="0.3">
      <c r="A90" s="23" t="s">
        <v>26</v>
      </c>
      <c r="B90" s="22">
        <v>4.633412897832409E-6</v>
      </c>
      <c r="C90" s="22">
        <v>8.182308993130491E-7</v>
      </c>
      <c r="D90" s="22">
        <v>2.8435023972928533E-6</v>
      </c>
      <c r="E90" s="22">
        <v>0.91795768293459357</v>
      </c>
      <c r="F90" s="22">
        <v>0</v>
      </c>
      <c r="G90" s="22">
        <v>8.6359985390916313E-3</v>
      </c>
      <c r="H90" s="22">
        <v>0</v>
      </c>
      <c r="I90" s="22">
        <v>1.2985837297698844E-3</v>
      </c>
      <c r="J90" s="22">
        <v>0.1945650714912974</v>
      </c>
      <c r="K90" s="22">
        <v>2.3170795395510039E-2</v>
      </c>
      <c r="L90" s="22">
        <v>0</v>
      </c>
      <c r="M90" s="22">
        <v>0</v>
      </c>
      <c r="N90" s="22">
        <v>0</v>
      </c>
      <c r="O90" s="22">
        <v>0</v>
      </c>
      <c r="P90" s="22">
        <v>4.2945587020825657</v>
      </c>
      <c r="Q90" s="22">
        <v>1.0958635601637664E-5</v>
      </c>
      <c r="R90" s="22">
        <v>1.4604836518734923E-3</v>
      </c>
      <c r="S90" s="22">
        <v>7.736164759226384E-4</v>
      </c>
      <c r="T90" s="22">
        <v>0</v>
      </c>
      <c r="U90" s="22">
        <v>0</v>
      </c>
      <c r="V90" s="22">
        <v>2.236743466170482E-4</v>
      </c>
      <c r="W90" s="22">
        <v>4.4253751892307298E-6</v>
      </c>
      <c r="X90" s="22">
        <v>0</v>
      </c>
      <c r="Y90" s="22">
        <v>2.1148034885342334E-4</v>
      </c>
      <c r="Z90" s="22">
        <v>0.35178600587871928</v>
      </c>
      <c r="AA90" s="22">
        <v>0</v>
      </c>
      <c r="AB90" s="22">
        <v>0</v>
      </c>
      <c r="AC90" s="22">
        <v>10.607473634158548</v>
      </c>
      <c r="AD90" s="22">
        <v>0</v>
      </c>
      <c r="AE90" s="22">
        <v>2.1079533364686295E-3</v>
      </c>
      <c r="AF90" s="22">
        <v>0</v>
      </c>
      <c r="AG90" s="22">
        <v>8.1872462884827299E-4</v>
      </c>
      <c r="AH90" s="22">
        <v>0</v>
      </c>
      <c r="AI90" s="22">
        <v>3.9643913392388959E-3</v>
      </c>
      <c r="AJ90" s="22">
        <v>1.7601631733931533E-6</v>
      </c>
      <c r="AK90" s="22">
        <v>0.11599164018784548</v>
      </c>
      <c r="AL90" s="22">
        <v>6.683292623717934</v>
      </c>
      <c r="AM90" s="22">
        <v>2.6904093863008822E-5</v>
      </c>
      <c r="AN90" s="22">
        <v>4.3179992695458157E-3</v>
      </c>
      <c r="AO90" s="22">
        <v>0</v>
      </c>
      <c r="AP90" s="22">
        <v>6.1608416079426869E-3</v>
      </c>
      <c r="AQ90" s="22">
        <v>0</v>
      </c>
      <c r="AR90" s="22">
        <v>50.464906398837165</v>
      </c>
      <c r="AS90" s="22">
        <v>4.0663368459858641E-3</v>
      </c>
      <c r="AT90" s="22">
        <v>0.89691070713300691</v>
      </c>
      <c r="AU90" s="22">
        <v>0</v>
      </c>
      <c r="AV90" s="22">
        <v>8.2940300161236431E-5</v>
      </c>
      <c r="AW90" s="22">
        <v>0.89696128703834099</v>
      </c>
      <c r="AX90" s="22">
        <v>0</v>
      </c>
      <c r="AY90" s="22">
        <v>10.171355707934419</v>
      </c>
      <c r="AZ90" s="22">
        <v>4.8893958835410624E-2</v>
      </c>
      <c r="BA90" s="22">
        <v>0.38403796158779335</v>
      </c>
      <c r="BB90" s="22">
        <v>0</v>
      </c>
      <c r="BC90" s="22">
        <v>23.862855592859372</v>
      </c>
      <c r="BD90" s="22">
        <v>109.94889313790688</v>
      </c>
    </row>
    <row r="91" spans="1:56" x14ac:dyDescent="0.3">
      <c r="A91" s="23" t="s">
        <v>27</v>
      </c>
      <c r="B91" s="22">
        <v>0.18091481345010502</v>
      </c>
      <c r="C91" s="22">
        <v>4.6382120339205591E-3</v>
      </c>
      <c r="D91" s="22">
        <v>91.579657030524544</v>
      </c>
      <c r="E91" s="22">
        <v>0.65233964985953952</v>
      </c>
      <c r="F91" s="22">
        <v>0</v>
      </c>
      <c r="G91" s="22">
        <v>2.171977218868559E-3</v>
      </c>
      <c r="H91" s="22">
        <v>2.649196615705869E-4</v>
      </c>
      <c r="I91" s="22">
        <v>32.205990291205083</v>
      </c>
      <c r="J91" s="22">
        <v>287.56520242994009</v>
      </c>
      <c r="K91" s="22">
        <v>21.222546240138637</v>
      </c>
      <c r="L91" s="22">
        <v>0</v>
      </c>
      <c r="M91" s="22">
        <v>0</v>
      </c>
      <c r="N91" s="22">
        <v>4.5713194487353405E-3</v>
      </c>
      <c r="O91" s="22">
        <v>9.7358900890766615E-3</v>
      </c>
      <c r="P91" s="22">
        <v>3.7733404082570816</v>
      </c>
      <c r="Q91" s="22">
        <v>1.4109066739761251</v>
      </c>
      <c r="R91" s="22">
        <v>0.51722784783339382</v>
      </c>
      <c r="S91" s="22">
        <v>1571.83913222099</v>
      </c>
      <c r="T91" s="22">
        <v>8.6953937058179504E-7</v>
      </c>
      <c r="U91" s="22">
        <v>1.3407950821722246E-3</v>
      </c>
      <c r="V91" s="22">
        <v>12.894270038126869</v>
      </c>
      <c r="W91" s="22">
        <v>1.9539507483218858E-2</v>
      </c>
      <c r="X91" s="22">
        <v>2.2495604390621628E-3</v>
      </c>
      <c r="Y91" s="22">
        <v>502.021913295204</v>
      </c>
      <c r="Z91" s="22">
        <v>1.4417341590190751</v>
      </c>
      <c r="AA91" s="22">
        <v>0</v>
      </c>
      <c r="AB91" s="22">
        <v>0.84280210576915926</v>
      </c>
      <c r="AC91" s="22">
        <v>0</v>
      </c>
      <c r="AD91" s="22">
        <v>2.7541210330894053E-3</v>
      </c>
      <c r="AE91" s="22">
        <v>728.42945150762114</v>
      </c>
      <c r="AF91" s="22">
        <v>0</v>
      </c>
      <c r="AG91" s="22">
        <v>0.66036141691193539</v>
      </c>
      <c r="AH91" s="22">
        <v>0</v>
      </c>
      <c r="AI91" s="22">
        <v>0.38261621978865423</v>
      </c>
      <c r="AJ91" s="22">
        <v>1.9644554716834197E-3</v>
      </c>
      <c r="AK91" s="22">
        <v>51.525660846657054</v>
      </c>
      <c r="AL91" s="22">
        <v>2.004911879969741</v>
      </c>
      <c r="AM91" s="22">
        <v>27.839078611020064</v>
      </c>
      <c r="AN91" s="22">
        <v>93.215091721211351</v>
      </c>
      <c r="AO91" s="22">
        <v>2.4762294083413195E-3</v>
      </c>
      <c r="AP91" s="22">
        <v>0.4732335889184307</v>
      </c>
      <c r="AQ91" s="22">
        <v>1.3432129546867102E-3</v>
      </c>
      <c r="AR91" s="22">
        <v>118.22920369547299</v>
      </c>
      <c r="AS91" s="22">
        <v>0.25162357950326431</v>
      </c>
      <c r="AT91" s="22">
        <v>4.3369464711589048E-3</v>
      </c>
      <c r="AU91" s="22">
        <v>2.7566813725054482</v>
      </c>
      <c r="AV91" s="22">
        <v>3.020206852148287</v>
      </c>
      <c r="AW91" s="22">
        <v>0.50754740188210345</v>
      </c>
      <c r="AX91" s="22">
        <v>0.19764735696672897</v>
      </c>
      <c r="AY91" s="22">
        <v>26.614506352237527</v>
      </c>
      <c r="AZ91" s="22">
        <v>0.43690853352848419</v>
      </c>
      <c r="BA91" s="22">
        <v>29.079335231070278</v>
      </c>
      <c r="BB91" s="22">
        <v>2.811531719327031E-2</v>
      </c>
      <c r="BC91" s="22">
        <v>923.9211981844428</v>
      </c>
      <c r="BD91" s="22">
        <v>4537.7787448896788</v>
      </c>
    </row>
    <row r="92" spans="1:56" x14ac:dyDescent="0.3">
      <c r="A92" s="23" t="s">
        <v>28</v>
      </c>
      <c r="B92" s="22">
        <v>1.3453652009827748</v>
      </c>
      <c r="C92" s="22">
        <v>322.25308213397165</v>
      </c>
      <c r="D92" s="22">
        <v>6683.3230803604774</v>
      </c>
      <c r="E92" s="22">
        <v>0</v>
      </c>
      <c r="F92" s="22">
        <v>0</v>
      </c>
      <c r="G92" s="22">
        <v>131.98149824478335</v>
      </c>
      <c r="H92" s="22">
        <v>0</v>
      </c>
      <c r="I92" s="22">
        <v>3.464885985291263</v>
      </c>
      <c r="J92" s="22">
        <v>2.3903210242128621</v>
      </c>
      <c r="K92" s="22">
        <v>0</v>
      </c>
      <c r="L92" s="22">
        <v>0</v>
      </c>
      <c r="M92" s="22">
        <v>0</v>
      </c>
      <c r="N92" s="22">
        <v>1.8715442548288577</v>
      </c>
      <c r="O92" s="22">
        <v>0</v>
      </c>
      <c r="P92" s="22">
        <v>0</v>
      </c>
      <c r="Q92" s="22">
        <v>0</v>
      </c>
      <c r="R92" s="22">
        <v>1031.8673505870554</v>
      </c>
      <c r="S92" s="22">
        <v>1879.2708627477309</v>
      </c>
      <c r="T92" s="22">
        <v>0.29485766440612854</v>
      </c>
      <c r="U92" s="22">
        <v>0.16778511447378025</v>
      </c>
      <c r="V92" s="22">
        <v>0.84571099979247322</v>
      </c>
      <c r="W92" s="22">
        <v>0.15051311739559697</v>
      </c>
      <c r="X92" s="22">
        <v>2.4803821518348173</v>
      </c>
      <c r="Y92" s="22">
        <v>57.729799662712033</v>
      </c>
      <c r="Z92" s="22">
        <v>0</v>
      </c>
      <c r="AA92" s="22">
        <v>0</v>
      </c>
      <c r="AB92" s="22">
        <v>0</v>
      </c>
      <c r="AC92" s="22">
        <v>2.0590687945348476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511.45529319397019</v>
      </c>
      <c r="AJ92" s="22">
        <v>0</v>
      </c>
      <c r="AK92" s="22">
        <v>0</v>
      </c>
      <c r="AL92" s="22">
        <v>0</v>
      </c>
      <c r="AM92" s="22">
        <v>0</v>
      </c>
      <c r="AN92" s="22">
        <v>0.26833281175034707</v>
      </c>
      <c r="AO92" s="22">
        <v>2.2287044801241467</v>
      </c>
      <c r="AP92" s="22">
        <v>0</v>
      </c>
      <c r="AQ92" s="22">
        <v>0</v>
      </c>
      <c r="AR92" s="22">
        <v>0</v>
      </c>
      <c r="AS92" s="22">
        <v>0.56195676207946255</v>
      </c>
      <c r="AT92" s="22">
        <v>0</v>
      </c>
      <c r="AU92" s="22">
        <v>0</v>
      </c>
      <c r="AV92" s="22">
        <v>0.24982710059515073</v>
      </c>
      <c r="AW92" s="22">
        <v>0.73344301878428197</v>
      </c>
      <c r="AX92" s="22">
        <v>0</v>
      </c>
      <c r="AY92" s="22">
        <v>0</v>
      </c>
      <c r="AZ92" s="22">
        <v>12.634465862691053</v>
      </c>
      <c r="BA92" s="22">
        <v>0</v>
      </c>
      <c r="BB92" s="22">
        <v>0</v>
      </c>
      <c r="BC92" s="22">
        <v>88.495544458226533</v>
      </c>
      <c r="BD92" s="22">
        <v>10738.123675732708</v>
      </c>
    </row>
    <row r="93" spans="1:56" x14ac:dyDescent="0.3">
      <c r="A93" s="23" t="s">
        <v>29</v>
      </c>
      <c r="B93" s="22">
        <v>0</v>
      </c>
      <c r="C93" s="22">
        <v>0</v>
      </c>
      <c r="D93" s="22">
        <v>0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42.337349787279322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341.99775411559892</v>
      </c>
      <c r="AN93" s="22">
        <v>0</v>
      </c>
      <c r="AO93" s="22">
        <v>0</v>
      </c>
      <c r="AP93" s="22">
        <v>0</v>
      </c>
      <c r="AQ93" s="22">
        <v>0</v>
      </c>
      <c r="AR93" s="22">
        <v>0</v>
      </c>
      <c r="AS93" s="22">
        <v>16368.350518304798</v>
      </c>
      <c r="AT93" s="22">
        <v>0</v>
      </c>
      <c r="AU93" s="22">
        <v>0</v>
      </c>
      <c r="AV93" s="22">
        <v>0</v>
      </c>
      <c r="AW93" s="22">
        <v>0</v>
      </c>
      <c r="AX93" s="22">
        <v>225.26466431643036</v>
      </c>
      <c r="AY93" s="22">
        <v>0</v>
      </c>
      <c r="AZ93" s="22">
        <v>0</v>
      </c>
      <c r="BA93" s="22">
        <v>0</v>
      </c>
      <c r="BB93" s="22">
        <v>185.02367210727101</v>
      </c>
      <c r="BC93" s="22">
        <v>0</v>
      </c>
      <c r="BD93" s="22">
        <v>17162.973958631374</v>
      </c>
    </row>
    <row r="94" spans="1:56" x14ac:dyDescent="0.3">
      <c r="A94" s="23" t="s">
        <v>30</v>
      </c>
      <c r="B94" s="22">
        <v>5.9813758364248674E-2</v>
      </c>
      <c r="C94" s="22">
        <v>4.1358246587492466E-2</v>
      </c>
      <c r="D94" s="22">
        <v>7.9996501622137963E-5</v>
      </c>
      <c r="E94" s="22">
        <v>2.6992537533514975E-4</v>
      </c>
      <c r="F94" s="22">
        <v>0</v>
      </c>
      <c r="G94" s="22">
        <v>1.5060106797164058E-5</v>
      </c>
      <c r="H94" s="22">
        <v>6.5134585737951854E-7</v>
      </c>
      <c r="I94" s="22">
        <v>7.9597725382847623E-2</v>
      </c>
      <c r="J94" s="22">
        <v>2.4155968812479052</v>
      </c>
      <c r="K94" s="22">
        <v>0.14698663757961625</v>
      </c>
      <c r="L94" s="22">
        <v>0</v>
      </c>
      <c r="M94" s="22">
        <v>0</v>
      </c>
      <c r="N94" s="22">
        <v>2.2314727446950252E-5</v>
      </c>
      <c r="O94" s="22">
        <v>5.5415158907046108E-5</v>
      </c>
      <c r="P94" s="22">
        <v>1.4680234695428016E-7</v>
      </c>
      <c r="Q94" s="22">
        <v>2.0025099084627164E-4</v>
      </c>
      <c r="R94" s="22">
        <v>1.3509561192461064E-3</v>
      </c>
      <c r="S94" s="22">
        <v>1.0795076405507049</v>
      </c>
      <c r="T94" s="22">
        <v>2.1378966872413082E-9</v>
      </c>
      <c r="U94" s="22">
        <v>7.0372775384935585E-6</v>
      </c>
      <c r="V94" s="22">
        <v>4.1862488570520461E-2</v>
      </c>
      <c r="W94" s="22">
        <v>1.2996966492127612E-4</v>
      </c>
      <c r="X94" s="22">
        <v>1.4598165611657493E-5</v>
      </c>
      <c r="Y94" s="22">
        <v>0.63557421117369173</v>
      </c>
      <c r="Z94" s="22">
        <v>9.2287643085976513E-3</v>
      </c>
      <c r="AA94" s="22">
        <v>0</v>
      </c>
      <c r="AB94" s="22">
        <v>3.5485125515369525E-5</v>
      </c>
      <c r="AC94" s="22">
        <v>1.4726424974830125E-5</v>
      </c>
      <c r="AD94" s="22">
        <v>6.7714314407223029E-6</v>
      </c>
      <c r="AE94" s="22">
        <v>4.4103216062810137E-4</v>
      </c>
      <c r="AF94" s="22">
        <v>0</v>
      </c>
      <c r="AG94" s="22">
        <v>2.0857776364526688E-3</v>
      </c>
      <c r="AH94" s="22">
        <v>0</v>
      </c>
      <c r="AI94" s="22">
        <v>4.7638685244016828E-3</v>
      </c>
      <c r="AJ94" s="22">
        <v>1.2519272168929724E-5</v>
      </c>
      <c r="AK94" s="22">
        <v>5.1853079601580371E-6</v>
      </c>
      <c r="AL94" s="22">
        <v>4.1313465600127212E-3</v>
      </c>
      <c r="AM94" s="22">
        <v>5.2536976634451609E-4</v>
      </c>
      <c r="AN94" s="22">
        <v>0.17154672921133071</v>
      </c>
      <c r="AO94" s="22">
        <v>4.8962582051452686E-6</v>
      </c>
      <c r="AP94" s="22">
        <v>15.959504821652502</v>
      </c>
      <c r="AQ94" s="22">
        <v>9.3232431163182676E-6</v>
      </c>
      <c r="AR94" s="22">
        <v>7.1265658869116088E-5</v>
      </c>
      <c r="AS94" s="22">
        <v>1.7360231333539229E-3</v>
      </c>
      <c r="AT94" s="22">
        <v>1.3277847361832211E-7</v>
      </c>
      <c r="AU94" s="22">
        <v>1.4948067381369804E-6</v>
      </c>
      <c r="AV94" s="22">
        <v>9.3381025001700559E-5</v>
      </c>
      <c r="AW94" s="22">
        <v>0.58975802343083339</v>
      </c>
      <c r="AX94" s="22">
        <v>1.3672077969426476E-3</v>
      </c>
      <c r="AY94" s="22">
        <v>1.1830885083463622E-4</v>
      </c>
      <c r="AZ94" s="22">
        <v>2.6397252316387771E-3</v>
      </c>
      <c r="BA94" s="22">
        <v>0.13227034019957845</v>
      </c>
      <c r="BB94" s="22">
        <v>1.9438596135101728E-4</v>
      </c>
      <c r="BC94" s="22">
        <v>1.9614699062470944</v>
      </c>
      <c r="BD94" s="22">
        <v>23.344480725835759</v>
      </c>
    </row>
    <row r="95" spans="1:56" x14ac:dyDescent="0.3">
      <c r="A95" s="25" t="s">
        <v>31</v>
      </c>
      <c r="B95" s="22">
        <v>0.20952513096844586</v>
      </c>
      <c r="C95" s="22">
        <v>0.11073959837392297</v>
      </c>
      <c r="D95" s="22">
        <v>0.14760856969069572</v>
      </c>
      <c r="E95" s="22">
        <v>3.1115570957360945</v>
      </c>
      <c r="F95" s="22">
        <v>0</v>
      </c>
      <c r="G95" s="22">
        <v>3.4218038618369273E-7</v>
      </c>
      <c r="H95" s="22">
        <v>2.6062739414324601E-5</v>
      </c>
      <c r="I95" s="22">
        <v>57.647436646168373</v>
      </c>
      <c r="J95" s="22">
        <v>626.02164610718478</v>
      </c>
      <c r="K95" s="22">
        <v>0.64256230126575575</v>
      </c>
      <c r="L95" s="22">
        <v>0</v>
      </c>
      <c r="M95" s="22">
        <v>0</v>
      </c>
      <c r="N95" s="22">
        <v>2.2421056469891414E-4</v>
      </c>
      <c r="O95" s="22">
        <v>7.8979930144257342E-5</v>
      </c>
      <c r="P95" s="22">
        <v>5.8741009415084732E-6</v>
      </c>
      <c r="Q95" s="22">
        <v>6.2412835374481331E-3</v>
      </c>
      <c r="R95" s="22">
        <v>22.317102797647244</v>
      </c>
      <c r="S95" s="22">
        <v>439.3459370624102</v>
      </c>
      <c r="T95" s="22">
        <v>8.5545096545923184E-8</v>
      </c>
      <c r="U95" s="22">
        <v>1.2824900769546236E-2</v>
      </c>
      <c r="V95" s="22">
        <v>0.14397548878706332</v>
      </c>
      <c r="W95" s="22">
        <v>3.2593493346661814E-3</v>
      </c>
      <c r="X95" s="22">
        <v>0.19578130884540978</v>
      </c>
      <c r="Y95" s="22">
        <v>73.529627441900416</v>
      </c>
      <c r="Z95" s="22">
        <v>90.491252898819653</v>
      </c>
      <c r="AA95" s="22">
        <v>0</v>
      </c>
      <c r="AB95" s="22">
        <v>9.5984449827744031E-4</v>
      </c>
      <c r="AC95" s="22">
        <v>0</v>
      </c>
      <c r="AD95" s="22">
        <v>2.7094983579312073E-4</v>
      </c>
      <c r="AE95" s="22">
        <v>1.9431947676377217</v>
      </c>
      <c r="AF95" s="22">
        <v>0</v>
      </c>
      <c r="AG95" s="22">
        <v>0</v>
      </c>
      <c r="AH95" s="22">
        <v>0</v>
      </c>
      <c r="AI95" s="22">
        <v>0.41597320747791461</v>
      </c>
      <c r="AJ95" s="22">
        <v>7.3860098246571901E-2</v>
      </c>
      <c r="AK95" s="22">
        <v>2.6548915058229889E-3</v>
      </c>
      <c r="AL95" s="22">
        <v>0.42718006155552168</v>
      </c>
      <c r="AM95" s="22">
        <v>181.79138600936071</v>
      </c>
      <c r="AN95" s="22">
        <v>0.11763768436953892</v>
      </c>
      <c r="AO95" s="22">
        <v>2.9151349326467127E-4</v>
      </c>
      <c r="AP95" s="22">
        <v>1.8945469542672941</v>
      </c>
      <c r="AQ95" s="22">
        <v>1.1614284210073348E-3</v>
      </c>
      <c r="AR95" s="22">
        <v>4.094272815954076E-2</v>
      </c>
      <c r="AS95" s="22">
        <v>0.36648078511646454</v>
      </c>
      <c r="AT95" s="22">
        <v>2.4238772075592448E-2</v>
      </c>
      <c r="AU95" s="22">
        <v>1.7280364991749891E-4</v>
      </c>
      <c r="AV95" s="22">
        <v>3.4675367686560561</v>
      </c>
      <c r="AW95" s="22">
        <v>0.18221763898413076</v>
      </c>
      <c r="AX95" s="22">
        <v>3.2435545731491016E-3</v>
      </c>
      <c r="AY95" s="22">
        <v>0</v>
      </c>
      <c r="AZ95" s="22">
        <v>11.212277281524136</v>
      </c>
      <c r="BA95" s="22">
        <v>15543.81583262146</v>
      </c>
      <c r="BB95" s="22">
        <v>4.2054913929930157E-4</v>
      </c>
      <c r="BC95" s="22">
        <v>171.35368767669277</v>
      </c>
      <c r="BD95" s="22">
        <v>17231.073582127196</v>
      </c>
    </row>
    <row r="96" spans="1:56" x14ac:dyDescent="0.3">
      <c r="A96" s="23" t="s">
        <v>32</v>
      </c>
      <c r="B96" s="22">
        <v>0</v>
      </c>
      <c r="C96" s="22">
        <v>0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</row>
    <row r="97" spans="1:56" x14ac:dyDescent="0.3">
      <c r="A97" s="23" t="s">
        <v>33</v>
      </c>
      <c r="B97" s="22">
        <v>133.26329883105859</v>
      </c>
      <c r="C97" s="22">
        <v>9630.3621021385006</v>
      </c>
      <c r="D97" s="22">
        <v>21250.686383443801</v>
      </c>
      <c r="E97" s="22">
        <v>233.42374236017855</v>
      </c>
      <c r="F97" s="22">
        <v>1.344748343944268</v>
      </c>
      <c r="G97" s="22">
        <v>1550.4113540373</v>
      </c>
      <c r="H97" s="22">
        <v>9.8491940777371105E-3</v>
      </c>
      <c r="I97" s="22">
        <v>1205.9468267057593</v>
      </c>
      <c r="J97" s="22">
        <v>16069.04765111768</v>
      </c>
      <c r="K97" s="22">
        <v>1090.492670720231</v>
      </c>
      <c r="L97" s="22">
        <v>110.33598476358868</v>
      </c>
      <c r="M97" s="22">
        <v>2290.3013565612564</v>
      </c>
      <c r="N97" s="22">
        <v>1954.4668989754045</v>
      </c>
      <c r="O97" s="22">
        <v>7210.7882425278185</v>
      </c>
      <c r="P97" s="22">
        <v>464.02305734580261</v>
      </c>
      <c r="Q97" s="22">
        <v>369.38464300068642</v>
      </c>
      <c r="R97" s="22">
        <v>38824.206666810649</v>
      </c>
      <c r="S97" s="22">
        <v>320505.03614133206</v>
      </c>
      <c r="T97" s="22">
        <v>3901.1872363417519</v>
      </c>
      <c r="U97" s="22">
        <v>4362.8724043715129</v>
      </c>
      <c r="V97" s="22">
        <v>16.538684166955889</v>
      </c>
      <c r="W97" s="22">
        <v>252.6009337732209</v>
      </c>
      <c r="X97" s="22">
        <v>730.78471855885243</v>
      </c>
      <c r="Y97" s="22">
        <v>17523.620260438231</v>
      </c>
      <c r="Z97" s="22">
        <v>406.51012818121751</v>
      </c>
      <c r="AA97" s="22">
        <v>0</v>
      </c>
      <c r="AB97" s="22">
        <v>615.67487621458133</v>
      </c>
      <c r="AC97" s="22">
        <v>961.10106494050569</v>
      </c>
      <c r="AD97" s="22">
        <v>2867.5173057589477</v>
      </c>
      <c r="AE97" s="22">
        <v>74.313362637342692</v>
      </c>
      <c r="AF97" s="22">
        <v>1560.5248233315194</v>
      </c>
      <c r="AG97" s="22">
        <v>94.25909254753735</v>
      </c>
      <c r="AH97" s="22">
        <v>0</v>
      </c>
      <c r="AI97" s="22">
        <v>0</v>
      </c>
      <c r="AJ97" s="22">
        <v>1.5874386432583567</v>
      </c>
      <c r="AK97" s="22">
        <v>167.92458810042109</v>
      </c>
      <c r="AL97" s="22">
        <v>666.19765924567696</v>
      </c>
      <c r="AM97" s="22">
        <v>14.713067312681551</v>
      </c>
      <c r="AN97" s="22">
        <v>3942.1677237388544</v>
      </c>
      <c r="AO97" s="22">
        <v>1309.4225182397352</v>
      </c>
      <c r="AP97" s="22">
        <v>175.46494319224524</v>
      </c>
      <c r="AQ97" s="22">
        <v>19214.436953903078</v>
      </c>
      <c r="AR97" s="22">
        <v>428.23836989591149</v>
      </c>
      <c r="AS97" s="22">
        <v>149.24377773377256</v>
      </c>
      <c r="AT97" s="22">
        <v>2176.5561322070653</v>
      </c>
      <c r="AU97" s="22">
        <v>226.76702340849349</v>
      </c>
      <c r="AV97" s="22">
        <v>11943.72813557008</v>
      </c>
      <c r="AW97" s="22">
        <v>2641.9525596517942</v>
      </c>
      <c r="AX97" s="22">
        <v>184.73362175181919</v>
      </c>
      <c r="AY97" s="22">
        <v>652.60281630792122</v>
      </c>
      <c r="AZ97" s="22">
        <v>154249.30634588673</v>
      </c>
      <c r="BA97" s="22">
        <v>3415.8823530747113</v>
      </c>
      <c r="BB97" s="22">
        <v>11.247583628232222</v>
      </c>
      <c r="BC97" s="22">
        <v>11998.550927315622</v>
      </c>
      <c r="BD97" s="22">
        <v>669831.76104828005</v>
      </c>
    </row>
    <row r="98" spans="1:56" x14ac:dyDescent="0.3">
      <c r="A98" s="23" t="s">
        <v>34</v>
      </c>
      <c r="B98" s="22">
        <v>68.377274599596078</v>
      </c>
      <c r="C98" s="22">
        <v>0</v>
      </c>
      <c r="D98" s="22">
        <v>0</v>
      </c>
      <c r="E98" s="22">
        <v>0</v>
      </c>
      <c r="F98" s="22">
        <v>0</v>
      </c>
      <c r="G98" s="22">
        <v>0</v>
      </c>
      <c r="H98" s="22">
        <v>0</v>
      </c>
      <c r="I98" s="22">
        <v>1.6318672564127692</v>
      </c>
      <c r="J98" s="22">
        <v>0</v>
      </c>
      <c r="K98" s="22">
        <v>0.60067091373581538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0.12426355631071929</v>
      </c>
      <c r="T98" s="22">
        <v>0</v>
      </c>
      <c r="U98" s="22">
        <v>0</v>
      </c>
      <c r="V98" s="22">
        <v>0</v>
      </c>
      <c r="W98" s="22">
        <v>0</v>
      </c>
      <c r="X98" s="22">
        <v>0.17779247287533681</v>
      </c>
      <c r="Y98" s="22">
        <v>0</v>
      </c>
      <c r="Z98" s="22">
        <v>1.3607815289533849</v>
      </c>
      <c r="AA98" s="22">
        <v>0.27185042626745054</v>
      </c>
      <c r="AB98" s="22">
        <v>0</v>
      </c>
      <c r="AC98" s="22">
        <v>0</v>
      </c>
      <c r="AD98" s="22">
        <v>0</v>
      </c>
      <c r="AE98" s="22">
        <v>0.33073223448852984</v>
      </c>
      <c r="AF98" s="22">
        <v>0</v>
      </c>
      <c r="AG98" s="22">
        <v>0.43170011387799834</v>
      </c>
      <c r="AH98" s="22">
        <v>0</v>
      </c>
      <c r="AI98" s="22">
        <v>1.3951929753163539</v>
      </c>
      <c r="AJ98" s="22">
        <v>0</v>
      </c>
      <c r="AK98" s="22">
        <v>0</v>
      </c>
      <c r="AL98" s="22">
        <v>9.9028495644542455E-2</v>
      </c>
      <c r="AM98" s="22">
        <v>1.1879595983304767</v>
      </c>
      <c r="AN98" s="22">
        <v>0</v>
      </c>
      <c r="AO98" s="22">
        <v>0</v>
      </c>
      <c r="AP98" s="22">
        <v>0</v>
      </c>
      <c r="AQ98" s="22">
        <v>2.9823253514572635E-2</v>
      </c>
      <c r="AR98" s="22">
        <v>0</v>
      </c>
      <c r="AS98" s="22">
        <v>4.1423734432933328</v>
      </c>
      <c r="AT98" s="22">
        <v>0</v>
      </c>
      <c r="AU98" s="22">
        <v>0</v>
      </c>
      <c r="AV98" s="22">
        <v>0.59264157625112279</v>
      </c>
      <c r="AW98" s="22">
        <v>0</v>
      </c>
      <c r="AX98" s="22">
        <v>9.8955849257776194</v>
      </c>
      <c r="AY98" s="22">
        <v>0</v>
      </c>
      <c r="AZ98" s="22">
        <v>3.6705542787166319E-2</v>
      </c>
      <c r="BA98" s="22">
        <v>11.485637752138631</v>
      </c>
      <c r="BB98" s="22">
        <v>0</v>
      </c>
      <c r="BC98" s="22">
        <v>314.50372932094467</v>
      </c>
      <c r="BD98" s="22">
        <v>416.67560998651663</v>
      </c>
    </row>
    <row r="99" spans="1:56" x14ac:dyDescent="0.3">
      <c r="A99" s="23" t="s">
        <v>35</v>
      </c>
      <c r="B99" s="22">
        <v>0.84359437845831742</v>
      </c>
      <c r="C99" s="22">
        <v>0.10080426862180379</v>
      </c>
      <c r="D99" s="22">
        <v>5.4781723337029575</v>
      </c>
      <c r="E99" s="22">
        <v>0.10935133054160735</v>
      </c>
      <c r="F99" s="22">
        <v>0</v>
      </c>
      <c r="G99" s="22">
        <v>6.6568912554393614E-3</v>
      </c>
      <c r="H99" s="22">
        <v>0</v>
      </c>
      <c r="I99" s="22">
        <v>0.40391807292573439</v>
      </c>
      <c r="J99" s="22">
        <v>6919.8517906252655</v>
      </c>
      <c r="K99" s="22">
        <v>298.35132994870526</v>
      </c>
      <c r="L99" s="22">
        <v>0</v>
      </c>
      <c r="M99" s="22">
        <v>2.3621455971032863</v>
      </c>
      <c r="N99" s="22">
        <v>226.41641511639943</v>
      </c>
      <c r="O99" s="22">
        <v>5.3632442710780923</v>
      </c>
      <c r="P99" s="22">
        <v>2.2263124084482659</v>
      </c>
      <c r="Q99" s="22">
        <v>44.57428552857224</v>
      </c>
      <c r="R99" s="22">
        <v>6.9318602254703556</v>
      </c>
      <c r="S99" s="22">
        <v>164.16426628084719</v>
      </c>
      <c r="T99" s="22">
        <v>5.6286134606931826E-3</v>
      </c>
      <c r="U99" s="22">
        <v>0.19960740548346551</v>
      </c>
      <c r="V99" s="22">
        <v>13.798013817764858</v>
      </c>
      <c r="W99" s="22">
        <v>6.7439776511586891E-2</v>
      </c>
      <c r="X99" s="22">
        <v>0.23393416649065385</v>
      </c>
      <c r="Y99" s="22">
        <v>0.13114148353425972</v>
      </c>
      <c r="Z99" s="22">
        <v>1392.0006565483923</v>
      </c>
      <c r="AA99" s="22">
        <v>1.693932217008987</v>
      </c>
      <c r="AB99" s="22">
        <v>5.0849024770464506E-3</v>
      </c>
      <c r="AC99" s="22">
        <v>6.5130950435604122E-3</v>
      </c>
      <c r="AD99" s="22">
        <v>0</v>
      </c>
      <c r="AE99" s="22">
        <v>4447.7499171382269</v>
      </c>
      <c r="AF99" s="22">
        <v>0</v>
      </c>
      <c r="AG99" s="22">
        <v>0.27073414636265736</v>
      </c>
      <c r="AH99" s="22">
        <v>0</v>
      </c>
      <c r="AI99" s="22">
        <v>28.060382908158456</v>
      </c>
      <c r="AJ99" s="22">
        <v>5.4055346528060783E-3</v>
      </c>
      <c r="AK99" s="22">
        <v>0</v>
      </c>
      <c r="AL99" s="22">
        <v>1423.0346047480089</v>
      </c>
      <c r="AM99" s="22">
        <v>2599.961963937239</v>
      </c>
      <c r="AN99" s="22">
        <v>4.5023483141182901</v>
      </c>
      <c r="AO99" s="22">
        <v>0</v>
      </c>
      <c r="AP99" s="22">
        <v>53.559826333138787</v>
      </c>
      <c r="AQ99" s="22">
        <v>5.4744922633556039E-3</v>
      </c>
      <c r="AR99" s="22">
        <v>6.7033563203426155E-2</v>
      </c>
      <c r="AS99" s="22">
        <v>338.16601459200939</v>
      </c>
      <c r="AT99" s="22">
        <v>3.3292538706305649E-4</v>
      </c>
      <c r="AU99" s="22">
        <v>0</v>
      </c>
      <c r="AV99" s="22">
        <v>2.6647713367798465E-2</v>
      </c>
      <c r="AW99" s="22">
        <v>4.2320004610129267</v>
      </c>
      <c r="AX99" s="22">
        <v>0.94124353309370568</v>
      </c>
      <c r="AY99" s="22">
        <v>27.038945723853601</v>
      </c>
      <c r="AZ99" s="22">
        <v>18.249419050856154</v>
      </c>
      <c r="BA99" s="22">
        <v>93.239033469322933</v>
      </c>
      <c r="BB99" s="22">
        <v>8.6273054896554457E-2</v>
      </c>
      <c r="BC99" s="22">
        <v>250.52558136713057</v>
      </c>
      <c r="BD99" s="22">
        <v>18375.049282309868</v>
      </c>
    </row>
    <row r="100" spans="1:56" x14ac:dyDescent="0.3">
      <c r="A100" s="23" t="s">
        <v>361</v>
      </c>
      <c r="B100" s="22">
        <v>1295.1692310831531</v>
      </c>
      <c r="C100" s="22">
        <v>6152.2318887644233</v>
      </c>
      <c r="D100" s="22">
        <v>2246.2326787021657</v>
      </c>
      <c r="E100" s="22">
        <v>191.65479654413437</v>
      </c>
      <c r="F100" s="22">
        <v>0</v>
      </c>
      <c r="G100" s="22">
        <v>35.963496953451575</v>
      </c>
      <c r="H100" s="22">
        <v>157.90775789491693</v>
      </c>
      <c r="I100" s="22">
        <v>23716.743191675054</v>
      </c>
      <c r="J100" s="22">
        <v>491975.19145151088</v>
      </c>
      <c r="K100" s="22">
        <v>15772.738513623492</v>
      </c>
      <c r="L100" s="22">
        <v>87.859493311030846</v>
      </c>
      <c r="M100" s="22">
        <v>65.17173658945083</v>
      </c>
      <c r="N100" s="22">
        <v>11921.493955608687</v>
      </c>
      <c r="O100" s="22">
        <v>25.550224052662784</v>
      </c>
      <c r="P100" s="22">
        <v>23.013010764822049</v>
      </c>
      <c r="Q100" s="22">
        <v>273.0599138896373</v>
      </c>
      <c r="R100" s="22">
        <v>12101.213093149459</v>
      </c>
      <c r="S100" s="22">
        <v>62431.322422001038</v>
      </c>
      <c r="T100" s="22">
        <v>11.231921606643867</v>
      </c>
      <c r="U100" s="22">
        <v>110.56766061259765</v>
      </c>
      <c r="V100" s="22">
        <v>7877.8184359164843</v>
      </c>
      <c r="W100" s="22">
        <v>209.84102597877254</v>
      </c>
      <c r="X100" s="22">
        <v>138.0023208582293</v>
      </c>
      <c r="Y100" s="22">
        <v>8443.876847530637</v>
      </c>
      <c r="Z100" s="22">
        <v>266660.64100437169</v>
      </c>
      <c r="AA100" s="22">
        <v>0</v>
      </c>
      <c r="AB100" s="22">
        <v>0</v>
      </c>
      <c r="AC100" s="22">
        <v>364.86350675664715</v>
      </c>
      <c r="AD100" s="22">
        <v>390.93792815960444</v>
      </c>
      <c r="AE100" s="22">
        <v>156842.73411879211</v>
      </c>
      <c r="AF100" s="22">
        <v>26.273331807615225</v>
      </c>
      <c r="AG100" s="22">
        <v>9062.8142765397442</v>
      </c>
      <c r="AH100" s="22">
        <v>44.92768642657547</v>
      </c>
      <c r="AI100" s="22">
        <v>22515.984941699844</v>
      </c>
      <c r="AJ100" s="22">
        <v>54.226403727021747</v>
      </c>
      <c r="AK100" s="22">
        <v>986.52952977269808</v>
      </c>
      <c r="AL100" s="22">
        <v>0</v>
      </c>
      <c r="AM100" s="22">
        <v>740.43679245788564</v>
      </c>
      <c r="AN100" s="22">
        <v>4541.4170146870829</v>
      </c>
      <c r="AO100" s="22">
        <v>1127.7647031197935</v>
      </c>
      <c r="AP100" s="22">
        <v>40997.826118522513</v>
      </c>
      <c r="AQ100" s="22">
        <v>270.68406115009589</v>
      </c>
      <c r="AR100" s="22">
        <v>110.9688403504164</v>
      </c>
      <c r="AS100" s="22">
        <v>48469.43332732025</v>
      </c>
      <c r="AT100" s="22">
        <v>135.83914361542097</v>
      </c>
      <c r="AU100" s="22">
        <v>639.61833762754713</v>
      </c>
      <c r="AV100" s="22">
        <v>1891.440086984549</v>
      </c>
      <c r="AW100" s="22">
        <v>73.993129486875404</v>
      </c>
      <c r="AX100" s="22">
        <v>618.89542548747761</v>
      </c>
      <c r="AY100" s="22">
        <v>10134.779875409125</v>
      </c>
      <c r="AZ100" s="22">
        <v>11872.625515756125</v>
      </c>
      <c r="BA100" s="22">
        <v>79773.554043893964</v>
      </c>
      <c r="BB100" s="22">
        <v>2476.6703023024497</v>
      </c>
      <c r="BC100" s="22">
        <v>14270.141478147758</v>
      </c>
      <c r="BD100" s="22">
        <v>1320359.8759929948</v>
      </c>
    </row>
    <row r="101" spans="1:56" x14ac:dyDescent="0.3">
      <c r="A101" s="23" t="s">
        <v>36</v>
      </c>
      <c r="B101" s="22">
        <v>115.87871266607831</v>
      </c>
      <c r="C101" s="22">
        <v>0.29763239836852701</v>
      </c>
      <c r="D101" s="22">
        <v>3.0851823021065568</v>
      </c>
      <c r="E101" s="22">
        <v>23.035243800522171</v>
      </c>
      <c r="F101" s="22">
        <v>0.15753627033944984</v>
      </c>
      <c r="G101" s="22">
        <v>2.7673540338768031E-2</v>
      </c>
      <c r="H101" s="22">
        <v>97.470659992547965</v>
      </c>
      <c r="I101" s="22">
        <v>394.82303623221804</v>
      </c>
      <c r="J101" s="22">
        <v>18091.034694193302</v>
      </c>
      <c r="K101" s="22">
        <v>273.74158925992799</v>
      </c>
      <c r="L101" s="22">
        <v>0</v>
      </c>
      <c r="M101" s="22">
        <v>0</v>
      </c>
      <c r="N101" s="22">
        <v>3.4275345889399532E-2</v>
      </c>
      <c r="O101" s="22">
        <v>9.8256354742918384E-2</v>
      </c>
      <c r="P101" s="22">
        <v>0</v>
      </c>
      <c r="Q101" s="22">
        <v>0.19338319376477137</v>
      </c>
      <c r="R101" s="22">
        <v>5173.930760086565</v>
      </c>
      <c r="S101" s="22">
        <v>352.2385497464324</v>
      </c>
      <c r="T101" s="22">
        <v>0</v>
      </c>
      <c r="U101" s="22">
        <v>4.2202120118299748E-2</v>
      </c>
      <c r="V101" s="22">
        <v>449.23590729582122</v>
      </c>
      <c r="W101" s="22">
        <v>0.2332579376024351</v>
      </c>
      <c r="X101" s="22">
        <v>2.5815274056176722E-2</v>
      </c>
      <c r="Y101" s="22">
        <v>0.80409727425791822</v>
      </c>
      <c r="Z101" s="22">
        <v>515252.54542365618</v>
      </c>
      <c r="AA101" s="22">
        <v>0</v>
      </c>
      <c r="AB101" s="22">
        <v>2.1138583825034855E-2</v>
      </c>
      <c r="AC101" s="22">
        <v>2.7075761267832701E-2</v>
      </c>
      <c r="AD101" s="22">
        <v>0</v>
      </c>
      <c r="AE101" s="22">
        <v>292.81382950638618</v>
      </c>
      <c r="AF101" s="22">
        <v>0</v>
      </c>
      <c r="AG101" s="22">
        <v>663.48590070247781</v>
      </c>
      <c r="AH101" s="22">
        <v>0</v>
      </c>
      <c r="AI101" s="22">
        <v>29642.971911493787</v>
      </c>
      <c r="AJ101" s="22">
        <v>0.55545552986769842</v>
      </c>
      <c r="AK101" s="22">
        <v>9.1405512626176761E-3</v>
      </c>
      <c r="AL101" s="22">
        <v>5.0491546795655067</v>
      </c>
      <c r="AM101" s="22">
        <v>0</v>
      </c>
      <c r="AN101" s="22">
        <v>466.24770087509853</v>
      </c>
      <c r="AO101" s="22">
        <v>0</v>
      </c>
      <c r="AP101" s="22">
        <v>3732.3486875713579</v>
      </c>
      <c r="AQ101" s="22">
        <v>1.7141560513895857E-2</v>
      </c>
      <c r="AR101" s="22">
        <v>10.641877782150075</v>
      </c>
      <c r="AS101" s="22">
        <v>42.874381625471564</v>
      </c>
      <c r="AT101" s="22">
        <v>0.17398433190832127</v>
      </c>
      <c r="AU101" s="22">
        <v>0</v>
      </c>
      <c r="AV101" s="22">
        <v>25.286415716125468</v>
      </c>
      <c r="AW101" s="22">
        <v>1.3553587152799078</v>
      </c>
      <c r="AX101" s="22">
        <v>2.5090232018951468</v>
      </c>
      <c r="AY101" s="22">
        <v>144.52626878327439</v>
      </c>
      <c r="AZ101" s="22">
        <v>79.607469249741968</v>
      </c>
      <c r="BA101" s="22">
        <v>112366.81397228919</v>
      </c>
      <c r="BB101" s="22">
        <v>0.35670143989962394</v>
      </c>
      <c r="BC101" s="22">
        <v>2169.130688291471</v>
      </c>
      <c r="BD101" s="22">
        <v>689875.75716718298</v>
      </c>
    </row>
    <row r="102" spans="1:56" x14ac:dyDescent="0.3">
      <c r="A102" s="23" t="s">
        <v>37</v>
      </c>
      <c r="B102" s="22">
        <v>2.913482908772648E-2</v>
      </c>
      <c r="C102" s="22">
        <v>947.38112851219398</v>
      </c>
      <c r="D102" s="22">
        <v>9.4807731069681367</v>
      </c>
      <c r="E102" s="22">
        <v>3.3118905093431725E-2</v>
      </c>
      <c r="F102" s="22">
        <v>0</v>
      </c>
      <c r="G102" s="22">
        <v>6.3120569394398123</v>
      </c>
      <c r="H102" s="22">
        <v>1.3230462728021471E-7</v>
      </c>
      <c r="I102" s="22">
        <v>178.14532308090014</v>
      </c>
      <c r="J102" s="22">
        <v>2000.0051318125918</v>
      </c>
      <c r="K102" s="22">
        <v>32.008827554107647</v>
      </c>
      <c r="L102" s="22">
        <v>24.364619306931512</v>
      </c>
      <c r="M102" s="22">
        <v>1.0893695300025583</v>
      </c>
      <c r="N102" s="22">
        <v>14926.748259602762</v>
      </c>
      <c r="O102" s="22">
        <v>49.415483058046235</v>
      </c>
      <c r="P102" s="22">
        <v>14.812588095476892</v>
      </c>
      <c r="Q102" s="22">
        <v>3151.3789833924707</v>
      </c>
      <c r="R102" s="22">
        <v>55.720124380802503</v>
      </c>
      <c r="S102" s="22">
        <v>168758.51963581541</v>
      </c>
      <c r="T102" s="22">
        <v>5.1786432031169225</v>
      </c>
      <c r="U102" s="22">
        <v>24.066805712727355</v>
      </c>
      <c r="V102" s="22">
        <v>11.790205129243047</v>
      </c>
      <c r="W102" s="22">
        <v>6.0336052151313151E-2</v>
      </c>
      <c r="X102" s="22">
        <v>131.01497557820906</v>
      </c>
      <c r="Y102" s="22">
        <v>168.78734979797684</v>
      </c>
      <c r="Z102" s="22">
        <v>1717.6473184089868</v>
      </c>
      <c r="AA102" s="22">
        <v>0</v>
      </c>
      <c r="AB102" s="22">
        <v>10.144505866317839</v>
      </c>
      <c r="AC102" s="22">
        <v>2.9418943287682309</v>
      </c>
      <c r="AD102" s="22">
        <v>1.4189087332661932E-2</v>
      </c>
      <c r="AE102" s="22">
        <v>2.2834950278268025</v>
      </c>
      <c r="AF102" s="22">
        <v>8.019141500585086E-3</v>
      </c>
      <c r="AG102" s="22">
        <v>1.9143670275790057</v>
      </c>
      <c r="AH102" s="22">
        <v>0</v>
      </c>
      <c r="AI102" s="22">
        <v>19.487673721808726</v>
      </c>
      <c r="AJ102" s="22">
        <v>4.9063212712195069E-3</v>
      </c>
      <c r="AK102" s="22">
        <v>111.01916407156455</v>
      </c>
      <c r="AL102" s="22">
        <v>641.29029142376487</v>
      </c>
      <c r="AM102" s="22">
        <v>0.1012040774394509</v>
      </c>
      <c r="AN102" s="22">
        <v>0</v>
      </c>
      <c r="AO102" s="22">
        <v>1.3136232800126511</v>
      </c>
      <c r="AP102" s="22">
        <v>50.615542469576198</v>
      </c>
      <c r="AQ102" s="22">
        <v>11.791021433301479</v>
      </c>
      <c r="AR102" s="22">
        <v>100.46839865749854</v>
      </c>
      <c r="AS102" s="22">
        <v>6.1702463591683481</v>
      </c>
      <c r="AT102" s="22">
        <v>16602.619419358292</v>
      </c>
      <c r="AU102" s="22">
        <v>5.7328471241019079</v>
      </c>
      <c r="AV102" s="22">
        <v>244.08376466708421</v>
      </c>
      <c r="AW102" s="22">
        <v>15.169966885163115</v>
      </c>
      <c r="AX102" s="22">
        <v>0.32019752946654362</v>
      </c>
      <c r="AY102" s="22">
        <v>20.975721346810722</v>
      </c>
      <c r="AZ102" s="22">
        <v>404.24464368280439</v>
      </c>
      <c r="BA102" s="22">
        <v>1421.7280594385045</v>
      </c>
      <c r="BB102" s="22">
        <v>1.6480765365082102</v>
      </c>
      <c r="BC102" s="22">
        <v>4393.9535595634788</v>
      </c>
      <c r="BD102" s="22">
        <v>216284.03499036405</v>
      </c>
    </row>
    <row r="103" spans="1:56" x14ac:dyDescent="0.3">
      <c r="A103" s="23" t="s">
        <v>38</v>
      </c>
      <c r="B103" s="22">
        <v>30.468500603951203</v>
      </c>
      <c r="C103" s="22">
        <v>5.0901352681537041E-4</v>
      </c>
      <c r="D103" s="22">
        <v>212.24492370331981</v>
      </c>
      <c r="E103" s="22">
        <v>538.39419565749688</v>
      </c>
      <c r="F103" s="22">
        <v>0</v>
      </c>
      <c r="G103" s="22">
        <v>5.2278634013429688</v>
      </c>
      <c r="H103" s="22">
        <v>0</v>
      </c>
      <c r="I103" s="22">
        <v>0.36844066872896036</v>
      </c>
      <c r="J103" s="22">
        <v>2.077986072639042</v>
      </c>
      <c r="K103" s="22">
        <v>3.5650411963916314E-3</v>
      </c>
      <c r="L103" s="22">
        <v>0</v>
      </c>
      <c r="M103" s="22">
        <v>15.037740884712553</v>
      </c>
      <c r="N103" s="22">
        <v>214.10209056015316</v>
      </c>
      <c r="O103" s="22">
        <v>242.34092357583529</v>
      </c>
      <c r="P103" s="22">
        <v>0</v>
      </c>
      <c r="Q103" s="22">
        <v>0</v>
      </c>
      <c r="R103" s="22">
        <v>1063.2418743462019</v>
      </c>
      <c r="S103" s="22">
        <v>912.32960820879896</v>
      </c>
      <c r="T103" s="22">
        <v>779.27123355841275</v>
      </c>
      <c r="U103" s="22">
        <v>0.26414574423570691</v>
      </c>
      <c r="V103" s="22">
        <v>1.172366937306438</v>
      </c>
      <c r="W103" s="22">
        <v>0</v>
      </c>
      <c r="X103" s="22">
        <v>11.873881134212484</v>
      </c>
      <c r="Y103" s="22">
        <v>164.94438479760163</v>
      </c>
      <c r="Z103" s="22">
        <v>10.551401878449333</v>
      </c>
      <c r="AA103" s="22">
        <v>0</v>
      </c>
      <c r="AB103" s="22">
        <v>0</v>
      </c>
      <c r="AC103" s="22">
        <v>0</v>
      </c>
      <c r="AD103" s="22">
        <v>64.750249617955021</v>
      </c>
      <c r="AE103" s="22">
        <v>9.9284597466340273E-4</v>
      </c>
      <c r="AF103" s="22">
        <v>0</v>
      </c>
      <c r="AG103" s="22">
        <v>0.23229264531997629</v>
      </c>
      <c r="AH103" s="22">
        <v>0</v>
      </c>
      <c r="AI103" s="22">
        <v>254.19111973520023</v>
      </c>
      <c r="AJ103" s="22">
        <v>4.9940229637097239E-4</v>
      </c>
      <c r="AK103" s="22">
        <v>0</v>
      </c>
      <c r="AL103" s="22">
        <v>4.7458640460857428E-4</v>
      </c>
      <c r="AM103" s="22">
        <v>0</v>
      </c>
      <c r="AN103" s="22">
        <v>1.2935177766185259E-3</v>
      </c>
      <c r="AO103" s="22">
        <v>0</v>
      </c>
      <c r="AP103" s="22">
        <v>1.1608130028833196E-2</v>
      </c>
      <c r="AQ103" s="22">
        <v>63.03908819313785</v>
      </c>
      <c r="AR103" s="22">
        <v>0</v>
      </c>
      <c r="AS103" s="22">
        <v>9.8371658127057546E-2</v>
      </c>
      <c r="AT103" s="22">
        <v>1.6261542054974869E-4</v>
      </c>
      <c r="AU103" s="22">
        <v>3.5355957482178417</v>
      </c>
      <c r="AV103" s="22">
        <v>955.21742780345585</v>
      </c>
      <c r="AW103" s="22">
        <v>1.2186496896912863E-3</v>
      </c>
      <c r="AX103" s="22">
        <v>0</v>
      </c>
      <c r="AY103" s="22">
        <v>7.7678979143922731E-5</v>
      </c>
      <c r="AZ103" s="22">
        <v>2366.5857532475097</v>
      </c>
      <c r="BA103" s="22">
        <v>105.01091971768047</v>
      </c>
      <c r="BB103" s="22">
        <v>0</v>
      </c>
      <c r="BC103" s="22">
        <v>1378.0523049328763</v>
      </c>
      <c r="BD103" s="22">
        <v>9394.6450865141742</v>
      </c>
    </row>
    <row r="104" spans="1:56" x14ac:dyDescent="0.3">
      <c r="A104" s="23" t="s">
        <v>197</v>
      </c>
      <c r="B104" s="22">
        <v>2660.8251689759982</v>
      </c>
      <c r="C104" s="22">
        <v>757.30215964008278</v>
      </c>
      <c r="D104" s="22">
        <v>2092.2059336384714</v>
      </c>
      <c r="E104" s="22">
        <v>91.311025448257382</v>
      </c>
      <c r="F104" s="22">
        <v>0</v>
      </c>
      <c r="G104" s="22">
        <v>1.9384479291894003</v>
      </c>
      <c r="H104" s="22">
        <v>5.0889586484880631</v>
      </c>
      <c r="I104" s="22">
        <v>1000.561385393235</v>
      </c>
      <c r="J104" s="22">
        <v>509896.57446785271</v>
      </c>
      <c r="K104" s="22">
        <v>12371.720927873546</v>
      </c>
      <c r="L104" s="22">
        <v>11.040262131158393</v>
      </c>
      <c r="M104" s="22">
        <v>50.29452748638824</v>
      </c>
      <c r="N104" s="22">
        <v>2.0542294035527879</v>
      </c>
      <c r="O104" s="22">
        <v>411.99897026281792</v>
      </c>
      <c r="P104" s="22">
        <v>100.59061760406038</v>
      </c>
      <c r="Q104" s="22">
        <v>5.8948563909401628</v>
      </c>
      <c r="R104" s="22">
        <v>2123.6448728650366</v>
      </c>
      <c r="S104" s="22">
        <v>68280.951181157347</v>
      </c>
      <c r="T104" s="22">
        <v>268.5910028043437</v>
      </c>
      <c r="U104" s="22">
        <v>73.189958633515076</v>
      </c>
      <c r="V104" s="22">
        <v>2982.4645019486338</v>
      </c>
      <c r="W104" s="22">
        <v>22.873552225822408</v>
      </c>
      <c r="X104" s="22">
        <v>8.137173093032894</v>
      </c>
      <c r="Y104" s="22">
        <v>3985.4109575489661</v>
      </c>
      <c r="Z104" s="22">
        <v>96110.748119420125</v>
      </c>
      <c r="AA104" s="22">
        <v>0</v>
      </c>
      <c r="AB104" s="22">
        <v>0.53122501807480094</v>
      </c>
      <c r="AC104" s="22">
        <v>1.300411884959578</v>
      </c>
      <c r="AD104" s="22">
        <v>7.2078211456188535E-2</v>
      </c>
      <c r="AE104" s="22">
        <v>87718.950221602354</v>
      </c>
      <c r="AF104" s="22">
        <v>314.55984960998916</v>
      </c>
      <c r="AG104" s="22">
        <v>4901.2019183413277</v>
      </c>
      <c r="AH104" s="22">
        <v>0.17524225605013322</v>
      </c>
      <c r="AI104" s="22">
        <v>15528.005739280437</v>
      </c>
      <c r="AJ104" s="22">
        <v>514.82390280276252</v>
      </c>
      <c r="AK104" s="22">
        <v>47.548388637706999</v>
      </c>
      <c r="AL104" s="22">
        <v>223207.24921447059</v>
      </c>
      <c r="AM104" s="22">
        <v>566.85581062080882</v>
      </c>
      <c r="AN104" s="22">
        <v>144.12290608300461</v>
      </c>
      <c r="AO104" s="22">
        <v>63.653449396102367</v>
      </c>
      <c r="AP104" s="22">
        <v>0</v>
      </c>
      <c r="AQ104" s="22">
        <v>13.57005889140007</v>
      </c>
      <c r="AR104" s="22">
        <v>24.87813798751808</v>
      </c>
      <c r="AS104" s="22">
        <v>10052.083108670311</v>
      </c>
      <c r="AT104" s="22">
        <v>0.59735091918653882</v>
      </c>
      <c r="AU104" s="22">
        <v>2.1917302689197916E-3</v>
      </c>
      <c r="AV104" s="22">
        <v>37.901558958341333</v>
      </c>
      <c r="AW104" s="22">
        <v>22.582372363210059</v>
      </c>
      <c r="AX104" s="22">
        <v>5024.654563241199</v>
      </c>
      <c r="AY104" s="22">
        <v>606.69633715618386</v>
      </c>
      <c r="AZ104" s="22">
        <v>4250.1355875503905</v>
      </c>
      <c r="BA104" s="22">
        <v>45294.984180365325</v>
      </c>
      <c r="BB104" s="22">
        <v>318.21725360897733</v>
      </c>
      <c r="BC104" s="22">
        <v>2773.6786284089267</v>
      </c>
      <c r="BD104" s="22">
        <v>1104744.4449464423</v>
      </c>
    </row>
    <row r="105" spans="1:56" x14ac:dyDescent="0.3">
      <c r="A105" s="23" t="s">
        <v>40</v>
      </c>
      <c r="B105" s="22">
        <v>8.9113392974031064E-2</v>
      </c>
      <c r="C105" s="22">
        <v>1.0239367990669152E-2</v>
      </c>
      <c r="D105" s="22">
        <v>4.6755285035414831E-2</v>
      </c>
      <c r="E105" s="22">
        <v>9.5047410080372013E-2</v>
      </c>
      <c r="F105" s="22">
        <v>0</v>
      </c>
      <c r="G105" s="22">
        <v>9.7163018208862688</v>
      </c>
      <c r="H105" s="22">
        <v>7.7347320563817822E-7</v>
      </c>
      <c r="I105" s="22">
        <v>0.26267722781445385</v>
      </c>
      <c r="J105" s="22">
        <v>742.60108809739825</v>
      </c>
      <c r="K105" s="22">
        <v>55.971727395376028</v>
      </c>
      <c r="L105" s="22">
        <v>0</v>
      </c>
      <c r="M105" s="22">
        <v>0</v>
      </c>
      <c r="N105" s="22">
        <v>7.6614478212853566E-3</v>
      </c>
      <c r="O105" s="22">
        <v>2.0376516183588451E-2</v>
      </c>
      <c r="P105" s="22">
        <v>1.7432778700820772E-7</v>
      </c>
      <c r="Q105" s="22">
        <v>4.02123127755767E-2</v>
      </c>
      <c r="R105" s="22">
        <v>3.5567980669938977</v>
      </c>
      <c r="S105" s="22">
        <v>111.91261895332798</v>
      </c>
      <c r="T105" s="22">
        <v>0.52186105711528941</v>
      </c>
      <c r="U105" s="22">
        <v>202.18161960067113</v>
      </c>
      <c r="V105" s="22">
        <v>0.20652562399067653</v>
      </c>
      <c r="W105" s="22">
        <v>4.837141865004653E-2</v>
      </c>
      <c r="X105" s="22">
        <v>0.72707638235041083</v>
      </c>
      <c r="Y105" s="22">
        <v>342.59482592257149</v>
      </c>
      <c r="Z105" s="22">
        <v>4.301812138889364</v>
      </c>
      <c r="AA105" s="22">
        <v>0</v>
      </c>
      <c r="AB105" s="22">
        <v>4.4117252807536027E-3</v>
      </c>
      <c r="AC105" s="22">
        <v>5.6143567080512028E-3</v>
      </c>
      <c r="AD105" s="22">
        <v>8.0410748358577338E-6</v>
      </c>
      <c r="AE105" s="22">
        <v>0.15701106134472162</v>
      </c>
      <c r="AF105" s="22">
        <v>0</v>
      </c>
      <c r="AG105" s="22">
        <v>0.67644864386252179</v>
      </c>
      <c r="AH105" s="22">
        <v>0</v>
      </c>
      <c r="AI105" s="22">
        <v>18.54022180563884</v>
      </c>
      <c r="AJ105" s="22">
        <v>4.4376482112596051E-3</v>
      </c>
      <c r="AK105" s="22">
        <v>1.8956138907423117E-3</v>
      </c>
      <c r="AL105" s="22">
        <v>0.70442121712107542</v>
      </c>
      <c r="AM105" s="22">
        <v>0.1933178787817697</v>
      </c>
      <c r="AN105" s="22">
        <v>0.67076689937014411</v>
      </c>
      <c r="AO105" s="22">
        <v>6.8613944312890726E-4</v>
      </c>
      <c r="AP105" s="22">
        <v>1.1693137627545247</v>
      </c>
      <c r="AQ105" s="22">
        <v>0</v>
      </c>
      <c r="AR105" s="22">
        <v>1.5040541807618622E-2</v>
      </c>
      <c r="AS105" s="22">
        <v>2.8024435890469364</v>
      </c>
      <c r="AT105" s="22">
        <v>0.5521045284598346</v>
      </c>
      <c r="AU105" s="22">
        <v>8.0589239932130248E-4</v>
      </c>
      <c r="AV105" s="22">
        <v>1.2571462438082981</v>
      </c>
      <c r="AW105" s="22">
        <v>1.0828155059431311E-2</v>
      </c>
      <c r="AX105" s="22">
        <v>0.52026730990910142</v>
      </c>
      <c r="AY105" s="22">
        <v>1.107332324044958</v>
      </c>
      <c r="AZ105" s="22">
        <v>1.3326946860398912</v>
      </c>
      <c r="BA105" s="22">
        <v>14.352043652155482</v>
      </c>
      <c r="BB105" s="22">
        <v>7.3962439724365323E-2</v>
      </c>
      <c r="BC105" s="22">
        <v>16.076924141919161</v>
      </c>
      <c r="BD105" s="22">
        <v>1535.1428586845545</v>
      </c>
    </row>
    <row r="106" spans="1:56" x14ac:dyDescent="0.3">
      <c r="A106" s="23" t="s">
        <v>41</v>
      </c>
      <c r="B106" s="22">
        <v>1.3836592907590676E-2</v>
      </c>
      <c r="C106" s="22">
        <v>5.9939376500158996</v>
      </c>
      <c r="D106" s="22">
        <v>2.8627074908427794E-2</v>
      </c>
      <c r="E106" s="22">
        <v>2.0336305533156223E-2</v>
      </c>
      <c r="F106" s="22">
        <v>0</v>
      </c>
      <c r="G106" s="22">
        <v>1.5898879401424271</v>
      </c>
      <c r="H106" s="22">
        <v>2.0618871155858446E-8</v>
      </c>
      <c r="I106" s="22">
        <v>3.4846441578316383</v>
      </c>
      <c r="J106" s="22">
        <v>14570.204798271167</v>
      </c>
      <c r="K106" s="22">
        <v>90.996892699008384</v>
      </c>
      <c r="L106" s="22">
        <v>0</v>
      </c>
      <c r="M106" s="22">
        <v>0</v>
      </c>
      <c r="N106" s="22">
        <v>11.195946442594153</v>
      </c>
      <c r="O106" s="22">
        <v>3.5355543582553238E-2</v>
      </c>
      <c r="P106" s="22">
        <v>0.58912008978043129</v>
      </c>
      <c r="Q106" s="22">
        <v>1.2987529836942726</v>
      </c>
      <c r="R106" s="22">
        <v>18.537299583238813</v>
      </c>
      <c r="S106" s="22">
        <v>323.22683376183045</v>
      </c>
      <c r="T106" s="22">
        <v>6.7676819986406274E-11</v>
      </c>
      <c r="U106" s="22">
        <v>2.0808987702577546E-2</v>
      </c>
      <c r="V106" s="22">
        <v>43.169492170519533</v>
      </c>
      <c r="W106" s="22">
        <v>4.1991933222163842E-3</v>
      </c>
      <c r="X106" s="22">
        <v>87.572068464470718</v>
      </c>
      <c r="Y106" s="22">
        <v>0.10091958896034169</v>
      </c>
      <c r="Z106" s="22">
        <v>61.224547209573274</v>
      </c>
      <c r="AA106" s="22">
        <v>0</v>
      </c>
      <c r="AB106" s="22">
        <v>3.6545839634089869</v>
      </c>
      <c r="AC106" s="22">
        <v>1.3656149744192776</v>
      </c>
      <c r="AD106" s="22">
        <v>2.1435504783694415E-7</v>
      </c>
      <c r="AE106" s="22">
        <v>7.1904875496896077</v>
      </c>
      <c r="AF106" s="22">
        <v>2.7942175027335255E-2</v>
      </c>
      <c r="AG106" s="22">
        <v>5.5437047160500449E-2</v>
      </c>
      <c r="AH106" s="22">
        <v>7.9700043537884527E-2</v>
      </c>
      <c r="AI106" s="22">
        <v>61.290039033524977</v>
      </c>
      <c r="AJ106" s="22">
        <v>8.747675932929587E-2</v>
      </c>
      <c r="AK106" s="22">
        <v>6.4325814139973944E-2</v>
      </c>
      <c r="AL106" s="22">
        <v>69.883200773619279</v>
      </c>
      <c r="AM106" s="22">
        <v>0.36993585448216221</v>
      </c>
      <c r="AN106" s="22">
        <v>2.9295998197849716E-2</v>
      </c>
      <c r="AO106" s="22">
        <v>0.52182337675712587</v>
      </c>
      <c r="AP106" s="22">
        <v>150.26570098489969</v>
      </c>
      <c r="AQ106" s="22">
        <v>1.1809973003477045E-2</v>
      </c>
      <c r="AR106" s="22">
        <v>0</v>
      </c>
      <c r="AS106" s="22">
        <v>1.6970177614303719</v>
      </c>
      <c r="AT106" s="22">
        <v>2.2611498428005446E-4</v>
      </c>
      <c r="AU106" s="22">
        <v>2.5207138540399111E-2</v>
      </c>
      <c r="AV106" s="22">
        <v>0.14590115744486432</v>
      </c>
      <c r="AW106" s="22">
        <v>8.5879333306830855E-2</v>
      </c>
      <c r="AX106" s="22">
        <v>9.9792866164148328E-2</v>
      </c>
      <c r="AY106" s="22">
        <v>0.46864902473009012</v>
      </c>
      <c r="AZ106" s="22">
        <v>1.8323307140231899</v>
      </c>
      <c r="BA106" s="22">
        <v>73.700780579036177</v>
      </c>
      <c r="BB106" s="22">
        <v>6.9441507631622903</v>
      </c>
      <c r="BC106" s="22">
        <v>391.07205143474448</v>
      </c>
      <c r="BD106" s="22">
        <v>15990.277666154585</v>
      </c>
    </row>
    <row r="107" spans="1:56" x14ac:dyDescent="0.3">
      <c r="A107" s="23" t="s">
        <v>42</v>
      </c>
      <c r="B107" s="22">
        <v>22.078472547238452</v>
      </c>
      <c r="C107" s="22">
        <v>66.090585658816195</v>
      </c>
      <c r="D107" s="22">
        <v>9.2892325132625384</v>
      </c>
      <c r="E107" s="22">
        <v>271.87983462391992</v>
      </c>
      <c r="F107" s="22">
        <v>12.507172352812399</v>
      </c>
      <c r="G107" s="22">
        <v>3.0983385555949972E-2</v>
      </c>
      <c r="H107" s="22">
        <v>5.4632499207105374</v>
      </c>
      <c r="I107" s="22">
        <v>37.599621889767711</v>
      </c>
      <c r="J107" s="22">
        <v>38300.580570692546</v>
      </c>
      <c r="K107" s="22">
        <v>1167.7522441790481</v>
      </c>
      <c r="L107" s="22">
        <v>0</v>
      </c>
      <c r="M107" s="22">
        <v>0</v>
      </c>
      <c r="N107" s="22">
        <v>3.8374788471393931E-2</v>
      </c>
      <c r="O107" s="22">
        <v>0.31370712708555226</v>
      </c>
      <c r="P107" s="22">
        <v>0</v>
      </c>
      <c r="Q107" s="22">
        <v>0.79866143273297829</v>
      </c>
      <c r="R107" s="22">
        <v>407.22272451755111</v>
      </c>
      <c r="S107" s="22">
        <v>10675.458326902397</v>
      </c>
      <c r="T107" s="22">
        <v>0</v>
      </c>
      <c r="U107" s="22">
        <v>2.2210036061779546</v>
      </c>
      <c r="V107" s="22">
        <v>436.46946601328045</v>
      </c>
      <c r="W107" s="22">
        <v>2385.5217876797792</v>
      </c>
      <c r="X107" s="22">
        <v>318.4422357250487</v>
      </c>
      <c r="Y107" s="22">
        <v>28.771111656204312</v>
      </c>
      <c r="Z107" s="22">
        <v>12313.406459947082</v>
      </c>
      <c r="AA107" s="22">
        <v>0</v>
      </c>
      <c r="AB107" s="22">
        <v>2.3666827039123234E-2</v>
      </c>
      <c r="AC107" s="22">
        <v>3.0314110168509909E-2</v>
      </c>
      <c r="AD107" s="22">
        <v>0</v>
      </c>
      <c r="AE107" s="22">
        <v>23789.153560019888</v>
      </c>
      <c r="AF107" s="22">
        <v>0</v>
      </c>
      <c r="AG107" s="22">
        <v>7.4002384267865882</v>
      </c>
      <c r="AH107" s="22">
        <v>0.61265299550613106</v>
      </c>
      <c r="AI107" s="22">
        <v>238.13126386394367</v>
      </c>
      <c r="AJ107" s="22">
        <v>7.0395284984999917E-2</v>
      </c>
      <c r="AK107" s="22">
        <v>0.95094691982803292</v>
      </c>
      <c r="AL107" s="22">
        <v>58891.811801531425</v>
      </c>
      <c r="AM107" s="22">
        <v>1354.9700231230026</v>
      </c>
      <c r="AN107" s="22">
        <v>1.0198406752101106</v>
      </c>
      <c r="AO107" s="22">
        <v>0</v>
      </c>
      <c r="AP107" s="22">
        <v>72849.704019609169</v>
      </c>
      <c r="AQ107" s="22">
        <v>0.2080039787135794</v>
      </c>
      <c r="AR107" s="22">
        <v>18.073418883539876</v>
      </c>
      <c r="AS107" s="22">
        <v>0</v>
      </c>
      <c r="AT107" s="22">
        <v>4.7151422794819459E-2</v>
      </c>
      <c r="AU107" s="22">
        <v>0</v>
      </c>
      <c r="AV107" s="22">
        <v>4.0554382113057734</v>
      </c>
      <c r="AW107" s="22">
        <v>0.82220525666724642</v>
      </c>
      <c r="AX107" s="22">
        <v>494.27097683753317</v>
      </c>
      <c r="AY107" s="22">
        <v>1.1104375922727674</v>
      </c>
      <c r="AZ107" s="22">
        <v>609.97819975005928</v>
      </c>
      <c r="BA107" s="22">
        <v>12730.318725347621</v>
      </c>
      <c r="BB107" s="22">
        <v>45.402067819127133</v>
      </c>
      <c r="BC107" s="22">
        <v>1092.638814533864</v>
      </c>
      <c r="BD107" s="22">
        <v>238592.73999017995</v>
      </c>
    </row>
    <row r="108" spans="1:56" x14ac:dyDescent="0.3">
      <c r="A108" s="23" t="s">
        <v>43</v>
      </c>
      <c r="B108" s="22">
        <v>2.0787829712511784E-3</v>
      </c>
      <c r="C108" s="22">
        <v>15.706432656241422</v>
      </c>
      <c r="D108" s="22">
        <v>0.28742459026817935</v>
      </c>
      <c r="E108" s="22">
        <v>0.87229977654812485</v>
      </c>
      <c r="F108" s="22">
        <v>0</v>
      </c>
      <c r="G108" s="22">
        <v>0.17773861047779096</v>
      </c>
      <c r="H108" s="22">
        <v>0</v>
      </c>
      <c r="I108" s="22">
        <v>0.75530012909739552</v>
      </c>
      <c r="J108" s="22">
        <v>72.898978869278864</v>
      </c>
      <c r="K108" s="22">
        <v>0.13836952827922561</v>
      </c>
      <c r="L108" s="22">
        <v>0.1634671152042344</v>
      </c>
      <c r="M108" s="22">
        <v>9.8697126161047203E-3</v>
      </c>
      <c r="N108" s="22">
        <v>18655.629147031803</v>
      </c>
      <c r="O108" s="22">
        <v>3.5477861249699527E-5</v>
      </c>
      <c r="P108" s="22">
        <v>15.112080336791394</v>
      </c>
      <c r="Q108" s="22">
        <v>5.9758721952034267E-4</v>
      </c>
      <c r="R108" s="22">
        <v>1.7106017868277352</v>
      </c>
      <c r="S108" s="22">
        <v>825.46749945899228</v>
      </c>
      <c r="T108" s="22">
        <v>2.3517939517489975E-5</v>
      </c>
      <c r="U108" s="22">
        <v>542.93181455045476</v>
      </c>
      <c r="V108" s="22">
        <v>6.7188349374866452E-2</v>
      </c>
      <c r="W108" s="22">
        <v>7.5779582646654225E-4</v>
      </c>
      <c r="X108" s="22">
        <v>4.1912802715267226E-2</v>
      </c>
      <c r="Y108" s="22">
        <v>264.60813849998243</v>
      </c>
      <c r="Z108" s="22">
        <v>67.973796275132401</v>
      </c>
      <c r="AA108" s="22">
        <v>0</v>
      </c>
      <c r="AB108" s="22">
        <v>14.81431475765236</v>
      </c>
      <c r="AC108" s="22">
        <v>2.7784607094930407</v>
      </c>
      <c r="AD108" s="22">
        <v>0</v>
      </c>
      <c r="AE108" s="22">
        <v>7.1842660129119622E-3</v>
      </c>
      <c r="AF108" s="22">
        <v>1.8505711155196352E-3</v>
      </c>
      <c r="AG108" s="22">
        <v>0.29468887298304397</v>
      </c>
      <c r="AH108" s="22">
        <v>0</v>
      </c>
      <c r="AI108" s="22">
        <v>1.7258322853344801</v>
      </c>
      <c r="AJ108" s="22">
        <v>6.8422072204299964E-4</v>
      </c>
      <c r="AK108" s="22">
        <v>5.8223902468340692E-4</v>
      </c>
      <c r="AL108" s="22">
        <v>3.7608158004437162</v>
      </c>
      <c r="AM108" s="22">
        <v>4.0728813560185744E-4</v>
      </c>
      <c r="AN108" s="22">
        <v>527.34003556893822</v>
      </c>
      <c r="AO108" s="22">
        <v>5.2669806362398686E-4</v>
      </c>
      <c r="AP108" s="22">
        <v>7.8142018115412508</v>
      </c>
      <c r="AQ108" s="22">
        <v>3226.9243846324284</v>
      </c>
      <c r="AR108" s="22">
        <v>37.990332236661828</v>
      </c>
      <c r="AS108" s="22">
        <v>93.448555083844795</v>
      </c>
      <c r="AT108" s="22">
        <v>0</v>
      </c>
      <c r="AU108" s="22">
        <v>0.19246507518756584</v>
      </c>
      <c r="AV108" s="22">
        <v>1.6443936750167174</v>
      </c>
      <c r="AW108" s="22">
        <v>0.35609163052480236</v>
      </c>
      <c r="AX108" s="22">
        <v>1.5783414164102266E-3</v>
      </c>
      <c r="AY108" s="22">
        <v>1.8058735946479267</v>
      </c>
      <c r="AZ108" s="22">
        <v>13.825467708365297</v>
      </c>
      <c r="BA108" s="22">
        <v>146.10106084007086</v>
      </c>
      <c r="BB108" s="22">
        <v>8.3491222643807025E-2</v>
      </c>
      <c r="BC108" s="22">
        <v>51.042651964121916</v>
      </c>
      <c r="BD108" s="22">
        <v>24596.511484336283</v>
      </c>
    </row>
    <row r="109" spans="1:56" x14ac:dyDescent="0.3">
      <c r="A109" s="23" t="s">
        <v>44</v>
      </c>
      <c r="B109" s="22">
        <v>5.0035080639811696E-3</v>
      </c>
      <c r="C109" s="22">
        <v>367.92745274971617</v>
      </c>
      <c r="D109" s="22">
        <v>2517.434207028447</v>
      </c>
      <c r="E109" s="22">
        <v>7.6230171505013928E-3</v>
      </c>
      <c r="F109" s="22">
        <v>0</v>
      </c>
      <c r="G109" s="22">
        <v>1.7521492810385495</v>
      </c>
      <c r="H109" s="22">
        <v>0</v>
      </c>
      <c r="I109" s="22">
        <v>6.1570963049061025E-2</v>
      </c>
      <c r="J109" s="22">
        <v>128.97291406330589</v>
      </c>
      <c r="K109" s="22">
        <v>2.6955332177406843</v>
      </c>
      <c r="L109" s="22">
        <v>685.14180007750599</v>
      </c>
      <c r="M109" s="22">
        <v>87.795411719521042</v>
      </c>
      <c r="N109" s="22">
        <v>3.2506636755013409</v>
      </c>
      <c r="O109" s="22">
        <v>0.52160477803129568</v>
      </c>
      <c r="P109" s="22">
        <v>15.267828560075497</v>
      </c>
      <c r="Q109" s="22">
        <v>1.9283894941395556E-3</v>
      </c>
      <c r="R109" s="22">
        <v>2100.7638409919496</v>
      </c>
      <c r="S109" s="22">
        <v>670.27119309682303</v>
      </c>
      <c r="T109" s="22">
        <v>5.0749706808462394</v>
      </c>
      <c r="U109" s="22">
        <v>162.89973642162317</v>
      </c>
      <c r="V109" s="22">
        <v>0.22346038458158191</v>
      </c>
      <c r="W109" s="22">
        <v>2.3222866555979204E-3</v>
      </c>
      <c r="X109" s="22">
        <v>2.7398515656828534E-2</v>
      </c>
      <c r="Y109" s="22">
        <v>3898.4478846643979</v>
      </c>
      <c r="Z109" s="22">
        <v>0.31859282781154447</v>
      </c>
      <c r="AA109" s="22">
        <v>0</v>
      </c>
      <c r="AB109" s="22">
        <v>0.25929023921503308</v>
      </c>
      <c r="AC109" s="22">
        <v>1431.0000318414823</v>
      </c>
      <c r="AD109" s="22">
        <v>307.21701202964562</v>
      </c>
      <c r="AE109" s="22">
        <v>180.3478004317929</v>
      </c>
      <c r="AF109" s="22">
        <v>0</v>
      </c>
      <c r="AG109" s="22">
        <v>4.4510393571822522E-2</v>
      </c>
      <c r="AH109" s="22">
        <v>0</v>
      </c>
      <c r="AI109" s="22">
        <v>3174.9715397558234</v>
      </c>
      <c r="AJ109" s="22">
        <v>0.58629951711400485</v>
      </c>
      <c r="AK109" s="22">
        <v>5.9935608285588526E-2</v>
      </c>
      <c r="AL109" s="22">
        <v>2.8673625451184459</v>
      </c>
      <c r="AM109" s="22">
        <v>9.2846595547677064E-3</v>
      </c>
      <c r="AN109" s="22">
        <v>1.4603030039434095</v>
      </c>
      <c r="AO109" s="22">
        <v>0.11632666209585339</v>
      </c>
      <c r="AP109" s="22">
        <v>4.632968718598194E-2</v>
      </c>
      <c r="AQ109" s="22">
        <v>0.20620077219431768</v>
      </c>
      <c r="AR109" s="22">
        <v>124.86802725774903</v>
      </c>
      <c r="AS109" s="22">
        <v>3.453969134553621</v>
      </c>
      <c r="AT109" s="22">
        <v>5.876821442822445</v>
      </c>
      <c r="AU109" s="22">
        <v>0</v>
      </c>
      <c r="AV109" s="22">
        <v>38.296144887688655</v>
      </c>
      <c r="AW109" s="22">
        <v>3.1361997359719154</v>
      </c>
      <c r="AX109" s="22">
        <v>2.4959336747583598E-2</v>
      </c>
      <c r="AY109" s="22">
        <v>28.110325191652816</v>
      </c>
      <c r="AZ109" s="22">
        <v>288.5940711594078</v>
      </c>
      <c r="BA109" s="22">
        <v>15.933043374338741</v>
      </c>
      <c r="BB109" s="22">
        <v>3.5482775810031543E-3</v>
      </c>
      <c r="BC109" s="22">
        <v>1317.4094538324841</v>
      </c>
      <c r="BD109" s="22">
        <v>17573.763881677012</v>
      </c>
    </row>
    <row r="110" spans="1:56" x14ac:dyDescent="0.3">
      <c r="A110" s="23" t="s">
        <v>45</v>
      </c>
      <c r="B110" s="22">
        <v>5.5350711802581498E-2</v>
      </c>
      <c r="C110" s="22">
        <v>4.9256896470692215</v>
      </c>
      <c r="D110" s="22">
        <v>182.63848891712303</v>
      </c>
      <c r="E110" s="22">
        <v>280.96909683899656</v>
      </c>
      <c r="F110" s="22">
        <v>0</v>
      </c>
      <c r="G110" s="22">
        <v>2.8114849855757303E-3</v>
      </c>
      <c r="H110" s="22">
        <v>1.9743921301816653E-5</v>
      </c>
      <c r="I110" s="22">
        <v>2.725028769641058</v>
      </c>
      <c r="J110" s="22">
        <v>529.78605508551004</v>
      </c>
      <c r="K110" s="22">
        <v>27.56213028711695</v>
      </c>
      <c r="L110" s="22">
        <v>0</v>
      </c>
      <c r="M110" s="22">
        <v>1.438510613797263</v>
      </c>
      <c r="N110" s="22">
        <v>11.466345627427247</v>
      </c>
      <c r="O110" s="22">
        <v>6.7683269497619394</v>
      </c>
      <c r="P110" s="22">
        <v>4.4499461420516176E-6</v>
      </c>
      <c r="Q110" s="22">
        <v>21.620693158146995</v>
      </c>
      <c r="R110" s="22">
        <v>2645.2219875886826</v>
      </c>
      <c r="S110" s="22">
        <v>1071.1724684024521</v>
      </c>
      <c r="T110" s="22">
        <v>2.5812733684085187</v>
      </c>
      <c r="U110" s="22">
        <v>5.796028438600968E-3</v>
      </c>
      <c r="V110" s="22">
        <v>493.40784157194935</v>
      </c>
      <c r="W110" s="22">
        <v>0.11959662339764027</v>
      </c>
      <c r="X110" s="22">
        <v>92.614258345536399</v>
      </c>
      <c r="Y110" s="22">
        <v>598.52719349351764</v>
      </c>
      <c r="Z110" s="22">
        <v>536.28434496217449</v>
      </c>
      <c r="AA110" s="22">
        <v>0</v>
      </c>
      <c r="AB110" s="22">
        <v>2.8745036694903794E-3</v>
      </c>
      <c r="AC110" s="22">
        <v>2.7505001805930621E-3</v>
      </c>
      <c r="AD110" s="22">
        <v>2.0525901554689483E-4</v>
      </c>
      <c r="AE110" s="22">
        <v>2.8784148614464407</v>
      </c>
      <c r="AF110" s="22">
        <v>59.672071651783853</v>
      </c>
      <c r="AG110" s="22">
        <v>278.41783243414636</v>
      </c>
      <c r="AH110" s="22">
        <v>0</v>
      </c>
      <c r="AI110" s="22">
        <v>377.58992779421027</v>
      </c>
      <c r="AJ110" s="22">
        <v>2.5283681746949716E-3</v>
      </c>
      <c r="AK110" s="22">
        <v>15.497781453120774</v>
      </c>
      <c r="AL110" s="22">
        <v>0.65871136348376302</v>
      </c>
      <c r="AM110" s="22">
        <v>9.5786837365262639E-2</v>
      </c>
      <c r="AN110" s="22">
        <v>0.54708708008976759</v>
      </c>
      <c r="AO110" s="22">
        <v>8072.8959214007218</v>
      </c>
      <c r="AP110" s="22">
        <v>2.0769240676088319</v>
      </c>
      <c r="AQ110" s="22">
        <v>2098.7474693747536</v>
      </c>
      <c r="AR110" s="22">
        <v>0.22707603759790365</v>
      </c>
      <c r="AS110" s="22">
        <v>0.43747298103701499</v>
      </c>
      <c r="AT110" s="22">
        <v>1.3016448173178182E-4</v>
      </c>
      <c r="AU110" s="22">
        <v>7.8945534206052201E-2</v>
      </c>
      <c r="AV110" s="22">
        <v>0</v>
      </c>
      <c r="AW110" s="22">
        <v>4.9525840543484794</v>
      </c>
      <c r="AX110" s="22">
        <v>150.09210155403457</v>
      </c>
      <c r="AY110" s="22">
        <v>1.299958266692004</v>
      </c>
      <c r="AZ110" s="22">
        <v>356.313373051989</v>
      </c>
      <c r="BA110" s="22">
        <v>79.88063017554235</v>
      </c>
      <c r="BB110" s="22">
        <v>4.4023452939841619</v>
      </c>
      <c r="BC110" s="22">
        <v>8871.3814228017218</v>
      </c>
      <c r="BD110" s="22">
        <v>26888.045639535208</v>
      </c>
    </row>
    <row r="111" spans="1:56" x14ac:dyDescent="0.3">
      <c r="A111" s="23" t="s">
        <v>46</v>
      </c>
      <c r="B111" s="22">
        <v>16.780072373316163</v>
      </c>
      <c r="C111" s="22">
        <v>218.23008100623966</v>
      </c>
      <c r="D111" s="22">
        <v>8.7967459383776383</v>
      </c>
      <c r="E111" s="22">
        <v>67.216806704955459</v>
      </c>
      <c r="F111" s="22">
        <v>0</v>
      </c>
      <c r="G111" s="22">
        <v>0.2884441763022591</v>
      </c>
      <c r="H111" s="22">
        <v>7.6380479056770107E-5</v>
      </c>
      <c r="I111" s="22">
        <v>13.848250308560635</v>
      </c>
      <c r="J111" s="22">
        <v>3076.2646499360521</v>
      </c>
      <c r="K111" s="22">
        <v>142.90302235348662</v>
      </c>
      <c r="L111" s="22">
        <v>2.9652317841009617</v>
      </c>
      <c r="M111" s="22">
        <v>1.0819672455404798</v>
      </c>
      <c r="N111" s="22">
        <v>6.6706703935457217</v>
      </c>
      <c r="O111" s="22">
        <v>150.69720784338273</v>
      </c>
      <c r="P111" s="22">
        <v>132.10550372439212</v>
      </c>
      <c r="Q111" s="22">
        <v>1392.5150538635762</v>
      </c>
      <c r="R111" s="22">
        <v>797.85128276511466</v>
      </c>
      <c r="S111" s="22">
        <v>5373.1212614821252</v>
      </c>
      <c r="T111" s="22">
        <v>2.621753390320186</v>
      </c>
      <c r="U111" s="22">
        <v>4.798453137435863</v>
      </c>
      <c r="V111" s="22">
        <v>30.980051995953612</v>
      </c>
      <c r="W111" s="22">
        <v>0.17213833370277823</v>
      </c>
      <c r="X111" s="22">
        <v>3.8652606526473372</v>
      </c>
      <c r="Y111" s="22">
        <v>2005.3506273943224</v>
      </c>
      <c r="Z111" s="22">
        <v>536.69019523862755</v>
      </c>
      <c r="AA111" s="22">
        <v>0</v>
      </c>
      <c r="AB111" s="22">
        <v>7.1441841682732337</v>
      </c>
      <c r="AC111" s="22">
        <v>297.34303786788047</v>
      </c>
      <c r="AD111" s="22">
        <v>0.1247823208798565</v>
      </c>
      <c r="AE111" s="22">
        <v>9.3506944321880656</v>
      </c>
      <c r="AF111" s="22">
        <v>5.2432848273056332E-2</v>
      </c>
      <c r="AG111" s="22">
        <v>705.14037413468873</v>
      </c>
      <c r="AH111" s="22">
        <v>1.7420042767424833</v>
      </c>
      <c r="AI111" s="22">
        <v>403.15707157694135</v>
      </c>
      <c r="AJ111" s="22">
        <v>0.13987179880016784</v>
      </c>
      <c r="AK111" s="22">
        <v>2179.1858612178039</v>
      </c>
      <c r="AL111" s="22">
        <v>40.855480108010426</v>
      </c>
      <c r="AM111" s="22">
        <v>0.67459821123353259</v>
      </c>
      <c r="AN111" s="22">
        <v>334.87791448237857</v>
      </c>
      <c r="AO111" s="22">
        <v>8.4331517595978678</v>
      </c>
      <c r="AP111" s="22">
        <v>184.97214927526454</v>
      </c>
      <c r="AQ111" s="22">
        <v>1.3371762035433927</v>
      </c>
      <c r="AR111" s="22">
        <v>785.13277013476443</v>
      </c>
      <c r="AS111" s="22">
        <v>45.397038646207022</v>
      </c>
      <c r="AT111" s="22">
        <v>536.46763802263672</v>
      </c>
      <c r="AU111" s="22">
        <v>1.6677641655614441</v>
      </c>
      <c r="AV111" s="22">
        <v>15.81891719644638</v>
      </c>
      <c r="AW111" s="22">
        <v>0</v>
      </c>
      <c r="AX111" s="22">
        <v>1407.1537643700883</v>
      </c>
      <c r="AY111" s="22">
        <v>12.771216694802646</v>
      </c>
      <c r="AZ111" s="22">
        <v>538.36213998319477</v>
      </c>
      <c r="BA111" s="22">
        <v>856.85105523423113</v>
      </c>
      <c r="BB111" s="22">
        <v>0.31710869097807842</v>
      </c>
      <c r="BC111" s="22">
        <v>435.91887533905521</v>
      </c>
      <c r="BD111" s="22">
        <v>22796.203881583024</v>
      </c>
    </row>
    <row r="112" spans="1:56" x14ac:dyDescent="0.3">
      <c r="A112" s="23" t="s">
        <v>47</v>
      </c>
      <c r="B112" s="22">
        <v>1.563429144353694E-5</v>
      </c>
      <c r="C112" s="22">
        <v>8.6025248102973464E-4</v>
      </c>
      <c r="D112" s="22">
        <v>3.0142953256359194E-4</v>
      </c>
      <c r="E112" s="22">
        <v>1.562300825019907E-5</v>
      </c>
      <c r="F112" s="22">
        <v>0</v>
      </c>
      <c r="G112" s="22">
        <v>0</v>
      </c>
      <c r="H112" s="22">
        <v>12.98360839845115</v>
      </c>
      <c r="I112" s="22">
        <v>3.1746145760576171E-3</v>
      </c>
      <c r="J112" s="22">
        <v>0.21114302447628286</v>
      </c>
      <c r="K112" s="22">
        <v>1.2564412161726803E-3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2.7420393407117401E-5</v>
      </c>
      <c r="R112" s="22">
        <v>2.2886554739552822E-2</v>
      </c>
      <c r="S112" s="22">
        <v>3.3478708787547007E-3</v>
      </c>
      <c r="T112" s="22">
        <v>11.61829871448926</v>
      </c>
      <c r="U112" s="22">
        <v>1.4360238642863768E-4</v>
      </c>
      <c r="V112" s="22">
        <v>2.3184361449311355E-5</v>
      </c>
      <c r="W112" s="22">
        <v>26.782680114953532</v>
      </c>
      <c r="X112" s="22">
        <v>2.2025089269304848E-3</v>
      </c>
      <c r="Y112" s="22">
        <v>7.5535441761243852E-4</v>
      </c>
      <c r="Z112" s="22">
        <v>6.9508514803621697</v>
      </c>
      <c r="AA112" s="22">
        <v>0</v>
      </c>
      <c r="AB112" s="22">
        <v>0</v>
      </c>
      <c r="AC112" s="22">
        <v>0</v>
      </c>
      <c r="AD112" s="22">
        <v>0</v>
      </c>
      <c r="AE112" s="22">
        <v>14.369425724946405</v>
      </c>
      <c r="AF112" s="22">
        <v>0</v>
      </c>
      <c r="AG112" s="22">
        <v>3.591329156749346E-4</v>
      </c>
      <c r="AH112" s="22">
        <v>1.3505022284970594</v>
      </c>
      <c r="AI112" s="22">
        <v>10.568680434935843</v>
      </c>
      <c r="AJ112" s="22">
        <v>3.0732383352446387E-6</v>
      </c>
      <c r="AK112" s="22">
        <v>2.977965877902619E-5</v>
      </c>
      <c r="AL112" s="22">
        <v>6.6959128188908475E-3</v>
      </c>
      <c r="AM112" s="22">
        <v>11.04722374257805</v>
      </c>
      <c r="AN112" s="22">
        <v>0</v>
      </c>
      <c r="AO112" s="22">
        <v>0</v>
      </c>
      <c r="AP112" s="22">
        <v>1.9267775290285846E-3</v>
      </c>
      <c r="AQ112" s="22">
        <v>1.3064259118152767E-5</v>
      </c>
      <c r="AR112" s="22">
        <v>4.4620586102025187E-4</v>
      </c>
      <c r="AS112" s="22">
        <v>0.19495327569782453</v>
      </c>
      <c r="AT112" s="22">
        <v>3.210396737012712E-6</v>
      </c>
      <c r="AU112" s="22">
        <v>0</v>
      </c>
      <c r="AV112" s="22">
        <v>2.9209104048646172E-6</v>
      </c>
      <c r="AW112" s="22">
        <v>2.4626235206862109E-5</v>
      </c>
      <c r="AX112" s="22">
        <v>0</v>
      </c>
      <c r="AY112" s="22">
        <v>9.2638677868344773E-7</v>
      </c>
      <c r="AZ112" s="22">
        <v>0.35572570036608492</v>
      </c>
      <c r="BA112" s="22">
        <v>0.83456800235199302</v>
      </c>
      <c r="BB112" s="22">
        <v>4.5576381328251973E-6</v>
      </c>
      <c r="BC112" s="22">
        <v>4.0369974824096391E-2</v>
      </c>
      <c r="BD112" s="22">
        <v>97.352551495987498</v>
      </c>
    </row>
    <row r="113" spans="1:65" x14ac:dyDescent="0.3">
      <c r="A113" s="23" t="s">
        <v>48</v>
      </c>
      <c r="B113" s="22">
        <v>3.9728460986299694E-5</v>
      </c>
      <c r="C113" s="22">
        <v>1.5498610536226722E-4</v>
      </c>
      <c r="D113" s="22">
        <v>7.4746064846553981E-5</v>
      </c>
      <c r="E113" s="22">
        <v>5.973789461582561E-4</v>
      </c>
      <c r="F113" s="22">
        <v>0</v>
      </c>
      <c r="G113" s="22">
        <v>0</v>
      </c>
      <c r="H113" s="22">
        <v>0</v>
      </c>
      <c r="I113" s="22">
        <v>1.0798547789322616E-2</v>
      </c>
      <c r="J113" s="22">
        <v>0.1012848761779151</v>
      </c>
      <c r="K113" s="22">
        <v>3.1504003215484519E-4</v>
      </c>
      <c r="L113" s="22">
        <v>0</v>
      </c>
      <c r="M113" s="22">
        <v>0</v>
      </c>
      <c r="N113" s="22">
        <v>2.0880635270930555E-4</v>
      </c>
      <c r="O113" s="22">
        <v>0</v>
      </c>
      <c r="P113" s="22">
        <v>0</v>
      </c>
      <c r="Q113" s="22">
        <v>4.7311667491994679E-6</v>
      </c>
      <c r="R113" s="22">
        <v>7.7266047325582163E-2</v>
      </c>
      <c r="S113" s="22">
        <v>1832.9458653574097</v>
      </c>
      <c r="T113" s="22">
        <v>0.1394170826965738</v>
      </c>
      <c r="U113" s="22">
        <v>1.2781428227898712E-4</v>
      </c>
      <c r="V113" s="22">
        <v>3.0892526040677016E-5</v>
      </c>
      <c r="W113" s="22">
        <v>6.0863323342160792E-6</v>
      </c>
      <c r="X113" s="22">
        <v>3.8001870859517877E-4</v>
      </c>
      <c r="Y113" s="22">
        <v>129.79581124661857</v>
      </c>
      <c r="Z113" s="22">
        <v>4.8004639632896603E-3</v>
      </c>
      <c r="AA113" s="22">
        <v>0</v>
      </c>
      <c r="AB113" s="22">
        <v>0</v>
      </c>
      <c r="AC113" s="22">
        <v>0</v>
      </c>
      <c r="AD113" s="22">
        <v>0</v>
      </c>
      <c r="AE113" s="22">
        <v>6.8926608643062366E-5</v>
      </c>
      <c r="AF113" s="22">
        <v>0</v>
      </c>
      <c r="AG113" s="22">
        <v>6.6052364324323039E-3</v>
      </c>
      <c r="AH113" s="22">
        <v>0</v>
      </c>
      <c r="AI113" s="22">
        <v>9.4623829393120746E-4</v>
      </c>
      <c r="AJ113" s="22">
        <v>1.4597625522646827E-5</v>
      </c>
      <c r="AK113" s="22">
        <v>5.1372224196582003E-6</v>
      </c>
      <c r="AL113" s="22">
        <v>5.2900601236483273E-4</v>
      </c>
      <c r="AM113" s="22">
        <v>29.70288547112342</v>
      </c>
      <c r="AN113" s="22">
        <v>1.0178806037055082E-3</v>
      </c>
      <c r="AO113" s="22">
        <v>8.5317877236294498E-2</v>
      </c>
      <c r="AP113" s="22">
        <v>6.5891729166960358E-4</v>
      </c>
      <c r="AQ113" s="22">
        <v>2.1229670734556585</v>
      </c>
      <c r="AR113" s="22">
        <v>7.7001427299601169E-5</v>
      </c>
      <c r="AS113" s="22">
        <v>1.0686652368321152</v>
      </c>
      <c r="AT113" s="22">
        <v>5.1346285587073839E-6</v>
      </c>
      <c r="AU113" s="22">
        <v>3.0536827606487889E-4</v>
      </c>
      <c r="AV113" s="22">
        <v>1.653302462764929E-3</v>
      </c>
      <c r="AW113" s="22">
        <v>3.8524445927974694E-5</v>
      </c>
      <c r="AX113" s="22">
        <v>6.0979065172648116E-6</v>
      </c>
      <c r="AY113" s="22">
        <v>0</v>
      </c>
      <c r="AZ113" s="22">
        <v>4.6589772380868947E-3</v>
      </c>
      <c r="BA113" s="22">
        <v>3.1018597438866071</v>
      </c>
      <c r="BB113" s="22">
        <v>1.3730325612736656</v>
      </c>
      <c r="BC113" s="22">
        <v>2072.4707075087103</v>
      </c>
      <c r="BD113" s="22">
        <v>4073.0192096699534</v>
      </c>
    </row>
    <row r="114" spans="1:65" x14ac:dyDescent="0.3">
      <c r="A114" s="23" t="s">
        <v>49</v>
      </c>
      <c r="B114" s="22">
        <v>145.09911376193728</v>
      </c>
      <c r="C114" s="22">
        <v>2364.0000081262001</v>
      </c>
      <c r="D114" s="22">
        <v>1185.2851194682935</v>
      </c>
      <c r="E114" s="22">
        <v>150.24603739861567</v>
      </c>
      <c r="F114" s="22">
        <v>0</v>
      </c>
      <c r="G114" s="22">
        <v>12.618388766881599</v>
      </c>
      <c r="H114" s="22">
        <v>84.068748272713421</v>
      </c>
      <c r="I114" s="22">
        <v>871.5576120194396</v>
      </c>
      <c r="J114" s="22">
        <v>23526.41366378931</v>
      </c>
      <c r="K114" s="22">
        <v>1511.0198102599106</v>
      </c>
      <c r="L114" s="22">
        <v>3.280791054886552</v>
      </c>
      <c r="M114" s="22">
        <v>147.29065622643878</v>
      </c>
      <c r="N114" s="22">
        <v>107.45046176437394</v>
      </c>
      <c r="O114" s="22">
        <v>84.964282412852953</v>
      </c>
      <c r="P114" s="22">
        <v>33.014910279823333</v>
      </c>
      <c r="Q114" s="22">
        <v>749.89441692540322</v>
      </c>
      <c r="R114" s="22">
        <v>11354.49958448207</v>
      </c>
      <c r="S114" s="22">
        <v>17879.906096298128</v>
      </c>
      <c r="T114" s="22">
        <v>10.255733906007473</v>
      </c>
      <c r="U114" s="22">
        <v>145.49813279920667</v>
      </c>
      <c r="V114" s="22">
        <v>643.01743062485343</v>
      </c>
      <c r="W114" s="22">
        <v>25.688359633414695</v>
      </c>
      <c r="X114" s="22">
        <v>1401.4996870128434</v>
      </c>
      <c r="Y114" s="22">
        <v>5897.7782271973292</v>
      </c>
      <c r="Z114" s="22">
        <v>29675.18335580068</v>
      </c>
      <c r="AA114" s="22">
        <v>0</v>
      </c>
      <c r="AB114" s="22">
        <v>13.982604662829416</v>
      </c>
      <c r="AC114" s="22">
        <v>65.873761472346885</v>
      </c>
      <c r="AD114" s="22">
        <v>1.1699855925208307</v>
      </c>
      <c r="AE114" s="22">
        <v>2190.8731346991331</v>
      </c>
      <c r="AF114" s="22">
        <v>400.34391913297878</v>
      </c>
      <c r="AG114" s="22">
        <v>74.370834061834955</v>
      </c>
      <c r="AH114" s="22">
        <v>0</v>
      </c>
      <c r="AI114" s="22">
        <v>3726.9553967645079</v>
      </c>
      <c r="AJ114" s="22">
        <v>6.3849544050232403</v>
      </c>
      <c r="AK114" s="22">
        <v>151.80403563946788</v>
      </c>
      <c r="AL114" s="22">
        <v>4975.6035782854233</v>
      </c>
      <c r="AM114" s="22">
        <v>29.962438781474965</v>
      </c>
      <c r="AN114" s="22">
        <v>1701.6454417816492</v>
      </c>
      <c r="AO114" s="22">
        <v>46.245305519260853</v>
      </c>
      <c r="AP114" s="22">
        <v>1783.770568764339</v>
      </c>
      <c r="AQ114" s="22">
        <v>77.147428671016442</v>
      </c>
      <c r="AR114" s="22">
        <v>484.94857661242372</v>
      </c>
      <c r="AS114" s="22">
        <v>6298.0084012786747</v>
      </c>
      <c r="AT114" s="22">
        <v>135.59346417106306</v>
      </c>
      <c r="AU114" s="22">
        <v>35.677048763340544</v>
      </c>
      <c r="AV114" s="22">
        <v>603.66757303064117</v>
      </c>
      <c r="AW114" s="22">
        <v>3456.0120883750355</v>
      </c>
      <c r="AX114" s="22">
        <v>211.34217609406559</v>
      </c>
      <c r="AY114" s="22">
        <v>372.44078277672565</v>
      </c>
      <c r="AZ114" s="22">
        <v>0</v>
      </c>
      <c r="BA114" s="22">
        <v>14280.278824462252</v>
      </c>
      <c r="BB114" s="22">
        <v>8.8846922368695065</v>
      </c>
      <c r="BC114" s="22">
        <v>3834.4020409029476</v>
      </c>
      <c r="BD114" s="22">
        <v>142976.9196852195</v>
      </c>
    </row>
    <row r="115" spans="1:65" x14ac:dyDescent="0.3">
      <c r="A115" s="23" t="s">
        <v>50</v>
      </c>
      <c r="B115" s="22">
        <v>591.54847329945596</v>
      </c>
      <c r="C115" s="22">
        <v>4869.8085519205915</v>
      </c>
      <c r="D115" s="22">
        <v>534.65955548943782</v>
      </c>
      <c r="E115" s="22">
        <v>504.80845529710791</v>
      </c>
      <c r="F115" s="22">
        <v>0</v>
      </c>
      <c r="G115" s="22">
        <v>349.50335510898526</v>
      </c>
      <c r="H115" s="22">
        <v>0</v>
      </c>
      <c r="I115" s="22">
        <v>8914.3765656671312</v>
      </c>
      <c r="J115" s="22">
        <v>63464.733357750272</v>
      </c>
      <c r="K115" s="22">
        <v>6107.1305277062984</v>
      </c>
      <c r="L115" s="22">
        <v>183.98239237662548</v>
      </c>
      <c r="M115" s="22">
        <v>0</v>
      </c>
      <c r="N115" s="22">
        <v>4316.0707376860864</v>
      </c>
      <c r="O115" s="22">
        <v>560.82136564084146</v>
      </c>
      <c r="P115" s="22">
        <v>4.1637850099191782</v>
      </c>
      <c r="Q115" s="22">
        <v>161.29063503968177</v>
      </c>
      <c r="R115" s="22">
        <v>8319.5830537577549</v>
      </c>
      <c r="S115" s="22">
        <v>38217.075656159621</v>
      </c>
      <c r="T115" s="22">
        <v>45.782915715199991</v>
      </c>
      <c r="U115" s="22">
        <v>59.087735548786029</v>
      </c>
      <c r="V115" s="22">
        <v>4194.8979449256531</v>
      </c>
      <c r="W115" s="22">
        <v>35.276091764609639</v>
      </c>
      <c r="X115" s="22">
        <v>374.72189270685766</v>
      </c>
      <c r="Y115" s="22">
        <v>10930.758504591866</v>
      </c>
      <c r="Z115" s="22">
        <v>121938.00134595903</v>
      </c>
      <c r="AA115" s="22">
        <v>0</v>
      </c>
      <c r="AB115" s="22">
        <v>2.1188769197419353</v>
      </c>
      <c r="AC115" s="22">
        <v>4.9702612194263667</v>
      </c>
      <c r="AD115" s="22">
        <v>77.941428957898225</v>
      </c>
      <c r="AE115" s="22">
        <v>14950.572471493459</v>
      </c>
      <c r="AF115" s="22">
        <v>0</v>
      </c>
      <c r="AG115" s="22">
        <v>6061.6266575892423</v>
      </c>
      <c r="AH115" s="22">
        <v>0</v>
      </c>
      <c r="AI115" s="22">
        <v>2438.2985469444757</v>
      </c>
      <c r="AJ115" s="22">
        <v>429.0042512752413</v>
      </c>
      <c r="AK115" s="22">
        <v>1105.5831916870588</v>
      </c>
      <c r="AL115" s="22">
        <v>38926.646367599482</v>
      </c>
      <c r="AM115" s="22">
        <v>158.2470126268006</v>
      </c>
      <c r="AN115" s="22">
        <v>62.029361696101603</v>
      </c>
      <c r="AO115" s="22">
        <v>9.1481829191311004</v>
      </c>
      <c r="AP115" s="22">
        <v>24638.13733895211</v>
      </c>
      <c r="AQ115" s="22">
        <v>35.515619086196764</v>
      </c>
      <c r="AR115" s="22">
        <v>297.28818848448981</v>
      </c>
      <c r="AS115" s="22">
        <v>13868.058179203066</v>
      </c>
      <c r="AT115" s="22">
        <v>0</v>
      </c>
      <c r="AU115" s="22">
        <v>2.7944483591954805</v>
      </c>
      <c r="AV115" s="22">
        <v>176.75942956592894</v>
      </c>
      <c r="AW115" s="22">
        <v>195.92068375133957</v>
      </c>
      <c r="AX115" s="22">
        <v>272.3225292959836</v>
      </c>
      <c r="AY115" s="22">
        <v>340.1809121073286</v>
      </c>
      <c r="AZ115" s="22">
        <v>8201.1494443244828</v>
      </c>
      <c r="BA115" s="22">
        <v>0</v>
      </c>
      <c r="BB115" s="22">
        <v>56.534655255108717</v>
      </c>
      <c r="BC115" s="22">
        <v>20153.903452805127</v>
      </c>
      <c r="BD115" s="22">
        <v>407142.83439124026</v>
      </c>
    </row>
    <row r="116" spans="1:65" x14ac:dyDescent="0.3">
      <c r="A116" s="23" t="s">
        <v>229</v>
      </c>
      <c r="B116" s="22">
        <v>7.3080655748651482E-2</v>
      </c>
      <c r="C116" s="22">
        <v>1.2905573492830837E-2</v>
      </c>
      <c r="D116" s="22">
        <v>102.98616446613214</v>
      </c>
      <c r="E116" s="22">
        <v>1.1736284193231081</v>
      </c>
      <c r="F116" s="22">
        <v>0</v>
      </c>
      <c r="G116" s="22">
        <v>0</v>
      </c>
      <c r="H116" s="22">
        <v>8.6051556871663006</v>
      </c>
      <c r="I116" s="22">
        <v>20.481954146695902</v>
      </c>
      <c r="J116" s="22">
        <v>20.338169752144161</v>
      </c>
      <c r="K116" s="22">
        <v>0.1981839045278983</v>
      </c>
      <c r="L116" s="22">
        <v>0</v>
      </c>
      <c r="M116" s="22">
        <v>0</v>
      </c>
      <c r="N116" s="22">
        <v>3.1379881424530632E-5</v>
      </c>
      <c r="O116" s="22">
        <v>0</v>
      </c>
      <c r="P116" s="22">
        <v>0</v>
      </c>
      <c r="Q116" s="22">
        <v>0</v>
      </c>
      <c r="R116" s="22">
        <v>135.97391465128487</v>
      </c>
      <c r="S116" s="22">
        <v>1.0138391179298771</v>
      </c>
      <c r="T116" s="22">
        <v>0</v>
      </c>
      <c r="U116" s="22">
        <v>1.5483780880164039E-5</v>
      </c>
      <c r="V116" s="22">
        <v>5.3112738391346684E-2</v>
      </c>
      <c r="W116" s="22">
        <v>0</v>
      </c>
      <c r="X116" s="22">
        <v>0</v>
      </c>
      <c r="Y116" s="22">
        <v>19.534564586806287</v>
      </c>
      <c r="Z116" s="22">
        <v>6.4141819208389066</v>
      </c>
      <c r="AA116" s="22">
        <v>0</v>
      </c>
      <c r="AB116" s="22">
        <v>0</v>
      </c>
      <c r="AC116" s="22">
        <v>0</v>
      </c>
      <c r="AD116" s="22">
        <v>0</v>
      </c>
      <c r="AE116" s="22">
        <v>5.5193216856163511E-2</v>
      </c>
      <c r="AF116" s="22">
        <v>0</v>
      </c>
      <c r="AG116" s="22">
        <v>12.913360857996055</v>
      </c>
      <c r="AH116" s="22">
        <v>0</v>
      </c>
      <c r="AI116" s="22">
        <v>8752.3351198706423</v>
      </c>
      <c r="AJ116" s="22">
        <v>2.7762230945654796E-2</v>
      </c>
      <c r="AK116" s="22">
        <v>0</v>
      </c>
      <c r="AL116" s="22">
        <v>2.6382692799281716E-2</v>
      </c>
      <c r="AM116" s="22">
        <v>0</v>
      </c>
      <c r="AN116" s="22">
        <v>1.5296935286770628E-4</v>
      </c>
      <c r="AO116" s="22">
        <v>3.8826532893909918E-5</v>
      </c>
      <c r="AP116" s="22">
        <v>0.64530657758182763</v>
      </c>
      <c r="AQ116" s="22">
        <v>0</v>
      </c>
      <c r="AR116" s="22">
        <v>0</v>
      </c>
      <c r="AS116" s="22">
        <v>0.37434017440615819</v>
      </c>
      <c r="AT116" s="22">
        <v>9.0399401312991432E-3</v>
      </c>
      <c r="AU116" s="22">
        <v>4.5891421258957647E-5</v>
      </c>
      <c r="AV116" s="22">
        <v>1.3083273541487124</v>
      </c>
      <c r="AW116" s="22">
        <v>11.808231651772912</v>
      </c>
      <c r="AX116" s="22">
        <v>0</v>
      </c>
      <c r="AY116" s="22">
        <v>0</v>
      </c>
      <c r="AZ116" s="22">
        <v>16.49295204505507</v>
      </c>
      <c r="BA116" s="22">
        <v>5837.6386311246515</v>
      </c>
      <c r="BB116" s="22">
        <v>0</v>
      </c>
      <c r="BC116" s="22">
        <v>66.281364622036179</v>
      </c>
      <c r="BD116" s="22">
        <v>15016.775152530472</v>
      </c>
    </row>
    <row r="117" spans="1:65" x14ac:dyDescent="0.3">
      <c r="A117" s="23" t="s">
        <v>51</v>
      </c>
      <c r="B117" s="22">
        <v>503.82890066851394</v>
      </c>
      <c r="C117" s="22">
        <v>435.95244510146171</v>
      </c>
      <c r="D117" s="22">
        <v>138.99807643858807</v>
      </c>
      <c r="E117" s="22">
        <v>38.415049210511327</v>
      </c>
      <c r="F117" s="22">
        <v>0</v>
      </c>
      <c r="G117" s="22">
        <v>120.85224087988226</v>
      </c>
      <c r="H117" s="22">
        <v>8.0828407164338281E-3</v>
      </c>
      <c r="I117" s="22">
        <v>995.62475069854304</v>
      </c>
      <c r="J117" s="22">
        <v>14958.730682203783</v>
      </c>
      <c r="K117" s="22">
        <v>724.07843704951665</v>
      </c>
      <c r="L117" s="22">
        <v>51.326443412689571</v>
      </c>
      <c r="M117" s="22">
        <v>64.992463915992801</v>
      </c>
      <c r="N117" s="22">
        <v>2082.8793193424021</v>
      </c>
      <c r="O117" s="22">
        <v>17.570273584412046</v>
      </c>
      <c r="P117" s="22">
        <v>1.8217356781908862E-3</v>
      </c>
      <c r="Q117" s="22">
        <v>46.803563806734346</v>
      </c>
      <c r="R117" s="22">
        <v>4169.9669779504438</v>
      </c>
      <c r="S117" s="22">
        <v>5184.0552813781724</v>
      </c>
      <c r="T117" s="22">
        <v>2.1786230531849426</v>
      </c>
      <c r="U117" s="22">
        <v>17.533334510823249</v>
      </c>
      <c r="V117" s="22">
        <v>3622.558559041167</v>
      </c>
      <c r="W117" s="22">
        <v>0.78377066124964867</v>
      </c>
      <c r="X117" s="22">
        <v>37.659097573592135</v>
      </c>
      <c r="Y117" s="22">
        <v>8083.4132652691087</v>
      </c>
      <c r="Z117" s="22">
        <v>3239.4643047016916</v>
      </c>
      <c r="AA117" s="22">
        <v>0</v>
      </c>
      <c r="AB117" s="22">
        <v>18.820341019537072</v>
      </c>
      <c r="AC117" s="22">
        <v>149.07783602062992</v>
      </c>
      <c r="AD117" s="22">
        <v>2.8685406086118892</v>
      </c>
      <c r="AE117" s="22">
        <v>38.116446022778433</v>
      </c>
      <c r="AF117" s="22">
        <v>33.9111023290614</v>
      </c>
      <c r="AG117" s="22">
        <v>22.823060129576113</v>
      </c>
      <c r="AH117" s="22">
        <v>12.014009190014972</v>
      </c>
      <c r="AI117" s="22">
        <v>4216.0084934102297</v>
      </c>
      <c r="AJ117" s="22">
        <v>44.400031364517034</v>
      </c>
      <c r="AK117" s="22">
        <v>314.69776788674403</v>
      </c>
      <c r="AL117" s="22">
        <v>10648.78663716865</v>
      </c>
      <c r="AM117" s="22">
        <v>101.83328207264178</v>
      </c>
      <c r="AN117" s="22">
        <v>67.424535562841896</v>
      </c>
      <c r="AO117" s="22">
        <v>2.9080199381538132</v>
      </c>
      <c r="AP117" s="22">
        <v>701.59250003844159</v>
      </c>
      <c r="AQ117" s="22">
        <v>36.981100117998096</v>
      </c>
      <c r="AR117" s="22">
        <v>307.17945935513546</v>
      </c>
      <c r="AS117" s="22">
        <v>1855.3062271957488</v>
      </c>
      <c r="AT117" s="22">
        <v>13.37272060524673</v>
      </c>
      <c r="AU117" s="22">
        <v>4.9550686693189903</v>
      </c>
      <c r="AV117" s="22">
        <v>562.31557408502761</v>
      </c>
      <c r="AW117" s="22">
        <v>103.52354314666378</v>
      </c>
      <c r="AX117" s="22">
        <v>3.4822996834517932</v>
      </c>
      <c r="AY117" s="22">
        <v>1085.8972293245681</v>
      </c>
      <c r="AZ117" s="22">
        <v>15578.320804917448</v>
      </c>
      <c r="BA117" s="22">
        <v>2049.58123971449</v>
      </c>
      <c r="BB117" s="22">
        <v>4.97949411151715</v>
      </c>
      <c r="BC117" s="22">
        <v>0</v>
      </c>
      <c r="BD117" s="22">
        <v>82518.853128717907</v>
      </c>
    </row>
    <row r="118" spans="1:65" x14ac:dyDescent="0.3">
      <c r="A118" s="23" t="s">
        <v>52</v>
      </c>
      <c r="B118" s="22">
        <v>95182.132740613903</v>
      </c>
      <c r="C118" s="22">
        <v>88668.550902643474</v>
      </c>
      <c r="D118" s="22">
        <v>92115.868556462054</v>
      </c>
      <c r="E118" s="22">
        <v>10885.962101605273</v>
      </c>
      <c r="F118" s="22">
        <v>57.10286492031603</v>
      </c>
      <c r="G118" s="22">
        <v>6555.4383234541529</v>
      </c>
      <c r="H118" s="22">
        <v>515.76312723872195</v>
      </c>
      <c r="I118" s="22">
        <v>60214.012967762916</v>
      </c>
      <c r="J118" s="22">
        <v>1728551.6229581453</v>
      </c>
      <c r="K118" s="22">
        <v>157618.71380385541</v>
      </c>
      <c r="L118" s="22">
        <v>5604.4241210962491</v>
      </c>
      <c r="M118" s="22">
        <v>8749.185488787718</v>
      </c>
      <c r="N118" s="22">
        <v>69784.083082374709</v>
      </c>
      <c r="O118" s="22">
        <v>23239.274467107323</v>
      </c>
      <c r="P118" s="22">
        <v>2929.4025554758109</v>
      </c>
      <c r="Q118" s="22">
        <v>14563.133313439143</v>
      </c>
      <c r="R118" s="22">
        <v>389465.97967721568</v>
      </c>
      <c r="S118" s="22">
        <v>920785.1000076955</v>
      </c>
      <c r="T118" s="22">
        <v>11323.313773654914</v>
      </c>
      <c r="U118" s="22">
        <v>29844.66019010602</v>
      </c>
      <c r="V118" s="22">
        <v>132917.65870241832</v>
      </c>
      <c r="W118" s="22">
        <v>28396.024213444183</v>
      </c>
      <c r="X118" s="22">
        <v>19934.852450784871</v>
      </c>
      <c r="Y118" s="22">
        <v>195675.27965131492</v>
      </c>
      <c r="Z118" s="22">
        <v>2204228.1856774576</v>
      </c>
      <c r="AA118" s="22">
        <v>12.966694031109746</v>
      </c>
      <c r="AB118" s="22">
        <v>1223.1962660178881</v>
      </c>
      <c r="AC118" s="22">
        <v>6116.8902769279593</v>
      </c>
      <c r="AD118" s="22">
        <v>11400.832841229665</v>
      </c>
      <c r="AE118" s="22">
        <v>495231.59318583494</v>
      </c>
      <c r="AF118" s="22">
        <v>12532.366747990533</v>
      </c>
      <c r="AG118" s="22">
        <v>29912.72239999778</v>
      </c>
      <c r="AH118" s="22">
        <v>2272.1467192224804</v>
      </c>
      <c r="AI118" s="22">
        <v>415257.70367560384</v>
      </c>
      <c r="AJ118" s="22">
        <v>4757.0604664735583</v>
      </c>
      <c r="AK118" s="22">
        <v>11442.854037994752</v>
      </c>
      <c r="AL118" s="22">
        <v>1518582.2290690532</v>
      </c>
      <c r="AM118" s="22">
        <v>147218.68675602323</v>
      </c>
      <c r="AN118" s="22">
        <v>104227.44931362319</v>
      </c>
      <c r="AO118" s="22">
        <v>20453.116237080059</v>
      </c>
      <c r="AP118" s="22">
        <v>604063.07705307426</v>
      </c>
      <c r="AQ118" s="22">
        <v>67116.009799827283</v>
      </c>
      <c r="AR118" s="22">
        <v>28364.780220267181</v>
      </c>
      <c r="AS118" s="22">
        <v>245009.35206782073</v>
      </c>
      <c r="AT118" s="22">
        <v>43074.092931265564</v>
      </c>
      <c r="AU118" s="22">
        <v>10662.615514452216</v>
      </c>
      <c r="AV118" s="22">
        <v>41889.901782919187</v>
      </c>
      <c r="AW118" s="22">
        <v>27858.84657595769</v>
      </c>
      <c r="AX118" s="22">
        <v>59875.90180468584</v>
      </c>
      <c r="AY118" s="22">
        <v>50977.881221651071</v>
      </c>
      <c r="AZ118" s="22">
        <v>658732.34621481644</v>
      </c>
      <c r="BA118" s="22">
        <v>1189352.6848728487</v>
      </c>
      <c r="BB118" s="22">
        <v>53500.351390708267</v>
      </c>
      <c r="BC118" s="22">
        <v>528826.51831121219</v>
      </c>
      <c r="BD118" s="22">
        <v>12687751.900167685</v>
      </c>
    </row>
    <row r="121" spans="1:65" x14ac:dyDescent="0.3">
      <c r="A121" s="7" t="s">
        <v>258</v>
      </c>
      <c r="BF121" s="7" t="s">
        <v>257</v>
      </c>
    </row>
    <row r="122" spans="1:65" x14ac:dyDescent="0.3">
      <c r="A122" s="6" t="s">
        <v>86</v>
      </c>
      <c r="BF122" s="6" t="s">
        <v>86</v>
      </c>
    </row>
    <row r="123" spans="1:65" x14ac:dyDescent="0.3">
      <c r="A123" s="23" t="s">
        <v>89</v>
      </c>
      <c r="B123" s="23" t="s">
        <v>1</v>
      </c>
      <c r="C123" s="23" t="s">
        <v>2</v>
      </c>
      <c r="D123" s="23" t="s">
        <v>3</v>
      </c>
      <c r="E123" s="23" t="s">
        <v>4</v>
      </c>
      <c r="F123" s="23" t="s">
        <v>5</v>
      </c>
      <c r="G123" s="23" t="s">
        <v>6</v>
      </c>
      <c r="H123" s="23" t="s">
        <v>7</v>
      </c>
      <c r="I123" s="23" t="s">
        <v>8</v>
      </c>
      <c r="J123" s="23" t="s">
        <v>9</v>
      </c>
      <c r="K123" s="23" t="s">
        <v>360</v>
      </c>
      <c r="L123" s="23" t="s">
        <v>10</v>
      </c>
      <c r="M123" s="23" t="s">
        <v>11</v>
      </c>
      <c r="N123" s="23" t="s">
        <v>12</v>
      </c>
      <c r="O123" s="23" t="s">
        <v>13</v>
      </c>
      <c r="P123" s="23" t="s">
        <v>14</v>
      </c>
      <c r="Q123" s="23" t="s">
        <v>15</v>
      </c>
      <c r="R123" s="23" t="s">
        <v>16</v>
      </c>
      <c r="S123" s="23" t="s">
        <v>17</v>
      </c>
      <c r="T123" s="23" t="s">
        <v>18</v>
      </c>
      <c r="U123" s="23" t="s">
        <v>19</v>
      </c>
      <c r="V123" s="23" t="s">
        <v>20</v>
      </c>
      <c r="W123" s="23" t="s">
        <v>21</v>
      </c>
      <c r="X123" s="23" t="s">
        <v>22</v>
      </c>
      <c r="Y123" s="23" t="s">
        <v>23</v>
      </c>
      <c r="Z123" s="23" t="s">
        <v>24</v>
      </c>
      <c r="AA123" s="23" t="s">
        <v>25</v>
      </c>
      <c r="AB123" s="23" t="s">
        <v>26</v>
      </c>
      <c r="AC123" s="23" t="s">
        <v>27</v>
      </c>
      <c r="AD123" s="23" t="s">
        <v>28</v>
      </c>
      <c r="AE123" s="23" t="s">
        <v>29</v>
      </c>
      <c r="AF123" s="23" t="s">
        <v>30</v>
      </c>
      <c r="AG123" s="23" t="s">
        <v>31</v>
      </c>
      <c r="AH123" s="23" t="s">
        <v>32</v>
      </c>
      <c r="AI123" s="23" t="s">
        <v>33</v>
      </c>
      <c r="AJ123" s="24" t="s">
        <v>34</v>
      </c>
      <c r="AK123" s="23" t="s">
        <v>35</v>
      </c>
      <c r="AL123" s="23" t="s">
        <v>361</v>
      </c>
      <c r="AM123" s="23" t="s">
        <v>36</v>
      </c>
      <c r="AN123" s="23" t="s">
        <v>37</v>
      </c>
      <c r="AO123" s="23" t="s">
        <v>38</v>
      </c>
      <c r="AP123" s="23" t="s">
        <v>197</v>
      </c>
      <c r="AQ123" s="23" t="s">
        <v>40</v>
      </c>
      <c r="AR123" s="23" t="s">
        <v>41</v>
      </c>
      <c r="AS123" s="23" t="s">
        <v>42</v>
      </c>
      <c r="AT123" s="23" t="s">
        <v>43</v>
      </c>
      <c r="AU123" s="23" t="s">
        <v>44</v>
      </c>
      <c r="AV123" s="23" t="s">
        <v>45</v>
      </c>
      <c r="AW123" s="23" t="s">
        <v>46</v>
      </c>
      <c r="AX123" s="23" t="s">
        <v>47</v>
      </c>
      <c r="AY123" s="23" t="s">
        <v>48</v>
      </c>
      <c r="AZ123" s="23" t="s">
        <v>49</v>
      </c>
      <c r="BA123" s="23" t="s">
        <v>50</v>
      </c>
      <c r="BB123" s="23" t="s">
        <v>229</v>
      </c>
      <c r="BC123" s="24" t="s">
        <v>51</v>
      </c>
      <c r="BD123" s="23" t="s">
        <v>52</v>
      </c>
      <c r="BF123" s="1" t="s">
        <v>84</v>
      </c>
      <c r="BG123" s="12" t="s">
        <v>56</v>
      </c>
      <c r="BH123" s="12" t="s">
        <v>57</v>
      </c>
      <c r="BI123" s="12" t="s">
        <v>65</v>
      </c>
      <c r="BJ123" s="12" t="s">
        <v>58</v>
      </c>
      <c r="BK123" s="12" t="s">
        <v>59</v>
      </c>
      <c r="BL123" s="12" t="s">
        <v>60</v>
      </c>
      <c r="BM123" s="12" t="s">
        <v>61</v>
      </c>
    </row>
    <row r="124" spans="1:65" x14ac:dyDescent="0.3">
      <c r="A124" s="23" t="s">
        <v>1</v>
      </c>
      <c r="B124" s="22">
        <v>0</v>
      </c>
      <c r="C124" s="22">
        <v>11.481677912582144</v>
      </c>
      <c r="D124" s="22">
        <v>188.99794954403109</v>
      </c>
      <c r="E124" s="22">
        <v>1020.9617332293329</v>
      </c>
      <c r="F124" s="22">
        <v>30.881878023666783</v>
      </c>
      <c r="G124" s="22">
        <v>0.28453503254831625</v>
      </c>
      <c r="H124" s="22">
        <v>7.2313035275697716E-4</v>
      </c>
      <c r="I124" s="22">
        <v>122.06297050507011</v>
      </c>
      <c r="J124" s="22">
        <v>44448.416567020628</v>
      </c>
      <c r="K124" s="22">
        <v>2798.7985927079708</v>
      </c>
      <c r="L124" s="22">
        <v>0</v>
      </c>
      <c r="M124" s="22">
        <v>0</v>
      </c>
      <c r="N124" s="22">
        <v>0.3553479423068191</v>
      </c>
      <c r="O124" s="22">
        <v>611.591429948979</v>
      </c>
      <c r="P124" s="22">
        <v>1.629813588831138E-4</v>
      </c>
      <c r="Q124" s="22">
        <v>26.684841120820678</v>
      </c>
      <c r="R124" s="22">
        <v>474.60230104734262</v>
      </c>
      <c r="S124" s="22">
        <v>1276.3231397828306</v>
      </c>
      <c r="T124" s="22">
        <v>2.3735131928565991E-6</v>
      </c>
      <c r="U124" s="22">
        <v>0.12641939688562001</v>
      </c>
      <c r="V124" s="22">
        <v>88.329051837834584</v>
      </c>
      <c r="W124" s="22">
        <v>259.89200678618431</v>
      </c>
      <c r="X124" s="22">
        <v>0.31202779605882053</v>
      </c>
      <c r="Y124" s="22">
        <v>4.9104838935965853</v>
      </c>
      <c r="Z124" s="22">
        <v>9494.631109135169</v>
      </c>
      <c r="AA124" s="22">
        <v>0</v>
      </c>
      <c r="AB124" s="22">
        <v>0.24396798438307846</v>
      </c>
      <c r="AC124" s="22">
        <v>0.27837947225403215</v>
      </c>
      <c r="AD124" s="22">
        <v>7.5177074528411337E-3</v>
      </c>
      <c r="AE124" s="22">
        <v>604.8226838701413</v>
      </c>
      <c r="AF124" s="22">
        <v>0</v>
      </c>
      <c r="AG124" s="22">
        <v>784.48358039862228</v>
      </c>
      <c r="AH124" s="22">
        <v>0</v>
      </c>
      <c r="AI124" s="22">
        <v>472.19659233127766</v>
      </c>
      <c r="AJ124" s="22">
        <v>5835.2019466295023</v>
      </c>
      <c r="AK124" s="22">
        <v>9.547687705620464E-2</v>
      </c>
      <c r="AL124" s="22">
        <v>157.75860867888704</v>
      </c>
      <c r="AM124" s="22">
        <v>60.858332691726552</v>
      </c>
      <c r="AN124" s="22">
        <v>122.7659031258504</v>
      </c>
      <c r="AO124" s="22">
        <v>18.761547204257447</v>
      </c>
      <c r="AP124" s="22">
        <v>149.05479627303166</v>
      </c>
      <c r="AQ124" s="22">
        <v>0.17651382732024501</v>
      </c>
      <c r="AR124" s="22">
        <v>0.78920278661892584</v>
      </c>
      <c r="AS124" s="22">
        <v>528.32557868272045</v>
      </c>
      <c r="AT124" s="22">
        <v>1.2399017045458505E-2</v>
      </c>
      <c r="AU124" s="22">
        <v>5.1126238641015374E-6</v>
      </c>
      <c r="AV124" s="22">
        <v>135.04640611509961</v>
      </c>
      <c r="AW124" s="22">
        <v>0.63823975028258972</v>
      </c>
      <c r="AX124" s="22">
        <v>1182.0076192153306</v>
      </c>
      <c r="AY124" s="22">
        <v>2.3033686663322563</v>
      </c>
      <c r="AZ124" s="22">
        <v>267.92300307005939</v>
      </c>
      <c r="BA124" s="22">
        <v>8176.0506404901207</v>
      </c>
      <c r="BB124" s="22">
        <v>3.6681590867186191</v>
      </c>
      <c r="BC124" s="22">
        <v>8404.606786232107</v>
      </c>
      <c r="BD124" s="22">
        <v>87767.722206445891</v>
      </c>
      <c r="BF124" s="12" t="s">
        <v>62</v>
      </c>
      <c r="BG124" s="13">
        <f>B124+AJ124+B158+AJ158</f>
        <v>6120.5432211974003</v>
      </c>
      <c r="BH124" s="13">
        <f>SUM(C124,D124,G124,L124:U124,X124:Y124,AB124:AD124,AF124,AI124,AK124,AN124:AO124,AQ124,AT124:AW124,AZ124,AR124)+SUM(C158,D158,G158,L158:U158,X158:Y158,AB158:AD158,AF158,AI158,AK158,AN158:AO158,AQ158,AT158:AW158,AZ158,AR158)</f>
        <v>3624.4337988239031</v>
      </c>
      <c r="BI124" s="13">
        <f>SUM(F124,H124,V124:W124,AA124,AE124,AH124,AM124,AS124,AX124,BB124,AY124)+SUM(F158,H158,V158:W158,AA158,AE158,AH158,AM158,AS158,AX158,BB158,AY158)</f>
        <v>2827.108065963846</v>
      </c>
      <c r="BJ124" s="13">
        <f>SUM(E124,I124,AG124,BA124)+SUM(E158,I158,AG158,BA158)</f>
        <v>10161.439185102427</v>
      </c>
      <c r="BK124" s="13">
        <f>SUM(J124:K124,Z124,AL124,AP124)+SUM(J158:K158,Z158,AL158,AP158)</f>
        <v>57057.253677877467</v>
      </c>
      <c r="BL124" s="13">
        <f>BC124+BC158</f>
        <v>9718.1346849606853</v>
      </c>
      <c r="BM124" s="13">
        <f>SUM(BG124:BL124)</f>
        <v>89508.912633925735</v>
      </c>
    </row>
    <row r="125" spans="1:65" x14ac:dyDescent="0.3">
      <c r="A125" s="23" t="s">
        <v>2</v>
      </c>
      <c r="B125" s="22">
        <v>879.52098206710014</v>
      </c>
      <c r="C125" s="22">
        <v>0</v>
      </c>
      <c r="D125" s="22">
        <v>572.57863552482297</v>
      </c>
      <c r="E125" s="22">
        <v>403.39001560460304</v>
      </c>
      <c r="F125" s="22">
        <v>0</v>
      </c>
      <c r="G125" s="22">
        <v>126.70248207646704</v>
      </c>
      <c r="H125" s="22">
        <v>2.7788672916548952E-4</v>
      </c>
      <c r="I125" s="22">
        <v>46.973586116120771</v>
      </c>
      <c r="J125" s="22">
        <v>10384.678838800084</v>
      </c>
      <c r="K125" s="22">
        <v>762.29359370026407</v>
      </c>
      <c r="L125" s="22">
        <v>3010.3064031869421</v>
      </c>
      <c r="M125" s="22">
        <v>413.50046024857255</v>
      </c>
      <c r="N125" s="22">
        <v>1147.2544456921676</v>
      </c>
      <c r="O125" s="22">
        <v>412.02179626150479</v>
      </c>
      <c r="P125" s="22">
        <v>22.270498947449394</v>
      </c>
      <c r="Q125" s="22">
        <v>202.18349154591294</v>
      </c>
      <c r="R125" s="22">
        <v>2915.455957600399</v>
      </c>
      <c r="S125" s="22">
        <v>33847.372055807165</v>
      </c>
      <c r="T125" s="22">
        <v>198.11314343031808</v>
      </c>
      <c r="U125" s="22">
        <v>7935.6638767962195</v>
      </c>
      <c r="V125" s="22">
        <v>99.13905906547771</v>
      </c>
      <c r="W125" s="22">
        <v>86.72086785458211</v>
      </c>
      <c r="X125" s="22">
        <v>13.039017940559212</v>
      </c>
      <c r="Y125" s="22">
        <v>20994.646116439879</v>
      </c>
      <c r="Z125" s="22">
        <v>1333.003046928088</v>
      </c>
      <c r="AA125" s="22">
        <v>0</v>
      </c>
      <c r="AB125" s="22">
        <v>30.478092431623445</v>
      </c>
      <c r="AC125" s="22">
        <v>14.345938199997812</v>
      </c>
      <c r="AD125" s="22">
        <v>48.768352183298255</v>
      </c>
      <c r="AE125" s="22">
        <v>4619.6392985689417</v>
      </c>
      <c r="AF125" s="22">
        <v>0</v>
      </c>
      <c r="AG125" s="22">
        <v>207.25398564438993</v>
      </c>
      <c r="AH125" s="22">
        <v>0</v>
      </c>
      <c r="AI125" s="22">
        <v>2179.4969628071949</v>
      </c>
      <c r="AJ125" s="22">
        <v>3.4560238404634016</v>
      </c>
      <c r="AK125" s="22">
        <v>1538.0587195147295</v>
      </c>
      <c r="AL125" s="22">
        <v>368.4992780417578</v>
      </c>
      <c r="AM125" s="22">
        <v>2.6366807890234427</v>
      </c>
      <c r="AN125" s="22">
        <v>8621.8056627429669</v>
      </c>
      <c r="AO125" s="22">
        <v>449.4759393553839</v>
      </c>
      <c r="AP125" s="22">
        <v>186.58650462445192</v>
      </c>
      <c r="AQ125" s="22">
        <v>54050.216605236237</v>
      </c>
      <c r="AR125" s="22">
        <v>792.1818883403871</v>
      </c>
      <c r="AS125" s="22">
        <v>687.16559997658817</v>
      </c>
      <c r="AT125" s="22">
        <v>1423.0805421004957</v>
      </c>
      <c r="AU125" s="22">
        <v>32017.617066756509</v>
      </c>
      <c r="AV125" s="22">
        <v>41.71970909959996</v>
      </c>
      <c r="AW125" s="22">
        <v>3184.1967135006917</v>
      </c>
      <c r="AX125" s="22">
        <v>10.495191336237095</v>
      </c>
      <c r="AY125" s="22">
        <v>1726.2337269038078</v>
      </c>
      <c r="AZ125" s="22">
        <v>1672.2411916121571</v>
      </c>
      <c r="BA125" s="22">
        <v>3419.6760709372984</v>
      </c>
      <c r="BB125" s="22">
        <v>1.2453379963994629</v>
      </c>
      <c r="BC125" s="22">
        <v>19600.317583112148</v>
      </c>
      <c r="BD125" s="22">
        <v>222703.71731517423</v>
      </c>
      <c r="BF125" s="12" t="s">
        <v>63</v>
      </c>
      <c r="BG125" s="13">
        <f>BG130-SUM(BG126:BG129,BG124)</f>
        <v>40576.671218223521</v>
      </c>
      <c r="BH125" s="13">
        <f t="shared" ref="BH125:BM125" si="2">BH130-SUM(BH126:BH129,BH124)</f>
        <v>9374438.1607028283</v>
      </c>
      <c r="BI125" s="13">
        <f t="shared" si="2"/>
        <v>648865.61579973437</v>
      </c>
      <c r="BJ125" s="13">
        <f t="shared" si="2"/>
        <v>1022560.2858877983</v>
      </c>
      <c r="BK125" s="13">
        <f t="shared" si="2"/>
        <v>2959013.3870979697</v>
      </c>
      <c r="BL125" s="13">
        <f t="shared" si="2"/>
        <v>790448.16219929233</v>
      </c>
      <c r="BM125" s="13">
        <f t="shared" si="2"/>
        <v>14835902.282905847</v>
      </c>
    </row>
    <row r="126" spans="1:65" x14ac:dyDescent="0.3">
      <c r="A126" s="23" t="s">
        <v>3</v>
      </c>
      <c r="B126" s="22">
        <v>55.607095309911841</v>
      </c>
      <c r="C126" s="22">
        <v>631.70485507749697</v>
      </c>
      <c r="D126" s="22">
        <v>0</v>
      </c>
      <c r="E126" s="22">
        <v>22.590614251301275</v>
      </c>
      <c r="F126" s="22">
        <v>0</v>
      </c>
      <c r="G126" s="22">
        <v>1630.5077938825643</v>
      </c>
      <c r="H126" s="22">
        <v>3.949799152042892E-4</v>
      </c>
      <c r="I126" s="22">
        <v>490.26752263406127</v>
      </c>
      <c r="J126" s="22">
        <v>2991.0492450768334</v>
      </c>
      <c r="K126" s="22">
        <v>69.381448763185332</v>
      </c>
      <c r="L126" s="22">
        <v>2.6448715958108777</v>
      </c>
      <c r="M126" s="22">
        <v>8.2842380984772408</v>
      </c>
      <c r="N126" s="22">
        <v>165.27716224481674</v>
      </c>
      <c r="O126" s="22">
        <v>4776.514666227853</v>
      </c>
      <c r="P126" s="22">
        <v>141.79402227892624</v>
      </c>
      <c r="Q126" s="22">
        <v>112.24171835272462</v>
      </c>
      <c r="R126" s="22">
        <v>181497.72680897487</v>
      </c>
      <c r="S126" s="22">
        <v>112844.53530350582</v>
      </c>
      <c r="T126" s="22">
        <v>36.153618433805946</v>
      </c>
      <c r="U126" s="22">
        <v>2236.25747541394</v>
      </c>
      <c r="V126" s="22">
        <v>41.192873653842689</v>
      </c>
      <c r="W126" s="22">
        <v>0.64227746281576481</v>
      </c>
      <c r="X126" s="22">
        <v>77.703348980287728</v>
      </c>
      <c r="Y126" s="22">
        <v>2017.7988674833327</v>
      </c>
      <c r="Z126" s="22">
        <v>9214.6422971082702</v>
      </c>
      <c r="AA126" s="22">
        <v>0</v>
      </c>
      <c r="AB126" s="22">
        <v>3.3811775183725108</v>
      </c>
      <c r="AC126" s="22">
        <v>13.792596258018923</v>
      </c>
      <c r="AD126" s="22">
        <v>6108.1498128356225</v>
      </c>
      <c r="AE126" s="22">
        <v>230.56056332119914</v>
      </c>
      <c r="AF126" s="22">
        <v>3.3858472958045867</v>
      </c>
      <c r="AG126" s="22">
        <v>7.7601854556469316</v>
      </c>
      <c r="AH126" s="22">
        <v>0</v>
      </c>
      <c r="AI126" s="22">
        <v>44618.405769222911</v>
      </c>
      <c r="AJ126" s="22">
        <v>1.0457300846386972</v>
      </c>
      <c r="AK126" s="22">
        <v>4.4779468753983842</v>
      </c>
      <c r="AL126" s="22">
        <v>632.38674553713031</v>
      </c>
      <c r="AM126" s="22">
        <v>404.49967837655686</v>
      </c>
      <c r="AN126" s="22">
        <v>371.57784620520999</v>
      </c>
      <c r="AO126" s="22">
        <v>6651.953056969789</v>
      </c>
      <c r="AP126" s="22">
        <v>359.89343076175544</v>
      </c>
      <c r="AQ126" s="22">
        <v>1360.2558003155145</v>
      </c>
      <c r="AR126" s="22">
        <v>141.97747657885594</v>
      </c>
      <c r="AS126" s="22">
        <v>236.39203203635384</v>
      </c>
      <c r="AT126" s="22">
        <v>40.571188160465191</v>
      </c>
      <c r="AU126" s="22">
        <v>257.98762658181283</v>
      </c>
      <c r="AV126" s="22">
        <v>929.98092280620415</v>
      </c>
      <c r="AW126" s="22">
        <v>694.79219499595979</v>
      </c>
      <c r="AX126" s="22">
        <v>1923.4199657700458</v>
      </c>
      <c r="AY126" s="22">
        <v>13786.831848058797</v>
      </c>
      <c r="AZ126" s="22">
        <v>166683.40215997185</v>
      </c>
      <c r="BA126" s="22">
        <v>6638.3832470833186</v>
      </c>
      <c r="BB126" s="22">
        <v>1364.9254109483431</v>
      </c>
      <c r="BC126" s="22">
        <v>11255.584221968791</v>
      </c>
      <c r="BD126" s="22">
        <v>583790.29300178518</v>
      </c>
      <c r="BF126" s="12" t="s">
        <v>65</v>
      </c>
      <c r="BG126" s="13">
        <f>B128+AJ128+B130+AJ130+B144+AJ144+B145+AJ145+B149+AJ149+B153+AJ153+B156+AJ156+B161+AJ161+B167+AJ167+B172+AJ172+B173+AJ173+B176+AJ176</f>
        <v>2727.6111053076406</v>
      </c>
      <c r="BH126" s="13">
        <f>SUM(C128,D128,G128,L128:U128,X128:Y128,AB128:AD128,AF128,AI128,AK128,AN128:AO128,AQ128,AT128:AW128,AZ128,AR128)+SUM(C130,D130,G130,L130:U130,X130:Y130,AB130:AD130,AF130,AI130,AK130,AN130:AO130,AQ130,AT130:AW130,AZ130,AR130)+SUM(C144,D144,G144,L144:U144,X144:Y144,AB144:AD144,AF144,AI144,AK144,AN144:AO144,AQ144,AT144:AW144,AZ144,AR144)+SUM(C145,D145,G145,L145:U145,X145:Y145,AB145:AD145,AF145,AI145,AK145,AN145:AO145,AQ145,AT145:AW145,AZ145,AR145)+SUM(C149,D149,G149,L149:U149,X149:Y149,AB149:AD149,AF149,AI149,AK149,AN149:AO149,AQ149,AT149:AW149,AZ149,AR149)+SUM(C153,D153,G153,L153:U153,X153:Y153,AB153:AD153,AF153,AI153,AK153,AN153:AO153,AQ153,AT153:AW153,AZ153,AR153)+SUM(C156,D156,G156,L156:U156,X156:Y156,AB156:AD156,AF156,AI156,AK156,AN156:AO156,AQ156,AT156:AW156,AZ156,AR156)+SUM(C161,D161,G161,L161:U161,X161:Y161,AB161:AD161,AF161,AI161,AK161,AN161:AO161,AQ161,AT161:AW161,AZ161,AR161)+SUM(C167,D167,G167,L167:U167,X167:Y167,AB167:AD167,AF167,AI167,AK167,AN167:AO167,AQ167,AT167:AW167,AZ167,AR167)+SUM(C172,D172,G172,L172:U172,X172:Y172,AB172:AD172,AF172,AI172,AK172,AN172:AO172,AQ172,AT172:AW172,AZ172,AR172)+SUM(C173,D173,G173,L173:U173,X173:Y173,AB173:AD173,AF173,AI173,AK173,AN173:AO173,AQ173,AT173:AW173,AZ173,AR173)+SUM(C176,D176,G176,L176:U176,X176:Y176,AB176:AD176,AF176,AI176,AK176,AN176:AO176,AQ176,AT176:AW176,AZ176,AR176)</f>
        <v>401555.11863197631</v>
      </c>
      <c r="BI126" s="13">
        <f>SUM(F128,H128,V128:W128,AA128,AE128,AH128,AM128,AS128,AX128,BB128,AY128)+SUM(F130,H130,V130:W130,AA130,AE130,AH130,AM130,AS130,AX130,BB130,AY130)+SUM(F144,H144,V144:W144,AA144,AE144,AH144,AM144,AS144,AX144,BB144,AY144)+SUM(F145,H145,V145:W145,AA145,AE145,AH145,AM145,AS145,AX145,BB145,AY145)+SUM(F149,H149,V149:W149,AA149,AE149,AH149,AM149,AS149,AX149,BB149,AY149)+SUM(F153,H153,V153:W153,AA153,AE153,AH153,AM153,AS153,AX153,BB153,AY153)+SUM(F156,H156,V156:W156,AA156,AE156,AH156,AM156,AS156,AX156,BB156,AY156)+SUM(F161,H161,V161:W161,AA161,AE161,AH161,AM161,AS161,AX161,BB161,AY161)+SUM(F167,H167,V167:W167,AA167,AE167,AH167,AM167,AS167,AX167,BB167,AY167)+SUM(F172,H172,V172:W172,AA172,AE172,AH172,AM172,AS172,AX172,BB172,AY172)+SUM(F173,H173,V173:W173,AA173,AE173,AH173,AM173,AS173,AX173,BB173,AY173)+SUM(F176,H176,V176:W176,AA176,AE176,AH176,AM176,AS176,AX176,BB176,AY176)</f>
        <v>239125.63787705378</v>
      </c>
      <c r="BJ126" s="13">
        <f>SUM(E128,I128,AG128,BA128)+SUM(E130,I130,AG130,BA130)+SUM(E144,I144,AG144,BA144)+SUM(E145,I145,AG145,BA145)+SUM(E149,I149,AG149,BA149)+SUM(E153,I153,AG153,BA153)+SUM(E156,I156,AG156,BA156)+SUM(E161,I161,AG161,BA161)+SUM(E167,I167,AG167,BA167)+SUM(E172,I172,AG172,BA172)+SUM(E173,I173,AG173,BA173)+SUM(E176,I176,AG176,BA176)</f>
        <v>655137.90652157692</v>
      </c>
      <c r="BK126" s="13">
        <f>SUM(J128:K128,Z128,AL128,AP128)+SUM(J130:K130,Z130,AL130,AP130)+SUM(J144:K144,Z144,AL144,AP144)+SUM(J145:K145,Z145,AL145,AP145)+SUM(J149:K149,Z149,AL149,AP149)+SUM(J153:K153,Z153,AL153,AP153)+SUM(J156:K156,Z156,AL156,AP156)+SUM(J161:K161,Z161,AL161,AP161)+SUM(J167:K167,Z167,AL167,AP167)+SUM(J172:K172,Z172,AL172,AP172)+SUM(J173:K173,Z173,AL173,AP173)+SUM(J176:K176,Z176,AL176,AP176)</f>
        <v>3095823.1472748225</v>
      </c>
      <c r="BL126" s="13">
        <f>BC128+BC130+BC144+BC145+BC149+BC153+BC156+BC161+BC167+BC172+BC173+BC176</f>
        <v>42458.830715907068</v>
      </c>
      <c r="BM126" s="13">
        <f>SUM(BG126:BL126)</f>
        <v>4436828.2521266444</v>
      </c>
    </row>
    <row r="127" spans="1:65" x14ac:dyDescent="0.3">
      <c r="A127" s="23" t="s">
        <v>4</v>
      </c>
      <c r="B127" s="22">
        <v>2.3912737362055231E-4</v>
      </c>
      <c r="C127" s="22">
        <v>4.222835527121829E-5</v>
      </c>
      <c r="D127" s="22">
        <v>1.4675127711292061E-4</v>
      </c>
      <c r="E127" s="22">
        <v>0</v>
      </c>
      <c r="F127" s="22">
        <v>0</v>
      </c>
      <c r="G127" s="22">
        <v>0</v>
      </c>
      <c r="H127" s="22">
        <v>0</v>
      </c>
      <c r="I127" s="22">
        <v>6.7019046990507439E-2</v>
      </c>
      <c r="J127" s="22">
        <v>23.184626784261322</v>
      </c>
      <c r="K127" s="22">
        <v>6.4847798775392201E-4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2.5424220287351411E-2</v>
      </c>
      <c r="S127" s="22">
        <v>32.302299208981026</v>
      </c>
      <c r="T127" s="22">
        <v>0</v>
      </c>
      <c r="U127" s="22">
        <v>0</v>
      </c>
      <c r="V127" s="22">
        <v>5.9626629637344912E-3</v>
      </c>
      <c r="W127" s="22">
        <v>0</v>
      </c>
      <c r="X127" s="22">
        <v>0</v>
      </c>
      <c r="Y127" s="22">
        <v>9.3467641655990959E-5</v>
      </c>
      <c r="Z127" s="22">
        <v>1.1344103751958084E-2</v>
      </c>
      <c r="AA127" s="22">
        <v>0</v>
      </c>
      <c r="AB127" s="22">
        <v>0</v>
      </c>
      <c r="AC127" s="22">
        <v>0</v>
      </c>
      <c r="AD127" s="22">
        <v>0</v>
      </c>
      <c r="AE127" s="22">
        <v>1.8059784567173263E-4</v>
      </c>
      <c r="AF127" s="22">
        <v>0</v>
      </c>
      <c r="AG127" s="22">
        <v>4.4051341948825273</v>
      </c>
      <c r="AH127" s="22">
        <v>0</v>
      </c>
      <c r="AI127" s="22">
        <v>4.3797785484153272E-4</v>
      </c>
      <c r="AJ127" s="22">
        <v>9.0840856638100886E-5</v>
      </c>
      <c r="AK127" s="22">
        <v>0</v>
      </c>
      <c r="AL127" s="22">
        <v>8.632686685007623E-5</v>
      </c>
      <c r="AM127" s="22">
        <v>0</v>
      </c>
      <c r="AN127" s="22">
        <v>0</v>
      </c>
      <c r="AO127" s="22">
        <v>0</v>
      </c>
      <c r="AP127" s="22">
        <v>2.1115090648328918E-3</v>
      </c>
      <c r="AQ127" s="22">
        <v>0</v>
      </c>
      <c r="AR127" s="22">
        <v>0</v>
      </c>
      <c r="AS127" s="22">
        <v>1.6520918943697827E-4</v>
      </c>
      <c r="AT127" s="22">
        <v>2.9579607888568837E-5</v>
      </c>
      <c r="AU127" s="22">
        <v>0</v>
      </c>
      <c r="AV127" s="22">
        <v>6.6383285580139804</v>
      </c>
      <c r="AW127" s="22">
        <v>2.2167135104857096E-4</v>
      </c>
      <c r="AX127" s="22">
        <v>0</v>
      </c>
      <c r="AY127" s="22">
        <v>0</v>
      </c>
      <c r="AZ127" s="22">
        <v>1.2718511747632914E-2</v>
      </c>
      <c r="BA127" s="22">
        <v>19.101350141244076</v>
      </c>
      <c r="BB127" s="22">
        <v>0</v>
      </c>
      <c r="BC127" s="22">
        <v>141.00790364400765</v>
      </c>
      <c r="BD127" s="22">
        <v>226.7666048424044</v>
      </c>
      <c r="BF127" s="12" t="s">
        <v>64</v>
      </c>
      <c r="BG127" s="13">
        <f>B127+AJ127+B131+AJ131+B155+AJ155+B175+AJ175</f>
        <v>4853.641137884405</v>
      </c>
      <c r="BH127" s="13">
        <f>SUM(C127,D127,G127,L127:U127,X127:Y127,AB127:AD127,AF127,AI127,AK127,AN127:AO127,AQ127,AT127:AW127,AZ127,AR127)+SUM(C131,D131,G131,L131:U131,X131:Y131,AB131:AD131,AF131,AI131,AK131,AN131:AO131,AQ131,AT131:AW131,AZ131,AR131)+SUM(C155,D155,G155,L155:U155,X155:Y155,AB155:AD155,AF155,AI155,AK155,AN155:AO155,AQ155,AT155:AW155,AZ155,AR155)+SUM(C175,D175,G175,L175:U175,X175:Y175,AB175:AD175,AF175,AI175,AK175,AN175:AO175,AQ175,AT175:AW175,AZ175,AR175)</f>
        <v>469230.77623698884</v>
      </c>
      <c r="BI127" s="13">
        <f>SUM(F127,H127,V127:W127,AA127,AE127,AH127,AM127,AS127,AX127,BB127,AY127)+SUM(F131,H131,V131:W131,AA131,AE131,AH131,AM131,AS131,AX131,BB131,AY131)+SUM(F155,H155,V155:W155,AA155,AE155,AH155,AM155,AS155,AX155,BB155,AY155)+SUM(F175,H175,V175:W175,AA175,AE175,AH175,AM175,AS175,AX175,BB175,AY175)</f>
        <v>194371.26949980622</v>
      </c>
      <c r="BJ127" s="13">
        <f>SUM(E127,I127,AG127,BA127)+SUM(E131,I131,AG131,BA131)+SUM(E155,I155,AG155,BA155)+SUM(E175,I175,AG175,BA175)</f>
        <v>239368.09607830318</v>
      </c>
      <c r="BK127" s="13">
        <f>SUM(J127:K127,Z127,AL127,AP127)+SUM(J131:K131,Z131,AL131,AP131)+SUM(J155:K155,Z155,AL155,AP155)+SUM(J175:K175,Z175,AL175,AP175)</f>
        <v>1359361.6998760293</v>
      </c>
      <c r="BL127" s="13">
        <f>BC127+BC131+BC155+BC175</f>
        <v>103846.80580155354</v>
      </c>
      <c r="BM127" s="13">
        <f>SUM(BG127:BL127)</f>
        <v>2371032.2886305656</v>
      </c>
    </row>
    <row r="128" spans="1:65" x14ac:dyDescent="0.3">
      <c r="A128" s="23" t="s">
        <v>5</v>
      </c>
      <c r="B128" s="22">
        <v>0</v>
      </c>
      <c r="C128" s="22">
        <v>0</v>
      </c>
      <c r="D128" s="22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F128" s="12" t="s">
        <v>59</v>
      </c>
      <c r="BG128" s="13">
        <f>B132+AJ132+B133+AJ133+B148+AJ148+B160+AJ160+B164+AJ164</f>
        <v>954090.3397244208</v>
      </c>
      <c r="BH128" s="13">
        <f>SUM(C132,D132,G132,L132:U132,X132:Y132,AB132:AD132,AF132,AI132,AK132,AN132:AO132,AQ132,AT132:AW132,AZ132,AR132)+SUM(C133,D133,G133,L133:U133,X133:Y133,AB133:AD133,AF133,AI133,AK133,AN133:AO133,AQ133,AT133:AW133,AZ133,AR133)+SUM(C148,D148,G148,L148:U148,X148:Y148,AB148:AD148,AF148,AI148,AK148,AN148:AO148,AQ148,AT148:AW148,AZ148,AR148)+SUM(C160,D160,G160,L160:U160,X160:Y160,AB160:AD160,AF160,AI160,AK160,AN160:AO160,AQ160,AT160:AW160,AZ160,AR160)+SUM(C164,D164,G164,L164:U164,X164:Y164,AB164:AD164,AF164,AI164,AK164,AN164:AO164,AQ164,AT164:AW164,AZ164,AR164)</f>
        <v>10032979.510624114</v>
      </c>
      <c r="BI128" s="13">
        <f>SUM(F132,H132,V132:W132,AA132,AE132,AH132,AM132,AS132,AX132,BB132,AY132)+SUM(F133,H133,V133:W133,AA133,AE133,AH133,AM133,AS133,AX133,BB133,AY133)+SUM(F148,H148,V148:W148,AA148,AE148,AH148,AM148,AS148,AX148,BB148,AY148)+SUM(F160,H160,V160:W160,AA160,AE160,AH160,AM160,AS160,AX160,BB160,AY160)+SUM(F164,H164,V164:W164,AA164,AE164,AH164,AM164,AS164,AX164,BB164,AY164)</f>
        <v>10818628.263110628</v>
      </c>
      <c r="BJ128" s="13">
        <f>SUM(E132,I132,AG132,BA132)+SUM(E133,I133,AG133,BA133)+SUM(E148,I148,AG148,BA148)+SUM(E160,I160,AG160,BA160)+SUM(E164,I164,AG164,BA164)</f>
        <v>9393081.5132458229</v>
      </c>
      <c r="BK128" s="13">
        <f>SUM(J132:K132,Z132,AL132,AP132)+SUM(J133:K133,Z133,AL133,AP133)+SUM(J148:K148,Z148,AL148,AP148)+SUM(J160:K160,Z160,AL160,AP160)+SUM(J164:K164,Z164,AL164,AP164)</f>
        <v>49960536.55327031</v>
      </c>
      <c r="BL128" s="13">
        <f>BC132+BC133+BC148+BC160+BC164</f>
        <v>3403876.3127008411</v>
      </c>
      <c r="BM128" s="13">
        <f>SUM(BG128:BL128)</f>
        <v>84563192.492676139</v>
      </c>
    </row>
    <row r="129" spans="1:65" x14ac:dyDescent="0.3">
      <c r="A129" s="23" t="s">
        <v>6</v>
      </c>
      <c r="B129" s="22">
        <v>3.6278393853247369E-3</v>
      </c>
      <c r="C129" s="22">
        <v>16.147585821182936</v>
      </c>
      <c r="D129" s="22">
        <v>22.625965290743878</v>
      </c>
      <c r="E129" s="22">
        <v>5.4065138446114949</v>
      </c>
      <c r="F129" s="22">
        <v>0</v>
      </c>
      <c r="G129" s="22">
        <v>0</v>
      </c>
      <c r="H129" s="22">
        <v>0</v>
      </c>
      <c r="I129" s="22">
        <v>1.0126930214537004</v>
      </c>
      <c r="J129" s="22">
        <v>5.5820663229292045</v>
      </c>
      <c r="K129" s="22">
        <v>1.3232071649455066E-2</v>
      </c>
      <c r="L129" s="22">
        <v>0</v>
      </c>
      <c r="M129" s="22">
        <v>87.10581006592713</v>
      </c>
      <c r="N129" s="22">
        <v>2.0198279971580555E-5</v>
      </c>
      <c r="O129" s="22">
        <v>0.1474535909335552</v>
      </c>
      <c r="P129" s="22">
        <v>0</v>
      </c>
      <c r="Q129" s="22">
        <v>1.3563777291289314</v>
      </c>
      <c r="R129" s="22">
        <v>15.518211693484531</v>
      </c>
      <c r="S129" s="22">
        <v>899.46677506426079</v>
      </c>
      <c r="T129" s="22">
        <v>3827.9336553811581</v>
      </c>
      <c r="U129" s="22">
        <v>4.1570711507755254E-4</v>
      </c>
      <c r="V129" s="22">
        <v>2.2564707444707754</v>
      </c>
      <c r="W129" s="22">
        <v>3.4476949149220015</v>
      </c>
      <c r="X129" s="22">
        <v>6.2215841887895201E-3</v>
      </c>
      <c r="Y129" s="22">
        <v>12.556866768917221</v>
      </c>
      <c r="Z129" s="22">
        <v>3.8465093406159641</v>
      </c>
      <c r="AA129" s="22">
        <v>0</v>
      </c>
      <c r="AB129" s="22">
        <v>0</v>
      </c>
      <c r="AC129" s="22">
        <v>0</v>
      </c>
      <c r="AD129" s="22">
        <v>0</v>
      </c>
      <c r="AE129" s="22">
        <v>3.3771045309080295E-3</v>
      </c>
      <c r="AF129" s="22">
        <v>0</v>
      </c>
      <c r="AG129" s="22">
        <v>0.67302236409208338</v>
      </c>
      <c r="AH129" s="22">
        <v>0</v>
      </c>
      <c r="AI129" s="22">
        <v>7.5328022277681029E-3</v>
      </c>
      <c r="AJ129" s="22">
        <v>1.3700633698402612E-3</v>
      </c>
      <c r="AK129" s="22">
        <v>8.41054954862451E-5</v>
      </c>
      <c r="AL129" s="22">
        <v>1.1551579495884983E-2</v>
      </c>
      <c r="AM129" s="22">
        <v>8.2841748769172064E-6</v>
      </c>
      <c r="AN129" s="22">
        <v>9.8461742875742724E-5</v>
      </c>
      <c r="AO129" s="22">
        <v>2.4991464152057563E-5</v>
      </c>
      <c r="AP129" s="22">
        <v>15.475275994394387</v>
      </c>
      <c r="AQ129" s="22">
        <v>2446.2361156467878</v>
      </c>
      <c r="AR129" s="22">
        <v>1.2606507305190666E-3</v>
      </c>
      <c r="AS129" s="22">
        <v>3.9320942590105683</v>
      </c>
      <c r="AT129" s="22">
        <v>4.5236351144748382E-4</v>
      </c>
      <c r="AU129" s="22">
        <v>2.953891897620626E-5</v>
      </c>
      <c r="AV129" s="22">
        <v>6.4253333840141882E-2</v>
      </c>
      <c r="AW129" s="22">
        <v>39.040975140877407</v>
      </c>
      <c r="AX129" s="22">
        <v>1.9863263627577663</v>
      </c>
      <c r="AY129" s="22">
        <v>4.4995391630296634E-4</v>
      </c>
      <c r="AZ129" s="22">
        <v>0.77278457056980976</v>
      </c>
      <c r="BA129" s="22">
        <v>328.61516116090945</v>
      </c>
      <c r="BB129" s="22">
        <v>1.2877356801374367E-5</v>
      </c>
      <c r="BC129" s="22">
        <v>180.52660005696026</v>
      </c>
      <c r="BD129" s="22">
        <v>7921.7830286624912</v>
      </c>
      <c r="BF129" s="12" t="s">
        <v>60</v>
      </c>
      <c r="BG129" s="13">
        <f>B177+AJ177</f>
        <v>2125.1730986355583</v>
      </c>
      <c r="BH129" s="13">
        <f>SUM(C177,D177,G177,L177:U177,X177:Y177,AB177:AD177,AF177,AI177,AK177,AN177:AO177,AQ177,AT177:AW177,AZ177,AR177)</f>
        <v>164266.97054561699</v>
      </c>
      <c r="BI129" s="13">
        <f>SUM(F177,H177,V177:W177,AA177,AE177,AH177,AM177,AS177,AX177,BB177,AY177)</f>
        <v>27757.987106456585</v>
      </c>
      <c r="BJ129" s="13">
        <f>SUM(E177,I177,AG177,BA177)</f>
        <v>13574.314212793553</v>
      </c>
      <c r="BK129" s="13">
        <f>SUM(J177:K177,Z177,AL177,AP177)</f>
        <v>133207.22962401202</v>
      </c>
      <c r="BL129" s="13">
        <f>BC177</f>
        <v>0</v>
      </c>
      <c r="BM129" s="13">
        <f>SUM(BG129:BL129)</f>
        <v>340931.67458751472</v>
      </c>
    </row>
    <row r="130" spans="1:65" x14ac:dyDescent="0.3">
      <c r="A130" s="23" t="s">
        <v>7</v>
      </c>
      <c r="B130" s="22">
        <v>0</v>
      </c>
      <c r="C130" s="22">
        <v>0</v>
      </c>
      <c r="D130" s="22">
        <v>0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  <c r="AQ130" s="22"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F130" s="12" t="s">
        <v>61</v>
      </c>
      <c r="BG130" s="13">
        <f>B178+AJ178</f>
        <v>1010493.9795056693</v>
      </c>
      <c r="BH130" s="13">
        <f>SUM(C178,D178,G178,L178:U178,X178:Y178,AB178:AD178,AF178,AI178,AK178,AN178:AO178,AQ178,AT178:AW178,AZ178,AR178)</f>
        <v>20446094.970540348</v>
      </c>
      <c r="BI130" s="13">
        <f>SUM(F178,H178,V178:W178,AA178,AE178,AH178,AM178,AS178,AX178,BB178,AY178)</f>
        <v>11931575.881459644</v>
      </c>
      <c r="BJ130" s="13">
        <f>SUM(E178,I178,AG178,BA178)</f>
        <v>11333883.555131396</v>
      </c>
      <c r="BK130" s="13">
        <f>SUM(J178:K178,Z178,AL178,AP178)</f>
        <v>57564999.27082102</v>
      </c>
      <c r="BL130" s="13">
        <f>BC178</f>
        <v>4350348.2461025547</v>
      </c>
      <c r="BM130" s="13">
        <f>SUM(BG130:BL130)</f>
        <v>106637395.90356064</v>
      </c>
    </row>
    <row r="131" spans="1:65" x14ac:dyDescent="0.3">
      <c r="A131" s="25" t="s">
        <v>8</v>
      </c>
      <c r="B131" s="22">
        <v>221.28165644548488</v>
      </c>
      <c r="C131" s="22">
        <v>1789.8981994308972</v>
      </c>
      <c r="D131" s="22">
        <v>70.029922146280441</v>
      </c>
      <c r="E131" s="22">
        <v>4.4149802124625168</v>
      </c>
      <c r="F131" s="22">
        <v>0</v>
      </c>
      <c r="G131" s="22">
        <v>0</v>
      </c>
      <c r="H131" s="22">
        <v>0</v>
      </c>
      <c r="I131" s="22">
        <v>0</v>
      </c>
      <c r="J131" s="22">
        <v>4768.1466158405792</v>
      </c>
      <c r="K131" s="22">
        <v>5954.7798601854456</v>
      </c>
      <c r="L131" s="22">
        <v>0</v>
      </c>
      <c r="M131" s="22">
        <v>0</v>
      </c>
      <c r="N131" s="22">
        <v>7.371164515562417</v>
      </c>
      <c r="O131" s="22">
        <v>35.655544811354829</v>
      </c>
      <c r="P131" s="22">
        <v>15.763100242834918</v>
      </c>
      <c r="Q131" s="22">
        <v>280.41558411635316</v>
      </c>
      <c r="R131" s="22">
        <v>1100.5713409124328</v>
      </c>
      <c r="S131" s="22">
        <v>15541.010074698004</v>
      </c>
      <c r="T131" s="22">
        <v>5.7888726562008502E-3</v>
      </c>
      <c r="U131" s="22">
        <v>14.807936254561778</v>
      </c>
      <c r="V131" s="22">
        <v>48.290775698027502</v>
      </c>
      <c r="W131" s="22">
        <v>332.56108597764523</v>
      </c>
      <c r="X131" s="22">
        <v>29.50781355287447</v>
      </c>
      <c r="Y131" s="22">
        <v>1720.0012156276159</v>
      </c>
      <c r="Z131" s="22">
        <v>2171.1420448535532</v>
      </c>
      <c r="AA131" s="22">
        <v>0</v>
      </c>
      <c r="AB131" s="22">
        <v>0</v>
      </c>
      <c r="AC131" s="22">
        <v>0.33189536562218214</v>
      </c>
      <c r="AD131" s="22">
        <v>0</v>
      </c>
      <c r="AE131" s="22">
        <v>44.211550099624631</v>
      </c>
      <c r="AF131" s="22">
        <v>0</v>
      </c>
      <c r="AG131" s="22">
        <v>41.384650619179887</v>
      </c>
      <c r="AH131" s="22">
        <v>0</v>
      </c>
      <c r="AI131" s="22">
        <v>1513.21517157934</v>
      </c>
      <c r="AJ131" s="22">
        <v>57.520168336230398</v>
      </c>
      <c r="AK131" s="22">
        <v>34.046289715335945</v>
      </c>
      <c r="AL131" s="22">
        <v>116.99554704580875</v>
      </c>
      <c r="AM131" s="22">
        <v>8113.7032111732997</v>
      </c>
      <c r="AN131" s="22">
        <v>17.943575610003908</v>
      </c>
      <c r="AO131" s="22">
        <v>35.128808902045492</v>
      </c>
      <c r="AP131" s="22">
        <v>537.59775308996268</v>
      </c>
      <c r="AQ131" s="22">
        <v>116.20390007635716</v>
      </c>
      <c r="AR131" s="22">
        <v>4.6310981249606802E-2</v>
      </c>
      <c r="AS131" s="22">
        <v>1881.1913048737199</v>
      </c>
      <c r="AT131" s="22">
        <v>0</v>
      </c>
      <c r="AU131" s="22">
        <v>0</v>
      </c>
      <c r="AV131" s="22">
        <v>113.02430118472304</v>
      </c>
      <c r="AW131" s="22">
        <v>2309.8474331141256</v>
      </c>
      <c r="AX131" s="22">
        <v>25.594535637282696</v>
      </c>
      <c r="AY131" s="22">
        <v>1168.6228785978906</v>
      </c>
      <c r="AZ131" s="22">
        <v>10129.375139932712</v>
      </c>
      <c r="BA131" s="22">
        <v>104944.01929174981</v>
      </c>
      <c r="BB131" s="22">
        <v>46.524094539354827</v>
      </c>
      <c r="BC131" s="22">
        <v>9861.8027153672538</v>
      </c>
      <c r="BD131" s="22">
        <v>175213.98523198554</v>
      </c>
    </row>
    <row r="132" spans="1:65" x14ac:dyDescent="0.3">
      <c r="A132" s="26" t="s">
        <v>9</v>
      </c>
      <c r="B132" s="22">
        <v>829445.18250945979</v>
      </c>
      <c r="C132" s="22">
        <v>31399.84853145845</v>
      </c>
      <c r="D132" s="22">
        <v>325070.49145926675</v>
      </c>
      <c r="E132" s="22">
        <v>65360.18579476131</v>
      </c>
      <c r="F132" s="22">
        <v>162.58970299171995</v>
      </c>
      <c r="G132" s="22">
        <v>1347.5329826012007</v>
      </c>
      <c r="H132" s="22">
        <v>1467.984502136334</v>
      </c>
      <c r="I132" s="22">
        <v>201489.27708459925</v>
      </c>
      <c r="J132" s="22">
        <v>0</v>
      </c>
      <c r="K132" s="22">
        <v>1080825.1686011052</v>
      </c>
      <c r="L132" s="22">
        <v>6986.5232184575461</v>
      </c>
      <c r="M132" s="22">
        <v>3542.9873115718624</v>
      </c>
      <c r="N132" s="22">
        <v>7996.6812174335009</v>
      </c>
      <c r="O132" s="22">
        <v>11234.375642747545</v>
      </c>
      <c r="P132" s="22">
        <v>1232.0304273805134</v>
      </c>
      <c r="Q132" s="22">
        <v>11881.026983154596</v>
      </c>
      <c r="R132" s="22">
        <v>280272.84518245613</v>
      </c>
      <c r="S132" s="22">
        <v>903200.48100919765</v>
      </c>
      <c r="T132" s="22">
        <v>31852.114044056947</v>
      </c>
      <c r="U132" s="22">
        <v>30280.430646694756</v>
      </c>
      <c r="V132" s="22">
        <v>1184819.0577928494</v>
      </c>
      <c r="W132" s="22">
        <v>21967.202479004081</v>
      </c>
      <c r="X132" s="22">
        <v>3866.3553581259948</v>
      </c>
      <c r="Y132" s="22">
        <v>158528.83435465171</v>
      </c>
      <c r="Z132" s="22">
        <v>11017336.470748341</v>
      </c>
      <c r="AA132" s="22">
        <v>1.6929412177876086</v>
      </c>
      <c r="AB132" s="22">
        <v>448.3631593846157</v>
      </c>
      <c r="AC132" s="22">
        <v>8778.5527352600202</v>
      </c>
      <c r="AD132" s="22">
        <v>321.22451377977131</v>
      </c>
      <c r="AE132" s="22">
        <v>1134888.0054112852</v>
      </c>
      <c r="AF132" s="22">
        <v>5034.5995613760033</v>
      </c>
      <c r="AG132" s="22">
        <v>51392.231851792727</v>
      </c>
      <c r="AH132" s="22">
        <v>24019.591076405406</v>
      </c>
      <c r="AI132" s="22">
        <v>2132352.136342423</v>
      </c>
      <c r="AJ132" s="22">
        <v>20740.286344324806</v>
      </c>
      <c r="AK132" s="22">
        <v>1505.8006115084581</v>
      </c>
      <c r="AL132" s="22">
        <v>7011264.8284274973</v>
      </c>
      <c r="AM132" s="22">
        <v>1484034.0194704304</v>
      </c>
      <c r="AN132" s="22">
        <v>17577.444270177097</v>
      </c>
      <c r="AO132" s="22">
        <v>9828.7967944688608</v>
      </c>
      <c r="AP132" s="22">
        <v>2294108.2424686207</v>
      </c>
      <c r="AQ132" s="22">
        <v>27536.225940788081</v>
      </c>
      <c r="AR132" s="22">
        <v>74743.693744700809</v>
      </c>
      <c r="AS132" s="22">
        <v>202416.5788824287</v>
      </c>
      <c r="AT132" s="22">
        <v>2192.4726627951968</v>
      </c>
      <c r="AU132" s="22">
        <v>1561.1341896791905</v>
      </c>
      <c r="AV132" s="22">
        <v>53060.378890264459</v>
      </c>
      <c r="AW132" s="22">
        <v>17390.602792386668</v>
      </c>
      <c r="AX132" s="22">
        <v>132727.89206117071</v>
      </c>
      <c r="AY132" s="22">
        <v>216378.05151464327</v>
      </c>
      <c r="AZ132" s="22">
        <v>1819522.4694103156</v>
      </c>
      <c r="BA132" s="22">
        <v>4863700.0418767454</v>
      </c>
      <c r="BB132" s="22">
        <v>539646.86255716963</v>
      </c>
      <c r="BC132" s="22">
        <v>2986905.419091884</v>
      </c>
      <c r="BD132" s="22">
        <v>41345643.317179412</v>
      </c>
    </row>
    <row r="133" spans="1:65" x14ac:dyDescent="0.3">
      <c r="A133" s="23" t="s">
        <v>360</v>
      </c>
      <c r="B133" s="22">
        <v>0</v>
      </c>
      <c r="C133" s="22">
        <v>0</v>
      </c>
      <c r="D133" s="22">
        <v>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530.51012439341775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1.7459195443144018</v>
      </c>
      <c r="BB133" s="22">
        <v>0</v>
      </c>
      <c r="BC133" s="22">
        <v>0</v>
      </c>
      <c r="BD133" s="22">
        <v>532.2560439377753</v>
      </c>
    </row>
    <row r="134" spans="1:65" x14ac:dyDescent="0.3">
      <c r="A134" s="23" t="s">
        <v>10</v>
      </c>
      <c r="B134" s="22">
        <v>8.0132595777676038E-5</v>
      </c>
      <c r="C134" s="22">
        <v>14.304956955492445</v>
      </c>
      <c r="D134" s="22">
        <v>0.15438361235838441</v>
      </c>
      <c r="E134" s="22">
        <v>1.2602165801104887E-4</v>
      </c>
      <c r="F134" s="22">
        <v>0</v>
      </c>
      <c r="G134" s="22">
        <v>5.0116989270600867E-6</v>
      </c>
      <c r="H134" s="22">
        <v>0</v>
      </c>
      <c r="I134" s="22">
        <v>8.9829134390762E-4</v>
      </c>
      <c r="J134" s="22">
        <v>1.00856749524984</v>
      </c>
      <c r="K134" s="22">
        <v>4.8954680352774775E-2</v>
      </c>
      <c r="L134" s="22">
        <v>0</v>
      </c>
      <c r="M134" s="22">
        <v>0</v>
      </c>
      <c r="N134" s="22">
        <v>1.17321117787788E-2</v>
      </c>
      <c r="O134" s="22">
        <v>302.99475828443542</v>
      </c>
      <c r="P134" s="22">
        <v>0</v>
      </c>
      <c r="Q134" s="22">
        <v>3.3481841632926571E-2</v>
      </c>
      <c r="R134" s="22">
        <v>10035.464287845236</v>
      </c>
      <c r="S134" s="22">
        <v>9832.5055261293764</v>
      </c>
      <c r="T134" s="22">
        <v>0</v>
      </c>
      <c r="U134" s="22">
        <v>154.20077299198505</v>
      </c>
      <c r="V134" s="22">
        <v>11.505875368651154</v>
      </c>
      <c r="W134" s="22">
        <v>4.2243187582785983E-5</v>
      </c>
      <c r="X134" s="22">
        <v>0.30874455016288715</v>
      </c>
      <c r="Y134" s="22">
        <v>7288.9214056823103</v>
      </c>
      <c r="Z134" s="22">
        <v>3.1671473341127443E-3</v>
      </c>
      <c r="AA134" s="22">
        <v>0</v>
      </c>
      <c r="AB134" s="22">
        <v>3.8282133972964999E-6</v>
      </c>
      <c r="AC134" s="22">
        <v>4.9034406886218108E-6</v>
      </c>
      <c r="AD134" s="22">
        <v>0</v>
      </c>
      <c r="AE134" s="22">
        <v>2.3638296006024632E-4</v>
      </c>
      <c r="AF134" s="22">
        <v>0</v>
      </c>
      <c r="AG134" s="22">
        <v>6.6996319031511315E-4</v>
      </c>
      <c r="AH134" s="22">
        <v>0</v>
      </c>
      <c r="AI134" s="22">
        <v>2984.7479595524574</v>
      </c>
      <c r="AJ134" s="22">
        <v>4.8927188392623253E-6</v>
      </c>
      <c r="AK134" s="22">
        <v>0.61233574077216235</v>
      </c>
      <c r="AL134" s="22">
        <v>5.9788958293494746E-2</v>
      </c>
      <c r="AM134" s="22">
        <v>1.6882003090105418E-4</v>
      </c>
      <c r="AN134" s="22">
        <v>8.740478550890094</v>
      </c>
      <c r="AO134" s="22">
        <v>0.1534414822022139</v>
      </c>
      <c r="AP134" s="22">
        <v>9.4754323352925075E-4</v>
      </c>
      <c r="AQ134" s="22">
        <v>3.1043494754907786E-6</v>
      </c>
      <c r="AR134" s="22">
        <v>1.3102939414906849E-5</v>
      </c>
      <c r="AS134" s="22">
        <v>5.7828215835716988E-4</v>
      </c>
      <c r="AT134" s="22">
        <v>8.9817578767564346</v>
      </c>
      <c r="AU134" s="22">
        <v>19.460042144718702</v>
      </c>
      <c r="AV134" s="22">
        <v>338.45257453334733</v>
      </c>
      <c r="AW134" s="22">
        <v>1.1926073305228372E-5</v>
      </c>
      <c r="AX134" s="22">
        <v>4.5438598513147669E-4</v>
      </c>
      <c r="AY134" s="22">
        <v>1.6742332617380342E-4</v>
      </c>
      <c r="AZ134" s="22">
        <v>3093.0448706570919</v>
      </c>
      <c r="BA134" s="22">
        <v>0.22647339427796312</v>
      </c>
      <c r="BB134" s="22">
        <v>6.5253137384327662E-5</v>
      </c>
      <c r="BC134" s="22">
        <v>350.51285881942749</v>
      </c>
      <c r="BD134" s="22">
        <v>34446.463677918837</v>
      </c>
    </row>
    <row r="135" spans="1:65" x14ac:dyDescent="0.3">
      <c r="A135" s="23" t="s">
        <v>11</v>
      </c>
      <c r="B135" s="22">
        <v>0</v>
      </c>
      <c r="C135" s="22">
        <v>0</v>
      </c>
      <c r="D135" s="22">
        <v>0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8.2895006816602894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8.233063333263433E-3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0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9.1050968818999378E-2</v>
      </c>
      <c r="BD135" s="22">
        <v>8.3887847138125515</v>
      </c>
    </row>
    <row r="136" spans="1:65" x14ac:dyDescent="0.3">
      <c r="A136" s="23" t="s">
        <v>12</v>
      </c>
      <c r="B136" s="22">
        <v>66.740677850448805</v>
      </c>
      <c r="C136" s="22">
        <v>3550.2971407705181</v>
      </c>
      <c r="D136" s="22">
        <v>2748.7371527791202</v>
      </c>
      <c r="E136" s="22">
        <v>0.94300693782322997</v>
      </c>
      <c r="F136" s="22">
        <v>0</v>
      </c>
      <c r="G136" s="22">
        <v>447.71705730432359</v>
      </c>
      <c r="H136" s="22">
        <v>4.2511809250628233E-5</v>
      </c>
      <c r="I136" s="22">
        <v>39.685920375954908</v>
      </c>
      <c r="J136" s="22">
        <v>7333.9690536154503</v>
      </c>
      <c r="K136" s="22">
        <v>19.04080814715968</v>
      </c>
      <c r="L136" s="22">
        <v>232.98025533760531</v>
      </c>
      <c r="M136" s="22">
        <v>141.34368760609163</v>
      </c>
      <c r="N136" s="22">
        <v>0</v>
      </c>
      <c r="O136" s="22">
        <v>2410.1900290702683</v>
      </c>
      <c r="P136" s="22">
        <v>155.65893605824667</v>
      </c>
      <c r="Q136" s="22">
        <v>229.99414107012331</v>
      </c>
      <c r="R136" s="22">
        <v>54463.443934308591</v>
      </c>
      <c r="S136" s="22">
        <v>94983.598976334979</v>
      </c>
      <c r="T136" s="22">
        <v>23.240152499351787</v>
      </c>
      <c r="U136" s="22">
        <v>10591.819727170494</v>
      </c>
      <c r="V136" s="22">
        <v>47.122686354998905</v>
      </c>
      <c r="W136" s="22">
        <v>0.33737114891758424</v>
      </c>
      <c r="X136" s="22">
        <v>1530.8183145434623</v>
      </c>
      <c r="Y136" s="22">
        <v>28795.58049633514</v>
      </c>
      <c r="Z136" s="22">
        <v>59499.117912075417</v>
      </c>
      <c r="AA136" s="22">
        <v>0</v>
      </c>
      <c r="AB136" s="22">
        <v>72.521680730184428</v>
      </c>
      <c r="AC136" s="22">
        <v>80.551414285675421</v>
      </c>
      <c r="AD136" s="22">
        <v>134.81170837297904</v>
      </c>
      <c r="AE136" s="22">
        <v>50092.922265429363</v>
      </c>
      <c r="AF136" s="22">
        <v>4531.8768476333989</v>
      </c>
      <c r="AG136" s="22">
        <v>11.434062668624914</v>
      </c>
      <c r="AH136" s="22">
        <v>0</v>
      </c>
      <c r="AI136" s="22">
        <v>7878.3974756508314</v>
      </c>
      <c r="AJ136" s="22">
        <v>4.5066616455467945E-2</v>
      </c>
      <c r="AK136" s="22">
        <v>75.975963284401487</v>
      </c>
      <c r="AL136" s="22">
        <v>413.67311376901057</v>
      </c>
      <c r="AM136" s="22">
        <v>4.5777276960107338</v>
      </c>
      <c r="AN136" s="22">
        <v>49802.622919341688</v>
      </c>
      <c r="AO136" s="22">
        <v>2293.4468119983721</v>
      </c>
      <c r="AP136" s="22">
        <v>39.570042105426452</v>
      </c>
      <c r="AQ136" s="22">
        <v>2741.170289973918</v>
      </c>
      <c r="AR136" s="22">
        <v>559.63196593152804</v>
      </c>
      <c r="AS136" s="22">
        <v>1052.809976295036</v>
      </c>
      <c r="AT136" s="22">
        <v>75536.838773867901</v>
      </c>
      <c r="AU136" s="22">
        <v>418.93256202198597</v>
      </c>
      <c r="AV136" s="22">
        <v>173.96719761157541</v>
      </c>
      <c r="AW136" s="22">
        <v>241.49319819210456</v>
      </c>
      <c r="AX136" s="22">
        <v>32.686999158542271</v>
      </c>
      <c r="AY136" s="22">
        <v>8317.7651927983716</v>
      </c>
      <c r="AZ136" s="22">
        <v>7199.0326147566429</v>
      </c>
      <c r="BA136" s="22">
        <v>11161.600590330789</v>
      </c>
      <c r="BB136" s="22">
        <v>5.3769342444047671E-2</v>
      </c>
      <c r="BC136" s="22">
        <v>4337.6684504731184</v>
      </c>
      <c r="BD136" s="22">
        <v>494518.45616054256</v>
      </c>
    </row>
    <row r="137" spans="1:65" x14ac:dyDescent="0.3">
      <c r="A137" s="23" t="s">
        <v>13</v>
      </c>
      <c r="B137" s="22">
        <v>268.56114118752708</v>
      </c>
      <c r="C137" s="22">
        <v>1743.0902865843473</v>
      </c>
      <c r="D137" s="22">
        <v>25.990415329184628</v>
      </c>
      <c r="E137" s="22">
        <v>24.383635020651681</v>
      </c>
      <c r="F137" s="22">
        <v>0</v>
      </c>
      <c r="G137" s="22">
        <v>0.66270221074290858</v>
      </c>
      <c r="H137" s="22">
        <v>4.8694380411241315E-4</v>
      </c>
      <c r="I137" s="22">
        <v>82.577146809982068</v>
      </c>
      <c r="J137" s="22">
        <v>22760.068715776175</v>
      </c>
      <c r="K137" s="22">
        <v>1696.1318748586848</v>
      </c>
      <c r="L137" s="22">
        <v>6.9466471874410213E-2</v>
      </c>
      <c r="M137" s="22">
        <v>0</v>
      </c>
      <c r="N137" s="22">
        <v>1194.2186853182818</v>
      </c>
      <c r="O137" s="22">
        <v>0</v>
      </c>
      <c r="P137" s="22">
        <v>169.81733232662779</v>
      </c>
      <c r="Q137" s="22">
        <v>519.05820952220313</v>
      </c>
      <c r="R137" s="22">
        <v>501.0419217057779</v>
      </c>
      <c r="S137" s="22">
        <v>15527.261029284673</v>
      </c>
      <c r="T137" s="22">
        <v>6.6147534201026605</v>
      </c>
      <c r="U137" s="22">
        <v>131.51951485966825</v>
      </c>
      <c r="V137" s="22">
        <v>40.127374398823697</v>
      </c>
      <c r="W137" s="22">
        <v>1.4677532430966289</v>
      </c>
      <c r="X137" s="22">
        <v>11.225778715289747</v>
      </c>
      <c r="Y137" s="22">
        <v>847.57549209090939</v>
      </c>
      <c r="Z137" s="22">
        <v>675.13100319725163</v>
      </c>
      <c r="AA137" s="22">
        <v>0</v>
      </c>
      <c r="AB137" s="22">
        <v>21.327718002907361</v>
      </c>
      <c r="AC137" s="22">
        <v>78.484544289395828</v>
      </c>
      <c r="AD137" s="22">
        <v>8.9965763246463132E-2</v>
      </c>
      <c r="AE137" s="22">
        <v>18.373082383867036</v>
      </c>
      <c r="AF137" s="22">
        <v>0.20325375103994101</v>
      </c>
      <c r="AG137" s="22">
        <v>31.308970751369404</v>
      </c>
      <c r="AH137" s="22">
        <v>0</v>
      </c>
      <c r="AI137" s="22">
        <v>3227.7704713418034</v>
      </c>
      <c r="AJ137" s="22">
        <v>22.659288276418501</v>
      </c>
      <c r="AK137" s="22">
        <v>945.15469242468259</v>
      </c>
      <c r="AL137" s="22">
        <v>28.083173943913494</v>
      </c>
      <c r="AM137" s="22">
        <v>33.02126836030223</v>
      </c>
      <c r="AN137" s="22">
        <v>811.21476126409857</v>
      </c>
      <c r="AO137" s="22">
        <v>17.244947886447683</v>
      </c>
      <c r="AP137" s="22">
        <v>207.16992892527216</v>
      </c>
      <c r="AQ137" s="22">
        <v>0.12827368534563519</v>
      </c>
      <c r="AR137" s="22">
        <v>2.0067003425151047</v>
      </c>
      <c r="AS137" s="22">
        <v>66.94620565574148</v>
      </c>
      <c r="AT137" s="22">
        <v>8.6816819214012941</v>
      </c>
      <c r="AU137" s="22">
        <v>0.16150572621742923</v>
      </c>
      <c r="AV137" s="22">
        <v>717.69118406284929</v>
      </c>
      <c r="AW137" s="22">
        <v>1251.9916594146544</v>
      </c>
      <c r="AX137" s="22">
        <v>261.61429177019767</v>
      </c>
      <c r="AY137" s="22">
        <v>45.713347951778154</v>
      </c>
      <c r="AZ137" s="22">
        <v>1876.5361355151417</v>
      </c>
      <c r="BA137" s="22">
        <v>5715.3963184239628</v>
      </c>
      <c r="BB137" s="22">
        <v>2.2411734768991058</v>
      </c>
      <c r="BC137" s="22">
        <v>4450.1253628402674</v>
      </c>
      <c r="BD137" s="22">
        <v>66067.934627427428</v>
      </c>
    </row>
    <row r="138" spans="1:65" x14ac:dyDescent="0.3">
      <c r="A138" s="23" t="s">
        <v>14</v>
      </c>
      <c r="B138" s="22">
        <v>7.7037048695549517E-4</v>
      </c>
      <c r="C138" s="22">
        <v>111.7818571686558</v>
      </c>
      <c r="D138" s="22">
        <v>1.2899978752347862E-4</v>
      </c>
      <c r="E138" s="22">
        <v>1.7735111092660878</v>
      </c>
      <c r="F138" s="22">
        <v>0</v>
      </c>
      <c r="G138" s="22">
        <v>1.6997831683251848E-8</v>
      </c>
      <c r="H138" s="22">
        <v>1.2946681798743495E-6</v>
      </c>
      <c r="I138" s="22">
        <v>0.17109717807145561</v>
      </c>
      <c r="J138" s="22">
        <v>19.976894337822056</v>
      </c>
      <c r="K138" s="22">
        <v>4.7834569575852488E-4</v>
      </c>
      <c r="L138" s="22">
        <v>0</v>
      </c>
      <c r="M138" s="22">
        <v>0</v>
      </c>
      <c r="N138" s="22">
        <v>1.2180154618828097E-5</v>
      </c>
      <c r="O138" s="22">
        <v>2.1122992347732765</v>
      </c>
      <c r="P138" s="22">
        <v>0</v>
      </c>
      <c r="Q138" s="22">
        <v>952.40867385858235</v>
      </c>
      <c r="R138" s="22">
        <v>7.7871020778898332E-3</v>
      </c>
      <c r="S138" s="22">
        <v>850.22514027562318</v>
      </c>
      <c r="T138" s="22">
        <v>4.249457920812962E-9</v>
      </c>
      <c r="U138" s="22">
        <v>5.2923194430593483</v>
      </c>
      <c r="V138" s="22">
        <v>0.52238082449916778</v>
      </c>
      <c r="W138" s="22">
        <v>6.1645469571260055E-6</v>
      </c>
      <c r="X138" s="22">
        <v>1.1077664308428283E-6</v>
      </c>
      <c r="Y138" s="22">
        <v>4.2967941971224599</v>
      </c>
      <c r="Z138" s="22">
        <v>25.628642366104462</v>
      </c>
      <c r="AA138" s="22">
        <v>0</v>
      </c>
      <c r="AB138" s="22">
        <v>415.21915989972575</v>
      </c>
      <c r="AC138" s="22">
        <v>49.22085457145711</v>
      </c>
      <c r="AD138" s="22">
        <v>1.3459449721188259E-5</v>
      </c>
      <c r="AE138" s="22">
        <v>0.44262244593208577</v>
      </c>
      <c r="AF138" s="22">
        <v>0.18524392499842721</v>
      </c>
      <c r="AG138" s="22">
        <v>1.1649269972471664E-2</v>
      </c>
      <c r="AH138" s="22">
        <v>0</v>
      </c>
      <c r="AI138" s="22">
        <v>41.048728608420063</v>
      </c>
      <c r="AJ138" s="22">
        <v>2.0406580254102258E-5</v>
      </c>
      <c r="AK138" s="22">
        <v>4.249457920812963E-7</v>
      </c>
      <c r="AL138" s="22">
        <v>4.5710858506877346E-3</v>
      </c>
      <c r="AM138" s="22">
        <v>3.6484429222126495E-5</v>
      </c>
      <c r="AN138" s="22">
        <v>9.2589571951333223E-5</v>
      </c>
      <c r="AO138" s="22">
        <v>1.577081931122863E-5</v>
      </c>
      <c r="AP138" s="22">
        <v>1.1250276068989536E-3</v>
      </c>
      <c r="AQ138" s="22">
        <v>0</v>
      </c>
      <c r="AR138" s="22">
        <v>374.61407111371693</v>
      </c>
      <c r="AS138" s="22">
        <v>4.6296273778348386E-5</v>
      </c>
      <c r="AT138" s="22">
        <v>25.110849413660286</v>
      </c>
      <c r="AU138" s="22">
        <v>1.0108605469316486E-5</v>
      </c>
      <c r="AV138" s="22">
        <v>9.5678697813763355E-4</v>
      </c>
      <c r="AW138" s="22">
        <v>209.05298904086061</v>
      </c>
      <c r="AX138" s="22">
        <v>5.0837681592659096E-6</v>
      </c>
      <c r="AY138" s="22">
        <v>0</v>
      </c>
      <c r="AZ138" s="22">
        <v>2.8200957721084227E-3</v>
      </c>
      <c r="BA138" s="22">
        <v>4.1109425066589651</v>
      </c>
      <c r="BB138" s="22">
        <v>15.640248264394817</v>
      </c>
      <c r="BC138" s="22">
        <v>376.0957125661127</v>
      </c>
      <c r="BD138" s="22">
        <v>3484.9615808265735</v>
      </c>
    </row>
    <row r="139" spans="1:65" x14ac:dyDescent="0.3">
      <c r="A139" s="23" t="s">
        <v>15</v>
      </c>
      <c r="B139" s="22">
        <v>35.605223413439447</v>
      </c>
      <c r="C139" s="22">
        <v>105.75488407288822</v>
      </c>
      <c r="D139" s="22">
        <v>13.34267552345726</v>
      </c>
      <c r="E139" s="22">
        <v>26.462211787271237</v>
      </c>
      <c r="F139" s="22">
        <v>0</v>
      </c>
      <c r="G139" s="22">
        <v>1.0270783035126385E-3</v>
      </c>
      <c r="H139" s="22">
        <v>3.8531447439912902E-3</v>
      </c>
      <c r="I139" s="22">
        <v>469.29109994361727</v>
      </c>
      <c r="J139" s="22">
        <v>355.39968154992454</v>
      </c>
      <c r="K139" s="22">
        <v>10.562034769815353</v>
      </c>
      <c r="L139" s="22">
        <v>60.327771574487798</v>
      </c>
      <c r="M139" s="22">
        <v>0</v>
      </c>
      <c r="N139" s="22">
        <v>1.6926136352481316E-2</v>
      </c>
      <c r="O139" s="22">
        <v>9.238747326152458</v>
      </c>
      <c r="P139" s="22">
        <v>618.46858602844702</v>
      </c>
      <c r="Q139" s="22">
        <v>0</v>
      </c>
      <c r="R139" s="22">
        <v>333.82219814721407</v>
      </c>
      <c r="S139" s="22">
        <v>340.13515520485487</v>
      </c>
      <c r="T139" s="22">
        <v>4.6323628333011596E-2</v>
      </c>
      <c r="U139" s="22">
        <v>0.5870734362733051</v>
      </c>
      <c r="V139" s="22">
        <v>16.011533638731091</v>
      </c>
      <c r="W139" s="22">
        <v>0.28900634767530381</v>
      </c>
      <c r="X139" s="22">
        <v>4.207813589366784E-3</v>
      </c>
      <c r="Y139" s="22">
        <v>24.155956366871553</v>
      </c>
      <c r="Z139" s="22">
        <v>35.908006324311572</v>
      </c>
      <c r="AA139" s="22">
        <v>0</v>
      </c>
      <c r="AB139" s="22">
        <v>49.286319991361651</v>
      </c>
      <c r="AC139" s="22">
        <v>142.90377937153519</v>
      </c>
      <c r="AD139" s="22">
        <v>4.0057528837423674E-2</v>
      </c>
      <c r="AE139" s="22">
        <v>0.70478525879155618</v>
      </c>
      <c r="AF139" s="22">
        <v>0</v>
      </c>
      <c r="AG139" s="22">
        <v>142.12675489245606</v>
      </c>
      <c r="AH139" s="22">
        <v>0</v>
      </c>
      <c r="AI139" s="22">
        <v>39.117239247105339</v>
      </c>
      <c r="AJ139" s="22">
        <v>3.5784282060030788</v>
      </c>
      <c r="AK139" s="22">
        <v>103.51177599975767</v>
      </c>
      <c r="AL139" s="22">
        <v>13.929532248013821</v>
      </c>
      <c r="AM139" s="22">
        <v>5.8711744061433926</v>
      </c>
      <c r="AN139" s="22">
        <v>71.91542666077757</v>
      </c>
      <c r="AO139" s="22">
        <v>2.1530381126059192E-2</v>
      </c>
      <c r="AP139" s="22">
        <v>51.871923089412562</v>
      </c>
      <c r="AQ139" s="22">
        <v>1.4748377610997607</v>
      </c>
      <c r="AR139" s="22">
        <v>1419.8827758200393</v>
      </c>
      <c r="AS139" s="22">
        <v>286.60555587590045</v>
      </c>
      <c r="AT139" s="22">
        <v>4.8275962896383096</v>
      </c>
      <c r="AU139" s="22">
        <v>5.5791027910592845E-5</v>
      </c>
      <c r="AV139" s="22">
        <v>12.652761978291284</v>
      </c>
      <c r="AW139" s="22">
        <v>33.047962863691382</v>
      </c>
      <c r="AX139" s="22">
        <v>8.3856107961963655</v>
      </c>
      <c r="AY139" s="22">
        <v>62.337667196740789</v>
      </c>
      <c r="AZ139" s="22">
        <v>26.516424647095704</v>
      </c>
      <c r="BA139" s="22">
        <v>850.72085783195826</v>
      </c>
      <c r="BB139" s="22">
        <v>1.4861246114773668E-2</v>
      </c>
      <c r="BC139" s="22">
        <v>2261.2675496921424</v>
      </c>
      <c r="BD139" s="22">
        <v>8048.0474283280128</v>
      </c>
    </row>
    <row r="140" spans="1:65" x14ac:dyDescent="0.3">
      <c r="A140" s="23" t="s">
        <v>16</v>
      </c>
      <c r="B140" s="22">
        <v>177.69603654562724</v>
      </c>
      <c r="C140" s="22">
        <v>4790.5309608087973</v>
      </c>
      <c r="D140" s="22">
        <v>11155.848578671927</v>
      </c>
      <c r="E140" s="22">
        <v>1213.3244870368565</v>
      </c>
      <c r="F140" s="22">
        <v>84.594725749281778</v>
      </c>
      <c r="G140" s="22">
        <v>19.668673618948443</v>
      </c>
      <c r="H140" s="22">
        <v>6.9398055997667712E-2</v>
      </c>
      <c r="I140" s="22">
        <v>9316.5322589847619</v>
      </c>
      <c r="J140" s="22">
        <v>244537.97235909212</v>
      </c>
      <c r="K140" s="22">
        <v>6547.1595469239101</v>
      </c>
      <c r="L140" s="22">
        <v>1676.8640287378462</v>
      </c>
      <c r="M140" s="22">
        <v>2.248655422897575</v>
      </c>
      <c r="N140" s="22">
        <v>2113.358351403715</v>
      </c>
      <c r="O140" s="22">
        <v>3586.0835038168898</v>
      </c>
      <c r="P140" s="22">
        <v>41.286443939103755</v>
      </c>
      <c r="Q140" s="22">
        <v>4180.3822492316576</v>
      </c>
      <c r="R140" s="22">
        <v>0</v>
      </c>
      <c r="S140" s="22">
        <v>40788.519155369948</v>
      </c>
      <c r="T140" s="22">
        <v>125.69906301324787</v>
      </c>
      <c r="U140" s="22">
        <v>1573.7057677454352</v>
      </c>
      <c r="V140" s="22">
        <v>7238.3464275499364</v>
      </c>
      <c r="W140" s="22">
        <v>219.0349824519345</v>
      </c>
      <c r="X140" s="22">
        <v>38196.324615770602</v>
      </c>
      <c r="Y140" s="22">
        <v>55482.297589114118</v>
      </c>
      <c r="Z140" s="22">
        <v>41008.772631279899</v>
      </c>
      <c r="AA140" s="22">
        <v>0</v>
      </c>
      <c r="AB140" s="22">
        <v>30.754317190193067</v>
      </c>
      <c r="AC140" s="22">
        <v>52.692252546415254</v>
      </c>
      <c r="AD140" s="22">
        <v>4239.7318204657677</v>
      </c>
      <c r="AE140" s="22">
        <v>1528.4676991276692</v>
      </c>
      <c r="AF140" s="22">
        <v>191.22833290879308</v>
      </c>
      <c r="AG140" s="22">
        <v>356.77118618528687</v>
      </c>
      <c r="AH140" s="22">
        <v>0</v>
      </c>
      <c r="AI140" s="22">
        <v>161733.79261683312</v>
      </c>
      <c r="AJ140" s="22">
        <v>14.216994108086817</v>
      </c>
      <c r="AK140" s="22">
        <v>149.43981502110287</v>
      </c>
      <c r="AL140" s="22">
        <v>43405.768939535315</v>
      </c>
      <c r="AM140" s="22">
        <v>363.41973452216337</v>
      </c>
      <c r="AN140" s="22">
        <v>2619.0613871969472</v>
      </c>
      <c r="AO140" s="22">
        <v>2339.3358710615407</v>
      </c>
      <c r="AP140" s="22">
        <v>18355.755467465184</v>
      </c>
      <c r="AQ140" s="22">
        <v>1355.9373954042987</v>
      </c>
      <c r="AR140" s="22">
        <v>47485.545247425907</v>
      </c>
      <c r="AS140" s="22">
        <v>50088.516999185289</v>
      </c>
      <c r="AT140" s="22">
        <v>258.7416763636304</v>
      </c>
      <c r="AU140" s="22">
        <v>38.570242460752254</v>
      </c>
      <c r="AV140" s="22">
        <v>3449.6996710602484</v>
      </c>
      <c r="AW140" s="22">
        <v>26922.408426531347</v>
      </c>
      <c r="AX140" s="22">
        <v>222.31408586800367</v>
      </c>
      <c r="AY140" s="22">
        <v>9024.6025574995165</v>
      </c>
      <c r="AZ140" s="22">
        <v>36266.160567222098</v>
      </c>
      <c r="BA140" s="22">
        <v>212383.86581207957</v>
      </c>
      <c r="BB140" s="22">
        <v>49.19772448210044</v>
      </c>
      <c r="BC140" s="22">
        <v>158584.81630249997</v>
      </c>
      <c r="BD140" s="22">
        <v>1255587.1336325859</v>
      </c>
    </row>
    <row r="141" spans="1:65" x14ac:dyDescent="0.3">
      <c r="A141" s="23" t="s">
        <v>17</v>
      </c>
      <c r="B141" s="22">
        <v>35505.381110651288</v>
      </c>
      <c r="C141" s="22">
        <v>203117.23962214609</v>
      </c>
      <c r="D141" s="22">
        <v>60141.54047513051</v>
      </c>
      <c r="E141" s="22">
        <v>3745.9937801562332</v>
      </c>
      <c r="F141" s="22">
        <v>0.42966299270468533</v>
      </c>
      <c r="G141" s="22">
        <v>2421.00388396375</v>
      </c>
      <c r="H141" s="22">
        <v>1.4480736247483467E-2</v>
      </c>
      <c r="I141" s="22">
        <v>4024.1173122789905</v>
      </c>
      <c r="J141" s="22">
        <v>760166.88502451219</v>
      </c>
      <c r="K141" s="22">
        <v>23290.568174243184</v>
      </c>
      <c r="L141" s="22">
        <v>4628.8075786687186</v>
      </c>
      <c r="M141" s="22">
        <v>11337.317207171005</v>
      </c>
      <c r="N141" s="22">
        <v>53436.237542594718</v>
      </c>
      <c r="O141" s="22">
        <v>41800.62701640396</v>
      </c>
      <c r="P141" s="22">
        <v>6383.3963753590806</v>
      </c>
      <c r="Q141" s="22">
        <v>16315.215707353776</v>
      </c>
      <c r="R141" s="22">
        <v>736924.56917214044</v>
      </c>
      <c r="S141" s="22">
        <v>0</v>
      </c>
      <c r="T141" s="22">
        <v>9085.868748369443</v>
      </c>
      <c r="U141" s="22">
        <v>59638.299807790194</v>
      </c>
      <c r="V141" s="22">
        <v>10983.994557919952</v>
      </c>
      <c r="W141" s="22">
        <v>1356.7684908022802</v>
      </c>
      <c r="X141" s="22">
        <v>25523.075372251125</v>
      </c>
      <c r="Y141" s="22">
        <v>339420.9128937046</v>
      </c>
      <c r="Z141" s="22">
        <v>548822.42877238011</v>
      </c>
      <c r="AA141" s="22">
        <v>45.243255848574208</v>
      </c>
      <c r="AB141" s="22">
        <v>1416.3833136572832</v>
      </c>
      <c r="AC141" s="22">
        <v>4912.1840643337782</v>
      </c>
      <c r="AD141" s="22">
        <v>21267.799588826369</v>
      </c>
      <c r="AE141" s="22">
        <v>59690.070102362355</v>
      </c>
      <c r="AF141" s="22">
        <v>7104.0949817884948</v>
      </c>
      <c r="AG141" s="22">
        <v>10462.486448335612</v>
      </c>
      <c r="AH141" s="22">
        <v>37.506749147598221</v>
      </c>
      <c r="AI141" s="22">
        <v>293094.20690350339</v>
      </c>
      <c r="AJ141" s="22">
        <v>1258.6345035107547</v>
      </c>
      <c r="AK141" s="22">
        <v>19607.009072946501</v>
      </c>
      <c r="AL141" s="22">
        <v>475484.34629760147</v>
      </c>
      <c r="AM141" s="22">
        <v>15464.23511830467</v>
      </c>
      <c r="AN141" s="22">
        <v>306239.96721585351</v>
      </c>
      <c r="AO141" s="22">
        <v>23020.828121622162</v>
      </c>
      <c r="AP141" s="22">
        <v>135718.76362975774</v>
      </c>
      <c r="AQ141" s="22">
        <v>31948.945889538012</v>
      </c>
      <c r="AR141" s="22">
        <v>23601.48777242309</v>
      </c>
      <c r="AS141" s="22">
        <v>113179.99246381542</v>
      </c>
      <c r="AT141" s="22">
        <v>15751.472678855822</v>
      </c>
      <c r="AU141" s="22">
        <v>4174.5865424730373</v>
      </c>
      <c r="AV141" s="22">
        <v>68563.613321608995</v>
      </c>
      <c r="AW141" s="22">
        <v>46304.256492908957</v>
      </c>
      <c r="AX141" s="22">
        <v>28564.060683037871</v>
      </c>
      <c r="AY141" s="22">
        <v>38984.71170593331</v>
      </c>
      <c r="AZ141" s="22">
        <v>822046.6223958187</v>
      </c>
      <c r="BA141" s="22">
        <v>601994.01902254298</v>
      </c>
      <c r="BB141" s="22">
        <v>457.04084332250636</v>
      </c>
      <c r="BC141" s="22">
        <v>335565.81460634933</v>
      </c>
      <c r="BD141" s="22">
        <v>6464031.0765557494</v>
      </c>
    </row>
    <row r="142" spans="1:65" x14ac:dyDescent="0.3">
      <c r="A142" s="23" t="s">
        <v>18</v>
      </c>
      <c r="B142" s="22">
        <v>1.204293026187487E-4</v>
      </c>
      <c r="C142" s="22">
        <v>2.3605634577478316E-2</v>
      </c>
      <c r="D142" s="22">
        <v>825.66569444464415</v>
      </c>
      <c r="E142" s="22">
        <v>1.9340172939709061E-3</v>
      </c>
      <c r="F142" s="22">
        <v>0</v>
      </c>
      <c r="G142" s="22">
        <v>11007.312373691962</v>
      </c>
      <c r="H142" s="22">
        <v>0</v>
      </c>
      <c r="I142" s="22">
        <v>3.3752125359128173E-2</v>
      </c>
      <c r="J142" s="22">
        <v>433.86879764946337</v>
      </c>
      <c r="K142" s="22">
        <v>22.82718106435853</v>
      </c>
      <c r="L142" s="22">
        <v>105.61991123660326</v>
      </c>
      <c r="M142" s="22">
        <v>9405.6599513357687</v>
      </c>
      <c r="N142" s="22">
        <v>10.281625719112663</v>
      </c>
      <c r="O142" s="22">
        <v>616.26280032080945</v>
      </c>
      <c r="P142" s="22">
        <v>0</v>
      </c>
      <c r="Q142" s="22">
        <v>103.01627039185237</v>
      </c>
      <c r="R142" s="22">
        <v>98.07689247781633</v>
      </c>
      <c r="S142" s="22">
        <v>7577.5328091178117</v>
      </c>
      <c r="T142" s="22">
        <v>0</v>
      </c>
      <c r="U142" s="22">
        <v>3784.1426072881181</v>
      </c>
      <c r="V142" s="22">
        <v>8.538060528243113</v>
      </c>
      <c r="W142" s="22">
        <v>2.6424068907931427E-5</v>
      </c>
      <c r="X142" s="22">
        <v>0.10630885726757099</v>
      </c>
      <c r="Y142" s="22">
        <v>515.10491205660048</v>
      </c>
      <c r="Z142" s="22">
        <v>2.5379228793690816</v>
      </c>
      <c r="AA142" s="22">
        <v>0</v>
      </c>
      <c r="AB142" s="22">
        <v>0</v>
      </c>
      <c r="AC142" s="22">
        <v>0</v>
      </c>
      <c r="AD142" s="22">
        <v>0</v>
      </c>
      <c r="AE142" s="22">
        <v>1.623436367466907</v>
      </c>
      <c r="AF142" s="22">
        <v>1267.5984504413211</v>
      </c>
      <c r="AG142" s="22">
        <v>2.1279872582717036E-2</v>
      </c>
      <c r="AH142" s="22">
        <v>0</v>
      </c>
      <c r="AI142" s="22">
        <v>2397.2309817072228</v>
      </c>
      <c r="AJ142" s="22">
        <v>4.5749262615060007E-5</v>
      </c>
      <c r="AK142" s="22">
        <v>1.3444948198911228E-4</v>
      </c>
      <c r="AL142" s="22">
        <v>52.460723784171321</v>
      </c>
      <c r="AM142" s="22">
        <v>9.2698618296022606E-2</v>
      </c>
      <c r="AN142" s="22">
        <v>2913.280044753626</v>
      </c>
      <c r="AO142" s="22">
        <v>246.33655515341283</v>
      </c>
      <c r="AP142" s="22">
        <v>1523.5768224987246</v>
      </c>
      <c r="AQ142" s="22">
        <v>32824.454232866105</v>
      </c>
      <c r="AR142" s="22">
        <v>3.0273019488727165E-4</v>
      </c>
      <c r="AS142" s="22">
        <v>7.7722970353991727E-2</v>
      </c>
      <c r="AT142" s="22">
        <v>82.917253992008341</v>
      </c>
      <c r="AU142" s="22">
        <v>8.5974597475111801E-4</v>
      </c>
      <c r="AV142" s="22">
        <v>528.68338630270114</v>
      </c>
      <c r="AW142" s="22">
        <v>56.24756423465999</v>
      </c>
      <c r="AX142" s="22">
        <v>1.9366091440541338E-2</v>
      </c>
      <c r="AY142" s="22">
        <v>4.858589257495418E-2</v>
      </c>
      <c r="AZ142" s="22">
        <v>1544.037308153059</v>
      </c>
      <c r="BA142" s="22">
        <v>9.8967342560647662</v>
      </c>
      <c r="BB142" s="22">
        <v>0</v>
      </c>
      <c r="BC142" s="22">
        <v>831.78566187742581</v>
      </c>
      <c r="BD142" s="22">
        <v>78797.003710198507</v>
      </c>
    </row>
    <row r="143" spans="1:65" x14ac:dyDescent="0.3">
      <c r="A143" s="23" t="s">
        <v>19</v>
      </c>
      <c r="B143" s="22">
        <v>0.29397465483002111</v>
      </c>
      <c r="C143" s="22">
        <v>250.15741784132439</v>
      </c>
      <c r="D143" s="22">
        <v>117.09887883114254</v>
      </c>
      <c r="E143" s="22">
        <v>184.6267993074386</v>
      </c>
      <c r="F143" s="22">
        <v>0</v>
      </c>
      <c r="G143" s="22">
        <v>60.42565132537414</v>
      </c>
      <c r="H143" s="22">
        <v>3.4616455760246961E-5</v>
      </c>
      <c r="I143" s="22">
        <v>12.983466323638927</v>
      </c>
      <c r="J143" s="22">
        <v>1683.5649969406102</v>
      </c>
      <c r="K143" s="22">
        <v>85.031249386812391</v>
      </c>
      <c r="L143" s="22">
        <v>1.1346190406153669</v>
      </c>
      <c r="M143" s="22">
        <v>0</v>
      </c>
      <c r="N143" s="22">
        <v>55.778843802117478</v>
      </c>
      <c r="O143" s="22">
        <v>6.9800056922609572</v>
      </c>
      <c r="P143" s="22">
        <v>7.8019640276644508E-6</v>
      </c>
      <c r="Q143" s="22">
        <v>4.5717848725553996</v>
      </c>
      <c r="R143" s="22">
        <v>1199.6265988760563</v>
      </c>
      <c r="S143" s="22">
        <v>12347.181191129561</v>
      </c>
      <c r="T143" s="22">
        <v>25.385550442766458</v>
      </c>
      <c r="U143" s="22">
        <v>0</v>
      </c>
      <c r="V143" s="22">
        <v>32.170985026859363</v>
      </c>
      <c r="W143" s="22">
        <v>3.9724497485515986E-2</v>
      </c>
      <c r="X143" s="22">
        <v>1.6181549538044009</v>
      </c>
      <c r="Y143" s="22">
        <v>233.63617399674388</v>
      </c>
      <c r="Z143" s="22">
        <v>19.715142999580411</v>
      </c>
      <c r="AA143" s="22">
        <v>0</v>
      </c>
      <c r="AB143" s="22">
        <v>0.23410993686268322</v>
      </c>
      <c r="AC143" s="22">
        <v>2.409730214707078</v>
      </c>
      <c r="AD143" s="22">
        <v>3.598747950042303E-4</v>
      </c>
      <c r="AE143" s="22">
        <v>32.722386621403921</v>
      </c>
      <c r="AF143" s="22">
        <v>6.8258091354838693E-2</v>
      </c>
      <c r="AG143" s="22">
        <v>78.360166759384001</v>
      </c>
      <c r="AH143" s="22">
        <v>0</v>
      </c>
      <c r="AI143" s="22">
        <v>564.28156041837656</v>
      </c>
      <c r="AJ143" s="22">
        <v>1.5028671467220291E-2</v>
      </c>
      <c r="AK143" s="22">
        <v>10.015822448979657</v>
      </c>
      <c r="AL143" s="22">
        <v>26.401661208883727</v>
      </c>
      <c r="AM143" s="22">
        <v>4.1245980788866508</v>
      </c>
      <c r="AN143" s="22">
        <v>612.12294590919453</v>
      </c>
      <c r="AO143" s="22">
        <v>51.655746332348045</v>
      </c>
      <c r="AP143" s="22">
        <v>21.650486390751755</v>
      </c>
      <c r="AQ143" s="22">
        <v>664.51558057606258</v>
      </c>
      <c r="AR143" s="22">
        <v>31.83274917083105</v>
      </c>
      <c r="AS143" s="22">
        <v>8.2691865867943548</v>
      </c>
      <c r="AT143" s="22">
        <v>1354.450213261712</v>
      </c>
      <c r="AU143" s="22">
        <v>82.84302974116224</v>
      </c>
      <c r="AV143" s="22">
        <v>290.86389890381651</v>
      </c>
      <c r="AW143" s="22">
        <v>110.77098528148771</v>
      </c>
      <c r="AX143" s="22">
        <v>15.697869913835785</v>
      </c>
      <c r="AY143" s="22">
        <v>139.19011713919431</v>
      </c>
      <c r="AZ143" s="22">
        <v>4227.1745012496949</v>
      </c>
      <c r="BA143" s="22">
        <v>2500.1297303069973</v>
      </c>
      <c r="BB143" s="22">
        <v>5.5177024311264693E-2</v>
      </c>
      <c r="BC143" s="22">
        <v>1008.4096459198051</v>
      </c>
      <c r="BD143" s="22">
        <v>28160.286798393099</v>
      </c>
    </row>
    <row r="144" spans="1:65" x14ac:dyDescent="0.3">
      <c r="A144" s="23" t="s">
        <v>20</v>
      </c>
      <c r="B144" s="22">
        <v>442.16992174486353</v>
      </c>
      <c r="C144" s="22">
        <v>0.97962712265409413</v>
      </c>
      <c r="D144" s="22">
        <v>15666.733746848457</v>
      </c>
      <c r="E144" s="22">
        <v>30.134894630118797</v>
      </c>
      <c r="F144" s="22">
        <v>0</v>
      </c>
      <c r="G144" s="22">
        <v>449.05414936408386</v>
      </c>
      <c r="H144" s="22">
        <v>9.977097240788789E-3</v>
      </c>
      <c r="I144" s="22">
        <v>1632.1345629976092</v>
      </c>
      <c r="J144" s="22">
        <v>57127.624266098515</v>
      </c>
      <c r="K144" s="22">
        <v>3791.7053310561164</v>
      </c>
      <c r="L144" s="22">
        <v>955.85371938580784</v>
      </c>
      <c r="M144" s="22">
        <v>0</v>
      </c>
      <c r="N144" s="22">
        <v>702.79363307791186</v>
      </c>
      <c r="O144" s="22">
        <v>469.58105222820831</v>
      </c>
      <c r="P144" s="22">
        <v>2.2486690813256459E-3</v>
      </c>
      <c r="Q144" s="22">
        <v>4.1678128816062339</v>
      </c>
      <c r="R144" s="22">
        <v>281.35174762194629</v>
      </c>
      <c r="S144" s="22">
        <v>15152.272066818452</v>
      </c>
      <c r="T144" s="22">
        <v>2418.8951593565671</v>
      </c>
      <c r="U144" s="22">
        <v>39.189018241323737</v>
      </c>
      <c r="V144" s="22">
        <v>0</v>
      </c>
      <c r="W144" s="22">
        <v>510.50562171300311</v>
      </c>
      <c r="X144" s="22">
        <v>234.45709561014502</v>
      </c>
      <c r="Y144" s="22">
        <v>7847.1644514540949</v>
      </c>
      <c r="Z144" s="22">
        <v>22862.183971964041</v>
      </c>
      <c r="AA144" s="22">
        <v>0</v>
      </c>
      <c r="AB144" s="22">
        <v>0.66380464773718428</v>
      </c>
      <c r="AC144" s="22">
        <v>0.37960588087015057</v>
      </c>
      <c r="AD144" s="22">
        <v>0.10372251420347382</v>
      </c>
      <c r="AE144" s="22">
        <v>343.90622869938562</v>
      </c>
      <c r="AF144" s="22">
        <v>175.56496886678104</v>
      </c>
      <c r="AG144" s="22">
        <v>295.51665493053486</v>
      </c>
      <c r="AH144" s="22">
        <v>78.028875051902688</v>
      </c>
      <c r="AI144" s="22">
        <v>12720.557914673436</v>
      </c>
      <c r="AJ144" s="22">
        <v>0.86685467167824826</v>
      </c>
      <c r="AK144" s="22">
        <v>0.13203619249667145</v>
      </c>
      <c r="AL144" s="22">
        <v>303.02650781279993</v>
      </c>
      <c r="AM144" s="22">
        <v>52.365735755604938</v>
      </c>
      <c r="AN144" s="22">
        <v>1.1819568699041525</v>
      </c>
      <c r="AO144" s="22">
        <v>7.1236471046372332E-2</v>
      </c>
      <c r="AP144" s="22">
        <v>267.14925755394933</v>
      </c>
      <c r="AQ144" s="22">
        <v>1541.3106093009374</v>
      </c>
      <c r="AR144" s="22">
        <v>1.5045978935401376</v>
      </c>
      <c r="AS144" s="22">
        <v>716.73675342760168</v>
      </c>
      <c r="AT144" s="22">
        <v>0.18269871127241083</v>
      </c>
      <c r="AU144" s="22">
        <v>2360.3919198244853</v>
      </c>
      <c r="AV144" s="22">
        <v>3422.4361500586692</v>
      </c>
      <c r="AW144" s="22">
        <v>2.3021977104277074</v>
      </c>
      <c r="AX144" s="22">
        <v>54.723244678447344</v>
      </c>
      <c r="AY144" s="22">
        <v>100.67017461574119</v>
      </c>
      <c r="AZ144" s="22">
        <v>90405.742550710376</v>
      </c>
      <c r="BA144" s="22">
        <v>118775.55011497455</v>
      </c>
      <c r="BB144" s="22">
        <v>63.52879577480725</v>
      </c>
      <c r="BC144" s="22">
        <v>20228.268402375619</v>
      </c>
      <c r="BD144" s="22">
        <v>382531.82764663058</v>
      </c>
    </row>
    <row r="145" spans="1:56" x14ac:dyDescent="0.3">
      <c r="A145" s="23" t="s">
        <v>21</v>
      </c>
      <c r="B145" s="22">
        <v>1727.3860263460074</v>
      </c>
      <c r="C145" s="22">
        <v>1570.7256972248358</v>
      </c>
      <c r="D145" s="22">
        <v>2.5635920105916221</v>
      </c>
      <c r="E145" s="22">
        <v>0.13336381917066617</v>
      </c>
      <c r="F145" s="22">
        <v>0</v>
      </c>
      <c r="G145" s="22">
        <v>0</v>
      </c>
      <c r="H145" s="22">
        <v>0</v>
      </c>
      <c r="I145" s="22">
        <v>20.718509754086149</v>
      </c>
      <c r="J145" s="22">
        <v>11043.663172796838</v>
      </c>
      <c r="K145" s="22">
        <v>49.767998128389394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0.25169669413459184</v>
      </c>
      <c r="R145" s="22">
        <v>163.27222547409283</v>
      </c>
      <c r="S145" s="22">
        <v>214.28156995081329</v>
      </c>
      <c r="T145" s="22">
        <v>0</v>
      </c>
      <c r="U145" s="22">
        <v>1.2212977724641876</v>
      </c>
      <c r="V145" s="22">
        <v>0.56899267600508607</v>
      </c>
      <c r="W145" s="22">
        <v>0</v>
      </c>
      <c r="X145" s="22">
        <v>214.70343177600103</v>
      </c>
      <c r="Y145" s="22">
        <v>7.3684126075303862</v>
      </c>
      <c r="Z145" s="22">
        <v>16051.822247122864</v>
      </c>
      <c r="AA145" s="22">
        <v>0</v>
      </c>
      <c r="AB145" s="22">
        <v>0</v>
      </c>
      <c r="AC145" s="22">
        <v>0</v>
      </c>
      <c r="AD145" s="22">
        <v>0</v>
      </c>
      <c r="AE145" s="22">
        <v>5.954537358781419</v>
      </c>
      <c r="AF145" s="22">
        <v>0</v>
      </c>
      <c r="AG145" s="22">
        <v>3.059765525126751</v>
      </c>
      <c r="AH145" s="22">
        <v>0</v>
      </c>
      <c r="AI145" s="22">
        <v>76.583365779624401</v>
      </c>
      <c r="AJ145" s="22">
        <v>2.6148723214136214E-2</v>
      </c>
      <c r="AK145" s="22">
        <v>0.29126759264137675</v>
      </c>
      <c r="AL145" s="22">
        <v>11335.786195358045</v>
      </c>
      <c r="AM145" s="22">
        <v>7.0466514661526591E-2</v>
      </c>
      <c r="AN145" s="22">
        <v>0</v>
      </c>
      <c r="AO145" s="22">
        <v>0</v>
      </c>
      <c r="AP145" s="22">
        <v>3609.5444460427088</v>
      </c>
      <c r="AQ145" s="22">
        <v>0.11110783710982296</v>
      </c>
      <c r="AR145" s="22">
        <v>3.8804167840829482</v>
      </c>
      <c r="AS145" s="22">
        <v>16201.239216211416</v>
      </c>
      <c r="AT145" s="22">
        <v>2.7307327529074787E-2</v>
      </c>
      <c r="AU145" s="22">
        <v>0</v>
      </c>
      <c r="AV145" s="22">
        <v>221.53766469923835</v>
      </c>
      <c r="AW145" s="22">
        <v>0.288768859247514</v>
      </c>
      <c r="AX145" s="22">
        <v>0.30050367353981322</v>
      </c>
      <c r="AY145" s="22">
        <v>0</v>
      </c>
      <c r="AZ145" s="22">
        <v>169.41438585390426</v>
      </c>
      <c r="BA145" s="22">
        <v>7117.5045014539555</v>
      </c>
      <c r="BB145" s="22">
        <v>3.8761426169497251E-2</v>
      </c>
      <c r="BC145" s="22">
        <v>280.47269308943169</v>
      </c>
      <c r="BD145" s="22">
        <v>70094.579754264254</v>
      </c>
    </row>
    <row r="146" spans="1:56" x14ac:dyDescent="0.3">
      <c r="A146" s="23" t="s">
        <v>22</v>
      </c>
      <c r="B146" s="22">
        <v>60.265712161908134</v>
      </c>
      <c r="C146" s="22">
        <v>0.94204013654084018</v>
      </c>
      <c r="D146" s="22">
        <v>0.4379877167503588</v>
      </c>
      <c r="E146" s="22">
        <v>7.4156996066341581</v>
      </c>
      <c r="F146" s="22">
        <v>0</v>
      </c>
      <c r="G146" s="22">
        <v>3.5481218282325061E-2</v>
      </c>
      <c r="H146" s="22">
        <v>1.1845152642424172E-4</v>
      </c>
      <c r="I146" s="22">
        <v>40.66614487837321</v>
      </c>
      <c r="J146" s="22">
        <v>6038.4238959950881</v>
      </c>
      <c r="K146" s="22">
        <v>347.7365396476751</v>
      </c>
      <c r="L146" s="22">
        <v>0</v>
      </c>
      <c r="M146" s="22">
        <v>0</v>
      </c>
      <c r="N146" s="22">
        <v>5.4878692641121544E-2</v>
      </c>
      <c r="O146" s="22">
        <v>0.12633135542725166</v>
      </c>
      <c r="P146" s="22">
        <v>2.669697194260901E-5</v>
      </c>
      <c r="Q146" s="22">
        <v>0.29276238122420079</v>
      </c>
      <c r="R146" s="22">
        <v>24448.908345233598</v>
      </c>
      <c r="S146" s="22">
        <v>645.96471382975551</v>
      </c>
      <c r="T146" s="22">
        <v>3.8879056813208444E-7</v>
      </c>
      <c r="U146" s="22">
        <v>0.1647964786398543</v>
      </c>
      <c r="V146" s="22">
        <v>5.621075769564281</v>
      </c>
      <c r="W146" s="22">
        <v>0.33504567885697506</v>
      </c>
      <c r="X146" s="22">
        <v>0</v>
      </c>
      <c r="Y146" s="22">
        <v>6498.0675478133626</v>
      </c>
      <c r="Z146" s="22">
        <v>112.24010473396729</v>
      </c>
      <c r="AA146" s="22">
        <v>0</v>
      </c>
      <c r="AB146" s="22">
        <v>3.1463692805169481E-2</v>
      </c>
      <c r="AC146" s="22">
        <v>3.471326316553381E-2</v>
      </c>
      <c r="AD146" s="22">
        <v>1.2314293261303554E-3</v>
      </c>
      <c r="AE146" s="22">
        <v>26.838517502687612</v>
      </c>
      <c r="AF146" s="22">
        <v>0</v>
      </c>
      <c r="AG146" s="22">
        <v>24.085349262470505</v>
      </c>
      <c r="AH146" s="22">
        <v>0</v>
      </c>
      <c r="AI146" s="22">
        <v>9.0716744998024534</v>
      </c>
      <c r="AJ146" s="22">
        <v>1.1755952670126248</v>
      </c>
      <c r="AK146" s="22">
        <v>5.7102081491551271E-2</v>
      </c>
      <c r="AL146" s="22">
        <v>159.33671175172697</v>
      </c>
      <c r="AM146" s="22">
        <v>2.7982554736759329</v>
      </c>
      <c r="AN146" s="22">
        <v>0.11730183935259335</v>
      </c>
      <c r="AO146" s="22">
        <v>1.3594005033652193E-2</v>
      </c>
      <c r="AP146" s="22">
        <v>206.02429637812696</v>
      </c>
      <c r="AQ146" s="22">
        <v>3.5099870216901349E-2</v>
      </c>
      <c r="AR146" s="22">
        <v>280.37829475209594</v>
      </c>
      <c r="AS146" s="22">
        <v>12.635098226545519</v>
      </c>
      <c r="AT146" s="22">
        <v>1.340332545618444E-2</v>
      </c>
      <c r="AU146" s="22">
        <v>1.5286977716731962E-2</v>
      </c>
      <c r="AV146" s="22">
        <v>1.6669691291707303</v>
      </c>
      <c r="AW146" s="22">
        <v>0.16924949975496095</v>
      </c>
      <c r="AX146" s="22">
        <v>3.2527236493357568</v>
      </c>
      <c r="AY146" s="22">
        <v>0.60278388575330699</v>
      </c>
      <c r="AZ146" s="22">
        <v>376.52524746777578</v>
      </c>
      <c r="BA146" s="22">
        <v>7436.1391476526724</v>
      </c>
      <c r="BB146" s="22">
        <v>0.4636119833612255</v>
      </c>
      <c r="BC146" s="22">
        <v>613.27793746156988</v>
      </c>
      <c r="BD146" s="22">
        <v>47362.459909193683</v>
      </c>
    </row>
    <row r="147" spans="1:56" x14ac:dyDescent="0.3">
      <c r="A147" s="23" t="s">
        <v>23</v>
      </c>
      <c r="B147" s="22">
        <v>650.15789598317485</v>
      </c>
      <c r="C147" s="22">
        <v>14039.381152962498</v>
      </c>
      <c r="D147" s="22">
        <v>4656.4291170598817</v>
      </c>
      <c r="E147" s="22">
        <v>4171.3450285751278</v>
      </c>
      <c r="F147" s="22">
        <v>0</v>
      </c>
      <c r="G147" s="22">
        <v>1346.1719686162776</v>
      </c>
      <c r="H147" s="22">
        <v>0</v>
      </c>
      <c r="I147" s="22">
        <v>346.6819102959081</v>
      </c>
      <c r="J147" s="22">
        <v>21667.290320699885</v>
      </c>
      <c r="K147" s="22">
        <v>890.02472758938973</v>
      </c>
      <c r="L147" s="22">
        <v>5145.2033898308837</v>
      </c>
      <c r="M147" s="22">
        <v>2439.0064199949175</v>
      </c>
      <c r="N147" s="22">
        <v>1456.2587009584115</v>
      </c>
      <c r="O147" s="22">
        <v>2590.311719156286</v>
      </c>
      <c r="P147" s="22">
        <v>907.37422843438685</v>
      </c>
      <c r="Q147" s="22">
        <v>341.41654779504177</v>
      </c>
      <c r="R147" s="22">
        <v>62561.699225437529</v>
      </c>
      <c r="S147" s="22">
        <v>46396.806172031465</v>
      </c>
      <c r="T147" s="22">
        <v>586.53060245457561</v>
      </c>
      <c r="U147" s="22">
        <v>3063.8832129503839</v>
      </c>
      <c r="V147" s="22">
        <v>1267.6859267392369</v>
      </c>
      <c r="W147" s="22">
        <v>69.952585175750983</v>
      </c>
      <c r="X147" s="22">
        <v>698.4000153994283</v>
      </c>
      <c r="Y147" s="22">
        <v>0</v>
      </c>
      <c r="Z147" s="22">
        <v>3295.5755915740419</v>
      </c>
      <c r="AA147" s="22">
        <v>0</v>
      </c>
      <c r="AB147" s="22">
        <v>35.818971164279226</v>
      </c>
      <c r="AC147" s="22">
        <v>166.16711879786976</v>
      </c>
      <c r="AD147" s="22">
        <v>79.82984034515556</v>
      </c>
      <c r="AE147" s="22">
        <v>70661.049266531278</v>
      </c>
      <c r="AF147" s="22">
        <v>3423.4660048740075</v>
      </c>
      <c r="AG147" s="22">
        <v>237.31576953439327</v>
      </c>
      <c r="AH147" s="22">
        <v>18.884589020672998</v>
      </c>
      <c r="AI147" s="22">
        <v>14568.842834991159</v>
      </c>
      <c r="AJ147" s="22">
        <v>135.07884097593652</v>
      </c>
      <c r="AK147" s="22">
        <v>285.14808526044379</v>
      </c>
      <c r="AL147" s="22">
        <v>7259.2723845535902</v>
      </c>
      <c r="AM147" s="22">
        <v>295.60690734839085</v>
      </c>
      <c r="AN147" s="22">
        <v>6081.927218316484</v>
      </c>
      <c r="AO147" s="22">
        <v>1958.4163120697715</v>
      </c>
      <c r="AP147" s="22">
        <v>17542.343168003063</v>
      </c>
      <c r="AQ147" s="22">
        <v>37384.290049012809</v>
      </c>
      <c r="AR147" s="22">
        <v>5553.9307911371725</v>
      </c>
      <c r="AS147" s="22">
        <v>27236.89521935198</v>
      </c>
      <c r="AT147" s="22">
        <v>2774.6009051216165</v>
      </c>
      <c r="AU147" s="22">
        <v>493.10945258144682</v>
      </c>
      <c r="AV147" s="22">
        <v>6465.6753038192946</v>
      </c>
      <c r="AW147" s="22">
        <v>1204.1086679804018</v>
      </c>
      <c r="AX147" s="22">
        <v>47885.438834640314</v>
      </c>
      <c r="AY147" s="22">
        <v>1148.6872875860806</v>
      </c>
      <c r="AZ147" s="22">
        <v>16385.126474025332</v>
      </c>
      <c r="BA147" s="22">
        <v>18427.428306714388</v>
      </c>
      <c r="BB147" s="22">
        <v>0</v>
      </c>
      <c r="BC147" s="22">
        <v>102726.30318970626</v>
      </c>
      <c r="BD147" s="22">
        <v>569022.34825317818</v>
      </c>
    </row>
    <row r="148" spans="1:56" x14ac:dyDescent="0.3">
      <c r="A148" s="23" t="s">
        <v>24</v>
      </c>
      <c r="B148" s="22">
        <v>53967.908413717247</v>
      </c>
      <c r="C148" s="22">
        <v>100991.26623482075</v>
      </c>
      <c r="D148" s="22">
        <v>26746.67319359833</v>
      </c>
      <c r="E148" s="22">
        <v>433.31858249069734</v>
      </c>
      <c r="F148" s="22">
        <v>0</v>
      </c>
      <c r="G148" s="22">
        <v>1.588807019978564</v>
      </c>
      <c r="H148" s="22">
        <v>121.84706283842921</v>
      </c>
      <c r="I148" s="22">
        <v>6911.9347246810485</v>
      </c>
      <c r="J148" s="22">
        <v>2907685.0365028651</v>
      </c>
      <c r="K148" s="22">
        <v>100538.66308956096</v>
      </c>
      <c r="L148" s="22">
        <v>3.7769241740124371</v>
      </c>
      <c r="M148" s="22">
        <v>0</v>
      </c>
      <c r="N148" s="22">
        <v>9909.257791546841</v>
      </c>
      <c r="O148" s="22">
        <v>369.12286706734977</v>
      </c>
      <c r="P148" s="22">
        <v>4.6136573134933901E-5</v>
      </c>
      <c r="Q148" s="22">
        <v>21879.278433462478</v>
      </c>
      <c r="R148" s="22">
        <v>279121.14412419713</v>
      </c>
      <c r="S148" s="22">
        <v>429355.34565521241</v>
      </c>
      <c r="T148" s="22">
        <v>6.7189134855289656E-7</v>
      </c>
      <c r="U148" s="22">
        <v>428.56705432018987</v>
      </c>
      <c r="V148" s="22">
        <v>1568.496315995902</v>
      </c>
      <c r="W148" s="22">
        <v>249191.15477926884</v>
      </c>
      <c r="X148" s="22">
        <v>37651.649767031784</v>
      </c>
      <c r="Y148" s="22">
        <v>111599.38005796199</v>
      </c>
      <c r="Z148" s="22">
        <v>0</v>
      </c>
      <c r="AA148" s="22">
        <v>0</v>
      </c>
      <c r="AB148" s="22">
        <v>1.2211556482077388</v>
      </c>
      <c r="AC148" s="22">
        <v>8580.7071540769139</v>
      </c>
      <c r="AD148" s="22">
        <v>186.97845627894986</v>
      </c>
      <c r="AE148" s="22">
        <v>711350.09731243982</v>
      </c>
      <c r="AF148" s="22">
        <v>63319.172249188909</v>
      </c>
      <c r="AG148" s="22">
        <v>3493.5987121914882</v>
      </c>
      <c r="AH148" s="22">
        <v>0</v>
      </c>
      <c r="AI148" s="22">
        <v>17298.454002467271</v>
      </c>
      <c r="AJ148" s="22">
        <v>9.671214413337502</v>
      </c>
      <c r="AK148" s="22">
        <v>16953.074707953863</v>
      </c>
      <c r="AL148" s="22">
        <v>4972616.7209124835</v>
      </c>
      <c r="AM148" s="22">
        <v>16534.949413726979</v>
      </c>
      <c r="AN148" s="22">
        <v>1091.2595479533518</v>
      </c>
      <c r="AO148" s="22">
        <v>364.6171772806552</v>
      </c>
      <c r="AP148" s="22">
        <v>2415219.0306920437</v>
      </c>
      <c r="AQ148" s="22">
        <v>56.679347516005436</v>
      </c>
      <c r="AR148" s="22">
        <v>1398.9613330974471</v>
      </c>
      <c r="AS148" s="22">
        <v>981028.42339408211</v>
      </c>
      <c r="AT148" s="22">
        <v>31.318320802461603</v>
      </c>
      <c r="AU148" s="22">
        <v>2.1034262921916832E-5</v>
      </c>
      <c r="AV148" s="22">
        <v>789.57880596848963</v>
      </c>
      <c r="AW148" s="22">
        <v>686.56555231232426</v>
      </c>
      <c r="AX148" s="22">
        <v>220772.70716069694</v>
      </c>
      <c r="AY148" s="22">
        <v>612.31186975864284</v>
      </c>
      <c r="AZ148" s="22">
        <v>199178.57620426032</v>
      </c>
      <c r="BA148" s="22">
        <v>2383895.0388026563</v>
      </c>
      <c r="BB148" s="22">
        <v>12134.410814122326</v>
      </c>
      <c r="BC148" s="22">
        <v>228769.08700816674</v>
      </c>
      <c r="BD148" s="22">
        <v>16594848.621771261</v>
      </c>
    </row>
    <row r="149" spans="1:56" x14ac:dyDescent="0.3">
      <c r="A149" s="23" t="s">
        <v>25</v>
      </c>
      <c r="B149" s="22">
        <v>0</v>
      </c>
      <c r="C149" s="22">
        <v>0</v>
      </c>
      <c r="D149" s="22">
        <v>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0</v>
      </c>
      <c r="AQ149" s="22"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</row>
    <row r="150" spans="1:56" x14ac:dyDescent="0.3">
      <c r="A150" s="23" t="s">
        <v>26</v>
      </c>
      <c r="B150" s="22">
        <v>1.9325376189154645E-5</v>
      </c>
      <c r="C150" s="22">
        <v>3.4127370660647166E-6</v>
      </c>
      <c r="D150" s="22">
        <v>1.1859887028016615E-5</v>
      </c>
      <c r="E150" s="22">
        <v>3.828684803103731</v>
      </c>
      <c r="F150" s="22">
        <v>0</v>
      </c>
      <c r="G150" s="22">
        <v>3.6019652083027522E-2</v>
      </c>
      <c r="H150" s="22">
        <v>0</v>
      </c>
      <c r="I150" s="22">
        <v>5.4162276585923777E-3</v>
      </c>
      <c r="J150" s="22">
        <v>1.093191639431758</v>
      </c>
      <c r="K150" s="22">
        <v>0.1302677991603455</v>
      </c>
      <c r="L150" s="22">
        <v>0</v>
      </c>
      <c r="M150" s="22">
        <v>0</v>
      </c>
      <c r="N150" s="22">
        <v>0</v>
      </c>
      <c r="O150" s="22">
        <v>0</v>
      </c>
      <c r="P150" s="22">
        <v>17.912058414431254</v>
      </c>
      <c r="Q150" s="22">
        <v>6.1618828809263874E-5</v>
      </c>
      <c r="R150" s="22">
        <v>7.4968011958832514E-3</v>
      </c>
      <c r="S150" s="22">
        <v>4.2846793723376186E-3</v>
      </c>
      <c r="T150" s="22">
        <v>0</v>
      </c>
      <c r="U150" s="22">
        <v>0</v>
      </c>
      <c r="V150" s="22">
        <v>1.2527991823875965E-3</v>
      </c>
      <c r="W150" s="22">
        <v>2.4883246976587272E-5</v>
      </c>
      <c r="X150" s="22">
        <v>0</v>
      </c>
      <c r="Y150" s="22">
        <v>1.1864938972183127E-3</v>
      </c>
      <c r="Z150" s="22">
        <v>1.9777228611185167</v>
      </c>
      <c r="AA150" s="22">
        <v>0</v>
      </c>
      <c r="AB150" s="22">
        <v>0</v>
      </c>
      <c r="AC150" s="22">
        <v>44.242424087124377</v>
      </c>
      <c r="AD150" s="22">
        <v>0</v>
      </c>
      <c r="AE150" s="22">
        <v>1.1847636886898228E-2</v>
      </c>
      <c r="AF150" s="22">
        <v>0</v>
      </c>
      <c r="AG150" s="22">
        <v>3.4147963491923572E-3</v>
      </c>
      <c r="AH150" s="22">
        <v>0</v>
      </c>
      <c r="AI150" s="22">
        <v>1.6904883431137149E-2</v>
      </c>
      <c r="AJ150" s="22">
        <v>7.341416841143623E-6</v>
      </c>
      <c r="AK150" s="22">
        <v>0.48381908038651578</v>
      </c>
      <c r="AL150" s="22">
        <v>37.579188907967968</v>
      </c>
      <c r="AM150" s="22">
        <v>1.5127784281515527E-4</v>
      </c>
      <c r="AN150" s="22">
        <v>1.8009826041513761E-2</v>
      </c>
      <c r="AO150" s="22">
        <v>0</v>
      </c>
      <c r="AP150" s="22">
        <v>3.4582119124842783E-2</v>
      </c>
      <c r="AQ150" s="22">
        <v>0</v>
      </c>
      <c r="AR150" s="22">
        <v>218.31642877730982</v>
      </c>
      <c r="AS150" s="22">
        <v>2.2859778097029274E-2</v>
      </c>
      <c r="AT150" s="22">
        <v>3.7409005425643826</v>
      </c>
      <c r="AU150" s="22">
        <v>0</v>
      </c>
      <c r="AV150" s="22">
        <v>3.4593344845376076E-4</v>
      </c>
      <c r="AW150" s="22">
        <v>3.7411795417522864</v>
      </c>
      <c r="AX150" s="22">
        <v>0</v>
      </c>
      <c r="AY150" s="22">
        <v>42.423431656931477</v>
      </c>
      <c r="AZ150" s="22">
        <v>0.27456586067417027</v>
      </c>
      <c r="BA150" s="22">
        <v>1.6219905500209557</v>
      </c>
      <c r="BB150" s="22">
        <v>0</v>
      </c>
      <c r="BC150" s="22">
        <v>99.964278973791863</v>
      </c>
      <c r="BD150" s="22">
        <v>477.49403484187366</v>
      </c>
    </row>
    <row r="151" spans="1:56" x14ac:dyDescent="0.3">
      <c r="A151" s="23" t="s">
        <v>27</v>
      </c>
      <c r="B151" s="22">
        <v>0.75457268868691141</v>
      </c>
      <c r="C151" s="22">
        <v>1.9345392775703588E-2</v>
      </c>
      <c r="D151" s="22">
        <v>381.9671077051209</v>
      </c>
      <c r="E151" s="22">
        <v>3.6080112147516989</v>
      </c>
      <c r="F151" s="22">
        <v>0</v>
      </c>
      <c r="G151" s="22">
        <v>9.0590408742862259E-3</v>
      </c>
      <c r="H151" s="22">
        <v>1.1049462313514511E-3</v>
      </c>
      <c r="I151" s="22">
        <v>134.32709142173937</v>
      </c>
      <c r="J151" s="22">
        <v>1200.5040811931356</v>
      </c>
      <c r="K151" s="22">
        <v>88.516542519721554</v>
      </c>
      <c r="L151" s="22">
        <v>0</v>
      </c>
      <c r="M151" s="22">
        <v>0</v>
      </c>
      <c r="N151" s="22">
        <v>1.9066392306400674E-2</v>
      </c>
      <c r="O151" s="22">
        <v>4.0607159917841244E-2</v>
      </c>
      <c r="P151" s="22">
        <v>15.746135078732188</v>
      </c>
      <c r="Q151" s="22">
        <v>5.8847123801837817</v>
      </c>
      <c r="R151" s="22">
        <v>2.1572916023873674</v>
      </c>
      <c r="S151" s="22">
        <v>6558.7827627909792</v>
      </c>
      <c r="T151" s="22">
        <v>3.6267381773023563E-6</v>
      </c>
      <c r="U151" s="22">
        <v>5.5922858434802004E-3</v>
      </c>
      <c r="V151" s="22">
        <v>53.780361186442285</v>
      </c>
      <c r="W151" s="22">
        <v>8.1496801815495123E-2</v>
      </c>
      <c r="X151" s="22">
        <v>9.3826306231965424E-3</v>
      </c>
      <c r="Y151" s="22">
        <v>2093.869582434073</v>
      </c>
      <c r="Z151" s="22">
        <v>6.0132899014530921</v>
      </c>
      <c r="AA151" s="22">
        <v>0</v>
      </c>
      <c r="AB151" s="22">
        <v>3.605487960032983</v>
      </c>
      <c r="AC151" s="22">
        <v>0</v>
      </c>
      <c r="AD151" s="22">
        <v>1.1487088720242331E-2</v>
      </c>
      <c r="AE151" s="22">
        <v>3038.186642988348</v>
      </c>
      <c r="AF151" s="22">
        <v>0</v>
      </c>
      <c r="AG151" s="22">
        <v>2.7542835236195984</v>
      </c>
      <c r="AH151" s="22">
        <v>0</v>
      </c>
      <c r="AI151" s="22">
        <v>1.5958436138827938</v>
      </c>
      <c r="AJ151" s="22">
        <v>8.1934940473113154E-3</v>
      </c>
      <c r="AK151" s="22">
        <v>215.22318472504963</v>
      </c>
      <c r="AL151" s="22">
        <v>8.3622325833828466</v>
      </c>
      <c r="AM151" s="22">
        <v>116.11325793328233</v>
      </c>
      <c r="AN151" s="22">
        <v>388.78829790060331</v>
      </c>
      <c r="AO151" s="22">
        <v>1.0328038079496605E-2</v>
      </c>
      <c r="AP151" s="22">
        <v>1.9737971410816473</v>
      </c>
      <c r="AQ151" s="22">
        <v>5.6023704823738576E-3</v>
      </c>
      <c r="AR151" s="22">
        <v>546.49847423897972</v>
      </c>
      <c r="AS151" s="22">
        <v>1.0494899632702948</v>
      </c>
      <c r="AT151" s="22">
        <v>1.8088852410839924E-2</v>
      </c>
      <c r="AU151" s="22">
        <v>11.497767570471735</v>
      </c>
      <c r="AV151" s="22">
        <v>12.59689884623344</v>
      </c>
      <c r="AW151" s="22">
        <v>2.1169156929200748</v>
      </c>
      <c r="AX151" s="22">
        <v>0.82436200062400067</v>
      </c>
      <c r="AY151" s="22">
        <v>146.25812516599899</v>
      </c>
      <c r="AZ151" s="22">
        <v>1.8222899527559531</v>
      </c>
      <c r="BA151" s="22">
        <v>121.28621063188008</v>
      </c>
      <c r="BB151" s="22">
        <v>0.11726541394390726</v>
      </c>
      <c r="BC151" s="22">
        <v>3881.75551606312</v>
      </c>
      <c r="BD151" s="22">
        <v>19048.577244147753</v>
      </c>
    </row>
    <row r="152" spans="1:56" x14ac:dyDescent="0.3">
      <c r="A152" s="23" t="s">
        <v>28</v>
      </c>
      <c r="B152" s="22">
        <v>5.6113472280773582</v>
      </c>
      <c r="C152" s="22">
        <v>1344.0766401947385</v>
      </c>
      <c r="D152" s="22">
        <v>27875.321951627848</v>
      </c>
      <c r="E152" s="22">
        <v>0</v>
      </c>
      <c r="F152" s="22">
        <v>0</v>
      </c>
      <c r="G152" s="22">
        <v>550.47805145574296</v>
      </c>
      <c r="H152" s="22">
        <v>0</v>
      </c>
      <c r="I152" s="22">
        <v>14.451598982168967</v>
      </c>
      <c r="J152" s="22">
        <v>9.9697251301236882</v>
      </c>
      <c r="K152" s="22">
        <v>0</v>
      </c>
      <c r="L152" s="22">
        <v>0</v>
      </c>
      <c r="M152" s="22">
        <v>0</v>
      </c>
      <c r="N152" s="22">
        <v>7.8059731728503925</v>
      </c>
      <c r="O152" s="22">
        <v>0</v>
      </c>
      <c r="P152" s="22">
        <v>0</v>
      </c>
      <c r="Q152" s="22">
        <v>0</v>
      </c>
      <c r="R152" s="22">
        <v>4303.78754648221</v>
      </c>
      <c r="S152" s="22">
        <v>7838.1998722598455</v>
      </c>
      <c r="T152" s="22">
        <v>1.2298138354062256</v>
      </c>
      <c r="U152" s="22">
        <v>0.69981038332739198</v>
      </c>
      <c r="V152" s="22">
        <v>3.5273530718450523</v>
      </c>
      <c r="W152" s="22">
        <v>0.62777107916133668</v>
      </c>
      <c r="X152" s="22">
        <v>10.345358644703831</v>
      </c>
      <c r="Y152" s="22">
        <v>240.78365567816405</v>
      </c>
      <c r="Z152" s="22">
        <v>0</v>
      </c>
      <c r="AA152" s="22">
        <v>0</v>
      </c>
      <c r="AB152" s="22">
        <v>0</v>
      </c>
      <c r="AC152" s="22">
        <v>8.5881141895104189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2133.2150108037636</v>
      </c>
      <c r="AJ152" s="22">
        <v>0</v>
      </c>
      <c r="AK152" s="22">
        <v>0</v>
      </c>
      <c r="AL152" s="22">
        <v>0</v>
      </c>
      <c r="AM152" s="22">
        <v>0</v>
      </c>
      <c r="AN152" s="22">
        <v>1.1191820468654978</v>
      </c>
      <c r="AO152" s="22">
        <v>9.2956430697127441</v>
      </c>
      <c r="AP152" s="22">
        <v>0</v>
      </c>
      <c r="AQ152" s="22">
        <v>0</v>
      </c>
      <c r="AR152" s="22">
        <v>0</v>
      </c>
      <c r="AS152" s="22">
        <v>2.3438502176884342</v>
      </c>
      <c r="AT152" s="22">
        <v>0</v>
      </c>
      <c r="AU152" s="22">
        <v>0</v>
      </c>
      <c r="AV152" s="22">
        <v>1.0419970781161532</v>
      </c>
      <c r="AW152" s="22">
        <v>3.0590975947656944</v>
      </c>
      <c r="AX152" s="22">
        <v>0</v>
      </c>
      <c r="AY152" s="22">
        <v>0</v>
      </c>
      <c r="AZ152" s="22">
        <v>52.696750997469259</v>
      </c>
      <c r="BA152" s="22">
        <v>0</v>
      </c>
      <c r="BB152" s="22">
        <v>0</v>
      </c>
      <c r="BC152" s="22">
        <v>369.10366622395196</v>
      </c>
      <c r="BD152" s="22">
        <v>44787.379781448049</v>
      </c>
    </row>
    <row r="153" spans="1:56" x14ac:dyDescent="0.3">
      <c r="A153" s="23" t="s">
        <v>29</v>
      </c>
      <c r="B153" s="22">
        <v>0</v>
      </c>
      <c r="C153" s="22">
        <v>0</v>
      </c>
      <c r="D153" s="22">
        <v>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181.62727792568325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1668.5954945897593</v>
      </c>
      <c r="AN153" s="22">
        <v>0</v>
      </c>
      <c r="AO153" s="22">
        <v>0</v>
      </c>
      <c r="AP153" s="22">
        <v>0</v>
      </c>
      <c r="AQ153" s="22">
        <v>0</v>
      </c>
      <c r="AR153" s="22">
        <v>0</v>
      </c>
      <c r="AS153" s="22">
        <v>79698.488050670057</v>
      </c>
      <c r="AT153" s="22">
        <v>0</v>
      </c>
      <c r="AU153" s="22">
        <v>0</v>
      </c>
      <c r="AV153" s="22">
        <v>0</v>
      </c>
      <c r="AW153" s="22">
        <v>0</v>
      </c>
      <c r="AX153" s="22">
        <v>1075.2583137976799</v>
      </c>
      <c r="AY153" s="22">
        <v>0</v>
      </c>
      <c r="AZ153" s="22">
        <v>0</v>
      </c>
      <c r="BA153" s="22">
        <v>0</v>
      </c>
      <c r="BB153" s="22">
        <v>727.70580039318816</v>
      </c>
      <c r="BC153" s="22">
        <v>0</v>
      </c>
      <c r="BD153" s="22">
        <v>83351.67493737636</v>
      </c>
    </row>
    <row r="154" spans="1:56" x14ac:dyDescent="0.3">
      <c r="A154" s="23" t="s">
        <v>30</v>
      </c>
      <c r="B154" s="22">
        <v>0.24947558250572965</v>
      </c>
      <c r="C154" s="22">
        <v>0.17249998898242433</v>
      </c>
      <c r="D154" s="22">
        <v>3.3365523896809719E-4</v>
      </c>
      <c r="E154" s="22">
        <v>1.125824427128189E-3</v>
      </c>
      <c r="F154" s="22">
        <v>0</v>
      </c>
      <c r="G154" s="22">
        <v>6.2813790983358073E-5</v>
      </c>
      <c r="H154" s="22">
        <v>2.7166807708838811E-6</v>
      </c>
      <c r="I154" s="22">
        <v>0.33199199396716333</v>
      </c>
      <c r="J154" s="22">
        <v>10.075147516704865</v>
      </c>
      <c r="K154" s="22">
        <v>0.61306258014127957</v>
      </c>
      <c r="L154" s="22">
        <v>0</v>
      </c>
      <c r="M154" s="22">
        <v>0</v>
      </c>
      <c r="N154" s="22">
        <v>9.3071891493311522E-5</v>
      </c>
      <c r="O154" s="22">
        <v>2.3112958332753903E-4</v>
      </c>
      <c r="P154" s="22">
        <v>6.1229392737035535E-7</v>
      </c>
      <c r="Q154" s="22">
        <v>8.3522142655699462E-4</v>
      </c>
      <c r="R154" s="22">
        <v>5.6346662374262219E-3</v>
      </c>
      <c r="S154" s="22">
        <v>4.5024891398020372</v>
      </c>
      <c r="T154" s="22">
        <v>8.9168953092468745E-9</v>
      </c>
      <c r="U154" s="22">
        <v>2.9351590021795484E-5</v>
      </c>
      <c r="V154" s="22">
        <v>0.17460311819349464</v>
      </c>
      <c r="W154" s="22">
        <v>5.4208695041123149E-4</v>
      </c>
      <c r="X154" s="22">
        <v>6.0887093021396868E-5</v>
      </c>
      <c r="Y154" s="22">
        <v>2.6508992394791484</v>
      </c>
      <c r="Z154" s="22">
        <v>3.8492002754196203E-2</v>
      </c>
      <c r="AA154" s="22">
        <v>0</v>
      </c>
      <c r="AB154" s="22">
        <v>1.4800394759221616E-4</v>
      </c>
      <c r="AC154" s="22">
        <v>6.1422046520631107E-5</v>
      </c>
      <c r="AD154" s="22">
        <v>2.8242779742821267E-5</v>
      </c>
      <c r="AE154" s="22">
        <v>1.8394890771856306E-3</v>
      </c>
      <c r="AF154" s="22">
        <v>0</v>
      </c>
      <c r="AG154" s="22">
        <v>8.6995133738740731E-3</v>
      </c>
      <c r="AH154" s="22">
        <v>0</v>
      </c>
      <c r="AI154" s="22">
        <v>1.9869490023823363E-2</v>
      </c>
      <c r="AJ154" s="22">
        <v>5.221629274441837E-5</v>
      </c>
      <c r="AK154" s="22">
        <v>2.1627260336231042E-5</v>
      </c>
      <c r="AL154" s="22">
        <v>1.7231321317676278E-2</v>
      </c>
      <c r="AM154" s="22">
        <v>2.1912505094820677E-3</v>
      </c>
      <c r="AN154" s="22">
        <v>0.71549960021454617</v>
      </c>
      <c r="AO154" s="22">
        <v>2.0421670552592727E-5</v>
      </c>
      <c r="AP154" s="22">
        <v>66.565065810419767</v>
      </c>
      <c r="AQ154" s="22">
        <v>3.8886061850884494E-5</v>
      </c>
      <c r="AR154" s="22">
        <v>2.9724000372553208E-4</v>
      </c>
      <c r="AS154" s="22">
        <v>7.2407318028648998E-3</v>
      </c>
      <c r="AT154" s="22">
        <v>5.5380213442584349E-7</v>
      </c>
      <c r="AU154" s="22">
        <v>6.2346488822730416E-6</v>
      </c>
      <c r="AV154" s="22">
        <v>3.8948038451978948E-4</v>
      </c>
      <c r="AW154" s="22">
        <v>2.4598057446391168</v>
      </c>
      <c r="AX154" s="22">
        <v>5.7024499191562659E-3</v>
      </c>
      <c r="AY154" s="22">
        <v>4.9345117719932271E-4</v>
      </c>
      <c r="AZ154" s="22">
        <v>1.1009958374589892E-2</v>
      </c>
      <c r="BA154" s="22">
        <v>0.55168277453108927</v>
      </c>
      <c r="BB154" s="22">
        <v>8.1075913410528979E-4</v>
      </c>
      <c r="BC154" s="22">
        <v>8.1810416334068012</v>
      </c>
      <c r="BD154" s="22">
        <v>97.366861515471129</v>
      </c>
    </row>
    <row r="155" spans="1:56" x14ac:dyDescent="0.3">
      <c r="A155" s="25" t="s">
        <v>31</v>
      </c>
      <c r="B155" s="22">
        <v>0.8759208080031331</v>
      </c>
      <c r="C155" s="22">
        <v>0.57291303696271267</v>
      </c>
      <c r="D155" s="22">
        <v>0.65456602175110745</v>
      </c>
      <c r="E155" s="22">
        <v>12.979925765105252</v>
      </c>
      <c r="F155" s="22">
        <v>0</v>
      </c>
      <c r="G155" s="22">
        <v>1.4271908921917243E-6</v>
      </c>
      <c r="H155" s="22">
        <v>1.0870437295526966E-4</v>
      </c>
      <c r="I155" s="22">
        <v>240.75446074715342</v>
      </c>
      <c r="J155" s="22">
        <v>2611.1594010285285</v>
      </c>
      <c r="K155" s="22">
        <v>2.8405723570532331</v>
      </c>
      <c r="L155" s="22">
        <v>0</v>
      </c>
      <c r="M155" s="22">
        <v>0</v>
      </c>
      <c r="N155" s="22">
        <v>9.3515376331264235E-4</v>
      </c>
      <c r="O155" s="22">
        <v>3.2941524856223493E-4</v>
      </c>
      <c r="P155" s="22">
        <v>2.4500128300852489E-5</v>
      </c>
      <c r="Q155" s="22">
        <v>2.9570323250872929E-2</v>
      </c>
      <c r="R155" s="22">
        <v>95.531464758394335</v>
      </c>
      <c r="S155" s="22">
        <v>1832.8634440168876</v>
      </c>
      <c r="T155" s="22">
        <v>3.5679772304793107E-7</v>
      </c>
      <c r="U155" s="22">
        <v>7.2027664056613802E-2</v>
      </c>
      <c r="V155" s="22">
        <v>0.60348039105467444</v>
      </c>
      <c r="W155" s="22">
        <v>1.8146664278361337E-2</v>
      </c>
      <c r="X155" s="22">
        <v>1.1008177072595504</v>
      </c>
      <c r="Y155" s="22">
        <v>306.68475910014172</v>
      </c>
      <c r="Z155" s="22">
        <v>491.39495215915878</v>
      </c>
      <c r="AA155" s="22">
        <v>0</v>
      </c>
      <c r="AB155" s="22">
        <v>4.0033893851721359E-3</v>
      </c>
      <c r="AC155" s="22">
        <v>0</v>
      </c>
      <c r="AD155" s="22">
        <v>1.1300973214671468E-3</v>
      </c>
      <c r="AE155" s="22">
        <v>8.1354547617828281</v>
      </c>
      <c r="AF155" s="22">
        <v>0</v>
      </c>
      <c r="AG155" s="22">
        <v>0</v>
      </c>
      <c r="AH155" s="22">
        <v>0</v>
      </c>
      <c r="AI155" s="22">
        <v>1.7752953029398251</v>
      </c>
      <c r="AJ155" s="22">
        <v>0.30845778352064562</v>
      </c>
      <c r="AK155" s="22">
        <v>1.4915651355095044E-2</v>
      </c>
      <c r="AL155" s="22">
        <v>2.1673901200654697</v>
      </c>
      <c r="AM155" s="22">
        <v>758.2291398701966</v>
      </c>
      <c r="AN155" s="22">
        <v>0.65890192981603113</v>
      </c>
      <c r="AO155" s="22">
        <v>1.2158657226922019E-3</v>
      </c>
      <c r="AP155" s="22">
        <v>8.1501905132295089</v>
      </c>
      <c r="AQ155" s="22">
        <v>6.5305446453178696E-3</v>
      </c>
      <c r="AR155" s="22">
        <v>0.22836089447703914</v>
      </c>
      <c r="AS155" s="22">
        <v>1.6114883198092596</v>
      </c>
      <c r="AT155" s="22">
        <v>0.10151124483700948</v>
      </c>
      <c r="AU155" s="22">
        <v>7.2074205669797359E-4</v>
      </c>
      <c r="AV155" s="22">
        <v>14.463032102619666</v>
      </c>
      <c r="AW155" s="22">
        <v>0.7631460370861104</v>
      </c>
      <c r="AX155" s="22">
        <v>1.808944336075359E-2</v>
      </c>
      <c r="AY155" s="22">
        <v>0</v>
      </c>
      <c r="AZ155" s="22">
        <v>48.086737515593761</v>
      </c>
      <c r="BA155" s="22">
        <v>64938.913076303441</v>
      </c>
      <c r="BB155" s="22">
        <v>2.3423708060358686E-3</v>
      </c>
      <c r="BC155" s="22">
        <v>717.45859337109539</v>
      </c>
      <c r="BD155" s="22">
        <v>72099.2375462817</v>
      </c>
    </row>
    <row r="156" spans="1:56" x14ac:dyDescent="0.3">
      <c r="A156" s="23" t="s">
        <v>32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</row>
    <row r="157" spans="1:56" x14ac:dyDescent="0.3">
      <c r="A157" s="23" t="s">
        <v>33</v>
      </c>
      <c r="B157" s="22">
        <v>556.86463926936426</v>
      </c>
      <c r="C157" s="22">
        <v>40167.515947599233</v>
      </c>
      <c r="D157" s="22">
        <v>88640.293737404034</v>
      </c>
      <c r="E157" s="22">
        <v>975.26966521809402</v>
      </c>
      <c r="F157" s="22">
        <v>5.6087743957857139</v>
      </c>
      <c r="G157" s="22">
        <v>6466.568666635414</v>
      </c>
      <c r="H157" s="22">
        <v>4.1079736451139021E-2</v>
      </c>
      <c r="I157" s="22">
        <v>5031.2659758070467</v>
      </c>
      <c r="J157" s="22">
        <v>67102.538231564031</v>
      </c>
      <c r="K157" s="22">
        <v>4573.044985767443</v>
      </c>
      <c r="L157" s="22">
        <v>460.19736634192617</v>
      </c>
      <c r="M157" s="22">
        <v>9552.5558110272304</v>
      </c>
      <c r="N157" s="22">
        <v>8151.8354643578414</v>
      </c>
      <c r="O157" s="22">
        <v>30075.28111133249</v>
      </c>
      <c r="P157" s="22">
        <v>1935.3811847514021</v>
      </c>
      <c r="Q157" s="22">
        <v>1551.2049296977973</v>
      </c>
      <c r="R157" s="22">
        <v>162581.71626984747</v>
      </c>
      <c r="S157" s="22">
        <v>1337461.0694185738</v>
      </c>
      <c r="T157" s="22">
        <v>16271.356036908035</v>
      </c>
      <c r="U157" s="22">
        <v>18197.069631300539</v>
      </c>
      <c r="V157" s="22">
        <v>69.342175729480914</v>
      </c>
      <c r="W157" s="22">
        <v>1053.5869795670135</v>
      </c>
      <c r="X157" s="22">
        <v>3377.4871537622794</v>
      </c>
      <c r="Y157" s="22">
        <v>73090.726030805861</v>
      </c>
      <c r="Z157" s="22">
        <v>1879.4154412746691</v>
      </c>
      <c r="AA157" s="22">
        <v>0</v>
      </c>
      <c r="AB157" s="22">
        <v>2567.9016430036195</v>
      </c>
      <c r="AC157" s="22">
        <v>4008.6506618245653</v>
      </c>
      <c r="AD157" s="22">
        <v>11960.050158410735</v>
      </c>
      <c r="AE157" s="22">
        <v>310.74587468380469</v>
      </c>
      <c r="AF157" s="22">
        <v>6508.7773677848609</v>
      </c>
      <c r="AG157" s="22">
        <v>393.351388357784</v>
      </c>
      <c r="AH157" s="22">
        <v>0</v>
      </c>
      <c r="AI157" s="22">
        <v>0</v>
      </c>
      <c r="AJ157" s="22">
        <v>7.2049894403121364</v>
      </c>
      <c r="AK157" s="22">
        <v>714.88958458163222</v>
      </c>
      <c r="AL157" s="22">
        <v>2936.4174320493044</v>
      </c>
      <c r="AM157" s="22">
        <v>72.023981044655471</v>
      </c>
      <c r="AN157" s="22">
        <v>16442.283216616022</v>
      </c>
      <c r="AO157" s="22">
        <v>5461.4348674540215</v>
      </c>
      <c r="AP157" s="22">
        <v>866.28223599777607</v>
      </c>
      <c r="AQ157" s="22">
        <v>80140.981553035483</v>
      </c>
      <c r="AR157" s="22">
        <v>1811.9077845103716</v>
      </c>
      <c r="AS157" s="22">
        <v>638.68091234769793</v>
      </c>
      <c r="AT157" s="22">
        <v>9078.1408053351333</v>
      </c>
      <c r="AU157" s="22">
        <v>945.81642760871091</v>
      </c>
      <c r="AV157" s="22">
        <v>49815.775926875154</v>
      </c>
      <c r="AW157" s="22">
        <v>11060.059413532979</v>
      </c>
      <c r="AX157" s="22">
        <v>778.56547687632951</v>
      </c>
      <c r="AY157" s="22">
        <v>2721.92338678739</v>
      </c>
      <c r="AZ157" s="22">
        <v>643932.45477898803</v>
      </c>
      <c r="BA157" s="22">
        <v>14732.089915171136</v>
      </c>
      <c r="BB157" s="22">
        <v>46.914889989542289</v>
      </c>
      <c r="BC157" s="22">
        <v>50218.554063494972</v>
      </c>
      <c r="BD157" s="22">
        <v>2797399.1154444763</v>
      </c>
    </row>
    <row r="158" spans="1:56" x14ac:dyDescent="0.3">
      <c r="A158" s="23" t="s">
        <v>34</v>
      </c>
      <c r="B158" s="22">
        <v>285.34127456789759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6.8063108806240313</v>
      </c>
      <c r="J158" s="22">
        <v>0</v>
      </c>
      <c r="K158" s="22">
        <v>2.5053220228351343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0.51828749676729391</v>
      </c>
      <c r="T158" s="22">
        <v>0</v>
      </c>
      <c r="U158" s="22">
        <v>0</v>
      </c>
      <c r="V158" s="22">
        <v>0</v>
      </c>
      <c r="W158" s="22">
        <v>0</v>
      </c>
      <c r="X158" s="22">
        <v>0.74154980306705109</v>
      </c>
      <c r="Y158" s="22">
        <v>0</v>
      </c>
      <c r="Z158" s="22">
        <v>5.6756467722916897</v>
      </c>
      <c r="AA158" s="22">
        <v>1.1338535698509107</v>
      </c>
      <c r="AB158" s="22">
        <v>0</v>
      </c>
      <c r="AC158" s="22">
        <v>0</v>
      </c>
      <c r="AD158" s="22">
        <v>0</v>
      </c>
      <c r="AE158" s="22">
        <v>1.3794421067806435</v>
      </c>
      <c r="AF158" s="22">
        <v>0</v>
      </c>
      <c r="AG158" s="22">
        <v>2.3417249427234905</v>
      </c>
      <c r="AH158" s="22">
        <v>0</v>
      </c>
      <c r="AI158" s="22">
        <v>5.8191725406272496</v>
      </c>
      <c r="AJ158" s="22">
        <v>0</v>
      </c>
      <c r="AK158" s="22">
        <v>0</v>
      </c>
      <c r="AL158" s="22">
        <v>0.41303526665455109</v>
      </c>
      <c r="AM158" s="22">
        <v>4.9548284690953297</v>
      </c>
      <c r="AN158" s="22">
        <v>0</v>
      </c>
      <c r="AO158" s="22">
        <v>0</v>
      </c>
      <c r="AP158" s="22">
        <v>0</v>
      </c>
      <c r="AQ158" s="22">
        <v>0.12438899922415052</v>
      </c>
      <c r="AR158" s="22">
        <v>0</v>
      </c>
      <c r="AS158" s="22">
        <v>17.277313046082654</v>
      </c>
      <c r="AT158" s="22">
        <v>0</v>
      </c>
      <c r="AU158" s="22">
        <v>0</v>
      </c>
      <c r="AV158" s="22">
        <v>2.4718326768901706</v>
      </c>
      <c r="AW158" s="22">
        <v>0</v>
      </c>
      <c r="AX158" s="22">
        <v>41.273226781028718</v>
      </c>
      <c r="AY158" s="22">
        <v>0</v>
      </c>
      <c r="AZ158" s="22">
        <v>0.15309415289126221</v>
      </c>
      <c r="BA158" s="22">
        <v>48.732224655931653</v>
      </c>
      <c r="BB158" s="22">
        <v>0</v>
      </c>
      <c r="BC158" s="22">
        <v>1313.5278987285774</v>
      </c>
      <c r="BD158" s="22">
        <v>1741.190427479841</v>
      </c>
    </row>
    <row r="159" spans="1:56" x14ac:dyDescent="0.3">
      <c r="A159" s="23" t="s">
        <v>35</v>
      </c>
      <c r="B159" s="22">
        <v>0.33924906322566994</v>
      </c>
      <c r="C159" s="22">
        <v>4.7583701239809206E-2</v>
      </c>
      <c r="D159" s="22">
        <v>2.6651926215212955</v>
      </c>
      <c r="E159" s="22">
        <v>3.9690556958239358E-2</v>
      </c>
      <c r="F159" s="22">
        <v>0</v>
      </c>
      <c r="G159" s="22">
        <v>2.4038449711905364E-3</v>
      </c>
      <c r="H159" s="22">
        <v>0</v>
      </c>
      <c r="I159" s="22">
        <v>0.17751560053521992</v>
      </c>
      <c r="J159" s="22">
        <v>3231.2418669942717</v>
      </c>
      <c r="K159" s="22">
        <v>136.60197847898218</v>
      </c>
      <c r="L159" s="22">
        <v>0</v>
      </c>
      <c r="M159" s="22">
        <v>0.85298551484927831</v>
      </c>
      <c r="N159" s="22">
        <v>106.33249724091684</v>
      </c>
      <c r="O159" s="22">
        <v>2.5162095983731221</v>
      </c>
      <c r="P159" s="22">
        <v>1.0635216484122765</v>
      </c>
      <c r="Q159" s="22">
        <v>20.997632914350859</v>
      </c>
      <c r="R159" s="22">
        <v>3.3274377804513238</v>
      </c>
      <c r="S159" s="22">
        <v>77.897796909734652</v>
      </c>
      <c r="T159" s="22">
        <v>2.0325274430774303E-3</v>
      </c>
      <c r="U159" s="22">
        <v>7.3946402997941127E-2</v>
      </c>
      <c r="V159" s="22">
        <v>6.6891563331053687</v>
      </c>
      <c r="W159" s="22">
        <v>2.5650392399326909E-2</v>
      </c>
      <c r="X159" s="22">
        <v>0.11310229037919245</v>
      </c>
      <c r="Y159" s="22">
        <v>5.522436627600967E-2</v>
      </c>
      <c r="Z159" s="22">
        <v>675.88245683444609</v>
      </c>
      <c r="AA159" s="22">
        <v>0.61168949366079695</v>
      </c>
      <c r="AB159" s="22">
        <v>1.836190014138313E-3</v>
      </c>
      <c r="AC159" s="22">
        <v>2.3519192617959274E-3</v>
      </c>
      <c r="AD159" s="22">
        <v>0</v>
      </c>
      <c r="AE159" s="22">
        <v>2165.19736059468</v>
      </c>
      <c r="AF159" s="22">
        <v>0</v>
      </c>
      <c r="AG159" s="22">
        <v>0.10244182700625373</v>
      </c>
      <c r="AH159" s="22">
        <v>0</v>
      </c>
      <c r="AI159" s="22">
        <v>13.647435539261409</v>
      </c>
      <c r="AJ159" s="22">
        <v>1.9919263673990875E-3</v>
      </c>
      <c r="AK159" s="22">
        <v>0</v>
      </c>
      <c r="AL159" s="22">
        <v>678.05996938338546</v>
      </c>
      <c r="AM159" s="22">
        <v>1263.1060834098391</v>
      </c>
      <c r="AN159" s="22">
        <v>1.6881684130938717</v>
      </c>
      <c r="AO159" s="22">
        <v>0</v>
      </c>
      <c r="AP159" s="22">
        <v>25.32783440010866</v>
      </c>
      <c r="AQ159" s="22">
        <v>2.1467170833355271E-3</v>
      </c>
      <c r="AR159" s="22">
        <v>3.0445135795689679E-2</v>
      </c>
      <c r="AS159" s="22">
        <v>158.80740379152843</v>
      </c>
      <c r="AT159" s="22">
        <v>1.6195865596113136E-4</v>
      </c>
      <c r="AU159" s="22">
        <v>0</v>
      </c>
      <c r="AV159" s="22">
        <v>9.6606292910868495E-3</v>
      </c>
      <c r="AW159" s="22">
        <v>1.5590773795311734</v>
      </c>
      <c r="AX159" s="22">
        <v>0.3823406637644059</v>
      </c>
      <c r="AY159" s="22">
        <v>12.842321054050197</v>
      </c>
      <c r="AZ159" s="22">
        <v>7.895984025917512</v>
      </c>
      <c r="BA159" s="22">
        <v>44.846886408333859</v>
      </c>
      <c r="BB159" s="22">
        <v>3.121299069047084E-2</v>
      </c>
      <c r="BC159" s="22">
        <v>108.9233817985052</v>
      </c>
      <c r="BD159" s="22">
        <v>8750.0233172656681</v>
      </c>
    </row>
    <row r="160" spans="1:56" x14ac:dyDescent="0.3">
      <c r="A160" s="23" t="s">
        <v>361</v>
      </c>
      <c r="B160" s="22">
        <v>14300.8949464662</v>
      </c>
      <c r="C160" s="22">
        <v>68089.050365820265</v>
      </c>
      <c r="D160" s="22">
        <v>24880.467974163614</v>
      </c>
      <c r="E160" s="22">
        <v>2135.5207534821325</v>
      </c>
      <c r="F160" s="22">
        <v>0</v>
      </c>
      <c r="G160" s="22">
        <v>396.28205013833536</v>
      </c>
      <c r="H160" s="22">
        <v>1741.5040218671872</v>
      </c>
      <c r="I160" s="22">
        <v>261606.93538412501</v>
      </c>
      <c r="J160" s="22">
        <v>5413751.3929095119</v>
      </c>
      <c r="K160" s="22">
        <v>174808.77863035607</v>
      </c>
      <c r="L160" s="22">
        <v>969.15383353960476</v>
      </c>
      <c r="M160" s="22">
        <v>718.86666810410975</v>
      </c>
      <c r="N160" s="22">
        <v>131498.81733248587</v>
      </c>
      <c r="O160" s="22">
        <v>283.52123001971063</v>
      </c>
      <c r="P160" s="22">
        <v>253.8414232501739</v>
      </c>
      <c r="Q160" s="22">
        <v>3039.7737021335806</v>
      </c>
      <c r="R160" s="22">
        <v>133685.16308635392</v>
      </c>
      <c r="S160" s="22">
        <v>690485.9121228666</v>
      </c>
      <c r="T160" s="22">
        <v>123.89195814496053</v>
      </c>
      <c r="U160" s="22">
        <v>1219.5993224079566</v>
      </c>
      <c r="V160" s="22">
        <v>86978.642066019936</v>
      </c>
      <c r="W160" s="22">
        <v>2314.3063242544295</v>
      </c>
      <c r="X160" s="22">
        <v>1537.9321443740946</v>
      </c>
      <c r="Y160" s="22">
        <v>93304.148737764612</v>
      </c>
      <c r="Z160" s="22">
        <v>2945632.4488137774</v>
      </c>
      <c r="AA160" s="22">
        <v>0</v>
      </c>
      <c r="AB160" s="22">
        <v>0</v>
      </c>
      <c r="AC160" s="22">
        <v>4066.0149837932872</v>
      </c>
      <c r="AD160" s="22">
        <v>4312.1797969260888</v>
      </c>
      <c r="AE160" s="22">
        <v>1734584.692068395</v>
      </c>
      <c r="AF160" s="22">
        <v>289.80388562472757</v>
      </c>
      <c r="AG160" s="22">
        <v>99966.389640704758</v>
      </c>
      <c r="AH160" s="22">
        <v>495.5678325798421</v>
      </c>
      <c r="AI160" s="22">
        <v>248374.27933063716</v>
      </c>
      <c r="AJ160" s="22">
        <v>598.288363825754</v>
      </c>
      <c r="AK160" s="22">
        <v>10721.459977114235</v>
      </c>
      <c r="AL160" s="22">
        <v>0</v>
      </c>
      <c r="AM160" s="22">
        <v>8225.6434999533685</v>
      </c>
      <c r="AN160" s="22">
        <v>50563.188699903432</v>
      </c>
      <c r="AO160" s="22">
        <v>12439.632530344054</v>
      </c>
      <c r="AP160" s="22">
        <v>454762.5262626842</v>
      </c>
      <c r="AQ160" s="22">
        <v>2986.2916418900072</v>
      </c>
      <c r="AR160" s="22">
        <v>1234.7778660255224</v>
      </c>
      <c r="AS160" s="22">
        <v>533549.18984633335</v>
      </c>
      <c r="AT160" s="22">
        <v>1505.8394908631033</v>
      </c>
      <c r="AU160" s="22">
        <v>7055.2102382220537</v>
      </c>
      <c r="AV160" s="22">
        <v>20884.930228545443</v>
      </c>
      <c r="AW160" s="22">
        <v>824.59781540633765</v>
      </c>
      <c r="AX160" s="22">
        <v>6863.344351577447</v>
      </c>
      <c r="AY160" s="22">
        <v>111791.17647878766</v>
      </c>
      <c r="AZ160" s="22">
        <v>131120.34328864398</v>
      </c>
      <c r="BA160" s="22">
        <v>886938.46160948253</v>
      </c>
      <c r="BB160" s="22">
        <v>27388.67483120213</v>
      </c>
      <c r="BC160" s="22">
        <v>157790.33233308699</v>
      </c>
      <c r="BD160" s="22">
        <v>14573089.682693981</v>
      </c>
    </row>
    <row r="161" spans="1:56" x14ac:dyDescent="0.3">
      <c r="A161" s="23" t="s">
        <v>36</v>
      </c>
      <c r="B161" s="22">
        <v>449.12041273641796</v>
      </c>
      <c r="C161" s="22">
        <v>1.1535577374267245</v>
      </c>
      <c r="D161" s="22">
        <v>11.957488282442814</v>
      </c>
      <c r="E161" s="22">
        <v>89.279540349977012</v>
      </c>
      <c r="F161" s="22">
        <v>0.61057594728113862</v>
      </c>
      <c r="G161" s="22">
        <v>0.10725655793778707</v>
      </c>
      <c r="H161" s="22">
        <v>377.77484784191057</v>
      </c>
      <c r="I161" s="22">
        <v>1530.2472810639711</v>
      </c>
      <c r="J161" s="22">
        <v>70116.872907438126</v>
      </c>
      <c r="K161" s="22">
        <v>1060.9622140506526</v>
      </c>
      <c r="L161" s="22">
        <v>0</v>
      </c>
      <c r="M161" s="22">
        <v>0</v>
      </c>
      <c r="N161" s="22">
        <v>0.13284370475265805</v>
      </c>
      <c r="O161" s="22">
        <v>0.38082002794835557</v>
      </c>
      <c r="P161" s="22">
        <v>0</v>
      </c>
      <c r="Q161" s="22">
        <v>0.74951074102970661</v>
      </c>
      <c r="R161" s="22">
        <v>20053.018064981999</v>
      </c>
      <c r="S161" s="22">
        <v>1365.1991742406099</v>
      </c>
      <c r="T161" s="22">
        <v>0</v>
      </c>
      <c r="U161" s="22">
        <v>0.16356613885158486</v>
      </c>
      <c r="V161" s="22">
        <v>1741.1396058750042</v>
      </c>
      <c r="W161" s="22">
        <v>0.90405648112380543</v>
      </c>
      <c r="X161" s="22">
        <v>0.10005432639232145</v>
      </c>
      <c r="Y161" s="22">
        <v>3.1165042429804455</v>
      </c>
      <c r="Z161" s="22">
        <v>1997007.6252391711</v>
      </c>
      <c r="AA161" s="22">
        <v>0</v>
      </c>
      <c r="AB161" s="22">
        <v>8.1928503292237345E-2</v>
      </c>
      <c r="AC161" s="22">
        <v>0.10493969768893949</v>
      </c>
      <c r="AD161" s="22">
        <v>0</v>
      </c>
      <c r="AE161" s="22">
        <v>1134.8820239468921</v>
      </c>
      <c r="AF161" s="22">
        <v>0</v>
      </c>
      <c r="AG161" s="22">
        <v>2571.5254744586177</v>
      </c>
      <c r="AH161" s="22">
        <v>0</v>
      </c>
      <c r="AI161" s="22">
        <v>114889.64170656847</v>
      </c>
      <c r="AJ161" s="22">
        <v>2.1528235090924843</v>
      </c>
      <c r="AK161" s="22">
        <v>3.5426767015741732E-2</v>
      </c>
      <c r="AL161" s="22">
        <v>19.569413410650565</v>
      </c>
      <c r="AM161" s="22">
        <v>0</v>
      </c>
      <c r="AN161" s="22">
        <v>1807.0735775072962</v>
      </c>
      <c r="AO161" s="22">
        <v>0</v>
      </c>
      <c r="AP161" s="22">
        <v>14465.762903914096</v>
      </c>
      <c r="AQ161" s="22">
        <v>6.6436919739796582E-2</v>
      </c>
      <c r="AR161" s="22">
        <v>41.24557851779516</v>
      </c>
      <c r="AS161" s="22">
        <v>166.1716766472787</v>
      </c>
      <c r="AT161" s="22">
        <v>0.6743250175854727</v>
      </c>
      <c r="AU161" s="22">
        <v>0</v>
      </c>
      <c r="AV161" s="22">
        <v>98.004587743192957</v>
      </c>
      <c r="AW161" s="22">
        <v>5.2530723858361137</v>
      </c>
      <c r="AX161" s="22">
        <v>9.7244222866678953</v>
      </c>
      <c r="AY161" s="22">
        <v>560.15204168038701</v>
      </c>
      <c r="AZ161" s="22">
        <v>308.54104799536708</v>
      </c>
      <c r="BA161" s="22">
        <v>435509.06553938636</v>
      </c>
      <c r="BB161" s="22">
        <v>1.382496355245499</v>
      </c>
      <c r="BC161" s="22">
        <v>8407.0736340677176</v>
      </c>
      <c r="BD161" s="22">
        <v>2673808.8005992244</v>
      </c>
    </row>
    <row r="162" spans="1:56" x14ac:dyDescent="0.3">
      <c r="A162" s="23" t="s">
        <v>37</v>
      </c>
      <c r="B162" s="22">
        <v>0.1549305084199073</v>
      </c>
      <c r="C162" s="22">
        <v>5323.6215115146579</v>
      </c>
      <c r="D162" s="22">
        <v>49.699038946921291</v>
      </c>
      <c r="E162" s="22">
        <v>0.17152346909011096</v>
      </c>
      <c r="F162" s="22">
        <v>0</v>
      </c>
      <c r="G162" s="22">
        <v>26.326787094477208</v>
      </c>
      <c r="H162" s="22">
        <v>5.5182578158578838E-7</v>
      </c>
      <c r="I162" s="22">
        <v>1001.5473273817729</v>
      </c>
      <c r="J162" s="22">
        <v>11140.767624930895</v>
      </c>
      <c r="K162" s="22">
        <v>173.50622009119118</v>
      </c>
      <c r="L162" s="22">
        <v>101.62172985538722</v>
      </c>
      <c r="M162" s="22">
        <v>4.5436218270447561</v>
      </c>
      <c r="N162" s="22">
        <v>62367.789401590242</v>
      </c>
      <c r="O162" s="22">
        <v>269.28009698360376</v>
      </c>
      <c r="P162" s="22">
        <v>61.78142194363933</v>
      </c>
      <c r="Q162" s="22">
        <v>13248.275218870369</v>
      </c>
      <c r="R162" s="22">
        <v>279.30818164421419</v>
      </c>
      <c r="S162" s="22">
        <v>705317.96373411024</v>
      </c>
      <c r="T162" s="22">
        <v>21.599462481848338</v>
      </c>
      <c r="U162" s="22">
        <v>112.94724132379459</v>
      </c>
      <c r="V162" s="22">
        <v>62.517025993641511</v>
      </c>
      <c r="W162" s="22">
        <v>0.33362089498049124</v>
      </c>
      <c r="X162" s="22">
        <v>736.5183903393397</v>
      </c>
      <c r="Y162" s="22">
        <v>705.48228576927465</v>
      </c>
      <c r="Z162" s="22">
        <v>9642.2740960281772</v>
      </c>
      <c r="AA162" s="22">
        <v>0</v>
      </c>
      <c r="AB162" s="22">
        <v>42.311444380748434</v>
      </c>
      <c r="AC162" s="22">
        <v>12.320971039004192</v>
      </c>
      <c r="AD162" s="22">
        <v>5.9180879522466187E-2</v>
      </c>
      <c r="AE162" s="22">
        <v>12.168139668709141</v>
      </c>
      <c r="AF162" s="22">
        <v>3.3446819791382691E-2</v>
      </c>
      <c r="AG162" s="22">
        <v>8.7525628318525897</v>
      </c>
      <c r="AH162" s="22">
        <v>0</v>
      </c>
      <c r="AI162" s="22">
        <v>101.62190702347485</v>
      </c>
      <c r="AJ162" s="22">
        <v>2.7031616383647195E-2</v>
      </c>
      <c r="AK162" s="22">
        <v>612.90911710491059</v>
      </c>
      <c r="AL162" s="22">
        <v>3485.7190803862632</v>
      </c>
      <c r="AM162" s="22">
        <v>0.55067395755476711</v>
      </c>
      <c r="AN162" s="22">
        <v>0</v>
      </c>
      <c r="AO162" s="22">
        <v>5.4789557108005313</v>
      </c>
      <c r="AP162" s="22">
        <v>269.84332708431339</v>
      </c>
      <c r="AQ162" s="22">
        <v>49.978051631238849</v>
      </c>
      <c r="AR162" s="22">
        <v>433.80404146015763</v>
      </c>
      <c r="AS162" s="22">
        <v>33.58328393386757</v>
      </c>
      <c r="AT162" s="22">
        <v>69247.421904679184</v>
      </c>
      <c r="AU162" s="22">
        <v>23.91097658488669</v>
      </c>
      <c r="AV162" s="22">
        <v>1364.5984070711008</v>
      </c>
      <c r="AW162" s="22">
        <v>70.348514411336453</v>
      </c>
      <c r="AX162" s="22">
        <v>1.4365837729912907</v>
      </c>
      <c r="AY162" s="22">
        <v>89.48370051573967</v>
      </c>
      <c r="AZ162" s="22">
        <v>2258.2614283788721</v>
      </c>
      <c r="BA162" s="22">
        <v>7964.3403698857819</v>
      </c>
      <c r="BB162" s="22">
        <v>6.8836580877686142</v>
      </c>
      <c r="BC162" s="22">
        <v>21824.645702623213</v>
      </c>
      <c r="BD162" s="22">
        <v>918568.52295568481</v>
      </c>
    </row>
    <row r="163" spans="1:56" x14ac:dyDescent="0.3">
      <c r="A163" s="23" t="s">
        <v>38</v>
      </c>
      <c r="B163" s="22">
        <v>127.08024280898871</v>
      </c>
      <c r="C163" s="22">
        <v>2.1230307136403176E-3</v>
      </c>
      <c r="D163" s="22">
        <v>885.24659581362448</v>
      </c>
      <c r="E163" s="22">
        <v>2245.5737484578472</v>
      </c>
      <c r="F163" s="22">
        <v>0</v>
      </c>
      <c r="G163" s="22">
        <v>21.804753671689873</v>
      </c>
      <c r="H163" s="22">
        <v>0</v>
      </c>
      <c r="I163" s="22">
        <v>1.5367191924341224</v>
      </c>
      <c r="J163" s="22">
        <v>8.6670157516849127</v>
      </c>
      <c r="K163" s="22">
        <v>1.4869333635759693E-2</v>
      </c>
      <c r="L163" s="22">
        <v>0</v>
      </c>
      <c r="M163" s="22">
        <v>62.720505605717491</v>
      </c>
      <c r="N163" s="22">
        <v>892.99260268711612</v>
      </c>
      <c r="O163" s="22">
        <v>1010.7731854247518</v>
      </c>
      <c r="P163" s="22">
        <v>0</v>
      </c>
      <c r="Q163" s="22">
        <v>0</v>
      </c>
      <c r="R163" s="22">
        <v>4434.6466966962407</v>
      </c>
      <c r="S163" s="22">
        <v>3805.21081887333</v>
      </c>
      <c r="T163" s="22">
        <v>3250.2412528242653</v>
      </c>
      <c r="U163" s="22">
        <v>1.1017183205294176</v>
      </c>
      <c r="V163" s="22">
        <v>4.8897934621309203</v>
      </c>
      <c r="W163" s="22">
        <v>0</v>
      </c>
      <c r="X163" s="22">
        <v>49.524448781871193</v>
      </c>
      <c r="Y163" s="22">
        <v>687.96206096666947</v>
      </c>
      <c r="Z163" s="22">
        <v>44.008555922002742</v>
      </c>
      <c r="AA163" s="22">
        <v>0</v>
      </c>
      <c r="AB163" s="22">
        <v>0</v>
      </c>
      <c r="AC163" s="22">
        <v>0</v>
      </c>
      <c r="AD163" s="22">
        <v>270.06505998937376</v>
      </c>
      <c r="AE163" s="22">
        <v>4.141034347971498E-3</v>
      </c>
      <c r="AF163" s="22">
        <v>0</v>
      </c>
      <c r="AG163" s="22">
        <v>0.9688630941746017</v>
      </c>
      <c r="AH163" s="22">
        <v>0</v>
      </c>
      <c r="AI163" s="22">
        <v>1060.1988471874099</v>
      </c>
      <c r="AJ163" s="22">
        <v>2.0829434932534744E-3</v>
      </c>
      <c r="AK163" s="22">
        <v>0</v>
      </c>
      <c r="AL163" s="22">
        <v>1.9794395633528947E-3</v>
      </c>
      <c r="AM163" s="22">
        <v>0</v>
      </c>
      <c r="AN163" s="22">
        <v>5.3950982119910541E-3</v>
      </c>
      <c r="AO163" s="22">
        <v>0</v>
      </c>
      <c r="AP163" s="22">
        <v>4.841603470408827E-2</v>
      </c>
      <c r="AQ163" s="22">
        <v>262.92802321235104</v>
      </c>
      <c r="AR163" s="22">
        <v>0</v>
      </c>
      <c r="AS163" s="22">
        <v>0.41029568086747725</v>
      </c>
      <c r="AT163" s="22">
        <v>6.7824824715096018E-4</v>
      </c>
      <c r="AU163" s="22">
        <v>14.746520414584662</v>
      </c>
      <c r="AV163" s="22">
        <v>3984.0904624265913</v>
      </c>
      <c r="AW163" s="22">
        <v>5.0828329387821638E-3</v>
      </c>
      <c r="AX163" s="22">
        <v>0</v>
      </c>
      <c r="AY163" s="22">
        <v>3.2398914731904873E-4</v>
      </c>
      <c r="AZ163" s="22">
        <v>9870.7283321971463</v>
      </c>
      <c r="BA163" s="22">
        <v>437.98719696720076</v>
      </c>
      <c r="BB163" s="22">
        <v>0</v>
      </c>
      <c r="BC163" s="22">
        <v>5748.0724987284966</v>
      </c>
      <c r="BD163" s="22">
        <v>39184.2619071441</v>
      </c>
    </row>
    <row r="164" spans="1:56" x14ac:dyDescent="0.3">
      <c r="A164" s="23" t="s">
        <v>197</v>
      </c>
      <c r="B164" s="22">
        <v>29349.422480450517</v>
      </c>
      <c r="C164" s="22">
        <v>8354.7434627348539</v>
      </c>
      <c r="D164" s="22">
        <v>23078.747448496641</v>
      </c>
      <c r="E164" s="22">
        <v>1007.1958179725416</v>
      </c>
      <c r="F164" s="22">
        <v>0</v>
      </c>
      <c r="G164" s="22">
        <v>21.381747319822917</v>
      </c>
      <c r="H164" s="22">
        <v>56.132964060840486</v>
      </c>
      <c r="I164" s="22">
        <v>11037.125198715175</v>
      </c>
      <c r="J164" s="22">
        <v>5551420.0052957246</v>
      </c>
      <c r="K164" s="22">
        <v>135083.68620777328</v>
      </c>
      <c r="L164" s="22">
        <v>121.77788821583229</v>
      </c>
      <c r="M164" s="22">
        <v>554.76593520545828</v>
      </c>
      <c r="N164" s="22">
        <v>22.658856801009616</v>
      </c>
      <c r="O164" s="22">
        <v>4477.5165334865915</v>
      </c>
      <c r="P164" s="22">
        <v>1109.5491067713899</v>
      </c>
      <c r="Q164" s="22">
        <v>64.979300716649817</v>
      </c>
      <c r="R164" s="22">
        <v>23430.154749612342</v>
      </c>
      <c r="S164" s="22">
        <v>743467.78178289102</v>
      </c>
      <c r="T164" s="22">
        <v>2962.6511333434937</v>
      </c>
      <c r="U164" s="22">
        <v>807.34538078361186</v>
      </c>
      <c r="V164" s="22">
        <v>32897.6551761636</v>
      </c>
      <c r="W164" s="22">
        <v>252.01252637018172</v>
      </c>
      <c r="X164" s="22">
        <v>90.643625432283201</v>
      </c>
      <c r="Y164" s="22">
        <v>43463.04554635867</v>
      </c>
      <c r="Z164" s="22">
        <v>1056229.5268261223</v>
      </c>
      <c r="AA164" s="22">
        <v>0</v>
      </c>
      <c r="AB164" s="22">
        <v>5.8595946454922521</v>
      </c>
      <c r="AC164" s="22">
        <v>14.431901221816446</v>
      </c>
      <c r="AD164" s="22">
        <v>0.79504746112290658</v>
      </c>
      <c r="AE164" s="22">
        <v>953955.56027963036</v>
      </c>
      <c r="AF164" s="22">
        <v>3469.7033229749049</v>
      </c>
      <c r="AG164" s="22">
        <v>54061.924473874242</v>
      </c>
      <c r="AH164" s="22">
        <v>1.9329823526322589</v>
      </c>
      <c r="AI164" s="22">
        <v>171279.76198515797</v>
      </c>
      <c r="AJ164" s="22">
        <v>5678.6854517631209</v>
      </c>
      <c r="AK164" s="22">
        <v>516.7653639825877</v>
      </c>
      <c r="AL164" s="22">
        <v>2428723.5167574491</v>
      </c>
      <c r="AM164" s="22">
        <v>6198.5839973097227</v>
      </c>
      <c r="AN164" s="22">
        <v>1566.3663611779425</v>
      </c>
      <c r="AO164" s="22">
        <v>702.11943820009299</v>
      </c>
      <c r="AP164" s="22">
        <v>0</v>
      </c>
      <c r="AQ164" s="22">
        <v>149.68559755071786</v>
      </c>
      <c r="AR164" s="22">
        <v>272.64839879880742</v>
      </c>
      <c r="AS164" s="22">
        <v>109359.38608958389</v>
      </c>
      <c r="AT164" s="22">
        <v>6.5897677804783736</v>
      </c>
      <c r="AU164" s="22">
        <v>2.4175538634585454E-2</v>
      </c>
      <c r="AV164" s="22">
        <v>418.067941432856</v>
      </c>
      <c r="AW164" s="22">
        <v>251.21570796375093</v>
      </c>
      <c r="AX164" s="22">
        <v>55928.171196747164</v>
      </c>
      <c r="AY164" s="22">
        <v>6692.0692506608657</v>
      </c>
      <c r="AZ164" s="22">
        <v>46892.092814924836</v>
      </c>
      <c r="BA164" s="22">
        <v>499650.58701800404</v>
      </c>
      <c r="BB164" s="22">
        <v>3510.0908121146799</v>
      </c>
      <c r="BC164" s="22">
        <v>30411.474267703408</v>
      </c>
      <c r="BD164" s="22">
        <v>12049078.614987526</v>
      </c>
    </row>
    <row r="165" spans="1:56" x14ac:dyDescent="0.3">
      <c r="A165" s="23" t="s">
        <v>40</v>
      </c>
      <c r="B165" s="22">
        <v>0.37168063384136835</v>
      </c>
      <c r="C165" s="22">
        <v>4.2707102242375471E-2</v>
      </c>
      <c r="D165" s="22">
        <v>0.19501035026756347</v>
      </c>
      <c r="E165" s="22">
        <v>0.39643066484908746</v>
      </c>
      <c r="F165" s="22">
        <v>0</v>
      </c>
      <c r="G165" s="22">
        <v>40.52545974131467</v>
      </c>
      <c r="H165" s="22">
        <v>3.2260584154246087E-6</v>
      </c>
      <c r="I165" s="22">
        <v>1.0955933252167951</v>
      </c>
      <c r="J165" s="22">
        <v>3097.294737680611</v>
      </c>
      <c r="K165" s="22">
        <v>233.45095974038512</v>
      </c>
      <c r="L165" s="22">
        <v>0</v>
      </c>
      <c r="M165" s="22">
        <v>0</v>
      </c>
      <c r="N165" s="22">
        <v>3.1954924925681451E-2</v>
      </c>
      <c r="O165" s="22">
        <v>8.4987858702699134E-2</v>
      </c>
      <c r="P165" s="22">
        <v>7.2709903875229707E-7</v>
      </c>
      <c r="Q165" s="22">
        <v>0.16772044472607189</v>
      </c>
      <c r="R165" s="22">
        <v>14.834952590923043</v>
      </c>
      <c r="S165" s="22">
        <v>466.77330712278098</v>
      </c>
      <c r="T165" s="22">
        <v>2.1766161293203337</v>
      </c>
      <c r="U165" s="22">
        <v>1132.8018150237185</v>
      </c>
      <c r="V165" s="22">
        <v>0.86139212375976082</v>
      </c>
      <c r="W165" s="22">
        <v>0.20175103812840722</v>
      </c>
      <c r="X165" s="22">
        <v>3.0325431635381865</v>
      </c>
      <c r="Y165" s="22">
        <v>1428.919467658269</v>
      </c>
      <c r="Z165" s="22">
        <v>17.942311577282599</v>
      </c>
      <c r="AA165" s="22">
        <v>0</v>
      </c>
      <c r="AB165" s="22">
        <v>1.8400745319643873E-2</v>
      </c>
      <c r="AC165" s="22">
        <v>2.3416768122252032E-2</v>
      </c>
      <c r="AD165" s="22">
        <v>3.3538300944600244E-5</v>
      </c>
      <c r="AE165" s="22">
        <v>0.65487317734292139</v>
      </c>
      <c r="AF165" s="22">
        <v>0</v>
      </c>
      <c r="AG165" s="22">
        <v>2.8213813021935366</v>
      </c>
      <c r="AH165" s="22">
        <v>0</v>
      </c>
      <c r="AI165" s="22">
        <v>77.328908285284925</v>
      </c>
      <c r="AJ165" s="22">
        <v>1.8508866567415291E-2</v>
      </c>
      <c r="AK165" s="22">
        <v>7.9063645644704E-3</v>
      </c>
      <c r="AL165" s="22">
        <v>2.9380513493316038</v>
      </c>
      <c r="AM165" s="22">
        <v>0.80630429748551757</v>
      </c>
      <c r="AN165" s="22">
        <v>2.7976834681893137</v>
      </c>
      <c r="AO165" s="22">
        <v>2.8618003940219581E-3</v>
      </c>
      <c r="AP165" s="22">
        <v>4.8770590591998806</v>
      </c>
      <c r="AQ165" s="22">
        <v>0</v>
      </c>
      <c r="AR165" s="22">
        <v>6.2732187899100386E-2</v>
      </c>
      <c r="AS165" s="22">
        <v>11.688635958291767</v>
      </c>
      <c r="AT165" s="22">
        <v>2.30275780369446</v>
      </c>
      <c r="AU165" s="22">
        <v>3.3612747510912478E-3</v>
      </c>
      <c r="AV165" s="22">
        <v>5.2433971722536592</v>
      </c>
      <c r="AW165" s="22">
        <v>4.5162858258521031E-2</v>
      </c>
      <c r="AX165" s="22">
        <v>2.1699688123233076</v>
      </c>
      <c r="AY165" s="22">
        <v>4.6185423575332161</v>
      </c>
      <c r="AZ165" s="22">
        <v>5.558500120949029</v>
      </c>
      <c r="BA165" s="22">
        <v>59.860549615776058</v>
      </c>
      <c r="BB165" s="22">
        <v>0.30848793385318868</v>
      </c>
      <c r="BC165" s="22">
        <v>67.054806868698748</v>
      </c>
      <c r="BD165" s="22">
        <v>6692.4136948345404</v>
      </c>
    </row>
    <row r="166" spans="1:56" x14ac:dyDescent="0.3">
      <c r="A166" s="23" t="s">
        <v>41</v>
      </c>
      <c r="B166" s="22">
        <v>5.4657913764758898E-2</v>
      </c>
      <c r="C166" s="22">
        <v>28.615827407246627</v>
      </c>
      <c r="D166" s="22">
        <v>0.13081687897525254</v>
      </c>
      <c r="E166" s="22">
        <v>7.9848627270302244E-2</v>
      </c>
      <c r="F166" s="22">
        <v>0</v>
      </c>
      <c r="G166" s="22">
        <v>6.1620560968697031</v>
      </c>
      <c r="H166" s="22">
        <v>7.9914211252615977E-8</v>
      </c>
      <c r="I166" s="22">
        <v>16.961071731425463</v>
      </c>
      <c r="J166" s="22">
        <v>70813.101332884122</v>
      </c>
      <c r="K166" s="22">
        <v>442.59215895974927</v>
      </c>
      <c r="L166" s="22">
        <v>0</v>
      </c>
      <c r="M166" s="22">
        <v>0</v>
      </c>
      <c r="N166" s="22">
        <v>37.017977688751145</v>
      </c>
      <c r="O166" s="22">
        <v>0.12482916309988248</v>
      </c>
      <c r="P166" s="22">
        <v>2.2832999416894308</v>
      </c>
      <c r="Q166" s="22">
        <v>5.0299183237947771</v>
      </c>
      <c r="R166" s="22">
        <v>84.014463271812303</v>
      </c>
      <c r="S166" s="22">
        <v>1292.6913547362219</v>
      </c>
      <c r="T166" s="22">
        <v>2.623004745709496E-10</v>
      </c>
      <c r="U166" s="22">
        <v>9.0114660686057529E-2</v>
      </c>
      <c r="V166" s="22">
        <v>181.67865984536408</v>
      </c>
      <c r="W166" s="22">
        <v>1.8574111006533927E-2</v>
      </c>
      <c r="X166" s="22">
        <v>339.55519724765202</v>
      </c>
      <c r="Y166" s="22">
        <v>0.39200101809257071</v>
      </c>
      <c r="Z166" s="22">
        <v>235.8041371818604</v>
      </c>
      <c r="AA166" s="22">
        <v>0</v>
      </c>
      <c r="AB166" s="22">
        <v>14.164363930724074</v>
      </c>
      <c r="AC166" s="22">
        <v>5.8676623360960773</v>
      </c>
      <c r="AD166" s="22">
        <v>8.3079303645772114E-7</v>
      </c>
      <c r="AE166" s="22">
        <v>34.263627400984049</v>
      </c>
      <c r="AF166" s="22">
        <v>0.10829772692757643</v>
      </c>
      <c r="AG166" s="22">
        <v>0.23532082990401851</v>
      </c>
      <c r="AH166" s="22">
        <v>0.30889984558245431</v>
      </c>
      <c r="AI166" s="22">
        <v>298.26286286876899</v>
      </c>
      <c r="AJ166" s="22">
        <v>0.33924321690439802</v>
      </c>
      <c r="AK166" s="22">
        <v>0.2506235880221781</v>
      </c>
      <c r="AL166" s="22">
        <v>318.094019358499</v>
      </c>
      <c r="AM166" s="22">
        <v>1.8004619295924007</v>
      </c>
      <c r="AN166" s="22">
        <v>0.11157349283607149</v>
      </c>
      <c r="AO166" s="22">
        <v>2.0224726781356228</v>
      </c>
      <c r="AP166" s="22">
        <v>600.48232193262811</v>
      </c>
      <c r="AQ166" s="22">
        <v>4.6633811847603186E-2</v>
      </c>
      <c r="AR166" s="22">
        <v>0</v>
      </c>
      <c r="AS166" s="22">
        <v>8.2042417406340817</v>
      </c>
      <c r="AT166" s="22">
        <v>1.0879416306340379E-3</v>
      </c>
      <c r="AU166" s="22">
        <v>9.7697326840274573E-2</v>
      </c>
      <c r="AV166" s="22">
        <v>0.56567329995333138</v>
      </c>
      <c r="AW166" s="22">
        <v>0.33445385351870993</v>
      </c>
      <c r="AX166" s="22">
        <v>0.46579919884223941</v>
      </c>
      <c r="AY166" s="22">
        <v>1.8205082390470437</v>
      </c>
      <c r="AZ166" s="22">
        <v>8.7577555070752098</v>
      </c>
      <c r="BA166" s="22">
        <v>340.66098203752472</v>
      </c>
      <c r="BB166" s="22">
        <v>26.914301944023837</v>
      </c>
      <c r="BC166" s="22">
        <v>1600.2989355032455</v>
      </c>
      <c r="BD166" s="22">
        <v>76750.878120140173</v>
      </c>
    </row>
    <row r="167" spans="1:56" x14ac:dyDescent="0.3">
      <c r="A167" s="23" t="s">
        <v>42</v>
      </c>
      <c r="B167" s="22">
        <v>105.15061526678538</v>
      </c>
      <c r="C167" s="22">
        <v>277.1580664333685</v>
      </c>
      <c r="D167" s="22">
        <v>41.97611770834807</v>
      </c>
      <c r="E167" s="22">
        <v>1324.9782955657004</v>
      </c>
      <c r="F167" s="22">
        <v>59.10755011911899</v>
      </c>
      <c r="G167" s="22">
        <v>0.12008479028377489</v>
      </c>
      <c r="H167" s="22">
        <v>21.174355520692533</v>
      </c>
      <c r="I167" s="22">
        <v>181.0323790544241</v>
      </c>
      <c r="J167" s="22">
        <v>181944.26431193858</v>
      </c>
      <c r="K167" s="22">
        <v>5288.1957409219958</v>
      </c>
      <c r="L167" s="22">
        <v>0</v>
      </c>
      <c r="M167" s="22">
        <v>0</v>
      </c>
      <c r="N167" s="22">
        <v>0.14873224288062381</v>
      </c>
      <c r="O167" s="22">
        <v>1.0965728367620127</v>
      </c>
      <c r="P167" s="22">
        <v>0</v>
      </c>
      <c r="Q167" s="22">
        <v>3.5317032875939338</v>
      </c>
      <c r="R167" s="22">
        <v>1984.4179122812645</v>
      </c>
      <c r="S167" s="22">
        <v>52025.449029283584</v>
      </c>
      <c r="T167" s="22">
        <v>0</v>
      </c>
      <c r="U167" s="22">
        <v>10.822719654269841</v>
      </c>
      <c r="V167" s="22">
        <v>1776.0410869508269</v>
      </c>
      <c r="W167" s="22">
        <v>10608.505314293985</v>
      </c>
      <c r="X167" s="22">
        <v>1542.5916667549188</v>
      </c>
      <c r="Y167" s="22">
        <v>139.78996734898067</v>
      </c>
      <c r="Z167" s="22">
        <v>59782.374923871801</v>
      </c>
      <c r="AA167" s="22">
        <v>0</v>
      </c>
      <c r="AB167" s="22">
        <v>9.1727418120377449E-2</v>
      </c>
      <c r="AC167" s="22">
        <v>0.11749082603162112</v>
      </c>
      <c r="AD167" s="22">
        <v>0</v>
      </c>
      <c r="AE167" s="22">
        <v>112004.57171832718</v>
      </c>
      <c r="AF167" s="22">
        <v>0</v>
      </c>
      <c r="AG167" s="22">
        <v>33.857263911373991</v>
      </c>
      <c r="AH167" s="22">
        <v>2.5229167146429496</v>
      </c>
      <c r="AI167" s="22">
        <v>933.21424693408721</v>
      </c>
      <c r="AJ167" s="22">
        <v>0.31739438029917422</v>
      </c>
      <c r="AK167" s="22">
        <v>4.1217451645627312</v>
      </c>
      <c r="AL167" s="22">
        <v>284651.69865252369</v>
      </c>
      <c r="AM167" s="22">
        <v>6457.8918917577585</v>
      </c>
      <c r="AN167" s="22">
        <v>3.3866282891369441</v>
      </c>
      <c r="AO167" s="22">
        <v>0</v>
      </c>
      <c r="AP167" s="22">
        <v>354899.90877961746</v>
      </c>
      <c r="AQ167" s="22">
        <v>0.99559149521049917</v>
      </c>
      <c r="AR167" s="22">
        <v>88.098337233491947</v>
      </c>
      <c r="AS167" s="22">
        <v>0</v>
      </c>
      <c r="AT167" s="22">
        <v>0.22929488930206321</v>
      </c>
      <c r="AU167" s="22">
        <v>0</v>
      </c>
      <c r="AV167" s="22">
        <v>19.55464940552968</v>
      </c>
      <c r="AW167" s="22">
        <v>3.9479971460092016</v>
      </c>
      <c r="AX167" s="22">
        <v>2086.6323020011259</v>
      </c>
      <c r="AY167" s="22">
        <v>4.3038119623982682</v>
      </c>
      <c r="AZ167" s="22">
        <v>2970.5217930210488</v>
      </c>
      <c r="BA167" s="22">
        <v>61514.611183137225</v>
      </c>
      <c r="BB167" s="22">
        <v>211.03620762676738</v>
      </c>
      <c r="BC167" s="22">
        <v>5259.5923955783073</v>
      </c>
      <c r="BD167" s="22">
        <v>1148269.1511654872</v>
      </c>
    </row>
    <row r="168" spans="1:56" x14ac:dyDescent="0.3">
      <c r="A168" s="23" t="s">
        <v>43</v>
      </c>
      <c r="B168" s="22">
        <v>9.1023315643965728E-3</v>
      </c>
      <c r="C168" s="22">
        <v>65.533301150377682</v>
      </c>
      <c r="D168" s="22">
        <v>1.2071402456783231</v>
      </c>
      <c r="E168" s="22">
        <v>3.6386831599635006</v>
      </c>
      <c r="F168" s="22">
        <v>0</v>
      </c>
      <c r="G168" s="22">
        <v>0.75307595067206823</v>
      </c>
      <c r="H168" s="22">
        <v>0</v>
      </c>
      <c r="I168" s="22">
        <v>3.5844908126795225</v>
      </c>
      <c r="J168" s="22">
        <v>407.73732271050346</v>
      </c>
      <c r="K168" s="22">
        <v>0.63010995063920117</v>
      </c>
      <c r="L168" s="22">
        <v>0.68180055728587796</v>
      </c>
      <c r="M168" s="22">
        <v>4.1165316666317169E-2</v>
      </c>
      <c r="N168" s="22">
        <v>77810.737281772366</v>
      </c>
      <c r="O168" s="22">
        <v>1.4797364926355297E-4</v>
      </c>
      <c r="P168" s="22">
        <v>84.973050028731166</v>
      </c>
      <c r="Q168" s="22">
        <v>3.2587610405088278E-3</v>
      </c>
      <c r="R168" s="22">
        <v>8.4049554953106131</v>
      </c>
      <c r="S168" s="22">
        <v>3594.7667275668687</v>
      </c>
      <c r="T168" s="22">
        <v>9.8090336085070179E-5</v>
      </c>
      <c r="U168" s="22">
        <v>2264.8812691039016</v>
      </c>
      <c r="V168" s="22">
        <v>0.37558902476103462</v>
      </c>
      <c r="W168" s="22">
        <v>4.1386856593094478E-3</v>
      </c>
      <c r="X168" s="22">
        <v>0.23565611560558744</v>
      </c>
      <c r="Y168" s="22">
        <v>1103.647511454735</v>
      </c>
      <c r="Z168" s="22">
        <v>382.08634431113455</v>
      </c>
      <c r="AA168" s="22">
        <v>0</v>
      </c>
      <c r="AB168" s="22">
        <v>75.854866338648833</v>
      </c>
      <c r="AC168" s="22">
        <v>15.622869988195511</v>
      </c>
      <c r="AD168" s="22">
        <v>0</v>
      </c>
      <c r="AE168" s="22">
        <v>3.8215221098063128E-2</v>
      </c>
      <c r="AF168" s="22">
        <v>7.7184968749344678E-3</v>
      </c>
      <c r="AG168" s="22">
        <v>1.2390330510927547</v>
      </c>
      <c r="AH168" s="22">
        <v>0</v>
      </c>
      <c r="AI168" s="22">
        <v>9.1203076030435799</v>
      </c>
      <c r="AJ168" s="22">
        <v>2.9387144860962338E-3</v>
      </c>
      <c r="AK168" s="22">
        <v>3.2690539796942828E-3</v>
      </c>
      <c r="AL168" s="22">
        <v>21.143898393305644</v>
      </c>
      <c r="AM168" s="22">
        <v>1.8014003196210847E-3</v>
      </c>
      <c r="AN168" s="22">
        <v>2200.7693860799473</v>
      </c>
      <c r="AO168" s="22">
        <v>2.1967906685792229E-3</v>
      </c>
      <c r="AP168" s="22">
        <v>37.770788342350926</v>
      </c>
      <c r="AQ168" s="22">
        <v>13459.091756903026</v>
      </c>
      <c r="AR168" s="22">
        <v>208.89217483161505</v>
      </c>
      <c r="AS168" s="22">
        <v>525.44445960714518</v>
      </c>
      <c r="AT168" s="22">
        <v>0</v>
      </c>
      <c r="AU168" s="22">
        <v>0.80274736210400577</v>
      </c>
      <c r="AV168" s="22">
        <v>7.7768025338333278</v>
      </c>
      <c r="AW168" s="22">
        <v>1.4859226273214832</v>
      </c>
      <c r="AX168" s="22">
        <v>7.5593707114505679E-3</v>
      </c>
      <c r="AY168" s="22">
        <v>7.8396520746129745</v>
      </c>
      <c r="AZ168" s="22">
        <v>77.559426963826638</v>
      </c>
      <c r="BA168" s="22">
        <v>632.78255499559941</v>
      </c>
      <c r="BB168" s="22">
        <v>0.34835720846847007</v>
      </c>
      <c r="BC168" s="22">
        <v>213.86762643193896</v>
      </c>
      <c r="BD168" s="22">
        <v>103231.40855095432</v>
      </c>
    </row>
    <row r="169" spans="1:56" x14ac:dyDescent="0.3">
      <c r="A169" s="23" t="s">
        <v>44</v>
      </c>
      <c r="B169" s="22">
        <v>2.0868996080004094E-2</v>
      </c>
      <c r="C169" s="22">
        <v>1534.5786338256246</v>
      </c>
      <c r="D169" s="22">
        <v>10499.898056793179</v>
      </c>
      <c r="E169" s="22">
        <v>3.1794635483216892E-2</v>
      </c>
      <c r="F169" s="22">
        <v>0</v>
      </c>
      <c r="G169" s="22">
        <v>7.3079919148728489</v>
      </c>
      <c r="H169" s="22">
        <v>0</v>
      </c>
      <c r="I169" s="22">
        <v>0.25680465986709106</v>
      </c>
      <c r="J169" s="22">
        <v>652.66743976359339</v>
      </c>
      <c r="K169" s="22">
        <v>11.25698311222569</v>
      </c>
      <c r="L169" s="22">
        <v>2857.658046132573</v>
      </c>
      <c r="M169" s="22">
        <v>366.1835015729327</v>
      </c>
      <c r="N169" s="22">
        <v>13.558104960356967</v>
      </c>
      <c r="O169" s="22">
        <v>2.1755472218396492</v>
      </c>
      <c r="P169" s="22">
        <v>63.680172050501014</v>
      </c>
      <c r="Q169" s="22">
        <v>8.0498138197443603E-3</v>
      </c>
      <c r="R169" s="22">
        <v>8762.0195237676853</v>
      </c>
      <c r="S169" s="22">
        <v>2796.9308762364631</v>
      </c>
      <c r="T169" s="22">
        <v>21.1670575704931</v>
      </c>
      <c r="U169" s="22">
        <v>679.43409250980847</v>
      </c>
      <c r="V169" s="22">
        <v>1.2286011402572854</v>
      </c>
      <c r="W169" s="22">
        <v>9.6886867867488433E-3</v>
      </c>
      <c r="X169" s="22">
        <v>0.11427572585649726</v>
      </c>
      <c r="Y169" s="22">
        <v>16259.930678370136</v>
      </c>
      <c r="Z169" s="22">
        <v>1.5452421618974963</v>
      </c>
      <c r="AA169" s="22">
        <v>0</v>
      </c>
      <c r="AB169" s="22">
        <v>1.0814666263286377</v>
      </c>
      <c r="AC169" s="22">
        <v>5968.5192215367279</v>
      </c>
      <c r="AD169" s="22">
        <v>1281.363103201621</v>
      </c>
      <c r="AE169" s="22">
        <v>1014.0585491733417</v>
      </c>
      <c r="AF169" s="22">
        <v>0</v>
      </c>
      <c r="AG169" s="22">
        <v>0.18564719334752319</v>
      </c>
      <c r="AH169" s="22">
        <v>0</v>
      </c>
      <c r="AI169" s="22">
        <v>13242.402841119185</v>
      </c>
      <c r="AJ169" s="22">
        <v>2.4453807544431112</v>
      </c>
      <c r="AK169" s="22">
        <v>0.24999766497261583</v>
      </c>
      <c r="AL169" s="22">
        <v>16.073787339716336</v>
      </c>
      <c r="AM169" s="22">
        <v>3.8741697479490154E-2</v>
      </c>
      <c r="AN169" s="22">
        <v>6.0907381931278346</v>
      </c>
      <c r="AO169" s="22">
        <v>0.48518371994922432</v>
      </c>
      <c r="AP169" s="22">
        <v>0.19700279981736718</v>
      </c>
      <c r="AQ169" s="22">
        <v>0.86003720821288721</v>
      </c>
      <c r="AR169" s="22">
        <v>520.808699457849</v>
      </c>
      <c r="AS169" s="22">
        <v>14.40856754228532</v>
      </c>
      <c r="AT169" s="22">
        <v>24.511475165998085</v>
      </c>
      <c r="AU169" s="22">
        <v>0</v>
      </c>
      <c r="AV169" s="22">
        <v>159.7283520523674</v>
      </c>
      <c r="AW169" s="22">
        <v>13.080719266187899</v>
      </c>
      <c r="AX169" s="22">
        <v>0.1041022206988062</v>
      </c>
      <c r="AY169" s="22">
        <v>117.24459293975283</v>
      </c>
      <c r="AZ169" s="22">
        <v>1322.859433949877</v>
      </c>
      <c r="BA169" s="22">
        <v>66.46327024083007</v>
      </c>
      <c r="BB169" s="22">
        <v>1.4799414726995017E-2</v>
      </c>
      <c r="BC169" s="22">
        <v>5516.896542046291</v>
      </c>
      <c r="BD169" s="22">
        <v>73821.834284147495</v>
      </c>
    </row>
    <row r="170" spans="1:56" x14ac:dyDescent="0.3">
      <c r="A170" s="23" t="s">
        <v>45</v>
      </c>
      <c r="B170" s="22">
        <v>0.23098577842291673</v>
      </c>
      <c r="C170" s="22">
        <v>20.551302324531754</v>
      </c>
      <c r="D170" s="22">
        <v>761.76432986484383</v>
      </c>
      <c r="E170" s="22">
        <v>1171.8865105287432</v>
      </c>
      <c r="F170" s="22">
        <v>0</v>
      </c>
      <c r="G170" s="22">
        <v>1.172634647385493E-2</v>
      </c>
      <c r="H170" s="22">
        <v>8.2349385867417629E-5</v>
      </c>
      <c r="I170" s="22">
        <v>11.385217190569238</v>
      </c>
      <c r="J170" s="22">
        <v>2269.6283540154564</v>
      </c>
      <c r="K170" s="22">
        <v>115.15235809231378</v>
      </c>
      <c r="L170" s="22">
        <v>0</v>
      </c>
      <c r="M170" s="22">
        <v>5.9998449041157267</v>
      </c>
      <c r="N170" s="22">
        <v>47.824669989709818</v>
      </c>
      <c r="O170" s="22">
        <v>28.229831305674011</v>
      </c>
      <c r="P170" s="22">
        <v>1.8560159673413897E-5</v>
      </c>
      <c r="Q170" s="22">
        <v>90.177381878348427</v>
      </c>
      <c r="R170" s="22">
        <v>11033.063671376129</v>
      </c>
      <c r="S170" s="22">
        <v>4467.7805028494358</v>
      </c>
      <c r="T170" s="22">
        <v>10.766163083561501</v>
      </c>
      <c r="U170" s="22">
        <v>3.012974115186895E-2</v>
      </c>
      <c r="V170" s="22">
        <v>2057.9415686936741</v>
      </c>
      <c r="W170" s="22">
        <v>0.49910426922509049</v>
      </c>
      <c r="X170" s="22">
        <v>386.29990307491539</v>
      </c>
      <c r="Y170" s="22">
        <v>2496.4110647641401</v>
      </c>
      <c r="Z170" s="22">
        <v>2236.9183519527292</v>
      </c>
      <c r="AA170" s="22">
        <v>0</v>
      </c>
      <c r="AB170" s="22">
        <v>1.198918939341553E-2</v>
      </c>
      <c r="AC170" s="22">
        <v>1.1471986604769302E-2</v>
      </c>
      <c r="AD170" s="22">
        <v>8.5610926095426967E-4</v>
      </c>
      <c r="AE170" s="22">
        <v>12.020482556541776</v>
      </c>
      <c r="AF170" s="22">
        <v>253.32055254833782</v>
      </c>
      <c r="AG170" s="22">
        <v>1161.2482573706495</v>
      </c>
      <c r="AH170" s="22">
        <v>0</v>
      </c>
      <c r="AI170" s="22">
        <v>1574.8820864557988</v>
      </c>
      <c r="AJ170" s="22">
        <v>1.0570072710869738E-2</v>
      </c>
      <c r="AK170" s="22">
        <v>64.639514323128608</v>
      </c>
      <c r="AL170" s="22">
        <v>2.8732551818554524</v>
      </c>
      <c r="AM170" s="22">
        <v>0.40028974567845588</v>
      </c>
      <c r="AN170" s="22">
        <v>2.2818306643698882</v>
      </c>
      <c r="AO170" s="22">
        <v>33671.127789387661</v>
      </c>
      <c r="AP170" s="22">
        <v>8.6906358196840205</v>
      </c>
      <c r="AQ170" s="22">
        <v>8753.6090026922466</v>
      </c>
      <c r="AR170" s="22">
        <v>1.2647393247239425</v>
      </c>
      <c r="AS170" s="22">
        <v>1.8302149749619785</v>
      </c>
      <c r="AT170" s="22">
        <v>5.6856654949520753E-4</v>
      </c>
      <c r="AU170" s="22">
        <v>0.34422735215403222</v>
      </c>
      <c r="AV170" s="22">
        <v>0</v>
      </c>
      <c r="AW170" s="22">
        <v>20.656792955172641</v>
      </c>
      <c r="AX170" s="22">
        <v>833.72373890342033</v>
      </c>
      <c r="AY170" s="22">
        <v>5.421960677360957</v>
      </c>
      <c r="AZ170" s="22">
        <v>1486.2196805913857</v>
      </c>
      <c r="BA170" s="22">
        <v>339.83864089049359</v>
      </c>
      <c r="BB170" s="22">
        <v>24.570354875868428</v>
      </c>
      <c r="BC170" s="22">
        <v>38351.217538578487</v>
      </c>
      <c r="BD170" s="22">
        <v>113782.77011472821</v>
      </c>
    </row>
    <row r="171" spans="1:56" x14ac:dyDescent="0.3">
      <c r="A171" s="23" t="s">
        <v>46</v>
      </c>
      <c r="B171" s="22">
        <v>70.00159605425182</v>
      </c>
      <c r="C171" s="22">
        <v>910.98277486034056</v>
      </c>
      <c r="D171" s="22">
        <v>36.960941307132664</v>
      </c>
      <c r="E171" s="22">
        <v>280.366793206105</v>
      </c>
      <c r="F171" s="22">
        <v>0</v>
      </c>
      <c r="G171" s="22">
        <v>1.2030639918190227</v>
      </c>
      <c r="H171" s="22">
        <v>3.1857326852318015E-4</v>
      </c>
      <c r="I171" s="22">
        <v>62.280283766799577</v>
      </c>
      <c r="J171" s="22">
        <v>12858.776195874643</v>
      </c>
      <c r="K171" s="22">
        <v>597.27061796758039</v>
      </c>
      <c r="L171" s="22">
        <v>12.367604825936661</v>
      </c>
      <c r="M171" s="22">
        <v>4.5127478395450193</v>
      </c>
      <c r="N171" s="22">
        <v>27.82251822397162</v>
      </c>
      <c r="O171" s="22">
        <v>628.93949249958041</v>
      </c>
      <c r="P171" s="22">
        <v>550.99526254739362</v>
      </c>
      <c r="Q171" s="22">
        <v>5808.4579328827886</v>
      </c>
      <c r="R171" s="22">
        <v>3344.792507668632</v>
      </c>
      <c r="S171" s="22">
        <v>22413.67021395154</v>
      </c>
      <c r="T171" s="22">
        <v>10.935000109062544</v>
      </c>
      <c r="U171" s="22">
        <v>20.142763754533316</v>
      </c>
      <c r="V171" s="22">
        <v>159.10040941428494</v>
      </c>
      <c r="W171" s="22">
        <v>0.78920288897412827</v>
      </c>
      <c r="X171" s="22">
        <v>18.099977231152128</v>
      </c>
      <c r="Y171" s="22">
        <v>8364.0777877643941</v>
      </c>
      <c r="Z171" s="22">
        <v>2436.438580276028</v>
      </c>
      <c r="AA171" s="22">
        <v>0</v>
      </c>
      <c r="AB171" s="22">
        <v>29.797483984445226</v>
      </c>
      <c r="AC171" s="22">
        <v>1240.1800121700894</v>
      </c>
      <c r="AD171" s="22">
        <v>0.52045119783888871</v>
      </c>
      <c r="AE171" s="22">
        <v>39.224974958322491</v>
      </c>
      <c r="AF171" s="22">
        <v>0.21869074478980993</v>
      </c>
      <c r="AG171" s="22">
        <v>2941.3735401436697</v>
      </c>
      <c r="AH171" s="22">
        <v>7.2656783916049799</v>
      </c>
      <c r="AI171" s="22">
        <v>1681.7989256697031</v>
      </c>
      <c r="AJ171" s="22">
        <v>0.58614877447304958</v>
      </c>
      <c r="AK171" s="22">
        <v>9100.0275967336693</v>
      </c>
      <c r="AL171" s="22">
        <v>208.56107615453661</v>
      </c>
      <c r="AM171" s="22">
        <v>2.8164405554349026</v>
      </c>
      <c r="AN171" s="22">
        <v>1396.7332110287584</v>
      </c>
      <c r="AO171" s="22">
        <v>35.17360395200312</v>
      </c>
      <c r="AP171" s="22">
        <v>816.65966811415251</v>
      </c>
      <c r="AQ171" s="22">
        <v>5.5889301031426477</v>
      </c>
      <c r="AR171" s="22">
        <v>3431.626289914695</v>
      </c>
      <c r="AS171" s="22">
        <v>250.43890369954065</v>
      </c>
      <c r="AT171" s="22">
        <v>2237.5412059885475</v>
      </c>
      <c r="AU171" s="22">
        <v>6.9560323254040961</v>
      </c>
      <c r="AV171" s="22">
        <v>65.981317114319964</v>
      </c>
      <c r="AW171" s="22">
        <v>0</v>
      </c>
      <c r="AX171" s="22">
        <v>5869.0912184231856</v>
      </c>
      <c r="AY171" s="22">
        <v>56.022402005640913</v>
      </c>
      <c r="AZ171" s="22">
        <v>2255.2424480263958</v>
      </c>
      <c r="BA171" s="22">
        <v>4325.386982236656</v>
      </c>
      <c r="BB171" s="22">
        <v>1.3267150435659523</v>
      </c>
      <c r="BC171" s="22">
        <v>1854.5596809683148</v>
      </c>
      <c r="BD171" s="22">
        <v>96479.684215902642</v>
      </c>
    </row>
    <row r="172" spans="1:56" x14ac:dyDescent="0.3">
      <c r="A172" s="23" t="s">
        <v>47</v>
      </c>
      <c r="B172" s="22">
        <v>7.6279180052659556E-5</v>
      </c>
      <c r="C172" s="22">
        <v>4.1971428080509916E-3</v>
      </c>
      <c r="D172" s="22">
        <v>1.4706645114455912E-3</v>
      </c>
      <c r="E172" s="22">
        <v>7.6224129733347255E-5</v>
      </c>
      <c r="F172" s="22">
        <v>0</v>
      </c>
      <c r="G172" s="22">
        <v>0</v>
      </c>
      <c r="H172" s="22">
        <v>50.321611524317504</v>
      </c>
      <c r="I172" s="22">
        <v>1.5488837323996653E-2</v>
      </c>
      <c r="J172" s="22">
        <v>0.92414616026595198</v>
      </c>
      <c r="K172" s="22">
        <v>6.1301342692852163E-3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1.3378317356882303E-4</v>
      </c>
      <c r="R172" s="22">
        <v>0.11166272779730491</v>
      </c>
      <c r="S172" s="22">
        <v>1.6334148974762396E-2</v>
      </c>
      <c r="T172" s="22">
        <v>45.029971371729808</v>
      </c>
      <c r="U172" s="22">
        <v>7.0063119457261167E-4</v>
      </c>
      <c r="V172" s="22">
        <v>1.1311571667861121E-4</v>
      </c>
      <c r="W172" s="22">
        <v>103.80381495989712</v>
      </c>
      <c r="X172" s="22">
        <v>1.0745966685581537E-2</v>
      </c>
      <c r="Y172" s="22">
        <v>3.6853486985781903E-3</v>
      </c>
      <c r="Z172" s="22">
        <v>27.036414079778282</v>
      </c>
      <c r="AA172" s="22">
        <v>0</v>
      </c>
      <c r="AB172" s="22">
        <v>0</v>
      </c>
      <c r="AC172" s="22">
        <v>0</v>
      </c>
      <c r="AD172" s="22">
        <v>0</v>
      </c>
      <c r="AE172" s="22">
        <v>55.959044706500364</v>
      </c>
      <c r="AF172" s="22">
        <v>0</v>
      </c>
      <c r="AG172" s="22">
        <v>1.7521973692597051E-3</v>
      </c>
      <c r="AH172" s="22">
        <v>4.4433897428584466</v>
      </c>
      <c r="AI172" s="22">
        <v>41.032435819369383</v>
      </c>
      <c r="AJ172" s="22">
        <v>1.4994226068094062E-5</v>
      </c>
      <c r="AK172" s="22">
        <v>1.4529394965648705E-4</v>
      </c>
      <c r="AL172" s="22">
        <v>3.2669132552228877E-2</v>
      </c>
      <c r="AM172" s="22">
        <v>42.816974026706518</v>
      </c>
      <c r="AN172" s="22">
        <v>0</v>
      </c>
      <c r="AO172" s="22">
        <v>0</v>
      </c>
      <c r="AP172" s="22">
        <v>9.4006825054388423E-3</v>
      </c>
      <c r="AQ172" s="22">
        <v>6.3740079115649995E-5</v>
      </c>
      <c r="AR172" s="22">
        <v>2.1770233295341323E-3</v>
      </c>
      <c r="AS172" s="22">
        <v>0.95117044942625817</v>
      </c>
      <c r="AT172" s="22">
        <v>1.5663417279092429E-5</v>
      </c>
      <c r="AU172" s="22">
        <v>0</v>
      </c>
      <c r="AV172" s="22">
        <v>1.4251023239205387E-5</v>
      </c>
      <c r="AW172" s="22">
        <v>1.201505700560494E-4</v>
      </c>
      <c r="AX172" s="22">
        <v>0</v>
      </c>
      <c r="AY172" s="22">
        <v>4.5198098132429149E-6</v>
      </c>
      <c r="AZ172" s="22">
        <v>1.7355736808143063</v>
      </c>
      <c r="BA172" s="22">
        <v>4.0718291038326884</v>
      </c>
      <c r="BB172" s="22">
        <v>2.223656255892278E-5</v>
      </c>
      <c r="BC172" s="22">
        <v>0.19696374405260114</v>
      </c>
      <c r="BD172" s="22">
        <v>378.54055425940709</v>
      </c>
    </row>
    <row r="173" spans="1:56" x14ac:dyDescent="0.3">
      <c r="A173" s="23" t="s">
        <v>48</v>
      </c>
      <c r="B173" s="22">
        <v>1.5668554518145182E-4</v>
      </c>
      <c r="C173" s="22">
        <v>7.4961182866116428E-4</v>
      </c>
      <c r="D173" s="22">
        <v>3.4188581566184194E-4</v>
      </c>
      <c r="E173" s="22">
        <v>2.3180142649820504E-3</v>
      </c>
      <c r="F173" s="22">
        <v>0</v>
      </c>
      <c r="G173" s="22">
        <v>0</v>
      </c>
      <c r="H173" s="22">
        <v>0</v>
      </c>
      <c r="I173" s="22">
        <v>4.2274386771303574E-2</v>
      </c>
      <c r="J173" s="22">
        <v>0.39269565023923336</v>
      </c>
      <c r="K173" s="22">
        <v>1.4363290659500962E-3</v>
      </c>
      <c r="L173" s="22">
        <v>0</v>
      </c>
      <c r="M173" s="22">
        <v>0</v>
      </c>
      <c r="N173" s="22">
        <v>8.0928751410130038E-4</v>
      </c>
      <c r="O173" s="22">
        <v>0</v>
      </c>
      <c r="P173" s="22">
        <v>0</v>
      </c>
      <c r="Q173" s="22">
        <v>2.3083202818924703E-5</v>
      </c>
      <c r="R173" s="22">
        <v>0.30275177638502987</v>
      </c>
      <c r="S173" s="22">
        <v>7104.0957217201631</v>
      </c>
      <c r="T173" s="22">
        <v>0.54034995973442612</v>
      </c>
      <c r="U173" s="22">
        <v>5.2024194100015601E-4</v>
      </c>
      <c r="V173" s="22">
        <v>1.2372538561882988E-4</v>
      </c>
      <c r="W173" s="22">
        <v>2.9695009950317428E-5</v>
      </c>
      <c r="X173" s="22">
        <v>1.8540984476974143E-3</v>
      </c>
      <c r="Y173" s="22">
        <v>503.06002968866886</v>
      </c>
      <c r="Z173" s="22">
        <v>2.1659002800181706E-2</v>
      </c>
      <c r="AA173" s="22">
        <v>0</v>
      </c>
      <c r="AB173" s="22">
        <v>0</v>
      </c>
      <c r="AC173" s="22">
        <v>0</v>
      </c>
      <c r="AD173" s="22">
        <v>0</v>
      </c>
      <c r="AE173" s="22">
        <v>3.0823484398421672E-4</v>
      </c>
      <c r="AF173" s="22">
        <v>0</v>
      </c>
      <c r="AG173" s="22">
        <v>2.5662620848806855E-2</v>
      </c>
      <c r="AH173" s="22">
        <v>0</v>
      </c>
      <c r="AI173" s="22">
        <v>3.7214952445852917E-3</v>
      </c>
      <c r="AJ173" s="22">
        <v>5.7109256860976321E-5</v>
      </c>
      <c r="AK173" s="22">
        <v>2.506433472440221E-5</v>
      </c>
      <c r="AL173" s="22">
        <v>2.5675916522220465E-3</v>
      </c>
      <c r="AM173" s="22">
        <v>115.12185399847341</v>
      </c>
      <c r="AN173" s="22">
        <v>3.9450814246613205E-3</v>
      </c>
      <c r="AO173" s="22">
        <v>0.3306733338381021</v>
      </c>
      <c r="AP173" s="22">
        <v>2.8868137232066302E-3</v>
      </c>
      <c r="AQ173" s="22">
        <v>8.2281558744966272</v>
      </c>
      <c r="AR173" s="22">
        <v>3.7568736379966507E-4</v>
      </c>
      <c r="AS173" s="22">
        <v>4.1420227433108776</v>
      </c>
      <c r="AT173" s="22">
        <v>2.0456507438538714E-5</v>
      </c>
      <c r="AU173" s="22">
        <v>1.1835402985367694E-3</v>
      </c>
      <c r="AV173" s="22">
        <v>6.4083425412731609E-3</v>
      </c>
      <c r="AW173" s="22">
        <v>1.5352297757572538E-4</v>
      </c>
      <c r="AX173" s="22">
        <v>2.9751479998603602E-5</v>
      </c>
      <c r="AY173" s="22">
        <v>0</v>
      </c>
      <c r="AZ173" s="22">
        <v>1.9829947667000268E-2</v>
      </c>
      <c r="BA173" s="22">
        <v>12.166487228291126</v>
      </c>
      <c r="BB173" s="22">
        <v>5.3215731161294402</v>
      </c>
      <c r="BC173" s="22">
        <v>8006.7754810186098</v>
      </c>
      <c r="BD173" s="22">
        <v>15760.617267416099</v>
      </c>
    </row>
    <row r="174" spans="1:56" x14ac:dyDescent="0.3">
      <c r="A174" s="23" t="s">
        <v>49</v>
      </c>
      <c r="B174" s="22">
        <v>636.90654638119952</v>
      </c>
      <c r="C174" s="22">
        <v>12935.816792504604</v>
      </c>
      <c r="D174" s="22">
        <v>5975.6984919161669</v>
      </c>
      <c r="E174" s="22">
        <v>629.26903210438661</v>
      </c>
      <c r="F174" s="22">
        <v>0</v>
      </c>
      <c r="G174" s="22">
        <v>52.629695474597085</v>
      </c>
      <c r="H174" s="22">
        <v>350.64006207639636</v>
      </c>
      <c r="I174" s="22">
        <v>3803.0403578308087</v>
      </c>
      <c r="J174" s="22">
        <v>102764.68224561025</v>
      </c>
      <c r="K174" s="22">
        <v>6371.035087703176</v>
      </c>
      <c r="L174" s="22">
        <v>13.689637830335579</v>
      </c>
      <c r="M174" s="22">
        <v>614.33060326978421</v>
      </c>
      <c r="N174" s="22">
        <v>457.8463048388162</v>
      </c>
      <c r="O174" s="22">
        <v>383.10102429727181</v>
      </c>
      <c r="P174" s="22">
        <v>137.70099386291568</v>
      </c>
      <c r="Q174" s="22">
        <v>3597.8889070042551</v>
      </c>
      <c r="R174" s="22">
        <v>58779.599169864858</v>
      </c>
      <c r="S174" s="22">
        <v>89348.273425508887</v>
      </c>
      <c r="T174" s="22">
        <v>46.973819294397558</v>
      </c>
      <c r="U174" s="22">
        <v>608.70561929367466</v>
      </c>
      <c r="V174" s="22">
        <v>2765.9447963143739</v>
      </c>
      <c r="W174" s="22">
        <v>141.55587368656444</v>
      </c>
      <c r="X174" s="22">
        <v>6589.0207629407932</v>
      </c>
      <c r="Y174" s="22">
        <v>29040.265042656043</v>
      </c>
      <c r="Z174" s="22">
        <v>127273.6455343111</v>
      </c>
      <c r="AA174" s="22">
        <v>0</v>
      </c>
      <c r="AB174" s="22">
        <v>59.857953207590583</v>
      </c>
      <c r="AC174" s="22">
        <v>353.67159991479218</v>
      </c>
      <c r="AD174" s="22">
        <v>6.0779087318869225</v>
      </c>
      <c r="AE174" s="22">
        <v>12209.032890290038</v>
      </c>
      <c r="AF174" s="22">
        <v>1669.78359427124</v>
      </c>
      <c r="AG174" s="22">
        <v>327.79550288793405</v>
      </c>
      <c r="AH174" s="22">
        <v>0</v>
      </c>
      <c r="AI174" s="22">
        <v>17689.05580447102</v>
      </c>
      <c r="AJ174" s="22">
        <v>27.63277501537236</v>
      </c>
      <c r="AK174" s="22">
        <v>781.80438623505302</v>
      </c>
      <c r="AL174" s="22">
        <v>27502.482611241245</v>
      </c>
      <c r="AM174" s="22">
        <v>145.28262244332603</v>
      </c>
      <c r="AN174" s="22">
        <v>7142.1270367732641</v>
      </c>
      <c r="AO174" s="22">
        <v>193.15622493308982</v>
      </c>
      <c r="AP174" s="22">
        <v>9707.7327037225059</v>
      </c>
      <c r="AQ174" s="22">
        <v>323.75858113912147</v>
      </c>
      <c r="AR174" s="22">
        <v>2129.8872847892844</v>
      </c>
      <c r="AS174" s="22">
        <v>34341.541108881866</v>
      </c>
      <c r="AT174" s="22">
        <v>565.82797044995118</v>
      </c>
      <c r="AU174" s="22">
        <v>148.80443506187797</v>
      </c>
      <c r="AV174" s="22">
        <v>2530.1091155441513</v>
      </c>
      <c r="AW174" s="22">
        <v>14530.502480128787</v>
      </c>
      <c r="AX174" s="22">
        <v>898.20097405535466</v>
      </c>
      <c r="AY174" s="22">
        <v>1651.4014291819765</v>
      </c>
      <c r="AZ174" s="22">
        <v>0</v>
      </c>
      <c r="BA174" s="22">
        <v>66146.849231557397</v>
      </c>
      <c r="BB174" s="22">
        <v>37.091677392656067</v>
      </c>
      <c r="BC174" s="22">
        <v>18442.470185044149</v>
      </c>
      <c r="BD174" s="22">
        <v>672880.19791394076</v>
      </c>
    </row>
    <row r="175" spans="1:56" x14ac:dyDescent="0.3">
      <c r="A175" s="23" t="s">
        <v>50</v>
      </c>
      <c r="B175" s="22">
        <v>2756.6015865827248</v>
      </c>
      <c r="C175" s="22">
        <v>27337.148609145668</v>
      </c>
      <c r="D175" s="22">
        <v>2882.8627330995018</v>
      </c>
      <c r="E175" s="22">
        <v>2662.5148076653832</v>
      </c>
      <c r="F175" s="22">
        <v>0</v>
      </c>
      <c r="G175" s="22">
        <v>1962.7221766298562</v>
      </c>
      <c r="H175" s="22">
        <v>0</v>
      </c>
      <c r="I175" s="22">
        <v>38029.09032501412</v>
      </c>
      <c r="J175" s="22">
        <v>328364.68055090785</v>
      </c>
      <c r="K175" s="22">
        <v>29742.990665708367</v>
      </c>
      <c r="L175" s="22">
        <v>767.36717043332862</v>
      </c>
      <c r="M175" s="22">
        <v>0</v>
      </c>
      <c r="N175" s="22">
        <v>24178.894477242546</v>
      </c>
      <c r="O175" s="22">
        <v>3016.5178192980529</v>
      </c>
      <c r="P175" s="22">
        <v>17.366617968602554</v>
      </c>
      <c r="Q175" s="22">
        <v>884.93503272453881</v>
      </c>
      <c r="R175" s="22">
        <v>45991.988821786988</v>
      </c>
      <c r="S175" s="22">
        <v>192642.65786669441</v>
      </c>
      <c r="T175" s="22">
        <v>257.43073758399993</v>
      </c>
      <c r="U175" s="22">
        <v>329.77650172352651</v>
      </c>
      <c r="V175" s="22">
        <v>17633.730821834732</v>
      </c>
      <c r="W175" s="22">
        <v>189.77548349575852</v>
      </c>
      <c r="X175" s="22">
        <v>2066.1346081225238</v>
      </c>
      <c r="Y175" s="22">
        <v>61034.222892958001</v>
      </c>
      <c r="Z175" s="22">
        <v>633179.0645950262</v>
      </c>
      <c r="AA175" s="22">
        <v>0</v>
      </c>
      <c r="AB175" s="22">
        <v>11.91413958193548</v>
      </c>
      <c r="AC175" s="22">
        <v>22.573066936965709</v>
      </c>
      <c r="AD175" s="22">
        <v>325.08379213005247</v>
      </c>
      <c r="AE175" s="22">
        <v>83114.907756103363</v>
      </c>
      <c r="AF175" s="22">
        <v>0</v>
      </c>
      <c r="AG175" s="22">
        <v>28470.451056843405</v>
      </c>
      <c r="AH175" s="22">
        <v>0</v>
      </c>
      <c r="AI175" s="22">
        <v>13196.914209923791</v>
      </c>
      <c r="AJ175" s="22">
        <v>1817.0530179602113</v>
      </c>
      <c r="AK175" s="22">
        <v>5953.1664675792408</v>
      </c>
      <c r="AL175" s="22">
        <v>215491.29948859697</v>
      </c>
      <c r="AM175" s="22">
        <v>769.64300041654519</v>
      </c>
      <c r="AN175" s="22">
        <v>304.25510934354543</v>
      </c>
      <c r="AO175" s="22">
        <v>40.59553451041095</v>
      </c>
      <c r="AP175" s="22">
        <v>135896.09143139451</v>
      </c>
      <c r="AQ175" s="22">
        <v>167.16302317474981</v>
      </c>
      <c r="AR175" s="22">
        <v>1671.4098403989317</v>
      </c>
      <c r="AS175" s="22">
        <v>77147.960563174493</v>
      </c>
      <c r="AT175" s="22">
        <v>0</v>
      </c>
      <c r="AU175" s="22">
        <v>12.841051498957178</v>
      </c>
      <c r="AV175" s="22">
        <v>835.9907013344523</v>
      </c>
      <c r="AW175" s="22">
        <v>1054.4017239390814</v>
      </c>
      <c r="AX175" s="22">
        <v>1361.5634766685698</v>
      </c>
      <c r="AY175" s="22">
        <v>1472.9699595106001</v>
      </c>
      <c r="AZ175" s="22">
        <v>45047.644902607448</v>
      </c>
      <c r="BA175" s="22">
        <v>0</v>
      </c>
      <c r="BB175" s="22">
        <v>251.39444300961924</v>
      </c>
      <c r="BC175" s="22">
        <v>93126.536589171184</v>
      </c>
      <c r="BD175" s="22">
        <v>2123492.2992474558</v>
      </c>
    </row>
    <row r="176" spans="1:56" x14ac:dyDescent="0.3">
      <c r="A176" s="23" t="s">
        <v>229</v>
      </c>
      <c r="B176" s="22">
        <v>0.30481012498443655</v>
      </c>
      <c r="C176" s="22">
        <v>5.382750645909723E-2</v>
      </c>
      <c r="D176" s="22">
        <v>429.54220020348845</v>
      </c>
      <c r="E176" s="22">
        <v>4.8950549432606092</v>
      </c>
      <c r="F176" s="22">
        <v>0</v>
      </c>
      <c r="G176" s="22">
        <v>0</v>
      </c>
      <c r="H176" s="22">
        <v>35.891010468445273</v>
      </c>
      <c r="I176" s="22">
        <v>85.427627043358555</v>
      </c>
      <c r="J176" s="22">
        <v>84.827920611811706</v>
      </c>
      <c r="K176" s="22">
        <v>0.82659987229475573</v>
      </c>
      <c r="L176" s="22">
        <v>0</v>
      </c>
      <c r="M176" s="22">
        <v>0</v>
      </c>
      <c r="N176" s="22">
        <v>1.3088149635527148E-4</v>
      </c>
      <c r="O176" s="22">
        <v>0</v>
      </c>
      <c r="P176" s="22">
        <v>0</v>
      </c>
      <c r="Q176" s="22">
        <v>0</v>
      </c>
      <c r="R176" s="22">
        <v>567.12991276417279</v>
      </c>
      <c r="S176" s="22">
        <v>4.2285940798501818</v>
      </c>
      <c r="T176" s="22">
        <v>0</v>
      </c>
      <c r="U176" s="22">
        <v>6.4580881725346566E-5</v>
      </c>
      <c r="V176" s="22">
        <v>0.2215264800443556</v>
      </c>
      <c r="W176" s="22">
        <v>0</v>
      </c>
      <c r="X176" s="22">
        <v>0</v>
      </c>
      <c r="Y176" s="22">
        <v>81.476185622908076</v>
      </c>
      <c r="Z176" s="22">
        <v>26.752737409583204</v>
      </c>
      <c r="AA176" s="22">
        <v>0</v>
      </c>
      <c r="AB176" s="22">
        <v>0</v>
      </c>
      <c r="AC176" s="22">
        <v>0</v>
      </c>
      <c r="AD176" s="22">
        <v>0</v>
      </c>
      <c r="AE176" s="22">
        <v>0.23020389124697671</v>
      </c>
      <c r="AF176" s="22">
        <v>0</v>
      </c>
      <c r="AG176" s="22">
        <v>53.859986569257622</v>
      </c>
      <c r="AH176" s="22">
        <v>0</v>
      </c>
      <c r="AI176" s="22">
        <v>36504.877172543318</v>
      </c>
      <c r="AJ176" s="22">
        <v>0.11579273609005594</v>
      </c>
      <c r="AK176" s="22">
        <v>0</v>
      </c>
      <c r="AL176" s="22">
        <v>0.11003885785088134</v>
      </c>
      <c r="AM176" s="22">
        <v>0</v>
      </c>
      <c r="AN176" s="22">
        <v>6.3801572507447433E-4</v>
      </c>
      <c r="AO176" s="22">
        <v>1.6194053300244777E-4</v>
      </c>
      <c r="AP176" s="22">
        <v>2.6914917025717218</v>
      </c>
      <c r="AQ176" s="22">
        <v>0</v>
      </c>
      <c r="AR176" s="22">
        <v>0</v>
      </c>
      <c r="AS176" s="22">
        <v>1.56132528065804</v>
      </c>
      <c r="AT176" s="22">
        <v>3.7704441114350035E-2</v>
      </c>
      <c r="AU176" s="22">
        <v>1.914072842718632E-4</v>
      </c>
      <c r="AV176" s="22">
        <v>5.4568670772495755</v>
      </c>
      <c r="AW176" s="22">
        <v>49.250633136094933</v>
      </c>
      <c r="AX176" s="22">
        <v>0</v>
      </c>
      <c r="AY176" s="22">
        <v>0</v>
      </c>
      <c r="AZ176" s="22">
        <v>68.790006366470237</v>
      </c>
      <c r="BA176" s="22">
        <v>24348.048639395434</v>
      </c>
      <c r="BB176" s="22">
        <v>0</v>
      </c>
      <c r="BC176" s="22">
        <v>276.45114603332848</v>
      </c>
      <c r="BD176" s="22">
        <v>62633.060201987268</v>
      </c>
    </row>
    <row r="177" spans="1:65" x14ac:dyDescent="0.3">
      <c r="A177" s="23" t="s">
        <v>51</v>
      </c>
      <c r="B177" s="22">
        <v>1953.0828062051319</v>
      </c>
      <c r="C177" s="22">
        <v>1698.1043172857994</v>
      </c>
      <c r="D177" s="22">
        <v>579.00458767852933</v>
      </c>
      <c r="E177" s="22">
        <v>148.91641115735149</v>
      </c>
      <c r="F177" s="22">
        <v>0</v>
      </c>
      <c r="G177" s="22">
        <v>468.39671459331396</v>
      </c>
      <c r="H177" s="22">
        <v>3.132731349120485E-2</v>
      </c>
      <c r="I177" s="22">
        <v>3873.8271638669453</v>
      </c>
      <c r="J177" s="22">
        <v>66459.186918181236</v>
      </c>
      <c r="K177" s="22">
        <v>3197.6658188209876</v>
      </c>
      <c r="L177" s="22">
        <v>198.31636172913076</v>
      </c>
      <c r="M177" s="22">
        <v>251.89650063529049</v>
      </c>
      <c r="N177" s="22">
        <v>9935.2696152250046</v>
      </c>
      <c r="O177" s="22">
        <v>68.135878571864296</v>
      </c>
      <c r="P177" s="22">
        <v>7.060646954574412E-3</v>
      </c>
      <c r="Q177" s="22">
        <v>209.09843561250955</v>
      </c>
      <c r="R177" s="22">
        <v>16594.913867587838</v>
      </c>
      <c r="S177" s="22">
        <v>18705.813555521425</v>
      </c>
      <c r="T177" s="22">
        <v>8.4438639533654971</v>
      </c>
      <c r="U177" s="22">
        <v>68.213880686644984</v>
      </c>
      <c r="V177" s="22">
        <v>13991.383680267201</v>
      </c>
      <c r="W177" s="22">
        <v>3.3856535392837586</v>
      </c>
      <c r="X177" s="22">
        <v>157.94778150888749</v>
      </c>
      <c r="Y177" s="22">
        <v>31337.604434370336</v>
      </c>
      <c r="Z177" s="22">
        <v>13892.115170283807</v>
      </c>
      <c r="AA177" s="22">
        <v>0</v>
      </c>
      <c r="AB177" s="22">
        <v>91.056669250914027</v>
      </c>
      <c r="AC177" s="22">
        <v>578.07201294348897</v>
      </c>
      <c r="AD177" s="22">
        <v>12.964127271753949</v>
      </c>
      <c r="AE177" s="22">
        <v>176.2001241460992</v>
      </c>
      <c r="AF177" s="22">
        <v>131.46795419307361</v>
      </c>
      <c r="AG177" s="22">
        <v>89.182374564740414</v>
      </c>
      <c r="AH177" s="22">
        <v>39.528202234014962</v>
      </c>
      <c r="AI177" s="22">
        <v>16347.596684047961</v>
      </c>
      <c r="AJ177" s="22">
        <v>172.09029243042622</v>
      </c>
      <c r="AK177" s="22">
        <v>1220.7785520368391</v>
      </c>
      <c r="AL177" s="22">
        <v>46473.311352482939</v>
      </c>
      <c r="AM177" s="22">
        <v>494.70419147570874</v>
      </c>
      <c r="AN177" s="22">
        <v>261.1248407930172</v>
      </c>
      <c r="AO177" s="22">
        <v>12.358162775529046</v>
      </c>
      <c r="AP177" s="22">
        <v>3184.9503642430382</v>
      </c>
      <c r="AQ177" s="22">
        <v>171.70050561928466</v>
      </c>
      <c r="AR177" s="22">
        <v>1337.8303497913907</v>
      </c>
      <c r="AS177" s="22">
        <v>8810.8021328286904</v>
      </c>
      <c r="AT177" s="22">
        <v>52.070084537598404</v>
      </c>
      <c r="AU177" s="22">
        <v>19.259267927485816</v>
      </c>
      <c r="AV177" s="22">
        <v>2415.9043929584914</v>
      </c>
      <c r="AW177" s="22">
        <v>401.35493260469735</v>
      </c>
      <c r="AX177" s="22">
        <v>13.939575163818397</v>
      </c>
      <c r="AY177" s="22">
        <v>4208.7045898903161</v>
      </c>
      <c r="AZ177" s="22">
        <v>60932.265153258602</v>
      </c>
      <c r="BA177" s="22">
        <v>9462.3882632045152</v>
      </c>
      <c r="BB177" s="22">
        <v>19.307629597963214</v>
      </c>
      <c r="BC177" s="22">
        <v>0</v>
      </c>
      <c r="BD177" s="22">
        <v>340931.67458751472</v>
      </c>
    </row>
    <row r="178" spans="1:65" x14ac:dyDescent="0.3">
      <c r="A178" s="23" t="s">
        <v>52</v>
      </c>
      <c r="B178" s="22">
        <v>974103.20821617532</v>
      </c>
      <c r="C178" s="22">
        <v>532225.12343664444</v>
      </c>
      <c r="D178" s="22">
        <v>635042.20378427533</v>
      </c>
      <c r="E178" s="22">
        <v>89357.251256030722</v>
      </c>
      <c r="F178" s="22">
        <v>343.82287021955898</v>
      </c>
      <c r="G178" s="22">
        <v>28881.498479215905</v>
      </c>
      <c r="H178" s="22">
        <v>4223.4442553817253</v>
      </c>
      <c r="I178" s="22">
        <v>551720.74103050143</v>
      </c>
      <c r="J178" s="22">
        <v>15994328.771904077</v>
      </c>
      <c r="K178" s="22">
        <v>1589631.9795058572</v>
      </c>
      <c r="L178" s="22">
        <v>28312.943597160094</v>
      </c>
      <c r="M178" s="22">
        <v>39514.723632338275</v>
      </c>
      <c r="N178" s="22">
        <v>393752.74572550558</v>
      </c>
      <c r="O178" s="22">
        <v>109481.65414914969</v>
      </c>
      <c r="P178" s="22">
        <v>13940.143796586217</v>
      </c>
      <c r="Q178" s="22">
        <v>85565.190739593643</v>
      </c>
      <c r="R178" s="22">
        <v>2132443.5917816595</v>
      </c>
      <c r="S178" s="22">
        <v>5634732.1733162235</v>
      </c>
      <c r="T178" s="22">
        <v>71229.325478683546</v>
      </c>
      <c r="U178" s="22">
        <v>145333.85819872076</v>
      </c>
      <c r="V178" s="22">
        <v>1366706.4545983775</v>
      </c>
      <c r="W178" s="22">
        <v>288852.42489391146</v>
      </c>
      <c r="X178" s="22">
        <v>124957.17665729077</v>
      </c>
      <c r="Y178" s="22">
        <v>1107531.5374039575</v>
      </c>
      <c r="Z178" s="22">
        <v>18583072.839750126</v>
      </c>
      <c r="AA178" s="22">
        <v>48.681740129873525</v>
      </c>
      <c r="AB178" s="22">
        <v>5429.5435620587095</v>
      </c>
      <c r="AC178" s="22">
        <v>39212.052015692556</v>
      </c>
      <c r="AD178" s="22">
        <v>50556.709123472385</v>
      </c>
      <c r="AE178" s="22">
        <v>4938012.5434268834</v>
      </c>
      <c r="AF178" s="22">
        <v>97374.668831326431</v>
      </c>
      <c r="AG178" s="22">
        <v>257664.68959802238</v>
      </c>
      <c r="AH178" s="22">
        <v>24705.581191486759</v>
      </c>
      <c r="AI178" s="22">
        <v>3337227.6542874658</v>
      </c>
      <c r="AJ178" s="22">
        <v>36390.771289494056</v>
      </c>
      <c r="AK178" s="22">
        <v>71119.733580154789</v>
      </c>
      <c r="AL178" s="22">
        <v>15534219.795937322</v>
      </c>
      <c r="AM178" s="22">
        <v>1551715.9785586656</v>
      </c>
      <c r="AN178" s="22">
        <v>479056.53658466518</v>
      </c>
      <c r="AO178" s="22">
        <v>99849.485398333098</v>
      </c>
      <c r="AP178" s="22">
        <v>5863745.8837236408</v>
      </c>
      <c r="AQ178" s="22">
        <v>300509.47988585505</v>
      </c>
      <c r="AR178" s="22">
        <v>170341.68759200355</v>
      </c>
      <c r="AS178" s="22">
        <v>2240378.7372216554</v>
      </c>
      <c r="AT178" s="22">
        <v>182219.35221212744</v>
      </c>
      <c r="AU178" s="22">
        <v>49665.127476293645</v>
      </c>
      <c r="AV178" s="22">
        <v>221905.74205981306</v>
      </c>
      <c r="AW178" s="22">
        <v>128942.06221802851</v>
      </c>
      <c r="AX178" s="22">
        <v>509457.50034390332</v>
      </c>
      <c r="AY178" s="22">
        <v>421085.36225161358</v>
      </c>
      <c r="AZ178" s="22">
        <v>4129741.2455360517</v>
      </c>
      <c r="BA178" s="22">
        <v>10435140.873246841</v>
      </c>
      <c r="BB178" s="22">
        <v>586045.35010741395</v>
      </c>
      <c r="BC178" s="22">
        <v>4350348.2461025547</v>
      </c>
      <c r="BD178" s="22">
        <v>106637395.90356064</v>
      </c>
    </row>
    <row r="181" spans="1:65" x14ac:dyDescent="0.3">
      <c r="A181" s="7" t="s">
        <v>259</v>
      </c>
      <c r="BF181" s="7" t="s">
        <v>260</v>
      </c>
    </row>
    <row r="182" spans="1:65" x14ac:dyDescent="0.3">
      <c r="A182" s="6" t="s">
        <v>86</v>
      </c>
      <c r="BF182" s="6" t="s">
        <v>86</v>
      </c>
    </row>
    <row r="183" spans="1:65" x14ac:dyDescent="0.3">
      <c r="A183" s="23" t="s">
        <v>89</v>
      </c>
      <c r="B183" s="23" t="s">
        <v>1</v>
      </c>
      <c r="C183" s="23" t="s">
        <v>2</v>
      </c>
      <c r="D183" s="23" t="s">
        <v>3</v>
      </c>
      <c r="E183" s="23" t="s">
        <v>4</v>
      </c>
      <c r="F183" s="23" t="s">
        <v>5</v>
      </c>
      <c r="G183" s="23" t="s">
        <v>6</v>
      </c>
      <c r="H183" s="23" t="s">
        <v>7</v>
      </c>
      <c r="I183" s="23" t="s">
        <v>8</v>
      </c>
      <c r="J183" s="23" t="s">
        <v>9</v>
      </c>
      <c r="K183" s="23" t="s">
        <v>360</v>
      </c>
      <c r="L183" s="23" t="s">
        <v>10</v>
      </c>
      <c r="M183" s="23" t="s">
        <v>11</v>
      </c>
      <c r="N183" s="23" t="s">
        <v>12</v>
      </c>
      <c r="O183" s="23" t="s">
        <v>13</v>
      </c>
      <c r="P183" s="23" t="s">
        <v>14</v>
      </c>
      <c r="Q183" s="23" t="s">
        <v>15</v>
      </c>
      <c r="R183" s="23" t="s">
        <v>16</v>
      </c>
      <c r="S183" s="23" t="s">
        <v>17</v>
      </c>
      <c r="T183" s="23" t="s">
        <v>18</v>
      </c>
      <c r="U183" s="23" t="s">
        <v>19</v>
      </c>
      <c r="V183" s="23" t="s">
        <v>20</v>
      </c>
      <c r="W183" s="23" t="s">
        <v>21</v>
      </c>
      <c r="X183" s="23" t="s">
        <v>22</v>
      </c>
      <c r="Y183" s="23" t="s">
        <v>23</v>
      </c>
      <c r="Z183" s="23" t="s">
        <v>24</v>
      </c>
      <c r="AA183" s="23" t="s">
        <v>25</v>
      </c>
      <c r="AB183" s="23" t="s">
        <v>26</v>
      </c>
      <c r="AC183" s="23" t="s">
        <v>27</v>
      </c>
      <c r="AD183" s="23" t="s">
        <v>28</v>
      </c>
      <c r="AE183" s="23" t="s">
        <v>29</v>
      </c>
      <c r="AF183" s="23" t="s">
        <v>30</v>
      </c>
      <c r="AG183" s="23" t="s">
        <v>31</v>
      </c>
      <c r="AH183" s="23" t="s">
        <v>32</v>
      </c>
      <c r="AI183" s="23" t="s">
        <v>33</v>
      </c>
      <c r="AJ183" s="24" t="s">
        <v>34</v>
      </c>
      <c r="AK183" s="23" t="s">
        <v>35</v>
      </c>
      <c r="AL183" s="23" t="s">
        <v>361</v>
      </c>
      <c r="AM183" s="23" t="s">
        <v>36</v>
      </c>
      <c r="AN183" s="23" t="s">
        <v>37</v>
      </c>
      <c r="AO183" s="23" t="s">
        <v>38</v>
      </c>
      <c r="AP183" s="23" t="s">
        <v>197</v>
      </c>
      <c r="AQ183" s="23" t="s">
        <v>40</v>
      </c>
      <c r="AR183" s="23" t="s">
        <v>41</v>
      </c>
      <c r="AS183" s="23" t="s">
        <v>42</v>
      </c>
      <c r="AT183" s="23" t="s">
        <v>43</v>
      </c>
      <c r="AU183" s="23" t="s">
        <v>44</v>
      </c>
      <c r="AV183" s="23" t="s">
        <v>45</v>
      </c>
      <c r="AW183" s="23" t="s">
        <v>46</v>
      </c>
      <c r="AX183" s="23" t="s">
        <v>47</v>
      </c>
      <c r="AY183" s="23" t="s">
        <v>48</v>
      </c>
      <c r="AZ183" s="23" t="s">
        <v>49</v>
      </c>
      <c r="BA183" s="23" t="s">
        <v>50</v>
      </c>
      <c r="BB183" s="23" t="s">
        <v>229</v>
      </c>
      <c r="BC183" s="24" t="s">
        <v>51</v>
      </c>
      <c r="BD183" s="23" t="s">
        <v>52</v>
      </c>
      <c r="BF183" s="1" t="s">
        <v>84</v>
      </c>
      <c r="BG183" s="12" t="s">
        <v>56</v>
      </c>
      <c r="BH183" s="12" t="s">
        <v>57</v>
      </c>
      <c r="BI183" s="12" t="s">
        <v>65</v>
      </c>
      <c r="BJ183" s="12" t="s">
        <v>58</v>
      </c>
      <c r="BK183" s="12" t="s">
        <v>59</v>
      </c>
      <c r="BL183" s="12" t="s">
        <v>60</v>
      </c>
      <c r="BM183" s="12" t="s">
        <v>61</v>
      </c>
    </row>
    <row r="184" spans="1:65" x14ac:dyDescent="0.3">
      <c r="A184" s="23" t="s">
        <v>1</v>
      </c>
      <c r="B184" s="22">
        <v>0</v>
      </c>
      <c r="C184" s="22">
        <v>6.6912513844233921</v>
      </c>
      <c r="D184" s="22">
        <v>114.94471341427452</v>
      </c>
      <c r="E184" s="22">
        <v>595.08409451461466</v>
      </c>
      <c r="F184" s="22">
        <v>17.999013600205348</v>
      </c>
      <c r="G184" s="22">
        <v>0.1658367381882408</v>
      </c>
      <c r="H184" s="22">
        <v>4.2146507553780885E-4</v>
      </c>
      <c r="I184" s="22">
        <v>71.140593211358166</v>
      </c>
      <c r="J184" s="22">
        <v>25919.767944412943</v>
      </c>
      <c r="K184" s="22">
        <v>1630.3860887749563</v>
      </c>
      <c r="L184" s="22">
        <v>0</v>
      </c>
      <c r="M184" s="22">
        <v>0</v>
      </c>
      <c r="N184" s="22">
        <v>0.20710892133839207</v>
      </c>
      <c r="O184" s="22">
        <v>384.50669960668995</v>
      </c>
      <c r="P184" s="22">
        <v>9.4991104260854208E-5</v>
      </c>
      <c r="Q184" s="22">
        <v>15.976768632968884</v>
      </c>
      <c r="R184" s="22">
        <v>274.3611707815536</v>
      </c>
      <c r="S184" s="22">
        <v>743.88156629330331</v>
      </c>
      <c r="T184" s="22">
        <v>1.3833645805398543E-6</v>
      </c>
      <c r="U184" s="22">
        <v>7.3570894108712648E-2</v>
      </c>
      <c r="V184" s="22">
        <v>51.26611634656954</v>
      </c>
      <c r="W184" s="22">
        <v>146.19655173692232</v>
      </c>
      <c r="X184" s="22">
        <v>0.18016377166517211</v>
      </c>
      <c r="Y184" s="22">
        <v>2.861903807936637</v>
      </c>
      <c r="Z184" s="22">
        <v>5259.6031515894238</v>
      </c>
      <c r="AA184" s="22">
        <v>0</v>
      </c>
      <c r="AB184" s="22">
        <v>0.14219287653297727</v>
      </c>
      <c r="AC184" s="22">
        <v>0.16224906734229044</v>
      </c>
      <c r="AD184" s="22">
        <v>4.3815767480965655E-3</v>
      </c>
      <c r="AE184" s="22">
        <v>352.76848945288452</v>
      </c>
      <c r="AF184" s="22">
        <v>0</v>
      </c>
      <c r="AG184" s="22">
        <v>457.22355603587249</v>
      </c>
      <c r="AH184" s="22">
        <v>0</v>
      </c>
      <c r="AI184" s="22">
        <v>282.47440743493502</v>
      </c>
      <c r="AJ184" s="22">
        <v>3379.9715931464216</v>
      </c>
      <c r="AK184" s="22">
        <v>5.5632664582672291E-2</v>
      </c>
      <c r="AL184" s="22">
        <v>88.789727722095336</v>
      </c>
      <c r="AM184" s="22">
        <v>35.724476576979733</v>
      </c>
      <c r="AN184" s="22">
        <v>77.168122706257478</v>
      </c>
      <c r="AO184" s="22">
        <v>10.242847556118797</v>
      </c>
      <c r="AP184" s="22">
        <v>86.815810068501946</v>
      </c>
      <c r="AQ184" s="22">
        <v>0.10286822283908074</v>
      </c>
      <c r="AR184" s="22">
        <v>0.45960954372707724</v>
      </c>
      <c r="AS184" s="22">
        <v>307.66428587107072</v>
      </c>
      <c r="AT184" s="22">
        <v>7.2240970518495061E-3</v>
      </c>
      <c r="AU184" s="22">
        <v>2.9798118622246813E-6</v>
      </c>
      <c r="AV184" s="22">
        <v>78.709657131528942</v>
      </c>
      <c r="AW184" s="22">
        <v>0.37194977276714331</v>
      </c>
      <c r="AX184" s="22">
        <v>689.20446031935012</v>
      </c>
      <c r="AY184" s="22">
        <v>1.342481953974072</v>
      </c>
      <c r="AZ184" s="22">
        <v>156.12648449704849</v>
      </c>
      <c r="BA184" s="22">
        <v>4764.6324287324678</v>
      </c>
      <c r="BB184" s="22">
        <v>2.1379249276378922</v>
      </c>
      <c r="BC184" s="22">
        <v>4882.3617881982391</v>
      </c>
      <c r="BD184" s="22">
        <v>50889.95947940577</v>
      </c>
      <c r="BF184" s="12" t="s">
        <v>62</v>
      </c>
      <c r="BG184" s="13">
        <f>B184+AJ184+B218+AJ218</f>
        <v>3546.2056803305468</v>
      </c>
      <c r="BH184" s="13">
        <f>SUM(C184,D184,G184,L184:U184,X184:Y184,AB184:AD184,AF184,AI184,AK184,AN184:AO184,AQ184,AT184:AW184,AZ184,AR184)+SUM(C218,D218,G218,L218:U218,X218:Y218,AB218:AD218,AF218,AI218,AK218,AN218:AO218,AQ218,AT218:AW218,AZ218,AR218)</f>
        <v>2155.5941742634182</v>
      </c>
      <c r="BI184" s="13">
        <f>SUM(F184,H184,V184:W184,AA184,AE184,AH184,AM184,AS184,AX184,BB184,AY184)+SUM(F218,H218,V218:W218,AA218,AE218,AH218,AM218,AS218,AX218,BB218,AY218)</f>
        <v>1642.6975826502369</v>
      </c>
      <c r="BJ184" s="13">
        <f>SUM(E184,I184,AG184,BA184)+SUM(E218,I218,AG218,BA218)</f>
        <v>5924.4431969284215</v>
      </c>
      <c r="BK184" s="13">
        <f>SUM(J184:K184,Z184,AL184,AP184)+SUM(J218:K218,Z218,AL218,AP218)</f>
        <v>32990.360592493846</v>
      </c>
      <c r="BL184" s="13">
        <f>BC184+BC218</f>
        <v>5649.625848928813</v>
      </c>
      <c r="BM184" s="13">
        <f>SUM(BG184:BL184)</f>
        <v>51908.927075595282</v>
      </c>
    </row>
    <row r="185" spans="1:65" x14ac:dyDescent="0.3">
      <c r="A185" s="23" t="s">
        <v>2</v>
      </c>
      <c r="B185" s="22">
        <v>511.48797354306095</v>
      </c>
      <c r="C185" s="22">
        <v>0</v>
      </c>
      <c r="D185" s="22">
        <v>332.98098431409107</v>
      </c>
      <c r="E185" s="22">
        <v>234.59252181679085</v>
      </c>
      <c r="F185" s="22">
        <v>0</v>
      </c>
      <c r="G185" s="22">
        <v>73.684224507828205</v>
      </c>
      <c r="H185" s="22">
        <v>1.6160589598567185E-4</v>
      </c>
      <c r="I185" s="22">
        <v>27.286040863307679</v>
      </c>
      <c r="J185" s="22">
        <v>6038.8655571972968</v>
      </c>
      <c r="K185" s="22">
        <v>443.27679475199585</v>
      </c>
      <c r="L185" s="22">
        <v>1750.6530986181644</v>
      </c>
      <c r="M185" s="22">
        <v>240.4724852087578</v>
      </c>
      <c r="N185" s="22">
        <v>667.18940906751686</v>
      </c>
      <c r="O185" s="22">
        <v>239.6029944507259</v>
      </c>
      <c r="P185" s="22">
        <v>12.951478277709287</v>
      </c>
      <c r="Q185" s="22">
        <v>117.53726400960254</v>
      </c>
      <c r="R185" s="22">
        <v>1695.9401970199312</v>
      </c>
      <c r="S185" s="22">
        <v>19759.902485114577</v>
      </c>
      <c r="T185" s="22">
        <v>115.21331783903892</v>
      </c>
      <c r="U185" s="22">
        <v>4614.9971062985378</v>
      </c>
      <c r="V185" s="22">
        <v>57.654127914962451</v>
      </c>
      <c r="W185" s="22">
        <v>50.432330132719528</v>
      </c>
      <c r="X185" s="22">
        <v>7.5540176870852536</v>
      </c>
      <c r="Y185" s="22">
        <v>12209.088214218898</v>
      </c>
      <c r="Z185" s="22">
        <v>748.96520557193173</v>
      </c>
      <c r="AA185" s="22">
        <v>0</v>
      </c>
      <c r="AB185" s="22">
        <v>17.724629924350907</v>
      </c>
      <c r="AC185" s="22">
        <v>11.964416862157314</v>
      </c>
      <c r="AD185" s="22">
        <v>28.361387656022963</v>
      </c>
      <c r="AE185" s="22">
        <v>2676.0068463686002</v>
      </c>
      <c r="AF185" s="22">
        <v>0</v>
      </c>
      <c r="AG185" s="22">
        <v>120.52454352719346</v>
      </c>
      <c r="AH185" s="22">
        <v>0</v>
      </c>
      <c r="AI185" s="22">
        <v>1273.910999846682</v>
      </c>
      <c r="AJ185" s="22">
        <v>2.0098215928981875</v>
      </c>
      <c r="AK185" s="22">
        <v>894.46244918946195</v>
      </c>
      <c r="AL185" s="22">
        <v>208.11838674957377</v>
      </c>
      <c r="AM185" s="22">
        <v>1.5333071766736643</v>
      </c>
      <c r="AN185" s="22">
        <v>5013.0212179240762</v>
      </c>
      <c r="AO185" s="22">
        <v>261.39413753821373</v>
      </c>
      <c r="AP185" s="22">
        <v>104.46689207968139</v>
      </c>
      <c r="AQ185" s="22">
        <v>31435.415977066488</v>
      </c>
      <c r="AR185" s="22">
        <v>460.69001774947185</v>
      </c>
      <c r="AS185" s="22">
        <v>398.80343881604375</v>
      </c>
      <c r="AT185" s="22">
        <v>828.78145559985671</v>
      </c>
      <c r="AU185" s="22">
        <v>18619.94528827578</v>
      </c>
      <c r="AV185" s="22">
        <v>24.262189339310869</v>
      </c>
      <c r="AW185" s="22">
        <v>1851.779037375456</v>
      </c>
      <c r="AX185" s="22">
        <v>6.1030528800753396</v>
      </c>
      <c r="AY185" s="22">
        <v>1003.8965201955709</v>
      </c>
      <c r="AZ185" s="22">
        <v>972.31451439216005</v>
      </c>
      <c r="BA185" s="22">
        <v>1977.8917486360372</v>
      </c>
      <c r="BB185" s="22">
        <v>0.72417107017542048</v>
      </c>
      <c r="BC185" s="22">
        <v>11362.160615717023</v>
      </c>
      <c r="BD185" s="22">
        <v>129506.59505357947</v>
      </c>
      <c r="BF185" s="12" t="s">
        <v>63</v>
      </c>
      <c r="BG185" s="13">
        <f>BG190-SUM(BG186:BG189,BG184)</f>
        <v>23514.385485271225</v>
      </c>
      <c r="BH185" s="13">
        <f t="shared" ref="BH185:BM185" si="3">BH190-SUM(BH186:BH189,BH184)</f>
        <v>5473139.0129442271</v>
      </c>
      <c r="BI185" s="13">
        <f t="shared" si="3"/>
        <v>401290.17182808183</v>
      </c>
      <c r="BJ185" s="13">
        <f t="shared" si="3"/>
        <v>596257.42880301364</v>
      </c>
      <c r="BK185" s="13">
        <f t="shared" si="3"/>
        <v>1975142.0824817941</v>
      </c>
      <c r="BL185" s="13">
        <f t="shared" si="3"/>
        <v>459178.60735843098</v>
      </c>
      <c r="BM185" s="13">
        <f t="shared" si="3"/>
        <v>8928521.6889008284</v>
      </c>
    </row>
    <row r="186" spans="1:65" x14ac:dyDescent="0.3">
      <c r="A186" s="23" t="s">
        <v>3</v>
      </c>
      <c r="B186" s="22">
        <v>31.094744166288347</v>
      </c>
      <c r="C186" s="22">
        <v>366.87324742279225</v>
      </c>
      <c r="D186" s="22">
        <v>0</v>
      </c>
      <c r="E186" s="22">
        <v>12.734393429315013</v>
      </c>
      <c r="F186" s="22">
        <v>0</v>
      </c>
      <c r="G186" s="22">
        <v>947.8620327410913</v>
      </c>
      <c r="H186" s="22">
        <v>2.2970180434532596E-4</v>
      </c>
      <c r="I186" s="22">
        <v>274.57096154447532</v>
      </c>
      <c r="J186" s="22">
        <v>2364.3022424761075</v>
      </c>
      <c r="K186" s="22">
        <v>39.10162445974067</v>
      </c>
      <c r="L186" s="22">
        <v>1.5381333440846887</v>
      </c>
      <c r="M186" s="22">
        <v>4.6979613666711888</v>
      </c>
      <c r="N186" s="22">
        <v>95.651156351711805</v>
      </c>
      <c r="O186" s="22">
        <v>2732.2223796126736</v>
      </c>
      <c r="P186" s="22">
        <v>82.460756886852991</v>
      </c>
      <c r="Q186" s="22">
        <v>65.270649122083228</v>
      </c>
      <c r="R186" s="22">
        <v>105540.86724916857</v>
      </c>
      <c r="S186" s="22">
        <v>65607.867430162238</v>
      </c>
      <c r="T186" s="22">
        <v>21.025249811911145</v>
      </c>
      <c r="U186" s="22">
        <v>1300.4823565190443</v>
      </c>
      <c r="V186" s="22">
        <v>23.927776327786141</v>
      </c>
      <c r="W186" s="22">
        <v>0.36855615672036973</v>
      </c>
      <c r="X186" s="22">
        <v>44.750851164364249</v>
      </c>
      <c r="Y186" s="22">
        <v>1169.0667656555734</v>
      </c>
      <c r="Z186" s="22">
        <v>6242.0122089141823</v>
      </c>
      <c r="AA186" s="22">
        <v>0</v>
      </c>
      <c r="AB186" s="22">
        <v>1.9663343549514822</v>
      </c>
      <c r="AC186" s="22">
        <v>7.9784652560124423</v>
      </c>
      <c r="AD186" s="22">
        <v>3552.2136169739879</v>
      </c>
      <c r="AE186" s="22">
        <v>128.77829538097095</v>
      </c>
      <c r="AF186" s="22">
        <v>1.9690500786142515</v>
      </c>
      <c r="AG186" s="22">
        <v>4.4575369468856838</v>
      </c>
      <c r="AH186" s="22">
        <v>0</v>
      </c>
      <c r="AI186" s="22">
        <v>25915.110588328425</v>
      </c>
      <c r="AJ186" s="22">
        <v>0.58314532842438926</v>
      </c>
      <c r="AK186" s="22">
        <v>2.5999364926817083</v>
      </c>
      <c r="AL186" s="22">
        <v>352.89171516968963</v>
      </c>
      <c r="AM186" s="22">
        <v>225.64896111166826</v>
      </c>
      <c r="AN186" s="22">
        <v>215.66972264975252</v>
      </c>
      <c r="AO186" s="22">
        <v>3868.3634186162012</v>
      </c>
      <c r="AP186" s="22">
        <v>200.64145374581236</v>
      </c>
      <c r="AQ186" s="22">
        <v>791.48606307798582</v>
      </c>
      <c r="AR186" s="22">
        <v>82.094998634183909</v>
      </c>
      <c r="AS186" s="22">
        <v>133.29644309904225</v>
      </c>
      <c r="AT186" s="22">
        <v>23.593850403576727</v>
      </c>
      <c r="AU186" s="22">
        <v>150.02209753757253</v>
      </c>
      <c r="AV186" s="22">
        <v>536.33547797890219</v>
      </c>
      <c r="AW186" s="22">
        <v>402.74333400103319</v>
      </c>
      <c r="AX186" s="22">
        <v>1118.4495793442081</v>
      </c>
      <c r="AY186" s="22">
        <v>8017.6824332130363</v>
      </c>
      <c r="AZ186" s="22">
        <v>96922.628810907176</v>
      </c>
      <c r="BA186" s="22">
        <v>3733.3441776453074</v>
      </c>
      <c r="BB186" s="22">
        <v>761.14882677800585</v>
      </c>
      <c r="BC186" s="22">
        <v>6521.5654311015323</v>
      </c>
      <c r="BD186" s="22">
        <v>340642.0127206617</v>
      </c>
      <c r="BF186" s="12" t="s">
        <v>65</v>
      </c>
      <c r="BG186" s="13">
        <f>B188+AJ188+B190+AJ190+B204+AJ204+B205+AJ205+B209+AJ209+B213+AJ213+B216+AJ216+B221+AJ221+B227+AJ227+B232+AJ232+B233+AJ233+B236+AJ236</f>
        <v>1586.2176299467885</v>
      </c>
      <c r="BH186" s="13">
        <f>SUM(C188,D188,G188,L188:U188,X188:Y188,AB188:AD188,AF188,AI188,AK188,AN188:AO188,AQ188,AT188:AW188,AZ188,AR188)+SUM(C190,D190,G190,L190:U190,X190:Y190,AB190:AD190,AF190,AI190,AK190,AN190:AO190,AQ190,AT190:AW190,AZ190,AR190)+SUM(C204,D204,G204,L204:U204,X204:Y204,AB204:AD204,AF204,AI204,AK204,AN204:AO204,AQ204,AT204:AW204,AZ204,AR204)+SUM(C205,D205,G205,L205:U205,X205:Y205,AB205:AD205,AF205,AI205,AK205,AN205:AO205,AQ205,AT205:AW205,AZ205,AR205)+SUM(C209,D209,G209,L209:U209,X209:Y209,AB209:AD209,AF209,AI209,AK209,AN209:AO209,AQ209,AT209:AW209,AZ209,AR209)+SUM(C213,D213,G213,L213:U213,X213:Y213,AB213:AD213,AF213,AI213,AK213,AN213:AO213,AQ213,AT213:AW213,AZ213,AR213)+SUM(C216,D216,G216,L216:U216,X216:Y216,AB216:AD216,AF216,AI216,AK216,AN216:AO216,AQ216,AT216:AW216,AZ216,AR216)+SUM(C221,D221,G221,L221:U221,X221:Y221,AB221:AD221,AF221,AI221,AK221,AN221:AO221,AQ221,AT221:AW221,AZ221,AR221)+SUM(C227,D227,G227,L227:U227,X227:Y227,AB227:AD227,AF227,AI227,AK227,AN227:AO227,AQ227,AT227:AW227,AZ227,AR227)+SUM(C232,D232,G232,L232:U232,X232:Y232,AB232:AD232,AF232,AI232,AK232,AN232:AO232,AQ232,AT232:AW232,AZ232,AR232)+SUM(C233,D233,G233,L233:U233,X233:Y233,AB233:AD233,AF233,AI233,AK233,AN233:AO233,AQ233,AT233:AW233,AZ233,AR233)+SUM(C236,D236,G236,L236:U236,X236:Y236,AB236:AD236,AF236,AI236,AK236,AN236:AO236,AQ236,AT236:AW236,AZ236,AR236)</f>
        <v>231748.57518868591</v>
      </c>
      <c r="BI186" s="13">
        <f>SUM(F188,H188,V188:W188,AA188,AE188,AH188,AM188,AS188,AX188,BB188,AY188)+SUM(F190,H190,V190:W190,AA190,AE190,AH190,AM190,AS190,AX190,BB190,AY190)+SUM(F204,H204,V204:W204,AA204,AE204,AH204,AM204,AS204,AX204,BB204,AY204)+SUM(F205,H205,V205:W205,AA205,AE205,AH205,AM205,AS205,AX205,BB205,AY205)+SUM(F209,H209,V209:W209,AA209,AE209,AH209,AM209,AS209,AX209,BB209,AY209)+SUM(F213,H213,V213:W213,AA213,AE213,AH213,AM213,AS213,AX213,BB213,AY213)+SUM(F216,H216,V216:W216,AA216,AE216,AH216,AM216,AS216,AX216,BB216,AY216)+SUM(F221,H221,V221:W221,AA221,AE221,AH221,AM221,AS221,AX221,BB221,AY221)+SUM(F227,H227,V227:W227,AA227,AE227,AH227,AM227,AS227,AX227,BB227,AY227)+SUM(F232,H232,V232:W232,AA232,AE232,AH232,AM232,AS232,AX232,BB232,AY232)+SUM(F233,H233,V233:W233,AA233,AE233,AH233,AM233,AS233,AX233,BB233,AY233)+SUM(F236,H236,V236:W236,AA236,AE236,AH236,AM236,AS236,AX236,BB236,AY236)</f>
        <v>131833.22572223231</v>
      </c>
      <c r="BJ186" s="13">
        <f>SUM(E188,I188,AG188,BA188)+SUM(E190,I190,AG190,BA190)+SUM(E204,I204,AG204,BA204)+SUM(E205,I205,AG205,BA205)+SUM(E209,I209,AG209,BA209)+SUM(E213,I213,AG213,BA213)+SUM(E216,I216,AG216,BA216)+SUM(E221,I221,AG221,BA221)+SUM(E227,I227,AG227,BA227)+SUM(E232,I232,AG232,BA232)+SUM(E233,I233,AG233,BA233)+SUM(E236,I236,AG236,BA236)</f>
        <v>379312.31800122524</v>
      </c>
      <c r="BK186" s="13">
        <f>SUM(J188:K188,Z188,AL188,AP188)+SUM(J190:K190,Z190,AL190,AP190)+SUM(J204:K204,Z204,AL204,AP204)+SUM(J205:K205,Z205,AL205,AP205)+SUM(J209:K209,Z209,AL209,AP209)+SUM(J213:K213,Z213,AL213,AP213)+SUM(J216:K216,Z216,AL216,AP216)+SUM(J221:K221,Z221,AL221,AP221)+SUM(J227:K227,Z227,AL227,AP227)+SUM(J232:K232,Z232,AL232,AP232)+SUM(J233:K233,Z233,AL233,AP233)+SUM(J236:K236,Z236,AL236,AP236)</f>
        <v>1771452.8418446332</v>
      </c>
      <c r="BL186" s="13">
        <f>BC188+BC190+BC204+BC205+BC209+BC213+BC216+BC221+BC227+BC232+BC233+BC236</f>
        <v>24561.198541604816</v>
      </c>
      <c r="BM186" s="13">
        <f>SUM(BG186:BL186)</f>
        <v>2540494.3769283285</v>
      </c>
    </row>
    <row r="187" spans="1:65" x14ac:dyDescent="0.3">
      <c r="A187" s="23" t="s">
        <v>4</v>
      </c>
      <c r="B187" s="22">
        <v>1.3906527161157097E-4</v>
      </c>
      <c r="C187" s="22">
        <v>2.4558032008582905E-5</v>
      </c>
      <c r="D187" s="22">
        <v>8.5343663931326732E-5</v>
      </c>
      <c r="E187" s="22">
        <v>0</v>
      </c>
      <c r="F187" s="22">
        <v>0</v>
      </c>
      <c r="G187" s="22">
        <v>0</v>
      </c>
      <c r="H187" s="22">
        <v>0</v>
      </c>
      <c r="I187" s="22">
        <v>3.8975136270565917E-2</v>
      </c>
      <c r="J187" s="22">
        <v>13.483092178657609</v>
      </c>
      <c r="K187" s="22">
        <v>3.7712440084012775E-4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1.4785534781071422E-2</v>
      </c>
      <c r="S187" s="22">
        <v>18.785503077967551</v>
      </c>
      <c r="T187" s="22">
        <v>0</v>
      </c>
      <c r="U187" s="22">
        <v>0</v>
      </c>
      <c r="V187" s="22">
        <v>3.4676052851053628E-3</v>
      </c>
      <c r="W187" s="22">
        <v>0</v>
      </c>
      <c r="X187" s="22">
        <v>0</v>
      </c>
      <c r="Y187" s="22">
        <v>5.4356399173307445E-5</v>
      </c>
      <c r="Z187" s="22">
        <v>6.597198997213863E-3</v>
      </c>
      <c r="AA187" s="22">
        <v>0</v>
      </c>
      <c r="AB187" s="22">
        <v>0</v>
      </c>
      <c r="AC187" s="22">
        <v>0</v>
      </c>
      <c r="AD187" s="22">
        <v>0</v>
      </c>
      <c r="AE187" s="22">
        <v>1.0502724167688315E-4</v>
      </c>
      <c r="AF187" s="22">
        <v>0</v>
      </c>
      <c r="AG187" s="22">
        <v>2.5618195609375709</v>
      </c>
      <c r="AH187" s="22">
        <v>0</v>
      </c>
      <c r="AI187" s="22">
        <v>2.5470739054759617E-4</v>
      </c>
      <c r="AJ187" s="22">
        <v>5.2828784135149E-5</v>
      </c>
      <c r="AK187" s="22">
        <v>0</v>
      </c>
      <c r="AL187" s="22">
        <v>5.0203659263750525E-5</v>
      </c>
      <c r="AM187" s="22">
        <v>0</v>
      </c>
      <c r="AN187" s="22">
        <v>0</v>
      </c>
      <c r="AO187" s="22">
        <v>0</v>
      </c>
      <c r="AP187" s="22">
        <v>1.2279546969692602E-3</v>
      </c>
      <c r="AQ187" s="22">
        <v>0</v>
      </c>
      <c r="AR187" s="22">
        <v>0</v>
      </c>
      <c r="AS187" s="22">
        <v>9.6077920540529215E-5</v>
      </c>
      <c r="AT187" s="22">
        <v>1.7202113429786149E-5</v>
      </c>
      <c r="AU187" s="22">
        <v>0</v>
      </c>
      <c r="AV187" s="22">
        <v>3.8605407235055234</v>
      </c>
      <c r="AW187" s="22">
        <v>1.2891366711947173E-4</v>
      </c>
      <c r="AX187" s="22">
        <v>0</v>
      </c>
      <c r="AY187" s="22">
        <v>0</v>
      </c>
      <c r="AZ187" s="22">
        <v>7.3964902633276465E-3</v>
      </c>
      <c r="BA187" s="22">
        <v>11.108449883094115</v>
      </c>
      <c r="BB187" s="22">
        <v>0</v>
      </c>
      <c r="BC187" s="22">
        <v>82.00358713740664</v>
      </c>
      <c r="BD187" s="22">
        <v>131.87682789040755</v>
      </c>
      <c r="BF187" s="12" t="s">
        <v>64</v>
      </c>
      <c r="BG187" s="13">
        <f>B187+AJ187+B191+AJ191+B215+AJ215+B235+AJ235</f>
        <v>2805.9066999454403</v>
      </c>
      <c r="BH187" s="13">
        <f>SUM(C187,D187,G187,L187:U187,X187:Y187,AB187:AD187,AF187,AI187,AK187,AN187:AO187,AQ187,AT187:AW187,AZ187,AR187)+SUM(C191,D191,G191,L191:U191,X191:Y191,AB191:AD191,AF191,AI191,AK191,AN191:AO191,AQ191,AT191:AW191,AZ191,AR191)+SUM(C215,D215,G215,L215:U215,X215:Y215,AB215:AD215,AF215,AI215,AK215,AN215:AO215,AQ215,AT215:AW215,AZ215,AR215)+SUM(C235,D235,G235,L235:U235,X235:Y235,AB235:AD235,AF235,AI235,AK235,AN235:AO235,AQ235,AT235:AW235,AZ235,AR235)</f>
        <v>308522.01351581025</v>
      </c>
      <c r="BI187" s="13">
        <f>SUM(F187,H187,V187:W187,AA187,AE187,AH187,AM187,AS187,AX187,BB187,AY187)+SUM(F191,H191,V191:W191,AA191,AE191,AH191,AM191,AS191,AX191,BB191,AY191)+SUM(F215,H215,V215:W215,AA215,AE215,AH215,AM215,AS215,AX215,BB215,AY215)+SUM(F235,H235,V235:W235,AA235,AE235,AH235,AM235,AS235,AX235,BB235,AY235)</f>
        <v>125250.58477857048</v>
      </c>
      <c r="BJ187" s="13">
        <f>SUM(E187,I187,AG187,BA187)+SUM(E191,I191,AG191,BA191)+SUM(E215,I215,AG215,BA215)+SUM(E235,I235,AG235,BA235)</f>
        <v>138887.43936875544</v>
      </c>
      <c r="BK187" s="13">
        <f>SUM(J187:K187,Z187,AL187,AP187)+SUM(J191:K191,Z191,AL191,AP191)+SUM(J215:K215,Z215,AL215,AP215)+SUM(J235:K235,Z235,AL235,AP235)</f>
        <v>1080018.4619837634</v>
      </c>
      <c r="BL187" s="13">
        <f>BC187+BC191+BC215+BC235</f>
        <v>59950.670713891559</v>
      </c>
      <c r="BM187" s="13">
        <f>SUM(BG187:BL187)</f>
        <v>1715435.0770607365</v>
      </c>
    </row>
    <row r="188" spans="1:65" x14ac:dyDescent="0.3">
      <c r="A188" s="23" t="s">
        <v>5</v>
      </c>
      <c r="B188" s="22">
        <v>0</v>
      </c>
      <c r="C188" s="22">
        <v>0</v>
      </c>
      <c r="D188" s="22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0</v>
      </c>
      <c r="AQ188" s="22"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v>0</v>
      </c>
      <c r="BC188" s="22">
        <v>0</v>
      </c>
      <c r="BD188" s="22">
        <v>0</v>
      </c>
      <c r="BF188" s="12" t="s">
        <v>59</v>
      </c>
      <c r="BG188" s="13">
        <f>B192+AJ192+B193+AJ193+B208+AJ208+B220+AJ220+B224+AJ224</f>
        <v>1063894.9330604814</v>
      </c>
      <c r="BH188" s="13">
        <f>SUM(C192,D192,G192,L192:U192,X192:Y192,AB192:AD192,AF192,AI192,AK192,AN192:AO192,AQ192,AT192:AW192,AZ192,AR192)+SUM(C193,D193,G193,L193:U193,X193:Y193,AB193:AD193,AF193,AI193,AK193,AN193:AO193,AQ193,AT193:AW193,AZ193,AR193)+SUM(C208,D208,G208,L208:U208,X208:Y208,AB208:AD208,AF208,AI208,AK208,AN208:AO208,AQ208,AT208:AW208,AZ208,AR208)+SUM(C220,D220,G220,L220:U220,X220:Y220,AB220:AD220,AF220,AI220,AK220,AN220:AO220,AQ220,AT220:AW220,AZ220,AR220)+SUM(C224,D224,G224,L224:U224,X224:Y224,AB224:AD224,AF224,AI224,AK224,AN224:AO224,AQ224,AT224:AW224,AZ224,AR224)</f>
        <v>11097515.257169625</v>
      </c>
      <c r="BI188" s="13">
        <f>SUM(F192,H192,V192:W192,AA192,AE192,AH192,AM192,AS192,AX192,BB192,AY192)+SUM(F193,H193,V193:W193,AA193,AE193,AH193,AM193,AS193,AX193,BB193,AY193)+SUM(F208,H208,V208:W208,AA208,AE208,AH208,AM208,AS208,AX208,BB208,AY208)+SUM(F220,H220,V220:W220,AA220,AE220,AH220,AM220,AS220,AX220,BB220,AY220)+SUM(F224,H224,V224:W224,AA224,AE224,AH224,AM224,AS224,AX224,BB224,AY224)</f>
        <v>11818611.104267122</v>
      </c>
      <c r="BJ188" s="13">
        <f>SUM(E192,I192,AG192,BA192)+SUM(E193,I193,AG193,BA193)+SUM(E208,I208,AG208,BA208)+SUM(E220,I220,AG220,BA220)+SUM(E224,I224,AG224,BA224)</f>
        <v>10360173.067752603</v>
      </c>
      <c r="BK188" s="13">
        <f>SUM(J192:K192,Z192,AL192,AP192)+SUM(J193:K193,Z193,AL193,AP193)+SUM(J208:K208,Z208,AL208,AP208)+SUM(J220:K220,Z220,AL220,AP220)+SUM(J224:K224,Z224,AL224,AP224)</f>
        <v>54536766.418031983</v>
      </c>
      <c r="BL188" s="13">
        <f>BC192+BC193+BC208+BC220+BC224</f>
        <v>3793950.6634520926</v>
      </c>
      <c r="BM188" s="13">
        <f>SUM(BG188:BL188)</f>
        <v>92670911.443733901</v>
      </c>
    </row>
    <row r="189" spans="1:65" x14ac:dyDescent="0.3">
      <c r="A189" s="23" t="s">
        <v>6</v>
      </c>
      <c r="B189" s="22">
        <v>2.1087169601299496E-3</v>
      </c>
      <c r="C189" s="22">
        <v>9.3906204503137438</v>
      </c>
      <c r="D189" s="22">
        <v>13.158180319627203</v>
      </c>
      <c r="E189" s="22">
        <v>3.1441739628197247</v>
      </c>
      <c r="F189" s="22">
        <v>0</v>
      </c>
      <c r="G189" s="22">
        <v>0</v>
      </c>
      <c r="H189" s="22">
        <v>0</v>
      </c>
      <c r="I189" s="22">
        <v>0.58942461051343686</v>
      </c>
      <c r="J189" s="22">
        <v>3.2485986795932318</v>
      </c>
      <c r="K189" s="22">
        <v>7.6104894996093381E-3</v>
      </c>
      <c r="L189" s="22">
        <v>0</v>
      </c>
      <c r="M189" s="22">
        <v>50.656656125808588</v>
      </c>
      <c r="N189" s="22">
        <v>1.1746372854793021E-5</v>
      </c>
      <c r="O189" s="22">
        <v>0.15304620423411772</v>
      </c>
      <c r="P189" s="22">
        <v>0</v>
      </c>
      <c r="Q189" s="22">
        <v>0.81952302196682603</v>
      </c>
      <c r="R189" s="22">
        <v>9.0233725437952064</v>
      </c>
      <c r="S189" s="22">
        <v>523.09865045313302</v>
      </c>
      <c r="T189" s="22">
        <v>2226.1467829331859</v>
      </c>
      <c r="U189" s="22">
        <v>2.3197939504614518E-4</v>
      </c>
      <c r="V189" s="22">
        <v>1.3122560448369922</v>
      </c>
      <c r="W189" s="22">
        <v>2.005015353901292</v>
      </c>
      <c r="X189" s="22">
        <v>3.4682718087212698E-3</v>
      </c>
      <c r="Y189" s="22">
        <v>7.302484049898518</v>
      </c>
      <c r="Z189" s="22">
        <v>3.8908696907034752</v>
      </c>
      <c r="AA189" s="22">
        <v>0</v>
      </c>
      <c r="AB189" s="22">
        <v>0</v>
      </c>
      <c r="AC189" s="22">
        <v>0</v>
      </c>
      <c r="AD189" s="22">
        <v>0</v>
      </c>
      <c r="AE189" s="22">
        <v>1.947807795464505E-3</v>
      </c>
      <c r="AF189" s="22">
        <v>0</v>
      </c>
      <c r="AG189" s="22">
        <v>0.40906906409733368</v>
      </c>
      <c r="AH189" s="22">
        <v>0</v>
      </c>
      <c r="AI189" s="22">
        <v>4.3594574984030555E-3</v>
      </c>
      <c r="AJ189" s="22">
        <v>7.9655541088158755E-4</v>
      </c>
      <c r="AK189" s="22">
        <v>4.6885280356582556E-5</v>
      </c>
      <c r="AL189" s="22">
        <v>7.3431963797415548E-3</v>
      </c>
      <c r="AM189" s="22">
        <v>4.6180794653393623E-6</v>
      </c>
      <c r="AN189" s="22">
        <v>5.7260734348595656E-5</v>
      </c>
      <c r="AO189" s="22">
        <v>1.4533864097849231E-5</v>
      </c>
      <c r="AP189" s="22">
        <v>16.045168992611519</v>
      </c>
      <c r="AQ189" s="22">
        <v>1422.616258795957</v>
      </c>
      <c r="AR189" s="22">
        <v>7.0275982075134944E-4</v>
      </c>
      <c r="AS189" s="22">
        <v>2.2874358956347631</v>
      </c>
      <c r="AT189" s="22">
        <v>2.6285485194323663E-4</v>
      </c>
      <c r="AU189" s="22">
        <v>1.7178450665613196E-5</v>
      </c>
      <c r="AV189" s="22">
        <v>3.7366528288604643E-2</v>
      </c>
      <c r="AW189" s="22">
        <v>22.70439947466658</v>
      </c>
      <c r="AX189" s="22">
        <v>1.1551518997673824</v>
      </c>
      <c r="AY189" s="22">
        <v>2.61672106526177E-4</v>
      </c>
      <c r="AZ189" s="22">
        <v>0.44871817824654153</v>
      </c>
      <c r="BA189" s="22">
        <v>209.30387974366909</v>
      </c>
      <c r="BB189" s="22">
        <v>7.1785854229100065E-6</v>
      </c>
      <c r="BC189" s="22">
        <v>104.98522760447226</v>
      </c>
      <c r="BD189" s="22">
        <v>4633.961583784635</v>
      </c>
      <c r="BF189" s="12" t="s">
        <v>60</v>
      </c>
      <c r="BG189" s="13">
        <f>B237+AJ237</f>
        <v>1238.5592008421545</v>
      </c>
      <c r="BH189" s="13">
        <f>SUM(C237,D237,G237,L237:U237,X237:Y237,AB237:AD237,AF237,AI237,AK237,AN237:AO237,AQ237,AT237:AW237,AZ237,AR237)</f>
        <v>95517.451769088482</v>
      </c>
      <c r="BI189" s="13">
        <f>SUM(F237,H237,V237:W237,AA237,AE237,AH237,AM237,AS237,AX237,BB237,AY237)</f>
        <v>15879.035722134104</v>
      </c>
      <c r="BJ189" s="13">
        <f>SUM(E237,I237,AG237,BA237)</f>
        <v>7636.5785192261201</v>
      </c>
      <c r="BK189" s="13">
        <f>SUM(J237:K237,Z237,AL237,AP237)</f>
        <v>74826.409178081303</v>
      </c>
      <c r="BL189" s="13">
        <f>BC237</f>
        <v>0</v>
      </c>
      <c r="BM189" s="13">
        <f>SUM(BG189:BL189)</f>
        <v>195098.03438937216</v>
      </c>
    </row>
    <row r="190" spans="1:65" x14ac:dyDescent="0.3">
      <c r="A190" s="23" t="s">
        <v>7</v>
      </c>
      <c r="B190" s="22">
        <v>0</v>
      </c>
      <c r="C190" s="22">
        <v>0</v>
      </c>
      <c r="D190" s="22">
        <v>0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F190" s="12" t="s">
        <v>61</v>
      </c>
      <c r="BG190" s="13">
        <f>B238+AJ238</f>
        <v>1096586.2077568176</v>
      </c>
      <c r="BH190" s="13">
        <f>SUM(C238,D238,G238,L238:U238,X238:Y238,AB238:AD238,AF238,AI238,AK238,AN238:AO238,AQ238,AT238:AW238,AZ238,AR238)</f>
        <v>17208597.904761702</v>
      </c>
      <c r="BI190" s="13">
        <f>SUM(F238,H238,V238:W238,AA238,AE238,AH238,AM238,AS238,AX238,BB238,AY238)</f>
        <v>12494506.819900792</v>
      </c>
      <c r="BJ190" s="13">
        <f>SUM(E238,I238,AG238,BA238)</f>
        <v>11488191.275641752</v>
      </c>
      <c r="BK190" s="13">
        <f>SUM(J238:K238,Z238,AL238,AP238)</f>
        <v>59471196.574112743</v>
      </c>
      <c r="BL190" s="13">
        <f>BC238</f>
        <v>4343290.7659149487</v>
      </c>
      <c r="BM190" s="13">
        <f>SUM(BG190:BL190)</f>
        <v>106102369.54808876</v>
      </c>
    </row>
    <row r="191" spans="1:65" x14ac:dyDescent="0.3">
      <c r="A191" s="25" t="s">
        <v>8</v>
      </c>
      <c r="B191" s="22">
        <v>128.53337280807941</v>
      </c>
      <c r="C191" s="22">
        <v>1040.9208928790169</v>
      </c>
      <c r="D191" s="22">
        <v>40.726120129028359</v>
      </c>
      <c r="E191" s="22">
        <v>2.5675455432386443</v>
      </c>
      <c r="F191" s="22">
        <v>0</v>
      </c>
      <c r="G191" s="22">
        <v>0</v>
      </c>
      <c r="H191" s="22">
        <v>0</v>
      </c>
      <c r="I191" s="22">
        <v>0</v>
      </c>
      <c r="J191" s="22">
        <v>2772.5164722251261</v>
      </c>
      <c r="K191" s="22">
        <v>3464.4360368510115</v>
      </c>
      <c r="L191" s="22">
        <v>0</v>
      </c>
      <c r="M191" s="22">
        <v>0</v>
      </c>
      <c r="N191" s="22">
        <v>4.2867237653722112</v>
      </c>
      <c r="O191" s="22">
        <v>19.876468298322578</v>
      </c>
      <c r="P191" s="22">
        <v>9.1670802197187431</v>
      </c>
      <c r="Q191" s="22">
        <v>162.9048391008948</v>
      </c>
      <c r="R191" s="22">
        <v>637.54709478646021</v>
      </c>
      <c r="S191" s="22">
        <v>9020.1278876496999</v>
      </c>
      <c r="T191" s="22">
        <v>3.3665369885122077E-3</v>
      </c>
      <c r="U191" s="22">
        <v>8.6116016166142266</v>
      </c>
      <c r="V191" s="22">
        <v>28.083651558168839</v>
      </c>
      <c r="W191" s="22">
        <v>193.40193909504552</v>
      </c>
      <c r="X191" s="22">
        <v>17.160361209442893</v>
      </c>
      <c r="Y191" s="22">
        <v>999.59921914143183</v>
      </c>
      <c r="Z191" s="22">
        <v>1255.3132634739052</v>
      </c>
      <c r="AA191" s="22">
        <v>0</v>
      </c>
      <c r="AB191" s="22">
        <v>0</v>
      </c>
      <c r="AC191" s="22">
        <v>0.19301478734136657</v>
      </c>
      <c r="AD191" s="22">
        <v>0</v>
      </c>
      <c r="AE191" s="22">
        <v>25.711365160263899</v>
      </c>
      <c r="AF191" s="22">
        <v>0</v>
      </c>
      <c r="AG191" s="22">
        <v>24.067372930873773</v>
      </c>
      <c r="AH191" s="22">
        <v>0</v>
      </c>
      <c r="AI191" s="22">
        <v>880.01501315508347</v>
      </c>
      <c r="AJ191" s="22">
        <v>33.451033696853472</v>
      </c>
      <c r="AK191" s="22">
        <v>19.799726208436468</v>
      </c>
      <c r="AL191" s="22">
        <v>67.453654524013729</v>
      </c>
      <c r="AM191" s="22">
        <v>4718.5494648886724</v>
      </c>
      <c r="AN191" s="22">
        <v>10.435142485391674</v>
      </c>
      <c r="AO191" s="22">
        <v>20.429268625288248</v>
      </c>
      <c r="AP191" s="22">
        <v>311.94408175560983</v>
      </c>
      <c r="AQ191" s="22">
        <v>67.578741328397896</v>
      </c>
      <c r="AR191" s="22">
        <v>2.6932295908097661E-2</v>
      </c>
      <c r="AS191" s="22">
        <v>1093.9261880793924</v>
      </c>
      <c r="AT191" s="22">
        <v>0</v>
      </c>
      <c r="AU191" s="22">
        <v>0</v>
      </c>
      <c r="AV191" s="22">
        <v>63.777876844034004</v>
      </c>
      <c r="AW191" s="22">
        <v>1343.8495771824685</v>
      </c>
      <c r="AX191" s="22">
        <v>14.884582205208643</v>
      </c>
      <c r="AY191" s="22">
        <v>679.61628801891345</v>
      </c>
      <c r="AZ191" s="22">
        <v>5890.6143528893508</v>
      </c>
      <c r="BA191" s="22">
        <v>61012.502357931917</v>
      </c>
      <c r="BB191" s="22">
        <v>25.935228170322581</v>
      </c>
      <c r="BC191" s="22">
        <v>5731.5594735184741</v>
      </c>
      <c r="BD191" s="22">
        <v>101842.10467356977</v>
      </c>
    </row>
    <row r="192" spans="1:65" x14ac:dyDescent="0.3">
      <c r="A192" s="26" t="s">
        <v>9</v>
      </c>
      <c r="B192" s="22">
        <v>927115.44975437655</v>
      </c>
      <c r="C192" s="22">
        <v>35075.06690872438</v>
      </c>
      <c r="D192" s="22">
        <v>362788.30312250485</v>
      </c>
      <c r="E192" s="22">
        <v>73103.662948996614</v>
      </c>
      <c r="F192" s="22">
        <v>181.85521465198025</v>
      </c>
      <c r="G192" s="22">
        <v>1506.9762792185566</v>
      </c>
      <c r="H192" s="22">
        <v>1641.9283129841169</v>
      </c>
      <c r="I192" s="22">
        <v>225210.58505668968</v>
      </c>
      <c r="J192" s="22">
        <v>0</v>
      </c>
      <c r="K192" s="22">
        <v>1201682.4641989693</v>
      </c>
      <c r="L192" s="22">
        <v>7814.3674303184143</v>
      </c>
      <c r="M192" s="22">
        <v>3962.8014948028758</v>
      </c>
      <c r="N192" s="22">
        <v>8740.7557679701604</v>
      </c>
      <c r="O192" s="22">
        <v>12564.04816610238</v>
      </c>
      <c r="P192" s="22">
        <v>1378.0156658534781</v>
      </c>
      <c r="Q192" s="22">
        <v>12980.824710510864</v>
      </c>
      <c r="R192" s="22">
        <v>312684.19187925238</v>
      </c>
      <c r="S192" s="22">
        <v>993410.24131453747</v>
      </c>
      <c r="T192" s="22">
        <v>35626.321532159498</v>
      </c>
      <c r="U192" s="22">
        <v>33863.717142992849</v>
      </c>
      <c r="V192" s="22">
        <v>1318530.4826585781</v>
      </c>
      <c r="W192" s="22">
        <v>24120.961876142457</v>
      </c>
      <c r="X192" s="22">
        <v>4271.1886729617527</v>
      </c>
      <c r="Y192" s="22">
        <v>177183.29604855174</v>
      </c>
      <c r="Z192" s="22">
        <v>12257954.20344389</v>
      </c>
      <c r="AA192" s="22">
        <v>1.893540506495845</v>
      </c>
      <c r="AB192" s="22">
        <v>500.02341798030415</v>
      </c>
      <c r="AC192" s="22">
        <v>9709.7957868829872</v>
      </c>
      <c r="AD192" s="22">
        <v>359.28691565340523</v>
      </c>
      <c r="AE192" s="22">
        <v>1227947.9152176995</v>
      </c>
      <c r="AF192" s="22">
        <v>5631.1572447329272</v>
      </c>
      <c r="AG192" s="22">
        <v>57471.836628520636</v>
      </c>
      <c r="AH192" s="22">
        <v>26865.710501205256</v>
      </c>
      <c r="AI192" s="22">
        <v>2384977.581210258</v>
      </c>
      <c r="AJ192" s="22">
        <v>23197.761382305118</v>
      </c>
      <c r="AK192" s="22">
        <v>1666.6679127130733</v>
      </c>
      <c r="AL192" s="22">
        <v>7583430.0982113974</v>
      </c>
      <c r="AM192" s="22">
        <v>1622651.1056241929</v>
      </c>
      <c r="AN192" s="22">
        <v>19501.575626585371</v>
      </c>
      <c r="AO192" s="22">
        <v>10993.230817047257</v>
      </c>
      <c r="AP192" s="22">
        <v>2509336.8771712375</v>
      </c>
      <c r="AQ192" s="22">
        <v>30798.72085866793</v>
      </c>
      <c r="AR192" s="22">
        <v>82622.048791476758</v>
      </c>
      <c r="AS192" s="22">
        <v>223894.78876194288</v>
      </c>
      <c r="AT192" s="22">
        <v>2448.7148455885622</v>
      </c>
      <c r="AU192" s="22">
        <v>1746.1154546737341</v>
      </c>
      <c r="AV192" s="22">
        <v>59231.103248337145</v>
      </c>
      <c r="AW192" s="22">
        <v>19448.20733178921</v>
      </c>
      <c r="AX192" s="22">
        <v>147659.50231677567</v>
      </c>
      <c r="AY192" s="22">
        <v>241318.24847643953</v>
      </c>
      <c r="AZ192" s="22">
        <v>2032665.433225581</v>
      </c>
      <c r="BA192" s="22">
        <v>5418748.7054310841</v>
      </c>
      <c r="BB192" s="22">
        <v>601960.21912619355</v>
      </c>
      <c r="BC192" s="22">
        <v>3338765.8936446635</v>
      </c>
      <c r="BD192" s="22">
        <v>45718941.928323865</v>
      </c>
    </row>
    <row r="193" spans="1:56" x14ac:dyDescent="0.3">
      <c r="A193" s="23" t="s">
        <v>360</v>
      </c>
      <c r="B193" s="22">
        <v>0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593.37111004825977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0</v>
      </c>
      <c r="AQ193" s="22"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1.9527963189191158</v>
      </c>
      <c r="BB193" s="22">
        <v>0</v>
      </c>
      <c r="BC193" s="22">
        <v>0</v>
      </c>
      <c r="BD193" s="22">
        <v>595.32390636722721</v>
      </c>
    </row>
    <row r="194" spans="1:56" x14ac:dyDescent="0.3">
      <c r="A194" s="23" t="s">
        <v>10</v>
      </c>
      <c r="B194" s="22">
        <v>4.6601361559072378E-5</v>
      </c>
      <c r="C194" s="22">
        <v>8.3190924329894944</v>
      </c>
      <c r="D194" s="22">
        <v>8.9782272351060441E-2</v>
      </c>
      <c r="E194" s="22">
        <v>7.3288289144412617E-5</v>
      </c>
      <c r="F194" s="22">
        <v>0</v>
      </c>
      <c r="G194" s="22">
        <v>2.9145691769816218E-6</v>
      </c>
      <c r="H194" s="22">
        <v>0</v>
      </c>
      <c r="I194" s="22">
        <v>5.2240413899690694E-4</v>
      </c>
      <c r="J194" s="22">
        <v>0.58653557951955937</v>
      </c>
      <c r="K194" s="22">
        <v>2.84697473854208E-2</v>
      </c>
      <c r="L194" s="22">
        <v>0</v>
      </c>
      <c r="M194" s="22">
        <v>0</v>
      </c>
      <c r="N194" s="22">
        <v>6.8228462780764625E-3</v>
      </c>
      <c r="O194" s="22">
        <v>176.20754880438264</v>
      </c>
      <c r="P194" s="22">
        <v>0</v>
      </c>
      <c r="Q194" s="22">
        <v>1.9471469661716534E-2</v>
      </c>
      <c r="R194" s="22">
        <v>5836.1556262142294</v>
      </c>
      <c r="S194" s="22">
        <v>5718.1243239144324</v>
      </c>
      <c r="T194" s="22">
        <v>0</v>
      </c>
      <c r="U194" s="22">
        <v>89.675941545997702</v>
      </c>
      <c r="V194" s="22">
        <v>6.6912777865797448</v>
      </c>
      <c r="W194" s="22">
        <v>2.4566657785739067E-5</v>
      </c>
      <c r="X194" s="22">
        <v>0.17955135824443316</v>
      </c>
      <c r="Y194" s="22">
        <v>4238.8950277396652</v>
      </c>
      <c r="Z194" s="22">
        <v>1.8418644322633804E-3</v>
      </c>
      <c r="AA194" s="22">
        <v>0</v>
      </c>
      <c r="AB194" s="22">
        <v>2.2263094677184914E-6</v>
      </c>
      <c r="AC194" s="22">
        <v>2.8516112600160035E-6</v>
      </c>
      <c r="AD194" s="22">
        <v>0</v>
      </c>
      <c r="AE194" s="22">
        <v>1.3746924932687832E-4</v>
      </c>
      <c r="AF194" s="22">
        <v>0</v>
      </c>
      <c r="AG194" s="22">
        <v>3.8961918754966938E-4</v>
      </c>
      <c r="AH194" s="22">
        <v>0</v>
      </c>
      <c r="AI194" s="22">
        <v>1735.7895058300023</v>
      </c>
      <c r="AJ194" s="22">
        <v>2.845375935005822E-6</v>
      </c>
      <c r="AK194" s="22">
        <v>0.35610576413169998</v>
      </c>
      <c r="AL194" s="22">
        <v>3.4770455588456824E-2</v>
      </c>
      <c r="AM194" s="22">
        <v>9.8177816681005556E-5</v>
      </c>
      <c r="AN194" s="22">
        <v>5.0830526229230193</v>
      </c>
      <c r="AO194" s="22">
        <v>8.923437361375737E-2</v>
      </c>
      <c r="AP194" s="22">
        <v>5.5104672936167026E-4</v>
      </c>
      <c r="AQ194" s="22">
        <v>1.8053441412834513E-6</v>
      </c>
      <c r="AR194" s="22">
        <v>7.6200553749040563E-6</v>
      </c>
      <c r="AS194" s="22">
        <v>3.3630179683098212E-4</v>
      </c>
      <c r="AT194" s="22">
        <v>5.2233693690898644</v>
      </c>
      <c r="AU194" s="22">
        <v>11.317048338941539</v>
      </c>
      <c r="AV194" s="22">
        <v>196.82815268067725</v>
      </c>
      <c r="AW194" s="22">
        <v>6.935645210082908E-6</v>
      </c>
      <c r="AX194" s="22">
        <v>2.6424959000749521E-4</v>
      </c>
      <c r="AY194" s="22">
        <v>9.7365558680946964E-5</v>
      </c>
      <c r="AZ194" s="22">
        <v>1798.7699130056269</v>
      </c>
      <c r="BA194" s="22">
        <v>0.13170631037011682</v>
      </c>
      <c r="BB194" s="22">
        <v>3.7948166019077463E-5</v>
      </c>
      <c r="BC194" s="22">
        <v>203.8418487062014</v>
      </c>
      <c r="BD194" s="22">
        <v>20032.448627270769</v>
      </c>
    </row>
    <row r="195" spans="1:56" x14ac:dyDescent="0.3">
      <c r="A195" s="23" t="s">
        <v>11</v>
      </c>
      <c r="B195" s="22">
        <v>0</v>
      </c>
      <c r="C195" s="22">
        <v>0</v>
      </c>
      <c r="D195" s="22">
        <v>0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4.8207850333714894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4.7879637169951405E-3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0</v>
      </c>
      <c r="AQ195" s="22"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9.4504345952932292E-2</v>
      </c>
      <c r="BD195" s="22">
        <v>4.9200773430414175</v>
      </c>
    </row>
    <row r="196" spans="1:56" x14ac:dyDescent="0.3">
      <c r="A196" s="23" t="s">
        <v>12</v>
      </c>
      <c r="B196" s="22">
        <v>38.809693275887668</v>
      </c>
      <c r="C196" s="22">
        <v>2064.49072705462</v>
      </c>
      <c r="D196" s="22">
        <v>1544.8673300637224</v>
      </c>
      <c r="E196" s="22">
        <v>0.54485464803015293</v>
      </c>
      <c r="F196" s="22">
        <v>0</v>
      </c>
      <c r="G196" s="22">
        <v>260.37125418337229</v>
      </c>
      <c r="H196" s="22">
        <v>2.4722875556350774E-5</v>
      </c>
      <c r="I196" s="22">
        <v>22.525523673185237</v>
      </c>
      <c r="J196" s="22">
        <v>4326.1451066528234</v>
      </c>
      <c r="K196" s="22">
        <v>11.652865146832561</v>
      </c>
      <c r="L196" s="22">
        <v>135.49039575899312</v>
      </c>
      <c r="M196" s="22">
        <v>82.198863350175642</v>
      </c>
      <c r="N196" s="22">
        <v>0</v>
      </c>
      <c r="O196" s="22">
        <v>1401.65354536119</v>
      </c>
      <c r="P196" s="22">
        <v>90.523940835219207</v>
      </c>
      <c r="Q196" s="22">
        <v>133.74757535493188</v>
      </c>
      <c r="R196" s="22">
        <v>31669.069158101789</v>
      </c>
      <c r="S196" s="22">
        <v>55237.267469367005</v>
      </c>
      <c r="T196" s="22">
        <v>13.515383331834974</v>
      </c>
      <c r="U196" s="22">
        <v>6333.7163216045292</v>
      </c>
      <c r="V196" s="22">
        <v>27.399099284260938</v>
      </c>
      <c r="W196" s="22">
        <v>0.18817663714576868</v>
      </c>
      <c r="X196" s="22">
        <v>889.75125992222763</v>
      </c>
      <c r="Y196" s="22">
        <v>16746.156271122902</v>
      </c>
      <c r="Z196" s="22">
        <v>34406.795957099479</v>
      </c>
      <c r="AA196" s="22">
        <v>0</v>
      </c>
      <c r="AB196" s="22">
        <v>57.947599848373869</v>
      </c>
      <c r="AC196" s="22">
        <v>60.692298899698997</v>
      </c>
      <c r="AD196" s="22">
        <v>78.400170409001333</v>
      </c>
      <c r="AE196" s="22">
        <v>27924.729708633655</v>
      </c>
      <c r="AF196" s="22">
        <v>2635.5271468266674</v>
      </c>
      <c r="AG196" s="22">
        <v>6.5678178947873027</v>
      </c>
      <c r="AH196" s="22">
        <v>0</v>
      </c>
      <c r="AI196" s="22">
        <v>4581.6356156941129</v>
      </c>
      <c r="AJ196" s="22">
        <v>2.5509519127800175E-2</v>
      </c>
      <c r="AK196" s="22">
        <v>43.506105135489705</v>
      </c>
      <c r="AL196" s="22">
        <v>239.96437034503344</v>
      </c>
      <c r="AM196" s="22">
        <v>2.5523674389195095</v>
      </c>
      <c r="AN196" s="22">
        <v>28994.127061506497</v>
      </c>
      <c r="AO196" s="22">
        <v>1333.7611625481982</v>
      </c>
      <c r="AP196" s="22">
        <v>22.574543048906513</v>
      </c>
      <c r="AQ196" s="22">
        <v>1594.13317878309</v>
      </c>
      <c r="AR196" s="22">
        <v>409.81137850036538</v>
      </c>
      <c r="AS196" s="22">
        <v>611.96296381980085</v>
      </c>
      <c r="AT196" s="22">
        <v>43928.493442805855</v>
      </c>
      <c r="AU196" s="22">
        <v>243.63154097516338</v>
      </c>
      <c r="AV196" s="22">
        <v>101.14981991206599</v>
      </c>
      <c r="AW196" s="22">
        <v>140.39517219281134</v>
      </c>
      <c r="AX196" s="22">
        <v>18.78239531823623</v>
      </c>
      <c r="AY196" s="22">
        <v>4837.2223481752017</v>
      </c>
      <c r="AZ196" s="22">
        <v>4202.7004575679766</v>
      </c>
      <c r="BA196" s="22">
        <v>6301.3813580342176</v>
      </c>
      <c r="BB196" s="22">
        <v>3.0232939428924833E-2</v>
      </c>
      <c r="BC196" s="22">
        <v>2520.7719046382113</v>
      </c>
      <c r="BD196" s="22">
        <v>286329.35846796382</v>
      </c>
    </row>
    <row r="197" spans="1:56" x14ac:dyDescent="0.3">
      <c r="A197" s="23" t="s">
        <v>13</v>
      </c>
      <c r="B197" s="22">
        <v>156.18257114645536</v>
      </c>
      <c r="C197" s="22">
        <v>1013.6996048473703</v>
      </c>
      <c r="D197" s="22">
        <v>15.114807277505072</v>
      </c>
      <c r="E197" s="22">
        <v>14.180379166481595</v>
      </c>
      <c r="F197" s="22">
        <v>0</v>
      </c>
      <c r="G197" s="22">
        <v>0.38539654218253144</v>
      </c>
      <c r="H197" s="22">
        <v>2.8318369140756656E-4</v>
      </c>
      <c r="I197" s="22">
        <v>48.022997853273552</v>
      </c>
      <c r="J197" s="22">
        <v>13236.103582877331</v>
      </c>
      <c r="K197" s="22">
        <v>986.39042484150525</v>
      </c>
      <c r="L197" s="22">
        <v>4.0398443862146499E-2</v>
      </c>
      <c r="M197" s="22">
        <v>0</v>
      </c>
      <c r="N197" s="22">
        <v>694.5016094264771</v>
      </c>
      <c r="O197" s="22">
        <v>0</v>
      </c>
      <c r="P197" s="22">
        <v>98.757800442488573</v>
      </c>
      <c r="Q197" s="22">
        <v>301.85992408472498</v>
      </c>
      <c r="R197" s="22">
        <v>291.3824803462735</v>
      </c>
      <c r="S197" s="22">
        <v>9029.9271762675944</v>
      </c>
      <c r="T197" s="22">
        <v>3.8468305283602353</v>
      </c>
      <c r="U197" s="22">
        <v>76.485584980346445</v>
      </c>
      <c r="V197" s="22">
        <v>23.336196505631804</v>
      </c>
      <c r="W197" s="22">
        <v>0.85357641604710965</v>
      </c>
      <c r="X197" s="22">
        <v>6.52838670226999</v>
      </c>
      <c r="Y197" s="22">
        <v>492.91017350167022</v>
      </c>
      <c r="Z197" s="22">
        <v>392.61894529077694</v>
      </c>
      <c r="AA197" s="22">
        <v>0</v>
      </c>
      <c r="AB197" s="22">
        <v>12.403201072394456</v>
      </c>
      <c r="AC197" s="22">
        <v>45.642932064458286</v>
      </c>
      <c r="AD197" s="22">
        <v>5.2319870837808556E-2</v>
      </c>
      <c r="AE197" s="22">
        <v>10.684889971088543</v>
      </c>
      <c r="AF197" s="22">
        <v>0.11820285426331752</v>
      </c>
      <c r="AG197" s="22">
        <v>18.207829808421838</v>
      </c>
      <c r="AH197" s="22">
        <v>0</v>
      </c>
      <c r="AI197" s="22">
        <v>1877.1200031613141</v>
      </c>
      <c r="AJ197" s="22">
        <v>13.177579927278536</v>
      </c>
      <c r="AK197" s="22">
        <v>549.45282703395083</v>
      </c>
      <c r="AL197" s="22">
        <v>16.225401418271407</v>
      </c>
      <c r="AM197" s="22">
        <v>19.203621406779483</v>
      </c>
      <c r="AN197" s="22">
        <v>471.76448016995965</v>
      </c>
      <c r="AO197" s="22">
        <v>10.028853348933861</v>
      </c>
      <c r="AP197" s="22">
        <v>120.4802222714832</v>
      </c>
      <c r="AQ197" s="22">
        <v>7.4597962680399671E-2</v>
      </c>
      <c r="AR197" s="22">
        <v>1.1670020493042792</v>
      </c>
      <c r="AS197" s="22">
        <v>38.932710444147865</v>
      </c>
      <c r="AT197" s="22">
        <v>5.0488592592528301</v>
      </c>
      <c r="AU197" s="22">
        <v>9.3924159928633372E-2</v>
      </c>
      <c r="AV197" s="22">
        <v>417.37555150545967</v>
      </c>
      <c r="AW197" s="22">
        <v>728.09966235699551</v>
      </c>
      <c r="AX197" s="22">
        <v>152.14260915281696</v>
      </c>
      <c r="AY197" s="22">
        <v>26.584740395617779</v>
      </c>
      <c r="AZ197" s="22">
        <v>1091.3046805362321</v>
      </c>
      <c r="BA197" s="22">
        <v>3323.8063728130019</v>
      </c>
      <c r="BB197" s="22">
        <v>1.303361441121252</v>
      </c>
      <c r="BC197" s="22">
        <v>2584.5397398714358</v>
      </c>
      <c r="BD197" s="22">
        <v>38418.165306999756</v>
      </c>
    </row>
    <row r="198" spans="1:56" x14ac:dyDescent="0.3">
      <c r="A198" s="23" t="s">
        <v>14</v>
      </c>
      <c r="B198" s="22">
        <v>4.4801136477165099E-4</v>
      </c>
      <c r="C198" s="22">
        <v>65.007088452665997</v>
      </c>
      <c r="D198" s="22">
        <v>7.502022967162995E-5</v>
      </c>
      <c r="E198" s="22">
        <v>1.0313909293696586</v>
      </c>
      <c r="F198" s="22">
        <v>0</v>
      </c>
      <c r="G198" s="22">
        <v>9.8851421485106931E-9</v>
      </c>
      <c r="H198" s="22">
        <v>7.5291832697823116E-7</v>
      </c>
      <c r="I198" s="22">
        <v>9.9502098736032385E-2</v>
      </c>
      <c r="J198" s="22">
        <v>11.617625347456709</v>
      </c>
      <c r="K198" s="22">
        <v>2.7818343461774152E-4</v>
      </c>
      <c r="L198" s="22">
        <v>0</v>
      </c>
      <c r="M198" s="22">
        <v>0</v>
      </c>
      <c r="N198" s="22">
        <v>7.0834069922335301E-6</v>
      </c>
      <c r="O198" s="22">
        <v>1.2284142227680641</v>
      </c>
      <c r="P198" s="22">
        <v>0</v>
      </c>
      <c r="Q198" s="22">
        <v>553.87624139395655</v>
      </c>
      <c r="R198" s="22">
        <v>4.528613554913E-3</v>
      </c>
      <c r="S198" s="22">
        <v>494.4510880257227</v>
      </c>
      <c r="T198" s="22">
        <v>2.4712855371276733E-9</v>
      </c>
      <c r="U198" s="22">
        <v>3.0777649152459525</v>
      </c>
      <c r="V198" s="22">
        <v>0.30379220138521834</v>
      </c>
      <c r="W198" s="22">
        <v>3.5850115525265449E-6</v>
      </c>
      <c r="X198" s="22">
        <v>6.4422503059724215E-7</v>
      </c>
      <c r="Y198" s="22">
        <v>2.498814096582795</v>
      </c>
      <c r="Z198" s="22">
        <v>14.904417079968347</v>
      </c>
      <c r="AA198" s="22">
        <v>0</v>
      </c>
      <c r="AB198" s="22">
        <v>241.47200036332805</v>
      </c>
      <c r="AC198" s="22">
        <v>28.624541834323136</v>
      </c>
      <c r="AD198" s="22">
        <v>7.8273850579290521E-6</v>
      </c>
      <c r="AE198" s="22">
        <v>0.25740846701472347</v>
      </c>
      <c r="AF198" s="22">
        <v>0.10772918363239065</v>
      </c>
      <c r="AG198" s="22">
        <v>6.774669366665328E-3</v>
      </c>
      <c r="AH198" s="22">
        <v>0</v>
      </c>
      <c r="AI198" s="22">
        <v>23.87201643546582</v>
      </c>
      <c r="AJ198" s="22">
        <v>1.1867510535214388E-5</v>
      </c>
      <c r="AK198" s="22">
        <v>2.4712855371276738E-7</v>
      </c>
      <c r="AL198" s="22">
        <v>2.6583292651154015E-3</v>
      </c>
      <c r="AM198" s="22">
        <v>2.1217633859932492E-5</v>
      </c>
      <c r="AN198" s="22">
        <v>5.3845754991826643E-5</v>
      </c>
      <c r="AO198" s="22">
        <v>9.1715692680719558E-6</v>
      </c>
      <c r="AP198" s="22">
        <v>6.5426332148897941E-4</v>
      </c>
      <c r="AQ198" s="22">
        <v>0</v>
      </c>
      <c r="AR198" s="22">
        <v>216.49583345719989</v>
      </c>
      <c r="AS198" s="22">
        <v>2.6923742732213595E-5</v>
      </c>
      <c r="AT198" s="22">
        <v>14.603292969917829</v>
      </c>
      <c r="AU198" s="22">
        <v>5.8786911089291059E-6</v>
      </c>
      <c r="AV198" s="22">
        <v>5.5642245793347542E-4</v>
      </c>
      <c r="AW198" s="22">
        <v>121.57541925045173</v>
      </c>
      <c r="AX198" s="22">
        <v>2.9564812642504073E-6</v>
      </c>
      <c r="AY198" s="22">
        <v>0</v>
      </c>
      <c r="AZ198" s="22">
        <v>1.6400355115395887E-3</v>
      </c>
      <c r="BA198" s="22">
        <v>2.3907314650443952</v>
      </c>
      <c r="BB198" s="22">
        <v>9.0956352676368404</v>
      </c>
      <c r="BC198" s="22">
        <v>218.71963727141693</v>
      </c>
      <c r="BD198" s="22">
        <v>2025.3281502916125</v>
      </c>
    </row>
    <row r="199" spans="1:56" x14ac:dyDescent="0.3">
      <c r="A199" s="23" t="s">
        <v>15</v>
      </c>
      <c r="B199" s="22">
        <v>20.70632897360213</v>
      </c>
      <c r="C199" s="22">
        <v>61.502083409251291</v>
      </c>
      <c r="D199" s="22">
        <v>7.7594746582169156</v>
      </c>
      <c r="E199" s="22">
        <v>15.389181982482608</v>
      </c>
      <c r="F199" s="22">
        <v>0</v>
      </c>
      <c r="G199" s="22">
        <v>5.9730059792728271E-4</v>
      </c>
      <c r="H199" s="22">
        <v>2.2408083703211474E-3</v>
      </c>
      <c r="I199" s="22">
        <v>272.91770611803747</v>
      </c>
      <c r="J199" s="22">
        <v>206.68379574072429</v>
      </c>
      <c r="K199" s="22">
        <v>6.1423843359980292</v>
      </c>
      <c r="L199" s="22">
        <v>35.083804136281891</v>
      </c>
      <c r="M199" s="22">
        <v>0</v>
      </c>
      <c r="N199" s="22">
        <v>9.8434475047903675E-3</v>
      </c>
      <c r="O199" s="22">
        <v>5.3728223867032963</v>
      </c>
      <c r="P199" s="22">
        <v>359.67233946100657</v>
      </c>
      <c r="Q199" s="22">
        <v>0</v>
      </c>
      <c r="R199" s="22">
        <v>194.13534281933863</v>
      </c>
      <c r="S199" s="22">
        <v>197.80666272973113</v>
      </c>
      <c r="T199" s="22">
        <v>2.6939650858984934E-2</v>
      </c>
      <c r="U199" s="22">
        <v>0.34141439198355594</v>
      </c>
      <c r="V199" s="22">
        <v>9.311557437674173</v>
      </c>
      <c r="W199" s="22">
        <v>0.16807254488860393</v>
      </c>
      <c r="X199" s="22">
        <v>2.4470671460001276E-3</v>
      </c>
      <c r="Y199" s="22">
        <v>14.047971933680502</v>
      </c>
      <c r="Z199" s="22">
        <v>20.882413321881671</v>
      </c>
      <c r="AA199" s="22">
        <v>0</v>
      </c>
      <c r="AB199" s="22">
        <v>28.662613453905411</v>
      </c>
      <c r="AC199" s="22">
        <v>83.106139593022888</v>
      </c>
      <c r="AD199" s="22">
        <v>2.3295581110275208E-2</v>
      </c>
      <c r="AE199" s="22">
        <v>0.40987007032161604</v>
      </c>
      <c r="AF199" s="22">
        <v>0</v>
      </c>
      <c r="AG199" s="22">
        <v>82.654258578332175</v>
      </c>
      <c r="AH199" s="22">
        <v>0</v>
      </c>
      <c r="AI199" s="22">
        <v>22.748752759796837</v>
      </c>
      <c r="AJ199" s="22">
        <v>2.0810461089242462</v>
      </c>
      <c r="AK199" s="22">
        <v>60.197596897644331</v>
      </c>
      <c r="AL199" s="22">
        <v>8.1007630208241856</v>
      </c>
      <c r="AM199" s="22">
        <v>3.4143998284563652</v>
      </c>
      <c r="AN199" s="22">
        <v>41.822641173287629</v>
      </c>
      <c r="AO199" s="22">
        <v>1.2521060445163218E-2</v>
      </c>
      <c r="AP199" s="22">
        <v>30.166279017851814</v>
      </c>
      <c r="AQ199" s="22">
        <v>0.85769651012765435</v>
      </c>
      <c r="AR199" s="22">
        <v>825.73726665575839</v>
      </c>
      <c r="AS199" s="22">
        <v>166.6763569130832</v>
      </c>
      <c r="AT199" s="22">
        <v>2.8075037127069553</v>
      </c>
      <c r="AU199" s="22">
        <v>3.2445446677245246E-5</v>
      </c>
      <c r="AV199" s="22">
        <v>7.3582532794413913</v>
      </c>
      <c r="AW199" s="22">
        <v>19.219146107216545</v>
      </c>
      <c r="AX199" s="22">
        <v>4.8766781709082547</v>
      </c>
      <c r="AY199" s="22">
        <v>36.252665218087778</v>
      </c>
      <c r="AZ199" s="22">
        <v>15.420709640576208</v>
      </c>
      <c r="BA199" s="22">
        <v>494.73937412016096</v>
      </c>
      <c r="BB199" s="22">
        <v>8.6426041324604696E-3</v>
      </c>
      <c r="BC199" s="22">
        <v>1315.0472119656238</v>
      </c>
      <c r="BD199" s="22">
        <v>4680.3671391431544</v>
      </c>
    </row>
    <row r="200" spans="1:56" x14ac:dyDescent="0.3">
      <c r="A200" s="23" t="s">
        <v>16</v>
      </c>
      <c r="B200" s="22">
        <v>107.08776292664463</v>
      </c>
      <c r="C200" s="22">
        <v>2691.1003746344495</v>
      </c>
      <c r="D200" s="22">
        <v>6486.1809177188425</v>
      </c>
      <c r="E200" s="22">
        <v>704.86236565493925</v>
      </c>
      <c r="F200" s="22">
        <v>49.196327192125061</v>
      </c>
      <c r="G200" s="22">
        <v>11.438378624935982</v>
      </c>
      <c r="H200" s="22">
        <v>4.0358656395167336E-2</v>
      </c>
      <c r="I200" s="22">
        <v>5399.3039121761931</v>
      </c>
      <c r="J200" s="22">
        <v>142047.80015171468</v>
      </c>
      <c r="K200" s="22">
        <v>3794.4101420502357</v>
      </c>
      <c r="L200" s="22">
        <v>975.185517581662</v>
      </c>
      <c r="M200" s="22">
        <v>1.3077125902042976</v>
      </c>
      <c r="N200" s="22">
        <v>1193.0767258902206</v>
      </c>
      <c r="O200" s="22">
        <v>2085.328085524126</v>
      </c>
      <c r="P200" s="22">
        <v>24.010260529093589</v>
      </c>
      <c r="Q200" s="22">
        <v>2427.1476960611867</v>
      </c>
      <c r="R200" s="22">
        <v>0</v>
      </c>
      <c r="S200" s="22">
        <v>22842.321672627382</v>
      </c>
      <c r="T200" s="22">
        <v>72.556440780592453</v>
      </c>
      <c r="U200" s="22">
        <v>915.2094315753227</v>
      </c>
      <c r="V200" s="22">
        <v>4180.5534688256466</v>
      </c>
      <c r="W200" s="22">
        <v>127.199912305883</v>
      </c>
      <c r="X200" s="22">
        <v>21311.836875334051</v>
      </c>
      <c r="Y200" s="22">
        <v>32038.742595588392</v>
      </c>
      <c r="Z200" s="22">
        <v>23206.552735641293</v>
      </c>
      <c r="AA200" s="22">
        <v>0</v>
      </c>
      <c r="AB200" s="22">
        <v>17.885269296141438</v>
      </c>
      <c r="AC200" s="22">
        <v>30.643344177819962</v>
      </c>
      <c r="AD200" s="22">
        <v>2465.5836903534769</v>
      </c>
      <c r="AE200" s="22">
        <v>852.88785942769414</v>
      </c>
      <c r="AF200" s="22">
        <v>111.20943475918151</v>
      </c>
      <c r="AG200" s="22">
        <v>206.09166900544599</v>
      </c>
      <c r="AH200" s="22">
        <v>0</v>
      </c>
      <c r="AI200" s="22">
        <v>93209.452339671901</v>
      </c>
      <c r="AJ200" s="22">
        <v>8.2522597256128645</v>
      </c>
      <c r="AK200" s="22">
        <v>83.706313242006885</v>
      </c>
      <c r="AL200" s="22">
        <v>24214.365039336088</v>
      </c>
      <c r="AM200" s="22">
        <v>207.30446331876601</v>
      </c>
      <c r="AN200" s="22">
        <v>1522.9757535359288</v>
      </c>
      <c r="AO200" s="22">
        <v>1360.4480882898965</v>
      </c>
      <c r="AP200" s="22">
        <v>10632.473129798474</v>
      </c>
      <c r="AQ200" s="22">
        <v>788.16281959686933</v>
      </c>
      <c r="AR200" s="22">
        <v>27603.491169962286</v>
      </c>
      <c r="AS200" s="22">
        <v>28433.915765984559</v>
      </c>
      <c r="AT200" s="22">
        <v>150.45565335332296</v>
      </c>
      <c r="AU200" s="22">
        <v>22.430645068849024</v>
      </c>
      <c r="AV200" s="22">
        <v>2010.5873852680265</v>
      </c>
      <c r="AW200" s="22">
        <v>15652.892102621057</v>
      </c>
      <c r="AX200" s="22">
        <v>131.6803456434221</v>
      </c>
      <c r="AY200" s="22">
        <v>5250.1327813358957</v>
      </c>
      <c r="AZ200" s="22">
        <v>21192.657947254098</v>
      </c>
      <c r="BA200" s="22">
        <v>119260.0640593688</v>
      </c>
      <c r="BB200" s="22">
        <v>28.960955028221939</v>
      </c>
      <c r="BC200" s="22">
        <v>91971.164930815474</v>
      </c>
      <c r="BD200" s="22">
        <v>720112.32503744389</v>
      </c>
    </row>
    <row r="201" spans="1:56" x14ac:dyDescent="0.3">
      <c r="A201" s="23" t="s">
        <v>17</v>
      </c>
      <c r="B201" s="22">
        <v>20562.827186113253</v>
      </c>
      <c r="C201" s="22">
        <v>116443.35122265152</v>
      </c>
      <c r="D201" s="22">
        <v>34911.792553109211</v>
      </c>
      <c r="E201" s="22">
        <v>2168.458076032533</v>
      </c>
      <c r="F201" s="22">
        <v>0.24987185648068388</v>
      </c>
      <c r="G201" s="22">
        <v>1410.2916919372242</v>
      </c>
      <c r="H201" s="22">
        <v>8.4213174297111601E-3</v>
      </c>
      <c r="I201" s="22">
        <v>2317.3361939263241</v>
      </c>
      <c r="J201" s="22">
        <v>603257.90277473372</v>
      </c>
      <c r="K201" s="22">
        <v>15804.807556257801</v>
      </c>
      <c r="L201" s="22">
        <v>2691.8758364745918</v>
      </c>
      <c r="M201" s="22">
        <v>6594.1237273976158</v>
      </c>
      <c r="N201" s="22">
        <v>35891.764855872541</v>
      </c>
      <c r="O201" s="22">
        <v>25385.956338454198</v>
      </c>
      <c r="P201" s="22">
        <v>3712.2455403850295</v>
      </c>
      <c r="Q201" s="22">
        <v>11748.877180461515</v>
      </c>
      <c r="R201" s="22">
        <v>426668.83090119972</v>
      </c>
      <c r="S201" s="22">
        <v>0</v>
      </c>
      <c r="T201" s="22">
        <v>5283.9091597392817</v>
      </c>
      <c r="U201" s="22">
        <v>34681.432703473598</v>
      </c>
      <c r="V201" s="22">
        <v>6421.2776856623659</v>
      </c>
      <c r="W201" s="22">
        <v>783.14544624903033</v>
      </c>
      <c r="X201" s="22">
        <v>14554.29139212456</v>
      </c>
      <c r="Y201" s="22">
        <v>195699.25469940488</v>
      </c>
      <c r="Z201" s="22">
        <v>360063.20306667598</v>
      </c>
      <c r="AA201" s="22">
        <v>26.311356863549857</v>
      </c>
      <c r="AB201" s="22">
        <v>827.34878723715133</v>
      </c>
      <c r="AC201" s="22">
        <v>2833.9541479465738</v>
      </c>
      <c r="AD201" s="22">
        <v>12368.007803814779</v>
      </c>
      <c r="AE201" s="22">
        <v>34639.900252685111</v>
      </c>
      <c r="AF201" s="22">
        <v>4173.7009516493008</v>
      </c>
      <c r="AG201" s="22">
        <v>6094.3135341431762</v>
      </c>
      <c r="AH201" s="22">
        <v>21.812167208235987</v>
      </c>
      <c r="AI201" s="22">
        <v>170377.31921281261</v>
      </c>
      <c r="AJ201" s="22">
        <v>731.94395407045715</v>
      </c>
      <c r="AK201" s="22">
        <v>18194.919383131426</v>
      </c>
      <c r="AL201" s="22">
        <v>295805.42939583713</v>
      </c>
      <c r="AM201" s="22">
        <v>8993.3115647190989</v>
      </c>
      <c r="AN201" s="22">
        <v>178106.13592048289</v>
      </c>
      <c r="AO201" s="22">
        <v>13387.033066367985</v>
      </c>
      <c r="AP201" s="22">
        <v>103939.95923533195</v>
      </c>
      <c r="AQ201" s="22">
        <v>18579.530298094156</v>
      </c>
      <c r="AR201" s="22">
        <v>14047.413915584795</v>
      </c>
      <c r="AS201" s="22">
        <v>85544.553570617281</v>
      </c>
      <c r="AT201" s="22">
        <v>9140.9824907481398</v>
      </c>
      <c r="AU201" s="22">
        <v>2427.5626881324488</v>
      </c>
      <c r="AV201" s="22">
        <v>39871.508646670387</v>
      </c>
      <c r="AW201" s="22">
        <v>26921.058847752836</v>
      </c>
      <c r="AX201" s="22">
        <v>16633.907880592305</v>
      </c>
      <c r="AY201" s="22">
        <v>22668.852846050577</v>
      </c>
      <c r="AZ201" s="22">
        <v>495046.60876066121</v>
      </c>
      <c r="BA201" s="22">
        <v>357403.91741998226</v>
      </c>
      <c r="BB201" s="22">
        <v>265.7655381452218</v>
      </c>
      <c r="BC201" s="22">
        <v>195660.06405549371</v>
      </c>
      <c r="BD201" s="22">
        <v>4061790.341774337</v>
      </c>
    </row>
    <row r="202" spans="1:56" x14ac:dyDescent="0.3">
      <c r="A202" s="23" t="s">
        <v>18</v>
      </c>
      <c r="B202" s="22">
        <v>7.0036037385010457E-5</v>
      </c>
      <c r="C202" s="22">
        <v>1.3283647500707974E-2</v>
      </c>
      <c r="D202" s="22">
        <v>480.16846553293243</v>
      </c>
      <c r="E202" s="22">
        <v>1.1247338028071902E-3</v>
      </c>
      <c r="F202" s="22">
        <v>0</v>
      </c>
      <c r="G202" s="22">
        <v>6401.3369184150843</v>
      </c>
      <c r="H202" s="22">
        <v>0</v>
      </c>
      <c r="I202" s="22">
        <v>1.9628654007562508E-2</v>
      </c>
      <c r="J202" s="22">
        <v>241.89125768885216</v>
      </c>
      <c r="K202" s="22">
        <v>12.725202314113361</v>
      </c>
      <c r="L202" s="22">
        <v>61.423589534401408</v>
      </c>
      <c r="M202" s="22">
        <v>5469.8909456268357</v>
      </c>
      <c r="N202" s="22">
        <v>5.979311576037933</v>
      </c>
      <c r="O202" s="22">
        <v>358.38955788771716</v>
      </c>
      <c r="P202" s="22">
        <v>0</v>
      </c>
      <c r="Q202" s="22">
        <v>59.909432485827182</v>
      </c>
      <c r="R202" s="22">
        <v>56.965472542048587</v>
      </c>
      <c r="S202" s="22">
        <v>4414.6885094716672</v>
      </c>
      <c r="T202" s="22">
        <v>0</v>
      </c>
      <c r="U202" s="22">
        <v>2200.6799620292886</v>
      </c>
      <c r="V202" s="22">
        <v>4.9653040929224757</v>
      </c>
      <c r="W202" s="22">
        <v>1.4730308308006284E-5</v>
      </c>
      <c r="X202" s="22">
        <v>5.9262721758688623E-2</v>
      </c>
      <c r="Y202" s="22">
        <v>295.95448920614945</v>
      </c>
      <c r="Z202" s="22">
        <v>1.4149230422570809</v>
      </c>
      <c r="AA202" s="22">
        <v>0</v>
      </c>
      <c r="AB202" s="22">
        <v>0</v>
      </c>
      <c r="AC202" s="22">
        <v>0</v>
      </c>
      <c r="AD202" s="22">
        <v>0</v>
      </c>
      <c r="AE202" s="22">
        <v>0.90499976378867852</v>
      </c>
      <c r="AF202" s="22">
        <v>737.17584120983361</v>
      </c>
      <c r="AG202" s="22">
        <v>1.2375376418723921E-2</v>
      </c>
      <c r="AH202" s="22">
        <v>0</v>
      </c>
      <c r="AI202" s="22">
        <v>1394.117134205386</v>
      </c>
      <c r="AJ202" s="22">
        <v>2.6605626680314125E-5</v>
      </c>
      <c r="AK202" s="22">
        <v>7.4949937818126938E-5</v>
      </c>
      <c r="AL202" s="22">
        <v>29.244650616650723</v>
      </c>
      <c r="AM202" s="22">
        <v>5.167558531520268E-2</v>
      </c>
      <c r="AN202" s="22">
        <v>1694.2271165788961</v>
      </c>
      <c r="AO202" s="22">
        <v>143.2577936670142</v>
      </c>
      <c r="AP202" s="22">
        <v>885.89912223537965</v>
      </c>
      <c r="AQ202" s="22">
        <v>19089.163964299816</v>
      </c>
      <c r="AR202" s="22">
        <v>1.6875936557574737E-4</v>
      </c>
      <c r="AS202" s="22">
        <v>4.3329295512098312E-2</v>
      </c>
      <c r="AT202" s="22">
        <v>48.220788248113841</v>
      </c>
      <c r="AU202" s="22">
        <v>4.9998795907589555E-4</v>
      </c>
      <c r="AV202" s="22">
        <v>307.45747590309031</v>
      </c>
      <c r="AW202" s="22">
        <v>32.709578311907549</v>
      </c>
      <c r="AX202" s="22">
        <v>1.0795782384392341E-2</v>
      </c>
      <c r="AY202" s="22">
        <v>2.8255277700444333E-2</v>
      </c>
      <c r="AZ202" s="22">
        <v>897.93254129614434</v>
      </c>
      <c r="BA202" s="22">
        <v>5.7527494979741407</v>
      </c>
      <c r="BB202" s="22">
        <v>0</v>
      </c>
      <c r="BC202" s="22">
        <v>483.71427358523687</v>
      </c>
      <c r="BD202" s="22">
        <v>45816.401957009002</v>
      </c>
    </row>
    <row r="203" spans="1:56" x14ac:dyDescent="0.3">
      <c r="A203" s="23" t="s">
        <v>19</v>
      </c>
      <c r="B203" s="22">
        <v>0.17092130331767785</v>
      </c>
      <c r="C203" s="22">
        <v>145.41378576885828</v>
      </c>
      <c r="D203" s="22">
        <v>65.436932700686285</v>
      </c>
      <c r="E203" s="22">
        <v>102.96722238826577</v>
      </c>
      <c r="F203" s="22">
        <v>0</v>
      </c>
      <c r="G203" s="22">
        <v>35.135742508123869</v>
      </c>
      <c r="H203" s="22">
        <v>2.0131308054122874E-5</v>
      </c>
      <c r="I203" s="22">
        <v>7.5443135464838145</v>
      </c>
      <c r="J203" s="22">
        <v>961.74027968822338</v>
      </c>
      <c r="K203" s="22">
        <v>48.406794418412893</v>
      </c>
      <c r="L203" s="22">
        <v>0.65984124974839276</v>
      </c>
      <c r="M203" s="22">
        <v>0</v>
      </c>
      <c r="N203" s="22">
        <v>32.387467973064538</v>
      </c>
      <c r="O203" s="22">
        <v>4.0651994915227769</v>
      </c>
      <c r="P203" s="22">
        <v>4.5372565682610426E-6</v>
      </c>
      <c r="Q203" s="22">
        <v>2.661383205988598</v>
      </c>
      <c r="R203" s="22">
        <v>683.14468420473349</v>
      </c>
      <c r="S203" s="22">
        <v>7181.6343994034432</v>
      </c>
      <c r="T203" s="22">
        <v>14.187953616526517</v>
      </c>
      <c r="U203" s="22">
        <v>0</v>
      </c>
      <c r="V203" s="22">
        <v>18.709077051076637</v>
      </c>
      <c r="W203" s="22">
        <v>2.3015936382824478E-2</v>
      </c>
      <c r="X203" s="22">
        <v>0.92056129602125503</v>
      </c>
      <c r="Y203" s="22">
        <v>132.83657554861293</v>
      </c>
      <c r="Z203" s="22">
        <v>13.434549591973353</v>
      </c>
      <c r="AA203" s="22">
        <v>0</v>
      </c>
      <c r="AB203" s="22">
        <v>0.13061523297814967</v>
      </c>
      <c r="AC203" s="22">
        <v>1.3434233441306345</v>
      </c>
      <c r="AD203" s="22">
        <v>2.0928631195872593E-4</v>
      </c>
      <c r="AE203" s="22">
        <v>20.146391709396159</v>
      </c>
      <c r="AF203" s="22">
        <v>3.8051018322580649E-2</v>
      </c>
      <c r="AG203" s="22">
        <v>45.571233841432054</v>
      </c>
      <c r="AH203" s="22">
        <v>0</v>
      </c>
      <c r="AI203" s="22">
        <v>328.50233981172335</v>
      </c>
      <c r="AJ203" s="22">
        <v>8.7319948055240328E-3</v>
      </c>
      <c r="AK203" s="22">
        <v>5.8247986697738297</v>
      </c>
      <c r="AL203" s="22">
        <v>15.406198597286696</v>
      </c>
      <c r="AM203" s="22">
        <v>2.3759074758255041</v>
      </c>
      <c r="AN203" s="22">
        <v>355.98244545394761</v>
      </c>
      <c r="AO203" s="22">
        <v>28.802858216941647</v>
      </c>
      <c r="AP203" s="22">
        <v>12.559898912096868</v>
      </c>
      <c r="AQ203" s="22">
        <v>385.59594105238455</v>
      </c>
      <c r="AR203" s="22">
        <v>18.511276807604382</v>
      </c>
      <c r="AS203" s="22">
        <v>5.0723365136173797</v>
      </c>
      <c r="AT203" s="22">
        <v>787.59543548767783</v>
      </c>
      <c r="AU203" s="22">
        <v>47.050463344915968</v>
      </c>
      <c r="AV203" s="22">
        <v>162.39851667433032</v>
      </c>
      <c r="AW203" s="22">
        <v>64.397334568774951</v>
      </c>
      <c r="AX203" s="22">
        <v>9.1281605163935797</v>
      </c>
      <c r="AY203" s="22">
        <v>80.946447713357074</v>
      </c>
      <c r="AZ203" s="22">
        <v>2451.5091588555065</v>
      </c>
      <c r="BA203" s="22">
        <v>1453.4093995194755</v>
      </c>
      <c r="BB203" s="22">
        <v>3.2076542395188479E-2</v>
      </c>
      <c r="BC203" s="22">
        <v>571.57410847064239</v>
      </c>
      <c r="BD203" s="22">
        <v>16305.394485192079</v>
      </c>
    </row>
    <row r="204" spans="1:56" x14ac:dyDescent="0.3">
      <c r="A204" s="23" t="s">
        <v>20</v>
      </c>
      <c r="B204" s="22">
        <v>257.71173725212969</v>
      </c>
      <c r="C204" s="22">
        <v>0.57096015631783414</v>
      </c>
      <c r="D204" s="22">
        <v>9131.1076860098183</v>
      </c>
      <c r="E204" s="22">
        <v>17.563646157548717</v>
      </c>
      <c r="F204" s="22">
        <v>0</v>
      </c>
      <c r="G204" s="22">
        <v>261.72410031017614</v>
      </c>
      <c r="H204" s="22">
        <v>5.8149931422534114E-3</v>
      </c>
      <c r="I204" s="22">
        <v>951.26378564949391</v>
      </c>
      <c r="J204" s="22">
        <v>33295.737417769808</v>
      </c>
      <c r="K204" s="22">
        <v>2209.9122790158199</v>
      </c>
      <c r="L204" s="22">
        <v>557.10420466809558</v>
      </c>
      <c r="M204" s="22">
        <v>0</v>
      </c>
      <c r="N204" s="22">
        <v>409.61214049912581</v>
      </c>
      <c r="O204" s="22">
        <v>273.68788060677355</v>
      </c>
      <c r="P204" s="22">
        <v>1.3106011670055769E-3</v>
      </c>
      <c r="Q204" s="22">
        <v>2.4291327953881776</v>
      </c>
      <c r="R204" s="22">
        <v>163.98044419121285</v>
      </c>
      <c r="S204" s="22">
        <v>8831.2611142926762</v>
      </c>
      <c r="T204" s="22">
        <v>1409.8147411036318</v>
      </c>
      <c r="U204" s="22">
        <v>22.840698734828091</v>
      </c>
      <c r="V204" s="22">
        <v>0</v>
      </c>
      <c r="W204" s="22">
        <v>297.54011348141381</v>
      </c>
      <c r="X204" s="22">
        <v>136.64960561393283</v>
      </c>
      <c r="Y204" s="22">
        <v>4573.5953334416099</v>
      </c>
      <c r="Z204" s="22">
        <v>13324.510734700378</v>
      </c>
      <c r="AA204" s="22">
        <v>0</v>
      </c>
      <c r="AB204" s="22">
        <v>0.38688802777294512</v>
      </c>
      <c r="AC204" s="22">
        <v>0.22124727671236702</v>
      </c>
      <c r="AD204" s="22">
        <v>6.0453024986533821E-2</v>
      </c>
      <c r="AE204" s="22">
        <v>200.43819761386447</v>
      </c>
      <c r="AF204" s="22">
        <v>102.3252620818951</v>
      </c>
      <c r="AG204" s="22">
        <v>172.2372029028023</v>
      </c>
      <c r="AH204" s="22">
        <v>45.477894258620047</v>
      </c>
      <c r="AI204" s="22">
        <v>7413.9754996149932</v>
      </c>
      <c r="AJ204" s="22">
        <v>0.50523251898673716</v>
      </c>
      <c r="AK204" s="22">
        <v>7.6932712014093657E-2</v>
      </c>
      <c r="AL204" s="22">
        <v>169.9383079703631</v>
      </c>
      <c r="AM204" s="22">
        <v>30.520513014079757</v>
      </c>
      <c r="AN204" s="22">
        <v>0.68888484566765318</v>
      </c>
      <c r="AO204" s="22">
        <v>4.1519049139811637E-2</v>
      </c>
      <c r="AP204" s="22">
        <v>153.02724386962041</v>
      </c>
      <c r="AQ204" s="22">
        <v>898.32848240925671</v>
      </c>
      <c r="AR204" s="22">
        <v>0.87688041369098602</v>
      </c>
      <c r="AS204" s="22">
        <v>393.70139120456776</v>
      </c>
      <c r="AT204" s="22">
        <v>0.10648305088220351</v>
      </c>
      <c r="AU204" s="22">
        <v>1375.7170543247701</v>
      </c>
      <c r="AV204" s="22">
        <v>1994.7127167438448</v>
      </c>
      <c r="AW204" s="22">
        <v>1.3417526748592437</v>
      </c>
      <c r="AX204" s="22">
        <v>31.894576633580922</v>
      </c>
      <c r="AY204" s="22">
        <v>58.674017190766293</v>
      </c>
      <c r="AZ204" s="22">
        <v>52691.50690239315</v>
      </c>
      <c r="BA204" s="22">
        <v>69226.4346986171</v>
      </c>
      <c r="BB204" s="22">
        <v>37.026752656659013</v>
      </c>
      <c r="BC204" s="22">
        <v>11788.390716782247</v>
      </c>
      <c r="BD204" s="22">
        <v>222917.25858592134</v>
      </c>
    </row>
    <row r="205" spans="1:56" x14ac:dyDescent="0.3">
      <c r="A205" s="23" t="s">
        <v>21</v>
      </c>
      <c r="B205" s="22">
        <v>1006.7746872791363</v>
      </c>
      <c r="C205" s="22">
        <v>857.52362574224321</v>
      </c>
      <c r="D205" s="22">
        <v>1.3995707935301054</v>
      </c>
      <c r="E205" s="22">
        <v>7.2827027774280254E-2</v>
      </c>
      <c r="F205" s="22">
        <v>0</v>
      </c>
      <c r="G205" s="22">
        <v>0</v>
      </c>
      <c r="H205" s="22">
        <v>0</v>
      </c>
      <c r="I205" s="22">
        <v>11.311403238734734</v>
      </c>
      <c r="J205" s="22">
        <v>6029.1891304520068</v>
      </c>
      <c r="K205" s="22">
        <v>27.170395891377343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0.13741155573660846</v>
      </c>
      <c r="R205" s="22">
        <v>89.140728285333054</v>
      </c>
      <c r="S205" s="22">
        <v>118.96280153309576</v>
      </c>
      <c r="T205" s="22">
        <v>0</v>
      </c>
      <c r="U205" s="22">
        <v>0.66675657981514236</v>
      </c>
      <c r="V205" s="22">
        <v>0.31063728073591057</v>
      </c>
      <c r="W205" s="22">
        <v>0</v>
      </c>
      <c r="X205" s="22">
        <v>117.21541549748299</v>
      </c>
      <c r="Y205" s="22">
        <v>4.0227193088993722</v>
      </c>
      <c r="Z205" s="22">
        <v>8780.516366028327</v>
      </c>
      <c r="AA205" s="22">
        <v>0</v>
      </c>
      <c r="AB205" s="22">
        <v>0</v>
      </c>
      <c r="AC205" s="22">
        <v>0</v>
      </c>
      <c r="AD205" s="22">
        <v>0</v>
      </c>
      <c r="AE205" s="22">
        <v>3.2508271947688905</v>
      </c>
      <c r="AF205" s="22">
        <v>0</v>
      </c>
      <c r="AG205" s="22">
        <v>1.6706523334788128</v>
      </c>
      <c r="AH205" s="22">
        <v>0</v>
      </c>
      <c r="AI205" s="22">
        <v>44.521479355024923</v>
      </c>
      <c r="AJ205" s="22">
        <v>1.4276092818460775E-2</v>
      </c>
      <c r="AK205" s="22">
        <v>0.15901493334316974</v>
      </c>
      <c r="AL205" s="22">
        <v>6188.6709400799928</v>
      </c>
      <c r="AM205" s="22">
        <v>3.8470562516800769E-2</v>
      </c>
      <c r="AN205" s="22">
        <v>0</v>
      </c>
      <c r="AO205" s="22">
        <v>0</v>
      </c>
      <c r="AP205" s="22">
        <v>1970.5984699621906</v>
      </c>
      <c r="AQ205" s="22">
        <v>6.0658328486532812E-2</v>
      </c>
      <c r="AR205" s="22">
        <v>2.1184787867025179</v>
      </c>
      <c r="AS205" s="22">
        <v>9008.3691111471271</v>
      </c>
      <c r="AT205" s="22">
        <v>1.4908331409959811E-2</v>
      </c>
      <c r="AU205" s="22">
        <v>0</v>
      </c>
      <c r="AV205" s="22">
        <v>129.11880340189498</v>
      </c>
      <c r="AW205" s="22">
        <v>0.15765182540470615</v>
      </c>
      <c r="AX205" s="22">
        <v>0.16405728898286945</v>
      </c>
      <c r="AY205" s="22">
        <v>0</v>
      </c>
      <c r="AZ205" s="22">
        <v>92.490326953088044</v>
      </c>
      <c r="BA205" s="22">
        <v>3885.8285836042446</v>
      </c>
      <c r="BB205" s="22">
        <v>2.1161453434394913E-2</v>
      </c>
      <c r="BC205" s="22">
        <v>156.74807329386093</v>
      </c>
      <c r="BD205" s="22">
        <v>38528.430421423</v>
      </c>
    </row>
    <row r="206" spans="1:56" x14ac:dyDescent="0.3">
      <c r="A206" s="23" t="s">
        <v>22</v>
      </c>
      <c r="B206" s="22">
        <v>35.047334885650876</v>
      </c>
      <c r="C206" s="22">
        <v>0.52702743266815155</v>
      </c>
      <c r="D206" s="22">
        <v>0.24741746292507588</v>
      </c>
      <c r="E206" s="22">
        <v>4.3122451546341534</v>
      </c>
      <c r="F206" s="22">
        <v>0</v>
      </c>
      <c r="G206" s="22">
        <v>2.063421340197788E-2</v>
      </c>
      <c r="H206" s="22">
        <v>6.8885855456811618E-5</v>
      </c>
      <c r="I206" s="22">
        <v>23.590585506229214</v>
      </c>
      <c r="J206" s="22">
        <v>3511.6437471649101</v>
      </c>
      <c r="K206" s="22">
        <v>202.19701839966456</v>
      </c>
      <c r="L206" s="22">
        <v>0</v>
      </c>
      <c r="M206" s="22">
        <v>0</v>
      </c>
      <c r="N206" s="22">
        <v>3.1914875249437209E-2</v>
      </c>
      <c r="O206" s="22">
        <v>7.3468394644881085E-2</v>
      </c>
      <c r="P206" s="22">
        <v>1.5525707484650442E-5</v>
      </c>
      <c r="Q206" s="22">
        <v>0.16959328159974757</v>
      </c>
      <c r="R206" s="22">
        <v>13629.582746006685</v>
      </c>
      <c r="S206" s="22">
        <v>375.58640639319253</v>
      </c>
      <c r="T206" s="22">
        <v>2.261023702083532E-7</v>
      </c>
      <c r="U206" s="22">
        <v>9.2362220659341576E-2</v>
      </c>
      <c r="V206" s="22">
        <v>3.2683945355353199</v>
      </c>
      <c r="W206" s="22">
        <v>0.19399325342317808</v>
      </c>
      <c r="X206" s="22">
        <v>0</v>
      </c>
      <c r="Y206" s="22">
        <v>3778.9711125110175</v>
      </c>
      <c r="Z206" s="22">
        <v>64.45343733069042</v>
      </c>
      <c r="AA206" s="22">
        <v>0</v>
      </c>
      <c r="AB206" s="22">
        <v>1.8297808902451241E-2</v>
      </c>
      <c r="AC206" s="22">
        <v>2.01876067032754E-2</v>
      </c>
      <c r="AD206" s="22">
        <v>7.1614157390659087E-4</v>
      </c>
      <c r="AE206" s="22">
        <v>15.067093795378597</v>
      </c>
      <c r="AF206" s="22">
        <v>0</v>
      </c>
      <c r="AG206" s="22">
        <v>13.998217862209154</v>
      </c>
      <c r="AH206" s="22">
        <v>0</v>
      </c>
      <c r="AI206" s="22">
        <v>5.2680980842695542</v>
      </c>
      <c r="AJ206" s="22">
        <v>0.68359671903815467</v>
      </c>
      <c r="AK206" s="22">
        <v>3.2487273479823817E-2</v>
      </c>
      <c r="AL206" s="22">
        <v>92.546040473006684</v>
      </c>
      <c r="AM206" s="22">
        <v>1.5887873413663498</v>
      </c>
      <c r="AN206" s="22">
        <v>6.8217251346515184E-2</v>
      </c>
      <c r="AO206" s="22">
        <v>7.9056361204956852E-3</v>
      </c>
      <c r="AP206" s="22">
        <v>118.02650315963056</v>
      </c>
      <c r="AQ206" s="22">
        <v>2.0096237876765816E-2</v>
      </c>
      <c r="AR206" s="22">
        <v>163.04407432182808</v>
      </c>
      <c r="AS206" s="22">
        <v>7.280569058550471</v>
      </c>
      <c r="AT206" s="22">
        <v>7.717042838645792E-3</v>
      </c>
      <c r="AU206" s="22">
        <v>8.8901896763635517E-3</v>
      </c>
      <c r="AV206" s="22">
        <v>0.96936041142571694</v>
      </c>
      <c r="AW206" s="22">
        <v>9.7838609910391214E-2</v>
      </c>
      <c r="AX206" s="22">
        <v>1.8907764036350916</v>
      </c>
      <c r="AY206" s="22">
        <v>0.35055085298756944</v>
      </c>
      <c r="AZ206" s="22">
        <v>212.41230402788315</v>
      </c>
      <c r="BA206" s="22">
        <v>4304.3282548038187</v>
      </c>
      <c r="BB206" s="22">
        <v>0.26950468712388004</v>
      </c>
      <c r="BC206" s="22">
        <v>353.64311355617258</v>
      </c>
      <c r="BD206" s="22">
        <v>26921.658723017201</v>
      </c>
    </row>
    <row r="207" spans="1:56" x14ac:dyDescent="0.3">
      <c r="A207" s="23" t="s">
        <v>23</v>
      </c>
      <c r="B207" s="22">
        <v>378.03277821337053</v>
      </c>
      <c r="C207" s="22">
        <v>8041.6140531839246</v>
      </c>
      <c r="D207" s="22">
        <v>2656.2674154283836</v>
      </c>
      <c r="E207" s="22">
        <v>2404.5361072184196</v>
      </c>
      <c r="F207" s="22">
        <v>0</v>
      </c>
      <c r="G207" s="22">
        <v>782.85162732225899</v>
      </c>
      <c r="H207" s="22">
        <v>0</v>
      </c>
      <c r="I207" s="22">
        <v>198.72431593912154</v>
      </c>
      <c r="J207" s="22">
        <v>12569.960837316596</v>
      </c>
      <c r="K207" s="22">
        <v>560.79246445128103</v>
      </c>
      <c r="L207" s="22">
        <v>2992.1744764968275</v>
      </c>
      <c r="M207" s="22">
        <v>1418.411807579887</v>
      </c>
      <c r="N207" s="22">
        <v>844.3419350479237</v>
      </c>
      <c r="O207" s="22">
        <v>1453.885009568477</v>
      </c>
      <c r="P207" s="22">
        <v>713.30031895514389</v>
      </c>
      <c r="Q207" s="22">
        <v>198.70293217779636</v>
      </c>
      <c r="R207" s="22">
        <v>35247.523498777824</v>
      </c>
      <c r="S207" s="22">
        <v>25873.272745003196</v>
      </c>
      <c r="T207" s="22">
        <v>341.09382105426158</v>
      </c>
      <c r="U207" s="22">
        <v>1781.8098630299135</v>
      </c>
      <c r="V207" s="22">
        <v>737.22671332432674</v>
      </c>
      <c r="W207" s="22">
        <v>40.68577190588416</v>
      </c>
      <c r="X207" s="22">
        <v>397.97721405055864</v>
      </c>
      <c r="Y207" s="22">
        <v>0</v>
      </c>
      <c r="Z207" s="22">
        <v>1876.5994154317673</v>
      </c>
      <c r="AA207" s="22">
        <v>0</v>
      </c>
      <c r="AB207" s="22">
        <v>20.830634646251983</v>
      </c>
      <c r="AC207" s="22">
        <v>93.519419918587687</v>
      </c>
      <c r="AD207" s="22">
        <v>46.425293190914132</v>
      </c>
      <c r="AE207" s="22">
        <v>49657.065288313956</v>
      </c>
      <c r="AF207" s="22">
        <v>1990.5795558485659</v>
      </c>
      <c r="AG207" s="22">
        <v>138.09874977250419</v>
      </c>
      <c r="AH207" s="22">
        <v>10.982391775857602</v>
      </c>
      <c r="AI207" s="22">
        <v>8286.8329301877566</v>
      </c>
      <c r="AJ207" s="22">
        <v>78.555522209274656</v>
      </c>
      <c r="AK207" s="22">
        <v>165.94784605650472</v>
      </c>
      <c r="AL207" s="22">
        <v>4617.0910381309532</v>
      </c>
      <c r="AM207" s="22">
        <v>164.7902897142078</v>
      </c>
      <c r="AN207" s="22">
        <v>3552.8860533315169</v>
      </c>
      <c r="AO207" s="22">
        <v>1138.9231280508925</v>
      </c>
      <c r="AP207" s="22">
        <v>10477.449325629505</v>
      </c>
      <c r="AQ207" s="22">
        <v>21740.950736661671</v>
      </c>
      <c r="AR207" s="22">
        <v>3214.0083572674876</v>
      </c>
      <c r="AS207" s="22">
        <v>15248.932229450573</v>
      </c>
      <c r="AT207" s="22">
        <v>1669.0832662514974</v>
      </c>
      <c r="AU207" s="22">
        <v>286.74940793480243</v>
      </c>
      <c r="AV207" s="22">
        <v>3773.2792401285847</v>
      </c>
      <c r="AW207" s="22">
        <v>700.25315975849333</v>
      </c>
      <c r="AX207" s="22">
        <v>27847.926638233213</v>
      </c>
      <c r="AY207" s="22">
        <v>668.02268274980804</v>
      </c>
      <c r="AZ207" s="22">
        <v>9474.6208713048363</v>
      </c>
      <c r="BA207" s="22">
        <v>10468.195625059278</v>
      </c>
      <c r="BB207" s="22">
        <v>0</v>
      </c>
      <c r="BC207" s="22">
        <v>59786.886936883653</v>
      </c>
      <c r="BD207" s="22">
        <v>336828.67173993832</v>
      </c>
    </row>
    <row r="208" spans="1:56" x14ac:dyDescent="0.3">
      <c r="A208" s="23" t="s">
        <v>24</v>
      </c>
      <c r="B208" s="22">
        <v>57786.891434376965</v>
      </c>
      <c r="C208" s="22">
        <v>108950.78009202814</v>
      </c>
      <c r="D208" s="22">
        <v>28709.642904486343</v>
      </c>
      <c r="E208" s="22">
        <v>466.32998045156546</v>
      </c>
      <c r="F208" s="22">
        <v>0</v>
      </c>
      <c r="G208" s="22">
        <v>1.7770672825049016</v>
      </c>
      <c r="H208" s="22">
        <v>136.28491447779024</v>
      </c>
      <c r="I208" s="22">
        <v>7463.3442593997843</v>
      </c>
      <c r="J208" s="22">
        <v>3171385.5200217217</v>
      </c>
      <c r="K208" s="22">
        <v>108544.2336692605</v>
      </c>
      <c r="L208" s="22">
        <v>4.2244579069331563</v>
      </c>
      <c r="M208" s="22">
        <v>0</v>
      </c>
      <c r="N208" s="22">
        <v>10636.967829135821</v>
      </c>
      <c r="O208" s="22">
        <v>395.85759329941851</v>
      </c>
      <c r="P208" s="22">
        <v>5.1603368825807305E-5</v>
      </c>
      <c r="Q208" s="22">
        <v>23488.110418389526</v>
      </c>
      <c r="R208" s="22">
        <v>301128.35832333431</v>
      </c>
      <c r="S208" s="22">
        <v>462912.33899401582</v>
      </c>
      <c r="T208" s="22">
        <v>7.515048195894545E-7</v>
      </c>
      <c r="U208" s="22">
        <v>463.93497184531105</v>
      </c>
      <c r="V208" s="22">
        <v>1709.130918670242</v>
      </c>
      <c r="W208" s="22">
        <v>273689.53680319886</v>
      </c>
      <c r="X208" s="22">
        <v>40627.546488601482</v>
      </c>
      <c r="Y208" s="22">
        <v>119900.35118255179</v>
      </c>
      <c r="Z208" s="22">
        <v>0</v>
      </c>
      <c r="AA208" s="22">
        <v>0</v>
      </c>
      <c r="AB208" s="22">
        <v>1.36585231685678</v>
      </c>
      <c r="AC208" s="22">
        <v>9257.9836912124028</v>
      </c>
      <c r="AD208" s="22">
        <v>201.73543852372487</v>
      </c>
      <c r="AE208" s="22">
        <v>768908.91445349832</v>
      </c>
      <c r="AF208" s="22">
        <v>68316.510377712286</v>
      </c>
      <c r="AG208" s="22">
        <v>3839.968926011667</v>
      </c>
      <c r="AH208" s="22">
        <v>0</v>
      </c>
      <c r="AI208" s="22">
        <v>18622.335334906569</v>
      </c>
      <c r="AJ208" s="22">
        <v>10.487303550093614</v>
      </c>
      <c r="AK208" s="22">
        <v>18152.535479462258</v>
      </c>
      <c r="AL208" s="22">
        <v>5362675.7375304811</v>
      </c>
      <c r="AM208" s="22">
        <v>18151.911153110035</v>
      </c>
      <c r="AN208" s="22">
        <v>1169.0318470774062</v>
      </c>
      <c r="AO208" s="22">
        <v>393.39389942849772</v>
      </c>
      <c r="AP208" s="22">
        <v>2603807.0091950772</v>
      </c>
      <c r="AQ208" s="22">
        <v>61.1915918184636</v>
      </c>
      <c r="AR208" s="22">
        <v>1509.3766646136251</v>
      </c>
      <c r="AS208" s="22">
        <v>1059927.0345237784</v>
      </c>
      <c r="AT208" s="22">
        <v>33.791612412692146</v>
      </c>
      <c r="AU208" s="22">
        <v>2.3526646081063179E-5</v>
      </c>
      <c r="AV208" s="22">
        <v>852.36760971321439</v>
      </c>
      <c r="AW208" s="22">
        <v>741.42962277118443</v>
      </c>
      <c r="AX208" s="22">
        <v>246708.30635839954</v>
      </c>
      <c r="AY208" s="22">
        <v>682.7415171327973</v>
      </c>
      <c r="AZ208" s="22">
        <v>214048.82547939714</v>
      </c>
      <c r="BA208" s="22">
        <v>2572343.1777655534</v>
      </c>
      <c r="BB208" s="22">
        <v>13450.259509129981</v>
      </c>
      <c r="BC208" s="22">
        <v>246866.23875657501</v>
      </c>
      <c r="BD208" s="22">
        <v>17949134.823893979</v>
      </c>
    </row>
    <row r="209" spans="1:56" x14ac:dyDescent="0.3">
      <c r="A209" s="23" t="s">
        <v>25</v>
      </c>
      <c r="B209" s="22">
        <v>0</v>
      </c>
      <c r="C209" s="22">
        <v>0</v>
      </c>
      <c r="D209" s="22">
        <v>0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  <c r="AQ209" s="22"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</row>
    <row r="210" spans="1:56" x14ac:dyDescent="0.3">
      <c r="A210" s="23" t="s">
        <v>26</v>
      </c>
      <c r="B210" s="22">
        <v>1.1238732931534174E-5</v>
      </c>
      <c r="C210" s="22">
        <v>1.9846879085631198E-6</v>
      </c>
      <c r="D210" s="22">
        <v>6.89715437368031E-6</v>
      </c>
      <c r="E210" s="22">
        <v>2.2265836152392429</v>
      </c>
      <c r="F210" s="22">
        <v>0</v>
      </c>
      <c r="G210" s="22">
        <v>2.0947341261853741E-2</v>
      </c>
      <c r="H210" s="22">
        <v>0</v>
      </c>
      <c r="I210" s="22">
        <v>3.1498241253109138E-3</v>
      </c>
      <c r="J210" s="22">
        <v>0.60946514885230185</v>
      </c>
      <c r="K210" s="22">
        <v>7.2620088086044393E-2</v>
      </c>
      <c r="L210" s="22">
        <v>0</v>
      </c>
      <c r="M210" s="22">
        <v>0</v>
      </c>
      <c r="N210" s="22">
        <v>0</v>
      </c>
      <c r="O210" s="22">
        <v>0</v>
      </c>
      <c r="P210" s="22">
        <v>10.416813561787551</v>
      </c>
      <c r="Q210" s="22">
        <v>3.434990837714145E-5</v>
      </c>
      <c r="R210" s="22">
        <v>4.2286597538221341E-3</v>
      </c>
      <c r="S210" s="22">
        <v>2.3930452856412853E-3</v>
      </c>
      <c r="T210" s="22">
        <v>0</v>
      </c>
      <c r="U210" s="22">
        <v>0</v>
      </c>
      <c r="V210" s="22">
        <v>6.987213306477799E-4</v>
      </c>
      <c r="W210" s="22">
        <v>1.3871364813137313E-5</v>
      </c>
      <c r="X210" s="22">
        <v>0</v>
      </c>
      <c r="Y210" s="22">
        <v>6.6160250913487539E-4</v>
      </c>
      <c r="Z210" s="22">
        <v>1.102519498593123</v>
      </c>
      <c r="AA210" s="22">
        <v>0</v>
      </c>
      <c r="AB210" s="22">
        <v>0</v>
      </c>
      <c r="AC210" s="22">
        <v>25.729320024202636</v>
      </c>
      <c r="AD210" s="22">
        <v>0</v>
      </c>
      <c r="AE210" s="22">
        <v>6.604911504709249E-3</v>
      </c>
      <c r="AF210" s="22">
        <v>0</v>
      </c>
      <c r="AG210" s="22">
        <v>1.9858854911030629E-3</v>
      </c>
      <c r="AH210" s="22">
        <v>0</v>
      </c>
      <c r="AI210" s="22">
        <v>9.7965716636451722E-3</v>
      </c>
      <c r="AJ210" s="22">
        <v>4.2694239123264182E-6</v>
      </c>
      <c r="AK210" s="22">
        <v>0.2813634478826274</v>
      </c>
      <c r="AL210" s="22">
        <v>20.94881923559376</v>
      </c>
      <c r="AM210" s="22">
        <v>8.4331041998171789E-5</v>
      </c>
      <c r="AN210" s="22">
        <v>1.0473670630926871E-2</v>
      </c>
      <c r="AO210" s="22">
        <v>0</v>
      </c>
      <c r="AP210" s="22">
        <v>1.9282190270215129E-2</v>
      </c>
      <c r="AQ210" s="22">
        <v>0</v>
      </c>
      <c r="AR210" s="22">
        <v>128.70635427691377</v>
      </c>
      <c r="AS210" s="22">
        <v>1.2743687629540489E-2</v>
      </c>
      <c r="AT210" s="22">
        <v>2.1755324041198643</v>
      </c>
      <c r="AU210" s="22">
        <v>0</v>
      </c>
      <c r="AV210" s="22">
        <v>2.0117867829337857E-4</v>
      </c>
      <c r="AW210" s="22">
        <v>2.1756883085021341</v>
      </c>
      <c r="AX210" s="22">
        <v>0</v>
      </c>
      <c r="AY210" s="22">
        <v>24.67147929047902</v>
      </c>
      <c r="AZ210" s="22">
        <v>0.15308369895508858</v>
      </c>
      <c r="BA210" s="22">
        <v>0.94138723790794954</v>
      </c>
      <c r="BB210" s="22">
        <v>0</v>
      </c>
      <c r="BC210" s="22">
        <v>58.994169676061546</v>
      </c>
      <c r="BD210" s="22">
        <v>279.29852374562586</v>
      </c>
    </row>
    <row r="211" spans="1:56" x14ac:dyDescent="0.3">
      <c r="A211" s="23" t="s">
        <v>27</v>
      </c>
      <c r="B211" s="22">
        <v>0.43882410580659631</v>
      </c>
      <c r="C211" s="22">
        <v>1.125037364001108E-2</v>
      </c>
      <c r="D211" s="22">
        <v>222.13416546776079</v>
      </c>
      <c r="E211" s="22">
        <v>2.0154675672197095</v>
      </c>
      <c r="F211" s="22">
        <v>0</v>
      </c>
      <c r="G211" s="22">
        <v>5.268313537880388E-3</v>
      </c>
      <c r="H211" s="22">
        <v>6.4258493476743769E-4</v>
      </c>
      <c r="I211" s="22">
        <v>78.11833990615537</v>
      </c>
      <c r="J211" s="22">
        <v>698.05368440864356</v>
      </c>
      <c r="K211" s="22">
        <v>51.477071994087581</v>
      </c>
      <c r="L211" s="22">
        <v>0</v>
      </c>
      <c r="M211" s="22">
        <v>0</v>
      </c>
      <c r="N211" s="22">
        <v>1.1088120044967075E-2</v>
      </c>
      <c r="O211" s="22">
        <v>2.3615220783170694E-2</v>
      </c>
      <c r="P211" s="22">
        <v>9.156466490016907</v>
      </c>
      <c r="Q211" s="22">
        <v>3.4222728795775823</v>
      </c>
      <c r="R211" s="22">
        <v>1.2545796747946047</v>
      </c>
      <c r="S211" s="22">
        <v>3814.0154739906034</v>
      </c>
      <c r="T211" s="22">
        <v>2.1091409237443253E-6</v>
      </c>
      <c r="U211" s="22">
        <v>3.252211313068497E-3</v>
      </c>
      <c r="V211" s="22">
        <v>31.276137158720463</v>
      </c>
      <c r="W211" s="22">
        <v>4.7394719844705092E-2</v>
      </c>
      <c r="X211" s="22">
        <v>5.4564981678606418E-3</v>
      </c>
      <c r="Y211" s="22">
        <v>1217.6964008413906</v>
      </c>
      <c r="Z211" s="22">
        <v>3.4970475389891496</v>
      </c>
      <c r="AA211" s="22">
        <v>0</v>
      </c>
      <c r="AB211" s="22">
        <v>2.088359996980131</v>
      </c>
      <c r="AC211" s="22">
        <v>0</v>
      </c>
      <c r="AD211" s="22">
        <v>6.6803523524728587E-3</v>
      </c>
      <c r="AE211" s="22">
        <v>1766.8669392248471</v>
      </c>
      <c r="AF211" s="22">
        <v>0</v>
      </c>
      <c r="AG211" s="22">
        <v>1.6017621927099788</v>
      </c>
      <c r="AH211" s="22">
        <v>0</v>
      </c>
      <c r="AI211" s="22">
        <v>0.92806784206292892</v>
      </c>
      <c r="AJ211" s="22">
        <v>4.7649520750610011E-3</v>
      </c>
      <c r="AK211" s="22">
        <v>125.134211130643</v>
      </c>
      <c r="AL211" s="22">
        <v>4.8630824981691561</v>
      </c>
      <c r="AM211" s="22">
        <v>67.526028106756613</v>
      </c>
      <c r="AN211" s="22">
        <v>226.10104994813895</v>
      </c>
      <c r="AO211" s="22">
        <v>6.0063028292985021E-3</v>
      </c>
      <c r="AP211" s="22">
        <v>1.1478678972413148</v>
      </c>
      <c r="AQ211" s="22">
        <v>3.2580760663404348E-3</v>
      </c>
      <c r="AR211" s="22">
        <v>380.55787740322296</v>
      </c>
      <c r="AS211" s="22">
        <v>0.61033416871541901</v>
      </c>
      <c r="AT211" s="22">
        <v>1.0519628663035139E-2</v>
      </c>
      <c r="AU211" s="22">
        <v>6.6865626712045323</v>
      </c>
      <c r="AV211" s="22">
        <v>7.3257659003719233</v>
      </c>
      <c r="AW211" s="22">
        <v>1.2310989384338109</v>
      </c>
      <c r="AX211" s="22">
        <v>0.47941029831635185</v>
      </c>
      <c r="AY211" s="22">
        <v>81.767493732740093</v>
      </c>
      <c r="AZ211" s="22">
        <v>1.0597584182778101</v>
      </c>
      <c r="BA211" s="22">
        <v>70.53437491863528</v>
      </c>
      <c r="BB211" s="22">
        <v>6.8196068036232474E-2</v>
      </c>
      <c r="BC211" s="22">
        <v>2254.8159520516501</v>
      </c>
      <c r="BD211" s="22">
        <v>11134.089324894314</v>
      </c>
    </row>
    <row r="212" spans="1:56" x14ac:dyDescent="0.3">
      <c r="A212" s="23" t="s">
        <v>28</v>
      </c>
      <c r="B212" s="22">
        <v>3.2632965208644999</v>
      </c>
      <c r="C212" s="22">
        <v>781.65197152227802</v>
      </c>
      <c r="D212" s="22">
        <v>16210.977725107579</v>
      </c>
      <c r="E212" s="22">
        <v>0</v>
      </c>
      <c r="F212" s="22">
        <v>0</v>
      </c>
      <c r="G212" s="22">
        <v>320.13223155026441</v>
      </c>
      <c r="H212" s="22">
        <v>0</v>
      </c>
      <c r="I212" s="22">
        <v>8.4043725619880316</v>
      </c>
      <c r="J212" s="22">
        <v>5.7979248135488035</v>
      </c>
      <c r="K212" s="22">
        <v>0</v>
      </c>
      <c r="L212" s="22">
        <v>0</v>
      </c>
      <c r="M212" s="22">
        <v>0</v>
      </c>
      <c r="N212" s="22">
        <v>4.5395880991760178</v>
      </c>
      <c r="O212" s="22">
        <v>0</v>
      </c>
      <c r="P212" s="22">
        <v>0</v>
      </c>
      <c r="Q212" s="22">
        <v>0</v>
      </c>
      <c r="R212" s="22">
        <v>2502.8811007633012</v>
      </c>
      <c r="S212" s="22">
        <v>4558.3296369542541</v>
      </c>
      <c r="T212" s="22">
        <v>0.71520208022614917</v>
      </c>
      <c r="U212" s="22">
        <v>0.40697691594458701</v>
      </c>
      <c r="V212" s="22">
        <v>2.0513432050001055</v>
      </c>
      <c r="W212" s="22">
        <v>0.36508223342087937</v>
      </c>
      <c r="X212" s="22">
        <v>6.0163756581367052</v>
      </c>
      <c r="Y212" s="22">
        <v>140.02848761950756</v>
      </c>
      <c r="Z212" s="22">
        <v>0</v>
      </c>
      <c r="AA212" s="22">
        <v>0</v>
      </c>
      <c r="AB212" s="22">
        <v>0</v>
      </c>
      <c r="AC212" s="22">
        <v>4.9944446522905563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1240.5778576987182</v>
      </c>
      <c r="AJ212" s="22">
        <v>0</v>
      </c>
      <c r="AK212" s="22">
        <v>0</v>
      </c>
      <c r="AL212" s="22">
        <v>0</v>
      </c>
      <c r="AM212" s="22">
        <v>0</v>
      </c>
      <c r="AN212" s="22">
        <v>0.65086381777902691</v>
      </c>
      <c r="AO212" s="22">
        <v>5.405910284219825</v>
      </c>
      <c r="AP212" s="22">
        <v>0</v>
      </c>
      <c r="AQ212" s="22">
        <v>0</v>
      </c>
      <c r="AR212" s="22">
        <v>0</v>
      </c>
      <c r="AS212" s="22">
        <v>1.3630734206820543</v>
      </c>
      <c r="AT212" s="22">
        <v>0</v>
      </c>
      <c r="AU212" s="22">
        <v>0</v>
      </c>
      <c r="AV212" s="22">
        <v>0.60597665793219746</v>
      </c>
      <c r="AW212" s="22">
        <v>1.7790277685960068</v>
      </c>
      <c r="AX212" s="22">
        <v>0</v>
      </c>
      <c r="AY212" s="22">
        <v>0</v>
      </c>
      <c r="AZ212" s="22">
        <v>30.645960266092018</v>
      </c>
      <c r="BA212" s="22">
        <v>0</v>
      </c>
      <c r="BB212" s="22">
        <v>0</v>
      </c>
      <c r="BC212" s="22">
        <v>214.6533908648629</v>
      </c>
      <c r="BD212" s="22">
        <v>26046.237821036662</v>
      </c>
    </row>
    <row r="213" spans="1:56" x14ac:dyDescent="0.3">
      <c r="A213" s="23" t="s">
        <v>29</v>
      </c>
      <c r="B213" s="22">
        <v>0</v>
      </c>
      <c r="C213" s="22">
        <v>0</v>
      </c>
      <c r="D213" s="22">
        <v>0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102.71193986991923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910.95476480142941</v>
      </c>
      <c r="AN213" s="22">
        <v>0</v>
      </c>
      <c r="AO213" s="22">
        <v>0</v>
      </c>
      <c r="AP213" s="22">
        <v>0</v>
      </c>
      <c r="AQ213" s="22">
        <v>0</v>
      </c>
      <c r="AR213" s="22">
        <v>0</v>
      </c>
      <c r="AS213" s="22">
        <v>43533.78660976237</v>
      </c>
      <c r="AT213" s="22">
        <v>0</v>
      </c>
      <c r="AU213" s="22">
        <v>0</v>
      </c>
      <c r="AV213" s="22">
        <v>0</v>
      </c>
      <c r="AW213" s="22">
        <v>0</v>
      </c>
      <c r="AX213" s="22">
        <v>590.42004403950909</v>
      </c>
      <c r="AY213" s="22">
        <v>0</v>
      </c>
      <c r="AZ213" s="22">
        <v>0</v>
      </c>
      <c r="BA213" s="22">
        <v>0</v>
      </c>
      <c r="BB213" s="22">
        <v>422.23080543151542</v>
      </c>
      <c r="BC213" s="22">
        <v>0</v>
      </c>
      <c r="BD213" s="22">
        <v>45560.10416390474</v>
      </c>
    </row>
    <row r="214" spans="1:56" x14ac:dyDescent="0.3">
      <c r="A214" s="23" t="s">
        <v>30</v>
      </c>
      <c r="B214" s="22">
        <v>0.14508330483596454</v>
      </c>
      <c r="C214" s="22">
        <v>0.10031790780631933</v>
      </c>
      <c r="D214" s="22">
        <v>1.9403824718682949E-4</v>
      </c>
      <c r="E214" s="22">
        <v>6.5472671478405248E-4</v>
      </c>
      <c r="F214" s="22">
        <v>0</v>
      </c>
      <c r="G214" s="22">
        <v>3.652955649449901E-5</v>
      </c>
      <c r="H214" s="22">
        <v>1.5798941943149771E-6</v>
      </c>
      <c r="I214" s="22">
        <v>0.19307098185743865</v>
      </c>
      <c r="J214" s="22">
        <v>5.8592335320024027</v>
      </c>
      <c r="K214" s="22">
        <v>0.35652845983881981</v>
      </c>
      <c r="L214" s="22">
        <v>0</v>
      </c>
      <c r="M214" s="22">
        <v>0</v>
      </c>
      <c r="N214" s="22">
        <v>5.4126249429135241E-5</v>
      </c>
      <c r="O214" s="22">
        <v>1.3441413166656772E-4</v>
      </c>
      <c r="P214" s="22">
        <v>3.5608144741717559E-7</v>
      </c>
      <c r="Q214" s="22">
        <v>4.8572563141290433E-4</v>
      </c>
      <c r="R214" s="22">
        <v>3.2768577636436659E-3</v>
      </c>
      <c r="S214" s="22">
        <v>2.6184366334750058</v>
      </c>
      <c r="T214" s="22">
        <v>5.1856483402023315E-9</v>
      </c>
      <c r="U214" s="22">
        <v>1.706950892660851E-5</v>
      </c>
      <c r="V214" s="22">
        <v>0.10154098917313857</v>
      </c>
      <c r="W214" s="22">
        <v>3.1525236050828671E-4</v>
      </c>
      <c r="X214" s="22">
        <v>3.5409079272101395E-5</v>
      </c>
      <c r="Y214" s="22">
        <v>1.5416387391016388</v>
      </c>
      <c r="Z214" s="22">
        <v>2.2385144522933727E-2</v>
      </c>
      <c r="AA214" s="22">
        <v>0</v>
      </c>
      <c r="AB214" s="22">
        <v>8.607215836425377E-5</v>
      </c>
      <c r="AC214" s="22">
        <v>3.5720183151779411E-5</v>
      </c>
      <c r="AD214" s="22">
        <v>1.6424676842867517E-5</v>
      </c>
      <c r="AE214" s="22">
        <v>1.0697606228522211E-3</v>
      </c>
      <c r="AF214" s="22">
        <v>0</v>
      </c>
      <c r="AG214" s="22">
        <v>5.0592291961772864E-3</v>
      </c>
      <c r="AH214" s="22">
        <v>0</v>
      </c>
      <c r="AI214" s="22">
        <v>1.155516403291819E-2</v>
      </c>
      <c r="AJ214" s="22">
        <v>3.0366548267177312E-5</v>
      </c>
      <c r="AK214" s="22">
        <v>1.2577400852671062E-5</v>
      </c>
      <c r="AL214" s="22">
        <v>1.0020928775269883E-2</v>
      </c>
      <c r="AM214" s="22">
        <v>1.2743285833668634E-3</v>
      </c>
      <c r="AN214" s="22">
        <v>0.41610102906785945</v>
      </c>
      <c r="AO214" s="22">
        <v>1.1876286345471925E-5</v>
      </c>
      <c r="AP214" s="22">
        <v>38.711122096197016</v>
      </c>
      <c r="AQ214" s="22">
        <v>2.2614310822392707E-5</v>
      </c>
      <c r="AR214" s="22">
        <v>1.7286085330200273E-4</v>
      </c>
      <c r="AS214" s="22">
        <v>4.2108702135864725E-3</v>
      </c>
      <c r="AT214" s="22">
        <v>3.2206536239219784E-7</v>
      </c>
      <c r="AU214" s="22">
        <v>3.6257795462257358E-6</v>
      </c>
      <c r="AV214" s="22">
        <v>2.2650353508490368E-4</v>
      </c>
      <c r="AW214" s="22">
        <v>1.4305077198428326</v>
      </c>
      <c r="AX214" s="22">
        <v>3.3162775756371624E-3</v>
      </c>
      <c r="AY214" s="22">
        <v>2.8696807456750074E-4</v>
      </c>
      <c r="AZ214" s="22">
        <v>6.4028757085083472E-3</v>
      </c>
      <c r="BA214" s="22">
        <v>0.32083284202054713</v>
      </c>
      <c r="BB214" s="22">
        <v>4.7149950877152036E-4</v>
      </c>
      <c r="BC214" s="22">
        <v>4.7577103348301293</v>
      </c>
      <c r="BD214" s="22">
        <v>56.624002671066251</v>
      </c>
    </row>
    <row r="215" spans="1:56" x14ac:dyDescent="0.3">
      <c r="A215" s="25" t="s">
        <v>31</v>
      </c>
      <c r="B215" s="22">
        <v>0.50920617441731819</v>
      </c>
      <c r="C215" s="22">
        <v>0.32281902870675039</v>
      </c>
      <c r="D215" s="22">
        <v>0.3770343042031562</v>
      </c>
      <c r="E215" s="22">
        <v>7.548328228741763</v>
      </c>
      <c r="F215" s="22">
        <v>0</v>
      </c>
      <c r="G215" s="22">
        <v>8.2998732457597781E-7</v>
      </c>
      <c r="H215" s="22">
        <v>6.3217367888536978E-5</v>
      </c>
      <c r="I215" s="22">
        <v>139.98217924233532</v>
      </c>
      <c r="J215" s="22">
        <v>1518.5183293299035</v>
      </c>
      <c r="K215" s="22">
        <v>1.6369651050686722</v>
      </c>
      <c r="L215" s="22">
        <v>0</v>
      </c>
      <c r="M215" s="22">
        <v>0</v>
      </c>
      <c r="N215" s="22">
        <v>5.4384159422925292E-4</v>
      </c>
      <c r="O215" s="22">
        <v>1.9157246751261569E-4</v>
      </c>
      <c r="P215" s="22">
        <v>1.4248126197725933E-5</v>
      </c>
      <c r="Q215" s="22">
        <v>1.686651823761743E-2</v>
      </c>
      <c r="R215" s="22">
        <v>55.328045391348837</v>
      </c>
      <c r="S215" s="22">
        <v>1065.8694518158482</v>
      </c>
      <c r="T215" s="22">
        <v>2.0749683114399445E-7</v>
      </c>
      <c r="U215" s="22">
        <v>4.0158273355854014E-2</v>
      </c>
      <c r="V215" s="22">
        <v>0.35067813266427489</v>
      </c>
      <c r="W215" s="22">
        <v>1.012847448312129E-2</v>
      </c>
      <c r="X215" s="22">
        <v>0.61366186619459884</v>
      </c>
      <c r="Y215" s="22">
        <v>178.35329087140875</v>
      </c>
      <c r="Z215" s="22">
        <v>275.13805120503645</v>
      </c>
      <c r="AA215" s="22">
        <v>0</v>
      </c>
      <c r="AB215" s="22">
        <v>2.3281836110459991E-3</v>
      </c>
      <c r="AC215" s="22">
        <v>0</v>
      </c>
      <c r="AD215" s="22">
        <v>6.5721162984341179E-4</v>
      </c>
      <c r="AE215" s="22">
        <v>4.728340486063054</v>
      </c>
      <c r="AF215" s="22">
        <v>0</v>
      </c>
      <c r="AG215" s="22">
        <v>0</v>
      </c>
      <c r="AH215" s="22">
        <v>0</v>
      </c>
      <c r="AI215" s="22">
        <v>1.0286659357180785</v>
      </c>
      <c r="AJ215" s="22">
        <v>0.17934757214120522</v>
      </c>
      <c r="AK215" s="22">
        <v>8.3157087143134797E-3</v>
      </c>
      <c r="AL215" s="22">
        <v>1.2244653149432958</v>
      </c>
      <c r="AM215" s="22">
        <v>440.95049110707868</v>
      </c>
      <c r="AN215" s="22">
        <v>0.36748718170557743</v>
      </c>
      <c r="AO215" s="22">
        <v>7.0709051167723678E-4</v>
      </c>
      <c r="AP215" s="22">
        <v>4.7166023152200527</v>
      </c>
      <c r="AQ215" s="22">
        <v>3.6405042834208386E-3</v>
      </c>
      <c r="AR215" s="22">
        <v>0.12742993944483394</v>
      </c>
      <c r="AS215" s="22">
        <v>0.9294266668579052</v>
      </c>
      <c r="AT215" s="22">
        <v>5.8995513656184696E-2</v>
      </c>
      <c r="AU215" s="22">
        <v>4.1914979602306605E-4</v>
      </c>
      <c r="AV215" s="22">
        <v>8.410986347594525</v>
      </c>
      <c r="AW215" s="22">
        <v>0.44351702554769984</v>
      </c>
      <c r="AX215" s="22">
        <v>1.0094389698904523E-2</v>
      </c>
      <c r="AY215" s="22">
        <v>0</v>
      </c>
      <c r="AZ215" s="22">
        <v>27.841660578982523</v>
      </c>
      <c r="BA215" s="22">
        <v>37755.384714951004</v>
      </c>
      <c r="BB215" s="22">
        <v>1.307317928954095E-3</v>
      </c>
      <c r="BC215" s="22">
        <v>416.98236730680884</v>
      </c>
      <c r="BD215" s="22">
        <v>41908.017975677933</v>
      </c>
    </row>
    <row r="216" spans="1:56" x14ac:dyDescent="0.3">
      <c r="A216" s="23" t="s">
        <v>32</v>
      </c>
      <c r="B216" s="22">
        <v>0</v>
      </c>
      <c r="C216" s="22">
        <v>0</v>
      </c>
      <c r="D216" s="22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</row>
    <row r="217" spans="1:56" x14ac:dyDescent="0.3">
      <c r="A217" s="23" t="s">
        <v>33</v>
      </c>
      <c r="B217" s="22">
        <v>324.22072752760357</v>
      </c>
      <c r="C217" s="22">
        <v>23359.497817514359</v>
      </c>
      <c r="D217" s="22">
        <v>51548.444377766369</v>
      </c>
      <c r="E217" s="22">
        <v>567.01353149698741</v>
      </c>
      <c r="F217" s="22">
        <v>3.2618002822029393</v>
      </c>
      <c r="G217" s="22">
        <v>3760.653221774181</v>
      </c>
      <c r="H217" s="22">
        <v>2.3890049143325705E-2</v>
      </c>
      <c r="I217" s="22">
        <v>2925.8164167730511</v>
      </c>
      <c r="J217" s="22">
        <v>39034.873155385292</v>
      </c>
      <c r="K217" s="22">
        <v>2705.7246175083274</v>
      </c>
      <c r="L217" s="22">
        <v>267.6292169160896</v>
      </c>
      <c r="M217" s="22">
        <v>5555.3186920086591</v>
      </c>
      <c r="N217" s="22">
        <v>4740.7303015310708</v>
      </c>
      <c r="O217" s="22">
        <v>17490.373741897427</v>
      </c>
      <c r="P217" s="22">
        <v>1125.5269777539413</v>
      </c>
      <c r="Q217" s="22">
        <v>922.90633609198153</v>
      </c>
      <c r="R217" s="22">
        <v>94489.180448000829</v>
      </c>
      <c r="S217" s="22">
        <v>777741.66323794937</v>
      </c>
      <c r="T217" s="22">
        <v>9462.6579655065943</v>
      </c>
      <c r="U217" s="22">
        <v>10582.55493932225</v>
      </c>
      <c r="V217" s="22">
        <v>41.001696737139369</v>
      </c>
      <c r="W217" s="22">
        <v>612.71487956291799</v>
      </c>
      <c r="X217" s="22">
        <v>1936.2578250014462</v>
      </c>
      <c r="Y217" s="22">
        <v>42509.929771136354</v>
      </c>
      <c r="Z217" s="22">
        <v>1255.075660990296</v>
      </c>
      <c r="AA217" s="22">
        <v>0</v>
      </c>
      <c r="AB217" s="22">
        <v>1493.3712274310928</v>
      </c>
      <c r="AC217" s="22">
        <v>2331.2414290460852</v>
      </c>
      <c r="AD217" s="22">
        <v>6955.4045552585449</v>
      </c>
      <c r="AE217" s="22">
        <v>180.64112052679687</v>
      </c>
      <c r="AF217" s="22">
        <v>3785.1973319151884</v>
      </c>
      <c r="AG217" s="22">
        <v>228.73525622013415</v>
      </c>
      <c r="AH217" s="22">
        <v>0</v>
      </c>
      <c r="AI217" s="22">
        <v>0</v>
      </c>
      <c r="AJ217" s="22">
        <v>4.1355929454806137</v>
      </c>
      <c r="AK217" s="22">
        <v>414.39352372470182</v>
      </c>
      <c r="AL217" s="22">
        <v>1696.9658848178999</v>
      </c>
      <c r="AM217" s="22">
        <v>40.893559867730119</v>
      </c>
      <c r="AN217" s="22">
        <v>9562.0666838993366</v>
      </c>
      <c r="AO217" s="22">
        <v>3176.1145189365352</v>
      </c>
      <c r="AP217" s="22">
        <v>491.24461862644881</v>
      </c>
      <c r="AQ217" s="22">
        <v>46606.237624562855</v>
      </c>
      <c r="AR217" s="22">
        <v>1051.3151244220612</v>
      </c>
      <c r="AS217" s="22">
        <v>369.91488933883977</v>
      </c>
      <c r="AT217" s="22">
        <v>5279.4209884087095</v>
      </c>
      <c r="AU217" s="22">
        <v>550.04249998079899</v>
      </c>
      <c r="AV217" s="22">
        <v>28970.524955442783</v>
      </c>
      <c r="AW217" s="22">
        <v>6428.2092040744892</v>
      </c>
      <c r="AX217" s="22">
        <v>452.02464520787225</v>
      </c>
      <c r="AY217" s="22">
        <v>1582.9430539814302</v>
      </c>
      <c r="AZ217" s="22">
        <v>374426.97990403231</v>
      </c>
      <c r="BA217" s="22">
        <v>8522.2727421322797</v>
      </c>
      <c r="BB217" s="22">
        <v>27.283253794954966</v>
      </c>
      <c r="BC217" s="22">
        <v>29189.802616674686</v>
      </c>
      <c r="BD217" s="22">
        <v>1626780.4280517534</v>
      </c>
    </row>
    <row r="218" spans="1:56" x14ac:dyDescent="0.3">
      <c r="A218" s="23" t="s">
        <v>34</v>
      </c>
      <c r="B218" s="22">
        <v>166.23408718412529</v>
      </c>
      <c r="C218" s="22">
        <v>0</v>
      </c>
      <c r="D218" s="22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3.9582313683113233</v>
      </c>
      <c r="J218" s="22">
        <v>0</v>
      </c>
      <c r="K218" s="22">
        <v>1.4569778537059721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0.30141171384751175</v>
      </c>
      <c r="T218" s="22">
        <v>0</v>
      </c>
      <c r="U218" s="22">
        <v>0</v>
      </c>
      <c r="V218" s="22">
        <v>0</v>
      </c>
      <c r="W218" s="22">
        <v>0</v>
      </c>
      <c r="X218" s="22">
        <v>0.43125060596643983</v>
      </c>
      <c r="Y218" s="22">
        <v>0</v>
      </c>
      <c r="Z218" s="22">
        <v>3.300690121794752</v>
      </c>
      <c r="AA218" s="22">
        <v>0.65939608783255654</v>
      </c>
      <c r="AB218" s="22">
        <v>0</v>
      </c>
      <c r="AC218" s="22">
        <v>0</v>
      </c>
      <c r="AD218" s="22">
        <v>0</v>
      </c>
      <c r="AE218" s="22">
        <v>0.80221886916337748</v>
      </c>
      <c r="AF218" s="22">
        <v>0</v>
      </c>
      <c r="AG218" s="22">
        <v>2.4305417831816913</v>
      </c>
      <c r="AH218" s="22">
        <v>0</v>
      </c>
      <c r="AI218" s="22">
        <v>3.3841579810140647</v>
      </c>
      <c r="AJ218" s="22">
        <v>0</v>
      </c>
      <c r="AK218" s="22">
        <v>0</v>
      </c>
      <c r="AL218" s="22">
        <v>0.24020195042001705</v>
      </c>
      <c r="AM218" s="22">
        <v>2.8814959843822128</v>
      </c>
      <c r="AN218" s="22">
        <v>0</v>
      </c>
      <c r="AO218" s="22">
        <v>0</v>
      </c>
      <c r="AP218" s="22">
        <v>0</v>
      </c>
      <c r="AQ218" s="22">
        <v>7.2338811323402821E-2</v>
      </c>
      <c r="AR218" s="22">
        <v>0</v>
      </c>
      <c r="AS218" s="22">
        <v>10.047675408689054</v>
      </c>
      <c r="AT218" s="22">
        <v>0</v>
      </c>
      <c r="AU218" s="22">
        <v>0</v>
      </c>
      <c r="AV218" s="22">
        <v>1.437502019888133</v>
      </c>
      <c r="AW218" s="22">
        <v>0</v>
      </c>
      <c r="AX218" s="22">
        <v>24.002574049499849</v>
      </c>
      <c r="AY218" s="22">
        <v>0</v>
      </c>
      <c r="AZ218" s="22">
        <v>8.9032383167265014E-2</v>
      </c>
      <c r="BA218" s="22">
        <v>29.973751282615343</v>
      </c>
      <c r="BB218" s="22">
        <v>0</v>
      </c>
      <c r="BC218" s="22">
        <v>767.26406073057353</v>
      </c>
      <c r="BD218" s="22">
        <v>1018.9675961895018</v>
      </c>
    </row>
    <row r="219" spans="1:56" x14ac:dyDescent="0.3">
      <c r="A219" s="23" t="s">
        <v>35</v>
      </c>
      <c r="B219" s="22">
        <v>0.13556967074177831</v>
      </c>
      <c r="C219" s="22">
        <v>1.860285664892913E-2</v>
      </c>
      <c r="D219" s="22">
        <v>1.0380044960873278</v>
      </c>
      <c r="E219" s="22">
        <v>1.6111818275734338E-2</v>
      </c>
      <c r="F219" s="22">
        <v>0</v>
      </c>
      <c r="G219" s="22">
        <v>9.7660860816224811E-4</v>
      </c>
      <c r="H219" s="22">
        <v>0</v>
      </c>
      <c r="I219" s="22">
        <v>7.0055986383382465E-2</v>
      </c>
      <c r="J219" s="22">
        <v>1532.3454081009829</v>
      </c>
      <c r="K219" s="22">
        <v>57.976687862757885</v>
      </c>
      <c r="L219" s="22">
        <v>0</v>
      </c>
      <c r="M219" s="22">
        <v>0.34654189701216109</v>
      </c>
      <c r="N219" s="22">
        <v>77.099679736974778</v>
      </c>
      <c r="O219" s="22">
        <v>1.8217572564240805</v>
      </c>
      <c r="P219" s="22">
        <v>0.41515507376030641</v>
      </c>
      <c r="Q219" s="22">
        <v>13.859352306697952</v>
      </c>
      <c r="R219" s="22">
        <v>1.2986627725220652</v>
      </c>
      <c r="S219" s="22">
        <v>44.558483033896216</v>
      </c>
      <c r="T219" s="22">
        <v>8.2575366590813552E-4</v>
      </c>
      <c r="U219" s="22">
        <v>2.9920463448960793E-2</v>
      </c>
      <c r="V219" s="22">
        <v>2.6063537227491911</v>
      </c>
      <c r="W219" s="22">
        <v>1.1493274672323136E-2</v>
      </c>
      <c r="X219" s="22">
        <v>4.4083925318111179E-2</v>
      </c>
      <c r="Y219" s="22">
        <v>3.0377002576369817E-2</v>
      </c>
      <c r="Z219" s="22">
        <v>274.64437395884994</v>
      </c>
      <c r="AA219" s="22">
        <v>0.24851071187659829</v>
      </c>
      <c r="AB219" s="22">
        <v>7.4598778021068093E-4</v>
      </c>
      <c r="AC219" s="22">
        <v>9.5551278235506576E-4</v>
      </c>
      <c r="AD219" s="22">
        <v>0</v>
      </c>
      <c r="AE219" s="22">
        <v>843.35820485369686</v>
      </c>
      <c r="AF219" s="22">
        <v>0</v>
      </c>
      <c r="AG219" s="22">
        <v>4.1327155260020246E-2</v>
      </c>
      <c r="AH219" s="22">
        <v>0</v>
      </c>
      <c r="AI219" s="22">
        <v>5.3154313501323092</v>
      </c>
      <c r="AJ219" s="22">
        <v>8.0665427465112375E-4</v>
      </c>
      <c r="AK219" s="22">
        <v>0</v>
      </c>
      <c r="AL219" s="22">
        <v>397.97505251909405</v>
      </c>
      <c r="AM219" s="22">
        <v>515.47563506197696</v>
      </c>
      <c r="AN219" s="22">
        <v>0.77185951799530716</v>
      </c>
      <c r="AO219" s="22">
        <v>0</v>
      </c>
      <c r="AP219" s="22">
        <v>15.49553005416619</v>
      </c>
      <c r="AQ219" s="22">
        <v>8.6107410737438985E-4</v>
      </c>
      <c r="AR219" s="22">
        <v>1.1962242185730618E-2</v>
      </c>
      <c r="AS219" s="22">
        <v>114.34492080987238</v>
      </c>
      <c r="AT219" s="22">
        <v>6.3078190549319929E-5</v>
      </c>
      <c r="AU219" s="22">
        <v>0</v>
      </c>
      <c r="AV219" s="22">
        <v>3.9223425539445635E-3</v>
      </c>
      <c r="AW219" s="22">
        <v>0.67495972730208242</v>
      </c>
      <c r="AX219" s="22">
        <v>0.15256607561960139</v>
      </c>
      <c r="AY219" s="22">
        <v>7.8836122062261982</v>
      </c>
      <c r="AZ219" s="22">
        <v>3.3399154482885414</v>
      </c>
      <c r="BA219" s="22">
        <v>17.755782466525655</v>
      </c>
      <c r="BB219" s="22">
        <v>1.2677020030302156E-2</v>
      </c>
      <c r="BC219" s="22">
        <v>43.142929067551798</v>
      </c>
      <c r="BD219" s="22">
        <v>3974.3767085165446</v>
      </c>
    </row>
    <row r="220" spans="1:56" x14ac:dyDescent="0.3">
      <c r="A220" s="23" t="s">
        <v>361</v>
      </c>
      <c r="B220" s="22">
        <v>15938.394687879456</v>
      </c>
      <c r="C220" s="22">
        <v>75275.075063780212</v>
      </c>
      <c r="D220" s="22">
        <v>27426.947004072746</v>
      </c>
      <c r="E220" s="22">
        <v>2305.3188922943082</v>
      </c>
      <c r="F220" s="22">
        <v>0</v>
      </c>
      <c r="G220" s="22">
        <v>441.93935615893491</v>
      </c>
      <c r="H220" s="22">
        <v>1946.988357914089</v>
      </c>
      <c r="I220" s="22">
        <v>292593.01012205379</v>
      </c>
      <c r="J220" s="22">
        <v>5933517.6620108336</v>
      </c>
      <c r="K220" s="22">
        <v>189891.18358464076</v>
      </c>
      <c r="L220" s="22">
        <v>1083.8610813470532</v>
      </c>
      <c r="M220" s="22">
        <v>804.04631922406702</v>
      </c>
      <c r="N220" s="22">
        <v>147077.8467862854</v>
      </c>
      <c r="O220" s="22">
        <v>310.56011622643115</v>
      </c>
      <c r="P220" s="22">
        <v>283.91949590482625</v>
      </c>
      <c r="Q220" s="22">
        <v>3292.2261828728642</v>
      </c>
      <c r="R220" s="22">
        <v>148733.57426431443</v>
      </c>
      <c r="S220" s="22">
        <v>765105.02987365634</v>
      </c>
      <c r="T220" s="22">
        <v>138.57211267095639</v>
      </c>
      <c r="U220" s="22">
        <v>1364.1115795457449</v>
      </c>
      <c r="V220" s="22">
        <v>96703.926779059489</v>
      </c>
      <c r="W220" s="22">
        <v>2587.5370609431175</v>
      </c>
      <c r="X220" s="22">
        <v>1659.310341074397</v>
      </c>
      <c r="Y220" s="22">
        <v>103630.42667494708</v>
      </c>
      <c r="Z220" s="22">
        <v>3229707.3110447824</v>
      </c>
      <c r="AA220" s="22">
        <v>0</v>
      </c>
      <c r="AB220" s="22">
        <v>0</v>
      </c>
      <c r="AC220" s="22">
        <v>4387.3560321661525</v>
      </c>
      <c r="AD220" s="22">
        <v>4823.1368171443328</v>
      </c>
      <c r="AE220" s="22">
        <v>1887055.6315631717</v>
      </c>
      <c r="AF220" s="22">
        <v>324.14320745728088</v>
      </c>
      <c r="AG220" s="22">
        <v>111809.89578445087</v>
      </c>
      <c r="AH220" s="22">
        <v>554.28845068382554</v>
      </c>
      <c r="AI220" s="22">
        <v>277745.40403118177</v>
      </c>
      <c r="AJ220" s="22">
        <v>668.59019391623258</v>
      </c>
      <c r="AK220" s="22">
        <v>11480.270642720086</v>
      </c>
      <c r="AL220" s="22">
        <v>0</v>
      </c>
      <c r="AM220" s="22">
        <v>8874.4481954420626</v>
      </c>
      <c r="AN220" s="22">
        <v>54735.759465110736</v>
      </c>
      <c r="AO220" s="22">
        <v>13913.624309361583</v>
      </c>
      <c r="AP220" s="22">
        <v>498255.4315831149</v>
      </c>
      <c r="AQ220" s="22">
        <v>3337.9998502000585</v>
      </c>
      <c r="AR220" s="22">
        <v>1339.4586792813564</v>
      </c>
      <c r="AS220" s="22">
        <v>581464.2546327567</v>
      </c>
      <c r="AT220" s="22">
        <v>1655.2840474349964</v>
      </c>
      <c r="AU220" s="22">
        <v>7891.1932839440615</v>
      </c>
      <c r="AV220" s="22">
        <v>23275.627909064704</v>
      </c>
      <c r="AW220" s="22">
        <v>889.67753703330447</v>
      </c>
      <c r="AX220" s="22">
        <v>7453.3143923719499</v>
      </c>
      <c r="AY220" s="22">
        <v>125033.35192963389</v>
      </c>
      <c r="AZ220" s="22">
        <v>146032.93900475066</v>
      </c>
      <c r="BA220" s="22">
        <v>963375.20576886588</v>
      </c>
      <c r="BB220" s="22">
        <v>30224.624552739937</v>
      </c>
      <c r="BC220" s="22">
        <v>174943.61691098372</v>
      </c>
      <c r="BD220" s="22">
        <v>15983363.307567464</v>
      </c>
    </row>
    <row r="221" spans="1:56" x14ac:dyDescent="0.3">
      <c r="A221" s="23" t="s">
        <v>36</v>
      </c>
      <c r="B221" s="22">
        <v>261.76272086747912</v>
      </c>
      <c r="C221" s="22">
        <v>0.67233286099549272</v>
      </c>
      <c r="D221" s="22">
        <v>6.9692327019439988</v>
      </c>
      <c r="E221" s="22">
        <v>52.035166376468858</v>
      </c>
      <c r="F221" s="22">
        <v>0.35586452257370188</v>
      </c>
      <c r="G221" s="22">
        <v>6.2512786416485611E-2</v>
      </c>
      <c r="H221" s="22">
        <v>220.18008810575247</v>
      </c>
      <c r="I221" s="22">
        <v>891.88039673104493</v>
      </c>
      <c r="J221" s="22">
        <v>40866.509093056768</v>
      </c>
      <c r="K221" s="22">
        <v>618.36502641992706</v>
      </c>
      <c r="L221" s="22">
        <v>0</v>
      </c>
      <c r="M221" s="22">
        <v>0</v>
      </c>
      <c r="N221" s="22">
        <v>7.7425849772230007E-2</v>
      </c>
      <c r="O221" s="22">
        <v>0.22195492311121989</v>
      </c>
      <c r="P221" s="22">
        <v>0</v>
      </c>
      <c r="Q221" s="22">
        <v>0.43684046711650987</v>
      </c>
      <c r="R221" s="22">
        <v>11687.584045250327</v>
      </c>
      <c r="S221" s="22">
        <v>795.68472115959241</v>
      </c>
      <c r="T221" s="22">
        <v>0</v>
      </c>
      <c r="U221" s="22">
        <v>9.533193400565057E-2</v>
      </c>
      <c r="V221" s="22">
        <v>1014.7956488262608</v>
      </c>
      <c r="W221" s="22">
        <v>0.52691500454184748</v>
      </c>
      <c r="X221" s="22">
        <v>5.8315079805530232E-2</v>
      </c>
      <c r="Y221" s="22">
        <v>1.8164051490493627</v>
      </c>
      <c r="Z221" s="22">
        <v>1163923.9066886292</v>
      </c>
      <c r="AA221" s="22">
        <v>0</v>
      </c>
      <c r="AB221" s="22">
        <v>4.7750730828978162E-2</v>
      </c>
      <c r="AC221" s="22">
        <v>6.1162441107277907E-2</v>
      </c>
      <c r="AD221" s="22">
        <v>0</v>
      </c>
      <c r="AE221" s="22">
        <v>661.44801711846446</v>
      </c>
      <c r="AF221" s="22">
        <v>0</v>
      </c>
      <c r="AG221" s="22">
        <v>1498.7729034025726</v>
      </c>
      <c r="AH221" s="22">
        <v>0</v>
      </c>
      <c r="AI221" s="22">
        <v>66961.60842337631</v>
      </c>
      <c r="AJ221" s="22">
        <v>1.2547390929172697</v>
      </c>
      <c r="AK221" s="22">
        <v>2.0647930182192013E-2</v>
      </c>
      <c r="AL221" s="22">
        <v>11.405722730217498</v>
      </c>
      <c r="AM221" s="22">
        <v>0</v>
      </c>
      <c r="AN221" s="22">
        <v>1053.224220146169</v>
      </c>
      <c r="AO221" s="22">
        <v>0</v>
      </c>
      <c r="AP221" s="22">
        <v>8431.1408472424446</v>
      </c>
      <c r="AQ221" s="22">
        <v>3.8721706660324595E-2</v>
      </c>
      <c r="AR221" s="22">
        <v>24.039332326913502</v>
      </c>
      <c r="AS221" s="22">
        <v>96.850530451909506</v>
      </c>
      <c r="AT221" s="22">
        <v>0.39301965875191019</v>
      </c>
      <c r="AU221" s="22">
        <v>0</v>
      </c>
      <c r="AV221" s="22">
        <v>57.120422090923086</v>
      </c>
      <c r="AW221" s="22">
        <v>3.0616700591546757</v>
      </c>
      <c r="AX221" s="22">
        <v>5.6677255462811758</v>
      </c>
      <c r="AY221" s="22">
        <v>326.47574764272582</v>
      </c>
      <c r="AZ221" s="22">
        <v>179.82826416302356</v>
      </c>
      <c r="BA221" s="22">
        <v>253829.56268555971</v>
      </c>
      <c r="BB221" s="22">
        <v>0.80576610921227554</v>
      </c>
      <c r="BC221" s="22">
        <v>4899.9297439601014</v>
      </c>
      <c r="BD221" s="22">
        <v>1558386.754790189</v>
      </c>
    </row>
    <row r="222" spans="1:56" x14ac:dyDescent="0.3">
      <c r="A222" s="23" t="s">
        <v>37</v>
      </c>
      <c r="B222" s="22">
        <v>8.6982593566333741E-2</v>
      </c>
      <c r="C222" s="22">
        <v>2967.9283191401119</v>
      </c>
      <c r="D222" s="22">
        <v>27.954988090215714</v>
      </c>
      <c r="E222" s="22">
        <v>9.6634531760938516E-2</v>
      </c>
      <c r="F222" s="22">
        <v>0</v>
      </c>
      <c r="G222" s="22">
        <v>15.31042532906743</v>
      </c>
      <c r="H222" s="22">
        <v>3.2091600822022969E-7</v>
      </c>
      <c r="I222" s="22">
        <v>558.33015614913211</v>
      </c>
      <c r="J222" s="22">
        <v>6649.4506432958669</v>
      </c>
      <c r="K222" s="22">
        <v>112.22288571537918</v>
      </c>
      <c r="L222" s="22">
        <v>59.098434654335634</v>
      </c>
      <c r="M222" s="22">
        <v>2.6423574763166924</v>
      </c>
      <c r="N222" s="22">
        <v>36480.179382181872</v>
      </c>
      <c r="O222" s="22">
        <v>161.75130717824206</v>
      </c>
      <c r="P222" s="22">
        <v>35.92917905239289</v>
      </c>
      <c r="Q222" s="22">
        <v>7694.8477782247974</v>
      </c>
      <c r="R222" s="22">
        <v>158.05572280815693</v>
      </c>
      <c r="S222" s="22">
        <v>410044.9561120455</v>
      </c>
      <c r="T222" s="22">
        <v>12.561234923562154</v>
      </c>
      <c r="U222" s="22">
        <v>86.59506584372869</v>
      </c>
      <c r="V222" s="22">
        <v>35.112078795035416</v>
      </c>
      <c r="W222" s="22">
        <v>0.19996850336161873</v>
      </c>
      <c r="X222" s="22">
        <v>410.58913049974592</v>
      </c>
      <c r="Y222" s="22">
        <v>410.23560981879587</v>
      </c>
      <c r="Z222" s="22">
        <v>5438.8029741232267</v>
      </c>
      <c r="AA222" s="22">
        <v>0</v>
      </c>
      <c r="AB222" s="22">
        <v>24.606352739956421</v>
      </c>
      <c r="AC222" s="22">
        <v>7.2654313016762186</v>
      </c>
      <c r="AD222" s="22">
        <v>3.441682547838628E-2</v>
      </c>
      <c r="AE222" s="22">
        <v>6.829712530254942</v>
      </c>
      <c r="AF222" s="22">
        <v>1.9451102600292758E-2</v>
      </c>
      <c r="AG222" s="22">
        <v>5.019372020522761</v>
      </c>
      <c r="AH222" s="22">
        <v>0</v>
      </c>
      <c r="AI222" s="22">
        <v>57.200505973433714</v>
      </c>
      <c r="AJ222" s="22">
        <v>1.5107468102390647E-2</v>
      </c>
      <c r="AK222" s="22">
        <v>342.80563178373239</v>
      </c>
      <c r="AL222" s="22">
        <v>3514.1995203194265</v>
      </c>
      <c r="AM222" s="22">
        <v>0.30824989016423449</v>
      </c>
      <c r="AN222" s="22">
        <v>0</v>
      </c>
      <c r="AO222" s="22">
        <v>3.1863038201526832</v>
      </c>
      <c r="AP222" s="22">
        <v>217.22435304569584</v>
      </c>
      <c r="AQ222" s="22">
        <v>28.990319366145304</v>
      </c>
      <c r="AR222" s="22">
        <v>250.90256007123571</v>
      </c>
      <c r="AS222" s="22">
        <v>30.620496428679139</v>
      </c>
      <c r="AT222" s="22">
        <v>40271.054027321865</v>
      </c>
      <c r="AU222" s="22">
        <v>13.905503175690761</v>
      </c>
      <c r="AV222" s="22">
        <v>761.24957487628433</v>
      </c>
      <c r="AW222" s="22">
        <v>40.251094343352769</v>
      </c>
      <c r="AX222" s="22">
        <v>0.82601802789574164</v>
      </c>
      <c r="AY222" s="22">
        <v>51.853221347411349</v>
      </c>
      <c r="AZ222" s="22">
        <v>1259.9066405879889</v>
      </c>
      <c r="BA222" s="22">
        <v>4445.7638078132923</v>
      </c>
      <c r="BB222" s="22">
        <v>4.0023040124275546</v>
      </c>
      <c r="BC222" s="22">
        <v>12365.829257421037</v>
      </c>
      <c r="BD222" s="22">
        <v>535066.80660490971</v>
      </c>
    </row>
    <row r="223" spans="1:56" x14ac:dyDescent="0.3">
      <c r="A223" s="23" t="s">
        <v>38</v>
      </c>
      <c r="B223" s="22">
        <v>73.903912442659433</v>
      </c>
      <c r="C223" s="22">
        <v>1.2346551478484649E-3</v>
      </c>
      <c r="D223" s="22">
        <v>514.81792496657772</v>
      </c>
      <c r="E223" s="22">
        <v>1305.9204328009414</v>
      </c>
      <c r="F223" s="22">
        <v>0</v>
      </c>
      <c r="G223" s="22">
        <v>12.680622656729318</v>
      </c>
      <c r="H223" s="22">
        <v>0</v>
      </c>
      <c r="I223" s="22">
        <v>0.89368384995383887</v>
      </c>
      <c r="J223" s="22">
        <v>5.040330102409639</v>
      </c>
      <c r="K223" s="22">
        <v>8.6473074555704823E-3</v>
      </c>
      <c r="L223" s="22">
        <v>0</v>
      </c>
      <c r="M223" s="22">
        <v>36.475306091533604</v>
      </c>
      <c r="N223" s="22">
        <v>519.32263947691445</v>
      </c>
      <c r="O223" s="22">
        <v>587.81830553549344</v>
      </c>
      <c r="P223" s="22">
        <v>0</v>
      </c>
      <c r="Q223" s="22">
        <v>0</v>
      </c>
      <c r="R223" s="22">
        <v>2578.9826486197594</v>
      </c>
      <c r="S223" s="22">
        <v>2212.9322463332869</v>
      </c>
      <c r="T223" s="22">
        <v>1890.1879604313585</v>
      </c>
      <c r="U223" s="22">
        <v>0.64070773313883489</v>
      </c>
      <c r="V223" s="22">
        <v>2.8436746727906876</v>
      </c>
      <c r="W223" s="22">
        <v>0</v>
      </c>
      <c r="X223" s="22">
        <v>28.80109799638733</v>
      </c>
      <c r="Y223" s="22">
        <v>400.08648703932136</v>
      </c>
      <c r="Z223" s="22">
        <v>25.593313261733243</v>
      </c>
      <c r="AA223" s="22">
        <v>0</v>
      </c>
      <c r="AB223" s="22">
        <v>0</v>
      </c>
      <c r="AC223" s="22">
        <v>0</v>
      </c>
      <c r="AD223" s="22">
        <v>157.05717982673309</v>
      </c>
      <c r="AE223" s="22">
        <v>2.4082314694230658E-3</v>
      </c>
      <c r="AF223" s="22">
        <v>0</v>
      </c>
      <c r="AG223" s="22">
        <v>0.56344536096321662</v>
      </c>
      <c r="AH223" s="22">
        <v>0</v>
      </c>
      <c r="AI223" s="22">
        <v>616.56195363206132</v>
      </c>
      <c r="AJ223" s="22">
        <v>1.211342299524813E-3</v>
      </c>
      <c r="AK223" s="22">
        <v>0</v>
      </c>
      <c r="AL223" s="22">
        <v>1.1511492655506715E-3</v>
      </c>
      <c r="AM223" s="22">
        <v>0</v>
      </c>
      <c r="AN223" s="22">
        <v>3.1375362295918822E-3</v>
      </c>
      <c r="AO223" s="22">
        <v>0</v>
      </c>
      <c r="AP223" s="22">
        <v>2.8156496324687613E-2</v>
      </c>
      <c r="AQ223" s="22">
        <v>152.90661377956292</v>
      </c>
      <c r="AR223" s="22">
        <v>0</v>
      </c>
      <c r="AS223" s="22">
        <v>0.23860873574193855</v>
      </c>
      <c r="AT223" s="22">
        <v>3.9443738825061729E-4</v>
      </c>
      <c r="AU223" s="22">
        <v>8.5758850428972302</v>
      </c>
      <c r="AV223" s="22">
        <v>2316.9602621972863</v>
      </c>
      <c r="AW223" s="22">
        <v>2.955937383854702E-3</v>
      </c>
      <c r="AX223" s="22">
        <v>0</v>
      </c>
      <c r="AY223" s="22">
        <v>1.8841690137332063E-4</v>
      </c>
      <c r="AZ223" s="22">
        <v>5740.3529162628984</v>
      </c>
      <c r="BA223" s="22">
        <v>254.71282348998076</v>
      </c>
      <c r="BB223" s="22">
        <v>0</v>
      </c>
      <c r="BC223" s="22">
        <v>3342.772997387131</v>
      </c>
      <c r="BD223" s="22">
        <v>22787.693465236112</v>
      </c>
    </row>
    <row r="224" spans="1:56" x14ac:dyDescent="0.3">
      <c r="A224" s="23" t="s">
        <v>197</v>
      </c>
      <c r="B224" s="22">
        <v>32825.799307685069</v>
      </c>
      <c r="C224" s="22">
        <v>9339.1347867859367</v>
      </c>
      <c r="D224" s="22">
        <v>25809.527191284295</v>
      </c>
      <c r="E224" s="22">
        <v>1126.5253203290333</v>
      </c>
      <c r="F224" s="22">
        <v>0</v>
      </c>
      <c r="G224" s="22">
        <v>23.91530445614271</v>
      </c>
      <c r="H224" s="22">
        <v>62.784247959760997</v>
      </c>
      <c r="I224" s="22">
        <v>12342.623763047886</v>
      </c>
      <c r="J224" s="22">
        <v>5971072.1151077328</v>
      </c>
      <c r="K224" s="22">
        <v>146510.61620510943</v>
      </c>
      <c r="L224" s="22">
        <v>136.20754324449959</v>
      </c>
      <c r="M224" s="22">
        <v>620.50103033605365</v>
      </c>
      <c r="N224" s="22">
        <v>25.343740664351508</v>
      </c>
      <c r="O224" s="22">
        <v>4794.7052321682313</v>
      </c>
      <c r="P224" s="22">
        <v>1241.0213393962581</v>
      </c>
      <c r="Q224" s="22">
        <v>71.549966501969465</v>
      </c>
      <c r="R224" s="22">
        <v>26183.293066051465</v>
      </c>
      <c r="S224" s="22">
        <v>800631.18514210545</v>
      </c>
      <c r="T224" s="22">
        <v>3313.7003628117282</v>
      </c>
      <c r="U224" s="22">
        <v>902.87364997793316</v>
      </c>
      <c r="V224" s="22">
        <v>36795.572385564956</v>
      </c>
      <c r="W224" s="22">
        <v>280.88172868482906</v>
      </c>
      <c r="X224" s="22">
        <v>97.947132325221176</v>
      </c>
      <c r="Y224" s="22">
        <v>47028.153232689423</v>
      </c>
      <c r="Z224" s="22">
        <v>1166807.6037355845</v>
      </c>
      <c r="AA224" s="22">
        <v>0</v>
      </c>
      <c r="AB224" s="22">
        <v>6.5539073042273435</v>
      </c>
      <c r="AC224" s="22">
        <v>15.801627644447922</v>
      </c>
      <c r="AD224" s="22">
        <v>0.88925389517675157</v>
      </c>
      <c r="AE224" s="22">
        <v>1023271.8010962949</v>
      </c>
      <c r="AF224" s="22">
        <v>3880.8339702202666</v>
      </c>
      <c r="AG224" s="22">
        <v>60467.132261459468</v>
      </c>
      <c r="AH224" s="22">
        <v>2.1620244959444381</v>
      </c>
      <c r="AI224" s="22">
        <v>191572.96572685018</v>
      </c>
      <c r="AJ224" s="22">
        <v>6351.5589963919292</v>
      </c>
      <c r="AK224" s="22">
        <v>553.35648527414241</v>
      </c>
      <c r="AL224" s="22">
        <v>2601594.9802080998</v>
      </c>
      <c r="AM224" s="22">
        <v>6715.6229090719135</v>
      </c>
      <c r="AN224" s="22">
        <v>1677.5529652713039</v>
      </c>
      <c r="AO224" s="22">
        <v>785.31468349941042</v>
      </c>
      <c r="AP224" s="22">
        <v>0</v>
      </c>
      <c r="AQ224" s="22">
        <v>167.40976645250234</v>
      </c>
      <c r="AR224" s="22">
        <v>293.53350059354756</v>
      </c>
      <c r="AS224" s="22">
        <v>117432.23828392164</v>
      </c>
      <c r="AT224" s="22">
        <v>7.367573574262213</v>
      </c>
      <c r="AU224" s="22">
        <v>2.7040136532777065E-2</v>
      </c>
      <c r="AV224" s="22">
        <v>467.60272121771891</v>
      </c>
      <c r="AW224" s="22">
        <v>272.75849323264265</v>
      </c>
      <c r="AX224" s="22">
        <v>60602.088178061262</v>
      </c>
      <c r="AY224" s="22">
        <v>7485.0231450808697</v>
      </c>
      <c r="AZ224" s="22">
        <v>52403.365940173062</v>
      </c>
      <c r="BA224" s="22">
        <v>557503.79204707628</v>
      </c>
      <c r="BB224" s="22">
        <v>3925.8325745621255</v>
      </c>
      <c r="BC224" s="22">
        <v>33374.914139870249</v>
      </c>
      <c r="BD224" s="22">
        <v>13018876.060042221</v>
      </c>
    </row>
    <row r="225" spans="1:56" x14ac:dyDescent="0.3">
      <c r="A225" s="23" t="s">
        <v>40</v>
      </c>
      <c r="B225" s="22">
        <v>0.21615203443805281</v>
      </c>
      <c r="C225" s="22">
        <v>2.4836448806163074E-2</v>
      </c>
      <c r="D225" s="22">
        <v>0.11340887877629202</v>
      </c>
      <c r="E225" s="22">
        <v>0.23054549233612195</v>
      </c>
      <c r="F225" s="22">
        <v>0</v>
      </c>
      <c r="G225" s="22">
        <v>23.567707790127042</v>
      </c>
      <c r="H225" s="22">
        <v>1.8761243557490351E-6</v>
      </c>
      <c r="I225" s="22">
        <v>0.6371457229688029</v>
      </c>
      <c r="J225" s="22">
        <v>1801.2414364577123</v>
      </c>
      <c r="K225" s="22">
        <v>135.76413537579336</v>
      </c>
      <c r="L225" s="22">
        <v>0</v>
      </c>
      <c r="M225" s="22">
        <v>0</v>
      </c>
      <c r="N225" s="22">
        <v>1.8583486477665716E-2</v>
      </c>
      <c r="O225" s="22">
        <v>4.9424954890069837E-2</v>
      </c>
      <c r="P225" s="22">
        <v>4.2284671880789601E-7</v>
      </c>
      <c r="Q225" s="22">
        <v>9.7538348903774483E-2</v>
      </c>
      <c r="R225" s="22">
        <v>8.6273130514748431</v>
      </c>
      <c r="S225" s="22">
        <v>271.4534758327718</v>
      </c>
      <c r="T225" s="22">
        <v>1.2658179138385479</v>
      </c>
      <c r="U225" s="22">
        <v>631.76879026825293</v>
      </c>
      <c r="V225" s="22">
        <v>0.50094528217752954</v>
      </c>
      <c r="W225" s="22">
        <v>0.11732894687232072</v>
      </c>
      <c r="X225" s="22">
        <v>1.7635849561097883</v>
      </c>
      <c r="Y225" s="22">
        <v>830.99258304185969</v>
      </c>
      <c r="Z225" s="22">
        <v>10.434407383211388</v>
      </c>
      <c r="AA225" s="22">
        <v>0</v>
      </c>
      <c r="AB225" s="22">
        <v>1.0701010959088661E-2</v>
      </c>
      <c r="AC225" s="22">
        <v>1.3618094699411163E-2</v>
      </c>
      <c r="AD225" s="22">
        <v>1.9504303750905174E-5</v>
      </c>
      <c r="AE225" s="22">
        <v>0.38084354333618065</v>
      </c>
      <c r="AF225" s="22">
        <v>0</v>
      </c>
      <c r="AG225" s="22">
        <v>1.640783115578994</v>
      </c>
      <c r="AH225" s="22">
        <v>0</v>
      </c>
      <c r="AI225" s="22">
        <v>44.970868333892639</v>
      </c>
      <c r="AJ225" s="22">
        <v>1.0763889208703751E-2</v>
      </c>
      <c r="AK225" s="22">
        <v>4.5979710267836831E-3</v>
      </c>
      <c r="AL225" s="22">
        <v>1.7086329461882477</v>
      </c>
      <c r="AM225" s="22">
        <v>0.46890878461002461</v>
      </c>
      <c r="AN225" s="22">
        <v>1.6270015661373458</v>
      </c>
      <c r="AO225" s="22">
        <v>1.6642889647768854E-3</v>
      </c>
      <c r="AP225" s="22">
        <v>2.8362689409599753</v>
      </c>
      <c r="AQ225" s="22">
        <v>0</v>
      </c>
      <c r="AR225" s="22">
        <v>3.6482099965767831E-2</v>
      </c>
      <c r="AS225" s="22">
        <v>6.7975627787722015</v>
      </c>
      <c r="AT225" s="22">
        <v>1.3391759988740644</v>
      </c>
      <c r="AU225" s="22">
        <v>1.9547598384254796E-3</v>
      </c>
      <c r="AV225" s="22">
        <v>3.0493140157339478</v>
      </c>
      <c r="AW225" s="22">
        <v>2.6264601393741527E-2</v>
      </c>
      <c r="AX225" s="22">
        <v>1.2619521458602383</v>
      </c>
      <c r="AY225" s="22">
        <v>2.6859277450145513</v>
      </c>
      <c r="AZ225" s="22">
        <v>3.2325631205205121</v>
      </c>
      <c r="BA225" s="22">
        <v>34.812089745715127</v>
      </c>
      <c r="BB225" s="22">
        <v>0.17940212222737725</v>
      </c>
      <c r="BC225" s="22">
        <v>38.995932539509027</v>
      </c>
      <c r="BD225" s="22">
        <v>3864.9784576300617</v>
      </c>
    </row>
    <row r="226" spans="1:56" x14ac:dyDescent="0.3">
      <c r="A226" s="23" t="s">
        <v>41</v>
      </c>
      <c r="B226" s="22">
        <v>3.1671630321833469E-2</v>
      </c>
      <c r="C226" s="22">
        <v>15.712122829903473</v>
      </c>
      <c r="D226" s="22">
        <v>7.2680263185414817E-2</v>
      </c>
      <c r="E226" s="22">
        <v>4.6353772219880622E-2</v>
      </c>
      <c r="F226" s="22">
        <v>0</v>
      </c>
      <c r="G226" s="22">
        <v>3.5914568216281353</v>
      </c>
      <c r="H226" s="22">
        <v>4.6576732609435118E-8</v>
      </c>
      <c r="I226" s="22">
        <v>9.2655114768312323</v>
      </c>
      <c r="J226" s="22">
        <v>38705.351279489441</v>
      </c>
      <c r="K226" s="22">
        <v>241.82793078930627</v>
      </c>
      <c r="L226" s="22">
        <v>0</v>
      </c>
      <c r="M226" s="22">
        <v>0</v>
      </c>
      <c r="N226" s="22">
        <v>23.22082847136263</v>
      </c>
      <c r="O226" s="22">
        <v>7.5903982905613787E-2</v>
      </c>
      <c r="P226" s="22">
        <v>1.3307852155986348</v>
      </c>
      <c r="Q226" s="22">
        <v>2.9327216351415539</v>
      </c>
      <c r="R226" s="22">
        <v>46.902121691892305</v>
      </c>
      <c r="S226" s="22">
        <v>754.03241121602412</v>
      </c>
      <c r="T226" s="22">
        <v>1.5287767814913054E-10</v>
      </c>
      <c r="U226" s="22">
        <v>5.0823862440105408E-2</v>
      </c>
      <c r="V226" s="22">
        <v>103.31136097214255</v>
      </c>
      <c r="W226" s="22">
        <v>1.0415119393089627E-2</v>
      </c>
      <c r="X226" s="22">
        <v>197.87833238101993</v>
      </c>
      <c r="Y226" s="22">
        <v>0.22833203730012325</v>
      </c>
      <c r="Z226" s="22">
        <v>139.49568882352824</v>
      </c>
      <c r="AA226" s="22">
        <v>0</v>
      </c>
      <c r="AB226" s="22">
        <v>8.2554752282869632</v>
      </c>
      <c r="AC226" s="22">
        <v>3.3167315210814134</v>
      </c>
      <c r="AD226" s="22">
        <v>4.8421456592434615E-7</v>
      </c>
      <c r="AE226" s="22">
        <v>18.822588434189989</v>
      </c>
      <c r="AF226" s="22">
        <v>6.3119615275565005E-2</v>
      </c>
      <c r="AG226" s="22">
        <v>0.13373453306282185</v>
      </c>
      <c r="AH226" s="22">
        <v>0.18003738365519809</v>
      </c>
      <c r="AI226" s="22">
        <v>162.94357222373029</v>
      </c>
      <c r="AJ226" s="22">
        <v>0.19768619734120191</v>
      </c>
      <c r="AK226" s="22">
        <v>0.14588805352855547</v>
      </c>
      <c r="AL226" s="22">
        <v>177.1484446768772</v>
      </c>
      <c r="AM226" s="22">
        <v>0.98357929397960486</v>
      </c>
      <c r="AN226" s="22">
        <v>6.5537676945212009E-2</v>
      </c>
      <c r="AO226" s="22">
        <v>1.1787661751629614</v>
      </c>
      <c r="AP226" s="22">
        <v>346.74619284458061</v>
      </c>
      <c r="AQ226" s="22">
        <v>2.7025299179870951E-2</v>
      </c>
      <c r="AR226" s="22">
        <v>0</v>
      </c>
      <c r="AS226" s="22">
        <v>4.4915295645605982</v>
      </c>
      <c r="AT226" s="22">
        <v>5.9612789889171801E-4</v>
      </c>
      <c r="AU226" s="22">
        <v>5.6941339939047438E-2</v>
      </c>
      <c r="AV226" s="22">
        <v>0.32965918700598473</v>
      </c>
      <c r="AW226" s="22">
        <v>0.19464325019336706</v>
      </c>
      <c r="AX226" s="22">
        <v>0.25730452167414508</v>
      </c>
      <c r="AY226" s="22">
        <v>1.060313779867285</v>
      </c>
      <c r="AZ226" s="22">
        <v>4.8071773368789756</v>
      </c>
      <c r="BA226" s="22">
        <v>188.93880086162503</v>
      </c>
      <c r="BB226" s="22">
        <v>15.686520815399195</v>
      </c>
      <c r="BC226" s="22">
        <v>919.13157088041328</v>
      </c>
      <c r="BD226" s="22">
        <v>42100.532169834849</v>
      </c>
    </row>
    <row r="227" spans="1:56" x14ac:dyDescent="0.3">
      <c r="A227" s="23" t="s">
        <v>42</v>
      </c>
      <c r="B227" s="22">
        <v>57.772282511035542</v>
      </c>
      <c r="C227" s="22">
        <v>157.76820468603395</v>
      </c>
      <c r="D227" s="22">
        <v>23.393371357957189</v>
      </c>
      <c r="E227" s="22">
        <v>723.57586532574032</v>
      </c>
      <c r="F227" s="22">
        <v>32.543577122856014</v>
      </c>
      <c r="G227" s="22">
        <v>6.9989518507878462E-2</v>
      </c>
      <c r="H227" s="22">
        <v>12.341137825246673</v>
      </c>
      <c r="I227" s="22">
        <v>99.17730720618728</v>
      </c>
      <c r="J227" s="22">
        <v>100048.37376531449</v>
      </c>
      <c r="K227" s="22">
        <v>2948.4354921535246</v>
      </c>
      <c r="L227" s="22">
        <v>0</v>
      </c>
      <c r="M227" s="22">
        <v>0</v>
      </c>
      <c r="N227" s="22">
        <v>8.6686232629563806E-2</v>
      </c>
      <c r="O227" s="22">
        <v>0.66990970476630829</v>
      </c>
      <c r="P227" s="22">
        <v>0</v>
      </c>
      <c r="Q227" s="22">
        <v>1.9844031885505029</v>
      </c>
      <c r="R227" s="22">
        <v>1083.7188527358812</v>
      </c>
      <c r="S227" s="22">
        <v>28412.672325160886</v>
      </c>
      <c r="T227" s="22">
        <v>0</v>
      </c>
      <c r="U227" s="22">
        <v>5.9104885130692963</v>
      </c>
      <c r="V227" s="22">
        <v>1020.1715931389383</v>
      </c>
      <c r="W227" s="22">
        <v>5938.6509641483462</v>
      </c>
      <c r="X227" s="22">
        <v>843.743004799804</v>
      </c>
      <c r="Y227" s="22">
        <v>76.408787189159852</v>
      </c>
      <c r="Z227" s="22">
        <v>32683.739474140431</v>
      </c>
      <c r="AA227" s="22">
        <v>0</v>
      </c>
      <c r="AB227" s="22">
        <v>5.3461873173487884E-2</v>
      </c>
      <c r="AC227" s="22">
        <v>6.847766751820801E-2</v>
      </c>
      <c r="AD227" s="22">
        <v>0</v>
      </c>
      <c r="AE227" s="22">
        <v>61731.095495201931</v>
      </c>
      <c r="AF227" s="22">
        <v>0</v>
      </c>
      <c r="AG227" s="22">
        <v>18.806993446741835</v>
      </c>
      <c r="AH227" s="22">
        <v>1.4438133422183226</v>
      </c>
      <c r="AI227" s="22">
        <v>542.06644616525261</v>
      </c>
      <c r="AJ227" s="22">
        <v>0.17699335613806094</v>
      </c>
      <c r="AK227" s="22">
        <v>2.3387701717333864</v>
      </c>
      <c r="AL227" s="22">
        <v>155850.90595830945</v>
      </c>
      <c r="AM227" s="22">
        <v>3547.5413814529106</v>
      </c>
      <c r="AN227" s="22">
        <v>2.1199478124653246</v>
      </c>
      <c r="AO227" s="22">
        <v>0</v>
      </c>
      <c r="AP227" s="22">
        <v>193835.17487155015</v>
      </c>
      <c r="AQ227" s="22">
        <v>0.54627848015361602</v>
      </c>
      <c r="AR227" s="22">
        <v>48.108081019662912</v>
      </c>
      <c r="AS227" s="22">
        <v>0</v>
      </c>
      <c r="AT227" s="22">
        <v>0.12528914958631904</v>
      </c>
      <c r="AU227" s="22">
        <v>0</v>
      </c>
      <c r="AV227" s="22">
        <v>10.708710697174521</v>
      </c>
      <c r="AW227" s="22">
        <v>2.1644267564421122</v>
      </c>
      <c r="AX227" s="22">
        <v>1185.4878711802776</v>
      </c>
      <c r="AY227" s="22">
        <v>2.5084086526268554</v>
      </c>
      <c r="AZ227" s="22">
        <v>1622.519590630948</v>
      </c>
      <c r="BA227" s="22">
        <v>33670.998883512882</v>
      </c>
      <c r="BB227" s="22">
        <v>116.93843795458963</v>
      </c>
      <c r="BC227" s="22">
        <v>2881.6067666153713</v>
      </c>
      <c r="BD227" s="22">
        <v>629244.71283697349</v>
      </c>
    </row>
    <row r="228" spans="1:56" x14ac:dyDescent="0.3">
      <c r="A228" s="23" t="s">
        <v>43</v>
      </c>
      <c r="B228" s="22">
        <v>5.2531805087185296E-3</v>
      </c>
      <c r="C228" s="22">
        <v>38.108878435476917</v>
      </c>
      <c r="D228" s="22">
        <v>0.70123902730712839</v>
      </c>
      <c r="E228" s="22">
        <v>2.1160472859748478</v>
      </c>
      <c r="F228" s="22">
        <v>0</v>
      </c>
      <c r="G228" s="22">
        <v>0.43685721442133929</v>
      </c>
      <c r="H228" s="22">
        <v>0</v>
      </c>
      <c r="I228" s="22">
        <v>2.0440541509655401</v>
      </c>
      <c r="J228" s="22">
        <v>227.44614706854196</v>
      </c>
      <c r="K228" s="22">
        <v>0.36149811733053172</v>
      </c>
      <c r="L228" s="22">
        <v>0.39650324531365999</v>
      </c>
      <c r="M228" s="22">
        <v>2.3939818584975701E-2</v>
      </c>
      <c r="N228" s="22">
        <v>45251.032737486501</v>
      </c>
      <c r="O228" s="22">
        <v>8.6054538276510875E-5</v>
      </c>
      <c r="P228" s="22">
        <v>47.36890556696774</v>
      </c>
      <c r="Q228" s="22">
        <v>1.8236397049197078E-3</v>
      </c>
      <c r="R228" s="22">
        <v>4.7694017632590722</v>
      </c>
      <c r="S228" s="22">
        <v>2076.379119532503</v>
      </c>
      <c r="T228" s="22">
        <v>5.7044741568508428E-5</v>
      </c>
      <c r="U228" s="22">
        <v>1317.8943522570764</v>
      </c>
      <c r="V228" s="22">
        <v>0.20952746907745934</v>
      </c>
      <c r="W228" s="22">
        <v>2.3156076549068791E-3</v>
      </c>
      <c r="X228" s="22">
        <v>0.13136932100544596</v>
      </c>
      <c r="Y228" s="22">
        <v>641.82960386496586</v>
      </c>
      <c r="Z228" s="22">
        <v>213.00542650026676</v>
      </c>
      <c r="AA228" s="22">
        <v>0</v>
      </c>
      <c r="AB228" s="22">
        <v>42.8011237123348</v>
      </c>
      <c r="AC228" s="22">
        <v>8.7090946646247058</v>
      </c>
      <c r="AD228" s="22">
        <v>0</v>
      </c>
      <c r="AE228" s="22">
        <v>2.1454327429385578E-2</v>
      </c>
      <c r="AF228" s="22">
        <v>4.4887159846829445E-3</v>
      </c>
      <c r="AG228" s="22">
        <v>0.71963761515148927</v>
      </c>
      <c r="AH228" s="22">
        <v>0</v>
      </c>
      <c r="AI228" s="22">
        <v>5.1245954530998539</v>
      </c>
      <c r="AJ228" s="22">
        <v>1.7010950671825036E-3</v>
      </c>
      <c r="AK228" s="22">
        <v>1.8226919414029946E-3</v>
      </c>
      <c r="AL228" s="22">
        <v>11.787016891669404</v>
      </c>
      <c r="AM228" s="22">
        <v>1.0380314835033676E-3</v>
      </c>
      <c r="AN228" s="22">
        <v>1279.7429079241176</v>
      </c>
      <c r="AO228" s="22">
        <v>1.277550480207665E-3</v>
      </c>
      <c r="AP228" s="22">
        <v>21.482494994060506</v>
      </c>
      <c r="AQ228" s="22">
        <v>7827.1768489973019</v>
      </c>
      <c r="AR228" s="22">
        <v>116.77544003417489</v>
      </c>
      <c r="AS228" s="22">
        <v>292.91344001456662</v>
      </c>
      <c r="AT228" s="22">
        <v>0</v>
      </c>
      <c r="AU228" s="22">
        <v>0.46684023772036715</v>
      </c>
      <c r="AV228" s="22">
        <v>4.4369429952828963</v>
      </c>
      <c r="AW228" s="22">
        <v>0.86407672681806513</v>
      </c>
      <c r="AX228" s="22">
        <v>4.3050769527022033E-3</v>
      </c>
      <c r="AY228" s="22">
        <v>4.5304738342593893</v>
      </c>
      <c r="AZ228" s="22">
        <v>43.248524345023604</v>
      </c>
      <c r="BA228" s="22">
        <v>365.81196653151346</v>
      </c>
      <c r="BB228" s="22">
        <v>0.20257647284767724</v>
      </c>
      <c r="BC228" s="22">
        <v>124.28439018902486</v>
      </c>
      <c r="BD228" s="22">
        <v>59975.379622775603</v>
      </c>
    </row>
    <row r="229" spans="1:56" x14ac:dyDescent="0.3">
      <c r="A229" s="23" t="s">
        <v>44</v>
      </c>
      <c r="B229" s="22">
        <v>1.2136429904222173E-2</v>
      </c>
      <c r="C229" s="22">
        <v>892.43900140394612</v>
      </c>
      <c r="D229" s="22">
        <v>6106.2485363083188</v>
      </c>
      <c r="E229" s="22">
        <v>1.8490269651355515E-2</v>
      </c>
      <c r="F229" s="22">
        <v>0</v>
      </c>
      <c r="G229" s="22">
        <v>4.2499855419714709</v>
      </c>
      <c r="H229" s="22">
        <v>0</v>
      </c>
      <c r="I229" s="22">
        <v>0.14934555268525196</v>
      </c>
      <c r="J229" s="22">
        <v>368.85468775294157</v>
      </c>
      <c r="K229" s="22">
        <v>6.5452034324429906</v>
      </c>
      <c r="L229" s="22">
        <v>1661.8782250472116</v>
      </c>
      <c r="M229" s="22">
        <v>212.9551599839898</v>
      </c>
      <c r="N229" s="22">
        <v>7.8847583206516667</v>
      </c>
      <c r="O229" s="22">
        <v>1.2651962873518836</v>
      </c>
      <c r="P229" s="22">
        <v>37.033403112295858</v>
      </c>
      <c r="Q229" s="22">
        <v>4.6807648897612148E-3</v>
      </c>
      <c r="R229" s="22">
        <v>5095.5797874376212</v>
      </c>
      <c r="S229" s="22">
        <v>1626.441198218314</v>
      </c>
      <c r="T229" s="22">
        <v>12.309768495719339</v>
      </c>
      <c r="U229" s="22">
        <v>395.12702032586117</v>
      </c>
      <c r="V229" s="22">
        <v>0.68682351540692799</v>
      </c>
      <c r="W229" s="22">
        <v>5.6342318784592255E-3</v>
      </c>
      <c r="X229" s="22">
        <v>6.6457405583604676E-2</v>
      </c>
      <c r="Y229" s="22">
        <v>9456.0135004905387</v>
      </c>
      <c r="Z229" s="22">
        <v>0.87844529844156161</v>
      </c>
      <c r="AA229" s="22">
        <v>0</v>
      </c>
      <c r="AB229" s="22">
        <v>0.6289302970720847</v>
      </c>
      <c r="AC229" s="22">
        <v>3471.0110101361897</v>
      </c>
      <c r="AD229" s="22">
        <v>745.18071804918486</v>
      </c>
      <c r="AE229" s="22">
        <v>565.295810611565</v>
      </c>
      <c r="AF229" s="22">
        <v>0</v>
      </c>
      <c r="AG229" s="22">
        <v>0.1079637056013743</v>
      </c>
      <c r="AH229" s="22">
        <v>0</v>
      </c>
      <c r="AI229" s="22">
        <v>7701.1607517288267</v>
      </c>
      <c r="AJ229" s="22">
        <v>1.4221188217036136</v>
      </c>
      <c r="AK229" s="22">
        <v>0.14538563007945435</v>
      </c>
      <c r="AL229" s="22">
        <v>8.9638512050444916</v>
      </c>
      <c r="AM229" s="22">
        <v>2.2528809811894028E-2</v>
      </c>
      <c r="AN229" s="22">
        <v>3.5420878351063583</v>
      </c>
      <c r="AO229" s="22">
        <v>0.28216010896065913</v>
      </c>
      <c r="AP229" s="22">
        <v>0.11421604536466881</v>
      </c>
      <c r="AQ229" s="22">
        <v>0.50015732680594704</v>
      </c>
      <c r="AR229" s="22">
        <v>302.87792424080982</v>
      </c>
      <c r="AS229" s="22">
        <v>8.3791140938237536</v>
      </c>
      <c r="AT229" s="22">
        <v>14.254725002620251</v>
      </c>
      <c r="AU229" s="22">
        <v>0</v>
      </c>
      <c r="AV229" s="22">
        <v>92.890522427090261</v>
      </c>
      <c r="AW229" s="22">
        <v>7.6071304862899369</v>
      </c>
      <c r="AX229" s="22">
        <v>6.054097185803297E-2</v>
      </c>
      <c r="AY229" s="22">
        <v>68.183959516182583</v>
      </c>
      <c r="AZ229" s="22">
        <v>758.19334921142899</v>
      </c>
      <c r="BA229" s="22">
        <v>38.651122739473394</v>
      </c>
      <c r="BB229" s="22">
        <v>8.6066458956205374E-3</v>
      </c>
      <c r="BC229" s="22">
        <v>3206.3137930510884</v>
      </c>
      <c r="BD229" s="22">
        <v>42882.445924325497</v>
      </c>
    </row>
    <row r="230" spans="1:56" x14ac:dyDescent="0.3">
      <c r="A230" s="23" t="s">
        <v>45</v>
      </c>
      <c r="B230" s="22">
        <v>0.1343188382094844</v>
      </c>
      <c r="C230" s="22">
        <v>11.951032422654196</v>
      </c>
      <c r="D230" s="22">
        <v>443.00620234575382</v>
      </c>
      <c r="E230" s="22">
        <v>681.51425171516178</v>
      </c>
      <c r="F230" s="22">
        <v>0</v>
      </c>
      <c r="G230" s="22">
        <v>6.8194934469763572E-3</v>
      </c>
      <c r="H230" s="22">
        <v>4.7890542765172729E-5</v>
      </c>
      <c r="I230" s="22">
        <v>6.6192920447158583</v>
      </c>
      <c r="J230" s="22">
        <v>1431.0550757412279</v>
      </c>
      <c r="K230" s="22">
        <v>66.949091607852694</v>
      </c>
      <c r="L230" s="22">
        <v>0</v>
      </c>
      <c r="M230" s="22">
        <v>3.4892285587602085</v>
      </c>
      <c r="N230" s="22">
        <v>27.812586326508004</v>
      </c>
      <c r="O230" s="22">
        <v>16.417146638769321</v>
      </c>
      <c r="P230" s="22">
        <v>1.0793718874833133E-5</v>
      </c>
      <c r="Q230" s="22">
        <v>52.442917863450354</v>
      </c>
      <c r="R230" s="22">
        <v>6416.2959612478016</v>
      </c>
      <c r="S230" s="22">
        <v>2598.3105295273681</v>
      </c>
      <c r="T230" s="22">
        <v>6.2610957949369155</v>
      </c>
      <c r="U230" s="22">
        <v>1.6966365705970148E-2</v>
      </c>
      <c r="V230" s="22">
        <v>1196.8023349396715</v>
      </c>
      <c r="W230" s="22">
        <v>0.29022933876132045</v>
      </c>
      <c r="X230" s="22">
        <v>224.65227346721886</v>
      </c>
      <c r="Y230" s="22">
        <v>1451.8550908567456</v>
      </c>
      <c r="Z230" s="22">
        <v>1300.8733746144239</v>
      </c>
      <c r="AA230" s="22">
        <v>0</v>
      </c>
      <c r="AB230" s="22">
        <v>6.9723505684612221E-3</v>
      </c>
      <c r="AC230" s="22">
        <v>6.671569670012179E-3</v>
      </c>
      <c r="AD230" s="22">
        <v>4.9787301679942168E-4</v>
      </c>
      <c r="AE230" s="22">
        <v>6.9891514250036115</v>
      </c>
      <c r="AF230" s="22">
        <v>146.90544601856766</v>
      </c>
      <c r="AG230" s="22">
        <v>675.32728607697777</v>
      </c>
      <c r="AH230" s="22">
        <v>0</v>
      </c>
      <c r="AI230" s="22">
        <v>915.87736722184775</v>
      </c>
      <c r="AJ230" s="22">
        <v>6.1447661734599576E-3</v>
      </c>
      <c r="AK230" s="22">
        <v>37.591289403262223</v>
      </c>
      <c r="AL230" s="22">
        <v>1.6592072035262175</v>
      </c>
      <c r="AM230" s="22">
        <v>0.23271743596262831</v>
      </c>
      <c r="AN230" s="22">
        <v>1.3270057555842154</v>
      </c>
      <c r="AO230" s="22">
        <v>19581.550686135088</v>
      </c>
      <c r="AP230" s="22">
        <v>5.0514491430339943</v>
      </c>
      <c r="AQ230" s="22">
        <v>5090.6886684667188</v>
      </c>
      <c r="AR230" s="22">
        <v>0.70587490564456223</v>
      </c>
      <c r="AS230" s="22">
        <v>1.0638474339496693</v>
      </c>
      <c r="AT230" s="22">
        <v>3.2825668094018333E-4</v>
      </c>
      <c r="AU230" s="22">
        <v>0.19879099974836167</v>
      </c>
      <c r="AV230" s="22">
        <v>0</v>
      </c>
      <c r="AW230" s="22">
        <v>12.0130043700594</v>
      </c>
      <c r="AX230" s="22">
        <v>465.47350153204525</v>
      </c>
      <c r="AY230" s="22">
        <v>3.1531581802964865</v>
      </c>
      <c r="AZ230" s="22">
        <v>864.30805925701816</v>
      </c>
      <c r="BA230" s="22">
        <v>197.01216016790124</v>
      </c>
      <c r="BB230" s="22">
        <v>13.70963436861509</v>
      </c>
      <c r="BC230" s="22">
        <v>22177.32033273908</v>
      </c>
      <c r="BD230" s="22">
        <v>66134.935131489445</v>
      </c>
    </row>
    <row r="231" spans="1:56" x14ac:dyDescent="0.3">
      <c r="A231" s="23" t="s">
        <v>46</v>
      </c>
      <c r="B231" s="22">
        <v>40.708336258476066</v>
      </c>
      <c r="C231" s="22">
        <v>529.71276637934773</v>
      </c>
      <c r="D231" s="22">
        <v>21.469479790805106</v>
      </c>
      <c r="E231" s="22">
        <v>163.04687518363255</v>
      </c>
      <c r="F231" s="22">
        <v>0</v>
      </c>
      <c r="G231" s="22">
        <v>0.69964562507131511</v>
      </c>
      <c r="H231" s="22">
        <v>1.8526728013021723E-4</v>
      </c>
      <c r="I231" s="22">
        <v>35.797443202288278</v>
      </c>
      <c r="J231" s="22">
        <v>7475.4425427697433</v>
      </c>
      <c r="K231" s="22">
        <v>347.22886544802736</v>
      </c>
      <c r="L231" s="22">
        <v>7.1924192461236371</v>
      </c>
      <c r="M231" s="22">
        <v>2.6244026123779607</v>
      </c>
      <c r="N231" s="22">
        <v>16.180272442895074</v>
      </c>
      <c r="O231" s="22">
        <v>365.72434857570579</v>
      </c>
      <c r="P231" s="22">
        <v>320.43301727735172</v>
      </c>
      <c r="Q231" s="22">
        <v>3377.8844431859266</v>
      </c>
      <c r="R231" s="22">
        <v>1943.5830336298959</v>
      </c>
      <c r="S231" s="22">
        <v>13034.454031517456</v>
      </c>
      <c r="T231" s="22">
        <v>6.3592834948806685</v>
      </c>
      <c r="U231" s="22">
        <v>11.702047930030375</v>
      </c>
      <c r="V231" s="22">
        <v>89.736648014494307</v>
      </c>
      <c r="W231" s="22">
        <v>0.45231644784006697</v>
      </c>
      <c r="X231" s="22">
        <v>10.3414890694081</v>
      </c>
      <c r="Y231" s="22">
        <v>4864.1541600780638</v>
      </c>
      <c r="Z231" s="22">
        <v>1398.4458483323635</v>
      </c>
      <c r="AA231" s="22">
        <v>0</v>
      </c>
      <c r="AB231" s="22">
        <v>17.328819954396742</v>
      </c>
      <c r="AC231" s="22">
        <v>721.23056272655833</v>
      </c>
      <c r="AD231" s="22">
        <v>0.30267002096915918</v>
      </c>
      <c r="AE231" s="22">
        <v>22.790466596882819</v>
      </c>
      <c r="AF231" s="22">
        <v>0.1271802862326834</v>
      </c>
      <c r="AG231" s="22">
        <v>1710.5348677585923</v>
      </c>
      <c r="AH231" s="22">
        <v>4.2253779802482114</v>
      </c>
      <c r="AI231" s="22">
        <v>978.02910628756979</v>
      </c>
      <c r="AJ231" s="22">
        <v>0.34061899875949947</v>
      </c>
      <c r="AK231" s="22">
        <v>5291.1305206092193</v>
      </c>
      <c r="AL231" s="22">
        <v>117.72884462066745</v>
      </c>
      <c r="AM231" s="22">
        <v>1.6376506729020579</v>
      </c>
      <c r="AN231" s="22">
        <v>812.2745648887178</v>
      </c>
      <c r="AO231" s="22">
        <v>20.45531932661488</v>
      </c>
      <c r="AP231" s="22">
        <v>470.716730214873</v>
      </c>
      <c r="AQ231" s="22">
        <v>3.2491644942206821</v>
      </c>
      <c r="AR231" s="22">
        <v>1981.029288705538</v>
      </c>
      <c r="AS231" s="22">
        <v>139.94292524815</v>
      </c>
      <c r="AT231" s="22">
        <v>1301.2488134668779</v>
      </c>
      <c r="AU231" s="22">
        <v>4.0453023425338541</v>
      </c>
      <c r="AV231" s="22">
        <v>38.371396334815174</v>
      </c>
      <c r="AW231" s="22">
        <v>0</v>
      </c>
      <c r="AX231" s="22">
        <v>3413.185381824218</v>
      </c>
      <c r="AY231" s="22">
        <v>32.322909761459208</v>
      </c>
      <c r="AZ231" s="22">
        <v>1310.6286404402933</v>
      </c>
      <c r="BA231" s="22">
        <v>2445.3138532598023</v>
      </c>
      <c r="BB231" s="22">
        <v>0.77117317878939051</v>
      </c>
      <c r="BC231" s="22">
        <v>1075.1287583318297</v>
      </c>
      <c r="BD231" s="22">
        <v>55977.464810111218</v>
      </c>
    </row>
    <row r="232" spans="1:56" x14ac:dyDescent="0.3">
      <c r="A232" s="23" t="s">
        <v>47</v>
      </c>
      <c r="B232" s="22">
        <v>1.9559381452725064E-4</v>
      </c>
      <c r="C232" s="22">
        <v>1.0762244315887697E-2</v>
      </c>
      <c r="D232" s="22">
        <v>3.7710536673954361E-3</v>
      </c>
      <c r="E232" s="22">
        <v>1.9545265540705817E-4</v>
      </c>
      <c r="F232" s="22">
        <v>0</v>
      </c>
      <c r="G232" s="22">
        <v>0</v>
      </c>
      <c r="H232" s="22">
        <v>29.329154448324488</v>
      </c>
      <c r="I232" s="22">
        <v>3.9716221027823316E-2</v>
      </c>
      <c r="J232" s="22">
        <v>1.5581589586003921</v>
      </c>
      <c r="K232" s="22">
        <v>1.5718789117370836E-2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3.4304460561614288E-4</v>
      </c>
      <c r="R232" s="22">
        <v>0.28632372365978825</v>
      </c>
      <c r="S232" s="22">
        <v>4.1883755211114974E-2</v>
      </c>
      <c r="T232" s="22">
        <v>26.245005777028435</v>
      </c>
      <c r="U232" s="22">
        <v>1.7965469454264728E-3</v>
      </c>
      <c r="V232" s="22">
        <v>2.9004945376811126E-4</v>
      </c>
      <c r="W232" s="22">
        <v>60.500750789689114</v>
      </c>
      <c r="X232" s="22">
        <v>2.755463041638144E-2</v>
      </c>
      <c r="Y232" s="22">
        <v>9.4499103073776985E-3</v>
      </c>
      <c r="Z232" s="22">
        <v>16.687083403764433</v>
      </c>
      <c r="AA232" s="22">
        <v>0</v>
      </c>
      <c r="AB232" s="22">
        <v>0</v>
      </c>
      <c r="AC232" s="22">
        <v>0</v>
      </c>
      <c r="AD232" s="22">
        <v>0</v>
      </c>
      <c r="AE232" s="22">
        <v>35.181067908732864</v>
      </c>
      <c r="AF232" s="22">
        <v>0</v>
      </c>
      <c r="AG232" s="22">
        <v>4.4929555747914721E-3</v>
      </c>
      <c r="AH232" s="22">
        <v>2.793890998457186</v>
      </c>
      <c r="AI232" s="22">
        <v>24.594981581609691</v>
      </c>
      <c r="AJ232" s="22">
        <v>3.844794700884048E-5</v>
      </c>
      <c r="AK232" s="22">
        <v>3.725603476784066E-4</v>
      </c>
      <c r="AL232" s="22">
        <v>8.3769650496708925E-2</v>
      </c>
      <c r="AM232" s="22">
        <v>24.958699892554751</v>
      </c>
      <c r="AN232" s="22">
        <v>0</v>
      </c>
      <c r="AO232" s="22">
        <v>0</v>
      </c>
      <c r="AP232" s="22">
        <v>2.4105074925150113E-2</v>
      </c>
      <c r="AQ232" s="22">
        <v>1.6344125885847202E-4</v>
      </c>
      <c r="AR232" s="22">
        <v>5.5822872905088366E-3</v>
      </c>
      <c r="AS232" s="22">
        <v>2.4389755676509082</v>
      </c>
      <c r="AT232" s="22">
        <v>4.0163876067292876E-5</v>
      </c>
      <c r="AU232" s="22">
        <v>0</v>
      </c>
      <c r="AV232" s="22">
        <v>3.6542238581332137E-5</v>
      </c>
      <c r="AW232" s="22">
        <v>3.0808810869050471E-4</v>
      </c>
      <c r="AX232" s="22">
        <v>0</v>
      </c>
      <c r="AY232" s="22">
        <v>1.1589621725083799E-5</v>
      </c>
      <c r="AZ232" s="22">
        <v>4.4503293872485088</v>
      </c>
      <c r="BA232" s="22">
        <v>10.44091698379424</v>
      </c>
      <c r="BB232" s="22">
        <v>5.701862670614671E-5</v>
      </c>
      <c r="BC232" s="22">
        <v>0.50505118167528229</v>
      </c>
      <c r="BD232" s="22">
        <v>240.24104571464062</v>
      </c>
    </row>
    <row r="233" spans="1:56" x14ac:dyDescent="0.3">
      <c r="A233" s="23" t="s">
        <v>48</v>
      </c>
      <c r="B233" s="22">
        <v>9.0836017781956499E-5</v>
      </c>
      <c r="C233" s="22">
        <v>4.1017891735468172E-4</v>
      </c>
      <c r="D233" s="22">
        <v>1.8989898189272414E-4</v>
      </c>
      <c r="E233" s="22">
        <v>1.3505325885893704E-3</v>
      </c>
      <c r="F233" s="22">
        <v>0</v>
      </c>
      <c r="G233" s="22">
        <v>0</v>
      </c>
      <c r="H233" s="22">
        <v>0</v>
      </c>
      <c r="I233" s="22">
        <v>2.4563311659111815E-2</v>
      </c>
      <c r="J233" s="22">
        <v>0.2288517271847243</v>
      </c>
      <c r="K233" s="22">
        <v>7.9851010198464739E-4</v>
      </c>
      <c r="L233" s="22">
        <v>0</v>
      </c>
      <c r="M233" s="22">
        <v>0</v>
      </c>
      <c r="N233" s="22">
        <v>4.7168041275282951E-4</v>
      </c>
      <c r="O233" s="22">
        <v>0</v>
      </c>
      <c r="P233" s="22">
        <v>0</v>
      </c>
      <c r="Q233" s="22">
        <v>1.2602067824680977E-5</v>
      </c>
      <c r="R233" s="22">
        <v>0.17586455448659824</v>
      </c>
      <c r="S233" s="22">
        <v>4140.5096019979446</v>
      </c>
      <c r="T233" s="22">
        <v>0.31493441774094377</v>
      </c>
      <c r="U233" s="22">
        <v>2.9875384376816267E-4</v>
      </c>
      <c r="V233" s="22">
        <v>7.1394968794769777E-5</v>
      </c>
      <c r="W233" s="22">
        <v>1.6211724706663089E-5</v>
      </c>
      <c r="X233" s="22">
        <v>1.0122284405161663E-3</v>
      </c>
      <c r="Y233" s="22">
        <v>293.20057200078043</v>
      </c>
      <c r="Z233" s="22">
        <v>1.2075728716094813E-2</v>
      </c>
      <c r="AA233" s="22">
        <v>0</v>
      </c>
      <c r="AB233" s="22">
        <v>0</v>
      </c>
      <c r="AC233" s="22">
        <v>0</v>
      </c>
      <c r="AD233" s="22">
        <v>0</v>
      </c>
      <c r="AE233" s="22">
        <v>1.7227699285787915E-4</v>
      </c>
      <c r="AF233" s="22">
        <v>0</v>
      </c>
      <c r="AG233" s="22">
        <v>1.4945895923544268E-2</v>
      </c>
      <c r="AH233" s="22">
        <v>0</v>
      </c>
      <c r="AI233" s="22">
        <v>2.1593104177935686E-3</v>
      </c>
      <c r="AJ233" s="22">
        <v>3.318975749731277E-5</v>
      </c>
      <c r="AK233" s="22">
        <v>1.368364904364416E-5</v>
      </c>
      <c r="AL233" s="22">
        <v>1.4036651827253881E-3</v>
      </c>
      <c r="AM233" s="22">
        <v>67.096949589615761</v>
      </c>
      <c r="AN233" s="22">
        <v>2.2993282391044643E-3</v>
      </c>
      <c r="AO233" s="22">
        <v>0.19272771650791434</v>
      </c>
      <c r="AP233" s="22">
        <v>1.6227848022702593E-3</v>
      </c>
      <c r="AQ233" s="22">
        <v>4.7956499550722667</v>
      </c>
      <c r="AR233" s="22">
        <v>2.0510315126622981E-4</v>
      </c>
      <c r="AS233" s="22">
        <v>2.4140924073872454</v>
      </c>
      <c r="AT233" s="22">
        <v>1.1823022127849193E-5</v>
      </c>
      <c r="AU233" s="22">
        <v>6.8980772197302495E-4</v>
      </c>
      <c r="AV233" s="22">
        <v>3.7349102393049614E-3</v>
      </c>
      <c r="AW233" s="22">
        <v>8.8722917239194058E-5</v>
      </c>
      <c r="AX233" s="22">
        <v>1.6242554023727443E-5</v>
      </c>
      <c r="AY233" s="22">
        <v>0</v>
      </c>
      <c r="AZ233" s="22">
        <v>1.123948420248376E-2</v>
      </c>
      <c r="BA233" s="22">
        <v>7.0651419602703314</v>
      </c>
      <c r="BB233" s="22">
        <v>3.1015944835355982</v>
      </c>
      <c r="BC233" s="22">
        <v>4673.2471616438534</v>
      </c>
      <c r="BD233" s="22">
        <v>9192.4231405515948</v>
      </c>
    </row>
    <row r="234" spans="1:56" x14ac:dyDescent="0.3">
      <c r="A234" s="23" t="s">
        <v>49</v>
      </c>
      <c r="B234" s="22">
        <v>369.84920815194397</v>
      </c>
      <c r="C234" s="22">
        <v>7235.8571838231965</v>
      </c>
      <c r="D234" s="22">
        <v>3378.975671522453</v>
      </c>
      <c r="E234" s="22">
        <v>365.70965723867664</v>
      </c>
      <c r="F234" s="22">
        <v>0</v>
      </c>
      <c r="G234" s="22">
        <v>30.606963917158453</v>
      </c>
      <c r="H234" s="22">
        <v>203.91582415791328</v>
      </c>
      <c r="I234" s="22">
        <v>2196.5119653987686</v>
      </c>
      <c r="J234" s="22">
        <v>60322.532060455997</v>
      </c>
      <c r="K234" s="22">
        <v>3710.0295061660627</v>
      </c>
      <c r="L234" s="22">
        <v>7.9607034429861274</v>
      </c>
      <c r="M234" s="22">
        <v>357.26588265288495</v>
      </c>
      <c r="N234" s="22">
        <v>266.84152944812337</v>
      </c>
      <c r="O234" s="22">
        <v>220.64103859119905</v>
      </c>
      <c r="P234" s="22">
        <v>80.080443417222398</v>
      </c>
      <c r="Q234" s="22">
        <v>2048.7213402112206</v>
      </c>
      <c r="R234" s="22">
        <v>34716.49138230583</v>
      </c>
      <c r="S234" s="22">
        <v>53254.15988759535</v>
      </c>
      <c r="T234" s="22">
        <v>26.940824245832594</v>
      </c>
      <c r="U234" s="22">
        <v>353.82190253094456</v>
      </c>
      <c r="V234" s="22">
        <v>1605.5787515298321</v>
      </c>
      <c r="W234" s="22">
        <v>92.332113056037628</v>
      </c>
      <c r="X234" s="22">
        <v>3764.8925085350284</v>
      </c>
      <c r="Y234" s="22">
        <v>16478.574722669688</v>
      </c>
      <c r="Z234" s="22">
        <v>76487.219342576907</v>
      </c>
      <c r="AA234" s="22">
        <v>0</v>
      </c>
      <c r="AB234" s="22">
        <v>34.667043382935645</v>
      </c>
      <c r="AC234" s="22">
        <v>198.31480838396811</v>
      </c>
      <c r="AD234" s="22">
        <v>3.4228378720118933</v>
      </c>
      <c r="AE234" s="22">
        <v>6814.9347854623938</v>
      </c>
      <c r="AF234" s="22">
        <v>971.06786878504624</v>
      </c>
      <c r="AG234" s="22">
        <v>216.90638093766665</v>
      </c>
      <c r="AH234" s="22">
        <v>0</v>
      </c>
      <c r="AI234" s="22">
        <v>10104.989045490986</v>
      </c>
      <c r="AJ234" s="22">
        <v>16.325476593212855</v>
      </c>
      <c r="AK234" s="22">
        <v>654.73383862078458</v>
      </c>
      <c r="AL234" s="22">
        <v>16542.741548843485</v>
      </c>
      <c r="AM234" s="22">
        <v>82.594162645624465</v>
      </c>
      <c r="AN234" s="22">
        <v>4220.8557950400718</v>
      </c>
      <c r="AO234" s="22">
        <v>112.46530479474215</v>
      </c>
      <c r="AP234" s="22">
        <v>8880.641488440604</v>
      </c>
      <c r="AQ234" s="22">
        <v>188.33226842145299</v>
      </c>
      <c r="AR234" s="22">
        <v>1229.452568568207</v>
      </c>
      <c r="AS234" s="22">
        <v>19233.947485878183</v>
      </c>
      <c r="AT234" s="22">
        <v>329.57096350748549</v>
      </c>
      <c r="AU234" s="22">
        <v>86.537684354460225</v>
      </c>
      <c r="AV234" s="22">
        <v>1470.5708047458766</v>
      </c>
      <c r="AW234" s="22">
        <v>8440.4488762111032</v>
      </c>
      <c r="AX234" s="22">
        <v>535.15895704066304</v>
      </c>
      <c r="AY234" s="22">
        <v>951.23351565756286</v>
      </c>
      <c r="AZ234" s="22">
        <v>0</v>
      </c>
      <c r="BA234" s="22">
        <v>37991.565959473184</v>
      </c>
      <c r="BB234" s="22">
        <v>21.567537920164817</v>
      </c>
      <c r="BC234" s="22">
        <v>10503.890017195912</v>
      </c>
      <c r="BD234" s="22">
        <v>397412.44743790914</v>
      </c>
    </row>
    <row r="235" spans="1:56" x14ac:dyDescent="0.3">
      <c r="A235" s="23" t="s">
        <v>50</v>
      </c>
      <c r="B235" s="22">
        <v>1589.1082282097846</v>
      </c>
      <c r="C235" s="22">
        <v>15242.432271229103</v>
      </c>
      <c r="D235" s="22">
        <v>1628.1454253101954</v>
      </c>
      <c r="E235" s="22">
        <v>1505.7706467285079</v>
      </c>
      <c r="F235" s="22">
        <v>0</v>
      </c>
      <c r="G235" s="22">
        <v>1095.5537148137257</v>
      </c>
      <c r="H235" s="22">
        <v>0</v>
      </c>
      <c r="I235" s="22">
        <v>22075.197559267392</v>
      </c>
      <c r="J235" s="22">
        <v>256056.16853001495</v>
      </c>
      <c r="K235" s="22">
        <v>23294.247424287678</v>
      </c>
      <c r="L235" s="22">
        <v>446.26477666018974</v>
      </c>
      <c r="M235" s="22">
        <v>0</v>
      </c>
      <c r="N235" s="22">
        <v>14657.523243083622</v>
      </c>
      <c r="O235" s="22">
        <v>2831.2541881285993</v>
      </c>
      <c r="P235" s="22">
        <v>10.099610965536623</v>
      </c>
      <c r="Q235" s="22">
        <v>642.07940103226088</v>
      </c>
      <c r="R235" s="22">
        <v>25813.913792449854</v>
      </c>
      <c r="S235" s="22">
        <v>141519.52177084563</v>
      </c>
      <c r="T235" s="22">
        <v>143.50682121600002</v>
      </c>
      <c r="U235" s="22">
        <v>184.0071804235595</v>
      </c>
      <c r="V235" s="22">
        <v>10255.714317748951</v>
      </c>
      <c r="W235" s="22">
        <v>106.38550188762409</v>
      </c>
      <c r="X235" s="22">
        <v>1154.6122046431694</v>
      </c>
      <c r="Y235" s="22">
        <v>37838.992165614247</v>
      </c>
      <c r="Z235" s="22">
        <v>524623.85538791004</v>
      </c>
      <c r="AA235" s="22">
        <v>0</v>
      </c>
      <c r="AB235" s="22">
        <v>6.6416322890322581</v>
      </c>
      <c r="AC235" s="22">
        <v>12.955492975817499</v>
      </c>
      <c r="AD235" s="22">
        <v>189.05349548488391</v>
      </c>
      <c r="AE235" s="22">
        <v>57848.291305379949</v>
      </c>
      <c r="AF235" s="22">
        <v>0</v>
      </c>
      <c r="AG235" s="22">
        <v>16350.709419351126</v>
      </c>
      <c r="AH235" s="22">
        <v>0</v>
      </c>
      <c r="AI235" s="22">
        <v>7403.8111105948956</v>
      </c>
      <c r="AJ235" s="22">
        <v>1054.1253195901086</v>
      </c>
      <c r="AK235" s="22">
        <v>5964.6421623437363</v>
      </c>
      <c r="AL235" s="22">
        <v>160702.68078460038</v>
      </c>
      <c r="AM235" s="22">
        <v>487.69342125222857</v>
      </c>
      <c r="AN235" s="22">
        <v>177.09899759423172</v>
      </c>
      <c r="AO235" s="22">
        <v>23.380820210381568</v>
      </c>
      <c r="AP235" s="22">
        <v>105655.12059018984</v>
      </c>
      <c r="AQ235" s="22">
        <v>95.438326713336039</v>
      </c>
      <c r="AR235" s="22">
        <v>934.35193234829148</v>
      </c>
      <c r="AS235" s="22">
        <v>47237.64807966919</v>
      </c>
      <c r="AT235" s="22">
        <v>0</v>
      </c>
      <c r="AU235" s="22">
        <v>7.357110986694412</v>
      </c>
      <c r="AV235" s="22">
        <v>476.95875278353458</v>
      </c>
      <c r="AW235" s="22">
        <v>591.0537898750149</v>
      </c>
      <c r="AX235" s="22">
        <v>1075.5638638682021</v>
      </c>
      <c r="AY235" s="22">
        <v>867.45137145514946</v>
      </c>
      <c r="AZ235" s="22">
        <v>27811.826344012075</v>
      </c>
      <c r="BA235" s="22">
        <v>0</v>
      </c>
      <c r="BB235" s="22">
        <v>144.7440116306131</v>
      </c>
      <c r="BC235" s="22">
        <v>53720.125285928872</v>
      </c>
      <c r="BD235" s="22">
        <v>1571553.0775835984</v>
      </c>
    </row>
    <row r="236" spans="1:56" x14ac:dyDescent="0.3">
      <c r="A236" s="23" t="s">
        <v>229</v>
      </c>
      <c r="B236" s="22">
        <v>0.17726328098337965</v>
      </c>
      <c r="C236" s="22">
        <v>3.1303554639403222E-2</v>
      </c>
      <c r="D236" s="22">
        <v>249.80160922403041</v>
      </c>
      <c r="E236" s="22">
        <v>2.8467345035883964</v>
      </c>
      <c r="F236" s="22">
        <v>0</v>
      </c>
      <c r="G236" s="22">
        <v>0</v>
      </c>
      <c r="H236" s="22">
        <v>20.872529328775688</v>
      </c>
      <c r="I236" s="22">
        <v>49.680703543241663</v>
      </c>
      <c r="J236" s="22">
        <v>49.331942393367591</v>
      </c>
      <c r="K236" s="22">
        <v>0.48071173958178898</v>
      </c>
      <c r="L236" s="22">
        <v>0</v>
      </c>
      <c r="M236" s="22">
        <v>0</v>
      </c>
      <c r="N236" s="22">
        <v>7.6114543324747752E-5</v>
      </c>
      <c r="O236" s="22">
        <v>0</v>
      </c>
      <c r="P236" s="22">
        <v>0</v>
      </c>
      <c r="Q236" s="22">
        <v>0</v>
      </c>
      <c r="R236" s="22">
        <v>329.81617354583682</v>
      </c>
      <c r="S236" s="22">
        <v>2.4591521051979859</v>
      </c>
      <c r="T236" s="22">
        <v>0</v>
      </c>
      <c r="U236" s="22">
        <v>3.7557213639209113E-5</v>
      </c>
      <c r="V236" s="22">
        <v>0.12882941693412148</v>
      </c>
      <c r="W236" s="22">
        <v>0</v>
      </c>
      <c r="X236" s="22">
        <v>0</v>
      </c>
      <c r="Y236" s="22">
        <v>47.382730433462442</v>
      </c>
      <c r="Z236" s="22">
        <v>15.558138066285228</v>
      </c>
      <c r="AA236" s="22">
        <v>0</v>
      </c>
      <c r="AB236" s="22">
        <v>0</v>
      </c>
      <c r="AC236" s="22">
        <v>0</v>
      </c>
      <c r="AD236" s="22">
        <v>0</v>
      </c>
      <c r="AE236" s="22">
        <v>0.13387579254351795</v>
      </c>
      <c r="AF236" s="22">
        <v>0</v>
      </c>
      <c r="AG236" s="22">
        <v>31.322443548995793</v>
      </c>
      <c r="AH236" s="22">
        <v>0</v>
      </c>
      <c r="AI236" s="22">
        <v>21229.525429415156</v>
      </c>
      <c r="AJ236" s="22">
        <v>6.7339627626916754E-2</v>
      </c>
      <c r="AK236" s="22">
        <v>0</v>
      </c>
      <c r="AL236" s="22">
        <v>6.3993441751014374E-2</v>
      </c>
      <c r="AM236" s="22">
        <v>0</v>
      </c>
      <c r="AN236" s="22">
        <v>3.7104003927515826E-4</v>
      </c>
      <c r="AO236" s="22">
        <v>9.4177023173613015E-5</v>
      </c>
      <c r="AP236" s="22">
        <v>1.5652454129001345</v>
      </c>
      <c r="AQ236" s="22">
        <v>0</v>
      </c>
      <c r="AR236" s="22">
        <v>0</v>
      </c>
      <c r="AS236" s="22">
        <v>0.90799359747604091</v>
      </c>
      <c r="AT236" s="22">
        <v>2.1927135589461088E-2</v>
      </c>
      <c r="AU236" s="22">
        <v>1.1131350448375471E-4</v>
      </c>
      <c r="AV236" s="22">
        <v>3.173458106264794</v>
      </c>
      <c r="AW236" s="22">
        <v>28.641859651672366</v>
      </c>
      <c r="AX236" s="22">
        <v>0</v>
      </c>
      <c r="AY236" s="22">
        <v>0</v>
      </c>
      <c r="AZ236" s="22">
        <v>40.005043231456646</v>
      </c>
      <c r="BA236" s="22">
        <v>14159.683795223407</v>
      </c>
      <c r="BB236" s="22">
        <v>0</v>
      </c>
      <c r="BC236" s="22">
        <v>160.7710281277086</v>
      </c>
      <c r="BD236" s="22">
        <v>36424.451943650798</v>
      </c>
    </row>
    <row r="237" spans="1:56" x14ac:dyDescent="0.3">
      <c r="A237" s="23" t="s">
        <v>51</v>
      </c>
      <c r="B237" s="22">
        <v>1138.2600916487247</v>
      </c>
      <c r="C237" s="22">
        <v>988.21958591830173</v>
      </c>
      <c r="D237" s="22">
        <v>330.24620139354397</v>
      </c>
      <c r="E237" s="22">
        <v>86.7885254936335</v>
      </c>
      <c r="F237" s="22">
        <v>0</v>
      </c>
      <c r="G237" s="22">
        <v>272.99760816993017</v>
      </c>
      <c r="H237" s="22">
        <v>1.8258628609114043E-2</v>
      </c>
      <c r="I237" s="22">
        <v>2255.1065900392878</v>
      </c>
      <c r="J237" s="22">
        <v>37232.820635213044</v>
      </c>
      <c r="K237" s="22">
        <v>1793.5764907471512</v>
      </c>
      <c r="L237" s="22">
        <v>115.74394201853437</v>
      </c>
      <c r="M237" s="22">
        <v>146.81388668474489</v>
      </c>
      <c r="N237" s="22">
        <v>5456.4508135173564</v>
      </c>
      <c r="O237" s="22">
        <v>39.706349222956732</v>
      </c>
      <c r="P237" s="22">
        <v>4.1151862741067779E-3</v>
      </c>
      <c r="Q237" s="22">
        <v>116.90039614423317</v>
      </c>
      <c r="R237" s="22">
        <v>9594.4609654521737</v>
      </c>
      <c r="S237" s="22">
        <v>11286.435181189829</v>
      </c>
      <c r="T237" s="22">
        <v>4.9213723989984102</v>
      </c>
      <c r="U237" s="22">
        <v>39.710992337024805</v>
      </c>
      <c r="V237" s="22">
        <v>8167.3907390075074</v>
      </c>
      <c r="W237" s="22">
        <v>1.9128675525734846</v>
      </c>
      <c r="X237" s="22">
        <v>89.906122038913836</v>
      </c>
      <c r="Y237" s="22">
        <v>18263.178709447755</v>
      </c>
      <c r="Z237" s="22">
        <v>7865.858780360295</v>
      </c>
      <c r="AA237" s="22">
        <v>0</v>
      </c>
      <c r="AB237" s="22">
        <v>49.820917544889035</v>
      </c>
      <c r="AC237" s="22">
        <v>336.87004107845382</v>
      </c>
      <c r="AD237" s="22">
        <v>7.2246582112957132</v>
      </c>
      <c r="AE237" s="22">
        <v>97.587270217646477</v>
      </c>
      <c r="AF237" s="22">
        <v>76.617559968634239</v>
      </c>
      <c r="AG237" s="22">
        <v>51.8487095918764</v>
      </c>
      <c r="AH237" s="22">
        <v>24.854333020034574</v>
      </c>
      <c r="AI237" s="22">
        <v>9526.6326944184038</v>
      </c>
      <c r="AJ237" s="22">
        <v>100.2991091934299</v>
      </c>
      <c r="AK237" s="22">
        <v>711.31961144334628</v>
      </c>
      <c r="AL237" s="22">
        <v>26161.077625044891</v>
      </c>
      <c r="AM237" s="22">
        <v>270.38391401519027</v>
      </c>
      <c r="AN237" s="22">
        <v>152.92991591169977</v>
      </c>
      <c r="AO237" s="22">
        <v>7.0076637209864145</v>
      </c>
      <c r="AP237" s="22">
        <v>1773.0756467159206</v>
      </c>
      <c r="AQ237" s="22">
        <v>94.982550225979168</v>
      </c>
      <c r="AR237" s="22">
        <v>753.30872793265576</v>
      </c>
      <c r="AS237" s="22">
        <v>4844.6152748500599</v>
      </c>
      <c r="AT237" s="22">
        <v>30.305096856906111</v>
      </c>
      <c r="AU237" s="22">
        <v>11.215178475866074</v>
      </c>
      <c r="AV237" s="22">
        <v>1365.6380325669379</v>
      </c>
      <c r="AW237" s="22">
        <v>233.9017566586158</v>
      </c>
      <c r="AX237" s="22">
        <v>8.0449832458885222</v>
      </c>
      <c r="AY237" s="22">
        <v>2452.9764076699985</v>
      </c>
      <c r="AZ237" s="22">
        <v>35413.98112295325</v>
      </c>
      <c r="BA237" s="22">
        <v>5242.8346941013224</v>
      </c>
      <c r="BB237" s="22">
        <v>11.251673926591256</v>
      </c>
      <c r="BC237" s="22">
        <v>0</v>
      </c>
      <c r="BD237" s="22">
        <v>195098.03438937216</v>
      </c>
    </row>
    <row r="238" spans="1:56" x14ac:dyDescent="0.3">
      <c r="A238" s="23" t="s">
        <v>52</v>
      </c>
      <c r="B238" s="22">
        <v>1060927.9807388708</v>
      </c>
      <c r="C238" s="22">
        <v>413679.53884482663</v>
      </c>
      <c r="D238" s="22">
        <v>581251.55417412845</v>
      </c>
      <c r="E238" s="22">
        <v>88752.417815877605</v>
      </c>
      <c r="F238" s="22">
        <v>285.461669228424</v>
      </c>
      <c r="G238" s="22">
        <v>17700.523438010656</v>
      </c>
      <c r="H238" s="22">
        <v>4274.7257048879201</v>
      </c>
      <c r="I238" s="22">
        <v>578573.75083785329</v>
      </c>
      <c r="J238" s="22">
        <v>16527415.316780763</v>
      </c>
      <c r="K238" s="22">
        <v>1711965.103360964</v>
      </c>
      <c r="L238" s="22">
        <v>20806.054030354393</v>
      </c>
      <c r="M238" s="22">
        <v>25567.064401393818</v>
      </c>
      <c r="N238" s="22">
        <v>313848.97445802065</v>
      </c>
      <c r="O238" s="22">
        <v>74305.195166811391</v>
      </c>
      <c r="P238" s="22">
        <v>9683.8423928993489</v>
      </c>
      <c r="Q238" s="22">
        <v>70503.298284715958</v>
      </c>
      <c r="R238" s="22">
        <v>1607946.2807464786</v>
      </c>
      <c r="S238" s="22">
        <v>4717305.5653892653</v>
      </c>
      <c r="T238" s="22">
        <v>60179.002953782569</v>
      </c>
      <c r="U238" s="22">
        <v>102235.21008418972</v>
      </c>
      <c r="V238" s="22">
        <v>1488905.0854250989</v>
      </c>
      <c r="W238" s="22">
        <v>309238.56856716191</v>
      </c>
      <c r="X238" s="22">
        <v>92811.886615416064</v>
      </c>
      <c r="Y238" s="22">
        <v>855250.57110082929</v>
      </c>
      <c r="Z238" s="22">
        <v>18926101.945501406</v>
      </c>
      <c r="AA238" s="22">
        <v>29.11280416975486</v>
      </c>
      <c r="AB238" s="22">
        <v>3415.1941727567901</v>
      </c>
      <c r="AC238" s="22">
        <v>33690.792256909393</v>
      </c>
      <c r="AD238" s="22">
        <v>31981.87017432307</v>
      </c>
      <c r="AE238" s="22">
        <v>5154299.4812286692</v>
      </c>
      <c r="AF238" s="22">
        <v>92885.398472040557</v>
      </c>
      <c r="AG238" s="22">
        <v>261772.75751609902</v>
      </c>
      <c r="AH238" s="22">
        <v>27533.930882352353</v>
      </c>
      <c r="AI238" s="22">
        <v>3318097.3161854646</v>
      </c>
      <c r="AJ238" s="22">
        <v>35658.227017946745</v>
      </c>
      <c r="AK238" s="22">
        <v>65418.625777142748</v>
      </c>
      <c r="AL238" s="22">
        <v>16245039.481404724</v>
      </c>
      <c r="AM238" s="22">
        <v>1677262.302811346</v>
      </c>
      <c r="AN238" s="22">
        <v>314641.17415699002</v>
      </c>
      <c r="AO238" s="22">
        <v>70579.629478502655</v>
      </c>
      <c r="AP238" s="22">
        <v>6060674.7270648908</v>
      </c>
      <c r="AQ238" s="22">
        <v>191253.3909496892</v>
      </c>
      <c r="AR238" s="22">
        <v>140012.67862792307</v>
      </c>
      <c r="AS238" s="22">
        <v>2240048.0186287668</v>
      </c>
      <c r="AT238" s="22">
        <v>107980.16460806152</v>
      </c>
      <c r="AU238" s="22">
        <v>33510.95688729838</v>
      </c>
      <c r="AV238" s="22">
        <v>169096.20023674998</v>
      </c>
      <c r="AW238" s="22">
        <v>85151.895033813984</v>
      </c>
      <c r="AX238" s="22">
        <v>516843.4983247614</v>
      </c>
      <c r="AY238" s="22">
        <v>424310.67202709423</v>
      </c>
      <c r="AZ238" s="22">
        <v>3587808.0556629132</v>
      </c>
      <c r="BA238" s="22">
        <v>10559092.349471923</v>
      </c>
      <c r="BB238" s="22">
        <v>651475.96182725555</v>
      </c>
      <c r="BC238" s="22">
        <v>4343290.7659149487</v>
      </c>
      <c r="BD238" s="22">
        <v>106102369.54808876</v>
      </c>
    </row>
    <row r="241" spans="1:65" x14ac:dyDescent="0.3">
      <c r="A241" s="7" t="s">
        <v>262</v>
      </c>
      <c r="BF241" s="7" t="s">
        <v>261</v>
      </c>
    </row>
    <row r="242" spans="1:65" x14ac:dyDescent="0.3">
      <c r="A242" s="6" t="s">
        <v>86</v>
      </c>
      <c r="BF242" s="6" t="s">
        <v>86</v>
      </c>
    </row>
    <row r="243" spans="1:65" x14ac:dyDescent="0.3">
      <c r="A243" s="23" t="s">
        <v>67</v>
      </c>
      <c r="B243" s="23" t="s">
        <v>1</v>
      </c>
      <c r="C243" s="23" t="s">
        <v>2</v>
      </c>
      <c r="D243" s="23" t="s">
        <v>3</v>
      </c>
      <c r="E243" s="23" t="s">
        <v>4</v>
      </c>
      <c r="F243" s="23" t="s">
        <v>5</v>
      </c>
      <c r="G243" s="23" t="s">
        <v>6</v>
      </c>
      <c r="H243" s="23" t="s">
        <v>7</v>
      </c>
      <c r="I243" s="23" t="s">
        <v>8</v>
      </c>
      <c r="J243" s="23" t="s">
        <v>9</v>
      </c>
      <c r="K243" s="23" t="s">
        <v>360</v>
      </c>
      <c r="L243" s="23" t="s">
        <v>10</v>
      </c>
      <c r="M243" s="23" t="s">
        <v>11</v>
      </c>
      <c r="N243" s="23" t="s">
        <v>12</v>
      </c>
      <c r="O243" s="23" t="s">
        <v>13</v>
      </c>
      <c r="P243" s="23" t="s">
        <v>14</v>
      </c>
      <c r="Q243" s="23" t="s">
        <v>15</v>
      </c>
      <c r="R243" s="23" t="s">
        <v>16</v>
      </c>
      <c r="S243" s="23" t="s">
        <v>17</v>
      </c>
      <c r="T243" s="23" t="s">
        <v>18</v>
      </c>
      <c r="U243" s="23" t="s">
        <v>19</v>
      </c>
      <c r="V243" s="23" t="s">
        <v>20</v>
      </c>
      <c r="W243" s="23" t="s">
        <v>21</v>
      </c>
      <c r="X243" s="23" t="s">
        <v>22</v>
      </c>
      <c r="Y243" s="23" t="s">
        <v>23</v>
      </c>
      <c r="Z243" s="23" t="s">
        <v>24</v>
      </c>
      <c r="AA243" s="23" t="s">
        <v>25</v>
      </c>
      <c r="AB243" s="23" t="s">
        <v>26</v>
      </c>
      <c r="AC243" s="23" t="s">
        <v>27</v>
      </c>
      <c r="AD243" s="23" t="s">
        <v>28</v>
      </c>
      <c r="AE243" s="23" t="s">
        <v>29</v>
      </c>
      <c r="AF243" s="23" t="s">
        <v>30</v>
      </c>
      <c r="AG243" s="23" t="s">
        <v>31</v>
      </c>
      <c r="AH243" s="23" t="s">
        <v>32</v>
      </c>
      <c r="AI243" s="23" t="s">
        <v>33</v>
      </c>
      <c r="AJ243" s="24" t="s">
        <v>34</v>
      </c>
      <c r="AK243" s="23" t="s">
        <v>35</v>
      </c>
      <c r="AL243" s="23" t="s">
        <v>361</v>
      </c>
      <c r="AM243" s="23" t="s">
        <v>36</v>
      </c>
      <c r="AN243" s="23" t="s">
        <v>37</v>
      </c>
      <c r="AO243" s="23" t="s">
        <v>38</v>
      </c>
      <c r="AP243" s="23" t="s">
        <v>197</v>
      </c>
      <c r="AQ243" s="23" t="s">
        <v>40</v>
      </c>
      <c r="AR243" s="23" t="s">
        <v>41</v>
      </c>
      <c r="AS243" s="23" t="s">
        <v>42</v>
      </c>
      <c r="AT243" s="23" t="s">
        <v>43</v>
      </c>
      <c r="AU243" s="23" t="s">
        <v>44</v>
      </c>
      <c r="AV243" s="23" t="s">
        <v>45</v>
      </c>
      <c r="AW243" s="23" t="s">
        <v>46</v>
      </c>
      <c r="AX243" s="23" t="s">
        <v>47</v>
      </c>
      <c r="AY243" s="23" t="s">
        <v>48</v>
      </c>
      <c r="AZ243" s="23" t="s">
        <v>49</v>
      </c>
      <c r="BA243" s="23" t="s">
        <v>50</v>
      </c>
      <c r="BB243" s="23" t="s">
        <v>229</v>
      </c>
      <c r="BC243" s="24" t="s">
        <v>51</v>
      </c>
      <c r="BD243" s="23" t="s">
        <v>52</v>
      </c>
      <c r="BF243" s="1" t="s">
        <v>84</v>
      </c>
      <c r="BG243" s="12" t="s">
        <v>56</v>
      </c>
      <c r="BH243" s="12" t="s">
        <v>57</v>
      </c>
      <c r="BI243" s="12" t="s">
        <v>65</v>
      </c>
      <c r="BJ243" s="12" t="s">
        <v>58</v>
      </c>
      <c r="BK243" s="12" t="s">
        <v>59</v>
      </c>
      <c r="BL243" s="12" t="s">
        <v>60</v>
      </c>
      <c r="BM243" s="12" t="s">
        <v>61</v>
      </c>
    </row>
    <row r="244" spans="1:65" x14ac:dyDescent="0.3">
      <c r="A244" s="23" t="s">
        <v>1</v>
      </c>
      <c r="B244" s="22">
        <v>0</v>
      </c>
      <c r="C244" s="22">
        <v>19.215157871048284</v>
      </c>
      <c r="D244" s="22">
        <v>220.41165786612393</v>
      </c>
      <c r="E244" s="22">
        <v>1707.9317304268991</v>
      </c>
      <c r="F244" s="22">
        <v>51.681042682608947</v>
      </c>
      <c r="G244" s="22">
        <v>0.47617140222358273</v>
      </c>
      <c r="H244" s="22">
        <v>1.2101637924119353E-3</v>
      </c>
      <c r="I244" s="22">
        <v>204.27463193133016</v>
      </c>
      <c r="J244" s="22">
        <v>73745.120119267725</v>
      </c>
      <c r="K244" s="22">
        <v>4684.4202310387082</v>
      </c>
      <c r="L244" s="22">
        <v>0</v>
      </c>
      <c r="M244" s="22">
        <v>0</v>
      </c>
      <c r="N244" s="22">
        <v>0.59467731073420727</v>
      </c>
      <c r="O244" s="22">
        <v>462.09655795235852</v>
      </c>
      <c r="P244" s="22">
        <v>2.7275046415417759E-4</v>
      </c>
      <c r="Q244" s="22">
        <v>36.172105784561516</v>
      </c>
      <c r="R244" s="22">
        <v>795.90994238707822</v>
      </c>
      <c r="S244" s="22">
        <v>2135.9380346498006</v>
      </c>
      <c r="T244" s="22">
        <v>3.97209122235865E-6</v>
      </c>
      <c r="U244" s="22">
        <v>0.21164525801410161</v>
      </c>
      <c r="V244" s="22">
        <v>147.97770609686597</v>
      </c>
      <c r="W244" s="22">
        <v>438.81810293662545</v>
      </c>
      <c r="X244" s="22">
        <v>0.52343041164655313</v>
      </c>
      <c r="Y244" s="22">
        <v>8.217701818468182</v>
      </c>
      <c r="Z244" s="22">
        <v>16091.258494683661</v>
      </c>
      <c r="AA244" s="22">
        <v>0</v>
      </c>
      <c r="AB244" s="22">
        <v>0.40828215837227338</v>
      </c>
      <c r="AC244" s="22">
        <v>0.46587002825725632</v>
      </c>
      <c r="AD244" s="22">
        <v>1.2580936931617298E-2</v>
      </c>
      <c r="AE244" s="22">
        <v>1005.8587135236917</v>
      </c>
      <c r="AF244" s="22">
        <v>0</v>
      </c>
      <c r="AG244" s="22">
        <v>1312.8390593839904</v>
      </c>
      <c r="AH244" s="22">
        <v>0</v>
      </c>
      <c r="AI244" s="22">
        <v>644.87219538320187</v>
      </c>
      <c r="AJ244" s="22">
        <v>9316.0978030752412</v>
      </c>
      <c r="AK244" s="22">
        <v>0.15944981176921158</v>
      </c>
      <c r="AL244" s="22">
        <v>264.80796884258353</v>
      </c>
      <c r="AM244" s="22">
        <v>96.693740617821476</v>
      </c>
      <c r="AN244" s="22">
        <v>93.050393540622892</v>
      </c>
      <c r="AO244" s="22">
        <v>31.907283530046637</v>
      </c>
      <c r="AP244" s="22">
        <v>249.42298724216431</v>
      </c>
      <c r="AQ244" s="22">
        <v>0.29540456065810444</v>
      </c>
      <c r="AR244" s="22">
        <v>1.3210051722005209</v>
      </c>
      <c r="AS244" s="22">
        <v>884.33796687984545</v>
      </c>
      <c r="AT244" s="22">
        <v>2.0751665249409496E-2</v>
      </c>
      <c r="AU244" s="22">
        <v>8.5560124270377372E-6</v>
      </c>
      <c r="AV244" s="22">
        <v>226.00112352011035</v>
      </c>
      <c r="AW244" s="22">
        <v>1.0681268707083871</v>
      </c>
      <c r="AX244" s="22">
        <v>1966.9136332369503</v>
      </c>
      <c r="AY244" s="22">
        <v>3.8547038579477886</v>
      </c>
      <c r="AZ244" s="22">
        <v>448.39181957821961</v>
      </c>
      <c r="BA244" s="22">
        <v>13683.154251296261</v>
      </c>
      <c r="BB244" s="22">
        <v>6.138692927283703</v>
      </c>
      <c r="BC244" s="22">
        <v>14032.008455235498</v>
      </c>
      <c r="BD244" s="22">
        <v>145021.35290009447</v>
      </c>
      <c r="BF244" s="12" t="s">
        <v>62</v>
      </c>
      <c r="BG244" s="13">
        <f>B244+AJ244+B278+AJ278</f>
        <v>9800.1807310111853</v>
      </c>
      <c r="BH244" s="13">
        <f>SUM(C244,D244,G244,L244:U244,X244:Y244,AB244:AD244,AF244,AI244,AK244,AN244:AO244,AQ244,AT244:AW244,AZ244,AR244)+SUM(C278,D278,G278,L278:U278,X278:Y278,AB278:AD278,AF278,AI278,AK278,AN278:AO278,AQ278,AT278:AW278,AZ278,AR278)</f>
        <v>5144.4262042387536</v>
      </c>
      <c r="BI244" s="13">
        <f>SUM(F244,H244,V244:W244,AA244,AE244,AH244,AM244,AS244,AX244,BB244,AY244)+SUM(F278,H278,V278:W278,AA278,AE278,AH278,AM278,AS278,AX278,BB278,AY278)</f>
        <v>4714.3486883024243</v>
      </c>
      <c r="BJ244" s="13">
        <f>SUM(E244,I244,AG244,BA244)+SUM(E278,I278,AG278,BA278)</f>
        <v>17003.580041048066</v>
      </c>
      <c r="BK244" s="13">
        <f>SUM(J244:K244,Z244,AL244,AP244)+SUM(J278:K278,Z278,AL278,AP278)</f>
        <v>95049.618968235503</v>
      </c>
      <c r="BL244" s="13">
        <f>BC244+BC278</f>
        <v>16258.302444226079</v>
      </c>
      <c r="BM244" s="13">
        <f>SUM(BG244:BL244)</f>
        <v>147970.45707706202</v>
      </c>
    </row>
    <row r="245" spans="1:65" x14ac:dyDescent="0.3">
      <c r="A245" s="23" t="s">
        <v>2</v>
      </c>
      <c r="B245" s="22">
        <v>1493.0753302954381</v>
      </c>
      <c r="C245" s="22">
        <v>0</v>
      </c>
      <c r="D245" s="22">
        <v>972.04629429160786</v>
      </c>
      <c r="E245" s="22">
        <v>684.79618331135225</v>
      </c>
      <c r="F245" s="22">
        <v>0</v>
      </c>
      <c r="G245" s="22">
        <v>215.08992518466499</v>
      </c>
      <c r="H245" s="22">
        <v>4.7174005438933582E-4</v>
      </c>
      <c r="I245" s="22">
        <v>80.047201040860671</v>
      </c>
      <c r="J245" s="22">
        <v>17632.650957240174</v>
      </c>
      <c r="K245" s="22">
        <v>1294.4295582591305</v>
      </c>
      <c r="L245" s="22">
        <v>5110.2911989808417</v>
      </c>
      <c r="M245" s="22">
        <v>701.95770123124657</v>
      </c>
      <c r="N245" s="22">
        <v>1947.5772601106362</v>
      </c>
      <c r="O245" s="22">
        <v>699.5398736119613</v>
      </c>
      <c r="P245" s="22">
        <v>37.806362384764569</v>
      </c>
      <c r="Q245" s="22">
        <v>343.64306246766597</v>
      </c>
      <c r="R245" s="22">
        <v>4950.988373164877</v>
      </c>
      <c r="S245" s="22">
        <v>57700.353592571184</v>
      </c>
      <c r="T245" s="22">
        <v>336.31654644941199</v>
      </c>
      <c r="U245" s="22">
        <v>13471.695668580624</v>
      </c>
      <c r="V245" s="22">
        <v>168.30314623001493</v>
      </c>
      <c r="W245" s="22">
        <v>147.22165792555063</v>
      </c>
      <c r="X245" s="22">
        <v>22.413577227829581</v>
      </c>
      <c r="Y245" s="22">
        <v>35644.470833842155</v>
      </c>
      <c r="Z245" s="22">
        <v>2516.2086225732578</v>
      </c>
      <c r="AA245" s="22">
        <v>0</v>
      </c>
      <c r="AB245" s="22">
        <v>51.739559584419354</v>
      </c>
      <c r="AC245" s="22">
        <v>20.497618438554245</v>
      </c>
      <c r="AD245" s="22">
        <v>82.789074456760687</v>
      </c>
      <c r="AE245" s="22">
        <v>7944.1937860728212</v>
      </c>
      <c r="AF245" s="22">
        <v>0</v>
      </c>
      <c r="AG245" s="22">
        <v>351.87899499797021</v>
      </c>
      <c r="AH245" s="22">
        <v>0</v>
      </c>
      <c r="AI245" s="22">
        <v>3693.1139253825559</v>
      </c>
      <c r="AJ245" s="22">
        <v>5.8673252116246433</v>
      </c>
      <c r="AK245" s="22">
        <v>2611.0098797703795</v>
      </c>
      <c r="AL245" s="22">
        <v>685.24002093932995</v>
      </c>
      <c r="AM245" s="22">
        <v>4.4766308333671656</v>
      </c>
      <c r="AN245" s="22">
        <v>14646.176255116345</v>
      </c>
      <c r="AO245" s="22">
        <v>763.02961539387945</v>
      </c>
      <c r="AP245" s="22">
        <v>355.76805071858183</v>
      </c>
      <c r="AQ245" s="22">
        <v>91753.064940954719</v>
      </c>
      <c r="AR245" s="22">
        <v>1344.8629900110047</v>
      </c>
      <c r="AS245" s="22">
        <v>1174.4435787595712</v>
      </c>
      <c r="AT245" s="22">
        <v>2414.558316970546</v>
      </c>
      <c r="AU245" s="22">
        <v>54353.054072955681</v>
      </c>
      <c r="AV245" s="22">
        <v>70.823675300847228</v>
      </c>
      <c r="AW245" s="22">
        <v>5405.4920716952065</v>
      </c>
      <c r="AX245" s="22">
        <v>17.821043967440339</v>
      </c>
      <c r="AY245" s="22">
        <v>2930.4524976232306</v>
      </c>
      <c r="AZ245" s="22">
        <v>2840.55592834557</v>
      </c>
      <c r="BA245" s="22">
        <v>5909.7702789494997</v>
      </c>
      <c r="BB245" s="22">
        <v>2.1146544319733782</v>
      </c>
      <c r="BC245" s="22">
        <v>33625.388599808801</v>
      </c>
      <c r="BD245" s="22">
        <v>379229.10678540601</v>
      </c>
      <c r="BF245" s="12" t="s">
        <v>63</v>
      </c>
      <c r="BG245" s="13">
        <f>BG250-SUM(BG246:BG249,BG244)</f>
        <v>69789.565979859239</v>
      </c>
      <c r="BH245" s="13">
        <f t="shared" ref="BH245:BM245" si="4">BH250-SUM(BH246:BH249,BH244)</f>
        <v>16048797.905620527</v>
      </c>
      <c r="BI245" s="13">
        <f t="shared" si="4"/>
        <v>1283661.6014035791</v>
      </c>
      <c r="BJ245" s="13">
        <f t="shared" si="4"/>
        <v>1831896.3929490843</v>
      </c>
      <c r="BK245" s="13">
        <f t="shared" si="4"/>
        <v>5115844.6484330148</v>
      </c>
      <c r="BL245" s="13">
        <f t="shared" si="4"/>
        <v>1363274.4803224893</v>
      </c>
      <c r="BM245" s="13">
        <f t="shared" si="4"/>
        <v>25713264.594708554</v>
      </c>
    </row>
    <row r="246" spans="1:65" x14ac:dyDescent="0.3">
      <c r="A246" s="23" t="s">
        <v>3</v>
      </c>
      <c r="B246" s="22">
        <v>106.40162767578765</v>
      </c>
      <c r="C246" s="22">
        <v>1077.1745640748652</v>
      </c>
      <c r="D246" s="22">
        <v>0</v>
      </c>
      <c r="E246" s="22">
        <v>42.241485973953679</v>
      </c>
      <c r="F246" s="22">
        <v>0</v>
      </c>
      <c r="G246" s="22">
        <v>2771.4686713811575</v>
      </c>
      <c r="H246" s="22">
        <v>6.7051725442492463E-4</v>
      </c>
      <c r="I246" s="22">
        <v>934.05185861943414</v>
      </c>
      <c r="J246" s="22">
        <v>4587.33641225063</v>
      </c>
      <c r="K246" s="22">
        <v>129.82005738809963</v>
      </c>
      <c r="L246" s="22">
        <v>4.4899296710120922</v>
      </c>
      <c r="M246" s="22">
        <v>15.21912610346212</v>
      </c>
      <c r="N246" s="22">
        <v>285.07437408068205</v>
      </c>
      <c r="O246" s="22">
        <v>8548.4377948610363</v>
      </c>
      <c r="P246" s="22">
        <v>240.70929901121153</v>
      </c>
      <c r="Q246" s="22">
        <v>190.57873461186352</v>
      </c>
      <c r="R246" s="22">
        <v>308240.94156128931</v>
      </c>
      <c r="S246" s="22">
        <v>191730.93169994006</v>
      </c>
      <c r="T246" s="22">
        <v>61.374323191152115</v>
      </c>
      <c r="U246" s="22">
        <v>3796.4616562211268</v>
      </c>
      <c r="V246" s="22">
        <v>70.199835796122088</v>
      </c>
      <c r="W246" s="22">
        <v>1.138219689576053</v>
      </c>
      <c r="X246" s="22">
        <v>136.13397362096487</v>
      </c>
      <c r="Y246" s="22">
        <v>3467.7838546590265</v>
      </c>
      <c r="Z246" s="22">
        <v>15702.188556656787</v>
      </c>
      <c r="AA246" s="22">
        <v>0</v>
      </c>
      <c r="AB246" s="22">
        <v>5.7398813941458773</v>
      </c>
      <c r="AC246" s="22">
        <v>23.8260155083331</v>
      </c>
      <c r="AD246" s="22">
        <v>10369.185076158483</v>
      </c>
      <c r="AE246" s="22">
        <v>442.59625141508621</v>
      </c>
      <c r="AF246" s="22">
        <v>5.7478088006341581</v>
      </c>
      <c r="AG246" s="22">
        <v>13.708558923815902</v>
      </c>
      <c r="AH246" s="22">
        <v>0</v>
      </c>
      <c r="AI246" s="22">
        <v>76061.285939082183</v>
      </c>
      <c r="AJ246" s="22">
        <v>2.0165229448342497</v>
      </c>
      <c r="AK246" s="22">
        <v>7.6425543354371754</v>
      </c>
      <c r="AL246" s="22">
        <v>1217.0929689490833</v>
      </c>
      <c r="AM246" s="22">
        <v>779.22091036134566</v>
      </c>
      <c r="AN246" s="22">
        <v>634.86776731918621</v>
      </c>
      <c r="AO246" s="22">
        <v>11293.3161672596</v>
      </c>
      <c r="AP246" s="22">
        <v>694.4893551724075</v>
      </c>
      <c r="AQ246" s="22">
        <v>2313.519640157142</v>
      </c>
      <c r="AR246" s="22">
        <v>245.58024469614986</v>
      </c>
      <c r="AS246" s="22">
        <v>441.62078559426789</v>
      </c>
      <c r="AT246" s="22">
        <v>68.877933783083094</v>
      </c>
      <c r="AU246" s="22">
        <v>438.06951710636429</v>
      </c>
      <c r="AV246" s="22">
        <v>1622.1420317313527</v>
      </c>
      <c r="AW246" s="22">
        <v>1192.1712657040202</v>
      </c>
      <c r="AX246" s="22">
        <v>3266.3653553320655</v>
      </c>
      <c r="AY246" s="22">
        <v>23405.397935333913</v>
      </c>
      <c r="AZ246" s="22">
        <v>283083.30895297194</v>
      </c>
      <c r="BA246" s="22">
        <v>12497.170741549759</v>
      </c>
      <c r="BB246" s="22">
        <v>2631.9813942471224</v>
      </c>
      <c r="BC246" s="22">
        <v>19351.823814241347</v>
      </c>
      <c r="BD246" s="22">
        <v>994248.92367735761</v>
      </c>
      <c r="BF246" s="12" t="s">
        <v>65</v>
      </c>
      <c r="BG246" s="13">
        <f>B248+AJ248+B250+AJ250+B264+AJ264+B265+AJ265+B269+AJ269+B273+AJ273+B276+AJ276+B281+AJ281+B287+AJ287+B292+AJ292+B293+AJ293+B296+AJ296</f>
        <v>4567.2844670290606</v>
      </c>
      <c r="BH246" s="13">
        <f>SUM(C248,D248,G248,L248:U248,X248:Y248,AB248:AD248,AF248,AI248,AK248,AN248:AO248,AQ248,AT248:AW248,AZ248,AR248)+SUM(C250,D250,G250,L250:U250,X250:Y250,AB250:AD250,AF250,AI250,AK250,AN250:AO250,AQ250,AT250:AW250,AZ250,AR250)+SUM(C264,D264,G264,L264:U264,X264:Y264,AB264:AD264,AF264,AI264,AK264,AN264:AO264,AQ264,AT264:AW264,AZ264,AR264)+SUM(C265,D265,G265,L265:U265,X265:Y265,AB265:AD265,AF265,AI265,AK265,AN265:AO265,AQ265,AT265:AW265,AZ265,AR265)+SUM(C269,D269,G269,L269:U269,X269:Y269,AB269:AD269,AF269,AI269,AK269,AN269:AO269,AQ269,AT269:AW269,AZ269,AR269)+SUM(C273,D273,G273,L273:U273,X273:Y273,AB273:AD273,AF273,AI273,AK273,AN273:AO273,AQ273,AT273:AW273,AZ273,AR273)+SUM(C276,D276,G276,L276:U276,X276:Y276,AB276:AD276,AF276,AI276,AK276,AN276:AO276,AQ276,AT276:AW276,AZ276,AR276)+SUM(C281,D281,G281,L281:U281,X281:Y281,AB281:AD281,AF281,AI281,AK281,AN281:AO281,AQ281,AT281:AW281,AZ281,AR281)+SUM(C287,D287,G287,L287:U287,X287:Y287,AB287:AD287,AF287,AI287,AK287,AN287:AO287,AQ287,AT287:AW287,AZ287,AR287)+SUM(C292,D292,G292,L292:U292,X292:Y292,AB292:AD292,AF292,AI292,AK292,AN292:AO292,AQ292,AT292:AW292,AZ292,AR292)+SUM(C293,D293,G293,L293:U293,X293:Y293,AB293:AD293,AF293,AI293,AK293,AN293:AO293,AQ293,AT293:AW293,AZ293,AR293)+SUM(C296,D296,G296,L296:U296,X296:Y296,AB296:AD296,AF296,AI296,AK296,AN296:AO296,AQ296,AT296:AW296,AZ296,AR296)</f>
        <v>674480.19392054784</v>
      </c>
      <c r="BI246" s="13">
        <f>SUM(F248,H248,V248:W248,AA248,AE248,AH248,AM248,AS248,AX248,BB248,AY248)+SUM(F250,H250,V250:W250,AA250,AE250,AH250,AM250,AS250,AX250,BB250,AY250)+SUM(F264,H264,V264:W264,AA264,AE264,AH264,AM264,AS264,AX264,BB264,AY264)+SUM(F265,H265,V265:W265,AA265,AE265,AH265,AM265,AS265,AX265,BB265,AY265)+SUM(F269,H269,V269:W269,AA269,AE269,AH269,AM269,AS269,AX269,BB269,AY269)+SUM(F273,H273,V273:W273,AA273,AE273,AH273,AM273,AS273,AX273,BB273,AY273)+SUM(F276,H276,V276:W276,AA276,AE276,AH276,AM276,AS276,AX276,BB276,AY276)+SUM(F281,H281,V281:W281,AA281,AE281,AH281,AM281,AS281,AX281,BB281,AY281)+SUM(F287,H287,V287:W287,AA287,AE287,AH287,AM287,AS287,AX287,BB287,AY287)+SUM(F292,H292,V292:W292,AA292,AE292,AH292,AM292,AS292,AX292,BB292,AY292)+SUM(F293,H293,V293:W293,AA293,AE293,AH293,AM293,AS293,AX293,BB293,AY293)+SUM(F296,H296,V296:W296,AA296,AE296,AH296,AM296,AS296,AX296,BB296,AY296)</f>
        <v>405418.97915831616</v>
      </c>
      <c r="BJ246" s="13">
        <f>SUM(E248,I248,AG248,BA248)+SUM(E250,I250,AG250,BA250)+SUM(E264,I264,AG264,BA264)+SUM(E265,I265,AG265,BA265)+SUM(E269,I269,AG269,BA269)+SUM(E273,I273,AG273,BA273)+SUM(E276,I276,AG276,BA276)+SUM(E281,I281,AG281,BA281)+SUM(E287,I287,AG287,BA287)+SUM(E292,I292,AG292,BA292)+SUM(E293,I293,AG293,BA293)+SUM(E296,I296,AG296,BA296)</f>
        <v>1098641.2709222627</v>
      </c>
      <c r="BK246" s="13">
        <f>SUM(J248:K248,Z248,AL248,AP248)+SUM(J250:K250,Z250,AL250,AP250)+SUM(J264:K264,Z264,AL264,AP264)+SUM(J265:K265,Z265,AL265,AP265)+SUM(J269:K269,Z269,AL269,AP269)+SUM(J273:K273,Z273,AL273,AP273)+SUM(J276:K276,Z276,AL276,AP276)+SUM(J281:K281,Z281,AL281,AP281)+SUM(J287:K287,Z287,AL287,AP287)+SUM(J292:K292,Z292,AL292,AP292)+SUM(J293:K293,Z293,AL293,AP293)+SUM(J296:K296,Z296,AL296,AP296)</f>
        <v>5199173.6411779243</v>
      </c>
      <c r="BL246" s="13">
        <f>BC248+BC250+BC264+BC265+BC269+BC273+BC276+BC281+BC287+BC292+BC293+BC296</f>
        <v>71070.0210371664</v>
      </c>
      <c r="BM246" s="13">
        <f>SUM(BG246:BL246)</f>
        <v>7453351.3906832458</v>
      </c>
    </row>
    <row r="247" spans="1:65" x14ac:dyDescent="0.3">
      <c r="A247" s="23" t="s">
        <v>4</v>
      </c>
      <c r="B247" s="22">
        <v>4.0594223616399901E-4</v>
      </c>
      <c r="C247" s="22">
        <v>7.1686786455186569E-5</v>
      </c>
      <c r="D247" s="22">
        <v>2.4912472666417299E-4</v>
      </c>
      <c r="E247" s="22">
        <v>0</v>
      </c>
      <c r="F247" s="22">
        <v>0</v>
      </c>
      <c r="G247" s="22">
        <v>0</v>
      </c>
      <c r="H247" s="22">
        <v>0</v>
      </c>
      <c r="I247" s="22">
        <v>0.11377142394444988</v>
      </c>
      <c r="J247" s="22">
        <v>39.358184297064874</v>
      </c>
      <c r="K247" s="22">
        <v>1.1008551654553543E-3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4.3160114544437495E-2</v>
      </c>
      <c r="S247" s="22">
        <v>54.836330009377569</v>
      </c>
      <c r="T247" s="22">
        <v>0</v>
      </c>
      <c r="U247" s="22">
        <v>0</v>
      </c>
      <c r="V247" s="22">
        <v>1.0122206840407509E-2</v>
      </c>
      <c r="W247" s="22">
        <v>0</v>
      </c>
      <c r="X247" s="22">
        <v>0</v>
      </c>
      <c r="Y247" s="22">
        <v>1.5867051474840969E-4</v>
      </c>
      <c r="Z247" s="22">
        <v>1.9257731871607377E-2</v>
      </c>
      <c r="AA247" s="22">
        <v>0</v>
      </c>
      <c r="AB247" s="22">
        <v>0</v>
      </c>
      <c r="AC247" s="22">
        <v>0</v>
      </c>
      <c r="AD247" s="22">
        <v>0</v>
      </c>
      <c r="AE247" s="22">
        <v>3.0658260578195445E-4</v>
      </c>
      <c r="AF247" s="22">
        <v>0</v>
      </c>
      <c r="AG247" s="22">
        <v>7.4781485640814873</v>
      </c>
      <c r="AH247" s="22">
        <v>0</v>
      </c>
      <c r="AI247" s="22">
        <v>7.4351048603413553E-4</v>
      </c>
      <c r="AJ247" s="22">
        <v>1.5421128882232881E-4</v>
      </c>
      <c r="AK247" s="22">
        <v>0</v>
      </c>
      <c r="AL247" s="22">
        <v>1.4654834718236471E-4</v>
      </c>
      <c r="AM247" s="22">
        <v>0</v>
      </c>
      <c r="AN247" s="22">
        <v>0</v>
      </c>
      <c r="AO247" s="22">
        <v>0</v>
      </c>
      <c r="AP247" s="22">
        <v>3.5844943156484728E-3</v>
      </c>
      <c r="AQ247" s="22">
        <v>0</v>
      </c>
      <c r="AR247" s="22">
        <v>0</v>
      </c>
      <c r="AS247" s="22">
        <v>2.8045884826765228E-4</v>
      </c>
      <c r="AT247" s="22">
        <v>5.0214293701872858E-5</v>
      </c>
      <c r="AU247" s="22">
        <v>0</v>
      </c>
      <c r="AV247" s="22">
        <v>11.269215641985046</v>
      </c>
      <c r="AW247" s="22">
        <v>3.7630892095583032E-4</v>
      </c>
      <c r="AX247" s="22">
        <v>0</v>
      </c>
      <c r="AY247" s="22">
        <v>0</v>
      </c>
      <c r="AZ247" s="22">
        <v>2.1590924624567753E-2</v>
      </c>
      <c r="BA247" s="22">
        <v>32.426420583668801</v>
      </c>
      <c r="BB247" s="22">
        <v>0</v>
      </c>
      <c r="BC247" s="22">
        <v>239.37478530950781</v>
      </c>
      <c r="BD247" s="22">
        <v>384.95861541604694</v>
      </c>
      <c r="BF247" s="12" t="s">
        <v>64</v>
      </c>
      <c r="BG247" s="13">
        <f>B247+AJ247+B251+AJ251+B275+AJ275+B295+AJ295</f>
        <v>8507.654253440227</v>
      </c>
      <c r="BH247" s="13">
        <f>SUM(C247,D247,G247,L247:U247,X247:Y247,AB247:AD247,AF247,AI247,AK247,AN247:AO247,AQ247,AT247:AW247,AZ247,AR247)+SUM(C251,D251,G251,L251:U251,X251:Y251,AB251:AD251,AF251,AI251,AK251,AN251:AO251,AQ251,AT251:AW251,AZ251,AR251)+SUM(C275,D275,G275,L275:U275,X275:Y275,AB275:AD275,AF275,AI275,AK275,AN275:AO275,AQ275,AT275:AW275,AZ275,AR275)+SUM(C295,D295,G295,L295:U295,X295:Y295,AB295:AD295,AF295,AI295,AK295,AN295:AO295,AQ295,AT295:AW295,AZ295,AR295)</f>
        <v>815328.86794971442</v>
      </c>
      <c r="BI247" s="13">
        <f>SUM(F247,H247,V247:W247,AA247,AE247,AH247,AM247,AS247,AX247,BB247,AY247)+SUM(F251,H251,V251:W251,AA251,AE251,AH251,AM251,AS251,AX251,BB251,AY251)+SUM(F275,H275,V275:W275,AA275,AE275,AH275,AM275,AS275,AX275,BB275,AY275)+SUM(F295,H295,V295:W295,AA295,AE295,AH295,AM295,AS295,AX295,BB295,AY295)</f>
        <v>343335.50085989077</v>
      </c>
      <c r="BJ247" s="13">
        <f>SUM(E247,I247,AG247,BA247)+SUM(E251,I251,AG251,BA251)+SUM(E275,I275,AG275,BA275)+SUM(E295,I295,AG295,BA295)</f>
        <v>410142.56381399237</v>
      </c>
      <c r="BK247" s="13">
        <f>SUM(J247:K247,Z247,AL247,AP247)+SUM(J251:K251,Z251,AL251,AP251)+SUM(J275:K275,Z275,AL275,AP275)+SUM(J295:K295,Z295,AL295,AP295)</f>
        <v>2100271.8541165548</v>
      </c>
      <c r="BL247" s="13">
        <f>BC247+BC251+BC275+BC295</f>
        <v>183890.86429726682</v>
      </c>
      <c r="BM247" s="13">
        <f>SUM(BG247:BL247)</f>
        <v>3861477.3052908592</v>
      </c>
    </row>
    <row r="248" spans="1:65" x14ac:dyDescent="0.3">
      <c r="A248" s="23" t="s">
        <v>5</v>
      </c>
      <c r="B248" s="22">
        <v>0</v>
      </c>
      <c r="C248" s="22">
        <v>0</v>
      </c>
      <c r="D248" s="22">
        <v>0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0</v>
      </c>
      <c r="AQ248" s="22"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v>0</v>
      </c>
      <c r="AW248" s="22"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v>0</v>
      </c>
      <c r="BC248" s="22">
        <v>0</v>
      </c>
      <c r="BD248" s="22">
        <v>0</v>
      </c>
      <c r="BF248" s="12" t="s">
        <v>59</v>
      </c>
      <c r="BG248" s="13">
        <f>B252+AJ252+B253+AJ253+B268+AJ268+B280+AJ280+B284+AJ284</f>
        <v>231825.18631316265</v>
      </c>
      <c r="BH248" s="13">
        <f>SUM(C252,D252,G252,L252:U252,X252:Y252,AB252:AD252,AF252,AI252,AK252,AN252:AO252,AQ252,AT252:AW252,AZ252,AR252)+SUM(C253,D253,G253,L253:U253,X253:Y253,AB253:AD253,AF253,AI253,AK253,AN253:AO253,AQ253,AT253:AW253,AZ253,AR253)+SUM(C268,D268,G268,L268:U268,X268:Y268,AB268:AD268,AF268,AI268,AK268,AN268:AO268,AQ268,AT268:AW268,AZ268,AR268)+SUM(C280,D280,G280,L280:U280,X280:Y280,AB280:AD280,AF280,AI280,AK280,AN280:AO280,AQ280,AT280:AW280,AZ280,AR280)+SUM(C284,D284,G284,L284:U284,X284:Y284,AB284:AD284,AF284,AI284,AK284,AN284:AO284,AQ284,AT284:AW284,AZ284,AR284)</f>
        <v>2436027.1479454106</v>
      </c>
      <c r="BI248" s="13">
        <f>SUM(F252,H252,V252:W252,AA252,AE252,AH252,AM252,AS252,AX252,BB252,AY252)+SUM(F253,H253,V253:W253,AA253,AE253,AH253,AM253,AS253,AX253,BB253,AY253)+SUM(F268,H268,V268:W268,AA268,AE268,AH268,AM268,AS268,AX268,BB268,AY268)+SUM(F280,H280,V280:W280,AA280,AE280,AH280,AM280,AS280,AX280,BB280,AY280)+SUM(F284,H284,V284:W284,AA284,AE284,AH284,AM284,AS284,AX284,BB284,AY284)</f>
        <v>2589954.1847384055</v>
      </c>
      <c r="BJ248" s="13">
        <f>SUM(E252,I252,AG252,BA252)+SUM(E253,I253,AG253,BA253)+SUM(E268,I268,AG268,BA268)+SUM(E280,I280,AG280,BA280)+SUM(E284,I284,AG284,BA284)</f>
        <v>2629183.2329358421</v>
      </c>
      <c r="BK248" s="13">
        <f>SUM(J252:K252,Z252,AL252,AP252)+SUM(J253:K253,Z253,AL253,AP253)+SUM(J268:K268,Z268,AL268,AP268)+SUM(J280:K280,Z280,AL280,AP280)+SUM(J284:K284,Z284,AL284,AP284)</f>
        <v>10783068.226452818</v>
      </c>
      <c r="BL248" s="13">
        <f>BC252+BC253+BC268+BC280+BC284</f>
        <v>892938.80541314802</v>
      </c>
      <c r="BM248" s="13">
        <f>SUM(BG248:BL248)</f>
        <v>19562996.783798788</v>
      </c>
    </row>
    <row r="249" spans="1:65" x14ac:dyDescent="0.3">
      <c r="A249" s="23" t="s">
        <v>6</v>
      </c>
      <c r="B249" s="22">
        <v>6.1688862976955368E-3</v>
      </c>
      <c r="C249" s="22">
        <v>27.412680279732207</v>
      </c>
      <c r="D249" s="22">
        <v>38.409999511310936</v>
      </c>
      <c r="E249" s="22">
        <v>9.1780992751967183</v>
      </c>
      <c r="F249" s="22">
        <v>0</v>
      </c>
      <c r="G249" s="22">
        <v>0</v>
      </c>
      <c r="H249" s="22">
        <v>0</v>
      </c>
      <c r="I249" s="22">
        <v>1.7200478767213305</v>
      </c>
      <c r="J249" s="22">
        <v>9.4740901659315693</v>
      </c>
      <c r="K249" s="22">
        <v>2.3279814591886935E-2</v>
      </c>
      <c r="L249" s="22">
        <v>0</v>
      </c>
      <c r="M249" s="22">
        <v>147.87067990446053</v>
      </c>
      <c r="N249" s="22">
        <v>3.4288566859520831E-5</v>
      </c>
      <c r="O249" s="22">
        <v>0.17866484014148137</v>
      </c>
      <c r="P249" s="22">
        <v>0</v>
      </c>
      <c r="Q249" s="22">
        <v>2.269894032727902</v>
      </c>
      <c r="R249" s="22">
        <v>26.356159306037842</v>
      </c>
      <c r="S249" s="22">
        <v>1526.923518806562</v>
      </c>
      <c r="T249" s="22">
        <v>6498.2938775492112</v>
      </c>
      <c r="U249" s="22">
        <v>8.0005410550155641E-4</v>
      </c>
      <c r="V249" s="22">
        <v>3.8305961769825152</v>
      </c>
      <c r="W249" s="22">
        <v>5.8528243882359048</v>
      </c>
      <c r="X249" s="22">
        <v>1.2008509906453793E-2</v>
      </c>
      <c r="Y249" s="22">
        <v>21.316526708450361</v>
      </c>
      <c r="Z249" s="22">
        <v>4.7791078013635557</v>
      </c>
      <c r="AA249" s="22">
        <v>0</v>
      </c>
      <c r="AB249" s="22">
        <v>0</v>
      </c>
      <c r="AC249" s="22">
        <v>0</v>
      </c>
      <c r="AD249" s="22">
        <v>0</v>
      </c>
      <c r="AE249" s="22">
        <v>5.8889046429298486E-3</v>
      </c>
      <c r="AF249" s="22">
        <v>0</v>
      </c>
      <c r="AG249" s="22">
        <v>1.1239164034107325</v>
      </c>
      <c r="AH249" s="22">
        <v>0</v>
      </c>
      <c r="AI249" s="22">
        <v>1.2992919162192945E-2</v>
      </c>
      <c r="AJ249" s="22">
        <v>2.3278365184066698E-3</v>
      </c>
      <c r="AK249" s="22">
        <v>1.6233512962078592E-4</v>
      </c>
      <c r="AL249" s="22">
        <v>2.0690594176482578E-2</v>
      </c>
      <c r="AM249" s="22">
        <v>1.5989592531032027E-5</v>
      </c>
      <c r="AN249" s="22">
        <v>1.671484927652315E-4</v>
      </c>
      <c r="AO249" s="22">
        <v>4.2425468440919323E-5</v>
      </c>
      <c r="AP249" s="22">
        <v>18.770182392494718</v>
      </c>
      <c r="AQ249" s="22">
        <v>4152.7264151660675</v>
      </c>
      <c r="AR249" s="22">
        <v>2.4332286322339058E-3</v>
      </c>
      <c r="AS249" s="22">
        <v>6.6747319072186677</v>
      </c>
      <c r="AT249" s="22">
        <v>7.7004086467581982E-4</v>
      </c>
      <c r="AU249" s="22">
        <v>5.0145220271167451E-5</v>
      </c>
      <c r="AV249" s="22">
        <v>0.10907827296099885</v>
      </c>
      <c r="AW249" s="22">
        <v>66.275911167733923</v>
      </c>
      <c r="AX249" s="22">
        <v>3.3720075816674302</v>
      </c>
      <c r="AY249" s="22">
        <v>7.6384102827396381E-4</v>
      </c>
      <c r="AZ249" s="22">
        <v>1.3186054688898596</v>
      </c>
      <c r="BA249" s="22">
        <v>538.96882065854879</v>
      </c>
      <c r="BB249" s="22">
        <v>2.4855062959186728E-5</v>
      </c>
      <c r="BC249" s="22">
        <v>306.47479502298461</v>
      </c>
      <c r="BD249" s="22">
        <v>13419.769852482499</v>
      </c>
      <c r="BF249" s="12" t="s">
        <v>60</v>
      </c>
      <c r="BG249" s="13">
        <f>B297+AJ297</f>
        <v>3556.5396576821281</v>
      </c>
      <c r="BH249" s="13">
        <f>SUM(C297,D297,G297,L297:U297,X297:Y297,AB297:AD297,AF297,AI297,AK297,AN297:AO297,AQ297,AT297:AW297,AZ297,AR297)</f>
        <v>266455.49379815842</v>
      </c>
      <c r="BI249" s="13">
        <f>SUM(F297,H297,V297:W297,AA297,AE297,AH297,AM297,AS297,AX297,BB297,AY297)</f>
        <v>46383.662021901146</v>
      </c>
      <c r="BJ249" s="13">
        <f>SUM(E297,I297,AG297,BA297)</f>
        <v>22898.81328735836</v>
      </c>
      <c r="BK249" s="13">
        <f>SUM(J297:K297,Z297,AL297,AP297)</f>
        <v>222623.2370624388</v>
      </c>
      <c r="BL249" s="13">
        <f>BC297</f>
        <v>0</v>
      </c>
      <c r="BM249" s="13">
        <f>SUM(BG249:BL249)</f>
        <v>561917.74582753889</v>
      </c>
    </row>
    <row r="250" spans="1:65" x14ac:dyDescent="0.3">
      <c r="A250" s="23" t="s">
        <v>7</v>
      </c>
      <c r="B250" s="22">
        <v>0</v>
      </c>
      <c r="C250" s="22">
        <v>0</v>
      </c>
      <c r="D250" s="22">
        <v>0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0</v>
      </c>
      <c r="AQ250" s="22"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22"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v>0</v>
      </c>
      <c r="BC250" s="22">
        <v>0</v>
      </c>
      <c r="BD250" s="22">
        <v>0</v>
      </c>
      <c r="BF250" s="12" t="s">
        <v>61</v>
      </c>
      <c r="BG250" s="13">
        <f>B298+AJ298</f>
        <v>328046.41140218446</v>
      </c>
      <c r="BH250" s="13">
        <f>SUM(C298,D298,G298,L298:U298,X298:Y298,AB298:AD298,AF298,AI298,AK298,AN298:AO298,AQ298,AT298:AW298,AZ298,AR298)</f>
        <v>20246234.035438597</v>
      </c>
      <c r="BI250" s="13">
        <f>SUM(F298,H298,V298:W298,AA298,AE298,AH298,AM298,AS298,AX298,BB298,AY298)</f>
        <v>4673468.2768703951</v>
      </c>
      <c r="BJ250" s="13">
        <f>SUM(E298,I298,AG298,BA298)</f>
        <v>6009765.8539495878</v>
      </c>
      <c r="BK250" s="13">
        <f>SUM(J298:K298,Z298,AL298,AP298)</f>
        <v>23516031.226210989</v>
      </c>
      <c r="BL250" s="13">
        <f>BC298</f>
        <v>2527432.4735142966</v>
      </c>
      <c r="BM250" s="13">
        <f>SUM(BG250:BL250)</f>
        <v>57300978.277386047</v>
      </c>
    </row>
    <row r="251" spans="1:65" x14ac:dyDescent="0.3">
      <c r="A251" s="25" t="s">
        <v>8</v>
      </c>
      <c r="B251" s="22">
        <v>377.13038609855749</v>
      </c>
      <c r="C251" s="22">
        <v>3038.5282394973997</v>
      </c>
      <c r="D251" s="22">
        <v>118.88268065688538</v>
      </c>
      <c r="E251" s="22">
        <v>7.4948631473314711</v>
      </c>
      <c r="F251" s="22">
        <v>0</v>
      </c>
      <c r="G251" s="22">
        <v>0</v>
      </c>
      <c r="H251" s="22">
        <v>0</v>
      </c>
      <c r="I251" s="22">
        <v>0</v>
      </c>
      <c r="J251" s="22">
        <v>8102.4303275682996</v>
      </c>
      <c r="K251" s="22">
        <v>10107.317652237811</v>
      </c>
      <c r="L251" s="22">
        <v>0</v>
      </c>
      <c r="M251" s="22">
        <v>0</v>
      </c>
      <c r="N251" s="22">
        <v>12.513276758219501</v>
      </c>
      <c r="O251" s="22">
        <v>68.820086668387091</v>
      </c>
      <c r="P251" s="22">
        <v>26.759413046569396</v>
      </c>
      <c r="Q251" s="22">
        <v>477.69028280520899</v>
      </c>
      <c r="R251" s="22">
        <v>1892.3935528777461</v>
      </c>
      <c r="S251" s="22">
        <v>26557.834525603441</v>
      </c>
      <c r="T251" s="22">
        <v>9.8271807001723832E-3</v>
      </c>
      <c r="U251" s="22">
        <v>25.137928231040956</v>
      </c>
      <c r="V251" s="22">
        <v>81.978341400838005</v>
      </c>
      <c r="W251" s="22">
        <v>564.55515259040305</v>
      </c>
      <c r="X251" s="22">
        <v>50.092415755678687</v>
      </c>
      <c r="Y251" s="22">
        <v>2926.3649501725358</v>
      </c>
      <c r="Z251" s="22">
        <v>3756.3827996681853</v>
      </c>
      <c r="AA251" s="22">
        <v>0</v>
      </c>
      <c r="AB251" s="22">
        <v>0</v>
      </c>
      <c r="AC251" s="22">
        <v>0.56342502680988316</v>
      </c>
      <c r="AD251" s="22">
        <v>0</v>
      </c>
      <c r="AE251" s="22">
        <v>75.053454734116528</v>
      </c>
      <c r="AF251" s="22">
        <v>0</v>
      </c>
      <c r="AG251" s="22">
        <v>70.254514825532354</v>
      </c>
      <c r="AH251" s="22">
        <v>0</v>
      </c>
      <c r="AI251" s="22">
        <v>2568.831586478861</v>
      </c>
      <c r="AJ251" s="22">
        <v>97.646143163812852</v>
      </c>
      <c r="AK251" s="22">
        <v>57.796925424613839</v>
      </c>
      <c r="AL251" s="22">
        <v>204.26174903702162</v>
      </c>
      <c r="AM251" s="22">
        <v>13773.809226630612</v>
      </c>
      <c r="AN251" s="22">
        <v>30.460984443634331</v>
      </c>
      <c r="AO251" s="22">
        <v>59.634608215546066</v>
      </c>
      <c r="AP251" s="22">
        <v>919.35722728824658</v>
      </c>
      <c r="AQ251" s="22">
        <v>197.26754964836036</v>
      </c>
      <c r="AR251" s="22">
        <v>7.8617445601379066E-2</v>
      </c>
      <c r="AS251" s="22">
        <v>3194.3420219648146</v>
      </c>
      <c r="AT251" s="22">
        <v>0</v>
      </c>
      <c r="AU251" s="22">
        <v>0</v>
      </c>
      <c r="AV251" s="22">
        <v>210.70600749355032</v>
      </c>
      <c r="AW251" s="22">
        <v>3920.6069650897048</v>
      </c>
      <c r="AX251" s="22">
        <v>43.449241602362164</v>
      </c>
      <c r="AY251" s="22">
        <v>1983.8522766665994</v>
      </c>
      <c r="AZ251" s="22">
        <v>17197.331671510085</v>
      </c>
      <c r="BA251" s="22">
        <v>178346.19310444064</v>
      </c>
      <c r="BB251" s="22">
        <v>89.797876748387083</v>
      </c>
      <c r="BC251" s="22">
        <v>16778.271522539791</v>
      </c>
      <c r="BD251" s="22">
        <v>298011.88340238394</v>
      </c>
    </row>
    <row r="252" spans="1:65" x14ac:dyDescent="0.3">
      <c r="A252" s="26" t="s">
        <v>9</v>
      </c>
      <c r="B252" s="22">
        <v>212431.38832909011</v>
      </c>
      <c r="C252" s="22">
        <v>8141.9654911438793</v>
      </c>
      <c r="D252" s="22">
        <v>80406.932905672933</v>
      </c>
      <c r="E252" s="22">
        <v>16981.317514853679</v>
      </c>
      <c r="F252" s="22">
        <v>42.238137572588364</v>
      </c>
      <c r="G252" s="22">
        <v>350.42502091654717</v>
      </c>
      <c r="H252" s="22">
        <v>381.35829154457446</v>
      </c>
      <c r="I252" s="22">
        <v>52576.479504653173</v>
      </c>
      <c r="J252" s="22">
        <v>0</v>
      </c>
      <c r="K252" s="22">
        <v>276513.55292233353</v>
      </c>
      <c r="L252" s="22">
        <v>1814.9841190762297</v>
      </c>
      <c r="M252" s="22">
        <v>920.40998126264105</v>
      </c>
      <c r="N252" s="22">
        <v>1043.5672203718013</v>
      </c>
      <c r="O252" s="22">
        <v>2910.7847214664584</v>
      </c>
      <c r="P252" s="22">
        <v>320.0612937214301</v>
      </c>
      <c r="Q252" s="22">
        <v>3565.5417810275176</v>
      </c>
      <c r="R252" s="22">
        <v>74039.161215244108</v>
      </c>
      <c r="S252" s="22">
        <v>222559.54319559017</v>
      </c>
      <c r="T252" s="22">
        <v>8274.6566985190075</v>
      </c>
      <c r="U252" s="22">
        <v>7873.7233030792668</v>
      </c>
      <c r="V252" s="22">
        <v>317637.3900234765</v>
      </c>
      <c r="W252" s="22">
        <v>5447.9770932080392</v>
      </c>
      <c r="X252" s="22">
        <v>1088.1069958445814</v>
      </c>
      <c r="Y252" s="22">
        <v>40672.832943103836</v>
      </c>
      <c r="Z252" s="22">
        <v>2790346.8358083051</v>
      </c>
      <c r="AA252" s="22">
        <v>0.43979835588272059</v>
      </c>
      <c r="AB252" s="22">
        <v>118.78098999325077</v>
      </c>
      <c r="AC252" s="22">
        <v>1793.3964024668269</v>
      </c>
      <c r="AD252" s="22">
        <v>83.448859030197923</v>
      </c>
      <c r="AE252" s="22">
        <v>352957.61376131658</v>
      </c>
      <c r="AF252" s="22">
        <v>1307.9063740409331</v>
      </c>
      <c r="AG252" s="22">
        <v>13363.27545188496</v>
      </c>
      <c r="AH252" s="22">
        <v>6239.8957231270297</v>
      </c>
      <c r="AI252" s="22">
        <v>553968.69507152948</v>
      </c>
      <c r="AJ252" s="22">
        <v>5388.1029323118582</v>
      </c>
      <c r="AK252" s="22">
        <v>362.6659008014658</v>
      </c>
      <c r="AL252" s="22">
        <v>2186244.7447404675</v>
      </c>
      <c r="AM252" s="22">
        <v>443985.18769831664</v>
      </c>
      <c r="AN252" s="22">
        <v>4732.8298392601191</v>
      </c>
      <c r="AO252" s="22">
        <v>2553.667455679994</v>
      </c>
      <c r="AP252" s="22">
        <v>657349.24813002232</v>
      </c>
      <c r="AQ252" s="22">
        <v>7153.9562081746462</v>
      </c>
      <c r="AR252" s="22">
        <v>16396.682152661695</v>
      </c>
      <c r="AS252" s="22">
        <v>55497.953887532261</v>
      </c>
      <c r="AT252" s="22">
        <v>575.13878700363455</v>
      </c>
      <c r="AU252" s="22">
        <v>405.55705225870878</v>
      </c>
      <c r="AV252" s="22">
        <v>13962.600131472796</v>
      </c>
      <c r="AW252" s="22">
        <v>4518.7390977575269</v>
      </c>
      <c r="AX252" s="22">
        <v>35729.726013197549</v>
      </c>
      <c r="AY252" s="22">
        <v>57297.636101608579</v>
      </c>
      <c r="AZ252" s="22">
        <v>476457.34434488462</v>
      </c>
      <c r="BA252" s="22">
        <v>1293798.4151240124</v>
      </c>
      <c r="BB252" s="22">
        <v>142751.35008580855</v>
      </c>
      <c r="BC252" s="22">
        <v>775794.04713088193</v>
      </c>
      <c r="BD252" s="22">
        <v>11237130.279756933</v>
      </c>
    </row>
    <row r="253" spans="1:65" x14ac:dyDescent="0.3">
      <c r="A253" s="23" t="s">
        <v>360</v>
      </c>
      <c r="B253" s="22">
        <v>0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137.81782736217485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  <c r="AQ253" s="22"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v>0</v>
      </c>
      <c r="AW253" s="22">
        <v>0</v>
      </c>
      <c r="AX253" s="22">
        <v>0</v>
      </c>
      <c r="AY253" s="22">
        <v>0</v>
      </c>
      <c r="AZ253" s="22">
        <v>0</v>
      </c>
      <c r="BA253" s="22">
        <v>0.45356125601126168</v>
      </c>
      <c r="BB253" s="22">
        <v>0</v>
      </c>
      <c r="BC253" s="22">
        <v>0</v>
      </c>
      <c r="BD253" s="22">
        <v>138.27138861819734</v>
      </c>
    </row>
    <row r="254" spans="1:65" x14ac:dyDescent="0.3">
      <c r="A254" s="23" t="s">
        <v>10</v>
      </c>
      <c r="B254" s="22">
        <v>1.3603296279761357E-4</v>
      </c>
      <c r="C254" s="22">
        <v>24.284071400193977</v>
      </c>
      <c r="D254" s="22">
        <v>0.26208136642392399</v>
      </c>
      <c r="E254" s="22">
        <v>2.1393415937096663E-4</v>
      </c>
      <c r="F254" s="22">
        <v>0</v>
      </c>
      <c r="G254" s="22">
        <v>8.507851855805396E-6</v>
      </c>
      <c r="H254" s="22">
        <v>0</v>
      </c>
      <c r="I254" s="22">
        <v>1.524937907992321E-3</v>
      </c>
      <c r="J254" s="22">
        <v>1.7121425211390144</v>
      </c>
      <c r="K254" s="22">
        <v>8.3105384850808942E-2</v>
      </c>
      <c r="L254" s="22">
        <v>0</v>
      </c>
      <c r="M254" s="22">
        <v>0</v>
      </c>
      <c r="N254" s="22">
        <v>1.9916413659779055E-2</v>
      </c>
      <c r="O254" s="22">
        <v>514.36340332632972</v>
      </c>
      <c r="P254" s="22">
        <v>0</v>
      </c>
      <c r="Q254" s="22">
        <v>5.6838719288266892E-2</v>
      </c>
      <c r="R254" s="22">
        <v>17036.18766965672</v>
      </c>
      <c r="S254" s="22">
        <v>16691.645209575392</v>
      </c>
      <c r="T254" s="22">
        <v>0</v>
      </c>
      <c r="U254" s="22">
        <v>261.77097861624151</v>
      </c>
      <c r="V254" s="22">
        <v>19.532355102038768</v>
      </c>
      <c r="W254" s="22">
        <v>7.1711965762909089E-5</v>
      </c>
      <c r="X254" s="22">
        <v>0.52412424056247153</v>
      </c>
      <c r="Y254" s="22">
        <v>12373.660990152775</v>
      </c>
      <c r="Z254" s="22">
        <v>5.3765441053632481E-3</v>
      </c>
      <c r="AA254" s="22">
        <v>0</v>
      </c>
      <c r="AB254" s="22">
        <v>6.4987687669646027E-6</v>
      </c>
      <c r="AC254" s="22">
        <v>8.3240728482855638E-6</v>
      </c>
      <c r="AD254" s="22">
        <v>0</v>
      </c>
      <c r="AE254" s="22">
        <v>4.012833242177773E-4</v>
      </c>
      <c r="AF254" s="22">
        <v>0</v>
      </c>
      <c r="AG254" s="22">
        <v>1.1373284099863888E-3</v>
      </c>
      <c r="AH254" s="22">
        <v>0</v>
      </c>
      <c r="AI254" s="22">
        <v>5066.9032271030692</v>
      </c>
      <c r="AJ254" s="22">
        <v>8.3058714544471914E-6</v>
      </c>
      <c r="AK254" s="22">
        <v>1.0395001464224933</v>
      </c>
      <c r="AL254" s="22">
        <v>0.10149763726377212</v>
      </c>
      <c r="AM254" s="22">
        <v>2.8658860679829456E-4</v>
      </c>
      <c r="AN254" s="22">
        <v>14.837822012472612</v>
      </c>
      <c r="AO254" s="22">
        <v>0.2604820078203362</v>
      </c>
      <c r="AP254" s="22">
        <v>1.6085478348091178E-3</v>
      </c>
      <c r="AQ254" s="22">
        <v>5.2699385638506197E-6</v>
      </c>
      <c r="AR254" s="22">
        <v>2.2243528400261453E-5</v>
      </c>
      <c r="AS254" s="22">
        <v>9.8169084092293688E-4</v>
      </c>
      <c r="AT254" s="22">
        <v>15.247417399229732</v>
      </c>
      <c r="AU254" s="22">
        <v>33.035335538824398</v>
      </c>
      <c r="AV254" s="22">
        <v>574.55653387279574</v>
      </c>
      <c r="AW254" s="22">
        <v>2.0245682428070142E-5</v>
      </c>
      <c r="AX254" s="22">
        <v>7.7136490102779228E-4</v>
      </c>
      <c r="AY254" s="22">
        <v>2.8421756315048254E-4</v>
      </c>
      <c r="AZ254" s="22">
        <v>5250.7478852777058</v>
      </c>
      <c r="BA254" s="22">
        <v>0.3844608616440966</v>
      </c>
      <c r="BB254" s="22">
        <v>1.1077361870140138E-4</v>
      </c>
      <c r="BC254" s="22">
        <v>595.03005264122226</v>
      </c>
      <c r="BD254" s="22">
        <v>58476.260085326008</v>
      </c>
    </row>
    <row r="255" spans="1:65" x14ac:dyDescent="0.3">
      <c r="A255" s="23" t="s">
        <v>11</v>
      </c>
      <c r="B255" s="22">
        <v>0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14.072242723394151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1.3976434773578501E-2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0</v>
      </c>
      <c r="AQ255" s="22"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v>0</v>
      </c>
      <c r="AW255" s="22"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v>0</v>
      </c>
      <c r="BC255" s="22">
        <v>0.11032357154397111</v>
      </c>
      <c r="BD255" s="22">
        <v>14.1965427297117</v>
      </c>
    </row>
    <row r="256" spans="1:65" x14ac:dyDescent="0.3">
      <c r="A256" s="23" t="s">
        <v>12</v>
      </c>
      <c r="B256" s="22">
        <v>113.33318870650437</v>
      </c>
      <c r="C256" s="22">
        <v>6028.8669980808836</v>
      </c>
      <c r="D256" s="22">
        <v>5184.2067734707716</v>
      </c>
      <c r="E256" s="22">
        <v>1.6351460117712726</v>
      </c>
      <c r="F256" s="22">
        <v>0</v>
      </c>
      <c r="G256" s="22">
        <v>760.04374011684354</v>
      </c>
      <c r="H256" s="22">
        <v>7.21679774644344E-5</v>
      </c>
      <c r="I256" s="22">
        <v>72.716818502530259</v>
      </c>
      <c r="J256" s="22">
        <v>12430.006035533082</v>
      </c>
      <c r="K256" s="22">
        <v>34.135467064039361</v>
      </c>
      <c r="L256" s="22">
        <v>395.50689827707112</v>
      </c>
      <c r="M256" s="22">
        <v>239.94481161127561</v>
      </c>
      <c r="N256" s="22">
        <v>0</v>
      </c>
      <c r="O256" s="22">
        <v>4091.5346292954396</v>
      </c>
      <c r="P256" s="22">
        <v>264.24635383927756</v>
      </c>
      <c r="Q256" s="22">
        <v>390.49786139957718</v>
      </c>
      <c r="R256" s="22">
        <v>92498.716038569299</v>
      </c>
      <c r="S256" s="22">
        <v>161251.15676045307</v>
      </c>
      <c r="T256" s="22">
        <v>39.452444659678967</v>
      </c>
      <c r="U256" s="22">
        <v>17795.656711493953</v>
      </c>
      <c r="V256" s="22">
        <v>80.046025793461212</v>
      </c>
      <c r="W256" s="22">
        <v>0.65014573807794385</v>
      </c>
      <c r="X256" s="22">
        <v>2603.5489207734431</v>
      </c>
      <c r="Y256" s="22">
        <v>48883.364620462431</v>
      </c>
      <c r="Z256" s="22">
        <v>102890.49571135906</v>
      </c>
      <c r="AA256" s="22">
        <v>0</v>
      </c>
      <c r="AB256" s="22">
        <v>106.31886232337419</v>
      </c>
      <c r="AC256" s="22">
        <v>121.99980823734936</v>
      </c>
      <c r="AD256" s="22">
        <v>228.85613440832981</v>
      </c>
      <c r="AE256" s="22">
        <v>96685.913585585295</v>
      </c>
      <c r="AF256" s="22">
        <v>7693.3066829369518</v>
      </c>
      <c r="AG256" s="22">
        <v>20.198891734658034</v>
      </c>
      <c r="AH256" s="22">
        <v>0</v>
      </c>
      <c r="AI256" s="22">
        <v>13375.040417259348</v>
      </c>
      <c r="AJ256" s="22">
        <v>8.32520472052245E-2</v>
      </c>
      <c r="AK256" s="22">
        <v>135.51950362542027</v>
      </c>
      <c r="AL256" s="22">
        <v>708.73452679584966</v>
      </c>
      <c r="AM256" s="22">
        <v>8.8313848834044641</v>
      </c>
      <c r="AN256" s="22">
        <v>84511.616779070144</v>
      </c>
      <c r="AO256" s="22">
        <v>3893.3515360024694</v>
      </c>
      <c r="AP256" s="22">
        <v>71.396659905016151</v>
      </c>
      <c r="AQ256" s="22">
        <v>4653.434857309343</v>
      </c>
      <c r="AR256" s="22">
        <v>888.46422683183232</v>
      </c>
      <c r="AS256" s="22">
        <v>1790.1627415193354</v>
      </c>
      <c r="AT256" s="22">
        <v>128233.05913661815</v>
      </c>
      <c r="AU256" s="22">
        <v>711.17922826758229</v>
      </c>
      <c r="AV256" s="22">
        <v>295.53245168340641</v>
      </c>
      <c r="AW256" s="22">
        <v>410.4019330209693</v>
      </c>
      <c r="AX256" s="22">
        <v>57.678511021613375</v>
      </c>
      <c r="AY256" s="22">
        <v>14120.224511015347</v>
      </c>
      <c r="AZ256" s="22">
        <v>12223.943907102092</v>
      </c>
      <c r="BA256" s="22">
        <v>20778.51513912794</v>
      </c>
      <c r="BB256" s="22">
        <v>0.10128465396284488</v>
      </c>
      <c r="BC256" s="22">
        <v>7407.374166614436</v>
      </c>
      <c r="BD256" s="22">
        <v>855181.00229298021</v>
      </c>
    </row>
    <row r="257" spans="1:56" x14ac:dyDescent="0.3">
      <c r="A257" s="23" t="s">
        <v>13</v>
      </c>
      <c r="B257" s="22">
        <v>455.90895157579826</v>
      </c>
      <c r="C257" s="22">
        <v>2959.0672036343567</v>
      </c>
      <c r="D257" s="22">
        <v>44.121286316229131</v>
      </c>
      <c r="E257" s="22">
        <v>41.393618707144981</v>
      </c>
      <c r="F257" s="22">
        <v>0</v>
      </c>
      <c r="G257" s="22">
        <v>1.1250021830067918</v>
      </c>
      <c r="H257" s="22">
        <v>8.2663500098178653E-4</v>
      </c>
      <c r="I257" s="22">
        <v>140.18282860948827</v>
      </c>
      <c r="J257" s="22">
        <v>38638.280597322067</v>
      </c>
      <c r="K257" s="22">
        <v>2879.3542411348317</v>
      </c>
      <c r="L257" s="22">
        <v>0.1179261684020686</v>
      </c>
      <c r="M257" s="22">
        <v>0</v>
      </c>
      <c r="N257" s="22">
        <v>2027.3036760575562</v>
      </c>
      <c r="O257" s="22">
        <v>0</v>
      </c>
      <c r="P257" s="22">
        <v>288.28162405808064</v>
      </c>
      <c r="Q257" s="22">
        <v>881.15236447131031</v>
      </c>
      <c r="R257" s="22">
        <v>850.56809100518194</v>
      </c>
      <c r="S257" s="22">
        <v>26359.05289754867</v>
      </c>
      <c r="T257" s="22">
        <v>11.229194526640962</v>
      </c>
      <c r="U257" s="22">
        <v>223.26731211482414</v>
      </c>
      <c r="V257" s="22">
        <v>68.120198648523214</v>
      </c>
      <c r="W257" s="22">
        <v>2.4916561717516412</v>
      </c>
      <c r="X257" s="22">
        <v>19.056863483969117</v>
      </c>
      <c r="Y257" s="22">
        <v>1438.842793592484</v>
      </c>
      <c r="Z257" s="22">
        <v>1146.1553253654226</v>
      </c>
      <c r="AA257" s="22">
        <v>0</v>
      </c>
      <c r="AB257" s="22">
        <v>36.205899003907589</v>
      </c>
      <c r="AC257" s="22">
        <v>133.23523330166944</v>
      </c>
      <c r="AD257" s="22">
        <v>0.15272573171995601</v>
      </c>
      <c r="AE257" s="22">
        <v>31.190437945017592</v>
      </c>
      <c r="AF257" s="22">
        <v>0.3450432334727192</v>
      </c>
      <c r="AG257" s="22">
        <v>53.150057253469448</v>
      </c>
      <c r="AH257" s="22">
        <v>0</v>
      </c>
      <c r="AI257" s="22">
        <v>5479.457882579607</v>
      </c>
      <c r="AJ257" s="22">
        <v>38.466370510178351</v>
      </c>
      <c r="AK257" s="22">
        <v>1606.4699205773047</v>
      </c>
      <c r="AL257" s="22">
        <v>48.70134290539697</v>
      </c>
      <c r="AM257" s="22">
        <v>56.05685499401585</v>
      </c>
      <c r="AN257" s="22">
        <v>1377.1168445120657</v>
      </c>
      <c r="AO257" s="22">
        <v>29.274995169162569</v>
      </c>
      <c r="AP257" s="22">
        <v>351.69227139963203</v>
      </c>
      <c r="AQ257" s="22">
        <v>0.21775719727023726</v>
      </c>
      <c r="AR257" s="22">
        <v>3.4065789948774059</v>
      </c>
      <c r="AS257" s="22">
        <v>113.64839322238463</v>
      </c>
      <c r="AT257" s="22">
        <v>14.738008950955603</v>
      </c>
      <c r="AU257" s="22">
        <v>0.27417185519725445</v>
      </c>
      <c r="AV257" s="22">
        <v>1218.3513736740229</v>
      </c>
      <c r="AW257" s="22">
        <v>2125.3789890672506</v>
      </c>
      <c r="AX257" s="22">
        <v>444.1159914304655</v>
      </c>
      <c r="AY257" s="22">
        <v>77.602904297916268</v>
      </c>
      <c r="AZ257" s="22">
        <v>3185.6121356700655</v>
      </c>
      <c r="BA257" s="22">
        <v>9702.44953044457</v>
      </c>
      <c r="BB257" s="22">
        <v>3.804612408312229</v>
      </c>
      <c r="BC257" s="22">
        <v>7587.7685920289377</v>
      </c>
      <c r="BD257" s="22">
        <v>112193.9593976896</v>
      </c>
    </row>
    <row r="258" spans="1:56" x14ac:dyDescent="0.3">
      <c r="A258" s="23" t="s">
        <v>14</v>
      </c>
      <c r="B258" s="22">
        <v>1.3077796716226076E-3</v>
      </c>
      <c r="C258" s="22">
        <v>189.76069688120748</v>
      </c>
      <c r="D258" s="22">
        <v>2.1898982713311956E-4</v>
      </c>
      <c r="E258" s="22">
        <v>3.0107095421855665</v>
      </c>
      <c r="F258" s="22">
        <v>0</v>
      </c>
      <c r="G258" s="22">
        <v>2.8855491109050847E-8</v>
      </c>
      <c r="H258" s="22">
        <v>2.1978265728060397E-6</v>
      </c>
      <c r="I258" s="22">
        <v>0.29045428808953017</v>
      </c>
      <c r="J258" s="22">
        <v>33.912742971766704</v>
      </c>
      <c r="K258" s="22">
        <v>8.1203886638158698E-4</v>
      </c>
      <c r="L258" s="22">
        <v>0</v>
      </c>
      <c r="M258" s="22">
        <v>0</v>
      </c>
      <c r="N258" s="22">
        <v>2.0677010448147947E-5</v>
      </c>
      <c r="O258" s="22">
        <v>3.5858357068396725</v>
      </c>
      <c r="P258" s="22">
        <v>0</v>
      </c>
      <c r="Q258" s="22">
        <v>1616.8073983099716</v>
      </c>
      <c r="R258" s="22">
        <v>1.3219371679931475E-2</v>
      </c>
      <c r="S258" s="22">
        <v>1443.3407997614215</v>
      </c>
      <c r="T258" s="22">
        <v>7.2138727772627117E-9</v>
      </c>
      <c r="U258" s="22">
        <v>8.9842327822274672</v>
      </c>
      <c r="V258" s="22">
        <v>0.88679282850685759</v>
      </c>
      <c r="W258" s="22">
        <v>1.046492477554911E-5</v>
      </c>
      <c r="X258" s="22">
        <v>1.8805424710485765E-6</v>
      </c>
      <c r="Y258" s="22">
        <v>7.2942307620714519</v>
      </c>
      <c r="Z258" s="22">
        <v>43.507141129114437</v>
      </c>
      <c r="AA258" s="22">
        <v>0</v>
      </c>
      <c r="AB258" s="22">
        <v>704.87536293228845</v>
      </c>
      <c r="AC258" s="22">
        <v>83.557241766665712</v>
      </c>
      <c r="AD258" s="22">
        <v>2.28487397098501E-5</v>
      </c>
      <c r="AE258" s="22">
        <v>0.75139513623047105</v>
      </c>
      <c r="AF258" s="22">
        <v>0.31446978240551626</v>
      </c>
      <c r="AG258" s="22">
        <v>1.9775781545642489E-2</v>
      </c>
      <c r="AH258" s="22">
        <v>0</v>
      </c>
      <c r="AI258" s="22">
        <v>69.684254172559463</v>
      </c>
      <c r="AJ258" s="22">
        <v>3.4642177076536917E-5</v>
      </c>
      <c r="AK258" s="22">
        <v>7.2138727772627135E-7</v>
      </c>
      <c r="AL258" s="22">
        <v>7.7598678220347052E-3</v>
      </c>
      <c r="AM258" s="22">
        <v>6.1935907041318555E-5</v>
      </c>
      <c r="AN258" s="22">
        <v>1.5717990506194929E-4</v>
      </c>
      <c r="AO258" s="22">
        <v>2.6772516924378963E-5</v>
      </c>
      <c r="AP258" s="22">
        <v>1.9098450151318932E-3</v>
      </c>
      <c r="AQ258" s="22">
        <v>0</v>
      </c>
      <c r="AR258" s="22">
        <v>649.09014778483584</v>
      </c>
      <c r="AS258" s="22">
        <v>7.859247822236024E-5</v>
      </c>
      <c r="AT258" s="22">
        <v>42.628136664662435</v>
      </c>
      <c r="AU258" s="22">
        <v>1.7160352019026567E-5</v>
      </c>
      <c r="AV258" s="22">
        <v>1.6242400004530652E-3</v>
      </c>
      <c r="AW258" s="22">
        <v>354.88801036503821</v>
      </c>
      <c r="AX258" s="22">
        <v>8.6301964658652935E-6</v>
      </c>
      <c r="AY258" s="22">
        <v>0</v>
      </c>
      <c r="AZ258" s="22">
        <v>4.787389944502533E-3</v>
      </c>
      <c r="BA258" s="22">
        <v>6.9787292380120327</v>
      </c>
      <c r="BB258" s="22">
        <v>26.550859730024879</v>
      </c>
      <c r="BC258" s="22">
        <v>638.4594630853195</v>
      </c>
      <c r="BD258" s="22">
        <v>5929.2109646658519</v>
      </c>
    </row>
    <row r="259" spans="1:56" x14ac:dyDescent="0.3">
      <c r="A259" s="23" t="s">
        <v>15</v>
      </c>
      <c r="B259" s="22">
        <v>60.443368706526591</v>
      </c>
      <c r="C259" s="22">
        <v>179.52931726643186</v>
      </c>
      <c r="D259" s="22">
        <v>22.65050402384119</v>
      </c>
      <c r="E259" s="22">
        <v>44.922207207510446</v>
      </c>
      <c r="F259" s="22">
        <v>0</v>
      </c>
      <c r="G259" s="22">
        <v>1.743566438801102E-3</v>
      </c>
      <c r="H259" s="22">
        <v>6.5410921801089409E-3</v>
      </c>
      <c r="I259" s="22">
        <v>796.66779941834886</v>
      </c>
      <c r="J259" s="22">
        <v>603.325914871127</v>
      </c>
      <c r="K259" s="22">
        <v>17.930092853795504</v>
      </c>
      <c r="L259" s="22">
        <v>102.41232580339646</v>
      </c>
      <c r="M259" s="22">
        <v>0</v>
      </c>
      <c r="N259" s="22">
        <v>2.8733781233452535E-2</v>
      </c>
      <c r="O259" s="22">
        <v>15.683682265852308</v>
      </c>
      <c r="P259" s="22">
        <v>1049.9112544428342</v>
      </c>
      <c r="Q259" s="22">
        <v>0</v>
      </c>
      <c r="R259" s="22">
        <v>566.69601453530424</v>
      </c>
      <c r="S259" s="22">
        <v>577.41288005339618</v>
      </c>
      <c r="T259" s="22">
        <v>7.8638915269366297E-2</v>
      </c>
      <c r="U259" s="22">
        <v>0.99661489985429952</v>
      </c>
      <c r="V259" s="22">
        <v>27.181153170842819</v>
      </c>
      <c r="W259" s="22">
        <v>0.49061670048309214</v>
      </c>
      <c r="X259" s="22">
        <v>7.1431774286923643E-3</v>
      </c>
      <c r="Y259" s="22">
        <v>41.007111798952309</v>
      </c>
      <c r="Z259" s="22">
        <v>60.957372478034202</v>
      </c>
      <c r="AA259" s="22">
        <v>0</v>
      </c>
      <c r="AB259" s="22">
        <v>83.668375755824286</v>
      </c>
      <c r="AC259" s="22">
        <v>242.5932208264002</v>
      </c>
      <c r="AD259" s="22">
        <v>6.8001595071548307E-2</v>
      </c>
      <c r="AE259" s="22">
        <v>1.1964422961599301</v>
      </c>
      <c r="AF259" s="22">
        <v>0</v>
      </c>
      <c r="AG259" s="22">
        <v>241.27414534869231</v>
      </c>
      <c r="AH259" s="22">
        <v>0</v>
      </c>
      <c r="AI259" s="22">
        <v>66.405361009523929</v>
      </c>
      <c r="AJ259" s="22">
        <v>6.074733837048119</v>
      </c>
      <c r="AK259" s="22">
        <v>175.721420690739</v>
      </c>
      <c r="AL259" s="22">
        <v>23.646751034241571</v>
      </c>
      <c r="AM259" s="22">
        <v>9.9668960155126509</v>
      </c>
      <c r="AN259" s="22">
        <v>122.08351001959491</v>
      </c>
      <c r="AO259" s="22">
        <v>3.6549939588448863E-2</v>
      </c>
      <c r="AP259" s="22">
        <v>88.057691322518323</v>
      </c>
      <c r="AQ259" s="22">
        <v>2.5036821575682882</v>
      </c>
      <c r="AR259" s="22">
        <v>2410.3906649422333</v>
      </c>
      <c r="AS259" s="22">
        <v>486.54112027302187</v>
      </c>
      <c r="AT259" s="22">
        <v>8.1953195213129177</v>
      </c>
      <c r="AU259" s="22">
        <v>9.4710757221178358E-5</v>
      </c>
      <c r="AV259" s="22">
        <v>21.479307924272447</v>
      </c>
      <c r="AW259" s="22">
        <v>56.102167403216306</v>
      </c>
      <c r="AX259" s="22">
        <v>14.235399095757703</v>
      </c>
      <c r="AY259" s="22">
        <v>105.82432130604553</v>
      </c>
      <c r="AZ259" s="22">
        <v>45.01423886918424</v>
      </c>
      <c r="BA259" s="22">
        <v>1444.1823290697462</v>
      </c>
      <c r="BB259" s="22">
        <v>2.5228426962057605E-2</v>
      </c>
      <c r="BC259" s="22">
        <v>3838.7240732368427</v>
      </c>
      <c r="BD259" s="22">
        <v>13662.352077656917</v>
      </c>
    </row>
    <row r="260" spans="1:56" x14ac:dyDescent="0.3">
      <c r="A260" s="23" t="s">
        <v>16</v>
      </c>
      <c r="B260" s="22">
        <v>303.28828311443988</v>
      </c>
      <c r="C260" s="22">
        <v>9094.2436712279996</v>
      </c>
      <c r="D260" s="22">
        <v>18952.990269377708</v>
      </c>
      <c r="E260" s="22">
        <v>2066.9785204818368</v>
      </c>
      <c r="F260" s="22">
        <v>143.60786729851907</v>
      </c>
      <c r="G260" s="22">
        <v>33.389507986339353</v>
      </c>
      <c r="H260" s="22">
        <v>0.11781002572223451</v>
      </c>
      <c r="I260" s="22">
        <v>15997.286983150818</v>
      </c>
      <c r="J260" s="22">
        <v>416845.75271149352</v>
      </c>
      <c r="K260" s="22">
        <v>11241.089454356505</v>
      </c>
      <c r="L260" s="22">
        <v>2846.6416172368677</v>
      </c>
      <c r="M260" s="22">
        <v>3.8173137475336274</v>
      </c>
      <c r="N260" s="22">
        <v>3934.6149669913748</v>
      </c>
      <c r="O260" s="22">
        <v>6089.6050256575309</v>
      </c>
      <c r="P260" s="22">
        <v>70.087799326956244</v>
      </c>
      <c r="Q260" s="22">
        <v>7134.9990712773551</v>
      </c>
      <c r="R260" s="22">
        <v>0</v>
      </c>
      <c r="S260" s="22">
        <v>77816.213796869342</v>
      </c>
      <c r="T260" s="22">
        <v>218.63892508365032</v>
      </c>
      <c r="U260" s="22">
        <v>2677.7936665768107</v>
      </c>
      <c r="V260" s="22">
        <v>12616.017353024279</v>
      </c>
      <c r="W260" s="22">
        <v>373.57614569241861</v>
      </c>
      <c r="X260" s="22">
        <v>73540.864510925559</v>
      </c>
      <c r="Y260" s="22">
        <v>96539.353422387227</v>
      </c>
      <c r="Z260" s="22">
        <v>75835.711869218794</v>
      </c>
      <c r="AA260" s="22">
        <v>0</v>
      </c>
      <c r="AB260" s="22">
        <v>52.208478280258596</v>
      </c>
      <c r="AC260" s="22">
        <v>89.450281259525227</v>
      </c>
      <c r="AD260" s="22">
        <v>7197.8018704602655</v>
      </c>
      <c r="AE260" s="22">
        <v>2942.1290307316021</v>
      </c>
      <c r="AF260" s="22">
        <v>324.62890343156113</v>
      </c>
      <c r="AG260" s="22">
        <v>624.37128720308817</v>
      </c>
      <c r="AH260" s="22">
        <v>0</v>
      </c>
      <c r="AI260" s="22">
        <v>282747.69011424936</v>
      </c>
      <c r="AJ260" s="22">
        <v>24.286048418430973</v>
      </c>
      <c r="AK260" s="22">
        <v>284.58255692511261</v>
      </c>
      <c r="AL260" s="22">
        <v>83621.904790976245</v>
      </c>
      <c r="AM260" s="22">
        <v>655.96319368870604</v>
      </c>
      <c r="AN260" s="22">
        <v>4451.4659962149917</v>
      </c>
      <c r="AO260" s="22">
        <v>3971.2527271940894</v>
      </c>
      <c r="AP260" s="22">
        <v>31570.125737578994</v>
      </c>
      <c r="AQ260" s="22">
        <v>2305.5701507415374</v>
      </c>
      <c r="AR260" s="22">
        <v>80726.448682417395</v>
      </c>
      <c r="AS260" s="22">
        <v>91749.260969630413</v>
      </c>
      <c r="AT260" s="22">
        <v>439.39749946830705</v>
      </c>
      <c r="AU260" s="22">
        <v>65.476780164659885</v>
      </c>
      <c r="AV260" s="22">
        <v>5851.736335163997</v>
      </c>
      <c r="AW260" s="22">
        <v>45741.254816263754</v>
      </c>
      <c r="AX260" s="22">
        <v>378.27283058162004</v>
      </c>
      <c r="AY260" s="22">
        <v>15327.305406190359</v>
      </c>
      <c r="AZ260" s="22">
        <v>62434.61412950384</v>
      </c>
      <c r="BA260" s="22">
        <v>401665.00311543437</v>
      </c>
      <c r="BB260" s="22">
        <v>83.345081318170244</v>
      </c>
      <c r="BC260" s="22">
        <v>271753.82053027645</v>
      </c>
      <c r="BD260" s="22">
        <v>2231456.0479062963</v>
      </c>
    </row>
    <row r="261" spans="1:56" x14ac:dyDescent="0.3">
      <c r="A261" s="23" t="s">
        <v>17</v>
      </c>
      <c r="B261" s="22">
        <v>61125.731701767123</v>
      </c>
      <c r="C261" s="22">
        <v>361040.88449748885</v>
      </c>
      <c r="D261" s="22">
        <v>102733.44493956138</v>
      </c>
      <c r="E261" s="22">
        <v>6473.7125708984349</v>
      </c>
      <c r="F261" s="22">
        <v>0.72939518974612783</v>
      </c>
      <c r="G261" s="22">
        <v>4108.1901117594398</v>
      </c>
      <c r="H261" s="22">
        <v>2.4582474037172664E-2</v>
      </c>
      <c r="I261" s="22">
        <v>7056.1830454995979</v>
      </c>
      <c r="J261" s="22">
        <v>1144647.1256458778</v>
      </c>
      <c r="K261" s="22">
        <v>37469.783305905876</v>
      </c>
      <c r="L261" s="22">
        <v>7858.0653628373366</v>
      </c>
      <c r="M261" s="22">
        <v>19245.283140879117</v>
      </c>
      <c r="N261" s="22">
        <v>85826.123981110359</v>
      </c>
      <c r="O261" s="22">
        <v>70002.925148620168</v>
      </c>
      <c r="P261" s="22">
        <v>10836.815473666791</v>
      </c>
      <c r="Q261" s="22">
        <v>25352.105016996691</v>
      </c>
      <c r="R261" s="22">
        <v>1269821.3338609617</v>
      </c>
      <c r="S261" s="22">
        <v>0</v>
      </c>
      <c r="T261" s="22">
        <v>15425.261363322554</v>
      </c>
      <c r="U261" s="22">
        <v>101257.64342911981</v>
      </c>
      <c r="V261" s="22">
        <v>18630.536041737621</v>
      </c>
      <c r="W261" s="22">
        <v>2362.1699558434311</v>
      </c>
      <c r="X261" s="22">
        <v>46114.449627940674</v>
      </c>
      <c r="Y261" s="22">
        <v>593158.27156568505</v>
      </c>
      <c r="Z261" s="22">
        <v>912599.02618742699</v>
      </c>
      <c r="AA261" s="22">
        <v>76.804876716680596</v>
      </c>
      <c r="AB261" s="22">
        <v>2403.8818684509947</v>
      </c>
      <c r="AC261" s="22">
        <v>8558.3938625543578</v>
      </c>
      <c r="AD261" s="22">
        <v>36107.535540650199</v>
      </c>
      <c r="AE261" s="22">
        <v>109811.00670566529</v>
      </c>
      <c r="AF261" s="22">
        <v>12016.432818278634</v>
      </c>
      <c r="AG261" s="22">
        <v>17769.58098852239</v>
      </c>
      <c r="AH261" s="22">
        <v>63.67139566538355</v>
      </c>
      <c r="AI261" s="22">
        <v>499152.57471362274</v>
      </c>
      <c r="AJ261" s="22">
        <v>2136.8380304931493</v>
      </c>
      <c r="AK261" s="22">
        <v>26072.082268808517</v>
      </c>
      <c r="AL261" s="22">
        <v>864114.87928629329</v>
      </c>
      <c r="AM261" s="22">
        <v>26252.505649554067</v>
      </c>
      <c r="AN261" s="22">
        <v>520012.17721998895</v>
      </c>
      <c r="AO261" s="22">
        <v>39088.380261850674</v>
      </c>
      <c r="AP261" s="22">
        <v>218412.77403228747</v>
      </c>
      <c r="AQ261" s="22">
        <v>54241.101260438387</v>
      </c>
      <c r="AR261" s="22">
        <v>41494.221573157229</v>
      </c>
      <c r="AS261" s="22">
        <v>183577.8437544943</v>
      </c>
      <c r="AT261" s="22">
        <v>26926.527733094681</v>
      </c>
      <c r="AU261" s="22">
        <v>7088.5196444048834</v>
      </c>
      <c r="AV261" s="22">
        <v>116420.88109585186</v>
      </c>
      <c r="AW261" s="22">
        <v>78917.370778569777</v>
      </c>
      <c r="AX261" s="22">
        <v>48471.23854316285</v>
      </c>
      <c r="AY261" s="22">
        <v>66213.620004992714</v>
      </c>
      <c r="AZ261" s="22">
        <v>1380281.9952626934</v>
      </c>
      <c r="BA261" s="22">
        <v>1058362.9075959113</v>
      </c>
      <c r="BB261" s="22">
        <v>776.14193972833175</v>
      </c>
      <c r="BC261" s="22">
        <v>575736.67589292652</v>
      </c>
      <c r="BD261" s="22">
        <v>10923704.3845514</v>
      </c>
    </row>
    <row r="262" spans="1:56" x14ac:dyDescent="0.3">
      <c r="A262" s="23" t="s">
        <v>18</v>
      </c>
      <c r="B262" s="22">
        <v>2.0444058605477889E-4</v>
      </c>
      <c r="C262" s="22">
        <v>4.4360597622348785E-2</v>
      </c>
      <c r="D262" s="22">
        <v>1401.6487249118218</v>
      </c>
      <c r="E262" s="22">
        <v>3.2831845773549652E-3</v>
      </c>
      <c r="F262" s="22">
        <v>0</v>
      </c>
      <c r="G262" s="22">
        <v>18685.995381785648</v>
      </c>
      <c r="H262" s="22">
        <v>0</v>
      </c>
      <c r="I262" s="22">
        <v>5.7297552497329443E-2</v>
      </c>
      <c r="J262" s="22">
        <v>837.15956735515908</v>
      </c>
      <c r="K262" s="22">
        <v>44.059511072744897</v>
      </c>
      <c r="L262" s="22">
        <v>179.30018760154516</v>
      </c>
      <c r="M262" s="22">
        <v>15967.032863841285</v>
      </c>
      <c r="N262" s="22">
        <v>17.454070910513096</v>
      </c>
      <c r="O262" s="22">
        <v>1046.1667162534179</v>
      </c>
      <c r="P262" s="22">
        <v>0</v>
      </c>
      <c r="Q262" s="22">
        <v>174.88026640174598</v>
      </c>
      <c r="R262" s="22">
        <v>167.1847331427519</v>
      </c>
      <c r="S262" s="22">
        <v>12855.418596421017</v>
      </c>
      <c r="T262" s="22">
        <v>0</v>
      </c>
      <c r="U262" s="22">
        <v>6423.9542663298707</v>
      </c>
      <c r="V262" s="22">
        <v>14.494503405516497</v>
      </c>
      <c r="W262" s="22">
        <v>5.1002073366051987E-5</v>
      </c>
      <c r="X262" s="22">
        <v>0.20519065995147895</v>
      </c>
      <c r="Y262" s="22">
        <v>909.24592370841788</v>
      </c>
      <c r="Z262" s="22">
        <v>4.897210358766003</v>
      </c>
      <c r="AA262" s="22">
        <v>0</v>
      </c>
      <c r="AB262" s="22">
        <v>0</v>
      </c>
      <c r="AC262" s="22">
        <v>0</v>
      </c>
      <c r="AD262" s="22">
        <v>0</v>
      </c>
      <c r="AE262" s="22">
        <v>3.1334334669578912</v>
      </c>
      <c r="AF262" s="22">
        <v>2151.8730446422796</v>
      </c>
      <c r="AG262" s="22">
        <v>3.6124676697284148E-2</v>
      </c>
      <c r="AH262" s="22">
        <v>0</v>
      </c>
      <c r="AI262" s="22">
        <v>4069.5357255428466</v>
      </c>
      <c r="AJ262" s="22">
        <v>7.7663872971234476E-5</v>
      </c>
      <c r="AK262" s="22">
        <v>2.5950592122389365E-4</v>
      </c>
      <c r="AL262" s="22">
        <v>101.25637446133226</v>
      </c>
      <c r="AM262" s="22">
        <v>0.17892103399133563</v>
      </c>
      <c r="AN262" s="22">
        <v>4945.5794124842878</v>
      </c>
      <c r="AO262" s="22">
        <v>418.18053087719812</v>
      </c>
      <c r="AP262" s="22">
        <v>2587.7894336329405</v>
      </c>
      <c r="AQ262" s="22">
        <v>55722.739519133313</v>
      </c>
      <c r="AR262" s="22">
        <v>5.8431075333463978E-4</v>
      </c>
      <c r="AS262" s="22">
        <v>0.1499966338141184</v>
      </c>
      <c r="AT262" s="22">
        <v>140.76019400231974</v>
      </c>
      <c r="AU262" s="22">
        <v>1.459503352708047E-3</v>
      </c>
      <c r="AV262" s="22">
        <v>897.49204705867385</v>
      </c>
      <c r="AW262" s="22">
        <v>95.498979647665621</v>
      </c>
      <c r="AX262" s="22">
        <v>3.7379209837274163E-2</v>
      </c>
      <c r="AY262" s="22">
        <v>8.2479331325728211E-2</v>
      </c>
      <c r="AZ262" s="22">
        <v>2621.2245046579369</v>
      </c>
      <c r="BA262" s="22">
        <v>16.827000035910196</v>
      </c>
      <c r="BB262" s="22">
        <v>0</v>
      </c>
      <c r="BC262" s="22">
        <v>1412.1661169386803</v>
      </c>
      <c r="BD262" s="22">
        <v>133913.74650938943</v>
      </c>
    </row>
    <row r="263" spans="1:56" x14ac:dyDescent="0.3">
      <c r="A263" s="23" t="s">
        <v>19</v>
      </c>
      <c r="B263" s="22">
        <v>0.49944248482354742</v>
      </c>
      <c r="C263" s="22">
        <v>425.30418799536238</v>
      </c>
      <c r="D263" s="22">
        <v>224.4802012060936</v>
      </c>
      <c r="E263" s="22">
        <v>355.91553615902416</v>
      </c>
      <c r="F263" s="22">
        <v>0</v>
      </c>
      <c r="G263" s="22">
        <v>102.62658523105593</v>
      </c>
      <c r="H263" s="22">
        <v>5.8764838364699211E-5</v>
      </c>
      <c r="I263" s="22">
        <v>22.101641711334263</v>
      </c>
      <c r="J263" s="22">
        <v>3047.3828889069282</v>
      </c>
      <c r="K263" s="22">
        <v>154.47139330693471</v>
      </c>
      <c r="L263" s="22">
        <v>1.9261274172337872</v>
      </c>
      <c r="M263" s="22">
        <v>0</v>
      </c>
      <c r="N263" s="22">
        <v>98.02557273981887</v>
      </c>
      <c r="O263" s="22">
        <v>11.84290514603264</v>
      </c>
      <c r="P263" s="22">
        <v>1.3244601301425327E-5</v>
      </c>
      <c r="Q263" s="22">
        <v>7.758846501768077</v>
      </c>
      <c r="R263" s="22">
        <v>2185.6370255375723</v>
      </c>
      <c r="S263" s="22">
        <v>20967.305706589112</v>
      </c>
      <c r="T263" s="22">
        <v>48.6446034669491</v>
      </c>
      <c r="U263" s="22">
        <v>0</v>
      </c>
      <c r="V263" s="22">
        <v>54.613988910137522</v>
      </c>
      <c r="W263" s="22">
        <v>6.8313652075847969E-2</v>
      </c>
      <c r="X263" s="22">
        <v>2.9446438173020164</v>
      </c>
      <c r="Y263" s="22">
        <v>439.18892937144528</v>
      </c>
      <c r="Z263" s="22">
        <v>31.936187672255549</v>
      </c>
      <c r="AA263" s="22">
        <v>0</v>
      </c>
      <c r="AB263" s="22">
        <v>0.45081444890350503</v>
      </c>
      <c r="AC263" s="22">
        <v>4.6501445299385757</v>
      </c>
      <c r="AD263" s="22">
        <v>6.1092286011090997E-4</v>
      </c>
      <c r="AE263" s="22">
        <v>55.003668979879286</v>
      </c>
      <c r="AF263" s="22">
        <v>0.13174746838709675</v>
      </c>
      <c r="AG263" s="22">
        <v>133.03141806268727</v>
      </c>
      <c r="AH263" s="22">
        <v>0</v>
      </c>
      <c r="AI263" s="22">
        <v>957.59982006935456</v>
      </c>
      <c r="AJ263" s="22">
        <v>2.5589623795728753E-2</v>
      </c>
      <c r="AK263" s="22">
        <v>17.003436961271351</v>
      </c>
      <c r="AL263" s="22">
        <v>49.801491977007665</v>
      </c>
      <c r="AM263" s="22">
        <v>7.2216167598941041</v>
      </c>
      <c r="AN263" s="22">
        <v>1039.138445342028</v>
      </c>
      <c r="AO263" s="22">
        <v>99.635596686761431</v>
      </c>
      <c r="AP263" s="22">
        <v>37.44750668414143</v>
      </c>
      <c r="AQ263" s="22">
        <v>1136.333697176113</v>
      </c>
      <c r="AR263" s="22">
        <v>54.050398112968004</v>
      </c>
      <c r="AS263" s="22">
        <v>13.792791106708163</v>
      </c>
      <c r="AT263" s="22">
        <v>2300.1744674816127</v>
      </c>
      <c r="AU263" s="22">
        <v>151.51224358357072</v>
      </c>
      <c r="AV263" s="22">
        <v>558.95477271144603</v>
      </c>
      <c r="AW263" s="22">
        <v>188.25578553448784</v>
      </c>
      <c r="AX263" s="22">
        <v>26.658182323935826</v>
      </c>
      <c r="AY263" s="22">
        <v>236.28891392866123</v>
      </c>
      <c r="AZ263" s="22">
        <v>7241.8380788345694</v>
      </c>
      <c r="BA263" s="22">
        <v>4263.3932471996386</v>
      </c>
      <c r="BB263" s="22">
        <v>9.3782581521029015E-2</v>
      </c>
      <c r="BC263" s="22">
        <v>1855.3803990089386</v>
      </c>
      <c r="BD263" s="22">
        <v>48610.543467933785</v>
      </c>
    </row>
    <row r="264" spans="1:56" x14ac:dyDescent="0.3">
      <c r="A264" s="23" t="s">
        <v>20</v>
      </c>
      <c r="B264" s="22">
        <v>739.97451130236743</v>
      </c>
      <c r="C264" s="22">
        <v>1.6394129625189247</v>
      </c>
      <c r="D264" s="22">
        <v>26218.390437506427</v>
      </c>
      <c r="E264" s="22">
        <v>50.430960656652879</v>
      </c>
      <c r="F264" s="22">
        <v>0</v>
      </c>
      <c r="G264" s="22">
        <v>751.49531522345865</v>
      </c>
      <c r="H264" s="22">
        <v>1.6696743247110398E-2</v>
      </c>
      <c r="I264" s="22">
        <v>2731.3888083295174</v>
      </c>
      <c r="J264" s="22">
        <v>95603.628560850906</v>
      </c>
      <c r="K264" s="22">
        <v>6345.4628980138859</v>
      </c>
      <c r="L264" s="22">
        <v>1599.6280029359098</v>
      </c>
      <c r="M264" s="22">
        <v>0</v>
      </c>
      <c r="N264" s="22">
        <v>1176.130147276994</v>
      </c>
      <c r="O264" s="22">
        <v>785.8472332722763</v>
      </c>
      <c r="P264" s="22">
        <v>3.7631637131003417E-3</v>
      </c>
      <c r="Q264" s="22">
        <v>6.974872585396116</v>
      </c>
      <c r="R264" s="22">
        <v>470.84486431382317</v>
      </c>
      <c r="S264" s="22">
        <v>25357.435690260008</v>
      </c>
      <c r="T264" s="22">
        <v>4048.0382663145961</v>
      </c>
      <c r="U264" s="22">
        <v>65.583100965143743</v>
      </c>
      <c r="V264" s="22">
        <v>0</v>
      </c>
      <c r="W264" s="22">
        <v>854.33479485246335</v>
      </c>
      <c r="X264" s="22">
        <v>392.36561831448199</v>
      </c>
      <c r="Y264" s="22">
        <v>13132.285718052424</v>
      </c>
      <c r="Z264" s="22">
        <v>38260.286259731249</v>
      </c>
      <c r="AA264" s="22">
        <v>0</v>
      </c>
      <c r="AB264" s="22">
        <v>1.1108818027947853</v>
      </c>
      <c r="AC264" s="22">
        <v>0.63527314358228948</v>
      </c>
      <c r="AD264" s="22">
        <v>0.17358036579216957</v>
      </c>
      <c r="AE264" s="22">
        <v>575.53106986566104</v>
      </c>
      <c r="AF264" s="22">
        <v>293.80922502904468</v>
      </c>
      <c r="AG264" s="22">
        <v>494.54922544485157</v>
      </c>
      <c r="AH264" s="22">
        <v>130.58187779068652</v>
      </c>
      <c r="AI264" s="22">
        <v>21287.944399603846</v>
      </c>
      <c r="AJ264" s="22">
        <v>1.4506874631228515</v>
      </c>
      <c r="AK264" s="22">
        <v>0.22098007415861418</v>
      </c>
      <c r="AL264" s="22">
        <v>512.03406133365195</v>
      </c>
      <c r="AM264" s="22">
        <v>87.634451308025817</v>
      </c>
      <c r="AN264" s="22">
        <v>1.9780132346778316</v>
      </c>
      <c r="AO264" s="22">
        <v>0.11921474134068451</v>
      </c>
      <c r="AP264" s="22">
        <v>449.04750404278167</v>
      </c>
      <c r="AQ264" s="22">
        <v>2579.3942753544256</v>
      </c>
      <c r="AR264" s="22">
        <v>2.5179925851615002</v>
      </c>
      <c r="AS264" s="22">
        <v>1217.1684048570817</v>
      </c>
      <c r="AT264" s="22">
        <v>0.3057475937211801</v>
      </c>
      <c r="AU264" s="22">
        <v>3950.1326785452479</v>
      </c>
      <c r="AV264" s="22">
        <v>5727.4712572251947</v>
      </c>
      <c r="AW264" s="22">
        <v>3.8527787292694584</v>
      </c>
      <c r="AX264" s="22">
        <v>91.579739476669516</v>
      </c>
      <c r="AY264" s="22">
        <v>168.47225376625798</v>
      </c>
      <c r="AZ264" s="22">
        <v>151294.68943664353</v>
      </c>
      <c r="BA264" s="22">
        <v>198771.73877806315</v>
      </c>
      <c r="BB264" s="22">
        <v>106.31589191228606</v>
      </c>
      <c r="BC264" s="22">
        <v>33853.134585110747</v>
      </c>
      <c r="BD264" s="22">
        <v>640195.78019873402</v>
      </c>
    </row>
    <row r="265" spans="1:56" x14ac:dyDescent="0.3">
      <c r="A265" s="23" t="s">
        <v>21</v>
      </c>
      <c r="B265" s="22">
        <v>2890.7964233056559</v>
      </c>
      <c r="C265" s="22">
        <v>2671.3022060169151</v>
      </c>
      <c r="D265" s="22">
        <v>4.3598498446160594</v>
      </c>
      <c r="E265" s="22">
        <v>0.22679577798980971</v>
      </c>
      <c r="F265" s="22">
        <v>0</v>
      </c>
      <c r="G265" s="22">
        <v>0</v>
      </c>
      <c r="H265" s="22">
        <v>0</v>
      </c>
      <c r="I265" s="22">
        <v>35.235326283680543</v>
      </c>
      <c r="J265" s="22">
        <v>18781.739987833142</v>
      </c>
      <c r="K265" s="22">
        <v>84.639450330055183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0.4280556022697139</v>
      </c>
      <c r="R265" s="22">
        <v>277.67111351571504</v>
      </c>
      <c r="S265" s="22">
        <v>362.96779088863696</v>
      </c>
      <c r="T265" s="22">
        <v>0</v>
      </c>
      <c r="U265" s="22">
        <v>2.0770370280003183</v>
      </c>
      <c r="V265" s="22">
        <v>0.96767401090448812</v>
      </c>
      <c r="W265" s="22">
        <v>0</v>
      </c>
      <c r="X265" s="22">
        <v>365.14189077551185</v>
      </c>
      <c r="Y265" s="22">
        <v>12.531313631309732</v>
      </c>
      <c r="Z265" s="22">
        <v>27286.372715958882</v>
      </c>
      <c r="AA265" s="22">
        <v>0</v>
      </c>
      <c r="AB265" s="22">
        <v>0</v>
      </c>
      <c r="AC265" s="22">
        <v>0</v>
      </c>
      <c r="AD265" s="22">
        <v>0</v>
      </c>
      <c r="AE265" s="22">
        <v>10.126763583640969</v>
      </c>
      <c r="AF265" s="22">
        <v>0</v>
      </c>
      <c r="AG265" s="22">
        <v>5.2035350052235341</v>
      </c>
      <c r="AH265" s="22">
        <v>0</v>
      </c>
      <c r="AI265" s="22">
        <v>128.24671604317041</v>
      </c>
      <c r="AJ265" s="22">
        <v>4.447029982786059E-2</v>
      </c>
      <c r="AK265" s="22">
        <v>0.49535304870982427</v>
      </c>
      <c r="AL265" s="22">
        <v>19278.547950987104</v>
      </c>
      <c r="AM265" s="22">
        <v>0.11984101132912683</v>
      </c>
      <c r="AN265" s="22">
        <v>0</v>
      </c>
      <c r="AO265" s="22">
        <v>0</v>
      </c>
      <c r="AP265" s="22">
        <v>6138.6810232959851</v>
      </c>
      <c r="AQ265" s="22">
        <v>0.18895890664935874</v>
      </c>
      <c r="AR265" s="22">
        <v>6.5993482722499115</v>
      </c>
      <c r="AS265" s="22">
        <v>27432.742637855285</v>
      </c>
      <c r="AT265" s="22">
        <v>4.644092970353806E-2</v>
      </c>
      <c r="AU265" s="22">
        <v>0</v>
      </c>
      <c r="AV265" s="22">
        <v>370.7455337500071</v>
      </c>
      <c r="AW265" s="22">
        <v>0.4911027264176791</v>
      </c>
      <c r="AX265" s="22">
        <v>0.51106066928539651</v>
      </c>
      <c r="AY265" s="22">
        <v>0</v>
      </c>
      <c r="AZ265" s="22">
        <v>288.11965932674389</v>
      </c>
      <c r="BA265" s="22">
        <v>12104.532650105419</v>
      </c>
      <c r="BB265" s="22">
        <v>6.5920792805267414E-2</v>
      </c>
      <c r="BC265" s="22">
        <v>474.32331034752116</v>
      </c>
      <c r="BD265" s="22">
        <v>119016.28990776037</v>
      </c>
    </row>
    <row r="266" spans="1:56" x14ac:dyDescent="0.3">
      <c r="A266" s="23" t="s">
        <v>22</v>
      </c>
      <c r="B266" s="22">
        <v>102.31062578061513</v>
      </c>
      <c r="C266" s="22">
        <v>1.8001264704911462</v>
      </c>
      <c r="D266" s="22">
        <v>0.8139366059659352</v>
      </c>
      <c r="E266" s="22">
        <v>12.592528753936914</v>
      </c>
      <c r="F266" s="22">
        <v>0</v>
      </c>
      <c r="G266" s="22">
        <v>6.0232857799898794E-2</v>
      </c>
      <c r="H266" s="22">
        <v>2.0108311643984438E-4</v>
      </c>
      <c r="I266" s="22">
        <v>69.603584299627286</v>
      </c>
      <c r="J266" s="22">
        <v>10251.016750396286</v>
      </c>
      <c r="K266" s="22">
        <v>590.60894713648963</v>
      </c>
      <c r="L266" s="22">
        <v>0</v>
      </c>
      <c r="M266" s="22">
        <v>0</v>
      </c>
      <c r="N266" s="22">
        <v>9.3161978368247259E-2</v>
      </c>
      <c r="O266" s="22">
        <v>0.21445990119535124</v>
      </c>
      <c r="P266" s="22">
        <v>4.532073566110039E-5</v>
      </c>
      <c r="Q266" s="22">
        <v>0.50339720837951685</v>
      </c>
      <c r="R266" s="22">
        <v>47186.428057059798</v>
      </c>
      <c r="S266" s="22">
        <v>1097.325885181393</v>
      </c>
      <c r="T266" s="22">
        <v>6.6001022901480664E-7</v>
      </c>
      <c r="U266" s="22">
        <v>0.31330157595508296</v>
      </c>
      <c r="V266" s="22">
        <v>9.547730072689717</v>
      </c>
      <c r="W266" s="22">
        <v>0.57701104384633983</v>
      </c>
      <c r="X266" s="22">
        <v>0</v>
      </c>
      <c r="Y266" s="22">
        <v>11031.112469095146</v>
      </c>
      <c r="Z266" s="22">
        <v>198.45373076864621</v>
      </c>
      <c r="AA266" s="22">
        <v>0</v>
      </c>
      <c r="AB266" s="22">
        <v>5.3412713157528158E-2</v>
      </c>
      <c r="AC266" s="22">
        <v>5.8929178456694445E-2</v>
      </c>
      <c r="AD266" s="22">
        <v>2.0904723986995642E-3</v>
      </c>
      <c r="AE266" s="22">
        <v>50.781459268255645</v>
      </c>
      <c r="AF266" s="22">
        <v>0</v>
      </c>
      <c r="AG266" s="22">
        <v>40.971137310300286</v>
      </c>
      <c r="AH266" s="22">
        <v>0</v>
      </c>
      <c r="AI266" s="22">
        <v>15.473045048429018</v>
      </c>
      <c r="AJ266" s="22">
        <v>1.9964064537509132</v>
      </c>
      <c r="AK266" s="22">
        <v>0.10389100305207559</v>
      </c>
      <c r="AL266" s="22">
        <v>271.61620983175493</v>
      </c>
      <c r="AM266" s="22">
        <v>5.1223241730486695</v>
      </c>
      <c r="AN266" s="22">
        <v>0.1991314095579115</v>
      </c>
      <c r="AO266" s="22">
        <v>2.3077160586984932E-2</v>
      </c>
      <c r="AP266" s="22">
        <v>366.99808802506834</v>
      </c>
      <c r="AQ266" s="22">
        <v>6.2637095227390499E-2</v>
      </c>
      <c r="AR266" s="22">
        <v>476.07395564998211</v>
      </c>
      <c r="AS266" s="22">
        <v>22.099903525740217</v>
      </c>
      <c r="AT266" s="22">
        <v>2.3503363356412697E-2</v>
      </c>
      <c r="AU266" s="22">
        <v>2.5951148229338646E-2</v>
      </c>
      <c r="AV266" s="22">
        <v>2.8305263324850105</v>
      </c>
      <c r="AW266" s="22">
        <v>0.29300169475562032</v>
      </c>
      <c r="AX266" s="22">
        <v>5.5300717495310261</v>
      </c>
      <c r="AY266" s="22">
        <v>1.0232849330524787</v>
      </c>
      <c r="AZ266" s="22">
        <v>702.47055225229838</v>
      </c>
      <c r="BA266" s="22">
        <v>12818.348336660683</v>
      </c>
      <c r="BB266" s="22">
        <v>0.788091535762248</v>
      </c>
      <c r="BC266" s="22">
        <v>1070.1543638482915</v>
      </c>
      <c r="BD266" s="22">
        <v>86406.49956508771</v>
      </c>
    </row>
    <row r="267" spans="1:56" x14ac:dyDescent="0.3">
      <c r="A267" s="23" t="s">
        <v>23</v>
      </c>
      <c r="B267" s="22">
        <v>1104.3688160902648</v>
      </c>
      <c r="C267" s="22">
        <v>25050.518700996872</v>
      </c>
      <c r="D267" s="22">
        <v>8403.6327745053022</v>
      </c>
      <c r="E267" s="22">
        <v>7287.0500844462031</v>
      </c>
      <c r="F267" s="22">
        <v>0</v>
      </c>
      <c r="G267" s="22">
        <v>2285.4416147859511</v>
      </c>
      <c r="H267" s="22">
        <v>0</v>
      </c>
      <c r="I267" s="22">
        <v>616.44174698812117</v>
      </c>
      <c r="J267" s="22">
        <v>38187.747776771401</v>
      </c>
      <c r="K267" s="22">
        <v>1465.6058317958702</v>
      </c>
      <c r="L267" s="22">
        <v>8734.823099748086</v>
      </c>
      <c r="M267" s="22">
        <v>4140.4532871346291</v>
      </c>
      <c r="N267" s="22">
        <v>2496.7507468900662</v>
      </c>
      <c r="O267" s="22">
        <v>4907.002336507664</v>
      </c>
      <c r="P267" s="22">
        <v>1342.7224712652983</v>
      </c>
      <c r="Q267" s="22">
        <v>579.42731489622531</v>
      </c>
      <c r="R267" s="22">
        <v>117163.3176636049</v>
      </c>
      <c r="S267" s="22">
        <v>89466.423595451546</v>
      </c>
      <c r="T267" s="22">
        <v>995.74052300149401</v>
      </c>
      <c r="U267" s="22">
        <v>5201.2527229018633</v>
      </c>
      <c r="V267" s="22">
        <v>2152.0215442617496</v>
      </c>
      <c r="W267" s="22">
        <v>118.74646653887574</v>
      </c>
      <c r="X267" s="22">
        <v>1264.5418602115938</v>
      </c>
      <c r="Y267" s="22">
        <v>0</v>
      </c>
      <c r="Z267" s="22">
        <v>6130.7747071122049</v>
      </c>
      <c r="AA267" s="22">
        <v>0</v>
      </c>
      <c r="AB267" s="22">
        <v>60.806226536799954</v>
      </c>
      <c r="AC267" s="22">
        <v>312.15310764665463</v>
      </c>
      <c r="AD267" s="22">
        <v>135.51900567331052</v>
      </c>
      <c r="AE267" s="22">
        <v>113234.56026494384</v>
      </c>
      <c r="AF267" s="22">
        <v>5819.1843233737673</v>
      </c>
      <c r="AG267" s="22">
        <v>402.77420223360332</v>
      </c>
      <c r="AH267" s="22">
        <v>32.05844726189568</v>
      </c>
      <c r="AI267" s="22">
        <v>26524.430781299692</v>
      </c>
      <c r="AJ267" s="22">
        <v>229.30961827575575</v>
      </c>
      <c r="AK267" s="22">
        <v>483.94012272025549</v>
      </c>
      <c r="AL267" s="22">
        <v>13099.928469504732</v>
      </c>
      <c r="AM267" s="22">
        <v>570.55905454109029</v>
      </c>
      <c r="AN267" s="22">
        <v>10307.723937127394</v>
      </c>
      <c r="AO267" s="22">
        <v>3324.6043103503848</v>
      </c>
      <c r="AP267" s="22">
        <v>32713.40558754318</v>
      </c>
      <c r="AQ267" s="22">
        <v>63463.509301034181</v>
      </c>
      <c r="AR267" s="22">
        <v>9581.7677987959614</v>
      </c>
      <c r="AS267" s="22">
        <v>52463.584523517486</v>
      </c>
      <c r="AT267" s="22">
        <v>4651.083162659771</v>
      </c>
      <c r="AU267" s="22">
        <v>837.29419137629134</v>
      </c>
      <c r="AV267" s="22">
        <v>10970.279519864001</v>
      </c>
      <c r="AW267" s="22">
        <v>2044.0928943586562</v>
      </c>
      <c r="AX267" s="22">
        <v>81290.242208211945</v>
      </c>
      <c r="AY267" s="22">
        <v>1950.0096501531389</v>
      </c>
      <c r="AZ267" s="22">
        <v>28338.446300154865</v>
      </c>
      <c r="BA267" s="22">
        <v>34458.473826366069</v>
      </c>
      <c r="BB267" s="22">
        <v>0</v>
      </c>
      <c r="BC267" s="22">
        <v>175166.66575969366</v>
      </c>
      <c r="BD267" s="22">
        <v>1001561.2122811247</v>
      </c>
    </row>
    <row r="268" spans="1:56" x14ac:dyDescent="0.3">
      <c r="A268" s="23" t="s">
        <v>24</v>
      </c>
      <c r="B268" s="22">
        <v>948.35635870728231</v>
      </c>
      <c r="C268" s="22">
        <v>32096.346812369109</v>
      </c>
      <c r="D268" s="22">
        <v>2879.9366593859627</v>
      </c>
      <c r="E268" s="22">
        <v>48.045547275798342</v>
      </c>
      <c r="F268" s="22">
        <v>0</v>
      </c>
      <c r="G268" s="22">
        <v>0.41274599960100977</v>
      </c>
      <c r="H268" s="22">
        <v>31.653868038909501</v>
      </c>
      <c r="I268" s="22">
        <v>2214.8168993751869</v>
      </c>
      <c r="J268" s="22">
        <v>607263.62419617467</v>
      </c>
      <c r="K268" s="22">
        <v>10794.366507325305</v>
      </c>
      <c r="L268" s="22">
        <v>0.98118294041841159</v>
      </c>
      <c r="M268" s="22">
        <v>0</v>
      </c>
      <c r="N268" s="22">
        <v>1062.0652747752533</v>
      </c>
      <c r="O268" s="22">
        <v>20.944721918684582</v>
      </c>
      <c r="P268" s="22">
        <v>1.198552483548336E-5</v>
      </c>
      <c r="Q268" s="22">
        <v>2509.9254761438278</v>
      </c>
      <c r="R268" s="22">
        <v>88845.325559816265</v>
      </c>
      <c r="S268" s="22">
        <v>123941.02722991499</v>
      </c>
      <c r="T268" s="22">
        <v>1.7454635005670942E-7</v>
      </c>
      <c r="U268" s="22">
        <v>135.53837812840823</v>
      </c>
      <c r="V268" s="22">
        <v>220.12053860668544</v>
      </c>
      <c r="W268" s="22">
        <v>39041.141560541932</v>
      </c>
      <c r="X268" s="22">
        <v>12113.933817712003</v>
      </c>
      <c r="Y268" s="22">
        <v>17029.570518644101</v>
      </c>
      <c r="Z268" s="22">
        <v>0</v>
      </c>
      <c r="AA268" s="22">
        <v>0</v>
      </c>
      <c r="AB268" s="22">
        <v>0.31723620449179685</v>
      </c>
      <c r="AC268" s="22">
        <v>2762.180091879919</v>
      </c>
      <c r="AD268" s="22">
        <v>60.191437034547164</v>
      </c>
      <c r="AE268" s="22">
        <v>138023.14283587862</v>
      </c>
      <c r="AF268" s="22">
        <v>20383.526625717088</v>
      </c>
      <c r="AG268" s="22">
        <v>927.90012217919957</v>
      </c>
      <c r="AH268" s="22">
        <v>0</v>
      </c>
      <c r="AI268" s="22">
        <v>3867.7933788204377</v>
      </c>
      <c r="AJ268" s="22">
        <v>3.030406593947427</v>
      </c>
      <c r="AK268" s="22">
        <v>301.46590603201281</v>
      </c>
      <c r="AL268" s="22">
        <v>1118741.5220843724</v>
      </c>
      <c r="AM268" s="22">
        <v>4812.7862497474962</v>
      </c>
      <c r="AN268" s="22">
        <v>36.231603004492726</v>
      </c>
      <c r="AO268" s="22">
        <v>117.37644566485126</v>
      </c>
      <c r="AP268" s="22">
        <v>619603.38059593842</v>
      </c>
      <c r="AQ268" s="22">
        <v>18.184905273771353</v>
      </c>
      <c r="AR268" s="22">
        <v>444.15018649227227</v>
      </c>
      <c r="AS268" s="22">
        <v>275865.62933260755</v>
      </c>
      <c r="AT268" s="22">
        <v>10.079460459304165</v>
      </c>
      <c r="AU268" s="22">
        <v>5.4643564425427532E-6</v>
      </c>
      <c r="AV268" s="22">
        <v>253.43638639378366</v>
      </c>
      <c r="AW268" s="22">
        <v>219.95215145964283</v>
      </c>
      <c r="AX268" s="22">
        <v>57393.787254528921</v>
      </c>
      <c r="AY268" s="22">
        <v>151.10329621821546</v>
      </c>
      <c r="AZ268" s="22">
        <v>31351.174946646515</v>
      </c>
      <c r="BA268" s="22">
        <v>738450.51850965281</v>
      </c>
      <c r="BB268" s="22">
        <v>3316.5677754639619</v>
      </c>
      <c r="BC268" s="22">
        <v>69053.711036737557</v>
      </c>
      <c r="BD268" s="22">
        <v>4027367.2741324198</v>
      </c>
    </row>
    <row r="269" spans="1:56" x14ac:dyDescent="0.3">
      <c r="A269" s="23" t="s">
        <v>25</v>
      </c>
      <c r="B269" s="22">
        <v>0</v>
      </c>
      <c r="C269" s="22">
        <v>0</v>
      </c>
      <c r="D269" s="22">
        <v>0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0</v>
      </c>
      <c r="AQ269" s="22"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v>0</v>
      </c>
      <c r="AW269" s="22"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v>0</v>
      </c>
      <c r="BC269" s="22">
        <v>0</v>
      </c>
      <c r="BD269" s="22">
        <v>0</v>
      </c>
    </row>
    <row r="270" spans="1:56" x14ac:dyDescent="0.3">
      <c r="A270" s="23" t="s">
        <v>26</v>
      </c>
      <c r="B270" s="22">
        <v>3.2806726834144782E-5</v>
      </c>
      <c r="C270" s="22">
        <v>5.7934568304019849E-6</v>
      </c>
      <c r="D270" s="22">
        <v>2.0133324712732436E-5</v>
      </c>
      <c r="E270" s="22">
        <v>6.4995690246876343</v>
      </c>
      <c r="F270" s="22">
        <v>0</v>
      </c>
      <c r="G270" s="22">
        <v>6.1146902134405941E-2</v>
      </c>
      <c r="H270" s="22">
        <v>0</v>
      </c>
      <c r="I270" s="22">
        <v>9.1945791651237389E-3</v>
      </c>
      <c r="J270" s="22">
        <v>2.1094620898371121</v>
      </c>
      <c r="K270" s="22">
        <v>0.25142251364766371</v>
      </c>
      <c r="L270" s="22">
        <v>0</v>
      </c>
      <c r="M270" s="22">
        <v>0</v>
      </c>
      <c r="N270" s="22">
        <v>0</v>
      </c>
      <c r="O270" s="22">
        <v>0</v>
      </c>
      <c r="P270" s="22">
        <v>30.40748090426672</v>
      </c>
      <c r="Q270" s="22">
        <v>1.1893278202574499E-4</v>
      </c>
      <c r="R270" s="22">
        <v>1.3992058600714986E-2</v>
      </c>
      <c r="S270" s="22">
        <v>8.2264297626021242E-3</v>
      </c>
      <c r="T270" s="22">
        <v>0</v>
      </c>
      <c r="U270" s="22">
        <v>0</v>
      </c>
      <c r="V270" s="22">
        <v>2.4148080446021033E-3</v>
      </c>
      <c r="W270" s="22">
        <v>4.8028075929841524E-5</v>
      </c>
      <c r="X270" s="22">
        <v>0</v>
      </c>
      <c r="Y270" s="22">
        <v>2.2883392555926104E-3</v>
      </c>
      <c r="Z270" s="22">
        <v>3.8170629020553632</v>
      </c>
      <c r="AA270" s="22">
        <v>0</v>
      </c>
      <c r="AB270" s="22">
        <v>0</v>
      </c>
      <c r="AC270" s="22">
        <v>75.105866364517468</v>
      </c>
      <c r="AD270" s="22">
        <v>0</v>
      </c>
      <c r="AE270" s="22">
        <v>2.286416848447002E-2</v>
      </c>
      <c r="AF270" s="22">
        <v>0</v>
      </c>
      <c r="AG270" s="22">
        <v>5.7969526660525518E-3</v>
      </c>
      <c r="AH270" s="22">
        <v>0</v>
      </c>
      <c r="AI270" s="22">
        <v>2.9030812527203395E-2</v>
      </c>
      <c r="AJ270" s="22">
        <v>1.2462777155052336E-5</v>
      </c>
      <c r="AK270" s="22">
        <v>0.82135991674013797</v>
      </c>
      <c r="AL270" s="22">
        <v>72.532981711874072</v>
      </c>
      <c r="AM270" s="22">
        <v>2.9198696327955599E-4</v>
      </c>
      <c r="AN270" s="22">
        <v>3.057345106720297E-2</v>
      </c>
      <c r="AO270" s="22">
        <v>0</v>
      </c>
      <c r="AP270" s="22">
        <v>6.6708546642671437E-2</v>
      </c>
      <c r="AQ270" s="22">
        <v>0</v>
      </c>
      <c r="AR270" s="22">
        <v>374.07435576749469</v>
      </c>
      <c r="AS270" s="22">
        <v>4.411939899600615E-2</v>
      </c>
      <c r="AT270" s="22">
        <v>6.3505466083753461</v>
      </c>
      <c r="AU270" s="22">
        <v>0</v>
      </c>
      <c r="AV270" s="22">
        <v>5.8725605313625058E-4</v>
      </c>
      <c r="AW270" s="22">
        <v>6.3510815050727505</v>
      </c>
      <c r="AX270" s="22">
        <v>0</v>
      </c>
      <c r="AY270" s="22">
        <v>72.01794780672995</v>
      </c>
      <c r="AZ270" s="22">
        <v>0.52971071176661122</v>
      </c>
      <c r="BA270" s="22">
        <v>2.7716942145713417</v>
      </c>
      <c r="BB270" s="22">
        <v>0</v>
      </c>
      <c r="BC270" s="22">
        <v>168.78393375458668</v>
      </c>
      <c r="BD270" s="22">
        <v>822.72194964373011</v>
      </c>
    </row>
    <row r="271" spans="1:56" x14ac:dyDescent="0.3">
      <c r="A271" s="23" t="s">
        <v>27</v>
      </c>
      <c r="B271" s="22">
        <v>1.2809613552645951</v>
      </c>
      <c r="C271" s="22">
        <v>3.2840706958548863E-2</v>
      </c>
      <c r="D271" s="22">
        <v>648.42673381658028</v>
      </c>
      <c r="E271" s="22">
        <v>6.923877024014728</v>
      </c>
      <c r="F271" s="22">
        <v>0</v>
      </c>
      <c r="G271" s="22">
        <v>1.537861288872849E-2</v>
      </c>
      <c r="H271" s="22">
        <v>1.875754905030414E-3</v>
      </c>
      <c r="I271" s="22">
        <v>228.03344946895783</v>
      </c>
      <c r="J271" s="22">
        <v>2038.9698824635561</v>
      </c>
      <c r="K271" s="22">
        <v>150.26553699778165</v>
      </c>
      <c r="L271" s="22">
        <v>0</v>
      </c>
      <c r="M271" s="22">
        <v>0</v>
      </c>
      <c r="N271" s="22">
        <v>3.2367076220734009E-2</v>
      </c>
      <c r="O271" s="22">
        <v>6.8934647889683592E-2</v>
      </c>
      <c r="P271" s="22">
        <v>26.737827850422047</v>
      </c>
      <c r="Q271" s="22">
        <v>9.9898780579776272</v>
      </c>
      <c r="R271" s="22">
        <v>3.6622146761021321</v>
      </c>
      <c r="S271" s="22">
        <v>11136.737693576168</v>
      </c>
      <c r="T271" s="22">
        <v>6.1567447648700689E-6</v>
      </c>
      <c r="U271" s="22">
        <v>9.4934552502253366E-3</v>
      </c>
      <c r="V271" s="22">
        <v>91.297452697216215</v>
      </c>
      <c r="W271" s="22">
        <v>0.13834883672369724</v>
      </c>
      <c r="X271" s="22">
        <v>1.592793831426861E-2</v>
      </c>
      <c r="Y271" s="22">
        <v>3554.5495593400024</v>
      </c>
      <c r="Z271" s="22">
        <v>10.208151046612175</v>
      </c>
      <c r="AA271" s="22">
        <v>0</v>
      </c>
      <c r="AB271" s="22">
        <v>6.2019576117635813</v>
      </c>
      <c r="AC271" s="22">
        <v>0</v>
      </c>
      <c r="AD271" s="22">
        <v>1.9500462918598461E-2</v>
      </c>
      <c r="AE271" s="22">
        <v>5157.6206482129082</v>
      </c>
      <c r="AF271" s="22">
        <v>0</v>
      </c>
      <c r="AG271" s="22">
        <v>4.6756671797097118</v>
      </c>
      <c r="AH271" s="22">
        <v>0</v>
      </c>
      <c r="AI271" s="22">
        <v>2.7091014942337006</v>
      </c>
      <c r="AJ271" s="22">
        <v>1.3909262018826031E-2</v>
      </c>
      <c r="AK271" s="22">
        <v>365.64727003770543</v>
      </c>
      <c r="AL271" s="22">
        <v>14.195712280135764</v>
      </c>
      <c r="AM271" s="22">
        <v>197.11367569535619</v>
      </c>
      <c r="AN271" s="22">
        <v>660.00637507357817</v>
      </c>
      <c r="AO271" s="22">
        <v>1.7532860457166184E-2</v>
      </c>
      <c r="AP271" s="22">
        <v>3.3507147803840023</v>
      </c>
      <c r="AQ271" s="22">
        <v>9.5105749166249434E-3</v>
      </c>
      <c r="AR271" s="22">
        <v>877.46376619261582</v>
      </c>
      <c r="AS271" s="22">
        <v>1.7816124355451055</v>
      </c>
      <c r="AT271" s="22">
        <v>3.070760610179591E-2</v>
      </c>
      <c r="AU271" s="22">
        <v>19.518591317184331</v>
      </c>
      <c r="AV271" s="22">
        <v>21.384474763169489</v>
      </c>
      <c r="AW271" s="22">
        <v>3.5936725985969611</v>
      </c>
      <c r="AX271" s="22">
        <v>1.3994355764260906</v>
      </c>
      <c r="AY271" s="22">
        <v>280.03284226541285</v>
      </c>
      <c r="AZ271" s="22">
        <v>3.0935164266671005</v>
      </c>
      <c r="BA271" s="22">
        <v>205.8952716885089</v>
      </c>
      <c r="BB271" s="22">
        <v>0.19906957384403506</v>
      </c>
      <c r="BC271" s="22">
        <v>6615.0541634360807</v>
      </c>
      <c r="BD271" s="22">
        <v>32348.427090962792</v>
      </c>
    </row>
    <row r="272" spans="1:56" x14ac:dyDescent="0.3">
      <c r="A272" s="23" t="s">
        <v>28</v>
      </c>
      <c r="B272" s="22">
        <v>9.525813825367095</v>
      </c>
      <c r="C272" s="22">
        <v>2281.7022937835363</v>
      </c>
      <c r="D272" s="22">
        <v>47321.128595746966</v>
      </c>
      <c r="E272" s="22">
        <v>0</v>
      </c>
      <c r="F272" s="22">
        <v>0</v>
      </c>
      <c r="G272" s="22">
        <v>934.49063477665879</v>
      </c>
      <c r="H272" s="22">
        <v>0</v>
      </c>
      <c r="I272" s="22">
        <v>24.533010663497006</v>
      </c>
      <c r="J272" s="22">
        <v>16.924588983630215</v>
      </c>
      <c r="K272" s="22">
        <v>0</v>
      </c>
      <c r="L272" s="22">
        <v>0</v>
      </c>
      <c r="M272" s="22">
        <v>0</v>
      </c>
      <c r="N272" s="22">
        <v>13.251407219699114</v>
      </c>
      <c r="O272" s="22">
        <v>0</v>
      </c>
      <c r="P272" s="22">
        <v>0</v>
      </c>
      <c r="Q272" s="22">
        <v>0</v>
      </c>
      <c r="R272" s="22">
        <v>7306.1026604425588</v>
      </c>
      <c r="S272" s="22">
        <v>13306.115211613154</v>
      </c>
      <c r="T272" s="22">
        <v>2.0877299443032884</v>
      </c>
      <c r="U272" s="22">
        <v>1.1879969557541725</v>
      </c>
      <c r="V272" s="22">
        <v>5.9880287733050395</v>
      </c>
      <c r="W272" s="22">
        <v>1.0657031514853603</v>
      </c>
      <c r="X272" s="22">
        <v>17.562263820174731</v>
      </c>
      <c r="Y272" s="22">
        <v>408.75393786090342</v>
      </c>
      <c r="Z272" s="22">
        <v>0</v>
      </c>
      <c r="AA272" s="22">
        <v>0</v>
      </c>
      <c r="AB272" s="22">
        <v>0</v>
      </c>
      <c r="AC272" s="22">
        <v>14.579168523189075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3621.3422938287235</v>
      </c>
      <c r="AJ272" s="22">
        <v>0</v>
      </c>
      <c r="AK272" s="22">
        <v>0</v>
      </c>
      <c r="AL272" s="22">
        <v>0</v>
      </c>
      <c r="AM272" s="22">
        <v>0</v>
      </c>
      <c r="AN272" s="22">
        <v>1.8999216020333272</v>
      </c>
      <c r="AO272" s="22">
        <v>15.780268386543474</v>
      </c>
      <c r="AP272" s="22">
        <v>0</v>
      </c>
      <c r="AQ272" s="22">
        <v>0</v>
      </c>
      <c r="AR272" s="22">
        <v>0</v>
      </c>
      <c r="AS272" s="22">
        <v>3.9789162746031299</v>
      </c>
      <c r="AT272" s="22">
        <v>0</v>
      </c>
      <c r="AU272" s="22">
        <v>0</v>
      </c>
      <c r="AV272" s="22">
        <v>1.7688925260310289</v>
      </c>
      <c r="AW272" s="22">
        <v>5.1931190455577605</v>
      </c>
      <c r="AX272" s="22">
        <v>0</v>
      </c>
      <c r="AY272" s="22">
        <v>0</v>
      </c>
      <c r="AZ272" s="22">
        <v>89.457917822635878</v>
      </c>
      <c r="BA272" s="22">
        <v>0</v>
      </c>
      <c r="BB272" s="22">
        <v>0</v>
      </c>
      <c r="BC272" s="22">
        <v>626.58977671472871</v>
      </c>
      <c r="BD272" s="22">
        <v>76031.010152285045</v>
      </c>
    </row>
    <row r="273" spans="1:56" x14ac:dyDescent="0.3">
      <c r="A273" s="23" t="s">
        <v>29</v>
      </c>
      <c r="B273" s="22">
        <v>0</v>
      </c>
      <c r="C273" s="22">
        <v>0</v>
      </c>
      <c r="D273" s="22">
        <v>0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306.2721618321259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2837.7474397785018</v>
      </c>
      <c r="AN273" s="22">
        <v>0</v>
      </c>
      <c r="AO273" s="22">
        <v>0</v>
      </c>
      <c r="AP273" s="22">
        <v>0</v>
      </c>
      <c r="AQ273" s="22">
        <v>0</v>
      </c>
      <c r="AR273" s="22">
        <v>0</v>
      </c>
      <c r="AS273" s="22">
        <v>135524.62430049037</v>
      </c>
      <c r="AT273" s="22">
        <v>0</v>
      </c>
      <c r="AU273" s="22">
        <v>0</v>
      </c>
      <c r="AV273" s="22">
        <v>0</v>
      </c>
      <c r="AW273" s="22">
        <v>0</v>
      </c>
      <c r="AX273" s="22">
        <v>1826.1719741529403</v>
      </c>
      <c r="AY273" s="22">
        <v>0</v>
      </c>
      <c r="AZ273" s="22">
        <v>0</v>
      </c>
      <c r="BA273" s="22">
        <v>0</v>
      </c>
      <c r="BB273" s="22">
        <v>1219.2209917011987</v>
      </c>
      <c r="BC273" s="22">
        <v>0</v>
      </c>
      <c r="BD273" s="22">
        <v>141714.03686795509</v>
      </c>
    </row>
    <row r="274" spans="1:56" x14ac:dyDescent="0.3">
      <c r="A274" s="23" t="s">
        <v>30</v>
      </c>
      <c r="B274" s="22">
        <v>0.42350933854771378</v>
      </c>
      <c r="C274" s="22">
        <v>0.29283569758477906</v>
      </c>
      <c r="D274" s="22">
        <v>5.664125849074342E-4</v>
      </c>
      <c r="E274" s="22">
        <v>1.9111976958425083E-3</v>
      </c>
      <c r="F274" s="22">
        <v>0</v>
      </c>
      <c r="G274" s="22">
        <v>1.0663258826312332E-4</v>
      </c>
      <c r="H274" s="22">
        <v>4.6118328085110345E-6</v>
      </c>
      <c r="I274" s="22">
        <v>0.56358906292939814</v>
      </c>
      <c r="J274" s="22">
        <v>17.103553853701577</v>
      </c>
      <c r="K274" s="22">
        <v>1.0407340277400694</v>
      </c>
      <c r="L274" s="22">
        <v>0</v>
      </c>
      <c r="M274" s="22">
        <v>0</v>
      </c>
      <c r="N274" s="22">
        <v>1.5799868992313773E-4</v>
      </c>
      <c r="O274" s="22">
        <v>3.923652005165942E-4</v>
      </c>
      <c r="P274" s="22">
        <v>1.0394291640603567E-6</v>
      </c>
      <c r="Q274" s="22">
        <v>1.4178705200293771E-3</v>
      </c>
      <c r="R274" s="22">
        <v>9.5654001372848102E-3</v>
      </c>
      <c r="S274" s="22">
        <v>7.6434181584565737</v>
      </c>
      <c r="T274" s="22">
        <v>1.5137306811305366E-8</v>
      </c>
      <c r="U274" s="22">
        <v>4.9827210946260794E-5</v>
      </c>
      <c r="V274" s="22">
        <v>0.29640596627446253</v>
      </c>
      <c r="W274" s="22">
        <v>9.2024591544439128E-4</v>
      </c>
      <c r="X274" s="22">
        <v>1.0336182897174989E-4</v>
      </c>
      <c r="Y274" s="22">
        <v>4.5001621889896466</v>
      </c>
      <c r="Z274" s="22">
        <v>6.5343960567491643E-2</v>
      </c>
      <c r="AA274" s="22">
        <v>0</v>
      </c>
      <c r="AB274" s="22">
        <v>2.5125125800955038E-4</v>
      </c>
      <c r="AC274" s="22">
        <v>1.0426996515220864E-4</v>
      </c>
      <c r="AD274" s="22">
        <v>4.7944896440341196E-5</v>
      </c>
      <c r="AE274" s="22">
        <v>3.1227136320114168E-3</v>
      </c>
      <c r="AF274" s="22">
        <v>0</v>
      </c>
      <c r="AG274" s="22">
        <v>1.4768279595345895E-2</v>
      </c>
      <c r="AH274" s="22">
        <v>0</v>
      </c>
      <c r="AI274" s="22">
        <v>3.3730413584971052E-2</v>
      </c>
      <c r="AJ274" s="22">
        <v>8.8642292682469321E-5</v>
      </c>
      <c r="AK274" s="22">
        <v>3.6714401576298766E-5</v>
      </c>
      <c r="AL274" s="22">
        <v>2.9251862728427926E-2</v>
      </c>
      <c r="AM274" s="22">
        <v>3.7198632609336739E-3</v>
      </c>
      <c r="AN274" s="22">
        <v>1.2146309445376549</v>
      </c>
      <c r="AO274" s="22">
        <v>3.4667794342435245E-5</v>
      </c>
      <c r="AP274" s="22">
        <v>113.00074623979866</v>
      </c>
      <c r="AQ274" s="22">
        <v>6.6012914641918306E-5</v>
      </c>
      <c r="AR274" s="22">
        <v>5.0459414145201528E-4</v>
      </c>
      <c r="AS274" s="22">
        <v>1.2291854399667674E-2</v>
      </c>
      <c r="AT274" s="22">
        <v>9.4013359255956192E-7</v>
      </c>
      <c r="AU274" s="22">
        <v>1.0583929688381655E-5</v>
      </c>
      <c r="AV274" s="22">
        <v>6.6118126018002959E-4</v>
      </c>
      <c r="AW274" s="22">
        <v>4.1757621864418457</v>
      </c>
      <c r="AX274" s="22">
        <v>9.6804696039054974E-3</v>
      </c>
      <c r="AY274" s="22">
        <v>8.3768190683140809E-4</v>
      </c>
      <c r="AZ274" s="22">
        <v>1.8690487228558077E-2</v>
      </c>
      <c r="BA274" s="22">
        <v>0.93653577068795146</v>
      </c>
      <c r="BB274" s="22">
        <v>1.3763433725966444E-3</v>
      </c>
      <c r="BC274" s="22">
        <v>13.888122821462289</v>
      </c>
      <c r="BD274" s="22">
        <v>165.28982396879252</v>
      </c>
    </row>
    <row r="275" spans="1:56" x14ac:dyDescent="0.3">
      <c r="A275" s="25" t="s">
        <v>31</v>
      </c>
      <c r="B275" s="22">
        <v>1.4806689894370062</v>
      </c>
      <c r="C275" s="22">
        <v>0.6263650550750024</v>
      </c>
      <c r="D275" s="22">
        <v>0.98986613981438265</v>
      </c>
      <c r="E275" s="22">
        <v>22.02841243851848</v>
      </c>
      <c r="F275" s="22">
        <v>0</v>
      </c>
      <c r="G275" s="22">
        <v>2.4227969112751013E-6</v>
      </c>
      <c r="H275" s="22">
        <v>1.8453636474212022E-4</v>
      </c>
      <c r="I275" s="22">
        <v>407.72425761679352</v>
      </c>
      <c r="J275" s="22">
        <v>4432.3796864754786</v>
      </c>
      <c r="K275" s="22">
        <v>4.3216105208461784</v>
      </c>
      <c r="L275" s="22">
        <v>0</v>
      </c>
      <c r="M275" s="22">
        <v>0</v>
      </c>
      <c r="N275" s="22">
        <v>1.5875154905464406E-3</v>
      </c>
      <c r="O275" s="22">
        <v>5.5921478416798048E-4</v>
      </c>
      <c r="P275" s="22">
        <v>4.1591377508016663E-5</v>
      </c>
      <c r="Q275" s="22">
        <v>3.9164391526243951E-2</v>
      </c>
      <c r="R275" s="22">
        <v>154.53572049701827</v>
      </c>
      <c r="S275" s="22">
        <v>3110.1956766985313</v>
      </c>
      <c r="T275" s="22">
        <v>6.0569922781877533E-7</v>
      </c>
      <c r="U275" s="22">
        <v>6.4474714600965405E-2</v>
      </c>
      <c r="V275" s="22">
        <v>1.0151849140013509</v>
      </c>
      <c r="W275" s="22">
        <v>1.6611057156195951E-2</v>
      </c>
      <c r="X275" s="22">
        <v>0.98245758074687617</v>
      </c>
      <c r="Y275" s="22">
        <v>520.62121206925235</v>
      </c>
      <c r="Z275" s="22">
        <v>478.82783182645244</v>
      </c>
      <c r="AA275" s="22">
        <v>0</v>
      </c>
      <c r="AB275" s="22">
        <v>6.7961472358692666E-3</v>
      </c>
      <c r="AC275" s="22">
        <v>0</v>
      </c>
      <c r="AD275" s="22">
        <v>1.9184513542446679E-3</v>
      </c>
      <c r="AE275" s="22">
        <v>13.71520681976858</v>
      </c>
      <c r="AF275" s="22">
        <v>0</v>
      </c>
      <c r="AG275" s="22">
        <v>0</v>
      </c>
      <c r="AH275" s="22">
        <v>0</v>
      </c>
      <c r="AI275" s="22">
        <v>2.8880037775570577</v>
      </c>
      <c r="AJ275" s="22">
        <v>0.52240046105850735</v>
      </c>
      <c r="AK275" s="22">
        <v>1.3339631842957235E-2</v>
      </c>
      <c r="AL275" s="22">
        <v>2.4767750913059619</v>
      </c>
      <c r="AM275" s="22">
        <v>1287.1673606667771</v>
      </c>
      <c r="AN275" s="22">
        <v>0.59392788885115533</v>
      </c>
      <c r="AO275" s="22">
        <v>2.0640516511005081E-3</v>
      </c>
      <c r="AP275" s="22">
        <v>13.061597207108635</v>
      </c>
      <c r="AQ275" s="22">
        <v>5.827934968501077E-3</v>
      </c>
      <c r="AR275" s="22">
        <v>0.20808050291780641</v>
      </c>
      <c r="AS275" s="22">
        <v>2.47703249624601</v>
      </c>
      <c r="AT275" s="22">
        <v>0.1710331517014704</v>
      </c>
      <c r="AU275" s="22">
        <v>1.2235305300416213E-3</v>
      </c>
      <c r="AV275" s="22">
        <v>24.551243856368778</v>
      </c>
      <c r="AW275" s="22">
        <v>1.2857263618437338</v>
      </c>
      <c r="AX275" s="22">
        <v>1.6486925433213617E-2</v>
      </c>
      <c r="AY275" s="22">
        <v>0</v>
      </c>
      <c r="AZ275" s="22">
        <v>77.510586381238795</v>
      </c>
      <c r="BA275" s="22">
        <v>109904.57949402605</v>
      </c>
      <c r="BB275" s="22">
        <v>2.1419755091515256E-3</v>
      </c>
      <c r="BC275" s="22">
        <v>1209.3376102554901</v>
      </c>
      <c r="BD275" s="22">
        <v>121676.44745446458</v>
      </c>
    </row>
    <row r="276" spans="1:56" x14ac:dyDescent="0.3">
      <c r="A276" s="23" t="s">
        <v>32</v>
      </c>
      <c r="B276" s="22">
        <v>0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0</v>
      </c>
      <c r="AQ276" s="22"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v>0</v>
      </c>
      <c r="AW276" s="22"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v>0</v>
      </c>
      <c r="BC276" s="22">
        <v>0</v>
      </c>
      <c r="BD276" s="22">
        <v>0</v>
      </c>
    </row>
    <row r="277" spans="1:56" x14ac:dyDescent="0.3">
      <c r="A277" s="23" t="s">
        <v>33</v>
      </c>
      <c r="B277" s="22">
        <v>945.58477057561629</v>
      </c>
      <c r="C277" s="22">
        <v>68188.759129449754</v>
      </c>
      <c r="D277" s="22">
        <v>150481.36417470334</v>
      </c>
      <c r="E277" s="22">
        <v>1657.1370662735262</v>
      </c>
      <c r="F277" s="22">
        <v>9.5214461895003506</v>
      </c>
      <c r="G277" s="22">
        <v>10977.636332875332</v>
      </c>
      <c r="H277" s="22">
        <v>6.9736893035360376E-2</v>
      </c>
      <c r="I277" s="22">
        <v>8542.3431305779213</v>
      </c>
      <c r="J277" s="22">
        <v>113958.56770901775</v>
      </c>
      <c r="K277" s="22">
        <v>7714.9488738594346</v>
      </c>
      <c r="L277" s="22">
        <v>781.2302922126371</v>
      </c>
      <c r="M277" s="22">
        <v>16216.40303365299</v>
      </c>
      <c r="N277" s="22">
        <v>13838.537253622717</v>
      </c>
      <c r="O277" s="22">
        <v>51055.747749599665</v>
      </c>
      <c r="P277" s="22">
        <v>3285.4999161007354</v>
      </c>
      <c r="Q277" s="22">
        <v>2611.1907288868083</v>
      </c>
      <c r="R277" s="22">
        <v>276584.57313959231</v>
      </c>
      <c r="S277" s="22">
        <v>2271079.8206461063</v>
      </c>
      <c r="T277" s="22">
        <v>27622.227246656512</v>
      </c>
      <c r="U277" s="22">
        <v>30891.390624078464</v>
      </c>
      <c r="V277" s="22">
        <v>117.01068441374231</v>
      </c>
      <c r="W277" s="22">
        <v>1788.5860705545165</v>
      </c>
      <c r="X277" s="22">
        <v>6026.2306634407032</v>
      </c>
      <c r="Y277" s="22">
        <v>124074.67250167446</v>
      </c>
      <c r="Z277" s="22">
        <v>3095.8033346206362</v>
      </c>
      <c r="AA277" s="22">
        <v>0</v>
      </c>
      <c r="AB277" s="22">
        <v>4359.2656057194426</v>
      </c>
      <c r="AC277" s="22">
        <v>6805.097048052121</v>
      </c>
      <c r="AD277" s="22">
        <v>20303.361478150586</v>
      </c>
      <c r="AE277" s="22">
        <v>528.23695158510714</v>
      </c>
      <c r="AF277" s="22">
        <v>11049.313803987494</v>
      </c>
      <c r="AG277" s="22">
        <v>667.94060339652901</v>
      </c>
      <c r="AH277" s="22">
        <v>0</v>
      </c>
      <c r="AI277" s="22">
        <v>0</v>
      </c>
      <c r="AJ277" s="22">
        <v>12.757064709236957</v>
      </c>
      <c r="AK277" s="22">
        <v>1226.6505648652915</v>
      </c>
      <c r="AL277" s="22">
        <v>5121.1329431114682</v>
      </c>
      <c r="AM277" s="22">
        <v>131.86189354507405</v>
      </c>
      <c r="AN277" s="22">
        <v>27912.387108000592</v>
      </c>
      <c r="AO277" s="22">
        <v>9271.3228485346917</v>
      </c>
      <c r="AP277" s="22">
        <v>1591.6646673201619</v>
      </c>
      <c r="AQ277" s="22">
        <v>136047.20531256977</v>
      </c>
      <c r="AR277" s="22">
        <v>3099.1069152807781</v>
      </c>
      <c r="AS277" s="22">
        <v>1098.8156775491727</v>
      </c>
      <c r="AT277" s="22">
        <v>15411.038580256922</v>
      </c>
      <c r="AU277" s="22">
        <v>1605.6164119184975</v>
      </c>
      <c r="AV277" s="22">
        <v>84567.175586361016</v>
      </c>
      <c r="AW277" s="22">
        <v>18812.282218610973</v>
      </c>
      <c r="AX277" s="22">
        <v>1328.9541419881134</v>
      </c>
      <c r="AY277" s="22">
        <v>4620.7326646462689</v>
      </c>
      <c r="AZ277" s="22">
        <v>1093659.3592870976</v>
      </c>
      <c r="BA277" s="22">
        <v>25445.777790955937</v>
      </c>
      <c r="BB277" s="22">
        <v>79.645025087088626</v>
      </c>
      <c r="BC277" s="22">
        <v>85405.857993569327</v>
      </c>
      <c r="BD277" s="22">
        <v>4751707.4164424967</v>
      </c>
    </row>
    <row r="278" spans="1:56" x14ac:dyDescent="0.3">
      <c r="A278" s="23" t="s">
        <v>34</v>
      </c>
      <c r="B278" s="22">
        <v>484.08292793594438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11.554382156566316</v>
      </c>
      <c r="J278" s="22">
        <v>0</v>
      </c>
      <c r="K278" s="22">
        <v>4.2530305454465047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0.87984400208154945</v>
      </c>
      <c r="T278" s="22">
        <v>0</v>
      </c>
      <c r="U278" s="22">
        <v>0</v>
      </c>
      <c r="V278" s="22">
        <v>0</v>
      </c>
      <c r="W278" s="22">
        <v>0</v>
      </c>
      <c r="X278" s="22">
        <v>1.2588537260551398</v>
      </c>
      <c r="Y278" s="22">
        <v>0</v>
      </c>
      <c r="Z278" s="22">
        <v>9.6349686258714922</v>
      </c>
      <c r="AA278" s="22">
        <v>1.9248279553230208</v>
      </c>
      <c r="AB278" s="22">
        <v>0</v>
      </c>
      <c r="AC278" s="22">
        <v>0</v>
      </c>
      <c r="AD278" s="22">
        <v>0</v>
      </c>
      <c r="AE278" s="22">
        <v>2.3417386516939702</v>
      </c>
      <c r="AF278" s="22">
        <v>0</v>
      </c>
      <c r="AG278" s="22">
        <v>2.837393853199154</v>
      </c>
      <c r="AH278" s="22">
        <v>0</v>
      </c>
      <c r="AI278" s="22">
        <v>9.8786177341402333</v>
      </c>
      <c r="AJ278" s="22">
        <v>0</v>
      </c>
      <c r="AK278" s="22">
        <v>0</v>
      </c>
      <c r="AL278" s="22">
        <v>0.70116798935114244</v>
      </c>
      <c r="AM278" s="22">
        <v>8.4113086598996141</v>
      </c>
      <c r="AN278" s="22">
        <v>0</v>
      </c>
      <c r="AO278" s="22">
        <v>0</v>
      </c>
      <c r="AP278" s="22">
        <v>0</v>
      </c>
      <c r="AQ278" s="22">
        <v>0.21116256049957186</v>
      </c>
      <c r="AR278" s="22">
        <v>0</v>
      </c>
      <c r="AS278" s="22">
        <v>29.329938210927715</v>
      </c>
      <c r="AT278" s="22">
        <v>0</v>
      </c>
      <c r="AU278" s="22">
        <v>0</v>
      </c>
      <c r="AV278" s="22">
        <v>4.1961790868504671</v>
      </c>
      <c r="AW278" s="22">
        <v>0</v>
      </c>
      <c r="AX278" s="22">
        <v>70.065361901146403</v>
      </c>
      <c r="AY278" s="22">
        <v>0</v>
      </c>
      <c r="AZ278" s="22">
        <v>0.25989238215331922</v>
      </c>
      <c r="BA278" s="22">
        <v>80.988591999824038</v>
      </c>
      <c r="BB278" s="22">
        <v>0</v>
      </c>
      <c r="BC278" s="22">
        <v>2226.2939889905815</v>
      </c>
      <c r="BD278" s="22">
        <v>2949.1041769675553</v>
      </c>
    </row>
    <row r="279" spans="1:56" x14ac:dyDescent="0.3">
      <c r="A279" s="23" t="s">
        <v>35</v>
      </c>
      <c r="B279" s="22">
        <v>14.128289128902502</v>
      </c>
      <c r="C279" s="22">
        <v>2.1142451414977521</v>
      </c>
      <c r="D279" s="22">
        <v>119.69108341778632</v>
      </c>
      <c r="E279" s="22">
        <v>1.5723119464457513</v>
      </c>
      <c r="F279" s="22">
        <v>0</v>
      </c>
      <c r="G279" s="22">
        <v>9.4968736418400368E-2</v>
      </c>
      <c r="H279" s="22">
        <v>0</v>
      </c>
      <c r="I279" s="22">
        <v>7.6765511030301781</v>
      </c>
      <c r="J279" s="22">
        <v>130074.08435897075</v>
      </c>
      <c r="K279" s="22">
        <v>5790.7016505964639</v>
      </c>
      <c r="L279" s="22">
        <v>0</v>
      </c>
      <c r="M279" s="22">
        <v>33.698910495178424</v>
      </c>
      <c r="N279" s="22">
        <v>2998.4298320483308</v>
      </c>
      <c r="O279" s="22">
        <v>71.049364659404745</v>
      </c>
      <c r="P279" s="22">
        <v>47.456724460538581</v>
      </c>
      <c r="Q279" s="22">
        <v>659.04471411783425</v>
      </c>
      <c r="R279" s="22">
        <v>148.70497292428098</v>
      </c>
      <c r="S279" s="22">
        <v>2784.3886383238605</v>
      </c>
      <c r="T279" s="22">
        <v>8.0299089715917385E-2</v>
      </c>
      <c r="U279" s="22">
        <v>2.9605267396563812</v>
      </c>
      <c r="V279" s="22">
        <v>300.03402278429547</v>
      </c>
      <c r="W279" s="22">
        <v>0.98459704038439122</v>
      </c>
      <c r="X279" s="22">
        <v>5.0682750324145509</v>
      </c>
      <c r="Y279" s="22">
        <v>1.9376858853828358</v>
      </c>
      <c r="Z279" s="22">
        <v>29783.478850079646</v>
      </c>
      <c r="AA279" s="22">
        <v>24.166025259360417</v>
      </c>
      <c r="AB279" s="22">
        <v>7.2542384203934732E-2</v>
      </c>
      <c r="AC279" s="22">
        <v>9.2917306701452873E-2</v>
      </c>
      <c r="AD279" s="22">
        <v>0</v>
      </c>
      <c r="AE279" s="22">
        <v>97250.07902099278</v>
      </c>
      <c r="AF279" s="22">
        <v>0</v>
      </c>
      <c r="AG279" s="22">
        <v>4.144573935010393</v>
      </c>
      <c r="AH279" s="22">
        <v>0</v>
      </c>
      <c r="AI279" s="22">
        <v>612.82619517954174</v>
      </c>
      <c r="AJ279" s="22">
        <v>7.9532381368779631E-2</v>
      </c>
      <c r="AK279" s="22">
        <v>0</v>
      </c>
      <c r="AL279" s="22">
        <v>23785.396337750793</v>
      </c>
      <c r="AM279" s="22">
        <v>55562.323098053435</v>
      </c>
      <c r="AN279" s="22">
        <v>63.643737111032443</v>
      </c>
      <c r="AO279" s="22">
        <v>0</v>
      </c>
      <c r="AP279" s="22">
        <v>855.39594624816357</v>
      </c>
      <c r="AQ279" s="22">
        <v>8.8369803100703803E-2</v>
      </c>
      <c r="AR279" s="22">
        <v>1.3335451976105734</v>
      </c>
      <c r="AS279" s="22">
        <v>4516.9239782312434</v>
      </c>
      <c r="AT279" s="22">
        <v>7.2731912450040717E-3</v>
      </c>
      <c r="AU279" s="22">
        <v>0</v>
      </c>
      <c r="AV279" s="22">
        <v>0.38245843100825289</v>
      </c>
      <c r="AW279" s="22">
        <v>60.133989172704524</v>
      </c>
      <c r="AX279" s="22">
        <v>15.994800682636464</v>
      </c>
      <c r="AY279" s="22">
        <v>433.19169293912876</v>
      </c>
      <c r="AZ279" s="22">
        <v>328.81199233992118</v>
      </c>
      <c r="BA279" s="22">
        <v>1993.2231826638349</v>
      </c>
      <c r="BB279" s="22">
        <v>1.2343738044786936</v>
      </c>
      <c r="BC279" s="22">
        <v>4685.5035763243304</v>
      </c>
      <c r="BD279" s="22">
        <v>363042.43003210594</v>
      </c>
    </row>
    <row r="280" spans="1:56" x14ac:dyDescent="0.3">
      <c r="A280" s="23" t="s">
        <v>361</v>
      </c>
      <c r="B280" s="22">
        <v>3804.7000041688498</v>
      </c>
      <c r="C280" s="22">
        <v>19073.328982295221</v>
      </c>
      <c r="D280" s="22">
        <v>7094.2333433032691</v>
      </c>
      <c r="E280" s="22">
        <v>685.48773220962141</v>
      </c>
      <c r="F280" s="22">
        <v>0</v>
      </c>
      <c r="G280" s="22">
        <v>96.290296276447947</v>
      </c>
      <c r="H280" s="22">
        <v>447.95865702221096</v>
      </c>
      <c r="I280" s="22">
        <v>67979.842057450573</v>
      </c>
      <c r="J280" s="22">
        <v>1078605.336366165</v>
      </c>
      <c r="K280" s="22">
        <v>46946.886884990323</v>
      </c>
      <c r="L280" s="22">
        <v>251.97334485990623</v>
      </c>
      <c r="M280" s="22">
        <v>186.74976745160734</v>
      </c>
      <c r="N280" s="22">
        <v>34165.120184353334</v>
      </c>
      <c r="O280" s="22">
        <v>83.948870781563244</v>
      </c>
      <c r="P280" s="22">
        <v>65.943837522161516</v>
      </c>
      <c r="Q280" s="22">
        <v>958.85700079705407</v>
      </c>
      <c r="R280" s="22">
        <v>35973.113790922172</v>
      </c>
      <c r="S280" s="22">
        <v>190535.69572007109</v>
      </c>
      <c r="T280" s="22">
        <v>32.185098293283041</v>
      </c>
      <c r="U280" s="22">
        <v>316.83189658035241</v>
      </c>
      <c r="V280" s="22">
        <v>22730.043248918821</v>
      </c>
      <c r="W280" s="22">
        <v>596.11820691874107</v>
      </c>
      <c r="X280" s="22">
        <v>495.08671228400482</v>
      </c>
      <c r="Y280" s="22">
        <v>25113.492092734807</v>
      </c>
      <c r="Z280" s="22">
        <v>720890.23751520738</v>
      </c>
      <c r="AA280" s="22">
        <v>0</v>
      </c>
      <c r="AB280" s="22">
        <v>0</v>
      </c>
      <c r="AC280" s="22">
        <v>1308.2305418175529</v>
      </c>
      <c r="AD280" s="22">
        <v>1120.2335704468067</v>
      </c>
      <c r="AE280" s="22">
        <v>426851.65067978069</v>
      </c>
      <c r="AF280" s="22">
        <v>75.286295287170063</v>
      </c>
      <c r="AG280" s="22">
        <v>25972.250199933511</v>
      </c>
      <c r="AH280" s="22">
        <v>128.74039317313216</v>
      </c>
      <c r="AI280" s="22">
        <v>64615.794701902698</v>
      </c>
      <c r="AJ280" s="22">
        <v>156.35244516056213</v>
      </c>
      <c r="AK280" s="22">
        <v>166.33557762395989</v>
      </c>
      <c r="AL280" s="22">
        <v>0</v>
      </c>
      <c r="AM280" s="22">
        <v>2346.6379854674542</v>
      </c>
      <c r="AN280" s="22">
        <v>15991.409550154056</v>
      </c>
      <c r="AO280" s="22">
        <v>3231.6124606973149</v>
      </c>
      <c r="AP280" s="22">
        <v>132796.20366343617</v>
      </c>
      <c r="AQ280" s="22">
        <v>779.15345500365515</v>
      </c>
      <c r="AR280" s="22">
        <v>386.14549669405335</v>
      </c>
      <c r="AS280" s="22">
        <v>103674.99032049641</v>
      </c>
      <c r="AT280" s="22">
        <v>436.70639777077241</v>
      </c>
      <c r="AU280" s="22">
        <v>1832.8278800086921</v>
      </c>
      <c r="AV280" s="22">
        <v>5557.4508421051214</v>
      </c>
      <c r="AW280" s="22">
        <v>265.45216762618901</v>
      </c>
      <c r="AX280" s="22">
        <v>1888.3183557942216</v>
      </c>
      <c r="AY280" s="22">
        <v>29048.011949376774</v>
      </c>
      <c r="AZ280" s="22">
        <v>35042.861891800108</v>
      </c>
      <c r="BA280" s="22">
        <v>270803.61687590461</v>
      </c>
      <c r="BB280" s="22">
        <v>7341.4124889640934</v>
      </c>
      <c r="BC280" s="22">
        <v>43263.621968214131</v>
      </c>
      <c r="BD280" s="22">
        <v>3432210.769766218</v>
      </c>
    </row>
    <row r="281" spans="1:56" x14ac:dyDescent="0.3">
      <c r="A281" s="23" t="s">
        <v>36</v>
      </c>
      <c r="B281" s="22">
        <v>751.6062074487071</v>
      </c>
      <c r="C281" s="22">
        <v>1.9304870843384567</v>
      </c>
      <c r="D281" s="22">
        <v>20.010941751279788</v>
      </c>
      <c r="E281" s="22">
        <v>149.40994624662454</v>
      </c>
      <c r="F281" s="22">
        <v>1.0218031937121219</v>
      </c>
      <c r="G281" s="22">
        <v>0.17949461313604159</v>
      </c>
      <c r="H281" s="22">
        <v>632.20889677666401</v>
      </c>
      <c r="I281" s="22">
        <v>2560.8797168036731</v>
      </c>
      <c r="J281" s="22">
        <v>117341.08588613979</v>
      </c>
      <c r="K281" s="22">
        <v>1775.5278168952689</v>
      </c>
      <c r="L281" s="22">
        <v>0</v>
      </c>
      <c r="M281" s="22">
        <v>0</v>
      </c>
      <c r="N281" s="22">
        <v>0.22231488545406933</v>
      </c>
      <c r="O281" s="22">
        <v>0.6373050273596812</v>
      </c>
      <c r="P281" s="22">
        <v>0</v>
      </c>
      <c r="Q281" s="22">
        <v>1.254311559955797</v>
      </c>
      <c r="R281" s="22">
        <v>33558.868464451305</v>
      </c>
      <c r="S281" s="22">
        <v>2284.6705352608624</v>
      </c>
      <c r="T281" s="22">
        <v>0</v>
      </c>
      <c r="U281" s="22">
        <v>0.27372909759374131</v>
      </c>
      <c r="V281" s="22">
        <v>2913.8095234573011</v>
      </c>
      <c r="W281" s="22">
        <v>1.5129449560237915</v>
      </c>
      <c r="X281" s="22">
        <v>0.16744162738090107</v>
      </c>
      <c r="Y281" s="22">
        <v>5.2154920331778509</v>
      </c>
      <c r="Z281" s="22">
        <v>3342006.6656121295</v>
      </c>
      <c r="AA281" s="22">
        <v>0</v>
      </c>
      <c r="AB281" s="22">
        <v>0.13710793340753052</v>
      </c>
      <c r="AC281" s="22">
        <v>0.17561733101872443</v>
      </c>
      <c r="AD281" s="22">
        <v>0</v>
      </c>
      <c r="AE281" s="22">
        <v>1899.2331449005858</v>
      </c>
      <c r="AF281" s="22">
        <v>0</v>
      </c>
      <c r="AG281" s="22">
        <v>4303.4661850248503</v>
      </c>
      <c r="AH281" s="22">
        <v>0</v>
      </c>
      <c r="AI281" s="22">
        <v>192268.63315360658</v>
      </c>
      <c r="AJ281" s="22">
        <v>3.6027654657617258</v>
      </c>
      <c r="AK281" s="22">
        <v>5.9286946760305825E-2</v>
      </c>
      <c r="AL281" s="22">
        <v>32.749552633242551</v>
      </c>
      <c r="AM281" s="22">
        <v>0</v>
      </c>
      <c r="AN281" s="22">
        <v>3024.150494286569</v>
      </c>
      <c r="AO281" s="22">
        <v>0</v>
      </c>
      <c r="AP281" s="22">
        <v>24208.557183625519</v>
      </c>
      <c r="AQ281" s="22">
        <v>0.11118265806704358</v>
      </c>
      <c r="AR281" s="22">
        <v>69.024769225934904</v>
      </c>
      <c r="AS281" s="22">
        <v>278.08948364044505</v>
      </c>
      <c r="AT281" s="22">
        <v>1.1284877166174341</v>
      </c>
      <c r="AU281" s="22">
        <v>0</v>
      </c>
      <c r="AV281" s="22">
        <v>164.01137516202309</v>
      </c>
      <c r="AW281" s="22">
        <v>8.7910540278403602</v>
      </c>
      <c r="AX281" s="22">
        <v>16.273889912907713</v>
      </c>
      <c r="AY281" s="22">
        <v>937.41842878366867</v>
      </c>
      <c r="AZ281" s="22">
        <v>516.34563994343932</v>
      </c>
      <c r="BA281" s="22">
        <v>728827.52103208099</v>
      </c>
      <c r="BB281" s="22">
        <v>2.3136174907898432</v>
      </c>
      <c r="BC281" s="22">
        <v>14069.297566200963</v>
      </c>
      <c r="BD281" s="22">
        <v>4474638.2498900378</v>
      </c>
    </row>
    <row r="282" spans="1:56" x14ac:dyDescent="0.3">
      <c r="A282" s="23" t="s">
        <v>37</v>
      </c>
      <c r="B282" s="22">
        <v>0.29309851364335293</v>
      </c>
      <c r="C282" s="22">
        <v>10273.07046784084</v>
      </c>
      <c r="D282" s="22">
        <v>93.514574693433332</v>
      </c>
      <c r="E282" s="22">
        <v>0.32124498148874003</v>
      </c>
      <c r="F282" s="22">
        <v>0</v>
      </c>
      <c r="G282" s="22">
        <v>44.692310471757118</v>
      </c>
      <c r="H282" s="22">
        <v>9.3677853922880398E-7</v>
      </c>
      <c r="I282" s="22">
        <v>1933.0312303352773</v>
      </c>
      <c r="J282" s="22">
        <v>20806.23529237719</v>
      </c>
      <c r="K282" s="22">
        <v>308.70768749092161</v>
      </c>
      <c r="L282" s="22">
        <v>172.5128814646261</v>
      </c>
      <c r="M282" s="22">
        <v>7.7132449406686332</v>
      </c>
      <c r="N282" s="22">
        <v>105654.83214534748</v>
      </c>
      <c r="O282" s="22">
        <v>497.97943922696459</v>
      </c>
      <c r="P282" s="22">
        <v>104.88004027924046</v>
      </c>
      <c r="Q282" s="22">
        <v>22584.148121881692</v>
      </c>
      <c r="R282" s="22">
        <v>516.39319337044162</v>
      </c>
      <c r="S282" s="22">
        <v>1198649.9851958777</v>
      </c>
      <c r="T282" s="22">
        <v>36.667211984417989</v>
      </c>
      <c r="U282" s="22">
        <v>170.98887979052671</v>
      </c>
      <c r="V282" s="22">
        <v>118.14308222176277</v>
      </c>
      <c r="W282" s="22">
        <v>0.62041969116797002</v>
      </c>
      <c r="X282" s="22">
        <v>1421.4745696622265</v>
      </c>
      <c r="Y282" s="22">
        <v>1198.8245695692131</v>
      </c>
      <c r="Z282" s="22">
        <v>18509.524241035993</v>
      </c>
      <c r="AA282" s="22">
        <v>0</v>
      </c>
      <c r="AB282" s="22">
        <v>71.827838390867782</v>
      </c>
      <c r="AC282" s="22">
        <v>20.809443449425011</v>
      </c>
      <c r="AD282" s="22">
        <v>0.1004653637421849</v>
      </c>
      <c r="AE282" s="22">
        <v>23.037548430306231</v>
      </c>
      <c r="AF282" s="22">
        <v>5.6779266267662651E-2</v>
      </c>
      <c r="AG282" s="22">
        <v>15.548532610317448</v>
      </c>
      <c r="AH282" s="22">
        <v>0</v>
      </c>
      <c r="AI282" s="22">
        <v>190.83080954596932</v>
      </c>
      <c r="AJ282" s="22">
        <v>5.1803381522404629E-2</v>
      </c>
      <c r="AK282" s="22">
        <v>1174.9184445688734</v>
      </c>
      <c r="AL282" s="22">
        <v>4378.3290103622066</v>
      </c>
      <c r="AM282" s="22">
        <v>1.0505974687644957</v>
      </c>
      <c r="AN282" s="22">
        <v>0</v>
      </c>
      <c r="AO282" s="22">
        <v>9.3010662033830904</v>
      </c>
      <c r="AP282" s="22">
        <v>415.45827840216219</v>
      </c>
      <c r="AQ282" s="22">
        <v>85.56234932669166</v>
      </c>
      <c r="AR282" s="22">
        <v>749.71942887015985</v>
      </c>
      <c r="AS282" s="22">
        <v>46.910457298496702</v>
      </c>
      <c r="AT282" s="22">
        <v>117554.31571224613</v>
      </c>
      <c r="AU282" s="22">
        <v>40.591234523974542</v>
      </c>
      <c r="AV282" s="22">
        <v>2628.6186636288712</v>
      </c>
      <c r="AW282" s="22">
        <v>125.7960210824904</v>
      </c>
      <c r="AX282" s="22">
        <v>2.5297667509585438</v>
      </c>
      <c r="AY282" s="22">
        <v>153.70537944493344</v>
      </c>
      <c r="AZ282" s="22">
        <v>4348.9026920746128</v>
      </c>
      <c r="BA282" s="22">
        <v>15346.657814691751</v>
      </c>
      <c r="BB282" s="22">
        <v>11.694457981221516</v>
      </c>
      <c r="BC282" s="22">
        <v>40199.450088257479</v>
      </c>
      <c r="BD282" s="22">
        <v>1570700.3278276077</v>
      </c>
    </row>
    <row r="283" spans="1:56" x14ac:dyDescent="0.3">
      <c r="A283" s="23" t="s">
        <v>38</v>
      </c>
      <c r="B283" s="22">
        <v>215.73121118288842</v>
      </c>
      <c r="C283" s="22">
        <v>3.6040534477142327E-3</v>
      </c>
      <c r="D283" s="22">
        <v>1502.7931650827309</v>
      </c>
      <c r="E283" s="22">
        <v>3812.0823020731941</v>
      </c>
      <c r="F283" s="22">
        <v>0</v>
      </c>
      <c r="G283" s="22">
        <v>37.015713970649301</v>
      </c>
      <c r="H283" s="22">
        <v>0</v>
      </c>
      <c r="I283" s="22">
        <v>2.6087319736247325</v>
      </c>
      <c r="J283" s="22">
        <v>14.713111685366611</v>
      </c>
      <c r="K283" s="22">
        <v>2.5242156324381888E-2</v>
      </c>
      <c r="L283" s="22">
        <v>0</v>
      </c>
      <c r="M283" s="22">
        <v>106.4742271594677</v>
      </c>
      <c r="N283" s="22">
        <v>1515.9427736112655</v>
      </c>
      <c r="O283" s="22">
        <v>1715.8868971522325</v>
      </c>
      <c r="P283" s="22">
        <v>0</v>
      </c>
      <c r="Q283" s="22">
        <v>0</v>
      </c>
      <c r="R283" s="22">
        <v>7528.2489386210545</v>
      </c>
      <c r="S283" s="22">
        <v>6459.7196276659106</v>
      </c>
      <c r="T283" s="22">
        <v>5517.6042051028508</v>
      </c>
      <c r="U283" s="22">
        <v>1.8702752089278947</v>
      </c>
      <c r="V283" s="22">
        <v>8.3009053390403054</v>
      </c>
      <c r="W283" s="22">
        <v>0</v>
      </c>
      <c r="X283" s="22">
        <v>84.072622798941424</v>
      </c>
      <c r="Y283" s="22">
        <v>1167.8832632016183</v>
      </c>
      <c r="Z283" s="22">
        <v>74.708852152051378</v>
      </c>
      <c r="AA283" s="22">
        <v>0</v>
      </c>
      <c r="AB283" s="22">
        <v>0</v>
      </c>
      <c r="AC283" s="22">
        <v>0</v>
      </c>
      <c r="AD283" s="22">
        <v>458.46200166030883</v>
      </c>
      <c r="AE283" s="22">
        <v>7.0298130983319539E-3</v>
      </c>
      <c r="AF283" s="22">
        <v>0</v>
      </c>
      <c r="AG283" s="22">
        <v>1.6447403951757606</v>
      </c>
      <c r="AH283" s="22">
        <v>0</v>
      </c>
      <c r="AI283" s="22">
        <v>1799.7918192698335</v>
      </c>
      <c r="AJ283" s="22">
        <v>3.5360014483172245E-3</v>
      </c>
      <c r="AK283" s="22">
        <v>0</v>
      </c>
      <c r="AL283" s="22">
        <v>3.3602933471515452E-3</v>
      </c>
      <c r="AM283" s="22">
        <v>0</v>
      </c>
      <c r="AN283" s="22">
        <v>9.1587098513250618E-3</v>
      </c>
      <c r="AO283" s="22">
        <v>0</v>
      </c>
      <c r="AP283" s="22">
        <v>8.2190980883512524E-2</v>
      </c>
      <c r="AQ283" s="22">
        <v>446.3461797659628</v>
      </c>
      <c r="AR283" s="22">
        <v>0</v>
      </c>
      <c r="AS283" s="22">
        <v>0.69651727302481925</v>
      </c>
      <c r="AT283" s="22">
        <v>1.1513931088444392E-3</v>
      </c>
      <c r="AU283" s="22">
        <v>25.033668802106806</v>
      </c>
      <c r="AV283" s="22">
        <v>6763.3854163574852</v>
      </c>
      <c r="AW283" s="22">
        <v>8.6286088371102503E-3</v>
      </c>
      <c r="AX283" s="22">
        <v>0</v>
      </c>
      <c r="AY283" s="22">
        <v>5.5000344362188941E-4</v>
      </c>
      <c r="AZ283" s="22">
        <v>16756.532182290754</v>
      </c>
      <c r="BA283" s="22">
        <v>743.52634521130449</v>
      </c>
      <c r="BB283" s="22">
        <v>0</v>
      </c>
      <c r="BC283" s="22">
        <v>9758.2709850611154</v>
      </c>
      <c r="BD283" s="22">
        <v>66519.49113208268</v>
      </c>
    </row>
    <row r="284" spans="1:56" x14ac:dyDescent="0.3">
      <c r="A284" s="23" t="s">
        <v>197</v>
      </c>
      <c r="B284" s="22">
        <v>7618.0219659186232</v>
      </c>
      <c r="C284" s="22">
        <v>2179.1803140422776</v>
      </c>
      <c r="D284" s="22">
        <v>6001.5375174321271</v>
      </c>
      <c r="E284" s="22">
        <v>261.67607572155208</v>
      </c>
      <c r="F284" s="22">
        <v>0</v>
      </c>
      <c r="G284" s="22">
        <v>5.5546271886787046</v>
      </c>
      <c r="H284" s="22">
        <v>14.582423208434561</v>
      </c>
      <c r="I284" s="22">
        <v>2870.8045363981378</v>
      </c>
      <c r="J284" s="22">
        <v>243014.33136134874</v>
      </c>
      <c r="K284" s="22">
        <v>12284.604261098299</v>
      </c>
      <c r="L284" s="22">
        <v>31.635897606760246</v>
      </c>
      <c r="M284" s="22">
        <v>144.11908909746336</v>
      </c>
      <c r="N284" s="22">
        <v>5.8863992810624879</v>
      </c>
      <c r="O284" s="22">
        <v>69.551199689953066</v>
      </c>
      <c r="P284" s="22">
        <v>288.24265591861729</v>
      </c>
      <c r="Q284" s="22">
        <v>14.737841856582225</v>
      </c>
      <c r="R284" s="22">
        <v>6118.9452488725055</v>
      </c>
      <c r="S284" s="22">
        <v>34766.606582213702</v>
      </c>
      <c r="T284" s="22">
        <v>769.64816250460865</v>
      </c>
      <c r="U284" s="22">
        <v>209.9476454315049</v>
      </c>
      <c r="V284" s="22">
        <v>8546.5508062068802</v>
      </c>
      <c r="W284" s="22">
        <v>60.626747247698425</v>
      </c>
      <c r="X284" s="22">
        <v>28.944758462525293</v>
      </c>
      <c r="Y284" s="22">
        <v>3168.2377121912536</v>
      </c>
      <c r="Z284" s="22">
        <v>207521.79764463604</v>
      </c>
      <c r="AA284" s="22">
        <v>0</v>
      </c>
      <c r="AB284" s="22">
        <v>1.5222265629485037</v>
      </c>
      <c r="AC284" s="22">
        <v>4.283586339643465</v>
      </c>
      <c r="AD284" s="22">
        <v>0.2065402877410791</v>
      </c>
      <c r="AE284" s="22">
        <v>25000.638980789208</v>
      </c>
      <c r="AF284" s="22">
        <v>901.37200324023252</v>
      </c>
      <c r="AG284" s="22">
        <v>14043.206241819433</v>
      </c>
      <c r="AH284" s="22">
        <v>0.50215710486921028</v>
      </c>
      <c r="AI284" s="22">
        <v>44498.823541956059</v>
      </c>
      <c r="AJ284" s="22">
        <v>1475.2338712114174</v>
      </c>
      <c r="AK284" s="22">
        <v>8.236432995822522</v>
      </c>
      <c r="AL284" s="22">
        <v>74013.735943635038</v>
      </c>
      <c r="AM284" s="22">
        <v>662.19076862119925</v>
      </c>
      <c r="AN284" s="22">
        <v>25.482869695141904</v>
      </c>
      <c r="AO284" s="22">
        <v>182.39911185885035</v>
      </c>
      <c r="AP284" s="22">
        <v>0</v>
      </c>
      <c r="AQ284" s="22">
        <v>38.905200354383787</v>
      </c>
      <c r="AR284" s="22">
        <v>33.574033035561634</v>
      </c>
      <c r="AS284" s="22">
        <v>3543.758937639499</v>
      </c>
      <c r="AT284" s="22">
        <v>1.7166655865763571</v>
      </c>
      <c r="AU284" s="22">
        <v>6.2804083404411383E-3</v>
      </c>
      <c r="AV284" s="22">
        <v>108.61151635419009</v>
      </c>
      <c r="AW284" s="22">
        <v>78.175907544365927</v>
      </c>
      <c r="AX284" s="22">
        <v>17596.124532103957</v>
      </c>
      <c r="AY284" s="22">
        <v>1738.4898087248289</v>
      </c>
      <c r="AZ284" s="22">
        <v>12252.529900424002</v>
      </c>
      <c r="BA284" s="22">
        <v>128205.12698126165</v>
      </c>
      <c r="BB284" s="22">
        <v>912.13796414977469</v>
      </c>
      <c r="BC284" s="22">
        <v>4827.4252773143307</v>
      </c>
      <c r="BD284" s="22">
        <v>866150.18875459314</v>
      </c>
    </row>
    <row r="285" spans="1:56" x14ac:dyDescent="0.3">
      <c r="A285" s="23" t="s">
        <v>40</v>
      </c>
      <c r="B285" s="22">
        <v>0.63096443270370028</v>
      </c>
      <c r="C285" s="22">
        <v>7.2499506526024937E-2</v>
      </c>
      <c r="D285" s="22">
        <v>0.33104924987950268</v>
      </c>
      <c r="E285" s="22">
        <v>0.67298004463587735</v>
      </c>
      <c r="F285" s="22">
        <v>0</v>
      </c>
      <c r="G285" s="22">
        <v>68.795953804384865</v>
      </c>
      <c r="H285" s="22">
        <v>5.476551460106854E-6</v>
      </c>
      <c r="I285" s="22">
        <v>1.8598774269590039</v>
      </c>
      <c r="J285" s="22">
        <v>5257.9624525470499</v>
      </c>
      <c r="K285" s="22">
        <v>396.30596529705969</v>
      </c>
      <c r="L285" s="22">
        <v>0</v>
      </c>
      <c r="M285" s="22">
        <v>0</v>
      </c>
      <c r="N285" s="22">
        <v>5.4246627997376812E-2</v>
      </c>
      <c r="O285" s="22">
        <v>0.14427524915365222</v>
      </c>
      <c r="P285" s="22">
        <v>1.2343221323216735E-6</v>
      </c>
      <c r="Q285" s="22">
        <v>0.28472195111614074</v>
      </c>
      <c r="R285" s="22">
        <v>25.183791119213907</v>
      </c>
      <c r="S285" s="22">
        <v>792.39359846672642</v>
      </c>
      <c r="T285" s="22">
        <v>3.695019961240368</v>
      </c>
      <c r="U285" s="22">
        <v>2183.7665610111658</v>
      </c>
      <c r="V285" s="22">
        <v>1.4622978525576875</v>
      </c>
      <c r="W285" s="22">
        <v>0.34249223050562055</v>
      </c>
      <c r="X285" s="22">
        <v>5.1480402867801791</v>
      </c>
      <c r="Y285" s="22">
        <v>2425.7313381441095</v>
      </c>
      <c r="Z285" s="22">
        <v>30.458838623765597</v>
      </c>
      <c r="AA285" s="22">
        <v>0</v>
      </c>
      <c r="AB285" s="22">
        <v>3.1237074990809331E-2</v>
      </c>
      <c r="AC285" s="22">
        <v>3.975226705063363E-2</v>
      </c>
      <c r="AD285" s="22">
        <v>5.6934564522905155E-5</v>
      </c>
      <c r="AE285" s="22">
        <v>1.1117116287834323</v>
      </c>
      <c r="AF285" s="22">
        <v>0</v>
      </c>
      <c r="AG285" s="22">
        <v>4.7895722582607032</v>
      </c>
      <c r="AH285" s="22">
        <v>0</v>
      </c>
      <c r="AI285" s="22">
        <v>131.27342752177236</v>
      </c>
      <c r="AJ285" s="22">
        <v>3.1420621443198404E-2</v>
      </c>
      <c r="AK285" s="22">
        <v>1.3421831480998906E-2</v>
      </c>
      <c r="AL285" s="22">
        <v>4.9876311383943479</v>
      </c>
      <c r="AM285" s="22">
        <v>1.3687808492778162</v>
      </c>
      <c r="AN285" s="22">
        <v>4.7493428542311067</v>
      </c>
      <c r="AO285" s="22">
        <v>4.8581876420711054E-3</v>
      </c>
      <c r="AP285" s="22">
        <v>8.2792874375689216</v>
      </c>
      <c r="AQ285" s="22">
        <v>0</v>
      </c>
      <c r="AR285" s="22">
        <v>0.10649405900150057</v>
      </c>
      <c r="AS285" s="22">
        <v>19.842609178425217</v>
      </c>
      <c r="AT285" s="22">
        <v>3.9091578601919035</v>
      </c>
      <c r="AU285" s="22">
        <v>5.7060944891434082E-3</v>
      </c>
      <c r="AV285" s="22">
        <v>8.9011824157704851</v>
      </c>
      <c r="AW285" s="22">
        <v>7.6668393900036727E-2</v>
      </c>
      <c r="AX285" s="22">
        <v>3.6837354868391001</v>
      </c>
      <c r="AY285" s="22">
        <v>7.8404299100035892</v>
      </c>
      <c r="AZ285" s="22">
        <v>9.4361006632240034</v>
      </c>
      <c r="BA285" s="22">
        <v>101.61917057473021</v>
      </c>
      <c r="BB285" s="22">
        <v>0.52368860913718585</v>
      </c>
      <c r="BC285" s="22">
        <v>113.83212985485298</v>
      </c>
      <c r="BD285" s="22">
        <v>11621.754544250434</v>
      </c>
    </row>
    <row r="286" spans="1:56" x14ac:dyDescent="0.3">
      <c r="A286" s="23" t="s">
        <v>41</v>
      </c>
      <c r="B286" s="22">
        <v>9.1606570774698609E-2</v>
      </c>
      <c r="C286" s="22">
        <v>48.60040286128821</v>
      </c>
      <c r="D286" s="22">
        <v>0.22154820506450934</v>
      </c>
      <c r="E286" s="22">
        <v>0.13376331085962712</v>
      </c>
      <c r="F286" s="22">
        <v>0</v>
      </c>
      <c r="G286" s="22">
        <v>10.312244738189049</v>
      </c>
      <c r="H286" s="22">
        <v>1.3373700134196338E-7</v>
      </c>
      <c r="I286" s="22">
        <v>28.840521541297658</v>
      </c>
      <c r="J286" s="22">
        <v>119988.61592884474</v>
      </c>
      <c r="K286" s="22">
        <v>752.42194175461827</v>
      </c>
      <c r="L286" s="22">
        <v>0</v>
      </c>
      <c r="M286" s="22">
        <v>0</v>
      </c>
      <c r="N286" s="22">
        <v>29.016676688440885</v>
      </c>
      <c r="O286" s="22">
        <v>0.1458719841415792</v>
      </c>
      <c r="P286" s="22">
        <v>3.8211187044135202</v>
      </c>
      <c r="Q286" s="22">
        <v>8.3890700419448674</v>
      </c>
      <c r="R286" s="22">
        <v>134.60013499558937</v>
      </c>
      <c r="S286" s="22">
        <v>1671.3198368688011</v>
      </c>
      <c r="T286" s="22">
        <v>4.3896171118806361E-10</v>
      </c>
      <c r="U286" s="22">
        <v>0.15205819602379306</v>
      </c>
      <c r="V286" s="22">
        <v>305.93871112136782</v>
      </c>
      <c r="W286" s="22">
        <v>3.1260272676304587E-2</v>
      </c>
      <c r="X286" s="22">
        <v>568.26721710815218</v>
      </c>
      <c r="Y286" s="22">
        <v>0.65519861692129522</v>
      </c>
      <c r="Z286" s="22">
        <v>279.66280329847137</v>
      </c>
      <c r="AA286" s="22">
        <v>0</v>
      </c>
      <c r="AB286" s="22">
        <v>23.704163856704447</v>
      </c>
      <c r="AC286" s="22">
        <v>9.8955430082991462</v>
      </c>
      <c r="AD286" s="22">
        <v>1.3903380599029936E-6</v>
      </c>
      <c r="AE286" s="22">
        <v>58.185544893896235</v>
      </c>
      <c r="AF286" s="22">
        <v>0.18123701685125201</v>
      </c>
      <c r="AG286" s="22">
        <v>0.38036474054309322</v>
      </c>
      <c r="AH286" s="22">
        <v>0.5169460902592673</v>
      </c>
      <c r="AI286" s="22">
        <v>507.16901745164256</v>
      </c>
      <c r="AJ286" s="22">
        <v>0.56775270376309384</v>
      </c>
      <c r="AK286" s="22">
        <v>0.41631349733262563</v>
      </c>
      <c r="AL286" s="22">
        <v>523.92798407618989</v>
      </c>
      <c r="AM286" s="22">
        <v>3.0615436868565409</v>
      </c>
      <c r="AN286" s="22">
        <v>0.17653511673452396</v>
      </c>
      <c r="AO286" s="22">
        <v>3.3846224223486154</v>
      </c>
      <c r="AP286" s="22">
        <v>1006.6850386496039</v>
      </c>
      <c r="AQ286" s="22">
        <v>7.8155796033114996E-2</v>
      </c>
      <c r="AR286" s="22">
        <v>0</v>
      </c>
      <c r="AS286" s="22">
        <v>13.833371974979475</v>
      </c>
      <c r="AT286" s="22">
        <v>1.8486382297351394E-3</v>
      </c>
      <c r="AU286" s="22">
        <v>0.16349717185397775</v>
      </c>
      <c r="AV286" s="22">
        <v>0.94668373275903872</v>
      </c>
      <c r="AW286" s="22">
        <v>0.55992294046565882</v>
      </c>
      <c r="AX286" s="22">
        <v>0.78996175662928536</v>
      </c>
      <c r="AY286" s="22">
        <v>3.0471789901445083</v>
      </c>
      <c r="AZ286" s="22">
        <v>14.875022133428885</v>
      </c>
      <c r="BA286" s="22">
        <v>560.68178039547615</v>
      </c>
      <c r="BB286" s="22">
        <v>45.041315566683039</v>
      </c>
      <c r="BC286" s="22">
        <v>2586.9014581847282</v>
      </c>
      <c r="BD286" s="22">
        <v>129196.41072174069</v>
      </c>
    </row>
    <row r="287" spans="1:56" x14ac:dyDescent="0.3">
      <c r="A287" s="23" t="s">
        <v>42</v>
      </c>
      <c r="B287" s="22">
        <v>178.55782325713119</v>
      </c>
      <c r="C287" s="22">
        <v>466.60199477037349</v>
      </c>
      <c r="D287" s="22">
        <v>71.036711135025001</v>
      </c>
      <c r="E287" s="22">
        <v>2253.2054795311446</v>
      </c>
      <c r="F287" s="22">
        <v>100.2291442947225</v>
      </c>
      <c r="G287" s="22">
        <v>0.20096275127541699</v>
      </c>
      <c r="H287" s="22">
        <v>35.435434678001272</v>
      </c>
      <c r="I287" s="22">
        <v>307.61882237348863</v>
      </c>
      <c r="J287" s="22">
        <v>307899.25266360812</v>
      </c>
      <c r="K287" s="22">
        <v>8754.6239292255377</v>
      </c>
      <c r="L287" s="22">
        <v>0</v>
      </c>
      <c r="M287" s="22">
        <v>0</v>
      </c>
      <c r="N287" s="22">
        <v>0.24890446710212738</v>
      </c>
      <c r="O287" s="22">
        <v>1.2188919291051636</v>
      </c>
      <c r="P287" s="22">
        <v>0</v>
      </c>
      <c r="Q287" s="22">
        <v>5.69387827144869</v>
      </c>
      <c r="R287" s="22">
        <v>3374.5793953006282</v>
      </c>
      <c r="S287" s="22">
        <v>88387.444902408417</v>
      </c>
      <c r="T287" s="22">
        <v>0</v>
      </c>
      <c r="U287" s="22">
        <v>18.40457043557684</v>
      </c>
      <c r="V287" s="22">
        <v>2972.1985763918765</v>
      </c>
      <c r="W287" s="22">
        <v>17922.788382021052</v>
      </c>
      <c r="X287" s="22">
        <v>2622.2922962117268</v>
      </c>
      <c r="Y287" s="22">
        <v>237.12895890948161</v>
      </c>
      <c r="Z287" s="22">
        <v>101375.1859136409</v>
      </c>
      <c r="AA287" s="22">
        <v>0</v>
      </c>
      <c r="AB287" s="22">
        <v>0.15350648711881251</v>
      </c>
      <c r="AC287" s="22">
        <v>0.1966217336362053</v>
      </c>
      <c r="AD287" s="22">
        <v>0</v>
      </c>
      <c r="AE287" s="22">
        <v>189786.47169400082</v>
      </c>
      <c r="AF287" s="22">
        <v>0</v>
      </c>
      <c r="AG287" s="22">
        <v>57.186458587232565</v>
      </c>
      <c r="AH287" s="22">
        <v>4.2417321169821163</v>
      </c>
      <c r="AI287" s="22">
        <v>1563.09790196424</v>
      </c>
      <c r="AJ287" s="22">
        <v>0.53705031925879765</v>
      </c>
      <c r="AK287" s="22">
        <v>6.0135609616534555</v>
      </c>
      <c r="AL287" s="22">
        <v>479601.64459898218</v>
      </c>
      <c r="AM287" s="22">
        <v>10959.665343444678</v>
      </c>
      <c r="AN287" s="22">
        <v>2.7433619721756455</v>
      </c>
      <c r="AO287" s="22">
        <v>0</v>
      </c>
      <c r="AP287" s="22">
        <v>603194.72294212482</v>
      </c>
      <c r="AQ287" s="22">
        <v>1.6911615944914313</v>
      </c>
      <c r="AR287" s="22">
        <v>149.81857290528009</v>
      </c>
      <c r="AS287" s="22">
        <v>0</v>
      </c>
      <c r="AT287" s="22">
        <v>0.38987800021420549</v>
      </c>
      <c r="AU287" s="22">
        <v>0</v>
      </c>
      <c r="AV287" s="22">
        <v>33.231882330631713</v>
      </c>
      <c r="AW287" s="22">
        <v>6.7076129336073791</v>
      </c>
      <c r="AX287" s="22">
        <v>3514.5856102589887</v>
      </c>
      <c r="AY287" s="22">
        <v>7.2024599526029078</v>
      </c>
      <c r="AZ287" s="22">
        <v>5051.3260762298687</v>
      </c>
      <c r="BA287" s="22">
        <v>104383.25386787058</v>
      </c>
      <c r="BB287" s="22">
        <v>342.99574597350869</v>
      </c>
      <c r="BC287" s="22">
        <v>8936.8362033893482</v>
      </c>
      <c r="BD287" s="22">
        <v>1944588.6614797465</v>
      </c>
    </row>
    <row r="288" spans="1:56" x14ac:dyDescent="0.3">
      <c r="A288" s="23" t="s">
        <v>43</v>
      </c>
      <c r="B288" s="22">
        <v>1.5841118074914715E-2</v>
      </c>
      <c r="C288" s="22">
        <v>111.27062692511751</v>
      </c>
      <c r="D288" s="22">
        <v>2.0567395143146969</v>
      </c>
      <c r="E288" s="22">
        <v>6.1774112820212448</v>
      </c>
      <c r="F288" s="22">
        <v>0</v>
      </c>
      <c r="G288" s="22">
        <v>1.2890022584507064</v>
      </c>
      <c r="H288" s="22">
        <v>0</v>
      </c>
      <c r="I288" s="22">
        <v>6.476055986277121</v>
      </c>
      <c r="J288" s="22">
        <v>785.54397882268302</v>
      </c>
      <c r="K288" s="22">
        <v>1.1173902773954374</v>
      </c>
      <c r="L288" s="22">
        <v>1.1574235046869694</v>
      </c>
      <c r="M288" s="22">
        <v>6.98821738678925E-2</v>
      </c>
      <c r="N288" s="22">
        <v>132091.81156207572</v>
      </c>
      <c r="O288" s="22">
        <v>2.511998236166436E-4</v>
      </c>
      <c r="P288" s="22">
        <v>164.00962875182793</v>
      </c>
      <c r="Q288" s="22">
        <v>6.2221320690693189E-3</v>
      </c>
      <c r="R288" s="22">
        <v>15.412119416172402</v>
      </c>
      <c r="S288" s="22">
        <v>6239.2102162984302</v>
      </c>
      <c r="T288" s="22">
        <v>1.6651799320824078E-4</v>
      </c>
      <c r="U288" s="22">
        <v>3844.0680420135964</v>
      </c>
      <c r="V288" s="22">
        <v>0.72346780824404566</v>
      </c>
      <c r="W288" s="22">
        <v>7.9065429184796317E-3</v>
      </c>
      <c r="X288" s="22">
        <v>0.4548395499045238</v>
      </c>
      <c r="Y288" s="22">
        <v>1873.5507434864178</v>
      </c>
      <c r="Z288" s="22">
        <v>737.3984920173416</v>
      </c>
      <c r="AA288" s="22">
        <v>0</v>
      </c>
      <c r="AB288" s="22">
        <v>141.43794785132644</v>
      </c>
      <c r="AC288" s="22">
        <v>30.154270091774997</v>
      </c>
      <c r="AD288" s="22">
        <v>0</v>
      </c>
      <c r="AE288" s="22">
        <v>7.2303843799687073E-2</v>
      </c>
      <c r="AF288" s="22">
        <v>1.3102907600229842E-2</v>
      </c>
      <c r="AG288" s="22">
        <v>2.1123164732931694</v>
      </c>
      <c r="AH288" s="22">
        <v>0</v>
      </c>
      <c r="AI288" s="22">
        <v>17.213480028620111</v>
      </c>
      <c r="AJ288" s="22">
        <v>5.0652256942456519E-3</v>
      </c>
      <c r="AK288" s="22">
        <v>6.3065210340588988E-3</v>
      </c>
      <c r="AL288" s="22">
        <v>40.808866125560726</v>
      </c>
      <c r="AM288" s="22">
        <v>3.150494958804732E-3</v>
      </c>
      <c r="AN288" s="22">
        <v>3737.1941799678712</v>
      </c>
      <c r="AO288" s="22">
        <v>3.7292682259050716E-3</v>
      </c>
      <c r="AP288" s="22">
        <v>68.783162506277861</v>
      </c>
      <c r="AQ288" s="22">
        <v>22848.132355335249</v>
      </c>
      <c r="AR288" s="22">
        <v>400.03634472884636</v>
      </c>
      <c r="AS288" s="22">
        <v>1014.1775945372831</v>
      </c>
      <c r="AT288" s="22">
        <v>0</v>
      </c>
      <c r="AU288" s="22">
        <v>1.3627426016242752</v>
      </c>
      <c r="AV288" s="22">
        <v>14.028780365071004</v>
      </c>
      <c r="AW288" s="22">
        <v>2.5231389062399665</v>
      </c>
      <c r="AX288" s="22">
        <v>1.3711955694703362E-2</v>
      </c>
      <c r="AY288" s="22">
        <v>13.585563221260809</v>
      </c>
      <c r="AZ288" s="22">
        <v>149.58062885055512</v>
      </c>
      <c r="BA288" s="22">
        <v>1095.2949068261164</v>
      </c>
      <c r="BB288" s="22">
        <v>0.59148402804394751</v>
      </c>
      <c r="BC288" s="22">
        <v>363.93952470154863</v>
      </c>
      <c r="BD288" s="22">
        <v>175822.90266703686</v>
      </c>
    </row>
    <row r="289" spans="1:56" x14ac:dyDescent="0.3">
      <c r="A289" s="23" t="s">
        <v>44</v>
      </c>
      <c r="B289" s="22">
        <v>3.5427173422049756E-2</v>
      </c>
      <c r="C289" s="22">
        <v>2605.0981648515371</v>
      </c>
      <c r="D289" s="22">
        <v>17824.609671965693</v>
      </c>
      <c r="E289" s="22">
        <v>5.3974520903477999E-2</v>
      </c>
      <c r="F289" s="22">
        <v>0</v>
      </c>
      <c r="G289" s="22">
        <v>12.40603505518925</v>
      </c>
      <c r="H289" s="22">
        <v>0</v>
      </c>
      <c r="I289" s="22">
        <v>0.43595116822218261</v>
      </c>
      <c r="J289" s="22">
        <v>1211.2902016646406</v>
      </c>
      <c r="K289" s="22">
        <v>19.12267439772463</v>
      </c>
      <c r="L289" s="22">
        <v>4851.1724337302685</v>
      </c>
      <c r="M289" s="22">
        <v>621.63251000597108</v>
      </c>
      <c r="N289" s="22">
        <v>23.016216681604025</v>
      </c>
      <c r="O289" s="22">
        <v>3.6932053856591973</v>
      </c>
      <c r="P289" s="22">
        <v>108.10335533776296</v>
      </c>
      <c r="Q289" s="22">
        <v>1.3671425911909698E-2</v>
      </c>
      <c r="R289" s="22">
        <v>14874.390469157403</v>
      </c>
      <c r="S289" s="22">
        <v>4749.2493738382545</v>
      </c>
      <c r="T289" s="22">
        <v>35.933162118080332</v>
      </c>
      <c r="U289" s="22">
        <v>1153.406197975253</v>
      </c>
      <c r="V289" s="22">
        <v>2.3527424336541762</v>
      </c>
      <c r="W289" s="22">
        <v>1.6449952078571112E-2</v>
      </c>
      <c r="X289" s="22">
        <v>0.19399428426400608</v>
      </c>
      <c r="Y289" s="22">
        <v>27602.831693029679</v>
      </c>
      <c r="Z289" s="22">
        <v>2.8181006246775526</v>
      </c>
      <c r="AA289" s="22">
        <v>0</v>
      </c>
      <c r="AB289" s="22">
        <v>1.8358959661607357</v>
      </c>
      <c r="AC289" s="22">
        <v>10132.148414020763</v>
      </c>
      <c r="AD289" s="22">
        <v>2175.2398965293564</v>
      </c>
      <c r="AE289" s="22">
        <v>1957.2644926838682</v>
      </c>
      <c r="AF289" s="22">
        <v>0</v>
      </c>
      <c r="AG289" s="22">
        <v>0.31515437009168357</v>
      </c>
      <c r="AH289" s="22">
        <v>0</v>
      </c>
      <c r="AI289" s="22">
        <v>22480.281424457644</v>
      </c>
      <c r="AJ289" s="22">
        <v>4.1512743468099762</v>
      </c>
      <c r="AK289" s="22">
        <v>0.42440810775412818</v>
      </c>
      <c r="AL289" s="22">
        <v>30.991895031397597</v>
      </c>
      <c r="AM289" s="22">
        <v>6.5782756922420874E-2</v>
      </c>
      <c r="AN289" s="22">
        <v>10.339627139179537</v>
      </c>
      <c r="AO289" s="22">
        <v>0.82364708500117834</v>
      </c>
      <c r="AP289" s="22">
        <v>0.33782437396685516</v>
      </c>
      <c r="AQ289" s="22">
        <v>1.4599977501537529</v>
      </c>
      <c r="AR289" s="22">
        <v>884.12401972917439</v>
      </c>
      <c r="AS289" s="22">
        <v>24.462213069256826</v>
      </c>
      <c r="AT289" s="22">
        <v>41.610639927625577</v>
      </c>
      <c r="AU289" s="22">
        <v>0</v>
      </c>
      <c r="AV289" s="22">
        <v>271.15458773790357</v>
      </c>
      <c r="AW289" s="22">
        <v>22.205833489248594</v>
      </c>
      <c r="AX289" s="22">
        <v>0.17672375864073578</v>
      </c>
      <c r="AY289" s="22">
        <v>199.03422814162695</v>
      </c>
      <c r="AZ289" s="22">
        <v>2352.9985032926506</v>
      </c>
      <c r="BA289" s="22">
        <v>112.83565724301594</v>
      </c>
      <c r="BB289" s="22">
        <v>2.5123462099859026E-2</v>
      </c>
      <c r="BC289" s="22">
        <v>9385.4025954957306</v>
      </c>
      <c r="BD289" s="22">
        <v>125791.58553674394</v>
      </c>
    </row>
    <row r="290" spans="1:56" x14ac:dyDescent="0.3">
      <c r="A290" s="23" t="s">
        <v>45</v>
      </c>
      <c r="B290" s="22">
        <v>0.39223363801969219</v>
      </c>
      <c r="C290" s="22">
        <v>34.894049833662194</v>
      </c>
      <c r="D290" s="22">
        <v>1293.1720436688631</v>
      </c>
      <c r="E290" s="22">
        <v>1989.3927253439374</v>
      </c>
      <c r="F290" s="22">
        <v>0</v>
      </c>
      <c r="G290" s="22">
        <v>1.9906626487622526E-2</v>
      </c>
      <c r="H290" s="22">
        <v>1.3979618200799071E-4</v>
      </c>
      <c r="I290" s="22">
        <v>19.345057731047191</v>
      </c>
      <c r="J290" s="22">
        <v>3737.3871177591418</v>
      </c>
      <c r="K290" s="22">
        <v>195.65734834546578</v>
      </c>
      <c r="L290" s="22">
        <v>0</v>
      </c>
      <c r="M290" s="22">
        <v>10.185326841245331</v>
      </c>
      <c r="N290" s="22">
        <v>81.187081117004809</v>
      </c>
      <c r="O290" s="22">
        <v>47.92291519473639</v>
      </c>
      <c r="P290" s="22">
        <v>3.1507696535579562E-5</v>
      </c>
      <c r="Q290" s="22">
        <v>153.08517253318186</v>
      </c>
      <c r="R290" s="22">
        <v>18729.871958268064</v>
      </c>
      <c r="S290" s="22">
        <v>7584.4545049593935</v>
      </c>
      <c r="T290" s="22">
        <v>18.276620743479882</v>
      </c>
      <c r="U290" s="22">
        <v>5.6510980304700857E-2</v>
      </c>
      <c r="V290" s="22">
        <v>3493.5583883431705</v>
      </c>
      <c r="W290" s="22">
        <v>0.84753249227544769</v>
      </c>
      <c r="X290" s="22">
        <v>655.79793348754811</v>
      </c>
      <c r="Y290" s="22">
        <v>4237.8401368413652</v>
      </c>
      <c r="Z290" s="22">
        <v>3797.5190598007789</v>
      </c>
      <c r="AA290" s="22">
        <v>0</v>
      </c>
      <c r="AB290" s="22">
        <v>2.0352828195569248E-2</v>
      </c>
      <c r="AC290" s="22">
        <v>1.9474825592209997E-2</v>
      </c>
      <c r="AD290" s="22">
        <v>1.4533296733478425E-3</v>
      </c>
      <c r="AE290" s="22">
        <v>20.419441191618358</v>
      </c>
      <c r="AF290" s="22">
        <v>434.03116896805125</v>
      </c>
      <c r="AG290" s="22">
        <v>1971.3357174097084</v>
      </c>
      <c r="AH290" s="22">
        <v>0</v>
      </c>
      <c r="AI290" s="22">
        <v>2673.5194888110268</v>
      </c>
      <c r="AJ290" s="22">
        <v>1.796586410221597E-2</v>
      </c>
      <c r="AK290" s="22">
        <v>109.732147513298</v>
      </c>
      <c r="AL290" s="22">
        <v>4.990966426218292</v>
      </c>
      <c r="AM290" s="22">
        <v>0.6802291336930637</v>
      </c>
      <c r="AN290" s="22">
        <v>3.8736319828935049</v>
      </c>
      <c r="AO290" s="22">
        <v>57160.130040041324</v>
      </c>
      <c r="AP290" s="22">
        <v>14.778468097844531</v>
      </c>
      <c r="AQ290" s="22">
        <v>14860.11233991351</v>
      </c>
      <c r="AR290" s="22">
        <v>2.4330533642165242</v>
      </c>
      <c r="AS290" s="22">
        <v>3.1119865009734049</v>
      </c>
      <c r="AT290" s="22">
        <v>9.8831117632512959E-4</v>
      </c>
      <c r="AU290" s="22">
        <v>0.59782748545456799</v>
      </c>
      <c r="AV290" s="22">
        <v>0</v>
      </c>
      <c r="AW290" s="22">
        <v>35.067112847550746</v>
      </c>
      <c r="AX290" s="22">
        <v>1602.3726518816843</v>
      </c>
      <c r="AY290" s="22">
        <v>9.204311528356147</v>
      </c>
      <c r="AZ290" s="22">
        <v>2523.0778345941671</v>
      </c>
      <c r="BA290" s="22">
        <v>582.91296425051246</v>
      </c>
      <c r="BB290" s="22">
        <v>47.301645711468993</v>
      </c>
      <c r="BC290" s="22">
        <v>66320.489944659537</v>
      </c>
      <c r="BD290" s="22">
        <v>194461.09700332489</v>
      </c>
    </row>
    <row r="291" spans="1:56" x14ac:dyDescent="0.3">
      <c r="A291" s="23" t="s">
        <v>46</v>
      </c>
      <c r="B291" s="22">
        <v>118.84724412104894</v>
      </c>
      <c r="C291" s="22">
        <v>1547.1788216167786</v>
      </c>
      <c r="D291" s="22">
        <v>62.988721469766588</v>
      </c>
      <c r="E291" s="22">
        <v>475.96284768781749</v>
      </c>
      <c r="F291" s="22">
        <v>0</v>
      </c>
      <c r="G291" s="22">
        <v>2.042319453825284</v>
      </c>
      <c r="H291" s="22">
        <v>5.4080945668555185E-4</v>
      </c>
      <c r="I291" s="22">
        <v>109.79812498294811</v>
      </c>
      <c r="J291" s="22">
        <v>21854.312415009626</v>
      </c>
      <c r="K291" s="22">
        <v>1015.0425065332626</v>
      </c>
      <c r="L291" s="22">
        <v>20.99522561143495</v>
      </c>
      <c r="M291" s="22">
        <v>7.660833310267714</v>
      </c>
      <c r="N291" s="22">
        <v>47.231461177148717</v>
      </c>
      <c r="O291" s="22">
        <v>1068.0473899732035</v>
      </c>
      <c r="P291" s="22">
        <v>935.36865147518483</v>
      </c>
      <c r="Q291" s="22">
        <v>9860.8380634415353</v>
      </c>
      <c r="R291" s="22">
        <v>5693.473638772607</v>
      </c>
      <c r="S291" s="22">
        <v>38052.169292856393</v>
      </c>
      <c r="T291" s="22">
        <v>18.56323820028317</v>
      </c>
      <c r="U291" s="22">
        <v>34.310512103349481</v>
      </c>
      <c r="V291" s="22">
        <v>297.00185717209422</v>
      </c>
      <c r="W291" s="22">
        <v>1.4038983603163011</v>
      </c>
      <c r="X291" s="22">
        <v>32.508128703256403</v>
      </c>
      <c r="Y291" s="22">
        <v>14198.858424081265</v>
      </c>
      <c r="Z291" s="22">
        <v>4314.3707277472131</v>
      </c>
      <c r="AA291" s="22">
        <v>0</v>
      </c>
      <c r="AB291" s="22">
        <v>50.584159803890472</v>
      </c>
      <c r="AC291" s="22">
        <v>2105.3275489283101</v>
      </c>
      <c r="AD291" s="22">
        <v>0.88351709746203644</v>
      </c>
      <c r="AE291" s="22">
        <v>66.790343817184549</v>
      </c>
      <c r="AF291" s="22">
        <v>0.37124904867317887</v>
      </c>
      <c r="AG291" s="22">
        <v>4993.5614604749571</v>
      </c>
      <c r="AH291" s="22">
        <v>12.334203687683026</v>
      </c>
      <c r="AI291" s="22">
        <v>2855.273062327055</v>
      </c>
      <c r="AJ291" s="22">
        <v>0.99753176958366563</v>
      </c>
      <c r="AK291" s="22">
        <v>15458.025849202899</v>
      </c>
      <c r="AL291" s="22">
        <v>388.41481734042327</v>
      </c>
      <c r="AM291" s="22">
        <v>4.7836857380099751</v>
      </c>
      <c r="AN291" s="22">
        <v>2371.0920018267852</v>
      </c>
      <c r="AO291" s="22">
        <v>59.710652218679442</v>
      </c>
      <c r="AP291" s="22">
        <v>1427.0312463547175</v>
      </c>
      <c r="AQ291" s="22">
        <v>9.4983289150269865</v>
      </c>
      <c r="AR291" s="22">
        <v>5966.847427161023</v>
      </c>
      <c r="AS291" s="22">
        <v>480.1603501151086</v>
      </c>
      <c r="AT291" s="22">
        <v>3798.4488687381827</v>
      </c>
      <c r="AU291" s="22">
        <v>11.80854903497718</v>
      </c>
      <c r="AV291" s="22">
        <v>112.01213873810705</v>
      </c>
      <c r="AW291" s="22">
        <v>0</v>
      </c>
      <c r="AX291" s="22">
        <v>9963.3881882065834</v>
      </c>
      <c r="AY291" s="22">
        <v>97.584706916297108</v>
      </c>
      <c r="AZ291" s="22">
        <v>3837.3230708429464</v>
      </c>
      <c r="BA291" s="22">
        <v>8019.5694357221955</v>
      </c>
      <c r="BB291" s="22">
        <v>2.2559168860420558</v>
      </c>
      <c r="BC291" s="22">
        <v>3181.0739003842068</v>
      </c>
      <c r="BD291" s="22">
        <v>165044.12709596707</v>
      </c>
    </row>
    <row r="292" spans="1:56" x14ac:dyDescent="0.3">
      <c r="A292" s="23" t="s">
        <v>47</v>
      </c>
      <c r="B292" s="22">
        <v>1.297264966881965E-4</v>
      </c>
      <c r="C292" s="22">
        <v>7.1379979728758355E-3</v>
      </c>
      <c r="D292" s="22">
        <v>2.5011301215061067E-3</v>
      </c>
      <c r="E292" s="22">
        <v>1.2963287369616877E-4</v>
      </c>
      <c r="F292" s="22">
        <v>0</v>
      </c>
      <c r="G292" s="22">
        <v>0</v>
      </c>
      <c r="H292" s="22">
        <v>84.213575063435414</v>
      </c>
      <c r="I292" s="22">
        <v>2.6341560074824234E-2</v>
      </c>
      <c r="J292" s="22">
        <v>1.5605475584446615</v>
      </c>
      <c r="K292" s="22">
        <v>1.0425398417151725E-2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2.2752240402861053E-4</v>
      </c>
      <c r="R292" s="22">
        <v>0.18990259829473621</v>
      </c>
      <c r="S292" s="22">
        <v>2.7779164923065296E-2</v>
      </c>
      <c r="T292" s="22">
        <v>75.357977603419911</v>
      </c>
      <c r="U292" s="22">
        <v>1.1915496506336931E-3</v>
      </c>
      <c r="V292" s="22">
        <v>1.9237366782076735E-4</v>
      </c>
      <c r="W292" s="22">
        <v>173.71642786259866</v>
      </c>
      <c r="X292" s="22">
        <v>1.8275453546907371E-2</v>
      </c>
      <c r="Y292" s="22">
        <v>6.2675998275139276E-3</v>
      </c>
      <c r="Z292" s="22">
        <v>45.258376772886962</v>
      </c>
      <c r="AA292" s="22">
        <v>0</v>
      </c>
      <c r="AB292" s="22">
        <v>0</v>
      </c>
      <c r="AC292" s="22">
        <v>0</v>
      </c>
      <c r="AD292" s="22">
        <v>0</v>
      </c>
      <c r="AE292" s="22">
        <v>93.683054030671343</v>
      </c>
      <c r="AF292" s="22">
        <v>0</v>
      </c>
      <c r="AG292" s="22">
        <v>2.9799274987409941E-3</v>
      </c>
      <c r="AH292" s="22">
        <v>3.3505028770959395</v>
      </c>
      <c r="AI292" s="22">
        <v>68.677397542865535</v>
      </c>
      <c r="AJ292" s="22">
        <v>2.5500384469547717E-5</v>
      </c>
      <c r="AK292" s="22">
        <v>2.4709855383756301E-4</v>
      </c>
      <c r="AL292" s="22">
        <v>5.5559749238484488E-2</v>
      </c>
      <c r="AM292" s="22">
        <v>71.654558858322602</v>
      </c>
      <c r="AN292" s="22">
        <v>0</v>
      </c>
      <c r="AO292" s="22">
        <v>0</v>
      </c>
      <c r="AP292" s="22">
        <v>1.5987555281358572E-2</v>
      </c>
      <c r="AQ292" s="22">
        <v>1.0840149509464282E-4</v>
      </c>
      <c r="AR292" s="22">
        <v>3.702420628459407E-3</v>
      </c>
      <c r="AS292" s="22">
        <v>1.6176368187521395</v>
      </c>
      <c r="AT292" s="22">
        <v>2.6638464760361267E-5</v>
      </c>
      <c r="AU292" s="22">
        <v>0</v>
      </c>
      <c r="AV292" s="22">
        <v>2.4236434080281265E-5</v>
      </c>
      <c r="AW292" s="22">
        <v>2.0433770417695475E-4</v>
      </c>
      <c r="AX292" s="22">
        <v>0</v>
      </c>
      <c r="AY292" s="22">
        <v>7.6867513830661797E-6</v>
      </c>
      <c r="AZ292" s="22">
        <v>2.9516559197522207</v>
      </c>
      <c r="BA292" s="22">
        <v>6.924879428286884</v>
      </c>
      <c r="BB292" s="22">
        <v>3.7817283263474113E-5</v>
      </c>
      <c r="BC292" s="22">
        <v>0.33497235383095425</v>
      </c>
      <c r="BD292" s="22">
        <v>629.67097576835272</v>
      </c>
    </row>
    <row r="293" spans="1:56" x14ac:dyDescent="0.3">
      <c r="A293" s="23" t="s">
        <v>48</v>
      </c>
      <c r="B293" s="22">
        <v>2.6257208995122418E-4</v>
      </c>
      <c r="C293" s="22">
        <v>1.2741613469693729E-3</v>
      </c>
      <c r="D293" s="22">
        <v>5.7904509707183845E-4</v>
      </c>
      <c r="E293" s="22">
        <v>3.8795708282099964E-3</v>
      </c>
      <c r="F293" s="22">
        <v>0</v>
      </c>
      <c r="G293" s="22">
        <v>0</v>
      </c>
      <c r="H293" s="22">
        <v>0</v>
      </c>
      <c r="I293" s="22">
        <v>7.0802202709203926E-2</v>
      </c>
      <c r="J293" s="22">
        <v>0.65719716881422852</v>
      </c>
      <c r="K293" s="22">
        <v>2.432160486464047E-3</v>
      </c>
      <c r="L293" s="22">
        <v>0</v>
      </c>
      <c r="M293" s="22">
        <v>0</v>
      </c>
      <c r="N293" s="22">
        <v>1.3543484151682329E-3</v>
      </c>
      <c r="O293" s="22">
        <v>0</v>
      </c>
      <c r="P293" s="22">
        <v>0</v>
      </c>
      <c r="Q293" s="22">
        <v>3.9257147651232482E-5</v>
      </c>
      <c r="R293" s="22">
        <v>0.50709145929905775</v>
      </c>
      <c r="S293" s="22">
        <v>11888.754827805153</v>
      </c>
      <c r="T293" s="22">
        <v>0.90427950370050392</v>
      </c>
      <c r="U293" s="22">
        <v>8.7391423449873092E-4</v>
      </c>
      <c r="V293" s="22">
        <v>2.0758297829800843E-4</v>
      </c>
      <c r="W293" s="22">
        <v>5.0501717602580653E-5</v>
      </c>
      <c r="X293" s="22">
        <v>3.1532286525466219E-3</v>
      </c>
      <c r="Y293" s="22">
        <v>841.87454070777335</v>
      </c>
      <c r="Z293" s="22">
        <v>3.6650027914529232E-2</v>
      </c>
      <c r="AA293" s="22">
        <v>0</v>
      </c>
      <c r="AB293" s="22">
        <v>0</v>
      </c>
      <c r="AC293" s="22">
        <v>0</v>
      </c>
      <c r="AD293" s="22">
        <v>0</v>
      </c>
      <c r="AE293" s="22">
        <v>5.2126355009410807E-4</v>
      </c>
      <c r="AF293" s="22">
        <v>0</v>
      </c>
      <c r="AG293" s="22">
        <v>4.2954795663836746E-2</v>
      </c>
      <c r="AH293" s="22">
        <v>0</v>
      </c>
      <c r="AI293" s="22">
        <v>6.2350962522579297E-3</v>
      </c>
      <c r="AJ293" s="22">
        <v>9.5643063982737747E-5</v>
      </c>
      <c r="AK293" s="22">
        <v>4.2626419599323475E-5</v>
      </c>
      <c r="AL293" s="22">
        <v>4.3652445658588597E-3</v>
      </c>
      <c r="AM293" s="22">
        <v>192.65724214402675</v>
      </c>
      <c r="AN293" s="22">
        <v>6.6021218443398574E-3</v>
      </c>
      <c r="AO293" s="22">
        <v>0.55338417783370319</v>
      </c>
      <c r="AP293" s="22">
        <v>4.8751105705739962E-3</v>
      </c>
      <c r="AQ293" s="22">
        <v>13.769877720976003</v>
      </c>
      <c r="AR293" s="22">
        <v>6.3892408809466841E-4</v>
      </c>
      <c r="AS293" s="22">
        <v>6.93171924473896</v>
      </c>
      <c r="AT293" s="22">
        <v>3.4307565142547148E-5</v>
      </c>
      <c r="AU293" s="22">
        <v>1.9806631137649915E-3</v>
      </c>
      <c r="AV293" s="22">
        <v>1.0724473686758237E-2</v>
      </c>
      <c r="AW293" s="22">
        <v>2.5747826369196345E-4</v>
      </c>
      <c r="AX293" s="22">
        <v>5.0597755099665985E-5</v>
      </c>
      <c r="AY293" s="22">
        <v>0</v>
      </c>
      <c r="AZ293" s="22">
        <v>3.3419841299711747E-2</v>
      </c>
      <c r="BA293" s="22">
        <v>20.379781104074034</v>
      </c>
      <c r="BB293" s="22">
        <v>8.9056905918378764</v>
      </c>
      <c r="BC293" s="22">
        <v>13266.791388938696</v>
      </c>
      <c r="BD293" s="22">
        <v>26242.921377328243</v>
      </c>
    </row>
    <row r="294" spans="1:56" x14ac:dyDescent="0.3">
      <c r="A294" s="23" t="s">
        <v>49</v>
      </c>
      <c r="B294" s="22">
        <v>1106.2677587061635</v>
      </c>
      <c r="C294" s="22">
        <v>24729.688919637571</v>
      </c>
      <c r="D294" s="22">
        <v>11073.562670573496</v>
      </c>
      <c r="E294" s="22">
        <v>1070.5981357147191</v>
      </c>
      <c r="F294" s="22">
        <v>0</v>
      </c>
      <c r="G294" s="22">
        <v>89.3440844772947</v>
      </c>
      <c r="H294" s="22">
        <v>595.24599268104078</v>
      </c>
      <c r="I294" s="22">
        <v>6606.4808853578115</v>
      </c>
      <c r="J294" s="22">
        <v>177189.7237483011</v>
      </c>
      <c r="K294" s="22">
        <v>10860.898832965693</v>
      </c>
      <c r="L294" s="22">
        <v>23.244797546936013</v>
      </c>
      <c r="M294" s="22">
        <v>1042.8866217174937</v>
      </c>
      <c r="N294" s="22">
        <v>783.80598460713304</v>
      </c>
      <c r="O294" s="22">
        <v>675.45318748607053</v>
      </c>
      <c r="P294" s="22">
        <v>233.76098070402077</v>
      </c>
      <c r="Q294" s="22">
        <v>6530.8360232866635</v>
      </c>
      <c r="R294" s="22">
        <v>107747.68592819554</v>
      </c>
      <c r="S294" s="22">
        <v>161101.22530862992</v>
      </c>
      <c r="T294" s="22">
        <v>83.501945518830183</v>
      </c>
      <c r="U294" s="22">
        <v>1035.0048732242162</v>
      </c>
      <c r="V294" s="22">
        <v>4764.0310477522871</v>
      </c>
      <c r="W294" s="22">
        <v>252.09578757435489</v>
      </c>
      <c r="X294" s="22">
        <v>11851.588055039752</v>
      </c>
      <c r="Y294" s="22">
        <v>53291.640995708643</v>
      </c>
      <c r="Z294" s="22">
        <v>215150.79349809387</v>
      </c>
      <c r="AA294" s="22">
        <v>0</v>
      </c>
      <c r="AB294" s="22">
        <v>103.00001191436641</v>
      </c>
      <c r="AC294" s="22">
        <v>671.46137179268692</v>
      </c>
      <c r="AD294" s="22">
        <v>11.396706721840571</v>
      </c>
      <c r="AE294" s="22">
        <v>23489.782737738758</v>
      </c>
      <c r="AF294" s="22">
        <v>2834.6218833315897</v>
      </c>
      <c r="AG294" s="22">
        <v>531.77631707806358</v>
      </c>
      <c r="AH294" s="22">
        <v>0</v>
      </c>
      <c r="AI294" s="22">
        <v>31933.899371338543</v>
      </c>
      <c r="AJ294" s="22">
        <v>47.304760398991114</v>
      </c>
      <c r="AK294" s="22">
        <v>1150.3744161705354</v>
      </c>
      <c r="AL294" s="22">
        <v>51055.304082309907</v>
      </c>
      <c r="AM294" s="22">
        <v>264.92377546788708</v>
      </c>
      <c r="AN294" s="22">
        <v>12060.948763180935</v>
      </c>
      <c r="AO294" s="22">
        <v>327.91488783671173</v>
      </c>
      <c r="AP294" s="22">
        <v>13516.982653174204</v>
      </c>
      <c r="AQ294" s="22">
        <v>551.05989747640319</v>
      </c>
      <c r="AR294" s="22">
        <v>3711.0698402089624</v>
      </c>
      <c r="AS294" s="22">
        <v>65545.313974930876</v>
      </c>
      <c r="AT294" s="22">
        <v>960.02315369132862</v>
      </c>
      <c r="AU294" s="22">
        <v>252.61016422148165</v>
      </c>
      <c r="AV294" s="22">
        <v>4305.7036489403299</v>
      </c>
      <c r="AW294" s="22">
        <v>24769.880124726085</v>
      </c>
      <c r="AX294" s="22">
        <v>1518.9771617800475</v>
      </c>
      <c r="AY294" s="22">
        <v>2891.6651849241866</v>
      </c>
      <c r="AZ294" s="22">
        <v>0</v>
      </c>
      <c r="BA294" s="22">
        <v>118020.60252326337</v>
      </c>
      <c r="BB294" s="22">
        <v>62.998068368206503</v>
      </c>
      <c r="BC294" s="22">
        <v>33503.425186325461</v>
      </c>
      <c r="BD294" s="22">
        <v>1191982.3867308125</v>
      </c>
    </row>
    <row r="295" spans="1:56" x14ac:dyDescent="0.3">
      <c r="A295" s="23" t="s">
        <v>50</v>
      </c>
      <c r="B295" s="22">
        <v>4921.2758806801812</v>
      </c>
      <c r="C295" s="22">
        <v>52734.327867588065</v>
      </c>
      <c r="D295" s="22">
        <v>5463.6683279479639</v>
      </c>
      <c r="E295" s="22">
        <v>5007.9070335245515</v>
      </c>
      <c r="F295" s="22">
        <v>0</v>
      </c>
      <c r="G295" s="22">
        <v>3784.8527126821741</v>
      </c>
      <c r="H295" s="22">
        <v>0</v>
      </c>
      <c r="I295" s="22">
        <v>65266.287763613458</v>
      </c>
      <c r="J295" s="22">
        <v>511606.64768775203</v>
      </c>
      <c r="K295" s="22">
        <v>45050.315927419171</v>
      </c>
      <c r="L295" s="22">
        <v>1302.6812464341508</v>
      </c>
      <c r="M295" s="22">
        <v>0</v>
      </c>
      <c r="N295" s="22">
        <v>44905.857524230312</v>
      </c>
      <c r="O295" s="22">
        <v>4075.1201261148985</v>
      </c>
      <c r="P295" s="22">
        <v>29.481542100517146</v>
      </c>
      <c r="Q295" s="22">
        <v>1479.5453079319921</v>
      </c>
      <c r="R295" s="22">
        <v>88069.195564091657</v>
      </c>
      <c r="S295" s="22">
        <v>309641.98943537852</v>
      </c>
      <c r="T295" s="22">
        <v>496.87659423999992</v>
      </c>
      <c r="U295" s="22">
        <v>634.8670573051462</v>
      </c>
      <c r="V295" s="22">
        <v>30038.955335173647</v>
      </c>
      <c r="W295" s="22">
        <v>360.56352673735302</v>
      </c>
      <c r="X295" s="22">
        <v>3960.6209806481893</v>
      </c>
      <c r="Y295" s="22">
        <v>112021.73255640749</v>
      </c>
      <c r="Z295" s="22">
        <v>943088.03577535227</v>
      </c>
      <c r="AA295" s="22">
        <v>0</v>
      </c>
      <c r="AB295" s="22">
        <v>22.995921754838704</v>
      </c>
      <c r="AC295" s="22">
        <v>39.979414168201615</v>
      </c>
      <c r="AD295" s="22">
        <v>551.8617108526804</v>
      </c>
      <c r="AE295" s="22">
        <v>143162.33403674743</v>
      </c>
      <c r="AF295" s="22">
        <v>0</v>
      </c>
      <c r="AG295" s="22">
        <v>51070.076029787815</v>
      </c>
      <c r="AH295" s="22">
        <v>0</v>
      </c>
      <c r="AI295" s="22">
        <v>25112.203779722073</v>
      </c>
      <c r="AJ295" s="22">
        <v>3109.5982138936556</v>
      </c>
      <c r="AK295" s="22">
        <v>7498.6056047416887</v>
      </c>
      <c r="AL295" s="22">
        <v>355084.25415361009</v>
      </c>
      <c r="AM295" s="22">
        <v>1332.1634763980994</v>
      </c>
      <c r="AN295" s="22">
        <v>551.11052722659474</v>
      </c>
      <c r="AO295" s="22">
        <v>71.111830949759792</v>
      </c>
      <c r="AP295" s="22">
        <v>217382.40104157364</v>
      </c>
      <c r="AQ295" s="22">
        <v>300.91416139525086</v>
      </c>
      <c r="AR295" s="22">
        <v>3222.1453991004005</v>
      </c>
      <c r="AS295" s="22">
        <v>142291.19566124794</v>
      </c>
      <c r="AT295" s="22">
        <v>0</v>
      </c>
      <c r="AU295" s="22">
        <v>22.866744007423062</v>
      </c>
      <c r="AV295" s="22">
        <v>1508.1018497111809</v>
      </c>
      <c r="AW295" s="22">
        <v>2003.5899375955494</v>
      </c>
      <c r="AX295" s="22">
        <v>2072.0492759040644</v>
      </c>
      <c r="AY295" s="22">
        <v>2526.1701997793621</v>
      </c>
      <c r="AZ295" s="22">
        <v>82422.789858986012</v>
      </c>
      <c r="BA295" s="22">
        <v>0</v>
      </c>
      <c r="BB295" s="22">
        <v>440.81083692516188</v>
      </c>
      <c r="BC295" s="22">
        <v>165663.88037916203</v>
      </c>
      <c r="BD295" s="22">
        <v>3441404.015818595</v>
      </c>
    </row>
    <row r="296" spans="1:56" x14ac:dyDescent="0.3">
      <c r="A296" s="23" t="s">
        <v>229</v>
      </c>
      <c r="B296" s="22">
        <v>0.5174451668505069</v>
      </c>
      <c r="C296" s="22">
        <v>9.137748643453511E-2</v>
      </c>
      <c r="D296" s="22">
        <v>729.19013259476424</v>
      </c>
      <c r="E296" s="22">
        <v>8.3098372207524758</v>
      </c>
      <c r="F296" s="22">
        <v>0</v>
      </c>
      <c r="G296" s="22">
        <v>0</v>
      </c>
      <c r="H296" s="22">
        <v>60.928520341068769</v>
      </c>
      <c r="I296" s="22">
        <v>145.02179916546598</v>
      </c>
      <c r="J296" s="22">
        <v>144.00373851361286</v>
      </c>
      <c r="K296" s="22">
        <v>1.4032345836937234</v>
      </c>
      <c r="L296" s="22">
        <v>0</v>
      </c>
      <c r="M296" s="22">
        <v>0</v>
      </c>
      <c r="N296" s="22">
        <v>2.2218421295111318E-4</v>
      </c>
      <c r="O296" s="22">
        <v>0</v>
      </c>
      <c r="P296" s="22">
        <v>0</v>
      </c>
      <c r="Q296" s="22">
        <v>0</v>
      </c>
      <c r="R296" s="22">
        <v>962.75880714643131</v>
      </c>
      <c r="S296" s="22">
        <v>7.1784543551591806</v>
      </c>
      <c r="T296" s="22">
        <v>0</v>
      </c>
      <c r="U296" s="22">
        <v>1.0963239860037807E-4</v>
      </c>
      <c r="V296" s="22">
        <v>0.37606298817734451</v>
      </c>
      <c r="W296" s="22">
        <v>0</v>
      </c>
      <c r="X296" s="22">
        <v>0</v>
      </c>
      <c r="Y296" s="22">
        <v>138.31383870906907</v>
      </c>
      <c r="Z296" s="22">
        <v>45.415403026117978</v>
      </c>
      <c r="AA296" s="22">
        <v>0</v>
      </c>
      <c r="AB296" s="22">
        <v>0</v>
      </c>
      <c r="AC296" s="22">
        <v>0</v>
      </c>
      <c r="AD296" s="22">
        <v>0</v>
      </c>
      <c r="AE296" s="22">
        <v>0.39079374716312298</v>
      </c>
      <c r="AF296" s="22">
        <v>0</v>
      </c>
      <c r="AG296" s="22">
        <v>91.43262461612315</v>
      </c>
      <c r="AH296" s="22">
        <v>0</v>
      </c>
      <c r="AI296" s="22">
        <v>61970.619448315287</v>
      </c>
      <c r="AJ296" s="22">
        <v>0.19656955834145934</v>
      </c>
      <c r="AK296" s="22">
        <v>0</v>
      </c>
      <c r="AL296" s="22">
        <v>0.1868017841060752</v>
      </c>
      <c r="AM296" s="22">
        <v>0</v>
      </c>
      <c r="AN296" s="22">
        <v>1.0830944455380712E-3</v>
      </c>
      <c r="AO296" s="22">
        <v>2.7490998248037244E-4</v>
      </c>
      <c r="AP296" s="22">
        <v>4.5690718875729281</v>
      </c>
      <c r="AQ296" s="22">
        <v>0</v>
      </c>
      <c r="AR296" s="22">
        <v>0</v>
      </c>
      <c r="AS296" s="22">
        <v>2.6505032285238719</v>
      </c>
      <c r="AT296" s="22">
        <v>6.4006997222996229E-2</v>
      </c>
      <c r="AU296" s="22">
        <v>3.2493269097118657E-4</v>
      </c>
      <c r="AV296" s="22">
        <v>9.2635685753962989</v>
      </c>
      <c r="AW296" s="22">
        <v>83.607793809017892</v>
      </c>
      <c r="AX296" s="22">
        <v>0</v>
      </c>
      <c r="AY296" s="22">
        <v>0</v>
      </c>
      <c r="AZ296" s="22">
        <v>116.77780166837664</v>
      </c>
      <c r="BA296" s="22">
        <v>41333.207324853516</v>
      </c>
      <c r="BB296" s="22">
        <v>0</v>
      </c>
      <c r="BC296" s="22">
        <v>469.30301082529161</v>
      </c>
      <c r="BD296" s="22">
        <v>106325.77998591725</v>
      </c>
    </row>
    <row r="297" spans="1:56" x14ac:dyDescent="0.3">
      <c r="A297" s="23" t="s">
        <v>51</v>
      </c>
      <c r="B297" s="22">
        <v>3268.5445972054495</v>
      </c>
      <c r="C297" s="22">
        <v>2841.4811852712724</v>
      </c>
      <c r="D297" s="22">
        <v>973.67207014798578</v>
      </c>
      <c r="E297" s="22">
        <v>249.21639110586148</v>
      </c>
      <c r="F297" s="22">
        <v>0</v>
      </c>
      <c r="G297" s="22">
        <v>783.86523581044173</v>
      </c>
      <c r="H297" s="22">
        <v>5.2426482108039636E-2</v>
      </c>
      <c r="I297" s="22">
        <v>6484.8595609176009</v>
      </c>
      <c r="J297" s="22">
        <v>111053.27938702056</v>
      </c>
      <c r="K297" s="22">
        <v>5398.0718272636805</v>
      </c>
      <c r="L297" s="22">
        <v>328.71376873027867</v>
      </c>
      <c r="M297" s="22">
        <v>421.55058675367906</v>
      </c>
      <c r="N297" s="22">
        <v>16871.618154705277</v>
      </c>
      <c r="O297" s="22">
        <v>113.95820575360113</v>
      </c>
      <c r="P297" s="22">
        <v>1.1816042934517948E-2</v>
      </c>
      <c r="Q297" s="22">
        <v>353.55504207309014</v>
      </c>
      <c r="R297" s="22">
        <v>27823.962518037843</v>
      </c>
      <c r="S297" s="22">
        <v>22466.671285802171</v>
      </c>
      <c r="T297" s="22">
        <v>14.130866427410705</v>
      </c>
      <c r="U297" s="22">
        <v>114.19058125079988</v>
      </c>
      <c r="V297" s="22">
        <v>23154.374520042904</v>
      </c>
      <c r="W297" s="22">
        <v>5.5825576111425335</v>
      </c>
      <c r="X297" s="22">
        <v>265.91120572405646</v>
      </c>
      <c r="Y297" s="22">
        <v>52444.738095521629</v>
      </c>
      <c r="Z297" s="22">
        <v>22856.141631049752</v>
      </c>
      <c r="AA297" s="22">
        <v>0</v>
      </c>
      <c r="AB297" s="22">
        <v>154.77774471475561</v>
      </c>
      <c r="AC297" s="22">
        <v>967.44451259120785</v>
      </c>
      <c r="AD297" s="22">
        <v>21.939557875430168</v>
      </c>
      <c r="AE297" s="22">
        <v>298.63452766523358</v>
      </c>
      <c r="AF297" s="22">
        <v>220.01731172339026</v>
      </c>
      <c r="AG297" s="22">
        <v>149.32408658335248</v>
      </c>
      <c r="AH297" s="22">
        <v>29.805928126011878</v>
      </c>
      <c r="AI297" s="22">
        <v>27358.773237513928</v>
      </c>
      <c r="AJ297" s="22">
        <v>287.99506047667853</v>
      </c>
      <c r="AK297" s="22">
        <v>2043.0089724357006</v>
      </c>
      <c r="AL297" s="22">
        <v>77946.128242311723</v>
      </c>
      <c r="AM297" s="22">
        <v>841.10931587354537</v>
      </c>
      <c r="AN297" s="22">
        <v>392.06217915322185</v>
      </c>
      <c r="AO297" s="22">
        <v>20.825168641979111</v>
      </c>
      <c r="AP297" s="22">
        <v>5369.6159747930842</v>
      </c>
      <c r="AQ297" s="22">
        <v>291.09126526379225</v>
      </c>
      <c r="AR297" s="22">
        <v>2258.3312434918976</v>
      </c>
      <c r="AS297" s="22">
        <v>14955.144238529339</v>
      </c>
      <c r="AT297" s="22">
        <v>87.171422028270953</v>
      </c>
      <c r="AU297" s="22">
        <v>32.237725933951957</v>
      </c>
      <c r="AV297" s="22">
        <v>4074.2871103631428</v>
      </c>
      <c r="AW297" s="22">
        <v>671.68625337613923</v>
      </c>
      <c r="AX297" s="22">
        <v>23.386516318080009</v>
      </c>
      <c r="AY297" s="22">
        <v>7043.2594513238973</v>
      </c>
      <c r="AZ297" s="22">
        <v>102043.80947499917</v>
      </c>
      <c r="BA297" s="22">
        <v>16015.413248751547</v>
      </c>
      <c r="BB297" s="22">
        <v>32.312539928890537</v>
      </c>
      <c r="BC297" s="22">
        <v>0</v>
      </c>
      <c r="BD297" s="22">
        <v>561917.74582753889</v>
      </c>
    </row>
    <row r="298" spans="1:56" x14ac:dyDescent="0.3">
      <c r="A298" s="23" t="s">
        <v>52</v>
      </c>
      <c r="B298" s="22">
        <v>305695.05224333989</v>
      </c>
      <c r="C298" s="22">
        <v>639188.24436139432</v>
      </c>
      <c r="D298" s="22">
        <v>498605.8257934773</v>
      </c>
      <c r="E298" s="22">
        <v>53483.652637653904</v>
      </c>
      <c r="F298" s="22">
        <v>349.0288364213975</v>
      </c>
      <c r="G298" s="22">
        <v>46915.401250054085</v>
      </c>
      <c r="H298" s="22">
        <v>2283.8797183903389</v>
      </c>
      <c r="I298" s="22">
        <v>247096.38717670972</v>
      </c>
      <c r="J298" s="22">
        <v>5462478.6817611717</v>
      </c>
      <c r="K298" s="22">
        <v>511277.68500696181</v>
      </c>
      <c r="L298" s="22">
        <v>36414.485290396042</v>
      </c>
      <c r="M298" s="22">
        <v>60181.132939315554</v>
      </c>
      <c r="N298" s="22">
        <v>452954.04292439303</v>
      </c>
      <c r="O298" s="22">
        <v>159660.14882990715</v>
      </c>
      <c r="P298" s="22">
        <v>19801.13110275373</v>
      </c>
      <c r="Q298" s="22">
        <v>88502.923379464599</v>
      </c>
      <c r="R298" s="22">
        <v>2662360.7010958618</v>
      </c>
      <c r="S298" s="22">
        <v>5447157.6435689693</v>
      </c>
      <c r="T298" s="22">
        <v>70699.547310905691</v>
      </c>
      <c r="U298" s="22">
        <v>199835.81748542874</v>
      </c>
      <c r="V298" s="22">
        <v>451867.24083849444</v>
      </c>
      <c r="W298" s="22">
        <v>70833.148902411762</v>
      </c>
      <c r="X298" s="22">
        <v>165758.53538474478</v>
      </c>
      <c r="Y298" s="22">
        <v>1306270.3098411709</v>
      </c>
      <c r="Z298" s="22">
        <v>9607014.1171208434</v>
      </c>
      <c r="AA298" s="22">
        <v>103.33552828724675</v>
      </c>
      <c r="AB298" s="22">
        <v>8564.1414063352277</v>
      </c>
      <c r="AC298" s="22">
        <v>36332.697750999032</v>
      </c>
      <c r="AD298" s="22">
        <v>78909.445034245291</v>
      </c>
      <c r="AE298" s="22">
        <v>1739511.5177972901</v>
      </c>
      <c r="AF298" s="22">
        <v>65512.471901512472</v>
      </c>
      <c r="AG298" s="22">
        <v>139721.6914335512</v>
      </c>
      <c r="AH298" s="22">
        <v>6645.6993070210283</v>
      </c>
      <c r="AI298" s="22">
        <v>1984041.1945387567</v>
      </c>
      <c r="AJ298" s="22">
        <v>22351.359158844545</v>
      </c>
      <c r="AK298" s="22">
        <v>61327.223597328826</v>
      </c>
      <c r="AL298" s="22">
        <v>5361291.8338842066</v>
      </c>
      <c r="AM298" s="22">
        <v>567812.98003363749</v>
      </c>
      <c r="AN298" s="22">
        <v>713772.66046098317</v>
      </c>
      <c r="AO298" s="22">
        <v>135998.94940992215</v>
      </c>
      <c r="AP298" s="22">
        <v>2573968.9084378057</v>
      </c>
      <c r="AQ298" s="22">
        <v>465969.4774318767</v>
      </c>
      <c r="AR298" s="22">
        <v>176911.27723526137</v>
      </c>
      <c r="AS298" s="22">
        <v>1169012.8743252892</v>
      </c>
      <c r="AT298" s="22">
        <v>304143.94941949093</v>
      </c>
      <c r="AU298" s="22">
        <v>71879.383065985632</v>
      </c>
      <c r="AV298" s="22">
        <v>269446.58010786946</v>
      </c>
      <c r="AW298" s="22">
        <v>192229.33143288511</v>
      </c>
      <c r="AX298" s="22">
        <v>270646.81726053898</v>
      </c>
      <c r="AY298" s="22">
        <v>234054.94741332947</v>
      </c>
      <c r="AZ298" s="22">
        <v>3826889.3620869103</v>
      </c>
      <c r="BA298" s="22">
        <v>5569464.1227016728</v>
      </c>
      <c r="BB298" s="22">
        <v>160346.8069092838</v>
      </c>
      <c r="BC298" s="22">
        <v>2527432.4735142966</v>
      </c>
      <c r="BD298" s="22">
        <v>57300978.277386054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M298"/>
  <sheetViews>
    <sheetView workbookViewId="0">
      <selection activeCell="A242" sqref="A242"/>
    </sheetView>
  </sheetViews>
  <sheetFormatPr defaultRowHeight="14" x14ac:dyDescent="0.3"/>
  <cols>
    <col min="2" max="2" width="12" bestFit="1" customWidth="1"/>
    <col min="3" max="4" width="11.25" customWidth="1"/>
    <col min="5" max="5" width="12.25" customWidth="1"/>
    <col min="6" max="6" width="10.9140625" customWidth="1"/>
    <col min="7" max="7" width="10.58203125" customWidth="1"/>
    <col min="8" max="8" width="12.83203125" customWidth="1"/>
    <col min="9" max="9" width="10.58203125" bestFit="1" customWidth="1"/>
    <col min="10" max="10" width="13" bestFit="1" customWidth="1"/>
    <col min="11" max="12" width="10.58203125" bestFit="1" customWidth="1"/>
    <col min="13" max="13" width="9.58203125" bestFit="1" customWidth="1"/>
    <col min="14" max="14" width="10.58203125" bestFit="1" customWidth="1"/>
    <col min="15" max="15" width="10.5" bestFit="1" customWidth="1"/>
    <col min="16" max="17" width="9.58203125" bestFit="1" customWidth="1"/>
    <col min="18" max="19" width="12" bestFit="1" customWidth="1"/>
    <col min="20" max="20" width="9.58203125" bestFit="1" customWidth="1"/>
    <col min="21" max="21" width="10.58203125" bestFit="1" customWidth="1"/>
    <col min="22" max="22" width="12" bestFit="1" customWidth="1"/>
    <col min="23" max="24" width="10.58203125" bestFit="1" customWidth="1"/>
    <col min="25" max="26" width="12" bestFit="1" customWidth="1"/>
    <col min="27" max="28" width="9" bestFit="1" customWidth="1"/>
    <col min="29" max="29" width="9.58203125" bestFit="1" customWidth="1"/>
    <col min="30" max="30" width="10.58203125" bestFit="1" customWidth="1"/>
    <col min="31" max="31" width="12" bestFit="1" customWidth="1"/>
    <col min="32" max="32" width="9.58203125" bestFit="1" customWidth="1"/>
    <col min="33" max="33" width="12" bestFit="1" customWidth="1"/>
    <col min="34" max="34" width="9.58203125" bestFit="1" customWidth="1"/>
    <col min="35" max="35" width="12" bestFit="1" customWidth="1"/>
    <col min="36" max="37" width="9.58203125" bestFit="1" customWidth="1"/>
    <col min="38" max="38" width="13" bestFit="1" customWidth="1"/>
    <col min="39" max="40" width="10.58203125" bestFit="1" customWidth="1"/>
    <col min="41" max="41" width="10.5" bestFit="1" customWidth="1"/>
    <col min="42" max="42" width="12" bestFit="1" customWidth="1"/>
    <col min="43" max="43" width="9.58203125" bestFit="1" customWidth="1"/>
    <col min="44" max="44" width="10.58203125" bestFit="1" customWidth="1"/>
    <col min="45" max="45" width="12" bestFit="1" customWidth="1"/>
    <col min="46" max="46" width="9.58203125" bestFit="1" customWidth="1"/>
    <col min="47" max="49" width="10.58203125" bestFit="1" customWidth="1"/>
    <col min="50" max="52" width="12" bestFit="1" customWidth="1"/>
    <col min="53" max="53" width="13" bestFit="1" customWidth="1"/>
    <col min="54" max="54" width="12" bestFit="1" customWidth="1"/>
    <col min="55" max="55" width="13" bestFit="1" customWidth="1"/>
    <col min="56" max="56" width="13.9140625" bestFit="1" customWidth="1"/>
    <col min="58" max="58" width="10.9140625" customWidth="1"/>
    <col min="59" max="59" width="11.6640625" customWidth="1"/>
    <col min="60" max="60" width="12.25" customWidth="1"/>
    <col min="61" max="61" width="12" customWidth="1"/>
    <col min="62" max="62" width="12.6640625" customWidth="1"/>
    <col min="63" max="63" width="12" customWidth="1"/>
    <col min="64" max="64" width="11" customWidth="1"/>
    <col min="65" max="65" width="12.83203125" customWidth="1"/>
  </cols>
  <sheetData>
    <row r="1" spans="1:65" s="6" customFormat="1" x14ac:dyDescent="0.3">
      <c r="A1" s="7" t="s">
        <v>264</v>
      </c>
      <c r="BF1" s="7" t="s">
        <v>263</v>
      </c>
      <c r="BG1"/>
      <c r="BH1"/>
      <c r="BI1"/>
      <c r="BJ1"/>
      <c r="BK1"/>
      <c r="BL1"/>
      <c r="BM1"/>
    </row>
    <row r="2" spans="1:65" s="6" customFormat="1" x14ac:dyDescent="0.3">
      <c r="A2" s="6" t="s">
        <v>74</v>
      </c>
      <c r="BF2" s="6" t="s">
        <v>74</v>
      </c>
      <c r="BG2"/>
      <c r="BH2"/>
      <c r="BI2"/>
      <c r="BJ2"/>
      <c r="BK2"/>
      <c r="BL2"/>
      <c r="BM2"/>
    </row>
    <row r="3" spans="1:65" x14ac:dyDescent="0.3">
      <c r="A3" s="1" t="s">
        <v>67</v>
      </c>
      <c r="B3" s="15" t="s">
        <v>1</v>
      </c>
      <c r="C3" s="15" t="s">
        <v>2</v>
      </c>
      <c r="D3" s="15" t="s">
        <v>3</v>
      </c>
      <c r="E3" s="15" t="s">
        <v>4</v>
      </c>
      <c r="F3" s="15" t="s">
        <v>5</v>
      </c>
      <c r="G3" s="15" t="s">
        <v>6</v>
      </c>
      <c r="H3" s="15" t="s">
        <v>7</v>
      </c>
      <c r="I3" s="15" t="s">
        <v>8</v>
      </c>
      <c r="J3" s="15" t="s">
        <v>9</v>
      </c>
      <c r="K3" s="15" t="s">
        <v>360</v>
      </c>
      <c r="L3" s="15" t="s">
        <v>10</v>
      </c>
      <c r="M3" s="15" t="s">
        <v>11</v>
      </c>
      <c r="N3" s="15" t="s">
        <v>12</v>
      </c>
      <c r="O3" s="15" t="s">
        <v>13</v>
      </c>
      <c r="P3" s="15" t="s">
        <v>14</v>
      </c>
      <c r="Q3" s="15" t="s">
        <v>15</v>
      </c>
      <c r="R3" s="15" t="s">
        <v>16</v>
      </c>
      <c r="S3" s="15" t="s">
        <v>17</v>
      </c>
      <c r="T3" s="15" t="s">
        <v>18</v>
      </c>
      <c r="U3" s="15" t="s">
        <v>19</v>
      </c>
      <c r="V3" s="15" t="s">
        <v>20</v>
      </c>
      <c r="W3" s="15" t="s">
        <v>21</v>
      </c>
      <c r="X3" s="15" t="s">
        <v>22</v>
      </c>
      <c r="Y3" s="15" t="s">
        <v>23</v>
      </c>
      <c r="Z3" s="15" t="s">
        <v>24</v>
      </c>
      <c r="AA3" s="15" t="s">
        <v>25</v>
      </c>
      <c r="AB3" s="15" t="s">
        <v>26</v>
      </c>
      <c r="AC3" s="15" t="s">
        <v>27</v>
      </c>
      <c r="AD3" s="15" t="s">
        <v>28</v>
      </c>
      <c r="AE3" s="15" t="s">
        <v>29</v>
      </c>
      <c r="AF3" s="15" t="s">
        <v>30</v>
      </c>
      <c r="AG3" s="15" t="s">
        <v>31</v>
      </c>
      <c r="AH3" s="15" t="s">
        <v>32</v>
      </c>
      <c r="AI3" s="15" t="s">
        <v>33</v>
      </c>
      <c r="AJ3" s="16" t="s">
        <v>34</v>
      </c>
      <c r="AK3" s="15" t="s">
        <v>35</v>
      </c>
      <c r="AL3" s="15" t="s">
        <v>361</v>
      </c>
      <c r="AM3" s="15" t="s">
        <v>36</v>
      </c>
      <c r="AN3" s="15" t="s">
        <v>37</v>
      </c>
      <c r="AO3" s="15" t="s">
        <v>38</v>
      </c>
      <c r="AP3" s="15" t="s">
        <v>197</v>
      </c>
      <c r="AQ3" s="15" t="s">
        <v>40</v>
      </c>
      <c r="AR3" s="15" t="s">
        <v>41</v>
      </c>
      <c r="AS3" s="15" t="s">
        <v>42</v>
      </c>
      <c r="AT3" s="15" t="s">
        <v>43</v>
      </c>
      <c r="AU3" s="15" t="s">
        <v>44</v>
      </c>
      <c r="AV3" s="15" t="s">
        <v>45</v>
      </c>
      <c r="AW3" s="15" t="s">
        <v>46</v>
      </c>
      <c r="AX3" s="15" t="s">
        <v>47</v>
      </c>
      <c r="AY3" s="15" t="s">
        <v>48</v>
      </c>
      <c r="AZ3" s="15" t="s">
        <v>49</v>
      </c>
      <c r="BA3" s="15" t="s">
        <v>50</v>
      </c>
      <c r="BB3" s="15" t="s">
        <v>229</v>
      </c>
      <c r="BC3" s="16" t="s">
        <v>51</v>
      </c>
      <c r="BD3" s="15" t="s">
        <v>52</v>
      </c>
      <c r="BF3" s="1" t="s">
        <v>84</v>
      </c>
      <c r="BG3" s="12" t="s">
        <v>56</v>
      </c>
      <c r="BH3" s="12" t="s">
        <v>57</v>
      </c>
      <c r="BI3" s="12" t="s">
        <v>65</v>
      </c>
      <c r="BJ3" s="12" t="s">
        <v>58</v>
      </c>
      <c r="BK3" s="12" t="s">
        <v>59</v>
      </c>
      <c r="BL3" s="12" t="s">
        <v>60</v>
      </c>
      <c r="BM3" s="12" t="s">
        <v>61</v>
      </c>
    </row>
    <row r="4" spans="1:65" x14ac:dyDescent="0.3">
      <c r="A4" s="15" t="s">
        <v>1</v>
      </c>
      <c r="B4" s="14">
        <v>0</v>
      </c>
      <c r="C4" s="14">
        <v>7.2666893068241567</v>
      </c>
      <c r="D4" s="14">
        <v>83.248270374527095</v>
      </c>
      <c r="E4" s="14">
        <v>7.7156659418945575</v>
      </c>
      <c r="F4" s="14">
        <v>0</v>
      </c>
      <c r="G4" s="14">
        <v>0.67275683794499685</v>
      </c>
      <c r="H4" s="14">
        <v>533.74982874891555</v>
      </c>
      <c r="I4" s="14">
        <v>417.50766968297779</v>
      </c>
      <c r="J4" s="14">
        <v>11357.137657388241</v>
      </c>
      <c r="K4" s="14">
        <v>1156.3253969610371</v>
      </c>
      <c r="L4" s="14">
        <v>0</v>
      </c>
      <c r="M4" s="14">
        <v>0</v>
      </c>
      <c r="N4" s="14">
        <v>5.027918538479387</v>
      </c>
      <c r="O4" s="14">
        <v>5.5013348034448288</v>
      </c>
      <c r="P4" s="14">
        <v>1.7660557058477588E-2</v>
      </c>
      <c r="Q4" s="14">
        <v>87.459631415292208</v>
      </c>
      <c r="R4" s="14">
        <v>101.16532595389648</v>
      </c>
      <c r="S4" s="14">
        <v>643.11067805396692</v>
      </c>
      <c r="T4" s="14">
        <v>3.3570088311097097E-2</v>
      </c>
      <c r="U4" s="14">
        <v>1.0891726360285117</v>
      </c>
      <c r="V4" s="14">
        <v>473.18054122758127</v>
      </c>
      <c r="W4" s="14">
        <v>705.2267162131136</v>
      </c>
      <c r="X4" s="14">
        <v>242.17548728468344</v>
      </c>
      <c r="Y4" s="14">
        <v>263.41362265866297</v>
      </c>
      <c r="Z4" s="14">
        <v>446.89338567340337</v>
      </c>
      <c r="AA4" s="14">
        <v>15.099199072845382</v>
      </c>
      <c r="AB4" s="14">
        <v>3.2012318345521505E-2</v>
      </c>
      <c r="AC4" s="14">
        <v>0.69799389042402493</v>
      </c>
      <c r="AD4" s="14">
        <v>0</v>
      </c>
      <c r="AE4" s="14">
        <v>297.78327973206535</v>
      </c>
      <c r="AF4" s="14">
        <v>0</v>
      </c>
      <c r="AG4" s="14">
        <v>64.831325003985185</v>
      </c>
      <c r="AH4" s="14">
        <v>1.427953231123644E-4</v>
      </c>
      <c r="AI4" s="14">
        <v>133.36396346245004</v>
      </c>
      <c r="AJ4" s="14">
        <v>6715.4182863983624</v>
      </c>
      <c r="AK4" s="14">
        <v>8.6968123673534397</v>
      </c>
      <c r="AL4" s="14">
        <v>215.94183333112747</v>
      </c>
      <c r="AM4" s="14">
        <v>378.78867112771866</v>
      </c>
      <c r="AN4" s="14">
        <v>1975.8581444730114</v>
      </c>
      <c r="AO4" s="14">
        <v>27.886853263386101</v>
      </c>
      <c r="AP4" s="14">
        <v>319.33822161353874</v>
      </c>
      <c r="AQ4" s="14">
        <v>4.4434245122523135E-2</v>
      </c>
      <c r="AR4" s="14">
        <v>182.62054663890311</v>
      </c>
      <c r="AS4" s="14">
        <v>1231.3419984971895</v>
      </c>
      <c r="AT4" s="14">
        <v>1.1784440802845726E-4</v>
      </c>
      <c r="AU4" s="14">
        <v>3.4547255591701063E-5</v>
      </c>
      <c r="AV4" s="14">
        <v>530.27873648371417</v>
      </c>
      <c r="AW4" s="14">
        <v>76.347521828266082</v>
      </c>
      <c r="AX4" s="14">
        <v>2535.9092256578301</v>
      </c>
      <c r="AY4" s="14">
        <v>29.207524626735601</v>
      </c>
      <c r="AZ4" s="14">
        <v>491.27821780417543</v>
      </c>
      <c r="BA4" s="14">
        <v>9910.4230976556737</v>
      </c>
      <c r="BB4" s="14">
        <v>38.739405998959796</v>
      </c>
      <c r="BC4" s="14">
        <v>13748.824390274305</v>
      </c>
      <c r="BD4" s="14">
        <v>55466.670971298765</v>
      </c>
      <c r="BF4" s="12" t="s">
        <v>62</v>
      </c>
      <c r="BG4" s="13">
        <f>B4+AJ4+B38+AJ38</f>
        <v>7011.0034838223237</v>
      </c>
      <c r="BH4" s="13">
        <f>SUM(C4,D4,G4,L4:U4,X4:Y4,AB4:AD4,AF4,AI4,AK4,AN4:AO4,AQ4,AT4:AW4,AZ4,AR4)+SUM(C38,D38,G38,L38:U38,X38:Y38,AB38:AD38,AF38,AI38,AK38,AN38:AO38,AQ38,AT38:AW38,AZ38,AR38)</f>
        <v>4938.4410461217667</v>
      </c>
      <c r="BI4" s="13">
        <f>SUM(F4,H4,V4:W4,AA4,AE4,AH4,AM4,AS4,AX4,BB4,AY4)+SUM(F38,H38,V38:W38,AA38,AE38,AH38,AM38,AS38,AX38,BB38,AY38)</f>
        <v>6251.9173111128039</v>
      </c>
      <c r="BJ4" s="13">
        <f>SUM(E4,I4,AG4,BA4)+SUM(E38,I38,AG38,BA38)</f>
        <v>10408.634775383976</v>
      </c>
      <c r="BK4" s="13">
        <f>SUM(J4:K4,Z4,AL4,AP4)+SUM(J38:K38,Z38,AL38,AP38)</f>
        <v>13495.680753490145</v>
      </c>
      <c r="BL4" s="13">
        <f>BC4+BC38</f>
        <v>13948.552310864092</v>
      </c>
      <c r="BM4" s="13">
        <f>SUM(BG4:BL4)</f>
        <v>56054.229680795106</v>
      </c>
    </row>
    <row r="5" spans="1:65" x14ac:dyDescent="0.3">
      <c r="A5" s="15" t="s">
        <v>2</v>
      </c>
      <c r="B5" s="14">
        <v>14.947448822474472</v>
      </c>
      <c r="C5" s="14">
        <v>0</v>
      </c>
      <c r="D5" s="14">
        <v>21.085546295263939</v>
      </c>
      <c r="E5" s="14">
        <v>1.4358996812530305</v>
      </c>
      <c r="F5" s="14">
        <v>0</v>
      </c>
      <c r="G5" s="14">
        <v>15.603135852985019</v>
      </c>
      <c r="H5" s="14">
        <v>0</v>
      </c>
      <c r="I5" s="14">
        <v>26.466622844300179</v>
      </c>
      <c r="J5" s="14">
        <v>1065.4782876334066</v>
      </c>
      <c r="K5" s="14">
        <v>1.0886196476244092</v>
      </c>
      <c r="L5" s="14">
        <v>139.00295272125751</v>
      </c>
      <c r="M5" s="14">
        <v>95.344707502575972</v>
      </c>
      <c r="N5" s="14">
        <v>4476.5380687083207</v>
      </c>
      <c r="O5" s="14">
        <v>269.7664126061859</v>
      </c>
      <c r="P5" s="14">
        <v>0.61975667614615948</v>
      </c>
      <c r="Q5" s="14">
        <v>0.27409295416398327</v>
      </c>
      <c r="R5" s="14">
        <v>314.41211965820759</v>
      </c>
      <c r="S5" s="14">
        <v>13849.539658374066</v>
      </c>
      <c r="T5" s="14">
        <v>49.788181154535273</v>
      </c>
      <c r="U5" s="14">
        <v>6315.7724845809835</v>
      </c>
      <c r="V5" s="14">
        <v>49.592897659651904</v>
      </c>
      <c r="W5" s="14">
        <v>3.2312061051289485</v>
      </c>
      <c r="X5" s="14">
        <v>9.3229832568808231</v>
      </c>
      <c r="Y5" s="14">
        <v>5813.4003592963309</v>
      </c>
      <c r="Z5" s="14">
        <v>1048.4958336733873</v>
      </c>
      <c r="AA5" s="14">
        <v>0</v>
      </c>
      <c r="AB5" s="14">
        <v>2.1273283417873009E-4</v>
      </c>
      <c r="AC5" s="14">
        <v>1.4995633706675662</v>
      </c>
      <c r="AD5" s="14">
        <v>147.72821741206695</v>
      </c>
      <c r="AE5" s="14">
        <v>1998.6618082704922</v>
      </c>
      <c r="AF5" s="14">
        <v>2.892973971475523E-2</v>
      </c>
      <c r="AG5" s="14">
        <v>4.6658842979934914</v>
      </c>
      <c r="AH5" s="14">
        <v>7.8455091801029327E-6</v>
      </c>
      <c r="AI5" s="14">
        <v>1172.794908744306</v>
      </c>
      <c r="AJ5" s="14">
        <v>3.775729220484731</v>
      </c>
      <c r="AK5" s="14">
        <v>74.367740695817091</v>
      </c>
      <c r="AL5" s="14">
        <v>593.61684878890071</v>
      </c>
      <c r="AM5" s="14">
        <v>1280.354347902844</v>
      </c>
      <c r="AN5" s="14">
        <v>3873.3637849336437</v>
      </c>
      <c r="AO5" s="14">
        <v>602.46233999717026</v>
      </c>
      <c r="AP5" s="14">
        <v>108.39429665215442</v>
      </c>
      <c r="AQ5" s="14">
        <v>329.11826167720625</v>
      </c>
      <c r="AR5" s="14">
        <v>29.855431480580613</v>
      </c>
      <c r="AS5" s="14">
        <v>2012.2854261892976</v>
      </c>
      <c r="AT5" s="14">
        <v>187.99371590527318</v>
      </c>
      <c r="AU5" s="14">
        <v>19932.39008583577</v>
      </c>
      <c r="AV5" s="14">
        <v>76.37418650240862</v>
      </c>
      <c r="AW5" s="14">
        <v>447.12129721312124</v>
      </c>
      <c r="AX5" s="14">
        <v>172.69258427341151</v>
      </c>
      <c r="AY5" s="14">
        <v>5700.7868976680575</v>
      </c>
      <c r="AZ5" s="14">
        <v>523.86656977826271</v>
      </c>
      <c r="BA5" s="14">
        <v>690.26045546684168</v>
      </c>
      <c r="BB5" s="14">
        <v>2.5927673780459876E-2</v>
      </c>
      <c r="BC5" s="14">
        <v>15822.38182599325</v>
      </c>
      <c r="BD5" s="14">
        <v>89368.074561966991</v>
      </c>
      <c r="BF5" s="12" t="s">
        <v>63</v>
      </c>
      <c r="BG5" s="13">
        <f>BG10-SUM(BG6:BG9,BG4)</f>
        <v>11555.788090903312</v>
      </c>
      <c r="BH5" s="13">
        <f t="shared" ref="BH5:BM5" si="0">BH10-SUM(BH6:BH9,BH4)</f>
        <v>3995549.7045552116</v>
      </c>
      <c r="BI5" s="13">
        <f t="shared" si="0"/>
        <v>970957.63293965906</v>
      </c>
      <c r="BJ5" s="13">
        <f t="shared" si="0"/>
        <v>908562.81909363344</v>
      </c>
      <c r="BK5" s="13">
        <f t="shared" si="0"/>
        <v>3831652.4745148867</v>
      </c>
      <c r="BL5" s="13">
        <f t="shared" si="0"/>
        <v>365311.02107972652</v>
      </c>
      <c r="BM5" s="13">
        <f t="shared" si="0"/>
        <v>10083589.44027403</v>
      </c>
    </row>
    <row r="6" spans="1:65" x14ac:dyDescent="0.3">
      <c r="A6" s="15" t="s">
        <v>3</v>
      </c>
      <c r="B6" s="14">
        <v>15.344589214996066</v>
      </c>
      <c r="C6" s="14">
        <v>64.290539972403209</v>
      </c>
      <c r="D6" s="14">
        <v>0</v>
      </c>
      <c r="E6" s="14">
        <v>29.343818910332242</v>
      </c>
      <c r="F6" s="14">
        <v>0</v>
      </c>
      <c r="G6" s="14">
        <v>4.937160056159243</v>
      </c>
      <c r="H6" s="14">
        <v>0</v>
      </c>
      <c r="I6" s="14">
        <v>285.99041061358417</v>
      </c>
      <c r="J6" s="14">
        <v>6633.4622430316995</v>
      </c>
      <c r="K6" s="14">
        <v>1643.1360122504439</v>
      </c>
      <c r="L6" s="14">
        <v>0.42912447243553592</v>
      </c>
      <c r="M6" s="14">
        <v>0.26326063140427258</v>
      </c>
      <c r="N6" s="14">
        <v>78.58692984121808</v>
      </c>
      <c r="O6" s="14">
        <v>133.59237819141595</v>
      </c>
      <c r="P6" s="14">
        <v>9.7441447771457881</v>
      </c>
      <c r="Q6" s="14">
        <v>620.4121168120621</v>
      </c>
      <c r="R6" s="14">
        <v>23619.481802788112</v>
      </c>
      <c r="S6" s="14">
        <v>22316.316376445306</v>
      </c>
      <c r="T6" s="14">
        <v>101.60876725113793</v>
      </c>
      <c r="U6" s="14">
        <v>386.34320873489457</v>
      </c>
      <c r="V6" s="14">
        <v>24.005919695632777</v>
      </c>
      <c r="W6" s="14">
        <v>1.1789896558324826</v>
      </c>
      <c r="X6" s="14">
        <v>344.23646817827972</v>
      </c>
      <c r="Y6" s="14">
        <v>586.63253714620851</v>
      </c>
      <c r="Z6" s="14">
        <v>3673.4823998546012</v>
      </c>
      <c r="AA6" s="14">
        <v>0</v>
      </c>
      <c r="AB6" s="14">
        <v>9.5518124990721542</v>
      </c>
      <c r="AC6" s="14">
        <v>2.1552658943163379</v>
      </c>
      <c r="AD6" s="14">
        <v>5509.8273129498875</v>
      </c>
      <c r="AE6" s="14">
        <v>1122.5587459479993</v>
      </c>
      <c r="AF6" s="14">
        <v>0.10993301091606986</v>
      </c>
      <c r="AG6" s="14">
        <v>14.760786674940519</v>
      </c>
      <c r="AH6" s="14">
        <v>0.92935053750949737</v>
      </c>
      <c r="AI6" s="14">
        <v>12760.339344993932</v>
      </c>
      <c r="AJ6" s="14">
        <v>8.3066648729660048E-2</v>
      </c>
      <c r="AK6" s="14">
        <v>7.6657502089652683</v>
      </c>
      <c r="AL6" s="14">
        <v>2681.0191824752146</v>
      </c>
      <c r="AM6" s="14">
        <v>25.320808970261549</v>
      </c>
      <c r="AN6" s="14">
        <v>441.00683272043949</v>
      </c>
      <c r="AO6" s="14">
        <v>4583.4558448388816</v>
      </c>
      <c r="AP6" s="14">
        <v>794.8488457174376</v>
      </c>
      <c r="AQ6" s="14">
        <v>220.4288771928932</v>
      </c>
      <c r="AR6" s="14">
        <v>267.06228800301943</v>
      </c>
      <c r="AS6" s="14">
        <v>1074.122658993595</v>
      </c>
      <c r="AT6" s="14">
        <v>11.127359148312214</v>
      </c>
      <c r="AU6" s="14">
        <v>17.456209906892948</v>
      </c>
      <c r="AV6" s="14">
        <v>9358.5202927681694</v>
      </c>
      <c r="AW6" s="14">
        <v>81.866375192452935</v>
      </c>
      <c r="AX6" s="14">
        <v>51.870240702468251</v>
      </c>
      <c r="AY6" s="14">
        <v>39.808300168684639</v>
      </c>
      <c r="AZ6" s="14">
        <v>987.30378902380426</v>
      </c>
      <c r="BA6" s="14">
        <v>21592.409019933741</v>
      </c>
      <c r="BB6" s="14">
        <v>14.913480662328965</v>
      </c>
      <c r="BC6" s="14">
        <v>4754.9288946211091</v>
      </c>
      <c r="BD6" s="14">
        <v>126998.26986893128</v>
      </c>
      <c r="BF6" s="12" t="s">
        <v>65</v>
      </c>
      <c r="BG6" s="13">
        <f>B8+AJ8+B10+AJ10+B24+AJ24+B25+AJ25+B29+AJ29+B33+AJ33+B36+AJ36+B41+AJ41+B47+AJ47+B52+AJ52+B53+AJ53+B56+AJ56</f>
        <v>111270.6314365728</v>
      </c>
      <c r="BH6" s="13">
        <f>SUM(C8,D8,G8,L8:U8,X8:Y8,AB8:AD8,AF8,AI8,AK8,AN8:AO8,AQ8,AT8:AW8,AZ8,AR8)+SUM(C10,D10,G10,L10:U10,X10:Y10,AB10:AD10,AF10,AI10,AK10,AN10:AO10,AQ10,AT10:AW10,AZ10,AR10)+SUM(C24,D24,G24,L24:U24,X24:Y24,AB24:AD24,AF24,AI24,AK24,AN24:AO24,AQ24,AT24:AW24,AZ24,AR24)+SUM(C25,D25,G25,L25:U25,X25:Y25,AB25:AD25,AF25,AI25,AK25,AN25:AO25,AQ25,AT25:AW25,AZ25,AR25)+SUM(C29,D29,G29,L29:U29,X29:Y29,AB29:AD29,AF29,AI29,AK29,AN29:AO29,AQ29,AT29:AW29,AZ29,AR29)+SUM(C33,D33,G33,L33:U33,X33:Y33,AB33:AD33,AF33,AI33,AK33,AN33:AO33,AQ33,AT33:AW33,AZ33,AR33)+SUM(C36,D36,G36,L36:U36,X36:Y36,AB36:AD36,AF36,AI36,AK36,AN36:AO36,AQ36,AT36:AW36,AZ36,AR36)+SUM(C41,D41,G41,L41:U41,X41:Y41,AB41:AD41,AF41,AI41,AK41,AN41:AO41,AQ41,AT41:AW41,AZ41,AR41)+SUM(C47,D47,G47,L47:U47,X47:Y47,AB47:AD47,AF47,AI47,AK47,AN47:AO47,AQ47,AT47:AW47,AZ47,AR47)+SUM(C52,D52,G52,L52:U52,X52:Y52,AB52:AD52,AF52,AI52,AK52,AN52:AO52,AQ52,AT52:AW52,AZ52,AR52)+SUM(C53,D53,G53,L53:U53,X53:Y53,AB53:AD53,AF53,AI53,AK53,AN53:AO53,AQ53,AT53:AW53,AZ53,AR53)+SUM(C56,D56,G56,L56:U56,X56:Y56,AB56:AD56,AF56,AI56,AK56,AN56:AO56,AQ56,AT56:AW56,AZ56,AR56)</f>
        <v>2043519.397131572</v>
      </c>
      <c r="BI6" s="13">
        <f>SUM(F8,H8,V8:W8,AA8,AE8,AH8,AM8,AS8,AX8,BB8,AY8)+SUM(F10,H10,V10:W10,AA10,AE10,AH10,AM10,AS10,AX10,BB10,AY10)+SUM(F24,H24,V24:W24,AA24,AE24,AH24,AM24,AS24,AX24,BB24,AY24)+SUM(F25,H25,V25:W25,AA25,AE25,AH25,AM25,AS25,AX25,BB25,AY25)+SUM(F29,H29,V29:W29,AA29,AE29,AH29,AM29,AS29,AX29,BB29,AY29)+SUM(F33,H33,V33:W33,AA33,AE33,AH33,AM33,AS33,AX33,BB33,AY33)+SUM(F36,H36,V36:W36,AA36,AE36,AH36,AM36,AS36,AX36,BB36,AY36)+SUM(F41,H41,V41:W41,AA41,AE41,AH41,AM41,AS41,AX41,BB41,AY41)+SUM(F47,H47,V47:W47,AA47,AE47,AH47,AM47,AS47,AX47,BB47,AY47)+SUM(F52,H52,V52:W52,AA52,AE52,AH52,AM52,AS52,AX52,BB52,AY52)+SUM(F53,H53,V53:W53,AA53,AE53,AH53,AM53,AS53,AX53,BB53,AY53)+SUM(F56,H56,V56:W56,AA56,AE56,AH56,AM56,AS56,AX56,BB56,AY56)</f>
        <v>1820931.1226632968</v>
      </c>
      <c r="BJ6" s="13">
        <f>SUM(E8,I8,AG8,BA8)+SUM(E10,I10,AG10,BA10)+SUM(E24,I24,AG24,BA24)+SUM(E25,I25,AG25,BA25)+SUM(E29,I29,AG29,BA29)+SUM(E33,I33,AG33,BA33)+SUM(E36,I36,AG36,BA36)+SUM(E41,I41,AG41,BA41)+SUM(E47,I47,AG47,BA47)+SUM(E52,I52,AG52,BA52)+SUM(E53,I53,AG53,BA53)+SUM(E56,I56,AG56,BA56)</f>
        <v>2676872.4507931634</v>
      </c>
      <c r="BK6" s="13">
        <f>SUM(J8:K8,Z8,AL8,AP8)+SUM(J10:K10,Z10,AL10,AP10)+SUM(J24:K24,Z24,AL24,AP24)+SUM(J25:K25,Z25,AL25,AP25)+SUM(J29:K29,Z29,AL29,AP29)+SUM(J33:K33,Z33,AL33,AP33)+SUM(J36:K36,Z36,AL36,AP36)+SUM(J41:K41,Z41,AL41,AP41)+SUM(J47:K47,Z47,AL47,AP47)+SUM(J52:K52,Z52,AL52,AP52)+SUM(J53:K53,Z53,AL53,AP53)+SUM(J56:K56,Z56,AL56,AP56)</f>
        <v>5310208.0832382813</v>
      </c>
      <c r="BL6" s="13">
        <f>BC8+BC10+BC24+BC25+BC29+BC33+BC36+BC41+BC47+BC52+BC53+BC56</f>
        <v>197646.90369941966</v>
      </c>
      <c r="BM6" s="13">
        <f>SUM(BG6:BL6)</f>
        <v>12160448.588962307</v>
      </c>
    </row>
    <row r="7" spans="1:65" x14ac:dyDescent="0.3">
      <c r="A7" s="15" t="s">
        <v>4</v>
      </c>
      <c r="B7" s="14">
        <v>0.11676897023212561</v>
      </c>
      <c r="C7" s="14">
        <v>2.0683897451263073E-5</v>
      </c>
      <c r="D7" s="14">
        <v>1.1538286620034367E-4</v>
      </c>
      <c r="E7" s="14">
        <v>0</v>
      </c>
      <c r="F7" s="14">
        <v>0</v>
      </c>
      <c r="G7" s="14">
        <v>0</v>
      </c>
      <c r="H7" s="14">
        <v>0</v>
      </c>
      <c r="I7" s="14">
        <v>1.8589858438363326E-2</v>
      </c>
      <c r="J7" s="14">
        <v>803.86271464211814</v>
      </c>
      <c r="K7" s="14">
        <v>1.0561950656406384E-4</v>
      </c>
      <c r="L7" s="14">
        <v>0</v>
      </c>
      <c r="M7" s="14">
        <v>0</v>
      </c>
      <c r="N7" s="14">
        <v>0</v>
      </c>
      <c r="O7" s="14">
        <v>1.7176031843821979E-5</v>
      </c>
      <c r="P7" s="14">
        <v>0</v>
      </c>
      <c r="Q7" s="14">
        <v>0</v>
      </c>
      <c r="R7" s="14">
        <v>2.6803730022160246E-4</v>
      </c>
      <c r="S7" s="14">
        <v>0.1142794783349894</v>
      </c>
      <c r="T7" s="14">
        <v>10.900619848807482</v>
      </c>
      <c r="U7" s="14">
        <v>0</v>
      </c>
      <c r="V7" s="14">
        <v>1.8880070703521253E-4</v>
      </c>
      <c r="W7" s="14">
        <v>0</v>
      </c>
      <c r="X7" s="14">
        <v>0</v>
      </c>
      <c r="Y7" s="14">
        <v>0.34331951070631439</v>
      </c>
      <c r="Z7" s="14">
        <v>0.61043388676093835</v>
      </c>
      <c r="AA7" s="14">
        <v>0</v>
      </c>
      <c r="AB7" s="14">
        <v>0</v>
      </c>
      <c r="AC7" s="14">
        <v>2.4103344469709311E-5</v>
      </c>
      <c r="AD7" s="14">
        <v>0</v>
      </c>
      <c r="AE7" s="14">
        <v>1.7584978202577685E-4</v>
      </c>
      <c r="AF7" s="14">
        <v>0</v>
      </c>
      <c r="AG7" s="14">
        <v>96.075904049542572</v>
      </c>
      <c r="AH7" s="14">
        <v>0</v>
      </c>
      <c r="AI7" s="14">
        <v>0.20881144677244734</v>
      </c>
      <c r="AJ7" s="14">
        <v>2.2033106768980373E-5</v>
      </c>
      <c r="AK7" s="14">
        <v>1.9785934071278123E-5</v>
      </c>
      <c r="AL7" s="14">
        <v>182.91266238737876</v>
      </c>
      <c r="AM7" s="14">
        <v>0</v>
      </c>
      <c r="AN7" s="14">
        <v>0</v>
      </c>
      <c r="AO7" s="14">
        <v>0</v>
      </c>
      <c r="AP7" s="14">
        <v>1.5728959710220747E-5</v>
      </c>
      <c r="AQ7" s="14">
        <v>0</v>
      </c>
      <c r="AR7" s="14">
        <v>0</v>
      </c>
      <c r="AS7" s="14">
        <v>1.9023266645835871E-5</v>
      </c>
      <c r="AT7" s="14">
        <v>0.30266190814924804</v>
      </c>
      <c r="AU7" s="14">
        <v>0</v>
      </c>
      <c r="AV7" s="14">
        <v>59.35048928466923</v>
      </c>
      <c r="AW7" s="14">
        <v>1.039339472238868</v>
      </c>
      <c r="AX7" s="14">
        <v>8.2795397826561715E-5</v>
      </c>
      <c r="AY7" s="14">
        <v>8.691959551065653E-6</v>
      </c>
      <c r="AZ7" s="14">
        <v>1.8453314832906216E-4</v>
      </c>
      <c r="BA7" s="14">
        <v>4.8139183317818413</v>
      </c>
      <c r="BB7" s="14">
        <v>0</v>
      </c>
      <c r="BC7" s="14">
        <v>62.558291682056769</v>
      </c>
      <c r="BD7" s="14">
        <v>1223.2300730031966</v>
      </c>
      <c r="BF7" s="12" t="s">
        <v>64</v>
      </c>
      <c r="BG7" s="13">
        <f>B7+AJ7+B11+AJ11+B35+AJ35+B55+AJ55</f>
        <v>8304.0384955587324</v>
      </c>
      <c r="BH7" s="13">
        <f>SUM(C7,D7,G7,L7:U7,X7:Y7,AB7:AD7,AF7,AI7,AK7,AN7:AO7,AQ7,AT7:AW7,AZ7,AR7)+SUM(C11,D11,G11,L11:U11,X11:Y11,AB11:AD11,AF11,AI11,AK11,AN11:AO11,AQ11,AT11:AW11,AZ11,AR11)+SUM(C35,D35,G35,L35:U35,X35:Y35,AB35:AD35,AF35,AI35,AK35,AN35:AO35,AQ35,AT35:AW35,AZ35,AR35)+SUM(C55,D55,G55,L55:U55,X55:Y55,AB55:AD55,AF55,AI55,AK55,AN55:AO55,AQ55,AT55:AW55,AZ55,AR55)</f>
        <v>1920809.6888950791</v>
      </c>
      <c r="BI7" s="13">
        <f>SUM(F7,H7,V7:W7,AA7,AE7,AH7,AM7,AS7,AX7,BB7,AY7)+SUM(F11,H11,V11:W11,AA11,AE11,AH11,AM11,AS11,AX11,BB11,AY11)+SUM(F35,H35,V35:W35,AA35,AE35,AH35,AM35,AS35,AX35,BB35,AY35)+SUM(F55,H55,V55:W55,AA55,AE55,AH55,AM55,AS55,AX55,BB55,AY55)</f>
        <v>1358313.911247944</v>
      </c>
      <c r="BJ7" s="13">
        <f>SUM(E7,I7,AG7,BA7)+SUM(E11,I11,AG11,BA11)+SUM(E35,I35,AG35,BA35)+SUM(E55,I55,AG55,BA55)</f>
        <v>764949.96581339661</v>
      </c>
      <c r="BK7" s="13">
        <f>SUM(J7:K7,Z7,AL7,AP7)+SUM(J11:K11,Z11,AL11,AP11)+SUM(J35:K35,Z35,AL35,AP35)+SUM(J55:K55,Z55,AL55,AP55)</f>
        <v>9429192.4082614183</v>
      </c>
      <c r="BL7" s="13">
        <f>BC7+BC11+BC35+BC55</f>
        <v>174548.77134014849</v>
      </c>
      <c r="BM7" s="13">
        <f>SUM(BG7:BL7)</f>
        <v>13656118.784053545</v>
      </c>
    </row>
    <row r="8" spans="1:65" x14ac:dyDescent="0.3">
      <c r="A8" s="15" t="s">
        <v>5</v>
      </c>
      <c r="B8" s="14">
        <v>0</v>
      </c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0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F8" s="12" t="s">
        <v>59</v>
      </c>
      <c r="BG8" s="13">
        <f>B12+AJ12+B13+AJ13+B28+AJ28+B40+AJ40+B44+AJ44</f>
        <v>2355473.4079040587</v>
      </c>
      <c r="BH8" s="13">
        <f>SUM(C12,D12,G12,L12:U12,X12:Y12,AB12:AD12,AF12,AI12,AK12,AN12:AO12,AQ12,AT12:AW12,AZ12,AR12)+SUM(C13,D13,G13,L13:U13,X13:Y13,AB13:AD13,AF13,AI13,AK13,AN13:AO13,AQ13,AT13:AW13,AZ13,AR13)+SUM(C28,D28,G28,L28:U28,X28:Y28,AB28:AD28,AF28,AI28,AK28,AN28:AO28,AQ28,AT28:AW28,AZ28,AR28)+SUM(C40,D40,G40,L40:U40,X40:Y40,AB40:AD40,AF40,AI40,AK40,AN40:AO40,AQ40,AT40:AW40,AZ40,AR40)+SUM(C44,D44,G44,L44:U44,X44:Y44,AB44:AD44,AF44,AI44,AK44,AN44:AO44,AQ44,AT44:AW44,AZ44,AR44)</f>
        <v>5578908.6170307826</v>
      </c>
      <c r="BI8" s="13">
        <f>SUM(F12,H12,V12:W12,AA12,AE12,AH12,AM12,AS12,AX12,BB12,AY12)+SUM(F13,H13,V13:W13,AA13,AE13,AH13,AM13,AS13,AX13,BB13,AY13)+SUM(F28,H28,V28:W28,AA28,AE28,AH28,AM28,AS28,AX28,BB28,AY28)+SUM(F40,H40,V40:W40,AA40,AE40,AH40,AM40,AS40,AX40,BB40,AY40)+SUM(F44,H44,V44:W44,AA44,AE44,AH44,AM44,AS44,AX44,BB44,AY44)</f>
        <v>21695396.684766319</v>
      </c>
      <c r="BJ8" s="13">
        <f>SUM(E12,I12,AG12,BA12)+SUM(E13,I13,AG13,BA13)+SUM(E28,I28,AG28,BA28)+SUM(E40,I40,AG40,BA40)+SUM(E44,I44,AG44,BA44)</f>
        <v>10076723.096254243</v>
      </c>
      <c r="BK8" s="13">
        <f>SUM(J12:K12,Z12,AL12,AP12)+SUM(J13:K13,Z13,AL13,AP13)+SUM(J28:K28,Z28,AL28,AP28)+SUM(J40:K40,Z40,AL40,AP40)+SUM(J44:K44,Z44,AL44,AP44)</f>
        <v>28191768.488689002</v>
      </c>
      <c r="BL8" s="13">
        <f>BC12+BC13+BC28+BC40+BC44</f>
        <v>17428475.271470997</v>
      </c>
      <c r="BM8" s="13">
        <f>SUM(BG8:BL8)</f>
        <v>85326745.566115394</v>
      </c>
    </row>
    <row r="9" spans="1:65" x14ac:dyDescent="0.3">
      <c r="A9" s="15" t="s">
        <v>6</v>
      </c>
      <c r="B9" s="14">
        <v>7.4385750817677967E-2</v>
      </c>
      <c r="C9" s="14">
        <v>8.9887549571948555E-2</v>
      </c>
      <c r="D9" s="14">
        <v>0.94628301066546849</v>
      </c>
      <c r="E9" s="14">
        <v>0.12598728961038355</v>
      </c>
      <c r="F9" s="14">
        <v>0</v>
      </c>
      <c r="G9" s="14">
        <v>0</v>
      </c>
      <c r="H9" s="14">
        <v>0</v>
      </c>
      <c r="I9" s="14">
        <v>0.38055498774859958</v>
      </c>
      <c r="J9" s="14">
        <v>91.154605254602032</v>
      </c>
      <c r="K9" s="14">
        <v>19.148664456033231</v>
      </c>
      <c r="L9" s="14">
        <v>0</v>
      </c>
      <c r="M9" s="14">
        <v>0</v>
      </c>
      <c r="N9" s="14">
        <v>1.4814472454833085E-2</v>
      </c>
      <c r="O9" s="14">
        <v>2.4262207120552524E-2</v>
      </c>
      <c r="P9" s="14">
        <v>0</v>
      </c>
      <c r="Q9" s="14">
        <v>2.5727501181699506E-2</v>
      </c>
      <c r="R9" s="14">
        <v>0.68219012499417331</v>
      </c>
      <c r="S9" s="14">
        <v>10.956496080332641</v>
      </c>
      <c r="T9" s="14">
        <v>317.24118859962346</v>
      </c>
      <c r="U9" s="14">
        <v>1.7988619309399437E-2</v>
      </c>
      <c r="V9" s="14">
        <v>19.514417703470404</v>
      </c>
      <c r="W9" s="14">
        <v>2.2837726180253375</v>
      </c>
      <c r="X9" s="14">
        <v>0</v>
      </c>
      <c r="Y9" s="14">
        <v>115.9085229418679</v>
      </c>
      <c r="Z9" s="14">
        <v>19.439072396251483</v>
      </c>
      <c r="AA9" s="14">
        <v>0</v>
      </c>
      <c r="AB9" s="14">
        <v>0.35341694537566787</v>
      </c>
      <c r="AC9" s="14">
        <v>1.1220181660127197E-2</v>
      </c>
      <c r="AD9" s="14">
        <v>3.7579731889467038</v>
      </c>
      <c r="AE9" s="14">
        <v>0.29075309671725097</v>
      </c>
      <c r="AF9" s="14">
        <v>0</v>
      </c>
      <c r="AG9" s="14">
        <v>0.46359808872940345</v>
      </c>
      <c r="AH9" s="14">
        <v>0</v>
      </c>
      <c r="AI9" s="14">
        <v>0.11220723703001895</v>
      </c>
      <c r="AJ9" s="14">
        <v>1.1207134751366758E-2</v>
      </c>
      <c r="AK9" s="14">
        <v>3.7436244015944702E-4</v>
      </c>
      <c r="AL9" s="14">
        <v>8.9232736656320917</v>
      </c>
      <c r="AM9" s="14">
        <v>3.097281077607573</v>
      </c>
      <c r="AN9" s="14">
        <v>2.6835152280232442</v>
      </c>
      <c r="AO9" s="14">
        <v>0</v>
      </c>
      <c r="AP9" s="14">
        <v>180.04941964971985</v>
      </c>
      <c r="AQ9" s="14">
        <v>12.827217989744607</v>
      </c>
      <c r="AR9" s="14">
        <v>52.01295208672461</v>
      </c>
      <c r="AS9" s="14">
        <v>3.6248225882518827</v>
      </c>
      <c r="AT9" s="14">
        <v>0</v>
      </c>
      <c r="AU9" s="14">
        <v>0</v>
      </c>
      <c r="AV9" s="14">
        <v>0.47085477446947949</v>
      </c>
      <c r="AW9" s="14">
        <v>7.1330238176047899E-3</v>
      </c>
      <c r="AX9" s="14">
        <v>3.4121541422967852</v>
      </c>
      <c r="AY9" s="14">
        <v>1.0700963492655891</v>
      </c>
      <c r="AZ9" s="14">
        <v>3.1403586038713414</v>
      </c>
      <c r="BA9" s="14">
        <v>249.76800405370025</v>
      </c>
      <c r="BB9" s="14">
        <v>0.46672163455215854</v>
      </c>
      <c r="BC9" s="14">
        <v>97.342123741541144</v>
      </c>
      <c r="BD9" s="14">
        <v>1221.9255004085496</v>
      </c>
      <c r="BF9" s="12" t="s">
        <v>60</v>
      </c>
      <c r="BG9" s="13">
        <f>B57+AJ57</f>
        <v>243.44690218909469</v>
      </c>
      <c r="BH9" s="13">
        <f>SUM(C57,D57,G57,L57:U57,X57:Y57,AB57:AD57,AF57,AI57,AK57,AN57:AO57,AQ57,AT57:AW57,AZ57,AR57)</f>
        <v>14416.304868652318</v>
      </c>
      <c r="BI9" s="13">
        <f>SUM(F57,H57,V57:W57,AA57,AE57,AH57,AM57,AS57,AX57,BB57,AY57)</f>
        <v>56143.42633024884</v>
      </c>
      <c r="BJ9" s="13">
        <f>SUM(E57,I57,AG57,BA57)</f>
        <v>6594.95584929297</v>
      </c>
      <c r="BK9" s="13">
        <f>SUM(J57:K57,Z57,AL57,AP57)</f>
        <v>411354.07582206512</v>
      </c>
      <c r="BL9" s="13">
        <f>BC57</f>
        <v>0</v>
      </c>
      <c r="BM9" s="13">
        <f>SUM(BG9:BL9)</f>
        <v>488752.20977244835</v>
      </c>
    </row>
    <row r="10" spans="1:65" x14ac:dyDescent="0.3">
      <c r="A10" s="15" t="s">
        <v>7</v>
      </c>
      <c r="B10" s="14">
        <v>0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0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F10" s="12" t="s">
        <v>61</v>
      </c>
      <c r="BG10" s="13">
        <f>B58+AJ58</f>
        <v>2493858.3163131047</v>
      </c>
      <c r="BH10" s="13">
        <f>SUM(C58,D58,G58,L58:U58,X58:Y58,AB58:AD58,AF58,AI58,AK58,AN58:AO58,AQ58,AT58:AW58,AZ58,AR58)</f>
        <v>13558142.15352742</v>
      </c>
      <c r="BI10" s="13">
        <f>SUM(F58,H58,V58:W58,AA58,AE58,AH58,AM58,AS58,AX58,BB58,AY58)</f>
        <v>25907994.69525858</v>
      </c>
      <c r="BJ10" s="13">
        <f>SUM(E58,I58,AG58,BA58)</f>
        <v>14444111.922579113</v>
      </c>
      <c r="BK10" s="13">
        <f>SUM(J58:K58,Z58,AL58,AP58)</f>
        <v>47187671.211279139</v>
      </c>
      <c r="BL10" s="13">
        <f>BC58</f>
        <v>18179930.519901156</v>
      </c>
      <c r="BM10" s="13">
        <f>SUM(BG10:BL10)</f>
        <v>121771708.81885852</v>
      </c>
    </row>
    <row r="11" spans="1:65" x14ac:dyDescent="0.3">
      <c r="A11" s="17" t="s">
        <v>8</v>
      </c>
      <c r="B11" s="14">
        <v>935.29313269618785</v>
      </c>
      <c r="C11" s="14">
        <v>2140.6087215030238</v>
      </c>
      <c r="D11" s="14">
        <v>98.534800756207048</v>
      </c>
      <c r="E11" s="14">
        <v>1.3410818422966058</v>
      </c>
      <c r="F11" s="14">
        <v>0</v>
      </c>
      <c r="G11" s="14">
        <v>0</v>
      </c>
      <c r="H11" s="14">
        <v>0</v>
      </c>
      <c r="I11" s="14">
        <v>0</v>
      </c>
      <c r="J11" s="14">
        <v>6382.4287109100705</v>
      </c>
      <c r="K11" s="14">
        <v>12001.6805429826</v>
      </c>
      <c r="L11" s="14">
        <v>0</v>
      </c>
      <c r="M11" s="14">
        <v>0</v>
      </c>
      <c r="N11" s="14">
        <v>17.455988993599146</v>
      </c>
      <c r="O11" s="14">
        <v>66.995473501469647</v>
      </c>
      <c r="P11" s="14">
        <v>0</v>
      </c>
      <c r="Q11" s="14">
        <v>1790.9546128748766</v>
      </c>
      <c r="R11" s="14">
        <v>1744.7389663423264</v>
      </c>
      <c r="S11" s="14">
        <v>29874.99684279937</v>
      </c>
      <c r="T11" s="14">
        <v>42.337259468251979</v>
      </c>
      <c r="U11" s="14">
        <v>1.2095315798369934</v>
      </c>
      <c r="V11" s="14">
        <v>193.29289921712467</v>
      </c>
      <c r="W11" s="14">
        <v>661.37625286361663</v>
      </c>
      <c r="X11" s="14">
        <v>105.34618101244919</v>
      </c>
      <c r="Y11" s="14">
        <v>2181.0684974189985</v>
      </c>
      <c r="Z11" s="14">
        <v>4610.5793381835065</v>
      </c>
      <c r="AA11" s="14">
        <v>0</v>
      </c>
      <c r="AB11" s="14">
        <v>1.4543612349701611</v>
      </c>
      <c r="AC11" s="14">
        <v>128.23592668042178</v>
      </c>
      <c r="AD11" s="14">
        <v>0</v>
      </c>
      <c r="AE11" s="14">
        <v>3700.6915916867624</v>
      </c>
      <c r="AF11" s="14">
        <v>0</v>
      </c>
      <c r="AG11" s="14">
        <v>56.299858158756969</v>
      </c>
      <c r="AH11" s="14">
        <v>0</v>
      </c>
      <c r="AI11" s="14">
        <v>5085.6400850335749</v>
      </c>
      <c r="AJ11" s="14">
        <v>86.7939398316866</v>
      </c>
      <c r="AK11" s="14">
        <v>26.353902579409056</v>
      </c>
      <c r="AL11" s="14">
        <v>3808.9335948460275</v>
      </c>
      <c r="AM11" s="14">
        <v>10512.41899445486</v>
      </c>
      <c r="AN11" s="14">
        <v>39.38068199483034</v>
      </c>
      <c r="AO11" s="14">
        <v>21.428076085088005</v>
      </c>
      <c r="AP11" s="14">
        <v>18354.605460379898</v>
      </c>
      <c r="AQ11" s="14">
        <v>25.407471524491285</v>
      </c>
      <c r="AR11" s="14">
        <v>177.32609962160052</v>
      </c>
      <c r="AS11" s="14">
        <v>3898.2875137333062</v>
      </c>
      <c r="AT11" s="14">
        <v>0</v>
      </c>
      <c r="AU11" s="14">
        <v>0</v>
      </c>
      <c r="AV11" s="14">
        <v>147.73411387644995</v>
      </c>
      <c r="AW11" s="14">
        <v>2282.3721106560038</v>
      </c>
      <c r="AX11" s="14">
        <v>4070.0582908630122</v>
      </c>
      <c r="AY11" s="14">
        <v>31983.829555335182</v>
      </c>
      <c r="AZ11" s="14">
        <v>14790.955307037115</v>
      </c>
      <c r="BA11" s="14">
        <v>655933.48592975829</v>
      </c>
      <c r="BB11" s="14">
        <v>21.66059749267815</v>
      </c>
      <c r="BC11" s="14">
        <v>37208.668301739715</v>
      </c>
      <c r="BD11" s="14">
        <v>855212.26059954986</v>
      </c>
    </row>
    <row r="12" spans="1:65" x14ac:dyDescent="0.3">
      <c r="A12" s="18" t="s">
        <v>9</v>
      </c>
      <c r="B12" s="14">
        <v>2189761.2845339468</v>
      </c>
      <c r="C12" s="14">
        <v>68818.76632099018</v>
      </c>
      <c r="D12" s="14">
        <v>97794.835522164241</v>
      </c>
      <c r="E12" s="14">
        <v>1491924.8724597534</v>
      </c>
      <c r="F12" s="14">
        <v>7.6291767283293268</v>
      </c>
      <c r="G12" s="14">
        <v>235.39103088356796</v>
      </c>
      <c r="H12" s="14">
        <v>21458.553742025098</v>
      </c>
      <c r="I12" s="14">
        <v>293421.40683322476</v>
      </c>
      <c r="J12" s="14">
        <v>0</v>
      </c>
      <c r="K12" s="14">
        <v>204832.72790887242</v>
      </c>
      <c r="L12" s="14">
        <v>3296.3774138303047</v>
      </c>
      <c r="M12" s="14">
        <v>963.44548530008456</v>
      </c>
      <c r="N12" s="14">
        <v>4564.8074259076802</v>
      </c>
      <c r="O12" s="14">
        <v>2806.164370413811</v>
      </c>
      <c r="P12" s="14">
        <v>3681.5117151296099</v>
      </c>
      <c r="Q12" s="14">
        <v>6460.1789006229446</v>
      </c>
      <c r="R12" s="14">
        <v>149444.99723426395</v>
      </c>
      <c r="S12" s="14">
        <v>484717.69377243047</v>
      </c>
      <c r="T12" s="14">
        <v>1416.4583267811124</v>
      </c>
      <c r="U12" s="14">
        <v>460.2164224320332</v>
      </c>
      <c r="V12" s="14">
        <v>10670986.431154054</v>
      </c>
      <c r="W12" s="14">
        <v>83823.532889031339</v>
      </c>
      <c r="X12" s="14">
        <v>3949.6975337095305</v>
      </c>
      <c r="Y12" s="14">
        <v>177640.87917047302</v>
      </c>
      <c r="Z12" s="14">
        <v>4013078.3611033759</v>
      </c>
      <c r="AA12" s="14">
        <v>8461.1155981809516</v>
      </c>
      <c r="AB12" s="14">
        <v>9.1793644823984391</v>
      </c>
      <c r="AC12" s="14">
        <v>15403.860107705657</v>
      </c>
      <c r="AD12" s="14">
        <v>15807.169007647439</v>
      </c>
      <c r="AE12" s="14">
        <v>2178215.709029281</v>
      </c>
      <c r="AF12" s="14">
        <v>333.21923554577194</v>
      </c>
      <c r="AG12" s="14">
        <v>1880008.3563322981</v>
      </c>
      <c r="AH12" s="14">
        <v>90142.354038671459</v>
      </c>
      <c r="AI12" s="14">
        <v>854385.39969540364</v>
      </c>
      <c r="AJ12" s="14">
        <v>22137.423598456746</v>
      </c>
      <c r="AK12" s="14">
        <v>5783.3677475116219</v>
      </c>
      <c r="AL12" s="14">
        <v>2549712.953331945</v>
      </c>
      <c r="AM12" s="14">
        <v>330647.04474817275</v>
      </c>
      <c r="AN12" s="14">
        <v>5681.7869584367863</v>
      </c>
      <c r="AO12" s="14">
        <v>275.7817444376081</v>
      </c>
      <c r="AP12" s="14">
        <v>2814002.7885199934</v>
      </c>
      <c r="AQ12" s="14">
        <v>1451.1295723958292</v>
      </c>
      <c r="AR12" s="14">
        <v>250971.97678215749</v>
      </c>
      <c r="AS12" s="14">
        <v>91956.88686335698</v>
      </c>
      <c r="AT12" s="14">
        <v>19.841623736295027</v>
      </c>
      <c r="AU12" s="14">
        <v>126542.83581387461</v>
      </c>
      <c r="AV12" s="14">
        <v>34435.453844467818</v>
      </c>
      <c r="AW12" s="14">
        <v>17214.143109294797</v>
      </c>
      <c r="AX12" s="14">
        <v>1464364.2518852139</v>
      </c>
      <c r="AY12" s="14">
        <v>350868.78871925268</v>
      </c>
      <c r="AZ12" s="14">
        <v>130246.44309919488</v>
      </c>
      <c r="BA12" s="14">
        <v>2278051.9237693353</v>
      </c>
      <c r="BB12" s="14">
        <v>1172596.5651796556</v>
      </c>
      <c r="BC12" s="14">
        <v>17137222.279955655</v>
      </c>
      <c r="BD12" s="14">
        <v>53802496.249722101</v>
      </c>
    </row>
    <row r="13" spans="1:65" x14ac:dyDescent="0.3">
      <c r="A13" s="15" t="s">
        <v>360</v>
      </c>
      <c r="B13" s="14">
        <v>0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1490.6959018515834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1490.6959018515834</v>
      </c>
    </row>
    <row r="14" spans="1:65" x14ac:dyDescent="0.3">
      <c r="A14" s="15" t="s">
        <v>10</v>
      </c>
      <c r="B14" s="14">
        <v>63.857804118928833</v>
      </c>
      <c r="C14" s="14">
        <v>1016.136914057525</v>
      </c>
      <c r="D14" s="14">
        <v>0</v>
      </c>
      <c r="E14" s="14">
        <v>0</v>
      </c>
      <c r="F14" s="14">
        <v>0</v>
      </c>
      <c r="G14" s="14">
        <v>0.2126550163402767</v>
      </c>
      <c r="H14" s="14">
        <v>0</v>
      </c>
      <c r="I14" s="14">
        <v>0</v>
      </c>
      <c r="J14" s="14">
        <v>1.1834299339833334</v>
      </c>
      <c r="K14" s="14">
        <v>3.7271885092515531E-5</v>
      </c>
      <c r="L14" s="14">
        <v>0</v>
      </c>
      <c r="M14" s="14">
        <v>0</v>
      </c>
      <c r="N14" s="14">
        <v>8.3917674609615897E-2</v>
      </c>
      <c r="O14" s="14">
        <v>337.30232504365739</v>
      </c>
      <c r="P14" s="14">
        <v>11.426154286050201</v>
      </c>
      <c r="Q14" s="14">
        <v>0</v>
      </c>
      <c r="R14" s="14">
        <v>7363.5596486803088</v>
      </c>
      <c r="S14" s="14">
        <v>8865.937409411772</v>
      </c>
      <c r="T14" s="14">
        <v>179.88516440522167</v>
      </c>
      <c r="U14" s="14">
        <v>1787.6190725837316</v>
      </c>
      <c r="V14" s="14">
        <v>0.60649592104222405</v>
      </c>
      <c r="W14" s="14">
        <v>6.0767681474702552E-4</v>
      </c>
      <c r="X14" s="14">
        <v>0</v>
      </c>
      <c r="Y14" s="14">
        <v>3667.4140821439255</v>
      </c>
      <c r="Z14" s="14">
        <v>2.073525450411887</v>
      </c>
      <c r="AA14" s="14">
        <v>0</v>
      </c>
      <c r="AB14" s="14">
        <v>8.868572430334408E-2</v>
      </c>
      <c r="AC14" s="14">
        <v>0</v>
      </c>
      <c r="AD14" s="14">
        <v>1.7527350674144777</v>
      </c>
      <c r="AE14" s="14">
        <v>0</v>
      </c>
      <c r="AF14" s="14">
        <v>0</v>
      </c>
      <c r="AG14" s="14">
        <v>0</v>
      </c>
      <c r="AH14" s="14">
        <v>0</v>
      </c>
      <c r="AI14" s="14">
        <v>2794.3002652503778</v>
      </c>
      <c r="AJ14" s="14">
        <v>3.3347739557934868</v>
      </c>
      <c r="AK14" s="14">
        <v>377.5236850400708</v>
      </c>
      <c r="AL14" s="14">
        <v>0</v>
      </c>
      <c r="AM14" s="14">
        <v>0</v>
      </c>
      <c r="AN14" s="14">
        <v>1.7489206276594953</v>
      </c>
      <c r="AO14" s="14">
        <v>0.18786115793289013</v>
      </c>
      <c r="AP14" s="14">
        <v>0</v>
      </c>
      <c r="AQ14" s="14">
        <v>2.0636119074455546</v>
      </c>
      <c r="AR14" s="14">
        <v>0.46059360041414188</v>
      </c>
      <c r="AS14" s="14">
        <v>0</v>
      </c>
      <c r="AT14" s="14">
        <v>158.88190550434908</v>
      </c>
      <c r="AU14" s="14">
        <v>372.3122067248259</v>
      </c>
      <c r="AV14" s="14">
        <v>15.648739094815873</v>
      </c>
      <c r="AW14" s="14">
        <v>0.13445900136313457</v>
      </c>
      <c r="AX14" s="14">
        <v>0.14971676038306472</v>
      </c>
      <c r="AY14" s="14">
        <v>47456.037183509754</v>
      </c>
      <c r="AZ14" s="14">
        <v>0.27368609098958968</v>
      </c>
      <c r="BA14" s="14">
        <v>1.899801228715648E-4</v>
      </c>
      <c r="BB14" s="14">
        <v>0</v>
      </c>
      <c r="BC14" s="14">
        <v>324.38088330404588</v>
      </c>
      <c r="BD14" s="14">
        <v>74806.579345978258</v>
      </c>
    </row>
    <row r="15" spans="1:65" x14ac:dyDescent="0.3">
      <c r="A15" s="15" t="s">
        <v>11</v>
      </c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1.8213392140713331</v>
      </c>
      <c r="S15" s="14">
        <v>0</v>
      </c>
      <c r="T15" s="14">
        <v>51.420235959274173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120.53034486282468</v>
      </c>
      <c r="BD15" s="14">
        <v>173.77192003617017</v>
      </c>
    </row>
    <row r="16" spans="1:65" x14ac:dyDescent="0.3">
      <c r="A16" s="15" t="s">
        <v>12</v>
      </c>
      <c r="B16" s="14">
        <v>78.780110586896399</v>
      </c>
      <c r="C16" s="14">
        <v>3121.3142530758955</v>
      </c>
      <c r="D16" s="14">
        <v>2179.1373771604431</v>
      </c>
      <c r="E16" s="14">
        <v>4.8109001803838272</v>
      </c>
      <c r="F16" s="14">
        <v>0</v>
      </c>
      <c r="G16" s="14">
        <v>124.78695455529292</v>
      </c>
      <c r="H16" s="14">
        <v>0</v>
      </c>
      <c r="I16" s="14">
        <v>139.12647955331735</v>
      </c>
      <c r="J16" s="14">
        <v>589.56550441800243</v>
      </c>
      <c r="K16" s="14">
        <v>25.542129196817136</v>
      </c>
      <c r="L16" s="14">
        <v>28.567153643663627</v>
      </c>
      <c r="M16" s="14">
        <v>207.04050389193159</v>
      </c>
      <c r="N16" s="14">
        <v>0</v>
      </c>
      <c r="O16" s="14">
        <v>1174.1769965660496</v>
      </c>
      <c r="P16" s="14">
        <v>5.3078355714773089</v>
      </c>
      <c r="Q16" s="14">
        <v>48.475816083627876</v>
      </c>
      <c r="R16" s="14">
        <v>31691.843393615331</v>
      </c>
      <c r="S16" s="14">
        <v>35525.256978909092</v>
      </c>
      <c r="T16" s="14">
        <v>4.1351447474413758</v>
      </c>
      <c r="U16" s="14">
        <v>6083.4426369173125</v>
      </c>
      <c r="V16" s="14">
        <v>7.9125570672518597</v>
      </c>
      <c r="W16" s="14">
        <v>0.69800802011064778</v>
      </c>
      <c r="X16" s="14">
        <v>700.10058876533321</v>
      </c>
      <c r="Y16" s="14">
        <v>5900.0053466883382</v>
      </c>
      <c r="Z16" s="14">
        <v>13807.075825163061</v>
      </c>
      <c r="AA16" s="14">
        <v>0</v>
      </c>
      <c r="AB16" s="14">
        <v>56.394259704918376</v>
      </c>
      <c r="AC16" s="14">
        <v>22.818344114785575</v>
      </c>
      <c r="AD16" s="14">
        <v>3010.3119877676736</v>
      </c>
      <c r="AE16" s="14">
        <v>45997.609095823856</v>
      </c>
      <c r="AF16" s="14">
        <v>191.8562478403137</v>
      </c>
      <c r="AG16" s="14">
        <v>39.354441806981576</v>
      </c>
      <c r="AH16" s="14">
        <v>2.7793253754384364E-3</v>
      </c>
      <c r="AI16" s="14">
        <v>6785.7768444677549</v>
      </c>
      <c r="AJ16" s="14">
        <v>0.2339384456416557</v>
      </c>
      <c r="AK16" s="14">
        <v>25.429731078461835</v>
      </c>
      <c r="AL16" s="14">
        <v>1526.5410190843345</v>
      </c>
      <c r="AM16" s="14">
        <v>14.921759273065813</v>
      </c>
      <c r="AN16" s="14">
        <v>3203.3422398049133</v>
      </c>
      <c r="AO16" s="14">
        <v>63.527866487247074</v>
      </c>
      <c r="AP16" s="14">
        <v>447.40550600078495</v>
      </c>
      <c r="AQ16" s="14">
        <v>148.79223942004046</v>
      </c>
      <c r="AR16" s="14">
        <v>498.83946753622718</v>
      </c>
      <c r="AS16" s="14">
        <v>99.562355233336291</v>
      </c>
      <c r="AT16" s="14">
        <v>5112.7109397542308</v>
      </c>
      <c r="AU16" s="14">
        <v>59.69362530430088</v>
      </c>
      <c r="AV16" s="14">
        <v>712.37030695025885</v>
      </c>
      <c r="AW16" s="14">
        <v>250.95058817958082</v>
      </c>
      <c r="AX16" s="14">
        <v>0.41845655630196354</v>
      </c>
      <c r="AY16" s="14">
        <v>90.383627591293816</v>
      </c>
      <c r="AZ16" s="14">
        <v>1117.7887077865937</v>
      </c>
      <c r="BA16" s="14">
        <v>14354.628275921383</v>
      </c>
      <c r="BB16" s="14">
        <v>0.5086807439792852</v>
      </c>
      <c r="BC16" s="14">
        <v>4300.3948987887898</v>
      </c>
      <c r="BD16" s="14">
        <v>189579.67072516953</v>
      </c>
    </row>
    <row r="17" spans="1:56" x14ac:dyDescent="0.3">
      <c r="A17" s="15" t="s">
        <v>13</v>
      </c>
      <c r="B17" s="14">
        <v>104.47912666976093</v>
      </c>
      <c r="C17" s="14">
        <v>980.39125845704586</v>
      </c>
      <c r="D17" s="14">
        <v>212.57126709864099</v>
      </c>
      <c r="E17" s="14">
        <v>7.2912978479647856</v>
      </c>
      <c r="F17" s="14">
        <v>0</v>
      </c>
      <c r="G17" s="14">
        <v>16.781186698345866</v>
      </c>
      <c r="H17" s="14">
        <v>0</v>
      </c>
      <c r="I17" s="14">
        <v>324.91725774848442</v>
      </c>
      <c r="J17" s="14">
        <v>2206.5370007887072</v>
      </c>
      <c r="K17" s="14">
        <v>454.11633381399815</v>
      </c>
      <c r="L17" s="14">
        <v>1.5226686336532835</v>
      </c>
      <c r="M17" s="14">
        <v>0.29315469577618625</v>
      </c>
      <c r="N17" s="14">
        <v>606.21948004716126</v>
      </c>
      <c r="O17" s="14">
        <v>0</v>
      </c>
      <c r="P17" s="14">
        <v>0.2276446474787823</v>
      </c>
      <c r="Q17" s="14">
        <v>748.46763462061222</v>
      </c>
      <c r="R17" s="14">
        <v>109.16248614721853</v>
      </c>
      <c r="S17" s="14">
        <v>7196.4014916211172</v>
      </c>
      <c r="T17" s="14">
        <v>7.6089420259429836</v>
      </c>
      <c r="U17" s="14">
        <v>0.72276862516927687</v>
      </c>
      <c r="V17" s="14">
        <v>44.567207817109633</v>
      </c>
      <c r="W17" s="14">
        <v>7.3493245954157729</v>
      </c>
      <c r="X17" s="14">
        <v>6.3970685245346957</v>
      </c>
      <c r="Y17" s="14">
        <v>380.7868289161155</v>
      </c>
      <c r="Z17" s="14">
        <v>224.00080711295661</v>
      </c>
      <c r="AA17" s="14">
        <v>0</v>
      </c>
      <c r="AB17" s="14">
        <v>11.342254147051937</v>
      </c>
      <c r="AC17" s="14">
        <v>0.31223195327051095</v>
      </c>
      <c r="AD17" s="14">
        <v>0</v>
      </c>
      <c r="AE17" s="14">
        <v>62.371695416023343</v>
      </c>
      <c r="AF17" s="14">
        <v>0.36644336972023284</v>
      </c>
      <c r="AG17" s="14">
        <v>14.869378238389359</v>
      </c>
      <c r="AH17" s="14">
        <v>8.3148003240801542E-6</v>
      </c>
      <c r="AI17" s="14">
        <v>1383.4442024412367</v>
      </c>
      <c r="AJ17" s="14">
        <v>20.42113146586415</v>
      </c>
      <c r="AK17" s="14">
        <v>442.2079171670365</v>
      </c>
      <c r="AL17" s="14">
        <v>50.231418664741845</v>
      </c>
      <c r="AM17" s="14">
        <v>74.750749546007199</v>
      </c>
      <c r="AN17" s="14">
        <v>407.63506489169066</v>
      </c>
      <c r="AO17" s="14">
        <v>64.458036438274192</v>
      </c>
      <c r="AP17" s="14">
        <v>108.12479225731815</v>
      </c>
      <c r="AQ17" s="14">
        <v>29.123657244245305</v>
      </c>
      <c r="AR17" s="14">
        <v>2.9934894198222031</v>
      </c>
      <c r="AS17" s="14">
        <v>191.15959737104799</v>
      </c>
      <c r="AT17" s="14">
        <v>13.978857092108205</v>
      </c>
      <c r="AU17" s="14">
        <v>0.46769947036711584</v>
      </c>
      <c r="AV17" s="14">
        <v>309.6801760707549</v>
      </c>
      <c r="AW17" s="14">
        <v>2161.8336904750472</v>
      </c>
      <c r="AX17" s="14">
        <v>37.642137000893442</v>
      </c>
      <c r="AY17" s="14">
        <v>142.36974679477038</v>
      </c>
      <c r="AZ17" s="14">
        <v>881.48073965995786</v>
      </c>
      <c r="BA17" s="14">
        <v>5466.5123154008661</v>
      </c>
      <c r="BB17" s="14">
        <v>14.348035718294499</v>
      </c>
      <c r="BC17" s="14">
        <v>4809.8928727320381</v>
      </c>
      <c r="BD17" s="14">
        <v>30342.830575914857</v>
      </c>
    </row>
    <row r="18" spans="1:56" x14ac:dyDescent="0.3">
      <c r="A18" s="15" t="s">
        <v>14</v>
      </c>
      <c r="B18" s="14">
        <v>2.8313482741324403E-6</v>
      </c>
      <c r="C18" s="14">
        <v>4.6654970936416429E-5</v>
      </c>
      <c r="D18" s="14">
        <v>6.9340525880563351E-6</v>
      </c>
      <c r="E18" s="14">
        <v>2.0343706993542763E-6</v>
      </c>
      <c r="F18" s="14">
        <v>0</v>
      </c>
      <c r="G18" s="14">
        <v>0</v>
      </c>
      <c r="H18" s="14">
        <v>0</v>
      </c>
      <c r="I18" s="14">
        <v>1.1171767547558994E-3</v>
      </c>
      <c r="J18" s="14">
        <v>1.1580739532924668E-2</v>
      </c>
      <c r="K18" s="14">
        <v>6.3473134006580816E-6</v>
      </c>
      <c r="L18" s="14">
        <v>0</v>
      </c>
      <c r="M18" s="14">
        <v>0</v>
      </c>
      <c r="N18" s="14">
        <v>0</v>
      </c>
      <c r="O18" s="14">
        <v>1.0322113844216242E-6</v>
      </c>
      <c r="P18" s="14">
        <v>0</v>
      </c>
      <c r="Q18" s="14">
        <v>2461.1956775834869</v>
      </c>
      <c r="R18" s="14">
        <v>4.0836859094748512E-5</v>
      </c>
      <c r="S18" s="14">
        <v>2.3511644420000715E-5</v>
      </c>
      <c r="T18" s="14">
        <v>0</v>
      </c>
      <c r="U18" s="14">
        <v>0</v>
      </c>
      <c r="V18" s="14">
        <v>1.1346173607537596E-5</v>
      </c>
      <c r="W18" s="14">
        <v>0</v>
      </c>
      <c r="X18" s="14">
        <v>0</v>
      </c>
      <c r="Y18" s="14">
        <v>0.77435389757796647</v>
      </c>
      <c r="Z18" s="14">
        <v>4.3930225675670431E-4</v>
      </c>
      <c r="AA18" s="14">
        <v>0</v>
      </c>
      <c r="AB18" s="14">
        <v>17.704036380773044</v>
      </c>
      <c r="AC18" s="14">
        <v>2.6038214258675488E-2</v>
      </c>
      <c r="AD18" s="14">
        <v>0</v>
      </c>
      <c r="AE18" s="14">
        <v>1.0567874384813542E-5</v>
      </c>
      <c r="AF18" s="14">
        <v>0</v>
      </c>
      <c r="AG18" s="14">
        <v>2.6294476291116245E-4</v>
      </c>
      <c r="AH18" s="14">
        <v>0</v>
      </c>
      <c r="AI18" s="14">
        <v>1.544186622884637E-5</v>
      </c>
      <c r="AJ18" s="14">
        <v>1.3241023216488173E-6</v>
      </c>
      <c r="AK18" s="14">
        <v>0.50627163406437248</v>
      </c>
      <c r="AL18" s="14">
        <v>1.4520843645259264E-6</v>
      </c>
      <c r="AM18" s="14">
        <v>0</v>
      </c>
      <c r="AN18" s="14">
        <v>0</v>
      </c>
      <c r="AO18" s="14">
        <v>0</v>
      </c>
      <c r="AP18" s="14">
        <v>9.4524808905956222E-7</v>
      </c>
      <c r="AQ18" s="14">
        <v>0</v>
      </c>
      <c r="AR18" s="14">
        <v>106.48651459138536</v>
      </c>
      <c r="AS18" s="14">
        <v>1.1432228688946456E-6</v>
      </c>
      <c r="AT18" s="14">
        <v>0</v>
      </c>
      <c r="AU18" s="14">
        <v>0</v>
      </c>
      <c r="AV18" s="14">
        <v>0</v>
      </c>
      <c r="AW18" s="14">
        <v>0.47830502995061985</v>
      </c>
      <c r="AX18" s="14">
        <v>4.9756749982408917E-6</v>
      </c>
      <c r="AY18" s="14">
        <v>5.2235229202659759E-7</v>
      </c>
      <c r="AZ18" s="14">
        <v>1.2854558577025472</v>
      </c>
      <c r="BA18" s="14">
        <v>0.28929739714755226</v>
      </c>
      <c r="BB18" s="14">
        <v>0</v>
      </c>
      <c r="BC18" s="14">
        <v>17.544016085776846</v>
      </c>
      <c r="BD18" s="14">
        <v>2606.3035447368006</v>
      </c>
    </row>
    <row r="19" spans="1:56" x14ac:dyDescent="0.3">
      <c r="A19" s="15" t="s">
        <v>15</v>
      </c>
      <c r="B19" s="14">
        <v>8.5678866848903148</v>
      </c>
      <c r="C19" s="14">
        <v>97.873393459534213</v>
      </c>
      <c r="D19" s="14">
        <v>16.989340236745026</v>
      </c>
      <c r="E19" s="14">
        <v>7.1421600771447711</v>
      </c>
      <c r="F19" s="14">
        <v>0</v>
      </c>
      <c r="G19" s="14">
        <v>2.3193486224313373E-2</v>
      </c>
      <c r="H19" s="14">
        <v>0</v>
      </c>
      <c r="I19" s="14">
        <v>301.67638050546833</v>
      </c>
      <c r="J19" s="14">
        <v>421.0442203787033</v>
      </c>
      <c r="K19" s="14">
        <v>16.460474267583461</v>
      </c>
      <c r="L19" s="14">
        <v>17.717536925973256</v>
      </c>
      <c r="M19" s="14">
        <v>0</v>
      </c>
      <c r="N19" s="14">
        <v>0.12941704960046255</v>
      </c>
      <c r="O19" s="14">
        <v>12.819274156525172</v>
      </c>
      <c r="P19" s="14">
        <v>258.02893382507767</v>
      </c>
      <c r="Q19" s="14">
        <v>0</v>
      </c>
      <c r="R19" s="14">
        <v>136.02862858345668</v>
      </c>
      <c r="S19" s="14">
        <v>805.74498970999196</v>
      </c>
      <c r="T19" s="14">
        <v>0.97059454369946951</v>
      </c>
      <c r="U19" s="14">
        <v>0.69389878801514149</v>
      </c>
      <c r="V19" s="14">
        <v>12.472476676929832</v>
      </c>
      <c r="W19" s="14">
        <v>2.8406370289807203E-2</v>
      </c>
      <c r="X19" s="14">
        <v>2.720588407456475</v>
      </c>
      <c r="Y19" s="14">
        <v>58.877025595853333</v>
      </c>
      <c r="Z19" s="14">
        <v>80.227393814150432</v>
      </c>
      <c r="AA19" s="14">
        <v>0</v>
      </c>
      <c r="AB19" s="14">
        <v>35.760293246032333</v>
      </c>
      <c r="AC19" s="14">
        <v>111.43880123000805</v>
      </c>
      <c r="AD19" s="14">
        <v>0</v>
      </c>
      <c r="AE19" s="14">
        <v>1.776688145613462</v>
      </c>
      <c r="AF19" s="14">
        <v>0</v>
      </c>
      <c r="AG19" s="14">
        <v>9.1475318919509423</v>
      </c>
      <c r="AH19" s="14">
        <v>1.1504570374787598E-4</v>
      </c>
      <c r="AI19" s="14">
        <v>50.68384585641855</v>
      </c>
      <c r="AJ19" s="14">
        <v>1.8465910922391405E-2</v>
      </c>
      <c r="AK19" s="14">
        <v>47.62493563890542</v>
      </c>
      <c r="AL19" s="14">
        <v>102.46842079622013</v>
      </c>
      <c r="AM19" s="14">
        <v>8.7327012420672965</v>
      </c>
      <c r="AN19" s="14">
        <v>20.444215105466451</v>
      </c>
      <c r="AO19" s="14">
        <v>11.146688405300505</v>
      </c>
      <c r="AP19" s="14">
        <v>14.114684839277336</v>
      </c>
      <c r="AQ19" s="14">
        <v>35.570721197099445</v>
      </c>
      <c r="AR19" s="14">
        <v>790.55176253108982</v>
      </c>
      <c r="AS19" s="14">
        <v>16.880711775274715</v>
      </c>
      <c r="AT19" s="14">
        <v>0.69537302134696066</v>
      </c>
      <c r="AU19" s="14">
        <v>2.783363800351838E-5</v>
      </c>
      <c r="AV19" s="14">
        <v>18.257619086442197</v>
      </c>
      <c r="AW19" s="14">
        <v>41.925750431982806</v>
      </c>
      <c r="AX19" s="14">
        <v>8.5117930859542099</v>
      </c>
      <c r="AY19" s="14">
        <v>8.907419537579198</v>
      </c>
      <c r="AZ19" s="14">
        <v>337.81327211591503</v>
      </c>
      <c r="BA19" s="14">
        <v>723.32530359052259</v>
      </c>
      <c r="BB19" s="14">
        <v>0.39542640828186398</v>
      </c>
      <c r="BC19" s="14">
        <v>4295.8715289568891</v>
      </c>
      <c r="BD19" s="14">
        <v>8948.3003104692179</v>
      </c>
    </row>
    <row r="20" spans="1:56" x14ac:dyDescent="0.3">
      <c r="A20" s="15" t="s">
        <v>16</v>
      </c>
      <c r="B20" s="14">
        <v>1980.1656552814179</v>
      </c>
      <c r="C20" s="14">
        <v>3027.2126442192516</v>
      </c>
      <c r="D20" s="14">
        <v>10210.988324219214</v>
      </c>
      <c r="E20" s="14">
        <v>522.58198347944096</v>
      </c>
      <c r="F20" s="14">
        <v>0.10607571228743583</v>
      </c>
      <c r="G20" s="14">
        <v>42.185722251037923</v>
      </c>
      <c r="H20" s="14">
        <v>0</v>
      </c>
      <c r="I20" s="14">
        <v>5943.1236971694789</v>
      </c>
      <c r="J20" s="14">
        <v>54170.007023615428</v>
      </c>
      <c r="K20" s="14">
        <v>1536.5662876246952</v>
      </c>
      <c r="L20" s="14">
        <v>3389.1026140644035</v>
      </c>
      <c r="M20" s="14">
        <v>45.257684809763077</v>
      </c>
      <c r="N20" s="14">
        <v>1630.3040070631787</v>
      </c>
      <c r="O20" s="14">
        <v>248.69403571385632</v>
      </c>
      <c r="P20" s="14">
        <v>19.130724272896764</v>
      </c>
      <c r="Q20" s="14">
        <v>2830.6585124857725</v>
      </c>
      <c r="R20" s="14">
        <v>0</v>
      </c>
      <c r="S20" s="14">
        <v>68347.288683644263</v>
      </c>
      <c r="T20" s="14">
        <v>683.98149672759871</v>
      </c>
      <c r="U20" s="14">
        <v>475.11337866983644</v>
      </c>
      <c r="V20" s="14">
        <v>6398.6601567358866</v>
      </c>
      <c r="W20" s="14">
        <v>387.71862636358628</v>
      </c>
      <c r="X20" s="14">
        <v>11088.092502078789</v>
      </c>
      <c r="Y20" s="14">
        <v>40549.774499590072</v>
      </c>
      <c r="Z20" s="14">
        <v>42638.926560054068</v>
      </c>
      <c r="AA20" s="14">
        <v>0</v>
      </c>
      <c r="AB20" s="14">
        <v>11.723123291058217</v>
      </c>
      <c r="AC20" s="14">
        <v>10589.805838260181</v>
      </c>
      <c r="AD20" s="14">
        <v>559.65034009736803</v>
      </c>
      <c r="AE20" s="14">
        <v>1622.2568818068767</v>
      </c>
      <c r="AF20" s="14">
        <v>323.84432799025586</v>
      </c>
      <c r="AG20" s="14">
        <v>535.88652981123118</v>
      </c>
      <c r="AH20" s="14">
        <v>7.7750060071719682E-2</v>
      </c>
      <c r="AI20" s="14">
        <v>69125.418362448559</v>
      </c>
      <c r="AJ20" s="14">
        <v>23.401059838106061</v>
      </c>
      <c r="AK20" s="14">
        <v>12.963786634575298</v>
      </c>
      <c r="AL20" s="14">
        <v>89884.076423000632</v>
      </c>
      <c r="AM20" s="14">
        <v>155.3102208682318</v>
      </c>
      <c r="AN20" s="14">
        <v>2451.9646738114848</v>
      </c>
      <c r="AO20" s="14">
        <v>403.75437572979314</v>
      </c>
      <c r="AP20" s="14">
        <v>12680.894880753909</v>
      </c>
      <c r="AQ20" s="14">
        <v>1193.3682572102111</v>
      </c>
      <c r="AR20" s="14">
        <v>4013.1569168730471</v>
      </c>
      <c r="AS20" s="14">
        <v>79381.07690141772</v>
      </c>
      <c r="AT20" s="14">
        <v>65.832982886395499</v>
      </c>
      <c r="AU20" s="14">
        <v>23.157711980146178</v>
      </c>
      <c r="AV20" s="14">
        <v>3637.4103070087335</v>
      </c>
      <c r="AW20" s="14">
        <v>9133.9402716017121</v>
      </c>
      <c r="AX20" s="14">
        <v>814.90540552774712</v>
      </c>
      <c r="AY20" s="14">
        <v>11348.39421680375</v>
      </c>
      <c r="AZ20" s="14">
        <v>18540.079509918603</v>
      </c>
      <c r="BA20" s="14">
        <v>155159.32746354505</v>
      </c>
      <c r="BB20" s="14">
        <v>224.87405156569312</v>
      </c>
      <c r="BC20" s="14">
        <v>84287.895236424141</v>
      </c>
      <c r="BD20" s="14">
        <v>812370.0887030114</v>
      </c>
    </row>
    <row r="21" spans="1:56" x14ac:dyDescent="0.3">
      <c r="A21" s="15" t="s">
        <v>17</v>
      </c>
      <c r="B21" s="14">
        <v>7551.6095696768843</v>
      </c>
      <c r="C21" s="14">
        <v>179273.39969642495</v>
      </c>
      <c r="D21" s="14">
        <v>35727.690914637278</v>
      </c>
      <c r="E21" s="14">
        <v>1530.1430527272414</v>
      </c>
      <c r="F21" s="14">
        <v>545.73802004105823</v>
      </c>
      <c r="G21" s="14">
        <v>2894.2512419437103</v>
      </c>
      <c r="H21" s="14">
        <v>1.232406911848573</v>
      </c>
      <c r="I21" s="14">
        <v>5674.7773702918812</v>
      </c>
      <c r="J21" s="14">
        <v>2096095.4451093792</v>
      </c>
      <c r="K21" s="14">
        <v>61160.81471649812</v>
      </c>
      <c r="L21" s="14">
        <v>820.98296572354025</v>
      </c>
      <c r="M21" s="14">
        <v>1671.3401946429381</v>
      </c>
      <c r="N21" s="14">
        <v>18834.423642055048</v>
      </c>
      <c r="O21" s="14">
        <v>21671.249795726446</v>
      </c>
      <c r="P21" s="14">
        <v>2542.6973143125442</v>
      </c>
      <c r="Q21" s="14">
        <v>9563.7299540010172</v>
      </c>
      <c r="R21" s="14">
        <v>152175.19828227547</v>
      </c>
      <c r="S21" s="14">
        <v>0</v>
      </c>
      <c r="T21" s="14">
        <v>3631.7716180993134</v>
      </c>
      <c r="U21" s="14">
        <v>44730.356280058157</v>
      </c>
      <c r="V21" s="14">
        <v>5759.8563505713237</v>
      </c>
      <c r="W21" s="14">
        <v>806.36792250205906</v>
      </c>
      <c r="X21" s="14">
        <v>64720.747239154407</v>
      </c>
      <c r="Y21" s="14">
        <v>206827.46520214473</v>
      </c>
      <c r="Z21" s="14">
        <v>307078.82499519381</v>
      </c>
      <c r="AA21" s="14">
        <v>3.1157329672791381</v>
      </c>
      <c r="AB21" s="14">
        <v>546.88970508124726</v>
      </c>
      <c r="AC21" s="14">
        <v>3630.7445611346757</v>
      </c>
      <c r="AD21" s="14">
        <v>5593.508390976277</v>
      </c>
      <c r="AE21" s="14">
        <v>85150.445226463606</v>
      </c>
      <c r="AF21" s="14">
        <v>2884.2869984578419</v>
      </c>
      <c r="AG21" s="14">
        <v>2765.7497636156659</v>
      </c>
      <c r="AH21" s="14">
        <v>7.4550555225817616</v>
      </c>
      <c r="AI21" s="14">
        <v>187297.86958644292</v>
      </c>
      <c r="AJ21" s="14">
        <v>185.92469720963868</v>
      </c>
      <c r="AK21" s="14">
        <v>60761.201241086826</v>
      </c>
      <c r="AL21" s="14">
        <v>560394.79216235469</v>
      </c>
      <c r="AM21" s="14">
        <v>6660.7486515975042</v>
      </c>
      <c r="AN21" s="14">
        <v>85142.48100057694</v>
      </c>
      <c r="AO21" s="14">
        <v>5917.7052637047582</v>
      </c>
      <c r="AP21" s="14">
        <v>183553.43440995872</v>
      </c>
      <c r="AQ21" s="14">
        <v>19711.573161309425</v>
      </c>
      <c r="AR21" s="14">
        <v>33884.041447997821</v>
      </c>
      <c r="AS21" s="14">
        <v>318191.68087794975</v>
      </c>
      <c r="AT21" s="14">
        <v>6403.7705257763009</v>
      </c>
      <c r="AU21" s="14">
        <v>2817.1471547769288</v>
      </c>
      <c r="AV21" s="14">
        <v>19901.311695961944</v>
      </c>
      <c r="AW21" s="14">
        <v>19976.873979660741</v>
      </c>
      <c r="AX21" s="14">
        <v>17002.702717588742</v>
      </c>
      <c r="AY21" s="14">
        <v>93598.018127401767</v>
      </c>
      <c r="AZ21" s="14">
        <v>75573.557732122543</v>
      </c>
      <c r="BA21" s="14">
        <v>369784.53238816652</v>
      </c>
      <c r="BB21" s="14">
        <v>3911.5671165245558</v>
      </c>
      <c r="BC21" s="14">
        <v>150834.01055088616</v>
      </c>
      <c r="BD21" s="14">
        <v>5553377.2537782677</v>
      </c>
    </row>
    <row r="22" spans="1:56" x14ac:dyDescent="0.3">
      <c r="A22" s="15" t="s">
        <v>18</v>
      </c>
      <c r="B22" s="14">
        <v>1.9281481746841919E-5</v>
      </c>
      <c r="C22" s="14">
        <v>2.4838107192176866E-4</v>
      </c>
      <c r="D22" s="14">
        <v>4.7220898124663627E-5</v>
      </c>
      <c r="E22" s="14">
        <v>1.3854064462602619E-5</v>
      </c>
      <c r="F22" s="14">
        <v>0</v>
      </c>
      <c r="G22" s="14">
        <v>397.43411590415525</v>
      </c>
      <c r="H22" s="14">
        <v>0</v>
      </c>
      <c r="I22" s="14">
        <v>7.6079736998876744E-3</v>
      </c>
      <c r="J22" s="14">
        <v>0.6895523551045567</v>
      </c>
      <c r="K22" s="14">
        <v>4.3225204258481535E-5</v>
      </c>
      <c r="L22" s="14">
        <v>0</v>
      </c>
      <c r="M22" s="14">
        <v>261.22204907903955</v>
      </c>
      <c r="N22" s="14">
        <v>0</v>
      </c>
      <c r="O22" s="14">
        <v>7.0293595279112603E-6</v>
      </c>
      <c r="P22" s="14">
        <v>0</v>
      </c>
      <c r="Q22" s="14">
        <v>0</v>
      </c>
      <c r="R22" s="14">
        <v>2.6440713275141379</v>
      </c>
      <c r="S22" s="14">
        <v>43.46998700968971</v>
      </c>
      <c r="T22" s="14">
        <v>0</v>
      </c>
      <c r="U22" s="14">
        <v>0</v>
      </c>
      <c r="V22" s="14">
        <v>7.7267442267331011E-5</v>
      </c>
      <c r="W22" s="14">
        <v>0</v>
      </c>
      <c r="X22" s="14">
        <v>0</v>
      </c>
      <c r="Y22" s="14">
        <v>4.122496066913274</v>
      </c>
      <c r="Z22" s="14">
        <v>1.2665705906276234</v>
      </c>
      <c r="AA22" s="14">
        <v>0</v>
      </c>
      <c r="AB22" s="14">
        <v>0</v>
      </c>
      <c r="AC22" s="14">
        <v>9.8643898452960061E-6</v>
      </c>
      <c r="AD22" s="14">
        <v>0</v>
      </c>
      <c r="AE22" s="14">
        <v>7.1967224560580211E-5</v>
      </c>
      <c r="AF22" s="14">
        <v>154.18779808238813</v>
      </c>
      <c r="AG22" s="14">
        <v>1.7906538354250162E-3</v>
      </c>
      <c r="AH22" s="14">
        <v>0</v>
      </c>
      <c r="AI22" s="14">
        <v>0.11196681933940532</v>
      </c>
      <c r="AJ22" s="14">
        <v>9.0171368104284428E-6</v>
      </c>
      <c r="AK22" s="14">
        <v>8.0974724224553244E-6</v>
      </c>
      <c r="AL22" s="14">
        <v>9.8886945224215591E-6</v>
      </c>
      <c r="AM22" s="14">
        <v>0</v>
      </c>
      <c r="AN22" s="14">
        <v>0</v>
      </c>
      <c r="AO22" s="14">
        <v>0</v>
      </c>
      <c r="AP22" s="14">
        <v>6.4371394864956168E-6</v>
      </c>
      <c r="AQ22" s="14">
        <v>0</v>
      </c>
      <c r="AR22" s="14">
        <v>0</v>
      </c>
      <c r="AS22" s="14">
        <v>7.7853477371725386E-6</v>
      </c>
      <c r="AT22" s="14">
        <v>0</v>
      </c>
      <c r="AU22" s="14">
        <v>6.7338790809378581</v>
      </c>
      <c r="AV22" s="14">
        <v>3.7049353328029859</v>
      </c>
      <c r="AW22" s="14">
        <v>0</v>
      </c>
      <c r="AX22" s="14">
        <v>3.3884346738020474E-5</v>
      </c>
      <c r="AY22" s="14">
        <v>3.5572191087011297E-6</v>
      </c>
      <c r="AZ22" s="14">
        <v>3.3250669388093828</v>
      </c>
      <c r="BA22" s="14">
        <v>1.9701152745748309</v>
      </c>
      <c r="BB22" s="14">
        <v>0</v>
      </c>
      <c r="BC22" s="14">
        <v>219.51659565114093</v>
      </c>
      <c r="BD22" s="14">
        <v>1100.4092148990667</v>
      </c>
    </row>
    <row r="23" spans="1:56" x14ac:dyDescent="0.3">
      <c r="A23" s="15" t="s">
        <v>19</v>
      </c>
      <c r="B23" s="14">
        <v>431.41294816465643</v>
      </c>
      <c r="C23" s="14">
        <v>169.59918900409767</v>
      </c>
      <c r="D23" s="14">
        <v>250.1824997360286</v>
      </c>
      <c r="E23" s="14">
        <v>0.246654125788589</v>
      </c>
      <c r="F23" s="14">
        <v>0</v>
      </c>
      <c r="G23" s="14">
        <v>49.848937396207369</v>
      </c>
      <c r="H23" s="14">
        <v>0</v>
      </c>
      <c r="I23" s="14">
        <v>2.8624658999433761</v>
      </c>
      <c r="J23" s="14">
        <v>550.19306897093475</v>
      </c>
      <c r="K23" s="14">
        <v>72.979773769947656</v>
      </c>
      <c r="L23" s="14">
        <v>0.60252299876461657</v>
      </c>
      <c r="M23" s="14">
        <v>1.9286493143170151E-2</v>
      </c>
      <c r="N23" s="14">
        <v>104.99652740369167</v>
      </c>
      <c r="O23" s="14">
        <v>0.57487902104196498</v>
      </c>
      <c r="P23" s="14">
        <v>16.534955012332635</v>
      </c>
      <c r="Q23" s="14">
        <v>1.0969145680896233</v>
      </c>
      <c r="R23" s="14">
        <v>838.81703074172935</v>
      </c>
      <c r="S23" s="14">
        <v>6001.089406710149</v>
      </c>
      <c r="T23" s="14">
        <v>45.140847891629164</v>
      </c>
      <c r="U23" s="14">
        <v>0</v>
      </c>
      <c r="V23" s="14">
        <v>25.467533933138775</v>
      </c>
      <c r="W23" s="14">
        <v>4.1768839631263717E-2</v>
      </c>
      <c r="X23" s="14">
        <v>5.8840376846806635</v>
      </c>
      <c r="Y23" s="14">
        <v>285.69753073544933</v>
      </c>
      <c r="Z23" s="14">
        <v>39.79638839692889</v>
      </c>
      <c r="AA23" s="14">
        <v>0</v>
      </c>
      <c r="AB23" s="14">
        <v>0.60499504591594477</v>
      </c>
      <c r="AC23" s="14">
        <v>15.374877213247832</v>
      </c>
      <c r="AD23" s="14">
        <v>0</v>
      </c>
      <c r="AE23" s="14">
        <v>72.869957435181092</v>
      </c>
      <c r="AF23" s="14">
        <v>1.157189588590209E-2</v>
      </c>
      <c r="AG23" s="14">
        <v>92.294584755239754</v>
      </c>
      <c r="AH23" s="14">
        <v>2.3610838532407679E-2</v>
      </c>
      <c r="AI23" s="14">
        <v>680.5291836520812</v>
      </c>
      <c r="AJ23" s="14">
        <v>2.0865167061898109E-2</v>
      </c>
      <c r="AK23" s="14">
        <v>3.2723882213210471</v>
      </c>
      <c r="AL23" s="14">
        <v>17.672857205356426</v>
      </c>
      <c r="AM23" s="14">
        <v>5.6543601346088916</v>
      </c>
      <c r="AN23" s="14">
        <v>309.17709413238674</v>
      </c>
      <c r="AO23" s="14">
        <v>80.156029980282014</v>
      </c>
      <c r="AP23" s="14">
        <v>27.509141401421516</v>
      </c>
      <c r="AQ23" s="14">
        <v>504.85015061458898</v>
      </c>
      <c r="AR23" s="14">
        <v>33.633422005482835</v>
      </c>
      <c r="AS23" s="14">
        <v>25.523110359725557</v>
      </c>
      <c r="AT23" s="14">
        <v>6568.8140847834866</v>
      </c>
      <c r="AU23" s="14">
        <v>112.7223347136936</v>
      </c>
      <c r="AV23" s="14">
        <v>588.51278408717508</v>
      </c>
      <c r="AW23" s="14">
        <v>30.508933202967089</v>
      </c>
      <c r="AX23" s="14">
        <v>10.05563578769898</v>
      </c>
      <c r="AY23" s="14">
        <v>439.81108275903375</v>
      </c>
      <c r="AZ23" s="14">
        <v>2814.4402906720006</v>
      </c>
      <c r="BA23" s="14">
        <v>404.0683875308419</v>
      </c>
      <c r="BB23" s="14">
        <v>4.2724774145987441</v>
      </c>
      <c r="BC23" s="14">
        <v>724.38414794582502</v>
      </c>
      <c r="BD23" s="14">
        <v>22459.853526453648</v>
      </c>
    </row>
    <row r="24" spans="1:56" x14ac:dyDescent="0.3">
      <c r="A24" s="15" t="s">
        <v>20</v>
      </c>
      <c r="B24" s="14">
        <v>145.09402849096631</v>
      </c>
      <c r="C24" s="14">
        <v>2.0079634229029102</v>
      </c>
      <c r="D24" s="14">
        <v>37739.500709511718</v>
      </c>
      <c r="E24" s="14">
        <v>143.54125222851582</v>
      </c>
      <c r="F24" s="14">
        <v>0</v>
      </c>
      <c r="G24" s="14">
        <v>0.20865626178703092</v>
      </c>
      <c r="H24" s="14">
        <v>0</v>
      </c>
      <c r="I24" s="14">
        <v>2017.4751054842573</v>
      </c>
      <c r="J24" s="14">
        <v>9949.9331959561423</v>
      </c>
      <c r="K24" s="14">
        <v>367.85034380583471</v>
      </c>
      <c r="L24" s="14">
        <v>8824.5316074224011</v>
      </c>
      <c r="M24" s="14">
        <v>0</v>
      </c>
      <c r="N24" s="14">
        <v>140.86891997220454</v>
      </c>
      <c r="O24" s="14">
        <v>48975.199608062125</v>
      </c>
      <c r="P24" s="14">
        <v>527.43270310980733</v>
      </c>
      <c r="Q24" s="14">
        <v>457.24654080579393</v>
      </c>
      <c r="R24" s="14">
        <v>860.84984105021783</v>
      </c>
      <c r="S24" s="14">
        <v>35576.284070706904</v>
      </c>
      <c r="T24" s="14">
        <v>1898.5120168976357</v>
      </c>
      <c r="U24" s="14">
        <v>0.24438377370866024</v>
      </c>
      <c r="V24" s="14">
        <v>0</v>
      </c>
      <c r="W24" s="14">
        <v>0.31802248483238343</v>
      </c>
      <c r="X24" s="14">
        <v>949.27257871052075</v>
      </c>
      <c r="Y24" s="14">
        <v>12270.909731397318</v>
      </c>
      <c r="Z24" s="14">
        <v>7134.7370027404095</v>
      </c>
      <c r="AA24" s="14">
        <v>0</v>
      </c>
      <c r="AB24" s="14">
        <v>1.9590187653339464E-2</v>
      </c>
      <c r="AC24" s="14">
        <v>950.09412257251165</v>
      </c>
      <c r="AD24" s="14">
        <v>0</v>
      </c>
      <c r="AE24" s="14">
        <v>45.355540794190759</v>
      </c>
      <c r="AF24" s="14">
        <v>0</v>
      </c>
      <c r="AG24" s="14">
        <v>133.95704170546426</v>
      </c>
      <c r="AH24" s="14">
        <v>1230.5858058756517</v>
      </c>
      <c r="AI24" s="14">
        <v>397.97937507143581</v>
      </c>
      <c r="AJ24" s="14">
        <v>0.81009691422470009</v>
      </c>
      <c r="AK24" s="14">
        <v>0.65599395932972648</v>
      </c>
      <c r="AL24" s="14">
        <v>559.21960699235728</v>
      </c>
      <c r="AM24" s="14">
        <v>110.40989902647893</v>
      </c>
      <c r="AN24" s="14">
        <v>492.53812273283307</v>
      </c>
      <c r="AO24" s="14">
        <v>1230.5460011584553</v>
      </c>
      <c r="AP24" s="14">
        <v>340.51420392250634</v>
      </c>
      <c r="AQ24" s="14">
        <v>9.5482934992256342E-3</v>
      </c>
      <c r="AR24" s="14">
        <v>2.1800744147329612</v>
      </c>
      <c r="AS24" s="14">
        <v>48.181003329062207</v>
      </c>
      <c r="AT24" s="14">
        <v>35.157965247353289</v>
      </c>
      <c r="AU24" s="14">
        <v>1125.0400236396185</v>
      </c>
      <c r="AV24" s="14">
        <v>3972.9987355975759</v>
      </c>
      <c r="AW24" s="14">
        <v>70.552063002711037</v>
      </c>
      <c r="AX24" s="14">
        <v>6.3105784131077547</v>
      </c>
      <c r="AY24" s="14">
        <v>102872.13526424815</v>
      </c>
      <c r="AZ24" s="14">
        <v>2508.301358972994</v>
      </c>
      <c r="BA24" s="14">
        <v>140253.27436229147</v>
      </c>
      <c r="BB24" s="14">
        <v>533.36147275767757</v>
      </c>
      <c r="BC24" s="14">
        <v>79395.445046624169</v>
      </c>
      <c r="BD24" s="14">
        <v>504297.65118004114</v>
      </c>
    </row>
    <row r="25" spans="1:56" x14ac:dyDescent="0.3">
      <c r="A25" s="15" t="s">
        <v>21</v>
      </c>
      <c r="B25" s="14">
        <v>488.41929358245778</v>
      </c>
      <c r="C25" s="14">
        <v>2563.1885997668001</v>
      </c>
      <c r="D25" s="14">
        <v>3.6018358841513125</v>
      </c>
      <c r="E25" s="14">
        <v>6.6219756066686006</v>
      </c>
      <c r="F25" s="14">
        <v>0</v>
      </c>
      <c r="G25" s="14">
        <v>0.80691958992439827</v>
      </c>
      <c r="H25" s="14">
        <v>0</v>
      </c>
      <c r="I25" s="14">
        <v>17207.621430438368</v>
      </c>
      <c r="J25" s="14">
        <v>25143.279566650002</v>
      </c>
      <c r="K25" s="14">
        <v>32.119533798844706</v>
      </c>
      <c r="L25" s="14">
        <v>0</v>
      </c>
      <c r="M25" s="14">
        <v>0</v>
      </c>
      <c r="N25" s="14">
        <v>0.61718556990871931</v>
      </c>
      <c r="O25" s="14">
        <v>1.557662207427295</v>
      </c>
      <c r="P25" s="14">
        <v>0.80949148289833261</v>
      </c>
      <c r="Q25" s="14">
        <v>297.81704959183395</v>
      </c>
      <c r="R25" s="14">
        <v>367.5738477082113</v>
      </c>
      <c r="S25" s="14">
        <v>6681.762388982339</v>
      </c>
      <c r="T25" s="14">
        <v>1.2882986288364009E-3</v>
      </c>
      <c r="U25" s="14">
        <v>0.16947861882385359</v>
      </c>
      <c r="V25" s="14">
        <v>146.33003672299765</v>
      </c>
      <c r="W25" s="14">
        <v>0</v>
      </c>
      <c r="X25" s="14">
        <v>233.92159806300427</v>
      </c>
      <c r="Y25" s="14">
        <v>1474.0193101766697</v>
      </c>
      <c r="Z25" s="14">
        <v>36454.552964219401</v>
      </c>
      <c r="AA25" s="14">
        <v>0</v>
      </c>
      <c r="AB25" s="14">
        <v>0.15596945345944324</v>
      </c>
      <c r="AC25" s="14">
        <v>9.8596026146517551E-2</v>
      </c>
      <c r="AD25" s="14">
        <v>0</v>
      </c>
      <c r="AE25" s="14">
        <v>233.7189764426594</v>
      </c>
      <c r="AF25" s="14">
        <v>0</v>
      </c>
      <c r="AG25" s="14">
        <v>214.66701338772648</v>
      </c>
      <c r="AH25" s="14">
        <v>6.5451841340240765E-3</v>
      </c>
      <c r="AI25" s="14">
        <v>594.70886887952474</v>
      </c>
      <c r="AJ25" s="14">
        <v>157.24182926929632</v>
      </c>
      <c r="AK25" s="14">
        <v>0.97805036225653286</v>
      </c>
      <c r="AL25" s="14">
        <v>18291.856021104086</v>
      </c>
      <c r="AM25" s="14">
        <v>5.9460258642803367</v>
      </c>
      <c r="AN25" s="14">
        <v>0.66577957716044245</v>
      </c>
      <c r="AO25" s="14">
        <v>205.74228654703106</v>
      </c>
      <c r="AP25" s="14">
        <v>168.80753806215444</v>
      </c>
      <c r="AQ25" s="14">
        <v>1.7827496928022818E-3</v>
      </c>
      <c r="AR25" s="14">
        <v>27.633612855481253</v>
      </c>
      <c r="AS25" s="14">
        <v>25589.837542271707</v>
      </c>
      <c r="AT25" s="14">
        <v>5.4015308968094018E-3</v>
      </c>
      <c r="AU25" s="14">
        <v>1.5835122904896959E-3</v>
      </c>
      <c r="AV25" s="14">
        <v>1.0549497830624759</v>
      </c>
      <c r="AW25" s="14">
        <v>103.77623268559914</v>
      </c>
      <c r="AX25" s="14">
        <v>1.1637829910892517</v>
      </c>
      <c r="AY25" s="14">
        <v>5908.6682011251341</v>
      </c>
      <c r="AZ25" s="14">
        <v>348.34927367522641</v>
      </c>
      <c r="BA25" s="14">
        <v>29990.747376921376</v>
      </c>
      <c r="BB25" s="14">
        <v>252.38166329272318</v>
      </c>
      <c r="BC25" s="14">
        <v>3776.2305923078156</v>
      </c>
      <c r="BD25" s="14">
        <v>176979.23695282137</v>
      </c>
    </row>
    <row r="26" spans="1:56" x14ac:dyDescent="0.3">
      <c r="A26" s="15" t="s">
        <v>22</v>
      </c>
      <c r="B26" s="14">
        <v>61.281556347009591</v>
      </c>
      <c r="C26" s="14">
        <v>6.9751082447607846</v>
      </c>
      <c r="D26" s="14">
        <v>13.786106696318795</v>
      </c>
      <c r="E26" s="14">
        <v>1.3290102331835221</v>
      </c>
      <c r="F26" s="14">
        <v>0</v>
      </c>
      <c r="G26" s="14">
        <v>1160.3514248874942</v>
      </c>
      <c r="H26" s="14">
        <v>0</v>
      </c>
      <c r="I26" s="14">
        <v>74.692568186940065</v>
      </c>
      <c r="J26" s="14">
        <v>1362.5366210329971</v>
      </c>
      <c r="K26" s="14">
        <v>45.981102604238615</v>
      </c>
      <c r="L26" s="14">
        <v>0</v>
      </c>
      <c r="M26" s="14">
        <v>0</v>
      </c>
      <c r="N26" s="14">
        <v>10.828987211998076</v>
      </c>
      <c r="O26" s="14">
        <v>2.0307445595989098</v>
      </c>
      <c r="P26" s="14">
        <v>1.1204319462594845</v>
      </c>
      <c r="Q26" s="14">
        <v>19.429640086859148</v>
      </c>
      <c r="R26" s="14">
        <v>8049.0299580725796</v>
      </c>
      <c r="S26" s="14">
        <v>744.68261415319898</v>
      </c>
      <c r="T26" s="14">
        <v>3.4439732797184059</v>
      </c>
      <c r="U26" s="14">
        <v>3.9848123756764382</v>
      </c>
      <c r="V26" s="14">
        <v>40.757612269221902</v>
      </c>
      <c r="W26" s="14">
        <v>8.1250909185098058E-2</v>
      </c>
      <c r="X26" s="14">
        <v>0</v>
      </c>
      <c r="Y26" s="14">
        <v>113.80160279704391</v>
      </c>
      <c r="Z26" s="14">
        <v>3270.8955457090246</v>
      </c>
      <c r="AA26" s="14">
        <v>0</v>
      </c>
      <c r="AB26" s="14">
        <v>1.669850279022038E-3</v>
      </c>
      <c r="AC26" s="14">
        <v>25.214765128911523</v>
      </c>
      <c r="AD26" s="14">
        <v>0</v>
      </c>
      <c r="AE26" s="14">
        <v>15.786697187774706</v>
      </c>
      <c r="AF26" s="14">
        <v>0</v>
      </c>
      <c r="AG26" s="14">
        <v>18.968063638189832</v>
      </c>
      <c r="AH26" s="14">
        <v>2.2475150494523176E-5</v>
      </c>
      <c r="AI26" s="14">
        <v>192.55781428169172</v>
      </c>
      <c r="AJ26" s="14">
        <v>3.9182789114126058E-2</v>
      </c>
      <c r="AK26" s="14">
        <v>4.0391627998675048</v>
      </c>
      <c r="AL26" s="14">
        <v>3659.3151424544917</v>
      </c>
      <c r="AM26" s="14">
        <v>16.83163168877963</v>
      </c>
      <c r="AN26" s="14">
        <v>23.767301880015456</v>
      </c>
      <c r="AO26" s="14">
        <v>0.87226068977744997</v>
      </c>
      <c r="AP26" s="14">
        <v>200.17642502495971</v>
      </c>
      <c r="AQ26" s="14">
        <v>9.2322818704449006</v>
      </c>
      <c r="AR26" s="14">
        <v>20.306561475563122</v>
      </c>
      <c r="AS26" s="14">
        <v>9.9296764901389949</v>
      </c>
      <c r="AT26" s="14">
        <v>1.6856580487351469</v>
      </c>
      <c r="AU26" s="14">
        <v>0.21215686211128162</v>
      </c>
      <c r="AV26" s="14">
        <v>358.49515932237659</v>
      </c>
      <c r="AW26" s="14">
        <v>21.614654778588605</v>
      </c>
      <c r="AX26" s="14">
        <v>5.5776472856425565</v>
      </c>
      <c r="AY26" s="14">
        <v>0.20360583718987135</v>
      </c>
      <c r="AZ26" s="14">
        <v>883.65128480951921</v>
      </c>
      <c r="BA26" s="14">
        <v>3302.3643941059076</v>
      </c>
      <c r="BB26" s="14">
        <v>1.1181573765991979</v>
      </c>
      <c r="BC26" s="14">
        <v>302.93617091920601</v>
      </c>
      <c r="BD26" s="14">
        <v>24061.918220674328</v>
      </c>
    </row>
    <row r="27" spans="1:56" x14ac:dyDescent="0.3">
      <c r="A27" s="15" t="s">
        <v>23</v>
      </c>
      <c r="B27" s="14">
        <v>133.48537276964157</v>
      </c>
      <c r="C27" s="14">
        <v>12327.247012813976</v>
      </c>
      <c r="D27" s="14">
        <v>2767.2201811467216</v>
      </c>
      <c r="E27" s="14">
        <v>901.45959132815142</v>
      </c>
      <c r="F27" s="14">
        <v>0</v>
      </c>
      <c r="G27" s="14">
        <v>499.51417716364847</v>
      </c>
      <c r="H27" s="14">
        <v>0</v>
      </c>
      <c r="I27" s="14">
        <v>1171.2116430886722</v>
      </c>
      <c r="J27" s="14">
        <v>15303.863913945444</v>
      </c>
      <c r="K27" s="14">
        <v>1162.6779787291923</v>
      </c>
      <c r="L27" s="14">
        <v>373.66482045969423</v>
      </c>
      <c r="M27" s="14">
        <v>375.12325595931657</v>
      </c>
      <c r="N27" s="14">
        <v>747.99168918142436</v>
      </c>
      <c r="O27" s="14">
        <v>1949.7324641574473</v>
      </c>
      <c r="P27" s="14">
        <v>13.844525974088707</v>
      </c>
      <c r="Q27" s="14">
        <v>102.78498622447695</v>
      </c>
      <c r="R27" s="14">
        <v>58003.428432171946</v>
      </c>
      <c r="S27" s="14">
        <v>54048.932628254712</v>
      </c>
      <c r="T27" s="14">
        <v>228.37925086542489</v>
      </c>
      <c r="U27" s="14">
        <v>1301.2354906524386</v>
      </c>
      <c r="V27" s="14">
        <v>2172.4992769843898</v>
      </c>
      <c r="W27" s="14">
        <v>62.99476608763166</v>
      </c>
      <c r="X27" s="14">
        <v>1656.2297642235235</v>
      </c>
      <c r="Y27" s="14">
        <v>0</v>
      </c>
      <c r="Z27" s="14">
        <v>3207.7926161039786</v>
      </c>
      <c r="AA27" s="14">
        <v>1.6316373199121947</v>
      </c>
      <c r="AB27" s="14">
        <v>21.384293747090503</v>
      </c>
      <c r="AC27" s="14">
        <v>37.982541100457986</v>
      </c>
      <c r="AD27" s="14">
        <v>11.803333803620133</v>
      </c>
      <c r="AE27" s="14">
        <v>91576.815933789374</v>
      </c>
      <c r="AF27" s="14">
        <v>1474.9286436414668</v>
      </c>
      <c r="AG27" s="14">
        <v>257.02629255850769</v>
      </c>
      <c r="AH27" s="14">
        <v>1.1564224142338221E-5</v>
      </c>
      <c r="AI27" s="14">
        <v>8630.4753646253685</v>
      </c>
      <c r="AJ27" s="14">
        <v>3.9603519044541691</v>
      </c>
      <c r="AK27" s="14">
        <v>128.18207797683152</v>
      </c>
      <c r="AL27" s="14">
        <v>26837.844891500943</v>
      </c>
      <c r="AM27" s="14">
        <v>373.51342457948169</v>
      </c>
      <c r="AN27" s="14">
        <v>2084.0189861711642</v>
      </c>
      <c r="AO27" s="14">
        <v>486.60319904336973</v>
      </c>
      <c r="AP27" s="14">
        <v>19418.267904223121</v>
      </c>
      <c r="AQ27" s="14">
        <v>1920.5591082017011</v>
      </c>
      <c r="AR27" s="14">
        <v>2589.3573425571731</v>
      </c>
      <c r="AS27" s="14">
        <v>10189.083149504409</v>
      </c>
      <c r="AT27" s="14">
        <v>1403.7732678805462</v>
      </c>
      <c r="AU27" s="14">
        <v>452.50415832518121</v>
      </c>
      <c r="AV27" s="14">
        <v>1761.2274475928691</v>
      </c>
      <c r="AW27" s="14">
        <v>2517.6260458622373</v>
      </c>
      <c r="AX27" s="14">
        <v>220.66027991472592</v>
      </c>
      <c r="AY27" s="14">
        <v>1357.9844812476961</v>
      </c>
      <c r="AZ27" s="14">
        <v>8095.6685173177266</v>
      </c>
      <c r="BA27" s="14">
        <v>230712.8972223289</v>
      </c>
      <c r="BB27" s="14">
        <v>207.02506300047781</v>
      </c>
      <c r="BC27" s="14">
        <v>20834.754758983214</v>
      </c>
      <c r="BD27" s="14">
        <v>592118.87356855208</v>
      </c>
    </row>
    <row r="28" spans="1:56" x14ac:dyDescent="0.3">
      <c r="A28" s="15" t="s">
        <v>24</v>
      </c>
      <c r="B28" s="14">
        <v>19468.255894836242</v>
      </c>
      <c r="C28" s="14">
        <v>51802.785119543609</v>
      </c>
      <c r="D28" s="14">
        <v>8083.2074877300802</v>
      </c>
      <c r="E28" s="14">
        <v>902.59206928817775</v>
      </c>
      <c r="F28" s="14">
        <v>0</v>
      </c>
      <c r="G28" s="14">
        <v>43.461070734894754</v>
      </c>
      <c r="H28" s="14">
        <v>0</v>
      </c>
      <c r="I28" s="14">
        <v>11532.286774859391</v>
      </c>
      <c r="J28" s="14">
        <v>1750485.3609612589</v>
      </c>
      <c r="K28" s="14">
        <v>90999.347242825112</v>
      </c>
      <c r="L28" s="14">
        <v>0</v>
      </c>
      <c r="M28" s="14">
        <v>0</v>
      </c>
      <c r="N28" s="14">
        <v>2973.2612359165837</v>
      </c>
      <c r="O28" s="14">
        <v>550.29467781097321</v>
      </c>
      <c r="P28" s="14">
        <v>2.4052166183642864E-3</v>
      </c>
      <c r="Q28" s="14">
        <v>11583.540757140008</v>
      </c>
      <c r="R28" s="14">
        <v>181078.55851949393</v>
      </c>
      <c r="S28" s="14">
        <v>219299.71351734683</v>
      </c>
      <c r="T28" s="14">
        <v>2.2249671162172304</v>
      </c>
      <c r="U28" s="14">
        <v>72.398253267134109</v>
      </c>
      <c r="V28" s="14">
        <v>4756.2191464243806</v>
      </c>
      <c r="W28" s="14">
        <v>85604.550785840169</v>
      </c>
      <c r="X28" s="14">
        <v>75513.862344635738</v>
      </c>
      <c r="Y28" s="14">
        <v>50891.923423360306</v>
      </c>
      <c r="Z28" s="14">
        <v>0</v>
      </c>
      <c r="AA28" s="14">
        <v>0</v>
      </c>
      <c r="AB28" s="14">
        <v>1.89824071337793</v>
      </c>
      <c r="AC28" s="14">
        <v>2597.659044716238</v>
      </c>
      <c r="AD28" s="14">
        <v>0</v>
      </c>
      <c r="AE28" s="14">
        <v>285011.76233208721</v>
      </c>
      <c r="AF28" s="14">
        <v>17771.803325174595</v>
      </c>
      <c r="AG28" s="14">
        <v>1884.9906956874561</v>
      </c>
      <c r="AH28" s="14">
        <v>1.7703234130559682</v>
      </c>
      <c r="AI28" s="14">
        <v>13702.387057655949</v>
      </c>
      <c r="AJ28" s="14">
        <v>43.261572668217489</v>
      </c>
      <c r="AK28" s="14">
        <v>4579.5906817256728</v>
      </c>
      <c r="AL28" s="14">
        <v>2710825.2392104296</v>
      </c>
      <c r="AM28" s="14">
        <v>29448.23468674397</v>
      </c>
      <c r="AN28" s="14">
        <v>899.73947484693531</v>
      </c>
      <c r="AO28" s="14">
        <v>476.09340852692344</v>
      </c>
      <c r="AP28" s="14">
        <v>1360597.962927423</v>
      </c>
      <c r="AQ28" s="14">
        <v>56.31432870853115</v>
      </c>
      <c r="AR28" s="14">
        <v>1279.0312438719468</v>
      </c>
      <c r="AS28" s="14">
        <v>489725.35197703273</v>
      </c>
      <c r="AT28" s="14">
        <v>8.2402902537240568</v>
      </c>
      <c r="AU28" s="14">
        <v>4.7050403332634716E-6</v>
      </c>
      <c r="AV28" s="14">
        <v>520.79767405292398</v>
      </c>
      <c r="AW28" s="14">
        <v>221.73943044079368</v>
      </c>
      <c r="AX28" s="14">
        <v>152162.5102623853</v>
      </c>
      <c r="AY28" s="14">
        <v>333.46872695229462</v>
      </c>
      <c r="AZ28" s="14">
        <v>109488.89077012768</v>
      </c>
      <c r="BA28" s="14">
        <v>1221875.6809654622</v>
      </c>
      <c r="BB28" s="14">
        <v>21947.136613760649</v>
      </c>
      <c r="BC28" s="14">
        <v>77105.445176110312</v>
      </c>
      <c r="BD28" s="14">
        <v>9068210.8471003249</v>
      </c>
    </row>
    <row r="29" spans="1:56" x14ac:dyDescent="0.3">
      <c r="A29" s="15" t="s">
        <v>25</v>
      </c>
      <c r="B29" s="14">
        <v>0</v>
      </c>
      <c r="C29" s="14">
        <v>0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4">
        <v>0</v>
      </c>
      <c r="AM29" s="14">
        <v>0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>
        <v>0</v>
      </c>
      <c r="AY29" s="14">
        <v>0</v>
      </c>
      <c r="AZ29" s="14">
        <v>0</v>
      </c>
      <c r="BA29" s="14">
        <v>0</v>
      </c>
      <c r="BB29" s="14">
        <v>0</v>
      </c>
      <c r="BC29" s="14">
        <v>0</v>
      </c>
      <c r="BD29" s="14">
        <v>0</v>
      </c>
    </row>
    <row r="30" spans="1:56" x14ac:dyDescent="0.3">
      <c r="A30" s="15" t="s">
        <v>26</v>
      </c>
      <c r="B30" s="14">
        <v>0.12817716609395707</v>
      </c>
      <c r="C30" s="14">
        <v>4.2632498849016877E-3</v>
      </c>
      <c r="D30" s="14">
        <v>4.85482745561907E-2</v>
      </c>
      <c r="E30" s="14">
        <v>6.4456847592307348E-3</v>
      </c>
      <c r="F30" s="14">
        <v>0</v>
      </c>
      <c r="G30" s="14">
        <v>5.5831092794574727E-4</v>
      </c>
      <c r="H30" s="14">
        <v>0</v>
      </c>
      <c r="I30" s="14">
        <v>1.4821628055985113E-3</v>
      </c>
      <c r="J30" s="14">
        <v>4.3675026516916606</v>
      </c>
      <c r="K30" s="14">
        <v>0.98457547495883635</v>
      </c>
      <c r="L30" s="14">
        <v>0</v>
      </c>
      <c r="M30" s="14">
        <v>0</v>
      </c>
      <c r="N30" s="14">
        <v>0.15698239634214534</v>
      </c>
      <c r="O30" s="14">
        <v>1.230919538037528E-3</v>
      </c>
      <c r="P30" s="14">
        <v>2.0945131553482783</v>
      </c>
      <c r="Q30" s="14">
        <v>9.8374845860772162E-5</v>
      </c>
      <c r="R30" s="14">
        <v>3.377198695661298E-2</v>
      </c>
      <c r="S30" s="14">
        <v>0.39674400826253148</v>
      </c>
      <c r="T30" s="14">
        <v>2.858396789015847E-5</v>
      </c>
      <c r="U30" s="14">
        <v>9.2502545025922064E-4</v>
      </c>
      <c r="V30" s="14">
        <v>3.0451720253942978</v>
      </c>
      <c r="W30" s="14">
        <v>1.0543038668084015E-3</v>
      </c>
      <c r="X30" s="14">
        <v>0</v>
      </c>
      <c r="Y30" s="14">
        <v>9.3582054659899466E-4</v>
      </c>
      <c r="Z30" s="14">
        <v>0.58863563176279254</v>
      </c>
      <c r="AA30" s="14">
        <v>0</v>
      </c>
      <c r="AB30" s="14">
        <v>0</v>
      </c>
      <c r="AC30" s="14">
        <v>0.17606060952807878</v>
      </c>
      <c r="AD30" s="14">
        <v>0</v>
      </c>
      <c r="AE30" s="14">
        <v>1.4780249367715987E-2</v>
      </c>
      <c r="AF30" s="14">
        <v>0</v>
      </c>
      <c r="AG30" s="14">
        <v>1.4682196140573549E-2</v>
      </c>
      <c r="AH30" s="14">
        <v>0</v>
      </c>
      <c r="AI30" s="14">
        <v>5.5200088533732591E-3</v>
      </c>
      <c r="AJ30" s="14">
        <v>5.5486525904425272E-4</v>
      </c>
      <c r="AK30" s="14">
        <v>0</v>
      </c>
      <c r="AL30" s="14">
        <v>3.5642835531245413E-2</v>
      </c>
      <c r="AM30" s="14">
        <v>0.15927091313207412</v>
      </c>
      <c r="AN30" s="14">
        <v>1.1697231829982055E-3</v>
      </c>
      <c r="AO30" s="14">
        <v>0</v>
      </c>
      <c r="AP30" s="14">
        <v>0.16094284541021453</v>
      </c>
      <c r="AQ30" s="14">
        <v>3.7833044661940719E-5</v>
      </c>
      <c r="AR30" s="14">
        <v>959.15292841901805</v>
      </c>
      <c r="AS30" s="14">
        <v>0.18638007412435562</v>
      </c>
      <c r="AT30" s="14">
        <v>0</v>
      </c>
      <c r="AU30" s="14">
        <v>0</v>
      </c>
      <c r="AV30" s="14">
        <v>4.5988779793785113E-4</v>
      </c>
      <c r="AW30" s="14">
        <v>3.6680016710020089E-4</v>
      </c>
      <c r="AX30" s="14">
        <v>1.4765549081090673E-2</v>
      </c>
      <c r="AY30" s="14">
        <v>4.5046940890744152</v>
      </c>
      <c r="AZ30" s="14">
        <v>16.46900081181197</v>
      </c>
      <c r="BA30" s="14">
        <v>0.28302415806440406</v>
      </c>
      <c r="BB30" s="14">
        <v>2.4000140462238924E-2</v>
      </c>
      <c r="BC30" s="14">
        <v>25.036669080094512</v>
      </c>
      <c r="BD30" s="14">
        <v>1018.1025962971065</v>
      </c>
    </row>
    <row r="31" spans="1:56" x14ac:dyDescent="0.3">
      <c r="A31" s="15" t="s">
        <v>27</v>
      </c>
      <c r="B31" s="14">
        <v>2.1827592753785474</v>
      </c>
      <c r="C31" s="14">
        <v>281.37523217309058</v>
      </c>
      <c r="D31" s="14">
        <v>73.155632059030864</v>
      </c>
      <c r="E31" s="14">
        <v>3.1457729421262401</v>
      </c>
      <c r="F31" s="14">
        <v>0</v>
      </c>
      <c r="G31" s="14">
        <v>0.27858698984713876</v>
      </c>
      <c r="H31" s="14">
        <v>0</v>
      </c>
      <c r="I31" s="14">
        <v>254.90629046860778</v>
      </c>
      <c r="J31" s="14">
        <v>2352.7710328065687</v>
      </c>
      <c r="K31" s="14">
        <v>470.96316471516297</v>
      </c>
      <c r="L31" s="14">
        <v>45.173788564590289</v>
      </c>
      <c r="M31" s="14">
        <v>0</v>
      </c>
      <c r="N31" s="14">
        <v>18.422364144487997</v>
      </c>
      <c r="O31" s="14">
        <v>171.47945989908521</v>
      </c>
      <c r="P31" s="14">
        <v>47.471918622781075</v>
      </c>
      <c r="Q31" s="14">
        <v>846.36798420514447</v>
      </c>
      <c r="R31" s="14">
        <v>19.888910774456516</v>
      </c>
      <c r="S31" s="14">
        <v>6058.3744116941061</v>
      </c>
      <c r="T31" s="14">
        <v>1.3677417750462677E-2</v>
      </c>
      <c r="U31" s="14">
        <v>132.9611869081757</v>
      </c>
      <c r="V31" s="14">
        <v>31.892932782733698</v>
      </c>
      <c r="W31" s="14">
        <v>0.5132836900334331</v>
      </c>
      <c r="X31" s="14">
        <v>4.5520383267487918E-2</v>
      </c>
      <c r="Y31" s="14">
        <v>495.5272916350566</v>
      </c>
      <c r="Z31" s="14">
        <v>236.16887096318376</v>
      </c>
      <c r="AA31" s="14">
        <v>0</v>
      </c>
      <c r="AB31" s="14">
        <v>72.431938767710108</v>
      </c>
      <c r="AC31" s="14">
        <v>0</v>
      </c>
      <c r="AD31" s="14">
        <v>350.42064605916499</v>
      </c>
      <c r="AE31" s="14">
        <v>7.134945995558196</v>
      </c>
      <c r="AF31" s="14">
        <v>0</v>
      </c>
      <c r="AG31" s="14">
        <v>826.30038554266321</v>
      </c>
      <c r="AH31" s="14">
        <v>9.5742071031899241E-5</v>
      </c>
      <c r="AI31" s="14">
        <v>348.99883647394574</v>
      </c>
      <c r="AJ31" s="14">
        <v>0.27679453252624997</v>
      </c>
      <c r="AK31" s="14">
        <v>318.58778028696855</v>
      </c>
      <c r="AL31" s="14">
        <v>17.221659502656458</v>
      </c>
      <c r="AM31" s="14">
        <v>76.192202783793761</v>
      </c>
      <c r="AN31" s="14">
        <v>321.95344808128971</v>
      </c>
      <c r="AO31" s="14">
        <v>1.6970942255632087</v>
      </c>
      <c r="AP31" s="14">
        <v>179.32429614660236</v>
      </c>
      <c r="AQ31" s="14">
        <v>1.8104232424528431E-2</v>
      </c>
      <c r="AR31" s="14">
        <v>1244.2859802131447</v>
      </c>
      <c r="AS31" s="14">
        <v>89.56611194997879</v>
      </c>
      <c r="AT31" s="14">
        <v>94.947484756692347</v>
      </c>
      <c r="AU31" s="14">
        <v>2.3163404281911101E-5</v>
      </c>
      <c r="AV31" s="14">
        <v>209.71184543030469</v>
      </c>
      <c r="AW31" s="14">
        <v>1799.7812458136264</v>
      </c>
      <c r="AX31" s="14">
        <v>7.0933778202317956</v>
      </c>
      <c r="AY31" s="14">
        <v>2230.7052561927908</v>
      </c>
      <c r="AZ31" s="14">
        <v>132.36292804930761</v>
      </c>
      <c r="BA31" s="14">
        <v>1551.2922009438264</v>
      </c>
      <c r="BB31" s="14">
        <v>11.474981947431418</v>
      </c>
      <c r="BC31" s="14">
        <v>636.46432837073507</v>
      </c>
      <c r="BD31" s="14">
        <v>22071.324066139074</v>
      </c>
    </row>
    <row r="32" spans="1:56" x14ac:dyDescent="0.3">
      <c r="A32" s="15" t="s">
        <v>28</v>
      </c>
      <c r="B32" s="14">
        <v>5.6946545686186855E-3</v>
      </c>
      <c r="C32" s="14">
        <v>2605.1830997044085</v>
      </c>
      <c r="D32" s="14">
        <v>22481.693658080687</v>
      </c>
      <c r="E32" s="14">
        <v>8.6699488810709335E-4</v>
      </c>
      <c r="F32" s="14">
        <v>0</v>
      </c>
      <c r="G32" s="14">
        <v>1.8136967632097879E-4</v>
      </c>
      <c r="H32" s="14">
        <v>0</v>
      </c>
      <c r="I32" s="14">
        <v>3.8964300761386279</v>
      </c>
      <c r="J32" s="14">
        <v>0.62139234500965013</v>
      </c>
      <c r="K32" s="14">
        <v>3.0188214745556934E-3</v>
      </c>
      <c r="L32" s="14">
        <v>0</v>
      </c>
      <c r="M32" s="14">
        <v>0.48023367926493682</v>
      </c>
      <c r="N32" s="14">
        <v>10.76970510879551</v>
      </c>
      <c r="O32" s="14">
        <v>4.3471947811279383</v>
      </c>
      <c r="P32" s="14">
        <v>0.10626011200608199</v>
      </c>
      <c r="Q32" s="14">
        <v>11.576211182079744</v>
      </c>
      <c r="R32" s="14">
        <v>7334.6002919957555</v>
      </c>
      <c r="S32" s="14">
        <v>11728.972719112415</v>
      </c>
      <c r="T32" s="14">
        <v>4.3719201629513569E-3</v>
      </c>
      <c r="U32" s="14">
        <v>92.249259910240198</v>
      </c>
      <c r="V32" s="14">
        <v>6.2135974313740956</v>
      </c>
      <c r="W32" s="14">
        <v>1.2460504773126209</v>
      </c>
      <c r="X32" s="14">
        <v>5.2951914406456968E-5</v>
      </c>
      <c r="Y32" s="14">
        <v>32.894240200141638</v>
      </c>
      <c r="Z32" s="14">
        <v>4.6643790812187752E-2</v>
      </c>
      <c r="AA32" s="14">
        <v>0</v>
      </c>
      <c r="AB32" s="14">
        <v>3.5422637658552345E-5</v>
      </c>
      <c r="AC32" s="14">
        <v>3.3726577962203076E-5</v>
      </c>
      <c r="AD32" s="14">
        <v>0</v>
      </c>
      <c r="AE32" s="14">
        <v>4.386904400123178E-4</v>
      </c>
      <c r="AF32" s="14">
        <v>0</v>
      </c>
      <c r="AG32" s="14">
        <v>1.3003407717122708</v>
      </c>
      <c r="AH32" s="14">
        <v>1.4909732076240631E-6</v>
      </c>
      <c r="AI32" s="14">
        <v>17020.871012019143</v>
      </c>
      <c r="AJ32" s="14">
        <v>1.0551283715907489E-4</v>
      </c>
      <c r="AK32" s="14">
        <v>30.415998046120322</v>
      </c>
      <c r="AL32" s="14">
        <v>2.6111568919437861E-3</v>
      </c>
      <c r="AM32" s="14">
        <v>6.4411971481466922E-4</v>
      </c>
      <c r="AN32" s="14">
        <v>3.2649282863096616</v>
      </c>
      <c r="AO32" s="14">
        <v>264.38801518451635</v>
      </c>
      <c r="AP32" s="14">
        <v>6.7723476635122887E-4</v>
      </c>
      <c r="AQ32" s="14">
        <v>8.8081416589653578</v>
      </c>
      <c r="AR32" s="14">
        <v>3.7301208888164656</v>
      </c>
      <c r="AS32" s="14">
        <v>2.3589530671431834E-3</v>
      </c>
      <c r="AT32" s="14">
        <v>1.2304524490657779E-6</v>
      </c>
      <c r="AU32" s="14">
        <v>3.607193244251766E-7</v>
      </c>
      <c r="AV32" s="14">
        <v>1.2571857168977887</v>
      </c>
      <c r="AW32" s="14">
        <v>39.091210215598196</v>
      </c>
      <c r="AX32" s="14">
        <v>2.474907210101587E-4</v>
      </c>
      <c r="AY32" s="14">
        <v>15.254662539382474</v>
      </c>
      <c r="AZ32" s="14">
        <v>6.5507225305065031</v>
      </c>
      <c r="BA32" s="14">
        <v>5.9656703946073293</v>
      </c>
      <c r="BB32" s="14">
        <v>0</v>
      </c>
      <c r="BC32" s="14">
        <v>155.44537877724196</v>
      </c>
      <c r="BD32" s="14">
        <v>61871.261717119887</v>
      </c>
    </row>
    <row r="33" spans="1:56" x14ac:dyDescent="0.3">
      <c r="A33" s="15" t="s">
        <v>29</v>
      </c>
      <c r="B33" s="14">
        <v>19650.222168041815</v>
      </c>
      <c r="C33" s="14">
        <v>2673.2298353773799</v>
      </c>
      <c r="D33" s="14">
        <v>2885.7833517661202</v>
      </c>
      <c r="E33" s="14">
        <v>52.142924225299879</v>
      </c>
      <c r="F33" s="14">
        <v>0</v>
      </c>
      <c r="G33" s="14">
        <v>0.33949391635352039</v>
      </c>
      <c r="H33" s="14">
        <v>0</v>
      </c>
      <c r="I33" s="14">
        <v>8221.0695508112058</v>
      </c>
      <c r="J33" s="14">
        <v>774768.53539430641</v>
      </c>
      <c r="K33" s="14">
        <v>3318.3021940055214</v>
      </c>
      <c r="L33" s="14">
        <v>0</v>
      </c>
      <c r="M33" s="14">
        <v>0</v>
      </c>
      <c r="N33" s="14">
        <v>3050.9238864696499</v>
      </c>
      <c r="O33" s="14">
        <v>12.616375922019669</v>
      </c>
      <c r="P33" s="14">
        <v>0.13996336734837192</v>
      </c>
      <c r="Q33" s="14">
        <v>31.649317766554745</v>
      </c>
      <c r="R33" s="14">
        <v>10860.937961105208</v>
      </c>
      <c r="S33" s="14">
        <v>135258.90547218698</v>
      </c>
      <c r="T33" s="14">
        <v>1.0460926832155963E-2</v>
      </c>
      <c r="U33" s="14">
        <v>0.36062800136735662</v>
      </c>
      <c r="V33" s="14">
        <v>16055.104071971549</v>
      </c>
      <c r="W33" s="14">
        <v>5380.5884502840408</v>
      </c>
      <c r="X33" s="14">
        <v>3557.2457945624192</v>
      </c>
      <c r="Y33" s="14">
        <v>7135.4856311386848</v>
      </c>
      <c r="Z33" s="14">
        <v>287097.28814840876</v>
      </c>
      <c r="AA33" s="14">
        <v>0</v>
      </c>
      <c r="AB33" s="14">
        <v>3.5700188543751822E-2</v>
      </c>
      <c r="AC33" s="14">
        <v>4.1610125096499706</v>
      </c>
      <c r="AD33" s="14">
        <v>0</v>
      </c>
      <c r="AE33" s="14">
        <v>0</v>
      </c>
      <c r="AF33" s="14">
        <v>0</v>
      </c>
      <c r="AG33" s="14">
        <v>1360.4060700438267</v>
      </c>
      <c r="AH33" s="14">
        <v>1.8229962544449951</v>
      </c>
      <c r="AI33" s="14">
        <v>38298.575260176403</v>
      </c>
      <c r="AJ33" s="14">
        <v>20.620827442363336</v>
      </c>
      <c r="AK33" s="14">
        <v>3.4080548797044607</v>
      </c>
      <c r="AL33" s="14">
        <v>228556.99775574915</v>
      </c>
      <c r="AM33" s="14">
        <v>14307.058016957755</v>
      </c>
      <c r="AN33" s="14">
        <v>3.5446346842263674</v>
      </c>
      <c r="AO33" s="14">
        <v>1.1797341669572872</v>
      </c>
      <c r="AP33" s="14">
        <v>169682.71501623499</v>
      </c>
      <c r="AQ33" s="14">
        <v>1.3859243668821547E-2</v>
      </c>
      <c r="AR33" s="14">
        <v>310.97612370197163</v>
      </c>
      <c r="AS33" s="14">
        <v>213027.38412924859</v>
      </c>
      <c r="AT33" s="14">
        <v>9.3393997234763573E-4</v>
      </c>
      <c r="AU33" s="14">
        <v>2.7379375459384177E-4</v>
      </c>
      <c r="AV33" s="14">
        <v>15.813225251181414</v>
      </c>
      <c r="AW33" s="14">
        <v>8.6600136866145778</v>
      </c>
      <c r="AX33" s="14">
        <v>94615.653266544221</v>
      </c>
      <c r="AY33" s="14">
        <v>100892.64108707861</v>
      </c>
      <c r="AZ33" s="14">
        <v>11823.202038013536</v>
      </c>
      <c r="BA33" s="14">
        <v>1022791.6859963648</v>
      </c>
      <c r="BB33" s="14">
        <v>7757.8169056339229</v>
      </c>
      <c r="BC33" s="14">
        <v>40247.535608226761</v>
      </c>
      <c r="BD33" s="14">
        <v>3223742.7896145768</v>
      </c>
    </row>
    <row r="34" spans="1:56" x14ac:dyDescent="0.3">
      <c r="A34" s="15" t="s">
        <v>30</v>
      </c>
      <c r="B34" s="14">
        <v>0</v>
      </c>
      <c r="C34" s="14">
        <v>6.5072935801726519E-6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3.5435184548506691E-6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0.10800436160175285</v>
      </c>
      <c r="Z34" s="14">
        <v>6.106476867317906E-5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2.377060279895721</v>
      </c>
      <c r="BD34" s="14">
        <v>2.4851357570781825</v>
      </c>
    </row>
    <row r="35" spans="1:56" x14ac:dyDescent="0.3">
      <c r="A35" s="17" t="s">
        <v>31</v>
      </c>
      <c r="B35" s="14">
        <v>0.29926877336004376</v>
      </c>
      <c r="C35" s="14">
        <v>0.87205513043228466</v>
      </c>
      <c r="D35" s="14">
        <v>0.47723600883444006</v>
      </c>
      <c r="E35" s="14">
        <v>0.25201187209057097</v>
      </c>
      <c r="F35" s="14">
        <v>0</v>
      </c>
      <c r="G35" s="14">
        <v>8.5339399458355097E-3</v>
      </c>
      <c r="H35" s="14">
        <v>0</v>
      </c>
      <c r="I35" s="14">
        <v>153.40108749526752</v>
      </c>
      <c r="J35" s="14">
        <v>25.819181776913467</v>
      </c>
      <c r="K35" s="14">
        <v>4.8959580159099518</v>
      </c>
      <c r="L35" s="14">
        <v>0</v>
      </c>
      <c r="M35" s="14">
        <v>0</v>
      </c>
      <c r="N35" s="14">
        <v>1.0252312326484957E-2</v>
      </c>
      <c r="O35" s="14">
        <v>3.6855775306198317E-2</v>
      </c>
      <c r="P35" s="14">
        <v>5.9777717798275339E-3</v>
      </c>
      <c r="Q35" s="14">
        <v>0.14595542409279044</v>
      </c>
      <c r="R35" s="14">
        <v>32401.831259692921</v>
      </c>
      <c r="S35" s="14">
        <v>13.917607923303352</v>
      </c>
      <c r="T35" s="14">
        <v>1.4135463607330685E-4</v>
      </c>
      <c r="U35" s="14">
        <v>5.5181314047391935E-3</v>
      </c>
      <c r="V35" s="14">
        <v>0.50022644168304742</v>
      </c>
      <c r="W35" s="14">
        <v>5.2585693444619164E-2</v>
      </c>
      <c r="X35" s="14">
        <v>13.430359076440626</v>
      </c>
      <c r="Y35" s="14">
        <v>0.94715204777436846</v>
      </c>
      <c r="Z35" s="14">
        <v>1014.1355407187783</v>
      </c>
      <c r="AA35" s="14">
        <v>0</v>
      </c>
      <c r="AB35" s="14">
        <v>1.2642257446565451E-3</v>
      </c>
      <c r="AC35" s="14">
        <v>2.7729173332468628E-2</v>
      </c>
      <c r="AD35" s="14">
        <v>0</v>
      </c>
      <c r="AE35" s="14">
        <v>76.218564592836245</v>
      </c>
      <c r="AF35" s="14">
        <v>0</v>
      </c>
      <c r="AG35" s="14">
        <v>0</v>
      </c>
      <c r="AH35" s="14">
        <v>4.8333574641276362E-5</v>
      </c>
      <c r="AI35" s="14">
        <v>0.52113807241099841</v>
      </c>
      <c r="AJ35" s="14">
        <v>2.800096501914702E-2</v>
      </c>
      <c r="AK35" s="14">
        <v>2.7291374133654074E-2</v>
      </c>
      <c r="AL35" s="14">
        <v>23.422521756813598</v>
      </c>
      <c r="AM35" s="14">
        <v>7.7389618156863591</v>
      </c>
      <c r="AN35" s="14">
        <v>16.851181615627056</v>
      </c>
      <c r="AO35" s="14">
        <v>7.2128400454335752E-3</v>
      </c>
      <c r="AP35" s="14">
        <v>3.1526313375972919</v>
      </c>
      <c r="AQ35" s="14">
        <v>1.8766652173504567E-4</v>
      </c>
      <c r="AR35" s="14">
        <v>0.72161861762116986</v>
      </c>
      <c r="AS35" s="14">
        <v>1.77027939312833</v>
      </c>
      <c r="AT35" s="14">
        <v>3.9888151567950575E-5</v>
      </c>
      <c r="AU35" s="14">
        <v>1.1693606768050732E-5</v>
      </c>
      <c r="AV35" s="14">
        <v>8.3218735632315148</v>
      </c>
      <c r="AW35" s="14">
        <v>3.1526882220351E-2</v>
      </c>
      <c r="AX35" s="14">
        <v>0.16067821082253936</v>
      </c>
      <c r="AY35" s="14">
        <v>3.4027746546233834E-2</v>
      </c>
      <c r="AZ35" s="14">
        <v>19.845252088950112</v>
      </c>
      <c r="BA35" s="14">
        <v>5950.649473450143</v>
      </c>
      <c r="BB35" s="14">
        <v>0.11410459076131521</v>
      </c>
      <c r="BC35" s="14">
        <v>303.21761416385192</v>
      </c>
      <c r="BD35" s="14">
        <v>40043.907999435069</v>
      </c>
    </row>
    <row r="36" spans="1:56" x14ac:dyDescent="0.3">
      <c r="A36" s="15" t="s">
        <v>32</v>
      </c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</row>
    <row r="37" spans="1:56" x14ac:dyDescent="0.3">
      <c r="A37" s="15" t="s">
        <v>33</v>
      </c>
      <c r="B37" s="14">
        <v>85.513965453106806</v>
      </c>
      <c r="C37" s="14">
        <v>32319.768617568538</v>
      </c>
      <c r="D37" s="14">
        <v>94488.008734930016</v>
      </c>
      <c r="E37" s="14">
        <v>94.326161577709229</v>
      </c>
      <c r="F37" s="14">
        <v>0</v>
      </c>
      <c r="G37" s="14">
        <v>540.26482446241482</v>
      </c>
      <c r="H37" s="14">
        <v>0</v>
      </c>
      <c r="I37" s="14">
        <v>822.82767565792437</v>
      </c>
      <c r="J37" s="14">
        <v>10024.705452756663</v>
      </c>
      <c r="K37" s="14">
        <v>1411.7282624353909</v>
      </c>
      <c r="L37" s="14">
        <v>1590.9072427220051</v>
      </c>
      <c r="M37" s="14">
        <v>3777.4395530736097</v>
      </c>
      <c r="N37" s="14">
        <v>10159.640730855006</v>
      </c>
      <c r="O37" s="14">
        <v>4135.2509544501017</v>
      </c>
      <c r="P37" s="14">
        <v>2628.8841180696973</v>
      </c>
      <c r="Q37" s="14">
        <v>3811.6256264229069</v>
      </c>
      <c r="R37" s="14">
        <v>247189.94791266171</v>
      </c>
      <c r="S37" s="14">
        <v>623532.90519748931</v>
      </c>
      <c r="T37" s="14">
        <v>1866.3545473608078</v>
      </c>
      <c r="U37" s="14">
        <v>23045.725958503775</v>
      </c>
      <c r="V37" s="14">
        <v>200.77709071102453</v>
      </c>
      <c r="W37" s="14">
        <v>408.34765929177189</v>
      </c>
      <c r="X37" s="14">
        <v>2574.4160001228811</v>
      </c>
      <c r="Y37" s="14">
        <v>69634.12117960793</v>
      </c>
      <c r="Z37" s="14">
        <v>3015.7879693938075</v>
      </c>
      <c r="AA37" s="14">
        <v>0</v>
      </c>
      <c r="AB37" s="14">
        <v>270.7048206466722</v>
      </c>
      <c r="AC37" s="14">
        <v>932.33755834501358</v>
      </c>
      <c r="AD37" s="14">
        <v>32766.83031375835</v>
      </c>
      <c r="AE37" s="14">
        <v>67.345454671301695</v>
      </c>
      <c r="AF37" s="14">
        <v>1983.1699823513757</v>
      </c>
      <c r="AG37" s="14">
        <v>50.73849478424215</v>
      </c>
      <c r="AH37" s="14">
        <v>2.3151298270592154E-2</v>
      </c>
      <c r="AI37" s="14">
        <v>0</v>
      </c>
      <c r="AJ37" s="14">
        <v>5.4196132309844236</v>
      </c>
      <c r="AK37" s="14">
        <v>15724.310845884442</v>
      </c>
      <c r="AL37" s="14">
        <v>2349.0500620796101</v>
      </c>
      <c r="AM37" s="14">
        <v>258.00976333336934</v>
      </c>
      <c r="AN37" s="14">
        <v>11751.137112325147</v>
      </c>
      <c r="AO37" s="14">
        <v>12545.123579819607</v>
      </c>
      <c r="AP37" s="14">
        <v>647.60424005937284</v>
      </c>
      <c r="AQ37" s="14">
        <v>1624.9775363587892</v>
      </c>
      <c r="AR37" s="14">
        <v>933.526260072215</v>
      </c>
      <c r="AS37" s="14">
        <v>748.32772002216359</v>
      </c>
      <c r="AT37" s="14">
        <v>2020.5578812000629</v>
      </c>
      <c r="AU37" s="14">
        <v>3.8911192026236283</v>
      </c>
      <c r="AV37" s="14">
        <v>29890.836122148699</v>
      </c>
      <c r="AW37" s="14">
        <v>17611.081507221341</v>
      </c>
      <c r="AX37" s="14">
        <v>1645.5501445022724</v>
      </c>
      <c r="AY37" s="14">
        <v>38132.539356512454</v>
      </c>
      <c r="AZ37" s="14">
        <v>198208.09447135465</v>
      </c>
      <c r="BA37" s="14">
        <v>6145.8079386991303</v>
      </c>
      <c r="BB37" s="14">
        <v>266.40540835792387</v>
      </c>
      <c r="BC37" s="14">
        <v>22399.584982871798</v>
      </c>
      <c r="BD37" s="14">
        <v>1536342.2608766903</v>
      </c>
    </row>
    <row r="38" spans="1:56" x14ac:dyDescent="0.3">
      <c r="A38" s="15" t="s">
        <v>34</v>
      </c>
      <c r="B38" s="14">
        <v>295.58519742396174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4.4258522797287134E-2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2.9983931222942557</v>
      </c>
      <c r="X38" s="14">
        <v>0</v>
      </c>
      <c r="Y38" s="14">
        <v>0</v>
      </c>
      <c r="Z38" s="14">
        <v>0</v>
      </c>
      <c r="AA38" s="14">
        <v>0.16982372738938231</v>
      </c>
      <c r="AB38" s="14">
        <v>0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68.360441489773294</v>
      </c>
      <c r="AW38" s="14">
        <v>0</v>
      </c>
      <c r="AX38" s="14">
        <v>4.9601919515988406</v>
      </c>
      <c r="AY38" s="14">
        <v>0</v>
      </c>
      <c r="AZ38" s="14">
        <v>2.7930969560574237</v>
      </c>
      <c r="BA38" s="14">
        <v>8.157017099444845</v>
      </c>
      <c r="BB38" s="14">
        <v>4.7623686132420326</v>
      </c>
      <c r="BC38" s="14">
        <v>199.72792058978717</v>
      </c>
      <c r="BD38" s="14">
        <v>587.5587094963463</v>
      </c>
    </row>
    <row r="39" spans="1:56" x14ac:dyDescent="0.3">
      <c r="A39" s="15" t="s">
        <v>35</v>
      </c>
      <c r="B39" s="14">
        <v>8.8602909141738395E-4</v>
      </c>
      <c r="C39" s="14">
        <v>0.15544603109474014</v>
      </c>
      <c r="D39" s="14">
        <v>2.2400423146549638E-3</v>
      </c>
      <c r="E39" s="14">
        <v>2.8319375754106081E-3</v>
      </c>
      <c r="F39" s="14">
        <v>0</v>
      </c>
      <c r="G39" s="14">
        <v>0</v>
      </c>
      <c r="H39" s="14">
        <v>0</v>
      </c>
      <c r="I39" s="14">
        <v>24.451462147698987</v>
      </c>
      <c r="J39" s="14">
        <v>495.5907056216555</v>
      </c>
      <c r="K39" s="14">
        <v>264.80588694681279</v>
      </c>
      <c r="L39" s="14">
        <v>0</v>
      </c>
      <c r="M39" s="14">
        <v>0</v>
      </c>
      <c r="N39" s="14">
        <v>59.398038682034958</v>
      </c>
      <c r="O39" s="14">
        <v>36.348828541008437</v>
      </c>
      <c r="P39" s="14">
        <v>1.0595410123400064</v>
      </c>
      <c r="Q39" s="14">
        <v>0.11223177821906177</v>
      </c>
      <c r="R39" s="14">
        <v>118.01270001911956</v>
      </c>
      <c r="S39" s="14">
        <v>633.42722098884201</v>
      </c>
      <c r="T39" s="14">
        <v>1.1692847838284697</v>
      </c>
      <c r="U39" s="14">
        <v>7.8049147128368968E-2</v>
      </c>
      <c r="V39" s="14">
        <v>8.6341248551178005</v>
      </c>
      <c r="W39" s="14">
        <v>7.6148184557761015E-4</v>
      </c>
      <c r="X39" s="14">
        <v>0.23815608764061971</v>
      </c>
      <c r="Y39" s="14">
        <v>0.10132089095634884</v>
      </c>
      <c r="Z39" s="14">
        <v>1120.4872859684797</v>
      </c>
      <c r="AA39" s="14">
        <v>0</v>
      </c>
      <c r="AB39" s="14">
        <v>0.13579689807814158</v>
      </c>
      <c r="AC39" s="14">
        <v>0.31099659749176867</v>
      </c>
      <c r="AD39" s="14">
        <v>0</v>
      </c>
      <c r="AE39" s="14">
        <v>1797.9708845358953</v>
      </c>
      <c r="AF39" s="14">
        <v>0</v>
      </c>
      <c r="AG39" s="14">
        <v>1.8247081975946561E-2</v>
      </c>
      <c r="AH39" s="14">
        <v>3.7050669328794188E-2</v>
      </c>
      <c r="AI39" s="14">
        <v>40.745138066304278</v>
      </c>
      <c r="AJ39" s="14">
        <v>1.534201510212862E-6</v>
      </c>
      <c r="AK39" s="14">
        <v>0</v>
      </c>
      <c r="AL39" s="14">
        <v>1657.2250150842297</v>
      </c>
      <c r="AM39" s="14">
        <v>933.35192081368143</v>
      </c>
      <c r="AN39" s="14">
        <v>1.9218824614994476</v>
      </c>
      <c r="AO39" s="14">
        <v>7.7178943260706927E-5</v>
      </c>
      <c r="AP39" s="14">
        <v>13.945545523295793</v>
      </c>
      <c r="AQ39" s="14">
        <v>0</v>
      </c>
      <c r="AR39" s="14">
        <v>690.1509054192677</v>
      </c>
      <c r="AS39" s="14">
        <v>11669.494180356498</v>
      </c>
      <c r="AT39" s="14">
        <v>0</v>
      </c>
      <c r="AU39" s="14">
        <v>0</v>
      </c>
      <c r="AV39" s="14">
        <v>0.11884939910971584</v>
      </c>
      <c r="AW39" s="14">
        <v>6.4538017894546957</v>
      </c>
      <c r="AX39" s="14">
        <v>7.8111246452074137E-2</v>
      </c>
      <c r="AY39" s="14">
        <v>1.5959099149894302</v>
      </c>
      <c r="AZ39" s="14">
        <v>714.32085346331871</v>
      </c>
      <c r="BA39" s="14">
        <v>23.49901748286841</v>
      </c>
      <c r="BB39" s="14">
        <v>11.821955329100557</v>
      </c>
      <c r="BC39" s="14">
        <v>73.209218456567157</v>
      </c>
      <c r="BD39" s="14">
        <v>20400.482362295352</v>
      </c>
    </row>
    <row r="40" spans="1:56" x14ac:dyDescent="0.3">
      <c r="A40" s="15" t="s">
        <v>361</v>
      </c>
      <c r="B40" s="14">
        <v>32304.724486597628</v>
      </c>
      <c r="C40" s="14">
        <v>126707.13306312806</v>
      </c>
      <c r="D40" s="14">
        <v>19728.215981333215</v>
      </c>
      <c r="E40" s="14">
        <v>2020.9600099848253</v>
      </c>
      <c r="F40" s="14">
        <v>0</v>
      </c>
      <c r="G40" s="14">
        <v>56.955618767717304</v>
      </c>
      <c r="H40" s="14">
        <v>4.1429565517787577</v>
      </c>
      <c r="I40" s="14">
        <v>43266.074065528395</v>
      </c>
      <c r="J40" s="14">
        <v>6824700.3508452214</v>
      </c>
      <c r="K40" s="14">
        <v>172887.03572359518</v>
      </c>
      <c r="L40" s="14">
        <v>9393.3600925191513</v>
      </c>
      <c r="M40" s="14">
        <v>0</v>
      </c>
      <c r="N40" s="14">
        <v>204496.50233587704</v>
      </c>
      <c r="O40" s="14">
        <v>1887.8882171247349</v>
      </c>
      <c r="P40" s="14">
        <v>1661.0620707887649</v>
      </c>
      <c r="Q40" s="14">
        <v>3634.0497401613061</v>
      </c>
      <c r="R40" s="14">
        <v>108958.51097290209</v>
      </c>
      <c r="S40" s="14">
        <v>630792.06262110546</v>
      </c>
      <c r="T40" s="14">
        <v>227.12657195485733</v>
      </c>
      <c r="U40" s="14">
        <v>2514.5326996564081</v>
      </c>
      <c r="V40" s="14">
        <v>369817.90449260909</v>
      </c>
      <c r="W40" s="14">
        <v>34628.817208448607</v>
      </c>
      <c r="X40" s="14">
        <v>7973.1521231826991</v>
      </c>
      <c r="Y40" s="14">
        <v>123006.03366830717</v>
      </c>
      <c r="Z40" s="14">
        <v>1626904.716294673</v>
      </c>
      <c r="AA40" s="14">
        <v>0</v>
      </c>
      <c r="AB40" s="14">
        <v>2.7757925598035058</v>
      </c>
      <c r="AC40" s="14">
        <v>12240.01095312022</v>
      </c>
      <c r="AD40" s="14">
        <v>24088.02180508928</v>
      </c>
      <c r="AE40" s="14">
        <v>642400.23320259515</v>
      </c>
      <c r="AF40" s="14">
        <v>894.68276458199978</v>
      </c>
      <c r="AG40" s="14">
        <v>22683.113833084783</v>
      </c>
      <c r="AH40" s="14">
        <v>34.379188630000023</v>
      </c>
      <c r="AI40" s="14">
        <v>313673.27738500212</v>
      </c>
      <c r="AJ40" s="14">
        <v>288.94265781112887</v>
      </c>
      <c r="AK40" s="14">
        <v>4505.7128225272763</v>
      </c>
      <c r="AL40" s="14">
        <v>0</v>
      </c>
      <c r="AM40" s="14">
        <v>105829.32828841459</v>
      </c>
      <c r="AN40" s="14">
        <v>51855.899825831715</v>
      </c>
      <c r="AO40" s="14">
        <v>27161.614013826616</v>
      </c>
      <c r="AP40" s="14">
        <v>282228.20075024443</v>
      </c>
      <c r="AQ40" s="14">
        <v>4575.1205462214084</v>
      </c>
      <c r="AR40" s="14">
        <v>2126.1482682048245</v>
      </c>
      <c r="AS40" s="14">
        <v>343183.72054695594</v>
      </c>
      <c r="AT40" s="14">
        <v>1.291291025815282E-2</v>
      </c>
      <c r="AU40" s="14">
        <v>11960.925446586842</v>
      </c>
      <c r="AV40" s="14">
        <v>5991.7650905281153</v>
      </c>
      <c r="AW40" s="14">
        <v>919.04850327583836</v>
      </c>
      <c r="AX40" s="14">
        <v>328096.43512628111</v>
      </c>
      <c r="AY40" s="14">
        <v>767064.96926152392</v>
      </c>
      <c r="AZ40" s="14">
        <v>27917.169297345798</v>
      </c>
      <c r="BA40" s="14">
        <v>460323.99865107192</v>
      </c>
      <c r="BB40" s="14">
        <v>1361036.2772497728</v>
      </c>
      <c r="BC40" s="14">
        <v>107481.70367206642</v>
      </c>
      <c r="BD40" s="14">
        <v>15256134.799716085</v>
      </c>
    </row>
    <row r="41" spans="1:56" x14ac:dyDescent="0.3">
      <c r="A41" s="15" t="s">
        <v>36</v>
      </c>
      <c r="B41" s="14">
        <v>1137.902655352091</v>
      </c>
      <c r="C41" s="14">
        <v>37.394249342761377</v>
      </c>
      <c r="D41" s="14">
        <v>2241.1443443083235</v>
      </c>
      <c r="E41" s="14">
        <v>46.30700917437894</v>
      </c>
      <c r="F41" s="14">
        <v>0</v>
      </c>
      <c r="G41" s="14">
        <v>4.0673901667788046</v>
      </c>
      <c r="H41" s="14">
        <v>0</v>
      </c>
      <c r="I41" s="14">
        <v>2700.3397231369545</v>
      </c>
      <c r="J41" s="14">
        <v>34747.303000678636</v>
      </c>
      <c r="K41" s="14">
        <v>6962.0580516180598</v>
      </c>
      <c r="L41" s="14">
        <v>0</v>
      </c>
      <c r="M41" s="14">
        <v>0</v>
      </c>
      <c r="N41" s="14">
        <v>5.4697524872875167</v>
      </c>
      <c r="O41" s="14">
        <v>8.7983536939595997</v>
      </c>
      <c r="P41" s="14">
        <v>0.12296005175863116</v>
      </c>
      <c r="Q41" s="14">
        <v>4.5026246190482579</v>
      </c>
      <c r="R41" s="14">
        <v>4970.445236212604</v>
      </c>
      <c r="S41" s="14">
        <v>3050.0163979354224</v>
      </c>
      <c r="T41" s="14">
        <v>0.20215955060857349</v>
      </c>
      <c r="U41" s="14">
        <v>6.5616348916596365</v>
      </c>
      <c r="V41" s="14">
        <v>397.19517731717622</v>
      </c>
      <c r="W41" s="14">
        <v>7.5478546747315054</v>
      </c>
      <c r="X41" s="14">
        <v>113.66470170328978</v>
      </c>
      <c r="Y41" s="14">
        <v>1612.904278948972</v>
      </c>
      <c r="Z41" s="14">
        <v>682223.78294689266</v>
      </c>
      <c r="AA41" s="14">
        <v>0</v>
      </c>
      <c r="AB41" s="14">
        <v>0.19595603907635403</v>
      </c>
      <c r="AC41" s="14">
        <v>4.0539305874913598</v>
      </c>
      <c r="AD41" s="14">
        <v>0</v>
      </c>
      <c r="AE41" s="14">
        <v>242.89588511948028</v>
      </c>
      <c r="AF41" s="14">
        <v>0</v>
      </c>
      <c r="AG41" s="14">
        <v>77671.749796271091</v>
      </c>
      <c r="AH41" s="14">
        <v>9.9419968818924504E-4</v>
      </c>
      <c r="AI41" s="14">
        <v>275.56319224102572</v>
      </c>
      <c r="AJ41" s="14">
        <v>4.1010866468299971</v>
      </c>
      <c r="AK41" s="14">
        <v>0.25361221040204218</v>
      </c>
      <c r="AL41" s="14">
        <v>383.80629375397268</v>
      </c>
      <c r="AM41" s="14">
        <v>0</v>
      </c>
      <c r="AN41" s="14">
        <v>43.24504564709612</v>
      </c>
      <c r="AO41" s="14">
        <v>5.8858723759596138E-2</v>
      </c>
      <c r="AP41" s="14">
        <v>1596.9543324165579</v>
      </c>
      <c r="AQ41" s="14">
        <v>0.26758524973218523</v>
      </c>
      <c r="AR41" s="14">
        <v>87.933394188476953</v>
      </c>
      <c r="AS41" s="14">
        <v>1565.956694811978</v>
      </c>
      <c r="AT41" s="14">
        <v>8.204811695726584E-4</v>
      </c>
      <c r="AU41" s="14">
        <v>2.4053218262643026E-4</v>
      </c>
      <c r="AV41" s="14">
        <v>2263.9350201504194</v>
      </c>
      <c r="AW41" s="14">
        <v>21.977595584507963</v>
      </c>
      <c r="AX41" s="14">
        <v>1913.9197884654991</v>
      </c>
      <c r="AY41" s="14">
        <v>161.27260075983173</v>
      </c>
      <c r="AZ41" s="14">
        <v>5784.7447427221286</v>
      </c>
      <c r="BA41" s="14">
        <v>29715.447474158063</v>
      </c>
      <c r="BB41" s="14">
        <v>170.36432712319586</v>
      </c>
      <c r="BC41" s="14">
        <v>2996.432202775009</v>
      </c>
      <c r="BD41" s="14">
        <v>865182.86197361525</v>
      </c>
    </row>
    <row r="42" spans="1:56" x14ac:dyDescent="0.3">
      <c r="A42" s="15" t="s">
        <v>37</v>
      </c>
      <c r="B42" s="14">
        <v>20.950229101724606</v>
      </c>
      <c r="C42" s="14">
        <v>597.22496643729676</v>
      </c>
      <c r="D42" s="14">
        <v>463.7086913588347</v>
      </c>
      <c r="E42" s="14">
        <v>14.478006542960415</v>
      </c>
      <c r="F42" s="14">
        <v>0</v>
      </c>
      <c r="G42" s="14">
        <v>135.951156453664</v>
      </c>
      <c r="H42" s="14">
        <v>0</v>
      </c>
      <c r="I42" s="14">
        <v>954.86868626382977</v>
      </c>
      <c r="J42" s="14">
        <v>10128.214664030225</v>
      </c>
      <c r="K42" s="14">
        <v>269.86134409255641</v>
      </c>
      <c r="L42" s="14">
        <v>7.7743853860118879</v>
      </c>
      <c r="M42" s="14">
        <v>4177.3898050586258</v>
      </c>
      <c r="N42" s="14">
        <v>2626.5995372915913</v>
      </c>
      <c r="O42" s="14">
        <v>7495.3088661430529</v>
      </c>
      <c r="P42" s="14">
        <v>596.93245299867772</v>
      </c>
      <c r="Q42" s="14">
        <v>761.94406326364265</v>
      </c>
      <c r="R42" s="14">
        <v>825.57626099738275</v>
      </c>
      <c r="S42" s="14">
        <v>15707.646853701539</v>
      </c>
      <c r="T42" s="14">
        <v>182.63176568816769</v>
      </c>
      <c r="U42" s="14">
        <v>729.3773464936869</v>
      </c>
      <c r="V42" s="14">
        <v>124.38346657287065</v>
      </c>
      <c r="W42" s="14">
        <v>0.38798816126030805</v>
      </c>
      <c r="X42" s="14">
        <v>1576.1338348244401</v>
      </c>
      <c r="Y42" s="14">
        <v>1240.9734136939501</v>
      </c>
      <c r="Z42" s="14">
        <v>7114.5095179249947</v>
      </c>
      <c r="AA42" s="14">
        <v>0</v>
      </c>
      <c r="AB42" s="14">
        <v>16.013979672376792</v>
      </c>
      <c r="AC42" s="14">
        <v>13.377374562266578</v>
      </c>
      <c r="AD42" s="14">
        <v>81.693727655840121</v>
      </c>
      <c r="AE42" s="14">
        <v>62.373466740281742</v>
      </c>
      <c r="AF42" s="14">
        <v>4.7251908200766871E-2</v>
      </c>
      <c r="AG42" s="14">
        <v>6.2925111703077645</v>
      </c>
      <c r="AH42" s="14">
        <v>0.14647477665323347</v>
      </c>
      <c r="AI42" s="14">
        <v>3600.6105418138623</v>
      </c>
      <c r="AJ42" s="14">
        <v>8.2739810034057573E-2</v>
      </c>
      <c r="AK42" s="14">
        <v>364.61810957222951</v>
      </c>
      <c r="AL42" s="14">
        <v>10025.265610464141</v>
      </c>
      <c r="AM42" s="14">
        <v>5.5044325026008902</v>
      </c>
      <c r="AN42" s="14">
        <v>0</v>
      </c>
      <c r="AO42" s="14">
        <v>59.853747360247823</v>
      </c>
      <c r="AP42" s="14">
        <v>175.92140157085475</v>
      </c>
      <c r="AQ42" s="14">
        <v>39.547861469398356</v>
      </c>
      <c r="AR42" s="14">
        <v>189.60787471462297</v>
      </c>
      <c r="AS42" s="14">
        <v>17.091410825695199</v>
      </c>
      <c r="AT42" s="14">
        <v>42.768763276828253</v>
      </c>
      <c r="AU42" s="14">
        <v>33.32223864748439</v>
      </c>
      <c r="AV42" s="14">
        <v>1296.7563367250414</v>
      </c>
      <c r="AW42" s="14">
        <v>939.03327652855819</v>
      </c>
      <c r="AX42" s="14">
        <v>1.1175709246246153</v>
      </c>
      <c r="AY42" s="14">
        <v>6528.3101294912003</v>
      </c>
      <c r="AZ42" s="14">
        <v>4338.3037747915669</v>
      </c>
      <c r="BA42" s="14">
        <v>9034.1226117072729</v>
      </c>
      <c r="BB42" s="14">
        <v>3.5533239828192498</v>
      </c>
      <c r="BC42" s="14">
        <v>11121.212727251343</v>
      </c>
      <c r="BD42" s="14">
        <v>103749.37657239736</v>
      </c>
    </row>
    <row r="43" spans="1:56" x14ac:dyDescent="0.3">
      <c r="A43" s="15" t="s">
        <v>38</v>
      </c>
      <c r="B43" s="14">
        <v>2.2721030974540284</v>
      </c>
      <c r="C43" s="14">
        <v>185.66342833338337</v>
      </c>
      <c r="D43" s="14">
        <v>4553.8122623767731</v>
      </c>
      <c r="E43" s="14">
        <v>81.851028338561662</v>
      </c>
      <c r="F43" s="14">
        <v>0</v>
      </c>
      <c r="G43" s="14">
        <v>0.33488382228100166</v>
      </c>
      <c r="H43" s="14">
        <v>0</v>
      </c>
      <c r="I43" s="14">
        <v>2.9758908405116022</v>
      </c>
      <c r="J43" s="14">
        <v>2667.4964616702191</v>
      </c>
      <c r="K43" s="14">
        <v>590.57174602963528</v>
      </c>
      <c r="L43" s="14">
        <v>0</v>
      </c>
      <c r="M43" s="14">
        <v>0</v>
      </c>
      <c r="N43" s="14">
        <v>0.45693996345924071</v>
      </c>
      <c r="O43" s="14">
        <v>92.622022600723511</v>
      </c>
      <c r="P43" s="14">
        <v>2.2940995104024668E-6</v>
      </c>
      <c r="Q43" s="14">
        <v>5.9036892095742449E-2</v>
      </c>
      <c r="R43" s="14">
        <v>491.37960148319632</v>
      </c>
      <c r="S43" s="14">
        <v>2298.2235905125963</v>
      </c>
      <c r="T43" s="14">
        <v>60.23054092522095</v>
      </c>
      <c r="U43" s="14">
        <v>209.41406194351362</v>
      </c>
      <c r="V43" s="14">
        <v>29.999093426861741</v>
      </c>
      <c r="W43" s="14">
        <v>0.63239454125310091</v>
      </c>
      <c r="X43" s="14">
        <v>14.621884883144283</v>
      </c>
      <c r="Y43" s="14">
        <v>2.8935211772654306</v>
      </c>
      <c r="Z43" s="14">
        <v>203.2689814628244</v>
      </c>
      <c r="AA43" s="14">
        <v>0</v>
      </c>
      <c r="AB43" s="14">
        <v>1.462423343557182E-2</v>
      </c>
      <c r="AC43" s="14">
        <v>0.33465018824015791</v>
      </c>
      <c r="AD43" s="14">
        <v>142.82901794571805</v>
      </c>
      <c r="AE43" s="14">
        <v>8.8860302757830212</v>
      </c>
      <c r="AF43" s="14">
        <v>0</v>
      </c>
      <c r="AG43" s="14">
        <v>14.917838758884114</v>
      </c>
      <c r="AH43" s="14">
        <v>1.8549057074198354E-8</v>
      </c>
      <c r="AI43" s="14">
        <v>2925.038257953287</v>
      </c>
      <c r="AJ43" s="14">
        <v>0.33523001878955405</v>
      </c>
      <c r="AK43" s="14">
        <v>2.1706104414490768E-3</v>
      </c>
      <c r="AL43" s="14">
        <v>21.386022161947825</v>
      </c>
      <c r="AM43" s="14">
        <v>95.532605519778954</v>
      </c>
      <c r="AN43" s="14">
        <v>0.70161729322868793</v>
      </c>
      <c r="AO43" s="14">
        <v>0</v>
      </c>
      <c r="AP43" s="14">
        <v>96.537649834641741</v>
      </c>
      <c r="AQ43" s="14">
        <v>55.662296783981269</v>
      </c>
      <c r="AR43" s="14">
        <v>1.0762768700192176</v>
      </c>
      <c r="AS43" s="14">
        <v>111.7952689239889</v>
      </c>
      <c r="AT43" s="14">
        <v>1.5307942884620274E-8</v>
      </c>
      <c r="AU43" s="14">
        <v>0.41658825638015035</v>
      </c>
      <c r="AV43" s="14">
        <v>546.00742388219419</v>
      </c>
      <c r="AW43" s="14">
        <v>327.55038102648911</v>
      </c>
      <c r="AX43" s="14">
        <v>8.8656267149331747</v>
      </c>
      <c r="AY43" s="14">
        <v>2.5147138015587895</v>
      </c>
      <c r="AZ43" s="14">
        <v>172.08177490968885</v>
      </c>
      <c r="BA43" s="14">
        <v>697.4207384748953</v>
      </c>
      <c r="BB43" s="14">
        <v>14.395571028598251</v>
      </c>
      <c r="BC43" s="14">
        <v>1246.9672937689306</v>
      </c>
      <c r="BD43" s="14">
        <v>17980.049145884768</v>
      </c>
    </row>
    <row r="44" spans="1:56" x14ac:dyDescent="0.3">
      <c r="A44" s="15" t="s">
        <v>197</v>
      </c>
      <c r="B44" s="14">
        <v>89485.448041405558</v>
      </c>
      <c r="C44" s="14">
        <v>238.69313390406285</v>
      </c>
      <c r="D44" s="14">
        <v>39448.814231492281</v>
      </c>
      <c r="E44" s="14">
        <v>59.532279817586527</v>
      </c>
      <c r="F44" s="14">
        <v>0</v>
      </c>
      <c r="G44" s="14">
        <v>1399.5301285886558</v>
      </c>
      <c r="H44" s="14">
        <v>0</v>
      </c>
      <c r="I44" s="14">
        <v>84048.25807447276</v>
      </c>
      <c r="J44" s="14">
        <v>2707972.4478169172</v>
      </c>
      <c r="K44" s="14">
        <v>33985.997814599723</v>
      </c>
      <c r="L44" s="14">
        <v>0</v>
      </c>
      <c r="M44" s="14">
        <v>143.50042445191977</v>
      </c>
      <c r="N44" s="14">
        <v>3.9727040450698414</v>
      </c>
      <c r="O44" s="14">
        <v>14.739232276237932</v>
      </c>
      <c r="P44" s="14">
        <v>286.36216138327887</v>
      </c>
      <c r="Q44" s="14">
        <v>9.3243343180984724</v>
      </c>
      <c r="R44" s="14">
        <v>377.29824999069359</v>
      </c>
      <c r="S44" s="14">
        <v>177927.61876321572</v>
      </c>
      <c r="T44" s="14">
        <v>6260.5167179083655</v>
      </c>
      <c r="U44" s="14">
        <v>41.570231679346897</v>
      </c>
      <c r="V44" s="14">
        <v>1097.9776505698237</v>
      </c>
      <c r="W44" s="14">
        <v>26.31956464136319</v>
      </c>
      <c r="X44" s="14">
        <v>2.5331550271082026</v>
      </c>
      <c r="Y44" s="14">
        <v>11117.655741634633</v>
      </c>
      <c r="Z44" s="14">
        <v>581093.2748780736</v>
      </c>
      <c r="AA44" s="14">
        <v>0</v>
      </c>
      <c r="AB44" s="14">
        <v>0.73604632555247851</v>
      </c>
      <c r="AC44" s="14">
        <v>12.580213475172179</v>
      </c>
      <c r="AD44" s="14">
        <v>0</v>
      </c>
      <c r="AE44" s="14">
        <v>28810.086412465284</v>
      </c>
      <c r="AF44" s="14">
        <v>356.64076077021235</v>
      </c>
      <c r="AG44" s="14">
        <v>2599.0491233404305</v>
      </c>
      <c r="AH44" s="14">
        <v>7.4564913119977705E-2</v>
      </c>
      <c r="AI44" s="14">
        <v>382992.06775835284</v>
      </c>
      <c r="AJ44" s="14">
        <v>1984.0671183365555</v>
      </c>
      <c r="AK44" s="14">
        <v>3146.5968337371469</v>
      </c>
      <c r="AL44" s="14">
        <v>465971.02745770151</v>
      </c>
      <c r="AM44" s="14">
        <v>1531.8609236763332</v>
      </c>
      <c r="AN44" s="14">
        <v>921.68663750527912</v>
      </c>
      <c r="AO44" s="14">
        <v>67.134147458912679</v>
      </c>
      <c r="AP44" s="14">
        <v>0</v>
      </c>
      <c r="AQ44" s="14">
        <v>7.9111740091006272E-2</v>
      </c>
      <c r="AR44" s="14">
        <v>4805.2763937295513</v>
      </c>
      <c r="AS44" s="14">
        <v>1112.4692161986254</v>
      </c>
      <c r="AT44" s="14">
        <v>2.390119627043711E-2</v>
      </c>
      <c r="AU44" s="14">
        <v>1223.9812154329463</v>
      </c>
      <c r="AV44" s="14">
        <v>9.5452704782226814</v>
      </c>
      <c r="AW44" s="14">
        <v>8.1359165958030513</v>
      </c>
      <c r="AX44" s="14">
        <v>36530.407708954408</v>
      </c>
      <c r="AY44" s="14">
        <v>33787.706554974262</v>
      </c>
      <c r="AZ44" s="14">
        <v>830.80530318956016</v>
      </c>
      <c r="BA44" s="14">
        <v>2282120.0003170338</v>
      </c>
      <c r="BB44" s="14">
        <v>107883.70676988215</v>
      </c>
      <c r="BC44" s="14">
        <v>106665.84266716793</v>
      </c>
      <c r="BD44" s="14">
        <v>7198412.9736750461</v>
      </c>
    </row>
    <row r="45" spans="1:56" x14ac:dyDescent="0.3">
      <c r="A45" s="15" t="s">
        <v>40</v>
      </c>
      <c r="B45" s="14">
        <v>1.7496039235908815E-2</v>
      </c>
      <c r="C45" s="14">
        <v>9.2187944264454575</v>
      </c>
      <c r="D45" s="14">
        <v>0.46006427439570491</v>
      </c>
      <c r="E45" s="14">
        <v>2.9658531761486157E-2</v>
      </c>
      <c r="F45" s="14">
        <v>0</v>
      </c>
      <c r="G45" s="14">
        <v>17.459726780989044</v>
      </c>
      <c r="H45" s="14">
        <v>0</v>
      </c>
      <c r="I45" s="14">
        <v>7.9342678401617864E-2</v>
      </c>
      <c r="J45" s="14">
        <v>37.94677694490089</v>
      </c>
      <c r="K45" s="14">
        <v>4.5105586372202904</v>
      </c>
      <c r="L45" s="14">
        <v>0</v>
      </c>
      <c r="M45" s="14">
        <v>0</v>
      </c>
      <c r="N45" s="14">
        <v>3.2657999796180626</v>
      </c>
      <c r="O45" s="14">
        <v>5.705635325777338E-3</v>
      </c>
      <c r="P45" s="14">
        <v>0</v>
      </c>
      <c r="Q45" s="14">
        <v>4.5063580224371337E-4</v>
      </c>
      <c r="R45" s="14">
        <v>2040.2296936654604</v>
      </c>
      <c r="S45" s="14">
        <v>99.53693710946645</v>
      </c>
      <c r="T45" s="14">
        <v>1.5560132044234724E-2</v>
      </c>
      <c r="U45" s="14">
        <v>1375.2045453326086</v>
      </c>
      <c r="V45" s="14">
        <v>0.22968375108283362</v>
      </c>
      <c r="W45" s="14">
        <v>4.8295584574563118E-3</v>
      </c>
      <c r="X45" s="14">
        <v>0.42430284914974331</v>
      </c>
      <c r="Y45" s="14">
        <v>377.62715007466397</v>
      </c>
      <c r="Z45" s="14">
        <v>8.1545745446259819</v>
      </c>
      <c r="AA45" s="14">
        <v>0</v>
      </c>
      <c r="AB45" s="14">
        <v>1.1168286285036668E-4</v>
      </c>
      <c r="AC45" s="14">
        <v>2.6296463881208833E-3</v>
      </c>
      <c r="AD45" s="14">
        <v>0</v>
      </c>
      <c r="AE45" s="14">
        <v>6.8391725616425231E-2</v>
      </c>
      <c r="AF45" s="14">
        <v>0</v>
      </c>
      <c r="AG45" s="14">
        <v>1.0496217412990765</v>
      </c>
      <c r="AH45" s="14">
        <v>0</v>
      </c>
      <c r="AI45" s="14">
        <v>76.796174876510818</v>
      </c>
      <c r="AJ45" s="14">
        <v>2.6277201361209969E-3</v>
      </c>
      <c r="AK45" s="14">
        <v>6.8303887679240018</v>
      </c>
      <c r="AL45" s="14">
        <v>0.16336711591158226</v>
      </c>
      <c r="AM45" s="14">
        <v>0.90991740894810291</v>
      </c>
      <c r="AN45" s="14">
        <v>0.63988389603310181</v>
      </c>
      <c r="AO45" s="14">
        <v>1.9315422882884909</v>
      </c>
      <c r="AP45" s="14">
        <v>0.73730887824103819</v>
      </c>
      <c r="AQ45" s="14">
        <v>0</v>
      </c>
      <c r="AR45" s="14">
        <v>8.2183149183652337E-3</v>
      </c>
      <c r="AS45" s="14">
        <v>0.85384467240180306</v>
      </c>
      <c r="AT45" s="14">
        <v>0.86403489281402279</v>
      </c>
      <c r="AU45" s="14">
        <v>0</v>
      </c>
      <c r="AV45" s="14">
        <v>2.1066554661658471E-3</v>
      </c>
      <c r="AW45" s="14">
        <v>11.531145840342189</v>
      </c>
      <c r="AX45" s="14">
        <v>6.7961210428549981E-2</v>
      </c>
      <c r="AY45" s="14">
        <v>4000.7785109060023</v>
      </c>
      <c r="AZ45" s="14">
        <v>1.850535687076484</v>
      </c>
      <c r="BA45" s="14">
        <v>20.084415245729897</v>
      </c>
      <c r="BB45" s="14">
        <v>0.10993991865023646</v>
      </c>
      <c r="BC45" s="14">
        <v>577.99741622189777</v>
      </c>
      <c r="BD45" s="14">
        <v>8677.7017468955419</v>
      </c>
    </row>
    <row r="46" spans="1:56" x14ac:dyDescent="0.3">
      <c r="A46" s="15" t="s">
        <v>41</v>
      </c>
      <c r="B46" s="14">
        <v>0.9098978685066702</v>
      </c>
      <c r="C46" s="14">
        <v>47.668939928588159</v>
      </c>
      <c r="D46" s="14">
        <v>9.579095443144606</v>
      </c>
      <c r="E46" s="14">
        <v>3.6521018543043557E-2</v>
      </c>
      <c r="F46" s="14">
        <v>0</v>
      </c>
      <c r="G46" s="14">
        <v>4.3170450219412375</v>
      </c>
      <c r="H46" s="14">
        <v>0</v>
      </c>
      <c r="I46" s="14">
        <v>45.913750453169349</v>
      </c>
      <c r="J46" s="14">
        <v>128987.75463897444</v>
      </c>
      <c r="K46" s="14">
        <v>3.840448959875165</v>
      </c>
      <c r="L46" s="14">
        <v>0</v>
      </c>
      <c r="M46" s="14">
        <v>0</v>
      </c>
      <c r="N46" s="14">
        <v>161.61438768754249</v>
      </c>
      <c r="O46" s="14">
        <v>8.6246883636182433E-3</v>
      </c>
      <c r="P46" s="14">
        <v>1.2480911237589452</v>
      </c>
      <c r="Q46" s="14">
        <v>6.3214868993383584E-3</v>
      </c>
      <c r="R46" s="14">
        <v>77.342061349668612</v>
      </c>
      <c r="S46" s="14">
        <v>157.30302272234564</v>
      </c>
      <c r="T46" s="14">
        <v>1.1086673087195544E-4</v>
      </c>
      <c r="U46" s="14">
        <v>1.0586643028343483</v>
      </c>
      <c r="V46" s="14">
        <v>4882.5354035739538</v>
      </c>
      <c r="W46" s="14">
        <v>5.6767961491870651E-3</v>
      </c>
      <c r="X46" s="14">
        <v>1.3479086098940549</v>
      </c>
      <c r="Y46" s="14">
        <v>25.639606898555638</v>
      </c>
      <c r="Z46" s="14">
        <v>39.079621412421652</v>
      </c>
      <c r="AA46" s="14">
        <v>0</v>
      </c>
      <c r="AB46" s="14">
        <v>163.60236983081444</v>
      </c>
      <c r="AC46" s="14">
        <v>124.66188892283066</v>
      </c>
      <c r="AD46" s="14">
        <v>0</v>
      </c>
      <c r="AE46" s="14">
        <v>617.50283054005524</v>
      </c>
      <c r="AF46" s="14">
        <v>0</v>
      </c>
      <c r="AG46" s="14">
        <v>2.990044013170043</v>
      </c>
      <c r="AH46" s="14">
        <v>0</v>
      </c>
      <c r="AI46" s="14">
        <v>487.22604149851287</v>
      </c>
      <c r="AJ46" s="14">
        <v>1.7729020004036535</v>
      </c>
      <c r="AK46" s="14">
        <v>3.9847007533753013E-3</v>
      </c>
      <c r="AL46" s="14">
        <v>2914.3468329664875</v>
      </c>
      <c r="AM46" s="14">
        <v>0.61785096713937038</v>
      </c>
      <c r="AN46" s="14">
        <v>200.50183378039816</v>
      </c>
      <c r="AO46" s="14">
        <v>1.2828053872204287E-4</v>
      </c>
      <c r="AP46" s="14">
        <v>441.91824947378723</v>
      </c>
      <c r="AQ46" s="14">
        <v>1.4674050841087752E-4</v>
      </c>
      <c r="AR46" s="14">
        <v>0</v>
      </c>
      <c r="AS46" s="14">
        <v>11.802677584424078</v>
      </c>
      <c r="AT46" s="14">
        <v>0</v>
      </c>
      <c r="AU46" s="14">
        <v>0</v>
      </c>
      <c r="AV46" s="14">
        <v>0.8727151004358813</v>
      </c>
      <c r="AW46" s="14">
        <v>2.340964210531435</v>
      </c>
      <c r="AX46" s="14">
        <v>719.25991052049062</v>
      </c>
      <c r="AY46" s="14">
        <v>2.1209256024598822</v>
      </c>
      <c r="AZ46" s="14">
        <v>1.2157361347561788</v>
      </c>
      <c r="BA46" s="14">
        <v>1044.0151251463537</v>
      </c>
      <c r="BB46" s="14">
        <v>0.88624086475611874</v>
      </c>
      <c r="BC46" s="14">
        <v>8305.3681143933482</v>
      </c>
      <c r="BD46" s="14">
        <v>149490.2373524603</v>
      </c>
    </row>
    <row r="47" spans="1:56" x14ac:dyDescent="0.3">
      <c r="A47" s="15" t="s">
        <v>42</v>
      </c>
      <c r="B47" s="14">
        <v>87853.645071393214</v>
      </c>
      <c r="C47" s="14">
        <v>25883.79663027967</v>
      </c>
      <c r="D47" s="14">
        <v>815.64576752606001</v>
      </c>
      <c r="E47" s="14">
        <v>71.012169109044493</v>
      </c>
      <c r="F47" s="14">
        <v>55.641192546770299</v>
      </c>
      <c r="G47" s="14">
        <v>4.2996341086232457</v>
      </c>
      <c r="H47" s="14">
        <v>258.538118665127</v>
      </c>
      <c r="I47" s="14">
        <v>8146.9718081423207</v>
      </c>
      <c r="J47" s="14">
        <v>663988.29858056398</v>
      </c>
      <c r="K47" s="14">
        <v>68383.278135058048</v>
      </c>
      <c r="L47" s="14">
        <v>0</v>
      </c>
      <c r="M47" s="14">
        <v>0</v>
      </c>
      <c r="N47" s="14">
        <v>9.0079521356332393</v>
      </c>
      <c r="O47" s="14">
        <v>93.68274327892</v>
      </c>
      <c r="P47" s="14">
        <v>0.25667227764239481</v>
      </c>
      <c r="Q47" s="14">
        <v>223.14362086303316</v>
      </c>
      <c r="R47" s="14">
        <v>24639.582610631016</v>
      </c>
      <c r="S47" s="14">
        <v>322625.09889314068</v>
      </c>
      <c r="T47" s="14">
        <v>0.20743865241577977</v>
      </c>
      <c r="U47" s="14">
        <v>10.975816188531748</v>
      </c>
      <c r="V47" s="14">
        <v>88709.82726105758</v>
      </c>
      <c r="W47" s="14">
        <v>23720.771816888133</v>
      </c>
      <c r="X47" s="14">
        <v>10865.306623962026</v>
      </c>
      <c r="Y47" s="14">
        <v>47864.487003584305</v>
      </c>
      <c r="Z47" s="14">
        <v>254399.06185184006</v>
      </c>
      <c r="AA47" s="14">
        <v>0</v>
      </c>
      <c r="AB47" s="14">
        <v>0.22604044367915008</v>
      </c>
      <c r="AC47" s="14">
        <v>42.644785197595688</v>
      </c>
      <c r="AD47" s="14">
        <v>0</v>
      </c>
      <c r="AE47" s="14">
        <v>280836.84266991867</v>
      </c>
      <c r="AF47" s="14">
        <v>0</v>
      </c>
      <c r="AG47" s="14">
        <v>550.51473099776183</v>
      </c>
      <c r="AH47" s="14">
        <v>340.97424730312332</v>
      </c>
      <c r="AI47" s="14">
        <v>345073.55148811359</v>
      </c>
      <c r="AJ47" s="14">
        <v>811.38322370808453</v>
      </c>
      <c r="AK47" s="14">
        <v>5829.271470697171</v>
      </c>
      <c r="AL47" s="14">
        <v>988080.05618936766</v>
      </c>
      <c r="AM47" s="14">
        <v>20539.158249744833</v>
      </c>
      <c r="AN47" s="14">
        <v>23.824793200875128</v>
      </c>
      <c r="AO47" s="14">
        <v>6028.379083109915</v>
      </c>
      <c r="AP47" s="14">
        <v>905558.02414011373</v>
      </c>
      <c r="AQ47" s="14">
        <v>0.27458535666787071</v>
      </c>
      <c r="AR47" s="14">
        <v>19744.314930145596</v>
      </c>
      <c r="AS47" s="14">
        <v>0</v>
      </c>
      <c r="AT47" s="14">
        <v>738.87309758298341</v>
      </c>
      <c r="AU47" s="14">
        <v>5.0209756972299454E-4</v>
      </c>
      <c r="AV47" s="14">
        <v>4.0004093643471634</v>
      </c>
      <c r="AW47" s="14">
        <v>506.45266068960564</v>
      </c>
      <c r="AX47" s="14">
        <v>24398.120127341012</v>
      </c>
      <c r="AY47" s="14">
        <v>49402.08389725921</v>
      </c>
      <c r="AZ47" s="14">
        <v>13495.19471051547</v>
      </c>
      <c r="BA47" s="14">
        <v>490601.2430421795</v>
      </c>
      <c r="BB47" s="14">
        <v>71113.882475933249</v>
      </c>
      <c r="BC47" s="14">
        <v>34259.040755327384</v>
      </c>
      <c r="BD47" s="14">
        <v>4886600.8697176035</v>
      </c>
    </row>
    <row r="48" spans="1:56" x14ac:dyDescent="0.3">
      <c r="A48" s="15" t="s">
        <v>43</v>
      </c>
      <c r="B48" s="14">
        <v>50.924737681531376</v>
      </c>
      <c r="C48" s="14">
        <v>87.872203012410068</v>
      </c>
      <c r="D48" s="14">
        <v>0.17910379328103662</v>
      </c>
      <c r="E48" s="14">
        <v>5.1035520809529169</v>
      </c>
      <c r="F48" s="14">
        <v>0</v>
      </c>
      <c r="G48" s="14">
        <v>2.2412679145862743E-2</v>
      </c>
      <c r="H48" s="14">
        <v>0</v>
      </c>
      <c r="I48" s="14">
        <v>459.35615127083622</v>
      </c>
      <c r="J48" s="14">
        <v>241.81028914441504</v>
      </c>
      <c r="K48" s="14">
        <v>2.7407199669029612</v>
      </c>
      <c r="L48" s="14">
        <v>0.56767956844745449</v>
      </c>
      <c r="M48" s="14">
        <v>0</v>
      </c>
      <c r="N48" s="14">
        <v>193.6855421663611</v>
      </c>
      <c r="O48" s="14">
        <v>1.8458965917376897E-2</v>
      </c>
      <c r="P48" s="14">
        <v>2.1430009402493188E-2</v>
      </c>
      <c r="Q48" s="14">
        <v>6.6307088884579972</v>
      </c>
      <c r="R48" s="14">
        <v>5.6046283666774652</v>
      </c>
      <c r="S48" s="14">
        <v>3082.8417836122949</v>
      </c>
      <c r="T48" s="14">
        <v>8.7901488099523253E-5</v>
      </c>
      <c r="U48" s="14">
        <v>6271.6911183914453</v>
      </c>
      <c r="V48" s="14">
        <v>33.738313923472461</v>
      </c>
      <c r="W48" s="14">
        <v>2.0454469690414454E-2</v>
      </c>
      <c r="X48" s="14">
        <v>2.2047155409840449</v>
      </c>
      <c r="Y48" s="14">
        <v>1.5794611583266049</v>
      </c>
      <c r="Z48" s="14">
        <v>1194.1660400264034</v>
      </c>
      <c r="AA48" s="14">
        <v>0</v>
      </c>
      <c r="AB48" s="14">
        <v>71.560770276827895</v>
      </c>
      <c r="AC48" s="14">
        <v>63.628172116845469</v>
      </c>
      <c r="AD48" s="14">
        <v>0</v>
      </c>
      <c r="AE48" s="14">
        <v>0.35507102293445209</v>
      </c>
      <c r="AF48" s="14">
        <v>0</v>
      </c>
      <c r="AG48" s="14">
        <v>36.156661894455851</v>
      </c>
      <c r="AH48" s="14">
        <v>1.7327341979063351E-4</v>
      </c>
      <c r="AI48" s="14">
        <v>4.9107687434244189</v>
      </c>
      <c r="AJ48" s="14">
        <v>2.1016648453534927E-2</v>
      </c>
      <c r="AK48" s="14">
        <v>3.3868666188036467E-2</v>
      </c>
      <c r="AL48" s="14">
        <v>3.6374853264889153</v>
      </c>
      <c r="AM48" s="14">
        <v>0.45574131691949632</v>
      </c>
      <c r="AN48" s="14">
        <v>12.984370713943306</v>
      </c>
      <c r="AO48" s="14">
        <v>1.0389724110720743E-2</v>
      </c>
      <c r="AP48" s="14">
        <v>1.0951191069660373</v>
      </c>
      <c r="AQ48" s="14">
        <v>10.413675636093018</v>
      </c>
      <c r="AR48" s="14">
        <v>130.85467738722957</v>
      </c>
      <c r="AS48" s="14">
        <v>1116.5738825922695</v>
      </c>
      <c r="AT48" s="14">
        <v>0</v>
      </c>
      <c r="AU48" s="14">
        <v>0.27294579896451665</v>
      </c>
      <c r="AV48" s="14">
        <v>4.1644331424641798</v>
      </c>
      <c r="AW48" s="14">
        <v>0.12854873430907385</v>
      </c>
      <c r="AX48" s="14">
        <v>0.15754996932623058</v>
      </c>
      <c r="AY48" s="14">
        <v>1.4359418729227746E-2</v>
      </c>
      <c r="AZ48" s="14">
        <v>34.380295933775905</v>
      </c>
      <c r="BA48" s="14">
        <v>2344.6262191357177</v>
      </c>
      <c r="BB48" s="14">
        <v>5.7379375972894428E-2</v>
      </c>
      <c r="BC48" s="14">
        <v>304.27676978028308</v>
      </c>
      <c r="BD48" s="14">
        <v>15781.549938354965</v>
      </c>
    </row>
    <row r="49" spans="1:65" x14ac:dyDescent="0.3">
      <c r="A49" s="15" t="s">
        <v>44</v>
      </c>
      <c r="B49" s="14">
        <v>0.76675865934783483</v>
      </c>
      <c r="C49" s="14">
        <v>726.60348366739174</v>
      </c>
      <c r="D49" s="14">
        <v>8153.4919230270743</v>
      </c>
      <c r="E49" s="14">
        <v>2.8792165836051979</v>
      </c>
      <c r="F49" s="14">
        <v>0</v>
      </c>
      <c r="G49" s="14">
        <v>72.070460510975337</v>
      </c>
      <c r="H49" s="14">
        <v>0</v>
      </c>
      <c r="I49" s="14">
        <v>1.4397508127901284</v>
      </c>
      <c r="J49" s="14">
        <v>316.15791222231326</v>
      </c>
      <c r="K49" s="14">
        <v>31.840290633137805</v>
      </c>
      <c r="L49" s="14">
        <v>48646.273438785211</v>
      </c>
      <c r="M49" s="14">
        <v>52.310755352220404</v>
      </c>
      <c r="N49" s="14">
        <v>2.0815343469416625</v>
      </c>
      <c r="O49" s="14">
        <v>220.46255573043439</v>
      </c>
      <c r="P49" s="14">
        <v>695.4584065221726</v>
      </c>
      <c r="Q49" s="14">
        <v>0.49980776029937779</v>
      </c>
      <c r="R49" s="14">
        <v>4846.3341670820182</v>
      </c>
      <c r="S49" s="14">
        <v>479.71968312589149</v>
      </c>
      <c r="T49" s="14">
        <v>754.28392762141971</v>
      </c>
      <c r="U49" s="14">
        <v>753.96920179570816</v>
      </c>
      <c r="V49" s="14">
        <v>1.6300297404446746</v>
      </c>
      <c r="W49" s="14">
        <v>3.4509363634186448E-2</v>
      </c>
      <c r="X49" s="14">
        <v>9.7763233742729518</v>
      </c>
      <c r="Y49" s="14">
        <v>9614.5411676949825</v>
      </c>
      <c r="Z49" s="14">
        <v>18.411581576101867</v>
      </c>
      <c r="AA49" s="14">
        <v>0</v>
      </c>
      <c r="AB49" s="14">
        <v>7.882512941395349E-4</v>
      </c>
      <c r="AC49" s="14">
        <v>51.296699891753285</v>
      </c>
      <c r="AD49" s="14">
        <v>740.15774735544096</v>
      </c>
      <c r="AE49" s="14">
        <v>0.49102690271985727</v>
      </c>
      <c r="AF49" s="14">
        <v>84.005213859049078</v>
      </c>
      <c r="AG49" s="14">
        <v>1.3635165949078365</v>
      </c>
      <c r="AH49" s="14">
        <v>0</v>
      </c>
      <c r="AI49" s="14">
        <v>4239.1586759622614</v>
      </c>
      <c r="AJ49" s="14">
        <v>2.3387898042493069</v>
      </c>
      <c r="AK49" s="14">
        <v>1.193386657896365</v>
      </c>
      <c r="AL49" s="14">
        <v>797.51901565020887</v>
      </c>
      <c r="AM49" s="14">
        <v>5.1493955362289592</v>
      </c>
      <c r="AN49" s="14">
        <v>447.0543705008219</v>
      </c>
      <c r="AO49" s="14">
        <v>0</v>
      </c>
      <c r="AP49" s="14">
        <v>5.2046284931340923</v>
      </c>
      <c r="AQ49" s="14">
        <v>132.99383744614605</v>
      </c>
      <c r="AR49" s="14">
        <v>58.176887161570953</v>
      </c>
      <c r="AS49" s="14">
        <v>10.791051208061223</v>
      </c>
      <c r="AT49" s="14">
        <v>6.0029209908117096</v>
      </c>
      <c r="AU49" s="14">
        <v>0</v>
      </c>
      <c r="AV49" s="14">
        <v>46.035334268041595</v>
      </c>
      <c r="AW49" s="14">
        <v>230.36105421391596</v>
      </c>
      <c r="AX49" s="14">
        <v>5.4103192775051943</v>
      </c>
      <c r="AY49" s="14">
        <v>0.28947503675449304</v>
      </c>
      <c r="AZ49" s="14">
        <v>944.38642690091547</v>
      </c>
      <c r="BA49" s="14">
        <v>369.57079767245693</v>
      </c>
      <c r="BB49" s="14">
        <v>1.3063282545405159</v>
      </c>
      <c r="BC49" s="14">
        <v>2711.0303614699178</v>
      </c>
      <c r="BD49" s="14">
        <v>86292.324935349025</v>
      </c>
    </row>
    <row r="50" spans="1:65" x14ac:dyDescent="0.3">
      <c r="A50" s="15" t="s">
        <v>45</v>
      </c>
      <c r="B50" s="14">
        <v>179.04386893119786</v>
      </c>
      <c r="C50" s="14">
        <v>0.42138705643137964</v>
      </c>
      <c r="D50" s="14">
        <v>21.525893948514927</v>
      </c>
      <c r="E50" s="14">
        <v>134.22680732464482</v>
      </c>
      <c r="F50" s="14">
        <v>0</v>
      </c>
      <c r="G50" s="14">
        <v>11.467451367292716</v>
      </c>
      <c r="H50" s="14">
        <v>0</v>
      </c>
      <c r="I50" s="14">
        <v>7.6637356493893805</v>
      </c>
      <c r="J50" s="14">
        <v>26.182531905304511</v>
      </c>
      <c r="K50" s="14">
        <v>6.2664184969271117</v>
      </c>
      <c r="L50" s="14">
        <v>0</v>
      </c>
      <c r="M50" s="14">
        <v>0.56991587238067787</v>
      </c>
      <c r="N50" s="14">
        <v>166.50524828218209</v>
      </c>
      <c r="O50" s="14">
        <v>6.4014340352422048</v>
      </c>
      <c r="P50" s="14">
        <v>2.8905653831071087E-5</v>
      </c>
      <c r="Q50" s="14">
        <v>1.2666597675248026</v>
      </c>
      <c r="R50" s="14">
        <v>485.26254978880894</v>
      </c>
      <c r="S50" s="14">
        <v>779.00992831006454</v>
      </c>
      <c r="T50" s="14">
        <v>3.9726006277469255</v>
      </c>
      <c r="U50" s="14">
        <v>0.56336554309941222</v>
      </c>
      <c r="V50" s="14">
        <v>371.72301999507357</v>
      </c>
      <c r="W50" s="14">
        <v>138.46832204447318</v>
      </c>
      <c r="X50" s="14">
        <v>32.558586758027481</v>
      </c>
      <c r="Y50" s="14">
        <v>206.27601272892181</v>
      </c>
      <c r="Z50" s="14">
        <v>37.095220010570962</v>
      </c>
      <c r="AA50" s="14">
        <v>0</v>
      </c>
      <c r="AB50" s="14">
        <v>3.8806021847548049</v>
      </c>
      <c r="AC50" s="14">
        <v>1.2130748076653574E-2</v>
      </c>
      <c r="AD50" s="14">
        <v>3.6644336972023281E-2</v>
      </c>
      <c r="AE50" s="14">
        <v>4.0707074208263787</v>
      </c>
      <c r="AF50" s="14">
        <v>4.9315562967086093</v>
      </c>
      <c r="AG50" s="14">
        <v>349.25136476044952</v>
      </c>
      <c r="AH50" s="14">
        <v>2.3371811913489925E-7</v>
      </c>
      <c r="AI50" s="14">
        <v>190.72686912054229</v>
      </c>
      <c r="AJ50" s="14">
        <v>3.1660570481523605E-2</v>
      </c>
      <c r="AK50" s="14">
        <v>142.58985754525972</v>
      </c>
      <c r="AL50" s="14">
        <v>2.6448499412478177</v>
      </c>
      <c r="AM50" s="14">
        <v>11.903917504040239</v>
      </c>
      <c r="AN50" s="14">
        <v>215.22757405616272</v>
      </c>
      <c r="AO50" s="14">
        <v>9123.4102891927705</v>
      </c>
      <c r="AP50" s="14">
        <v>2.3453148837645412</v>
      </c>
      <c r="AQ50" s="14">
        <v>1.2461467952373555</v>
      </c>
      <c r="AR50" s="14">
        <v>0.21035530023862856</v>
      </c>
      <c r="AS50" s="14">
        <v>47.820243742605562</v>
      </c>
      <c r="AT50" s="14">
        <v>4.4850741733242998</v>
      </c>
      <c r="AU50" s="14">
        <v>0.9285919076890925</v>
      </c>
      <c r="AV50" s="14">
        <v>0</v>
      </c>
      <c r="AW50" s="14">
        <v>1.6320288871586917</v>
      </c>
      <c r="AX50" s="14">
        <v>350.03738789953991</v>
      </c>
      <c r="AY50" s="14">
        <v>9103.5689865776385</v>
      </c>
      <c r="AZ50" s="14">
        <v>2767.2676907138816</v>
      </c>
      <c r="BA50" s="14">
        <v>1766.7137875856749</v>
      </c>
      <c r="BB50" s="14">
        <v>11.693806823592016</v>
      </c>
      <c r="BC50" s="14">
        <v>11245.160111863932</v>
      </c>
      <c r="BD50" s="14">
        <v>37968.298538415766</v>
      </c>
    </row>
    <row r="51" spans="1:65" x14ac:dyDescent="0.3">
      <c r="A51" s="15" t="s">
        <v>46</v>
      </c>
      <c r="B51" s="14">
        <v>20.375402156406892</v>
      </c>
      <c r="C51" s="14">
        <v>53.264564431621594</v>
      </c>
      <c r="D51" s="14">
        <v>23.981266514484354</v>
      </c>
      <c r="E51" s="14">
        <v>103.62227128895537</v>
      </c>
      <c r="F51" s="14">
        <v>0</v>
      </c>
      <c r="G51" s="14">
        <v>5.588319234272368</v>
      </c>
      <c r="H51" s="14">
        <v>0</v>
      </c>
      <c r="I51" s="14">
        <v>23.388204054769048</v>
      </c>
      <c r="J51" s="14">
        <v>3963.4495835409457</v>
      </c>
      <c r="K51" s="14">
        <v>88.958123047997219</v>
      </c>
      <c r="L51" s="14">
        <v>3.3423492617113877</v>
      </c>
      <c r="M51" s="14">
        <v>2.9566193988479843</v>
      </c>
      <c r="N51" s="14">
        <v>6.1684328401586663</v>
      </c>
      <c r="O51" s="14">
        <v>154.0459280715302</v>
      </c>
      <c r="P51" s="14">
        <v>116.25780241766525</v>
      </c>
      <c r="Q51" s="14">
        <v>623.37986675507136</v>
      </c>
      <c r="R51" s="14">
        <v>1285.3027302866299</v>
      </c>
      <c r="S51" s="14">
        <v>442.85355239402969</v>
      </c>
      <c r="T51" s="14">
        <v>9.5261669757060741</v>
      </c>
      <c r="U51" s="14">
        <v>15.114621235012612</v>
      </c>
      <c r="V51" s="14">
        <v>70.804733509302721</v>
      </c>
      <c r="W51" s="14">
        <v>0.12472097527880241</v>
      </c>
      <c r="X51" s="14">
        <v>15.648786611311248</v>
      </c>
      <c r="Y51" s="14">
        <v>115.1041317696114</v>
      </c>
      <c r="Z51" s="14">
        <v>1275.2858010902082</v>
      </c>
      <c r="AA51" s="14">
        <v>0</v>
      </c>
      <c r="AB51" s="14">
        <v>14.047734941748867</v>
      </c>
      <c r="AC51" s="14">
        <v>707.32597305203228</v>
      </c>
      <c r="AD51" s="14">
        <v>0.27483252729017466</v>
      </c>
      <c r="AE51" s="14">
        <v>9.682456805671988</v>
      </c>
      <c r="AF51" s="14">
        <v>0</v>
      </c>
      <c r="AG51" s="14">
        <v>272.12709049459977</v>
      </c>
      <c r="AH51" s="14">
        <v>6.0673965689702813E-6</v>
      </c>
      <c r="AI51" s="14">
        <v>749.76244218644297</v>
      </c>
      <c r="AJ51" s="14">
        <v>0.45217047021397588</v>
      </c>
      <c r="AK51" s="14">
        <v>2404.838227291943</v>
      </c>
      <c r="AL51" s="14">
        <v>76.733980799712484</v>
      </c>
      <c r="AM51" s="14">
        <v>15.476688561367196</v>
      </c>
      <c r="AN51" s="14">
        <v>443.35757560122192</v>
      </c>
      <c r="AO51" s="14">
        <v>10.96283160329118</v>
      </c>
      <c r="AP51" s="14">
        <v>274.97031634081731</v>
      </c>
      <c r="AQ51" s="14">
        <v>440.88397254875633</v>
      </c>
      <c r="AR51" s="14">
        <v>11.532978759633682</v>
      </c>
      <c r="AS51" s="14">
        <v>35.35423755629779</v>
      </c>
      <c r="AT51" s="14">
        <v>1.5718541983964851</v>
      </c>
      <c r="AU51" s="14">
        <v>4.2488159073589093</v>
      </c>
      <c r="AV51" s="14">
        <v>46.693496901808331</v>
      </c>
      <c r="AW51" s="14">
        <v>0</v>
      </c>
      <c r="AX51" s="14">
        <v>377.98992878804717</v>
      </c>
      <c r="AY51" s="14">
        <v>194.40858530407866</v>
      </c>
      <c r="AZ51" s="14">
        <v>401.26700768965458</v>
      </c>
      <c r="BA51" s="14">
        <v>1107.9503631162052</v>
      </c>
      <c r="BB51" s="14">
        <v>2.1677932943860285</v>
      </c>
      <c r="BC51" s="14">
        <v>1579.0008116100817</v>
      </c>
      <c r="BD51" s="14">
        <v>17601.626150279979</v>
      </c>
    </row>
    <row r="52" spans="1:65" x14ac:dyDescent="0.3">
      <c r="A52" s="15" t="s">
        <v>47</v>
      </c>
      <c r="B52" s="14">
        <v>3.5101821548277408</v>
      </c>
      <c r="C52" s="14">
        <v>372.27410625153516</v>
      </c>
      <c r="D52" s="14">
        <v>10.733412308480194</v>
      </c>
      <c r="E52" s="14">
        <v>14.829940798219424</v>
      </c>
      <c r="F52" s="14">
        <v>0</v>
      </c>
      <c r="G52" s="14">
        <v>0.20608136023489057</v>
      </c>
      <c r="H52" s="14">
        <v>0</v>
      </c>
      <c r="I52" s="14">
        <v>1828.9615434667414</v>
      </c>
      <c r="J52" s="14">
        <v>41498.429973941536</v>
      </c>
      <c r="K52" s="14">
        <v>284.79648884272615</v>
      </c>
      <c r="L52" s="14">
        <v>0</v>
      </c>
      <c r="M52" s="14">
        <v>0</v>
      </c>
      <c r="N52" s="14">
        <v>0.24497400713929696</v>
      </c>
      <c r="O52" s="14">
        <v>0.28950349284703786</v>
      </c>
      <c r="P52" s="14">
        <v>8.5988087611987479E-2</v>
      </c>
      <c r="Q52" s="14">
        <v>0.24480849203039967</v>
      </c>
      <c r="R52" s="14">
        <v>9.1843658942016155</v>
      </c>
      <c r="S52" s="14">
        <v>28672.225321642814</v>
      </c>
      <c r="T52" s="14">
        <v>6.2992781167574641E-3</v>
      </c>
      <c r="U52" s="14">
        <v>0.21742943479325508</v>
      </c>
      <c r="V52" s="14">
        <v>19230.240940094114</v>
      </c>
      <c r="W52" s="14">
        <v>124.10986696490059</v>
      </c>
      <c r="X52" s="14">
        <v>1.1042226401332151</v>
      </c>
      <c r="Y52" s="14">
        <v>453.94266571947628</v>
      </c>
      <c r="Z52" s="14">
        <v>91.245080459102525</v>
      </c>
      <c r="AA52" s="14">
        <v>0</v>
      </c>
      <c r="AB52" s="14">
        <v>2.1824056626845514E-2</v>
      </c>
      <c r="AC52" s="14">
        <v>0.15044325266958139</v>
      </c>
      <c r="AD52" s="14">
        <v>3.2711502101132679E-4</v>
      </c>
      <c r="AE52" s="14">
        <v>11112.140887294754</v>
      </c>
      <c r="AF52" s="14">
        <v>0</v>
      </c>
      <c r="AG52" s="14">
        <v>114286.96697728882</v>
      </c>
      <c r="AH52" s="14">
        <v>77.877915607310868</v>
      </c>
      <c r="AI52" s="14">
        <v>147.83373514333695</v>
      </c>
      <c r="AJ52" s="14">
        <v>0.18298639577131098</v>
      </c>
      <c r="AK52" s="14">
        <v>0.1208328045201469</v>
      </c>
      <c r="AL52" s="14">
        <v>5560.3119607739227</v>
      </c>
      <c r="AM52" s="14">
        <v>64.463613323741527</v>
      </c>
      <c r="AN52" s="14">
        <v>15704.113478922311</v>
      </c>
      <c r="AO52" s="14">
        <v>104.33442472409524</v>
      </c>
      <c r="AP52" s="14">
        <v>3660.8801574073605</v>
      </c>
      <c r="AQ52" s="14">
        <v>8.3458131739132316E-3</v>
      </c>
      <c r="AR52" s="14">
        <v>2.4174446934898279</v>
      </c>
      <c r="AS52" s="14">
        <v>267.42876505999897</v>
      </c>
      <c r="AT52" s="14">
        <v>5.7377665090521841E-4</v>
      </c>
      <c r="AU52" s="14">
        <v>126.32413962106699</v>
      </c>
      <c r="AV52" s="14">
        <v>0.20716319639642725</v>
      </c>
      <c r="AW52" s="14">
        <v>0.26085717269012204</v>
      </c>
      <c r="AX52" s="14">
        <v>0</v>
      </c>
      <c r="AY52" s="14">
        <v>9486.3497522964226</v>
      </c>
      <c r="AZ52" s="14">
        <v>38.744261540570157</v>
      </c>
      <c r="BA52" s="14">
        <v>5763.2888459705109</v>
      </c>
      <c r="BB52" s="14">
        <v>395389.19491240743</v>
      </c>
      <c r="BC52" s="14">
        <v>14826.494268997858</v>
      </c>
      <c r="BD52" s="14">
        <v>669217.00208998821</v>
      </c>
    </row>
    <row r="53" spans="1:65" x14ac:dyDescent="0.3">
      <c r="A53" s="15" t="s">
        <v>48</v>
      </c>
      <c r="B53" s="14">
        <v>0</v>
      </c>
      <c r="C53" s="14">
        <v>2.7423701244496463E-2</v>
      </c>
      <c r="D53" s="14">
        <v>0</v>
      </c>
      <c r="E53" s="14">
        <v>0</v>
      </c>
      <c r="F53" s="14">
        <v>0</v>
      </c>
      <c r="G53" s="14">
        <v>320.32698159978878</v>
      </c>
      <c r="H53" s="14">
        <v>0</v>
      </c>
      <c r="I53" s="14">
        <v>0</v>
      </c>
      <c r="J53" s="14">
        <v>760.34765984288254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55.117277633945008</v>
      </c>
      <c r="S53" s="14">
        <v>85.928437058570083</v>
      </c>
      <c r="T53" s="14">
        <v>3.2450369217732571</v>
      </c>
      <c r="U53" s="14">
        <v>0</v>
      </c>
      <c r="V53" s="14">
        <v>0</v>
      </c>
      <c r="W53" s="14">
        <v>0</v>
      </c>
      <c r="X53" s="14">
        <v>0</v>
      </c>
      <c r="Y53" s="14">
        <v>455.16301196148754</v>
      </c>
      <c r="Z53" s="14">
        <v>414.5866428583584</v>
      </c>
      <c r="AA53" s="14">
        <v>0</v>
      </c>
      <c r="AB53" s="14">
        <v>0</v>
      </c>
      <c r="AC53" s="14">
        <v>0</v>
      </c>
      <c r="AD53" s="14">
        <v>0</v>
      </c>
      <c r="AE53" s="14">
        <v>0</v>
      </c>
      <c r="AF53" s="14">
        <v>0</v>
      </c>
      <c r="AG53" s="14">
        <v>84.377991465393478</v>
      </c>
      <c r="AH53" s="14">
        <v>0</v>
      </c>
      <c r="AI53" s="14">
        <v>15.163428216260085</v>
      </c>
      <c r="AJ53" s="14">
        <v>0</v>
      </c>
      <c r="AK53" s="14">
        <v>0</v>
      </c>
      <c r="AL53" s="14">
        <v>37.14741074263948</v>
      </c>
      <c r="AM53" s="14">
        <v>0</v>
      </c>
      <c r="AN53" s="14">
        <v>0</v>
      </c>
      <c r="AO53" s="14">
        <v>0</v>
      </c>
      <c r="AP53" s="14">
        <v>0</v>
      </c>
      <c r="AQ53" s="14">
        <v>16.31307834997607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0</v>
      </c>
      <c r="AX53" s="14">
        <v>3185.8598237588617</v>
      </c>
      <c r="AY53" s="14">
        <v>0</v>
      </c>
      <c r="AZ53" s="14">
        <v>2.7317374736921138</v>
      </c>
      <c r="BA53" s="14">
        <v>0</v>
      </c>
      <c r="BB53" s="14">
        <v>0</v>
      </c>
      <c r="BC53" s="14">
        <v>10166.681793180092</v>
      </c>
      <c r="BD53" s="14">
        <v>15603.017734764966</v>
      </c>
    </row>
    <row r="54" spans="1:65" x14ac:dyDescent="0.3">
      <c r="A54" s="15" t="s">
        <v>49</v>
      </c>
      <c r="B54" s="14">
        <v>487.05744857199329</v>
      </c>
      <c r="C54" s="14">
        <v>12502.210502530623</v>
      </c>
      <c r="D54" s="14">
        <v>1431.6073716788692</v>
      </c>
      <c r="E54" s="14">
        <v>103.9428997384814</v>
      </c>
      <c r="F54" s="14">
        <v>0</v>
      </c>
      <c r="G54" s="14">
        <v>117.39836962797115</v>
      </c>
      <c r="H54" s="14">
        <v>0</v>
      </c>
      <c r="I54" s="14">
        <v>1436.4345840609426</v>
      </c>
      <c r="J54" s="14">
        <v>47180.025407280744</v>
      </c>
      <c r="K54" s="14">
        <v>12298.989739573057</v>
      </c>
      <c r="L54" s="14">
        <v>874.92588669865233</v>
      </c>
      <c r="M54" s="14">
        <v>4.824516259764013</v>
      </c>
      <c r="N54" s="14">
        <v>245.15120785554956</v>
      </c>
      <c r="O54" s="14">
        <v>236.9048128950634</v>
      </c>
      <c r="P54" s="14">
        <v>1716.7804602690994</v>
      </c>
      <c r="Q54" s="14">
        <v>4585.6266715580814</v>
      </c>
      <c r="R54" s="14">
        <v>79827.340064117103</v>
      </c>
      <c r="S54" s="14">
        <v>101001.95673590375</v>
      </c>
      <c r="T54" s="14">
        <v>28.887839038919736</v>
      </c>
      <c r="U54" s="14">
        <v>327.91317207490584</v>
      </c>
      <c r="V54" s="14">
        <v>2218.1477075193011</v>
      </c>
      <c r="W54" s="14">
        <v>13.24290812083531</v>
      </c>
      <c r="X54" s="14">
        <v>4736.4153002717248</v>
      </c>
      <c r="Y54" s="14">
        <v>20317.239186379462</v>
      </c>
      <c r="Z54" s="14">
        <v>6132.6883639066873</v>
      </c>
      <c r="AA54" s="14">
        <v>2.81696795086205</v>
      </c>
      <c r="AB54" s="14">
        <v>12.373486986753464</v>
      </c>
      <c r="AC54" s="14">
        <v>57.7251599493258</v>
      </c>
      <c r="AD54" s="14">
        <v>262.87097943891689</v>
      </c>
      <c r="AE54" s="14">
        <v>15944.591686918064</v>
      </c>
      <c r="AF54" s="14">
        <v>20.29614105921511</v>
      </c>
      <c r="AG54" s="14">
        <v>1175.5402085601957</v>
      </c>
      <c r="AH54" s="14">
        <v>2.7389750551173853</v>
      </c>
      <c r="AI54" s="14">
        <v>9202.2787993888287</v>
      </c>
      <c r="AJ54" s="14">
        <v>9.6735032649124335</v>
      </c>
      <c r="AK54" s="14">
        <v>1661.5342622784033</v>
      </c>
      <c r="AL54" s="14">
        <v>39518.363624231519</v>
      </c>
      <c r="AM54" s="14">
        <v>1209.7384488132827</v>
      </c>
      <c r="AN54" s="14">
        <v>2812.8674329985206</v>
      </c>
      <c r="AO54" s="14">
        <v>61.480197461601762</v>
      </c>
      <c r="AP54" s="14">
        <v>7148.5109474897627</v>
      </c>
      <c r="AQ54" s="14">
        <v>334.0990832150955</v>
      </c>
      <c r="AR54" s="14">
        <v>1399.4669260736823</v>
      </c>
      <c r="AS54" s="14">
        <v>15022.070691313316</v>
      </c>
      <c r="AT54" s="14">
        <v>286.84928434087897</v>
      </c>
      <c r="AU54" s="14">
        <v>50.153602782882942</v>
      </c>
      <c r="AV54" s="14">
        <v>5954.8491200955868</v>
      </c>
      <c r="AW54" s="14">
        <v>5647.6246245612156</v>
      </c>
      <c r="AX54" s="14">
        <v>651.72251876855444</v>
      </c>
      <c r="AY54" s="14">
        <v>914.22563792424705</v>
      </c>
      <c r="AZ54" s="14">
        <v>0</v>
      </c>
      <c r="BA54" s="14">
        <v>53984.864408841328</v>
      </c>
      <c r="BB54" s="14">
        <v>452.0729128779027</v>
      </c>
      <c r="BC54" s="14">
        <v>13181.124985636889</v>
      </c>
      <c r="BD54" s="14">
        <v>474808.23577420862</v>
      </c>
    </row>
    <row r="55" spans="1:65" x14ac:dyDescent="0.3">
      <c r="A55" s="15" t="s">
        <v>50</v>
      </c>
      <c r="B55" s="14">
        <v>6923.7639984397401</v>
      </c>
      <c r="C55" s="14">
        <v>160997.3559953126</v>
      </c>
      <c r="D55" s="14">
        <v>14425.019597333612</v>
      </c>
      <c r="E55" s="14">
        <v>974.32179415513247</v>
      </c>
      <c r="F55" s="14">
        <v>29.247611715818504</v>
      </c>
      <c r="G55" s="14">
        <v>40.042874145451627</v>
      </c>
      <c r="H55" s="14">
        <v>11.598348140189175</v>
      </c>
      <c r="I55" s="14">
        <v>49769.391427785333</v>
      </c>
      <c r="J55" s="14">
        <v>882923.3607067446</v>
      </c>
      <c r="K55" s="14">
        <v>157912.45663884448</v>
      </c>
      <c r="L55" s="14">
        <v>0</v>
      </c>
      <c r="M55" s="14">
        <v>0</v>
      </c>
      <c r="N55" s="14">
        <v>92232.860847738557</v>
      </c>
      <c r="O55" s="14">
        <v>14007.892372959395</v>
      </c>
      <c r="P55" s="14">
        <v>0</v>
      </c>
      <c r="Q55" s="14">
        <v>847.82202456182245</v>
      </c>
      <c r="R55" s="14">
        <v>322114.31896493945</v>
      </c>
      <c r="S55" s="14">
        <v>619171.15119714313</v>
      </c>
      <c r="T55" s="14">
        <v>29.960283783699449</v>
      </c>
      <c r="U55" s="14">
        <v>22.715611446528008</v>
      </c>
      <c r="V55" s="14">
        <v>5739.220217842385</v>
      </c>
      <c r="W55" s="14">
        <v>72.352644352786925</v>
      </c>
      <c r="X55" s="14">
        <v>15084.304385464462</v>
      </c>
      <c r="Y55" s="14">
        <v>325205.03212768334</v>
      </c>
      <c r="Z55" s="14">
        <v>5019071.3133935537</v>
      </c>
      <c r="AA55" s="14">
        <v>0</v>
      </c>
      <c r="AB55" s="14">
        <v>17.450637504588293</v>
      </c>
      <c r="AC55" s="14">
        <v>547.06065771625254</v>
      </c>
      <c r="AD55" s="14">
        <v>0</v>
      </c>
      <c r="AE55" s="14">
        <v>421633.05802954407</v>
      </c>
      <c r="AF55" s="14">
        <v>0</v>
      </c>
      <c r="AG55" s="14">
        <v>52009.914736639599</v>
      </c>
      <c r="AH55" s="14">
        <v>0</v>
      </c>
      <c r="AI55" s="14">
        <v>64354.11514368881</v>
      </c>
      <c r="AJ55" s="14">
        <v>357.7433638494</v>
      </c>
      <c r="AK55" s="14">
        <v>27563.489054597136</v>
      </c>
      <c r="AL55" s="14">
        <v>2010435.1833348703</v>
      </c>
      <c r="AM55" s="14">
        <v>313201.0694675399</v>
      </c>
      <c r="AN55" s="14">
        <v>2078.2428390031182</v>
      </c>
      <c r="AO55" s="14">
        <v>165.16207191646544</v>
      </c>
      <c r="AP55" s="14">
        <v>1311633.0547742324</v>
      </c>
      <c r="AQ55" s="14">
        <v>211.72064758240799</v>
      </c>
      <c r="AR55" s="14">
        <v>6911.4088059163441</v>
      </c>
      <c r="AS55" s="14">
        <v>553049.08990611916</v>
      </c>
      <c r="AT55" s="14">
        <v>42.942396591794605</v>
      </c>
      <c r="AU55" s="14">
        <v>32.10473084442625</v>
      </c>
      <c r="AV55" s="14">
        <v>611.13154656329607</v>
      </c>
      <c r="AW55" s="14">
        <v>3756.4595112901088</v>
      </c>
      <c r="AX55" s="14">
        <v>5052.9572252591288</v>
      </c>
      <c r="AY55" s="14">
        <v>2542.7104626190626</v>
      </c>
      <c r="AZ55" s="14">
        <v>156999.08415383476</v>
      </c>
      <c r="BA55" s="14">
        <v>0</v>
      </c>
      <c r="BB55" s="14">
        <v>1854.4016871853016</v>
      </c>
      <c r="BC55" s="14">
        <v>136974.32713256287</v>
      </c>
      <c r="BD55" s="14">
        <v>12759639.385381555</v>
      </c>
    </row>
    <row r="56" spans="1:65" x14ac:dyDescent="0.3">
      <c r="A56" s="15" t="s">
        <v>229</v>
      </c>
      <c r="B56" s="14">
        <v>992.94569538505118</v>
      </c>
      <c r="C56" s="14">
        <v>39.157165969642278</v>
      </c>
      <c r="D56" s="14">
        <v>12428.990320583138</v>
      </c>
      <c r="E56" s="14">
        <v>4548.042480529467</v>
      </c>
      <c r="F56" s="14">
        <v>0</v>
      </c>
      <c r="G56" s="14">
        <v>454.35230792143244</v>
      </c>
      <c r="H56" s="14">
        <v>20.025007681309795</v>
      </c>
      <c r="I56" s="14">
        <v>6255.2511066870384</v>
      </c>
      <c r="J56" s="14">
        <v>48337.066766446107</v>
      </c>
      <c r="K56" s="14">
        <v>3232.4952890773293</v>
      </c>
      <c r="L56" s="14">
        <v>0</v>
      </c>
      <c r="M56" s="14">
        <v>0</v>
      </c>
      <c r="N56" s="14">
        <v>1.8102841264670446</v>
      </c>
      <c r="O56" s="14">
        <v>5.2677818606899169</v>
      </c>
      <c r="P56" s="14">
        <v>0.1672156155155865</v>
      </c>
      <c r="Q56" s="14">
        <v>167.82953251502701</v>
      </c>
      <c r="R56" s="14">
        <v>204.8383209176682</v>
      </c>
      <c r="S56" s="14">
        <v>77600.008208712272</v>
      </c>
      <c r="T56" s="14">
        <v>359.37134669576602</v>
      </c>
      <c r="U56" s="14">
        <v>2.0948868286462887</v>
      </c>
      <c r="V56" s="14">
        <v>21969.499212212322</v>
      </c>
      <c r="W56" s="14">
        <v>65.979489401407392</v>
      </c>
      <c r="X56" s="14">
        <v>242.2002794147933</v>
      </c>
      <c r="Y56" s="14">
        <v>3779.0168267499712</v>
      </c>
      <c r="Z56" s="14">
        <v>26295.062032611942</v>
      </c>
      <c r="AA56" s="14">
        <v>13.20982445987759</v>
      </c>
      <c r="AB56" s="14">
        <v>8.6362243782018067E-2</v>
      </c>
      <c r="AC56" s="14">
        <v>4.786963677064092</v>
      </c>
      <c r="AD56" s="14">
        <v>0.42912447243553592</v>
      </c>
      <c r="AE56" s="14">
        <v>11670.73121776418</v>
      </c>
      <c r="AF56" s="14">
        <v>97.325430348379541</v>
      </c>
      <c r="AG56" s="14">
        <v>2149.4460771069307</v>
      </c>
      <c r="AH56" s="14">
        <v>10.953756115627616</v>
      </c>
      <c r="AI56" s="14">
        <v>636065.88633713848</v>
      </c>
      <c r="AJ56" s="14">
        <v>4.5522917958078803</v>
      </c>
      <c r="AK56" s="14">
        <v>3.1057720305105745</v>
      </c>
      <c r="AL56" s="14">
        <v>7062.1343724849412</v>
      </c>
      <c r="AM56" s="14">
        <v>356.37314986652882</v>
      </c>
      <c r="AN56" s="14">
        <v>286.92597217537667</v>
      </c>
      <c r="AO56" s="14">
        <v>1859.6171754833513</v>
      </c>
      <c r="AP56" s="14">
        <v>4784.2473945333268</v>
      </c>
      <c r="AQ56" s="14">
        <v>128.14286937172318</v>
      </c>
      <c r="AR56" s="14">
        <v>9.1938473320217664</v>
      </c>
      <c r="AS56" s="14">
        <v>19958.087109410404</v>
      </c>
      <c r="AT56" s="14">
        <v>1.1157872969861521E-3</v>
      </c>
      <c r="AU56" s="14">
        <v>2308.1261517781368</v>
      </c>
      <c r="AV56" s="14">
        <v>2354.0210985883214</v>
      </c>
      <c r="AW56" s="14">
        <v>1765.6524019104329</v>
      </c>
      <c r="AX56" s="14">
        <v>8420.9256304575811</v>
      </c>
      <c r="AY56" s="14">
        <v>166649.89912519371</v>
      </c>
      <c r="AZ56" s="14">
        <v>23836.294160274349</v>
      </c>
      <c r="BA56" s="14">
        <v>710044.48997717211</v>
      </c>
      <c r="BB56" s="14">
        <v>0</v>
      </c>
      <c r="BC56" s="14">
        <v>11979.043431980603</v>
      </c>
      <c r="BD56" s="14">
        <v>1818825.1596988963</v>
      </c>
    </row>
    <row r="57" spans="1:65" x14ac:dyDescent="0.3">
      <c r="A57" s="15" t="s">
        <v>51</v>
      </c>
      <c r="B57" s="14">
        <v>197.68397597081128</v>
      </c>
      <c r="C57" s="14">
        <v>138.00108186646315</v>
      </c>
      <c r="D57" s="14">
        <v>234.53354249280142</v>
      </c>
      <c r="E57" s="14">
        <v>36.494929794536056</v>
      </c>
      <c r="F57" s="14">
        <v>0</v>
      </c>
      <c r="G57" s="14">
        <v>55.951098219129456</v>
      </c>
      <c r="H57" s="14">
        <v>0</v>
      </c>
      <c r="I57" s="14">
        <v>1429.7824852723463</v>
      </c>
      <c r="J57" s="14">
        <v>402224.89461790759</v>
      </c>
      <c r="K57" s="14">
        <v>1139.2527547440193</v>
      </c>
      <c r="L57" s="14">
        <v>42.436219114161752</v>
      </c>
      <c r="M57" s="14">
        <v>14.906230888824348</v>
      </c>
      <c r="N57" s="14">
        <v>147.65898472188115</v>
      </c>
      <c r="O57" s="14">
        <v>7.2829849226500754</v>
      </c>
      <c r="P57" s="14">
        <v>0.84080023400864867</v>
      </c>
      <c r="Q57" s="14">
        <v>14.074768873861604</v>
      </c>
      <c r="R57" s="14">
        <v>2841.1126606803364</v>
      </c>
      <c r="S57" s="14">
        <v>3743.0282403754222</v>
      </c>
      <c r="T57" s="14">
        <v>1.8358941486568294</v>
      </c>
      <c r="U57" s="14">
        <v>245.83702907799218</v>
      </c>
      <c r="V57" s="14">
        <v>442.67317422054668</v>
      </c>
      <c r="W57" s="14">
        <v>3.3113750336238001</v>
      </c>
      <c r="X57" s="14">
        <v>16.241083948768797</v>
      </c>
      <c r="Y57" s="14">
        <v>240.02075146075427</v>
      </c>
      <c r="Z57" s="14">
        <v>2666.2889151024074</v>
      </c>
      <c r="AA57" s="14">
        <v>0</v>
      </c>
      <c r="AB57" s="14">
        <v>1.3860451415252557</v>
      </c>
      <c r="AC57" s="14">
        <v>5.247548152362179</v>
      </c>
      <c r="AD57" s="14">
        <v>0.52563203288011995</v>
      </c>
      <c r="AE57" s="14">
        <v>81.693293156834955</v>
      </c>
      <c r="AF57" s="14">
        <v>14.680349316772332</v>
      </c>
      <c r="AG57" s="14">
        <v>124.97608251096786</v>
      </c>
      <c r="AH57" s="14">
        <v>0.41501189737676458</v>
      </c>
      <c r="AI57" s="14">
        <v>3073.6173595440519</v>
      </c>
      <c r="AJ57" s="14">
        <v>45.762926218283418</v>
      </c>
      <c r="AK57" s="14">
        <v>218.84970126461025</v>
      </c>
      <c r="AL57" s="14">
        <v>4472.3247439745664</v>
      </c>
      <c r="AM57" s="14">
        <v>697.79893575448295</v>
      </c>
      <c r="AN57" s="14">
        <v>464.48796529567539</v>
      </c>
      <c r="AO57" s="14">
        <v>1.463534254449594</v>
      </c>
      <c r="AP57" s="14">
        <v>851.31479033650453</v>
      </c>
      <c r="AQ57" s="14">
        <v>38.179837231291401</v>
      </c>
      <c r="AR57" s="14">
        <v>785.22740330013312</v>
      </c>
      <c r="AS57" s="14">
        <v>1252.7337481485511</v>
      </c>
      <c r="AT57" s="14">
        <v>33.446613042259642</v>
      </c>
      <c r="AU57" s="14">
        <v>41.054551087798814</v>
      </c>
      <c r="AV57" s="14">
        <v>731.14381811084741</v>
      </c>
      <c r="AW57" s="14">
        <v>15.40985080886685</v>
      </c>
      <c r="AX57" s="14">
        <v>42.752610563634207</v>
      </c>
      <c r="AY57" s="14">
        <v>53543.017731916392</v>
      </c>
      <c r="AZ57" s="14">
        <v>1247.823289043082</v>
      </c>
      <c r="BA57" s="14">
        <v>5003.7023517151201</v>
      </c>
      <c r="BB57" s="14">
        <v>79.030449557394803</v>
      </c>
      <c r="BC57" s="14">
        <v>0</v>
      </c>
      <c r="BD57" s="14">
        <v>488752.2097724484</v>
      </c>
    </row>
    <row r="58" spans="1:65" x14ac:dyDescent="0.3">
      <c r="A58" s="15" t="s">
        <v>52</v>
      </c>
      <c r="B58" s="14">
        <v>2460938.3502943483</v>
      </c>
      <c r="C58" s="14">
        <v>691923.72330285446</v>
      </c>
      <c r="D58" s="14">
        <v>419124.13890715101</v>
      </c>
      <c r="E58" s="14">
        <v>1504360.1424664764</v>
      </c>
      <c r="F58" s="14">
        <v>638.36207674426385</v>
      </c>
      <c r="G58" s="14">
        <v>8727.7044588852295</v>
      </c>
      <c r="H58" s="14">
        <v>22287.840408724267</v>
      </c>
      <c r="I58" s="14">
        <v>548399.25488898472</v>
      </c>
      <c r="J58" s="14">
        <v>16572477.819766378</v>
      </c>
      <c r="K58" s="14">
        <v>839085.24085932318</v>
      </c>
      <c r="L58" s="14">
        <v>77497.262463516032</v>
      </c>
      <c r="M58" s="14">
        <v>11793.727637041433</v>
      </c>
      <c r="N58" s="14">
        <v>347794.53458112833</v>
      </c>
      <c r="O58" s="14">
        <v>106797.37721864949</v>
      </c>
      <c r="P58" s="14">
        <v>14843.815231887902</v>
      </c>
      <c r="Q58" s="14">
        <v>52655.631031938043</v>
      </c>
      <c r="R58" s="14">
        <v>1467884.0266558062</v>
      </c>
      <c r="S58" s="14">
        <v>3759492.4218347585</v>
      </c>
      <c r="T58" s="14">
        <v>18465.416315069211</v>
      </c>
      <c r="U58" s="14">
        <v>97420.822224857387</v>
      </c>
      <c r="V58" s="14">
        <v>11222555.263752246</v>
      </c>
      <c r="W58" s="14">
        <v>236662.859178958</v>
      </c>
      <c r="X58" s="14">
        <v>206361.02106594067</v>
      </c>
      <c r="Y58" s="14">
        <v>1131962.5329462846</v>
      </c>
      <c r="Z58" s="14">
        <v>12938484.527094854</v>
      </c>
      <c r="AA58" s="14">
        <v>8497.1587836791168</v>
      </c>
      <c r="AB58" s="14">
        <v>1372.2210253110461</v>
      </c>
      <c r="AC58" s="14">
        <v>48329.943438573755</v>
      </c>
      <c r="AD58" s="14">
        <v>89079.600096697992</v>
      </c>
      <c r="AE58" s="14">
        <v>4110510.8528267387</v>
      </c>
      <c r="AF58" s="14">
        <v>26590.422905240783</v>
      </c>
      <c r="AG58" s="14">
        <v>2162470.943506381</v>
      </c>
      <c r="AH58" s="14">
        <v>91852.650219348856</v>
      </c>
      <c r="AI58" s="14">
        <v>2988031.4030734575</v>
      </c>
      <c r="AJ58" s="14">
        <v>32919.966018756168</v>
      </c>
      <c r="AK58" s="14">
        <v>134210.42260536543</v>
      </c>
      <c r="AL58" s="14">
        <v>9737319.5657328609</v>
      </c>
      <c r="AM58" s="14">
        <v>838869.93136945833</v>
      </c>
      <c r="AN58" s="14">
        <v>194662.0383655444</v>
      </c>
      <c r="AO58" s="14">
        <v>71909.616285315336</v>
      </c>
      <c r="AP58" s="14">
        <v>7100304.0578257227</v>
      </c>
      <c r="AQ58" s="14">
        <v>33269.186178297314</v>
      </c>
      <c r="AR58" s="14">
        <v>335334.92516914289</v>
      </c>
      <c r="AS58" s="14">
        <v>2185945.1866691662</v>
      </c>
      <c r="AT58" s="14">
        <v>23266.162434594295</v>
      </c>
      <c r="AU58" s="14">
        <v>167248.42590058944</v>
      </c>
      <c r="AV58" s="14">
        <v>126465.20343473744</v>
      </c>
      <c r="AW58" s="14">
        <v>88253.550284773359</v>
      </c>
      <c r="AX58" s="14">
        <v>2147498.3205142757</v>
      </c>
      <c r="AY58" s="14">
        <v>1896841.3884946604</v>
      </c>
      <c r="AZ58" s="14">
        <v>817374.87645401037</v>
      </c>
      <c r="BA58" s="14">
        <v>10228881.581717271</v>
      </c>
      <c r="BB58" s="14">
        <v>3145834.8809645763</v>
      </c>
      <c r="BC58" s="14">
        <v>18179930.519901156</v>
      </c>
      <c r="BD58" s="14">
        <v>121771708.81885852</v>
      </c>
    </row>
    <row r="61" spans="1:65" x14ac:dyDescent="0.3">
      <c r="A61" s="7" t="s">
        <v>265</v>
      </c>
      <c r="BF61" s="7" t="s">
        <v>266</v>
      </c>
    </row>
    <row r="62" spans="1:65" x14ac:dyDescent="0.3">
      <c r="A62" s="6" t="s">
        <v>86</v>
      </c>
      <c r="BF62" s="6" t="s">
        <v>86</v>
      </c>
    </row>
    <row r="63" spans="1:65" x14ac:dyDescent="0.3">
      <c r="A63" s="23" t="s">
        <v>67</v>
      </c>
      <c r="B63" s="23" t="s">
        <v>1</v>
      </c>
      <c r="C63" s="23" t="s">
        <v>2</v>
      </c>
      <c r="D63" s="23" t="s">
        <v>3</v>
      </c>
      <c r="E63" s="23" t="s">
        <v>4</v>
      </c>
      <c r="F63" s="23" t="s">
        <v>5</v>
      </c>
      <c r="G63" s="23" t="s">
        <v>6</v>
      </c>
      <c r="H63" s="23" t="s">
        <v>7</v>
      </c>
      <c r="I63" s="23" t="s">
        <v>8</v>
      </c>
      <c r="J63" s="23" t="s">
        <v>9</v>
      </c>
      <c r="K63" s="23" t="s">
        <v>360</v>
      </c>
      <c r="L63" s="23" t="s">
        <v>10</v>
      </c>
      <c r="M63" s="23" t="s">
        <v>11</v>
      </c>
      <c r="N63" s="23" t="s">
        <v>12</v>
      </c>
      <c r="O63" s="23" t="s">
        <v>13</v>
      </c>
      <c r="P63" s="23" t="s">
        <v>14</v>
      </c>
      <c r="Q63" s="23" t="s">
        <v>15</v>
      </c>
      <c r="R63" s="23" t="s">
        <v>16</v>
      </c>
      <c r="S63" s="23" t="s">
        <v>17</v>
      </c>
      <c r="T63" s="23" t="s">
        <v>18</v>
      </c>
      <c r="U63" s="23" t="s">
        <v>19</v>
      </c>
      <c r="V63" s="23" t="s">
        <v>20</v>
      </c>
      <c r="W63" s="23" t="s">
        <v>21</v>
      </c>
      <c r="X63" s="23" t="s">
        <v>22</v>
      </c>
      <c r="Y63" s="23" t="s">
        <v>23</v>
      </c>
      <c r="Z63" s="23" t="s">
        <v>24</v>
      </c>
      <c r="AA63" s="23" t="s">
        <v>25</v>
      </c>
      <c r="AB63" s="23" t="s">
        <v>26</v>
      </c>
      <c r="AC63" s="23" t="s">
        <v>27</v>
      </c>
      <c r="AD63" s="23" t="s">
        <v>28</v>
      </c>
      <c r="AE63" s="23" t="s">
        <v>29</v>
      </c>
      <c r="AF63" s="23" t="s">
        <v>30</v>
      </c>
      <c r="AG63" s="23" t="s">
        <v>31</v>
      </c>
      <c r="AH63" s="23" t="s">
        <v>32</v>
      </c>
      <c r="AI63" s="23" t="s">
        <v>33</v>
      </c>
      <c r="AJ63" s="24" t="s">
        <v>34</v>
      </c>
      <c r="AK63" s="23" t="s">
        <v>35</v>
      </c>
      <c r="AL63" s="23" t="s">
        <v>361</v>
      </c>
      <c r="AM63" s="23" t="s">
        <v>36</v>
      </c>
      <c r="AN63" s="23" t="s">
        <v>37</v>
      </c>
      <c r="AO63" s="23" t="s">
        <v>38</v>
      </c>
      <c r="AP63" s="23" t="s">
        <v>197</v>
      </c>
      <c r="AQ63" s="23" t="s">
        <v>40</v>
      </c>
      <c r="AR63" s="23" t="s">
        <v>41</v>
      </c>
      <c r="AS63" s="23" t="s">
        <v>42</v>
      </c>
      <c r="AT63" s="23" t="s">
        <v>43</v>
      </c>
      <c r="AU63" s="23" t="s">
        <v>44</v>
      </c>
      <c r="AV63" s="23" t="s">
        <v>45</v>
      </c>
      <c r="AW63" s="23" t="s">
        <v>46</v>
      </c>
      <c r="AX63" s="23" t="s">
        <v>47</v>
      </c>
      <c r="AY63" s="23" t="s">
        <v>48</v>
      </c>
      <c r="AZ63" s="23" t="s">
        <v>49</v>
      </c>
      <c r="BA63" s="23" t="s">
        <v>50</v>
      </c>
      <c r="BB63" s="23" t="s">
        <v>229</v>
      </c>
      <c r="BC63" s="24" t="s">
        <v>51</v>
      </c>
      <c r="BD63" s="23" t="s">
        <v>52</v>
      </c>
      <c r="BF63" s="1" t="s">
        <v>84</v>
      </c>
      <c r="BG63" s="12" t="s">
        <v>56</v>
      </c>
      <c r="BH63" s="12" t="s">
        <v>57</v>
      </c>
      <c r="BI63" s="12" t="s">
        <v>65</v>
      </c>
      <c r="BJ63" s="12" t="s">
        <v>58</v>
      </c>
      <c r="BK63" s="12" t="s">
        <v>59</v>
      </c>
      <c r="BL63" s="12" t="s">
        <v>60</v>
      </c>
      <c r="BM63" s="12" t="s">
        <v>61</v>
      </c>
    </row>
    <row r="64" spans="1:65" x14ac:dyDescent="0.3">
      <c r="A64" s="23" t="s">
        <v>1</v>
      </c>
      <c r="B64" s="22">
        <v>0</v>
      </c>
      <c r="C64" s="22">
        <v>3.3557158758251928</v>
      </c>
      <c r="D64" s="22">
        <v>38.482091973183323</v>
      </c>
      <c r="E64" s="22">
        <v>3.5660244428703352</v>
      </c>
      <c r="F64" s="22">
        <v>0</v>
      </c>
      <c r="G64" s="22">
        <v>0.3109906249698946</v>
      </c>
      <c r="H64" s="22">
        <v>246.73282151577413</v>
      </c>
      <c r="I64" s="22">
        <v>191.31530259982856</v>
      </c>
      <c r="J64" s="22">
        <v>4753.4216553212809</v>
      </c>
      <c r="K64" s="22">
        <v>534.52645190082148</v>
      </c>
      <c r="L64" s="22">
        <v>0</v>
      </c>
      <c r="M64" s="22">
        <v>0</v>
      </c>
      <c r="N64" s="22">
        <v>2.3242108553289453</v>
      </c>
      <c r="O64" s="22">
        <v>2.5430102995192603</v>
      </c>
      <c r="P64" s="22">
        <v>8.1638228958164291E-3</v>
      </c>
      <c r="Q64" s="22">
        <v>14.153501961892964</v>
      </c>
      <c r="R64" s="22">
        <v>46.727851228704836</v>
      </c>
      <c r="S64" s="22">
        <v>247.15644420310019</v>
      </c>
      <c r="T64" s="22">
        <v>1.5518211269398036E-2</v>
      </c>
      <c r="U64" s="22">
        <v>0.50348426009801128</v>
      </c>
      <c r="V64" s="22">
        <v>218.73376290141752</v>
      </c>
      <c r="W64" s="22">
        <v>326.00007680806812</v>
      </c>
      <c r="X64" s="22">
        <v>110.2124224195867</v>
      </c>
      <c r="Y64" s="22">
        <v>121.76272843289222</v>
      </c>
      <c r="Z64" s="22">
        <v>206.52271622682602</v>
      </c>
      <c r="AA64" s="22">
        <v>6.9798017520751676</v>
      </c>
      <c r="AB64" s="22">
        <v>1.479811178050471E-2</v>
      </c>
      <c r="AC64" s="22">
        <v>0.32265678171506412</v>
      </c>
      <c r="AD64" s="22">
        <v>0</v>
      </c>
      <c r="AE64" s="22">
        <v>137.62660341970781</v>
      </c>
      <c r="AF64" s="22">
        <v>0</v>
      </c>
      <c r="AG64" s="22">
        <v>29.966437876244843</v>
      </c>
      <c r="AH64" s="22">
        <v>6.6009000983387916E-5</v>
      </c>
      <c r="AI64" s="22">
        <v>60.456819570350632</v>
      </c>
      <c r="AJ64" s="22">
        <v>3033.9183004671731</v>
      </c>
      <c r="AK64" s="22">
        <v>4.0202149734080868</v>
      </c>
      <c r="AL64" s="22">
        <v>86.124374913199617</v>
      </c>
      <c r="AM64" s="22">
        <v>175.09999149313782</v>
      </c>
      <c r="AN64" s="22">
        <v>319.07940751971637</v>
      </c>
      <c r="AO64" s="22">
        <v>6.9428931286799473</v>
      </c>
      <c r="AP64" s="22">
        <v>147.60879182598066</v>
      </c>
      <c r="AQ64" s="22">
        <v>2.0540309486752097E-2</v>
      </c>
      <c r="AR64" s="22">
        <v>84.412633788921141</v>
      </c>
      <c r="AS64" s="22">
        <v>569.04187352582187</v>
      </c>
      <c r="AT64" s="22">
        <v>5.4475114981995167E-5</v>
      </c>
      <c r="AU64" s="22">
        <v>1.596991959275514E-5</v>
      </c>
      <c r="AV64" s="22">
        <v>245.12825287488187</v>
      </c>
      <c r="AW64" s="22">
        <v>35.29256782348596</v>
      </c>
      <c r="AX64" s="22">
        <v>1143.6038522337856</v>
      </c>
      <c r="AY64" s="22">
        <v>13.501538758970618</v>
      </c>
      <c r="AZ64" s="22">
        <v>224.57215792993347</v>
      </c>
      <c r="BA64" s="22">
        <v>4577.1096735056899</v>
      </c>
      <c r="BB64" s="22">
        <v>17.907795808333319</v>
      </c>
      <c r="BC64" s="22">
        <v>4708.7455302570606</v>
      </c>
      <c r="BD64" s="22">
        <v>22695.872590989726</v>
      </c>
      <c r="BF64" s="12" t="s">
        <v>62</v>
      </c>
      <c r="BG64" s="13">
        <f>B64+AJ64+B98+AJ98</f>
        <v>3342.7432780722002</v>
      </c>
      <c r="BH64" s="13">
        <f>SUM(C64,D64,G64,L64:U64,X64:Y64,AB64:AD64,AF64,AI64,AK64,AN64:AO64,AQ64,AT64:AW64,AZ64,AR64)+SUM(C98,D98,G98,L98:U98,X98:Y98,AB98:AD98,AF98,AI98,AK98,AN98:AO98,AQ98,AT98:AW98,AZ98,AR98)</f>
        <v>1640.8174613983758</v>
      </c>
      <c r="BI64" s="13">
        <f>SUM(F64,H64,V64:W64,AA64,AE64,AH64,AM64,AS64,AX64,BB64,AY64)+SUM(F98,H98,V98:W98,AA98,AE98,AH98,AM98,AS98,AX98,BB98,AY98)</f>
        <v>2868.6963622033613</v>
      </c>
      <c r="BJ64" s="13">
        <f>SUM(E64,I64,AG64,BA64)+SUM(E98,I98,AG98,BA98)</f>
        <v>4810.4798226475714</v>
      </c>
      <c r="BK64" s="13">
        <f>SUM(J64:K64,Z64,AL64,AP64)+SUM(J98:K98,Z98,AL98,AP98)</f>
        <v>5728.2153584569205</v>
      </c>
      <c r="BL64" s="13">
        <f>BC64+BC98</f>
        <v>4917.4196152274581</v>
      </c>
      <c r="BM64" s="13">
        <f>SUM(BG64:BL64)</f>
        <v>23308.371898005884</v>
      </c>
    </row>
    <row r="65" spans="1:65" x14ac:dyDescent="0.3">
      <c r="A65" s="23" t="s">
        <v>2</v>
      </c>
      <c r="B65" s="22">
        <v>15.576672722995976</v>
      </c>
      <c r="C65" s="22">
        <v>0</v>
      </c>
      <c r="D65" s="22">
        <v>21.963034080249432</v>
      </c>
      <c r="E65" s="22">
        <v>1.4153152627819807</v>
      </c>
      <c r="F65" s="22">
        <v>0</v>
      </c>
      <c r="G65" s="22">
        <v>16.10313594157271</v>
      </c>
      <c r="H65" s="22">
        <v>0</v>
      </c>
      <c r="I65" s="22">
        <v>23.092669625546478</v>
      </c>
      <c r="J65" s="22">
        <v>348.83530951834427</v>
      </c>
      <c r="K65" s="22">
        <v>1.1310412760492841</v>
      </c>
      <c r="L65" s="22">
        <v>145.22913912905918</v>
      </c>
      <c r="M65" s="22">
        <v>99.615364422352158</v>
      </c>
      <c r="N65" s="22">
        <v>4677.0487400830289</v>
      </c>
      <c r="O65" s="22">
        <v>281.84226894675595</v>
      </c>
      <c r="P65" s="22">
        <v>0.15995558430439372</v>
      </c>
      <c r="Q65" s="22">
        <v>0.22131132045416912</v>
      </c>
      <c r="R65" s="22">
        <v>310.42073957806349</v>
      </c>
      <c r="S65" s="22">
        <v>12749.059417581204</v>
      </c>
      <c r="T65" s="22">
        <v>52.018281240215885</v>
      </c>
      <c r="U65" s="22">
        <v>6597.6684252285186</v>
      </c>
      <c r="V65" s="22">
        <v>50.138829941040392</v>
      </c>
      <c r="W65" s="22">
        <v>3.353089420382485</v>
      </c>
      <c r="X65" s="22">
        <v>2.5947592649940185</v>
      </c>
      <c r="Y65" s="22">
        <v>6072.8583576708033</v>
      </c>
      <c r="Z65" s="22">
        <v>607.94202689849135</v>
      </c>
      <c r="AA65" s="22">
        <v>0</v>
      </c>
      <c r="AB65" s="22">
        <v>2.2226151148181428E-4</v>
      </c>
      <c r="AC65" s="22">
        <v>1.5667314479875514</v>
      </c>
      <c r="AD65" s="22">
        <v>98.165203897000978</v>
      </c>
      <c r="AE65" s="22">
        <v>1594.9039969690093</v>
      </c>
      <c r="AF65" s="22">
        <v>3.0225553570986378E-2</v>
      </c>
      <c r="AG65" s="22">
        <v>4.597933955187588</v>
      </c>
      <c r="AH65" s="22">
        <v>8.1969233167320589E-6</v>
      </c>
      <c r="AI65" s="22">
        <v>1225.3127354206888</v>
      </c>
      <c r="AJ65" s="22">
        <v>3.944850764249797</v>
      </c>
      <c r="AK65" s="22">
        <v>67.128533417713655</v>
      </c>
      <c r="AL65" s="22">
        <v>171.17475642076383</v>
      </c>
      <c r="AM65" s="22">
        <v>1337.7019080978944</v>
      </c>
      <c r="AN65" s="22">
        <v>4046.4789495701898</v>
      </c>
      <c r="AO65" s="22">
        <v>629.44537068072839</v>
      </c>
      <c r="AP65" s="22">
        <v>42.823379254432652</v>
      </c>
      <c r="AQ65" s="22">
        <v>343.8600467062127</v>
      </c>
      <c r="AR65" s="22">
        <v>30.881742061592732</v>
      </c>
      <c r="AS65" s="22">
        <v>2053.7599630460008</v>
      </c>
      <c r="AT65" s="22">
        <v>196.04594408495109</v>
      </c>
      <c r="AU65" s="22">
        <v>20825.196848554646</v>
      </c>
      <c r="AV65" s="22">
        <v>79.793673093633757</v>
      </c>
      <c r="AW65" s="22">
        <v>467.03001680357454</v>
      </c>
      <c r="AX65" s="22">
        <v>179.59907273344371</v>
      </c>
      <c r="AY65" s="22">
        <v>5956.1324439231767</v>
      </c>
      <c r="AZ65" s="22">
        <v>536.91546069573485</v>
      </c>
      <c r="BA65" s="22">
        <v>238.06203038420443</v>
      </c>
      <c r="BB65" s="22">
        <v>2.7089019830435743E-2</v>
      </c>
      <c r="BC65" s="22">
        <v>16313.898209979498</v>
      </c>
      <c r="BD65" s="22">
        <v>88522.765231731551</v>
      </c>
      <c r="BF65" s="12" t="s">
        <v>63</v>
      </c>
      <c r="BG65" s="13">
        <f>BG70-SUM(BG66:BG69,BG64)</f>
        <v>8410.75249128016</v>
      </c>
      <c r="BH65" s="13">
        <f t="shared" ref="BH65:BM65" si="1">BH70-SUM(BH66:BH69,BH64)</f>
        <v>3265137.4723272217</v>
      </c>
      <c r="BI65" s="13">
        <f t="shared" si="1"/>
        <v>445372.03792754468</v>
      </c>
      <c r="BJ65" s="13">
        <f t="shared" si="1"/>
        <v>469373.89605867723</v>
      </c>
      <c r="BK65" s="13">
        <f t="shared" si="1"/>
        <v>667945.77332283556</v>
      </c>
      <c r="BL65" s="13">
        <f t="shared" si="1"/>
        <v>265731.21943743614</v>
      </c>
      <c r="BM65" s="13">
        <f t="shared" si="1"/>
        <v>5121971.1515649939</v>
      </c>
    </row>
    <row r="66" spans="1:65" x14ac:dyDescent="0.3">
      <c r="A66" s="23" t="s">
        <v>3</v>
      </c>
      <c r="B66" s="22">
        <v>15.11714709945581</v>
      </c>
      <c r="C66" s="22">
        <v>50.344694825496504</v>
      </c>
      <c r="D66" s="22">
        <v>0</v>
      </c>
      <c r="E66" s="22">
        <v>9.7705037863592032</v>
      </c>
      <c r="F66" s="22">
        <v>0</v>
      </c>
      <c r="G66" s="22">
        <v>5.158304127080112</v>
      </c>
      <c r="H66" s="22">
        <v>0</v>
      </c>
      <c r="I66" s="22">
        <v>116.46689742028055</v>
      </c>
      <c r="J66" s="22">
        <v>2029.8755646719399</v>
      </c>
      <c r="K66" s="22">
        <v>534.94695331525384</v>
      </c>
      <c r="L66" s="22">
        <v>0.44834571130296458</v>
      </c>
      <c r="M66" s="22">
        <v>0.27505253749597602</v>
      </c>
      <c r="N66" s="22">
        <v>82.060985872393758</v>
      </c>
      <c r="O66" s="22">
        <v>49.465976428603206</v>
      </c>
      <c r="P66" s="22">
        <v>10.180602137075226</v>
      </c>
      <c r="Q66" s="22">
        <v>645.94219682140056</v>
      </c>
      <c r="R66" s="22">
        <v>24471.314612213191</v>
      </c>
      <c r="S66" s="22">
        <v>23020.937183411599</v>
      </c>
      <c r="T66" s="22">
        <v>106.16000240972582</v>
      </c>
      <c r="U66" s="22">
        <v>403.64819965688827</v>
      </c>
      <c r="V66" s="22">
        <v>22.623016649404764</v>
      </c>
      <c r="W66" s="22">
        <v>0.44270871023171349</v>
      </c>
      <c r="X66" s="22">
        <v>112.86480208781629</v>
      </c>
      <c r="Y66" s="22">
        <v>541.60680857015359</v>
      </c>
      <c r="Z66" s="22">
        <v>960.48126093617748</v>
      </c>
      <c r="AA66" s="22">
        <v>0</v>
      </c>
      <c r="AB66" s="22">
        <v>9.9796549584395517</v>
      </c>
      <c r="AC66" s="22">
        <v>2.2518040393966094</v>
      </c>
      <c r="AD66" s="22">
        <v>5755.2520128551814</v>
      </c>
      <c r="AE66" s="22">
        <v>292.9625609193169</v>
      </c>
      <c r="AF66" s="22">
        <v>0.11485710356974822</v>
      </c>
      <c r="AG66" s="22">
        <v>5.7988870528728373</v>
      </c>
      <c r="AH66" s="22">
        <v>0.23872966001643542</v>
      </c>
      <c r="AI66" s="22">
        <v>11394.151448169894</v>
      </c>
      <c r="AJ66" s="22">
        <v>8.6787349830875937E-2</v>
      </c>
      <c r="AK66" s="22">
        <v>5.4331879290902352</v>
      </c>
      <c r="AL66" s="22">
        <v>693.17959224980063</v>
      </c>
      <c r="AM66" s="22">
        <v>26.007638261106131</v>
      </c>
      <c r="AN66" s="22">
        <v>459.19459329615324</v>
      </c>
      <c r="AO66" s="22">
        <v>4788.6769057356059</v>
      </c>
      <c r="AP66" s="22">
        <v>222.67394137078551</v>
      </c>
      <c r="AQ66" s="22">
        <v>118.01595550439654</v>
      </c>
      <c r="AR66" s="22">
        <v>266.02848457441064</v>
      </c>
      <c r="AS66" s="22">
        <v>297.55740097552837</v>
      </c>
      <c r="AT66" s="22">
        <v>11.625773109509701</v>
      </c>
      <c r="AU66" s="22">
        <v>18.238104210044742</v>
      </c>
      <c r="AV66" s="22">
        <v>9777.653486535226</v>
      </c>
      <c r="AW66" s="22">
        <v>85.15700696928171</v>
      </c>
      <c r="AX66" s="22">
        <v>27.788496478598383</v>
      </c>
      <c r="AY66" s="22">
        <v>41.497714656231359</v>
      </c>
      <c r="AZ66" s="22">
        <v>672.91067180509276</v>
      </c>
      <c r="BA66" s="22">
        <v>5781.0803033088096</v>
      </c>
      <c r="BB66" s="22">
        <v>6.5816289367842389</v>
      </c>
      <c r="BC66" s="22">
        <v>3242.9991408520377</v>
      </c>
      <c r="BD66" s="22">
        <v>97193.26858826635</v>
      </c>
      <c r="BF66" s="12" t="s">
        <v>65</v>
      </c>
      <c r="BG66" s="13">
        <f>B68+AJ68+B70+AJ70+B84+AJ84+B85+AJ85+B89+AJ89+B93+AJ93+B96+AJ96+B101+AJ101+B107+AJ107+B112+AJ112+B113+AJ113+B116+AJ116</f>
        <v>49006.057098663907</v>
      </c>
      <c r="BH66" s="13">
        <f>SUM(C68,D68,G68,L68:U68,X68:Y68,AB68:AD68,AF68,AI68,AK68,AN68:AO68,AQ68,AT68:AW68,AZ68,AR68)+SUM(C70,D70,G70,L70:U70,X70:Y70,AB70:AD70,AF70,AI70,AK70,AN70:AO70,AQ70,AT70:AW70,AZ70,AR70)+SUM(C84,D84,G84,L84:U84,X84:Y84,AB84:AD84,AF84,AI84,AK84,AN84:AO84,AQ84,AT84:AW84,AZ84,AR84)+SUM(C85,D85,G85,L85:U85,X85:Y85,AB85:AD85,AF85,AI85,AK85,AN85:AO85,AQ85,AT85:AW85,AZ85,AR85)+SUM(C89,D89,G89,L89:U89,X89:Y89,AB89:AD89,AF89,AI89,AK89,AN89:AO89,AQ89,AT89:AW89,AZ89,AR89)+SUM(C93,D93,G93,L93:U93,X93:Y93,AB93:AD93,AF93,AI93,AK93,AN93:AO93,AQ93,AT93:AW93,AZ93,AR93)+SUM(C96,D96,G96,L96:U96,X96:Y96,AB96:AD96,AF96,AI96,AK96,AN96:AO96,AQ96,AT96:AW96,AZ96,AR96)+SUM(C101,D101,G101,L101:U101,X101:Y101,AB101:AD101,AF101,AI101,AK101,AN101:AO101,AQ101,AT101:AW101,AZ101,AR101)+SUM(C107,D107,G107,L107:U107,X107:Y107,AB107:AD107,AF107,AI107,AK107,AN107:AO107,AQ107,AT107:AW107,AZ107,AR107)+SUM(C112,D112,G112,L112:U112,X112:Y112,AB112:AD112,AF112,AI112,AK112,AN112:AO112,AQ112,AT112:AW112,AZ112,AR112)+SUM(C113,D113,G113,L113:U113,X113:Y113,AB113:AD113,AF113,AI113,AK113,AN113:AO113,AQ113,AT113:AW113,AZ113,AR113)+SUM(C116,D116,G116,L116:U116,X116:Y116,AB116:AD116,AF116,AI116,AK116,AN116:AO116,AQ116,AT116:AW116,AZ116,AR116)</f>
        <v>1173015.6469942357</v>
      </c>
      <c r="BI66" s="13">
        <f>SUM(F68,H68,V68:W68,AA68,AE68,AH68,AM68,AS68,AX68,BB68,AY68)+SUM(F70,H70,V70:W70,AA70,AE70,AH70,AM70,AS70,AX70,BB70,AY70)+SUM(F84,H84,V84:W84,AA84,AE84,AH84,AM84,AS84,AX84,BB84,AY84)+SUM(F85,H85,V85:W85,AA85,AE85,AH85,AM85,AS85,AX85,BB85,AY85)+SUM(F89,H89,V89:W89,AA89,AE89,AH89,AM89,AS89,AX89,BB89,AY89)+SUM(F93,H93,V93:W93,AA93,AE93,AH93,AM93,AS93,AX93,BB93,AY93)+SUM(F96,H96,V96:W96,AA96,AE96,AH96,AM96,AS96,AX96,BB96,AY96)+SUM(F101,H101,V101:W101,AA101,AE101,AH101,AM101,AS101,AX101,BB101,AY101)+SUM(F107,H107,V107:W107,AA107,AE107,AH107,AM107,AS107,AX107,BB107,AY107)+SUM(F112,H112,V112:W112,AA112,AE112,AH112,AM112,AS112,AX112,BB112,AY112)+SUM(F113,H113,V113:W113,AA113,AE113,AH113,AM113,AS113,AX113,BB113,AY113)+SUM(F116,H116,V116:W116,AA116,AE116,AH116,AM116,AS116,AX116,BB116,AY116)</f>
        <v>718584.66820731596</v>
      </c>
      <c r="BJ66" s="13">
        <f>SUM(E68,I68,AG68,BA68)+SUM(E70,I70,AG70,BA70)+SUM(E84,I84,AG84,BA84)+SUM(E85,I85,AG85,BA85)+SUM(E89,I89,AG89,BA89)+SUM(E93,I93,AG93,BA93)+SUM(E96,I96,AG96,BA96)+SUM(E101,I101,AG101,BA101)+SUM(E107,I107,AG107,BA107)+SUM(E112,I112,AG112,BA112)+SUM(E113,I113,AG113,BA113)+SUM(E116,I116,AG116,BA116)</f>
        <v>1480700.9554165914</v>
      </c>
      <c r="BK66" s="13">
        <f>SUM(J68:K68,Z68,AL68,AP68)+SUM(J70:K70,Z70,AL70,AP70)+SUM(J84:K84,Z84,AL84,AP84)+SUM(J85:K85,Z85,AL85,AP85)+SUM(J89:K89,Z89,AL89,AP89)+SUM(J93:K93,Z93,AL93,AP93)+SUM(J96:K96,Z96,AL96,AP96)+SUM(J101:K101,Z101,AL101,AP101)+SUM(J107:K107,Z107,AL107,AP107)+SUM(J112:K112,Z112,AL112,AP112)+SUM(J113:K113,Z113,AL113,AP113)+SUM(J116:K116,Z116,AL116,AP116)</f>
        <v>1154385.9301500423</v>
      </c>
      <c r="BL66" s="13">
        <f>BC68+BC70+BC84+BC85+BC89+BC93+BC96+BC101+BC107+BC112+BC113+BC116</f>
        <v>73922.532101384393</v>
      </c>
      <c r="BM66" s="13">
        <f>SUM(BG66:BL66)</f>
        <v>4649615.7899682336</v>
      </c>
    </row>
    <row r="67" spans="1:65" x14ac:dyDescent="0.3">
      <c r="A67" s="23" t="s">
        <v>4</v>
      </c>
      <c r="B67" s="22">
        <v>0.12199925751077183</v>
      </c>
      <c r="C67" s="22">
        <v>2.1610365548884448E-5</v>
      </c>
      <c r="D67" s="22">
        <v>1.2055106744474726E-4</v>
      </c>
      <c r="E67" s="22">
        <v>0</v>
      </c>
      <c r="F67" s="22">
        <v>0</v>
      </c>
      <c r="G67" s="22">
        <v>0</v>
      </c>
      <c r="H67" s="22">
        <v>0</v>
      </c>
      <c r="I67" s="22">
        <v>1.9422530850466652E-2</v>
      </c>
      <c r="J67" s="22">
        <v>839.86913759688662</v>
      </c>
      <c r="K67" s="22">
        <v>1.1035038978124692E-4</v>
      </c>
      <c r="L67" s="22">
        <v>0</v>
      </c>
      <c r="M67" s="22">
        <v>0</v>
      </c>
      <c r="N67" s="22">
        <v>0</v>
      </c>
      <c r="O67" s="22">
        <v>1.7945376479402644E-5</v>
      </c>
      <c r="P67" s="22">
        <v>0</v>
      </c>
      <c r="Q67" s="22">
        <v>0</v>
      </c>
      <c r="R67" s="22">
        <v>2.8004316169974046E-4</v>
      </c>
      <c r="S67" s="22">
        <v>2.9662156347622978E-2</v>
      </c>
      <c r="T67" s="22">
        <v>11.388877758517907</v>
      </c>
      <c r="U67" s="22">
        <v>0</v>
      </c>
      <c r="V67" s="22">
        <v>1.9725742232732025E-4</v>
      </c>
      <c r="W67" s="22">
        <v>0</v>
      </c>
      <c r="X67" s="22">
        <v>0</v>
      </c>
      <c r="Y67" s="22">
        <v>0.35869739462349448</v>
      </c>
      <c r="Z67" s="22">
        <v>0.63777629276172298</v>
      </c>
      <c r="AA67" s="22">
        <v>0</v>
      </c>
      <c r="AB67" s="22">
        <v>0</v>
      </c>
      <c r="AC67" s="22">
        <v>2.5182975605465138E-5</v>
      </c>
      <c r="AD67" s="22">
        <v>0</v>
      </c>
      <c r="AE67" s="22">
        <v>1.837264026387168E-4</v>
      </c>
      <c r="AF67" s="22">
        <v>0</v>
      </c>
      <c r="AG67" s="22">
        <v>100.37931254698694</v>
      </c>
      <c r="AH67" s="22">
        <v>0</v>
      </c>
      <c r="AI67" s="22">
        <v>0.21816447824577939</v>
      </c>
      <c r="AJ67" s="22">
        <v>2.3020008321796733E-5</v>
      </c>
      <c r="AK67" s="22">
        <v>2.067218081185842E-5</v>
      </c>
      <c r="AL67" s="22">
        <v>185.35146802735844</v>
      </c>
      <c r="AM67" s="22">
        <v>0</v>
      </c>
      <c r="AN67" s="22">
        <v>0</v>
      </c>
      <c r="AO67" s="22">
        <v>0</v>
      </c>
      <c r="AP67" s="22">
        <v>1.6433487443189257E-5</v>
      </c>
      <c r="AQ67" s="22">
        <v>0</v>
      </c>
      <c r="AR67" s="22">
        <v>0</v>
      </c>
      <c r="AS67" s="22">
        <v>1.9875352172823217E-5</v>
      </c>
      <c r="AT67" s="22">
        <v>7.7741906264816349E-2</v>
      </c>
      <c r="AU67" s="22">
        <v>0</v>
      </c>
      <c r="AV67" s="22">
        <v>62.00890194746782</v>
      </c>
      <c r="AW67" s="22">
        <v>1.0858933127757802</v>
      </c>
      <c r="AX67" s="22">
        <v>8.6503949123382002E-5</v>
      </c>
      <c r="AY67" s="22">
        <v>9.0812876865803618E-6</v>
      </c>
      <c r="AZ67" s="22">
        <v>1.9279871217085489E-4</v>
      </c>
      <c r="BA67" s="22">
        <v>5.0295421893966568</v>
      </c>
      <c r="BB67" s="22">
        <v>0</v>
      </c>
      <c r="BC67" s="22">
        <v>64.925228824073002</v>
      </c>
      <c r="BD67" s="22">
        <v>1271.5031512722069</v>
      </c>
      <c r="BF67" s="12" t="s">
        <v>64</v>
      </c>
      <c r="BG67" s="13">
        <f>B67+AJ67+B71+AJ71+B95+AJ95+B115+AJ115</f>
        <v>1138.5886662878747</v>
      </c>
      <c r="BH67" s="13">
        <f>SUM(C67,D67,G67,L67:U67,X67:Y67,AB67:AD67,AF67,AI67,AK67,AN67:AO67,AQ67,AT67:AW67,AZ67,AR67)+SUM(C71,D71,G71,L71:U71,X71:Y71,AB71:AD71,AF71,AI71,AK71,AN71:AO71,AQ71,AT71:AW71,AZ71,AR71)+SUM(C95,D95,G95,L95:U95,X95:Y95,AB95:AD95,AF95,AI95,AK95,AN95:AO95,AQ95,AT95:AW95,AZ95,AR95)+SUM(C115,D115,G115,L115:U115,X115:Y115,AB115:AD115,AF115,AI115,AK115,AN115:AO115,AQ115,AT115:AW115,AZ115,AR115)</f>
        <v>164573.87783206539</v>
      </c>
      <c r="BI67" s="13">
        <f>SUM(F67,H67,V67:W67,AA67,AE67,AH67,AM67,AS67,AX67,BB67,AY67)+SUM(F71,H71,V71:W71,AA71,AE71,AH71,AM71,AS71,AX71,BB71,AY71)+SUM(F95,H95,V95:W95,AA95,AE95,AH95,AM95,AS95,AX95,BB95,AY95)+SUM(F115,H115,V115:W115,AA115,AE115,AH115,AM115,AS115,AX115,BB115,AY115)</f>
        <v>80709.866149397581</v>
      </c>
      <c r="BJ67" s="13">
        <f>SUM(E67,I67,AG67,BA67)+SUM(E71,I71,AG71,BA71)+SUM(E95,I95,AG95,BA95)+SUM(E115,I115,AG115,BA115)</f>
        <v>170780.93675513694</v>
      </c>
      <c r="BK67" s="13">
        <f>SUM(J67:K67,Z67,AL67,AP67)+SUM(J71:K71,Z71,AL71,AP71)+SUM(J95:K95,Z95,AL95,AP95)+SUM(J115:K115,Z115,AL115,AP115)</f>
        <v>379906.99811642565</v>
      </c>
      <c r="BL67" s="13">
        <f>BC67+BC71+BC95+BC115</f>
        <v>25398.139158500817</v>
      </c>
      <c r="BM67" s="13">
        <f>SUM(BG67:BL67)</f>
        <v>822508.4066778142</v>
      </c>
    </row>
    <row r="68" spans="1:65" x14ac:dyDescent="0.3">
      <c r="A68" s="23" t="s">
        <v>5</v>
      </c>
      <c r="B68" s="22">
        <v>0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F68" s="12" t="s">
        <v>59</v>
      </c>
      <c r="BG68" s="13">
        <f>B72+AJ72+B73+AJ73+B88+AJ88+B100+AJ100+B104+AJ104</f>
        <v>53825.796061985508</v>
      </c>
      <c r="BH68" s="13">
        <f>SUM(C72,D72,G72,L72:U72,X72:Y72,AB72:AD72,AF72,AI72,AK72,AN72:AO72,AQ72,AT72:AW72,AZ72,AR72)+SUM(C73,D73,G73,L73:U73,X73:Y73,AB73:AD73,AF73,AI73,AK73,AN73:AO73,AQ73,AT73:AW73,AZ73,AR73)+SUM(C88,D88,G88,L88:U88,X88:Y88,AB88:AD88,AF88,AI88,AK88,AN88:AO88,AQ88,AT88:AW88,AZ88,AR88)+SUM(C100,D100,G100,L100:U100,X100:Y100,AB100:AD100,AF100,AI100,AK100,AN100:AO100,AQ100,AT100:AW100,AZ100,AR100)+SUM(C104,D104,G104,L104:U104,X104:Y104,AB104:AD104,AF104,AI104,AK104,AN104:AO104,AQ104,AT104:AW104,AZ104,AR104)</f>
        <v>167693.79275922457</v>
      </c>
      <c r="BI68" s="13">
        <f>SUM(F72,H72,V72:W72,AA72,AE72,AH72,AM72,AS72,AX72,BB72,AY72)+SUM(F73,H73,V73:W73,AA73,AE73,AH73,AM73,AS73,AX73,BB73,AY73)+SUM(F88,H88,V88:W88,AA88,AE88,AH88,AM88,AS88,AX88,BB88,AY88)+SUM(F100,H100,V100:W100,AA100,AE100,AH100,AM100,AS100,AX100,BB100,AY100)+SUM(F104,H104,V104:W104,AA104,AE104,AH104,AM104,AS104,AX104,BB104,AY104)</f>
        <v>614041.97827121289</v>
      </c>
      <c r="BJ68" s="13">
        <f>SUM(E72,I72,AG72,BA72)+SUM(E73,I73,AG73,BA73)+SUM(E88,I88,AG88,BA88)+SUM(E100,I100,AG100,BA100)+SUM(E104,I104,AG104,BA104)</f>
        <v>304522.28869969281</v>
      </c>
      <c r="BK68" s="13">
        <f>SUM(J72:K72,Z72,AL72,AP72)+SUM(J73:K73,Z73,AL73,AP73)+SUM(J88:K88,Z88,AL88,AP88)+SUM(J100:K100,Z100,AL100,AP100)+SUM(J104:K104,Z104,AL104,AP104)</f>
        <v>1136289.8803536389</v>
      </c>
      <c r="BL68" s="13">
        <f>BC72+BC73+BC88+BC100+BC104</f>
        <v>406406.69249622157</v>
      </c>
      <c r="BM68" s="13">
        <f>SUM(BG68:BL68)</f>
        <v>2682780.4286419763</v>
      </c>
    </row>
    <row r="69" spans="1:65" x14ac:dyDescent="0.3">
      <c r="A69" s="23" t="s">
        <v>6</v>
      </c>
      <c r="B69" s="22">
        <v>7.7717619253623221E-2</v>
      </c>
      <c r="C69" s="22">
        <v>9.3913770802642418E-2</v>
      </c>
      <c r="D69" s="22">
        <v>0.98866868883702264</v>
      </c>
      <c r="E69" s="22">
        <v>0.13163048160574309</v>
      </c>
      <c r="F69" s="22">
        <v>0</v>
      </c>
      <c r="G69" s="22">
        <v>0</v>
      </c>
      <c r="H69" s="22">
        <v>0</v>
      </c>
      <c r="I69" s="22">
        <v>0.39760071408574305</v>
      </c>
      <c r="J69" s="22">
        <v>94.942472879668031</v>
      </c>
      <c r="K69" s="22">
        <v>20.006366771197623</v>
      </c>
      <c r="L69" s="22">
        <v>0</v>
      </c>
      <c r="M69" s="22">
        <v>0</v>
      </c>
      <c r="N69" s="22">
        <v>1.5478038697357427E-2</v>
      </c>
      <c r="O69" s="22">
        <v>2.534895399347813E-2</v>
      </c>
      <c r="P69" s="22">
        <v>0</v>
      </c>
      <c r="Q69" s="22">
        <v>3.1027251264425545E-3</v>
      </c>
      <c r="R69" s="22">
        <v>0.69599762287357858</v>
      </c>
      <c r="S69" s="22">
        <v>8.0994916579321057</v>
      </c>
      <c r="T69" s="22">
        <v>331.45097866368553</v>
      </c>
      <c r="U69" s="22">
        <v>1.8794361164854088E-2</v>
      </c>
      <c r="V69" s="22">
        <v>2.5988046561779052</v>
      </c>
      <c r="W69" s="22">
        <v>2.3860668049795724</v>
      </c>
      <c r="X69" s="22">
        <v>0</v>
      </c>
      <c r="Y69" s="22">
        <v>121.08937649243977</v>
      </c>
      <c r="Z69" s="22">
        <v>7.5466953336075866</v>
      </c>
      <c r="AA69" s="22">
        <v>0</v>
      </c>
      <c r="AB69" s="22">
        <v>0.36924711112759473</v>
      </c>
      <c r="AC69" s="22">
        <v>1.1722753304669436E-2</v>
      </c>
      <c r="AD69" s="22">
        <v>3.9262994088711296</v>
      </c>
      <c r="AE69" s="22">
        <v>0.30377643862019132</v>
      </c>
      <c r="AF69" s="22">
        <v>0</v>
      </c>
      <c r="AG69" s="22">
        <v>0.38921920820221545</v>
      </c>
      <c r="AH69" s="22">
        <v>0</v>
      </c>
      <c r="AI69" s="22">
        <v>0.11723319626596576</v>
      </c>
      <c r="AJ69" s="22">
        <v>1.1709122001949027E-2</v>
      </c>
      <c r="AK69" s="22">
        <v>3.9113079141300821E-4</v>
      </c>
      <c r="AL69" s="22">
        <v>9.30068108647807</v>
      </c>
      <c r="AM69" s="22">
        <v>3.236013737374968</v>
      </c>
      <c r="AN69" s="22">
        <v>0.14711254954397648</v>
      </c>
      <c r="AO69" s="22">
        <v>0</v>
      </c>
      <c r="AP69" s="22">
        <v>11.471828520129533</v>
      </c>
      <c r="AQ69" s="22">
        <v>13.401771614211917</v>
      </c>
      <c r="AR69" s="22">
        <v>54.342703570215782</v>
      </c>
      <c r="AS69" s="22">
        <v>3.78718475889529</v>
      </c>
      <c r="AT69" s="22">
        <v>0</v>
      </c>
      <c r="AU69" s="22">
        <v>0</v>
      </c>
      <c r="AV69" s="22">
        <v>0.49194518686330235</v>
      </c>
      <c r="AW69" s="22">
        <v>7.4525244833838454E-3</v>
      </c>
      <c r="AX69" s="22">
        <v>3.5649905196987413</v>
      </c>
      <c r="AY69" s="22">
        <v>1.1180278443482592</v>
      </c>
      <c r="AZ69" s="22">
        <v>3.2810207817047523</v>
      </c>
      <c r="BA69" s="22">
        <v>108.01364383146206</v>
      </c>
      <c r="BB69" s="22">
        <v>0.48762691634932154</v>
      </c>
      <c r="BC69" s="22">
        <v>49.916948401584733</v>
      </c>
      <c r="BD69" s="22">
        <v>858.26705644865751</v>
      </c>
      <c r="BF69" s="12" t="s">
        <v>60</v>
      </c>
      <c r="BG69" s="13">
        <f>B117+AJ117</f>
        <v>95.654878465221444</v>
      </c>
      <c r="BH69" s="13">
        <f>SUM(C117,D117,G117,L117:U117,X117:Y117,AB117:AD117,AF117,AI117,AK117,AN117:AO117,AQ117,AT117:AW117,AZ117,AR117)</f>
        <v>4942.2809271057113</v>
      </c>
      <c r="BI69" s="13">
        <f>SUM(F117,H117,V117:W117,AA117,AE117,AH117,AM117,AS117,AX117,BB117,AY117)</f>
        <v>21956.048433205433</v>
      </c>
      <c r="BJ69" s="13">
        <f>SUM(E117,I117,AG117,BA117)</f>
        <v>2428.1068483424087</v>
      </c>
      <c r="BK69" s="13">
        <f>SUM(J117:K117,Z117,AL117,AP117)</f>
        <v>121552.07342487307</v>
      </c>
      <c r="BL69" s="13">
        <f>BC117</f>
        <v>0</v>
      </c>
      <c r="BM69" s="13">
        <f>SUM(BG69:BL69)</f>
        <v>150974.16451199184</v>
      </c>
    </row>
    <row r="70" spans="1:65" x14ac:dyDescent="0.3">
      <c r="A70" s="23" t="s">
        <v>7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F70" s="12" t="s">
        <v>61</v>
      </c>
      <c r="BG70" s="13">
        <f>B118+AJ118</f>
        <v>115819.59247475487</v>
      </c>
      <c r="BH70" s="13">
        <f>SUM(C118,D118,G118,L118:U118,X118:Y118,AB118:AD118,AF118,AI118,AK118,AN118:AO118,AQ118,AT118:AW118,AZ118,AR118)</f>
        <v>4777003.8883012515</v>
      </c>
      <c r="BI70" s="13">
        <f>SUM(F118,H118,V118:W118,AA118,AE118,AH118,AM118,AS118,AX118,BB118,AY118)</f>
        <v>1883533.2953508799</v>
      </c>
      <c r="BJ70" s="13">
        <f>SUM(E118,I118,AG118,BA118)</f>
        <v>2432616.6636010883</v>
      </c>
      <c r="BK70" s="13">
        <f>SUM(J118:K118,Z118,AL118,AP118)</f>
        <v>3465808.8707262725</v>
      </c>
      <c r="BL70" s="13">
        <f>BC118</f>
        <v>776376.0028087704</v>
      </c>
      <c r="BM70" s="13">
        <f>SUM(BG70:BL70)</f>
        <v>13451158.313263016</v>
      </c>
    </row>
    <row r="71" spans="1:65" x14ac:dyDescent="0.3">
      <c r="A71" s="25" t="s">
        <v>8</v>
      </c>
      <c r="B71" s="22">
        <v>229.50996299883278</v>
      </c>
      <c r="C71" s="22">
        <v>523.85823859919913</v>
      </c>
      <c r="D71" s="22">
        <v>24.179284210568881</v>
      </c>
      <c r="E71" s="22">
        <v>0.32908575209637597</v>
      </c>
      <c r="F71" s="22">
        <v>0</v>
      </c>
      <c r="G71" s="22">
        <v>0</v>
      </c>
      <c r="H71" s="22">
        <v>0</v>
      </c>
      <c r="I71" s="22">
        <v>0</v>
      </c>
      <c r="J71" s="22">
        <v>1491.1859529885967</v>
      </c>
      <c r="K71" s="22">
        <v>2942.5476580077902</v>
      </c>
      <c r="L71" s="22">
        <v>0</v>
      </c>
      <c r="M71" s="22">
        <v>0</v>
      </c>
      <c r="N71" s="22">
        <v>4.2834949257885224</v>
      </c>
      <c r="O71" s="22">
        <v>15.12178069184038</v>
      </c>
      <c r="P71" s="22">
        <v>0</v>
      </c>
      <c r="Q71" s="22">
        <v>436.5505568350892</v>
      </c>
      <c r="R71" s="22">
        <v>372.36533659448605</v>
      </c>
      <c r="S71" s="22">
        <v>7245.095523983392</v>
      </c>
      <c r="T71" s="22">
        <v>10.389066822312296</v>
      </c>
      <c r="U71" s="22">
        <v>0.29680486088256253</v>
      </c>
      <c r="V71" s="22">
        <v>36.291872441945827</v>
      </c>
      <c r="W71" s="22">
        <v>162.29397396029233</v>
      </c>
      <c r="X71" s="22">
        <v>25.850717022306331</v>
      </c>
      <c r="Y71" s="22">
        <v>532.0109402331035</v>
      </c>
      <c r="Z71" s="22">
        <v>1093.479983858387</v>
      </c>
      <c r="AA71" s="22">
        <v>0</v>
      </c>
      <c r="AB71" s="22">
        <v>0.35688318619715975</v>
      </c>
      <c r="AC71" s="22">
        <v>31.467592093509868</v>
      </c>
      <c r="AD71" s="22">
        <v>0</v>
      </c>
      <c r="AE71" s="22">
        <v>908.10630441570265</v>
      </c>
      <c r="AF71" s="22">
        <v>0</v>
      </c>
      <c r="AG71" s="22">
        <v>13.81532474808955</v>
      </c>
      <c r="AH71" s="22">
        <v>0</v>
      </c>
      <c r="AI71" s="22">
        <v>1239.749366164551</v>
      </c>
      <c r="AJ71" s="22">
        <v>21.298214669736026</v>
      </c>
      <c r="AK71" s="22">
        <v>6.4669385398339605</v>
      </c>
      <c r="AL71" s="22">
        <v>914.89997316546476</v>
      </c>
      <c r="AM71" s="22">
        <v>2579.6243018383025</v>
      </c>
      <c r="AN71" s="22">
        <v>7.7479641020375123</v>
      </c>
      <c r="AO71" s="22">
        <v>5.2581985021611679</v>
      </c>
      <c r="AP71" s="22">
        <v>4477.115331917651</v>
      </c>
      <c r="AQ71" s="22">
        <v>6.2346954613790251</v>
      </c>
      <c r="AR71" s="22">
        <v>43.513744664797926</v>
      </c>
      <c r="AS71" s="22">
        <v>949.30203411114985</v>
      </c>
      <c r="AT71" s="22">
        <v>0</v>
      </c>
      <c r="AU71" s="22">
        <v>0</v>
      </c>
      <c r="AV71" s="22">
        <v>15.060025002091924</v>
      </c>
      <c r="AW71" s="22">
        <v>548.50842063626294</v>
      </c>
      <c r="AX71" s="22">
        <v>323.27251098645468</v>
      </c>
      <c r="AY71" s="22">
        <v>7771.1809057790906</v>
      </c>
      <c r="AZ71" s="22">
        <v>3618.6718935122317</v>
      </c>
      <c r="BA71" s="22">
        <v>154175.28204144395</v>
      </c>
      <c r="BB71" s="22">
        <v>1.7195387617645719</v>
      </c>
      <c r="BC71" s="22">
        <v>9086.4029759771765</v>
      </c>
      <c r="BD71" s="22">
        <v>201890.69541446649</v>
      </c>
    </row>
    <row r="72" spans="1:65" x14ac:dyDescent="0.3">
      <c r="A72" s="26" t="s">
        <v>9</v>
      </c>
      <c r="B72" s="22">
        <v>47762.798149496775</v>
      </c>
      <c r="C72" s="22">
        <v>1506.3474762337573</v>
      </c>
      <c r="D72" s="22">
        <v>2134.8056077851243</v>
      </c>
      <c r="E72" s="22">
        <v>32541.57728455534</v>
      </c>
      <c r="F72" s="22">
        <v>0.16639953787498787</v>
      </c>
      <c r="G72" s="22">
        <v>5.1341003300522727</v>
      </c>
      <c r="H72" s="22">
        <v>468.03129004464631</v>
      </c>
      <c r="I72" s="22">
        <v>6425.096744591372</v>
      </c>
      <c r="J72" s="22">
        <v>0</v>
      </c>
      <c r="K72" s="22">
        <v>4934.9747872043208</v>
      </c>
      <c r="L72" s="22">
        <v>71.897099497789071</v>
      </c>
      <c r="M72" s="22">
        <v>21.013654451911549</v>
      </c>
      <c r="N72" s="22">
        <v>99.736623873430119</v>
      </c>
      <c r="O72" s="22">
        <v>61.737381811438262</v>
      </c>
      <c r="P72" s="22">
        <v>80.297241746170911</v>
      </c>
      <c r="Q72" s="22">
        <v>144.6720554357305</v>
      </c>
      <c r="R72" s="22">
        <v>3655.3271119652045</v>
      </c>
      <c r="S72" s="22">
        <v>11965.637964025913</v>
      </c>
      <c r="T72" s="22">
        <v>30.894291663259189</v>
      </c>
      <c r="U72" s="22">
        <v>10.03776365901218</v>
      </c>
      <c r="V72" s="22">
        <v>239242.44282801272</v>
      </c>
      <c r="W72" s="22">
        <v>1940.2582152828752</v>
      </c>
      <c r="X72" s="22">
        <v>129.57681344290995</v>
      </c>
      <c r="Y72" s="22">
        <v>3881.4087354276548</v>
      </c>
      <c r="Z72" s="22">
        <v>89446.466989931796</v>
      </c>
      <c r="AA72" s="22">
        <v>184.54490904845986</v>
      </c>
      <c r="AB72" s="22">
        <v>0.20021059443876119</v>
      </c>
      <c r="AC72" s="22">
        <v>340.29887020855699</v>
      </c>
      <c r="AD72" s="22">
        <v>344.7692603865479</v>
      </c>
      <c r="AE72" s="22">
        <v>85092.067339435511</v>
      </c>
      <c r="AF72" s="22">
        <v>7.267825714402524</v>
      </c>
      <c r="AG72" s="22">
        <v>41006.213131507982</v>
      </c>
      <c r="AH72" s="22">
        <v>1966.6573615246421</v>
      </c>
      <c r="AI72" s="22">
        <v>18638.715984318576</v>
      </c>
      <c r="AJ72" s="22">
        <v>482.83808170907571</v>
      </c>
      <c r="AK72" s="22">
        <v>127.3797923809103</v>
      </c>
      <c r="AL72" s="22">
        <v>105373.71649092212</v>
      </c>
      <c r="AM72" s="22">
        <v>9647.3234177488703</v>
      </c>
      <c r="AN72" s="22">
        <v>125.10210516888436</v>
      </c>
      <c r="AO72" s="22">
        <v>6.0271745609092759</v>
      </c>
      <c r="AP72" s="22">
        <v>98810.901300375524</v>
      </c>
      <c r="AQ72" s="22">
        <v>31.650504221085519</v>
      </c>
      <c r="AR72" s="22">
        <v>6648.1776450802208</v>
      </c>
      <c r="AS72" s="22">
        <v>2358.0716440179408</v>
      </c>
      <c r="AT72" s="22">
        <v>0.43276452204193355</v>
      </c>
      <c r="AU72" s="22">
        <v>2760.0185643399423</v>
      </c>
      <c r="AV72" s="22">
        <v>751.14219570925866</v>
      </c>
      <c r="AW72" s="22">
        <v>380.8600664286476</v>
      </c>
      <c r="AX72" s="22">
        <v>56011.753997070307</v>
      </c>
      <c r="AY72" s="22">
        <v>8250.1506110325718</v>
      </c>
      <c r="AZ72" s="22">
        <v>2895.036797439473</v>
      </c>
      <c r="BA72" s="22">
        <v>52219.263204288771</v>
      </c>
      <c r="BB72" s="22">
        <v>44695.066626927051</v>
      </c>
      <c r="BC72" s="22">
        <v>395812.27160230593</v>
      </c>
      <c r="BD72" s="22">
        <v>1381528.2560889958</v>
      </c>
    </row>
    <row r="73" spans="1:65" x14ac:dyDescent="0.3">
      <c r="A73" s="23" t="s">
        <v>360</v>
      </c>
      <c r="B73" s="22">
        <v>0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32.513483172982049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32.513483172982049</v>
      </c>
    </row>
    <row r="74" spans="1:65" x14ac:dyDescent="0.3">
      <c r="A74" s="23" t="s">
        <v>10</v>
      </c>
      <c r="B74" s="22">
        <v>66.718107330146395</v>
      </c>
      <c r="C74" s="22">
        <v>1061.6514712587473</v>
      </c>
      <c r="D74" s="22">
        <v>0</v>
      </c>
      <c r="E74" s="22">
        <v>0</v>
      </c>
      <c r="F74" s="22">
        <v>0</v>
      </c>
      <c r="G74" s="22">
        <v>0.22218020804569133</v>
      </c>
      <c r="H74" s="22">
        <v>0</v>
      </c>
      <c r="I74" s="22">
        <v>0</v>
      </c>
      <c r="J74" s="22">
        <v>1.2364378393932869</v>
      </c>
      <c r="K74" s="22">
        <v>3.8941358292998669E-5</v>
      </c>
      <c r="L74" s="22">
        <v>0</v>
      </c>
      <c r="M74" s="22">
        <v>0</v>
      </c>
      <c r="N74" s="22">
        <v>8.7676494654801956E-2</v>
      </c>
      <c r="O74" s="22">
        <v>352.41068864596201</v>
      </c>
      <c r="P74" s="22">
        <v>11.937951806293603</v>
      </c>
      <c r="Q74" s="22">
        <v>0</v>
      </c>
      <c r="R74" s="22">
        <v>7693.3864192640012</v>
      </c>
      <c r="S74" s="22">
        <v>9263.0224077752864</v>
      </c>
      <c r="T74" s="22">
        <v>187.94253688299116</v>
      </c>
      <c r="U74" s="22">
        <v>1867.6896707556059</v>
      </c>
      <c r="V74" s="22">
        <v>0.63366193864152331</v>
      </c>
      <c r="W74" s="22">
        <v>6.3489572664957473E-4</v>
      </c>
      <c r="X74" s="22">
        <v>0</v>
      </c>
      <c r="Y74" s="22">
        <v>3831.6840006097145</v>
      </c>
      <c r="Z74" s="22">
        <v>2.1664022974345114</v>
      </c>
      <c r="AA74" s="22">
        <v>0</v>
      </c>
      <c r="AB74" s="22">
        <v>9.2658113669279327E-2</v>
      </c>
      <c r="AC74" s="22">
        <v>0</v>
      </c>
      <c r="AD74" s="22">
        <v>1.8312431497218864</v>
      </c>
      <c r="AE74" s="22">
        <v>0</v>
      </c>
      <c r="AF74" s="22">
        <v>0</v>
      </c>
      <c r="AG74" s="22">
        <v>0</v>
      </c>
      <c r="AH74" s="22">
        <v>0</v>
      </c>
      <c r="AI74" s="22">
        <v>2919.4618822536245</v>
      </c>
      <c r="AJ74" s="22">
        <v>3.4841443387254825</v>
      </c>
      <c r="AK74" s="22">
        <v>394.43363400448743</v>
      </c>
      <c r="AL74" s="22">
        <v>0</v>
      </c>
      <c r="AM74" s="22">
        <v>0</v>
      </c>
      <c r="AN74" s="22">
        <v>1.8272578545103046</v>
      </c>
      <c r="AO74" s="22">
        <v>0.19627578917040892</v>
      </c>
      <c r="AP74" s="22">
        <v>0</v>
      </c>
      <c r="AQ74" s="22">
        <v>2.1560447094658115</v>
      </c>
      <c r="AR74" s="22">
        <v>0.48122439679851531</v>
      </c>
      <c r="AS74" s="22">
        <v>0</v>
      </c>
      <c r="AT74" s="22">
        <v>165.9985051242183</v>
      </c>
      <c r="AU74" s="22">
        <v>388.98872442166362</v>
      </c>
      <c r="AV74" s="22">
        <v>16.349673605514774</v>
      </c>
      <c r="AW74" s="22">
        <v>0.14048165620826225</v>
      </c>
      <c r="AX74" s="22">
        <v>0.15642283705458984</v>
      </c>
      <c r="AY74" s="22">
        <v>49581.676444372104</v>
      </c>
      <c r="AZ74" s="22">
        <v>0.285944971728194</v>
      </c>
      <c r="BA74" s="22">
        <v>1.9848966627059888E-4</v>
      </c>
      <c r="BB74" s="22">
        <v>0</v>
      </c>
      <c r="BC74" s="22">
        <v>338.91047283462484</v>
      </c>
      <c r="BD74" s="22">
        <v>78157.261519866937</v>
      </c>
    </row>
    <row r="75" spans="1:65" x14ac:dyDescent="0.3">
      <c r="A75" s="23" t="s">
        <v>11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1.9029201966090721</v>
      </c>
      <c r="S75" s="22">
        <v>0</v>
      </c>
      <c r="T75" s="22">
        <v>53.723438646324901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125.77083938260036</v>
      </c>
      <c r="BD75" s="22">
        <v>181.39719822553434</v>
      </c>
    </row>
    <row r="76" spans="1:65" x14ac:dyDescent="0.3">
      <c r="A76" s="23" t="s">
        <v>12</v>
      </c>
      <c r="B76" s="22">
        <v>81.691827009990035</v>
      </c>
      <c r="C76" s="22">
        <v>3149.1514596186335</v>
      </c>
      <c r="D76" s="22">
        <v>1660.5331975653589</v>
      </c>
      <c r="E76" s="22">
        <v>3.0486983346154672</v>
      </c>
      <c r="F76" s="22">
        <v>0</v>
      </c>
      <c r="G76" s="22">
        <v>130.37638143517466</v>
      </c>
      <c r="H76" s="22">
        <v>0</v>
      </c>
      <c r="I76" s="22">
        <v>39.150113016683228</v>
      </c>
      <c r="J76" s="22">
        <v>220.35847253458269</v>
      </c>
      <c r="K76" s="22">
        <v>23.006821519388012</v>
      </c>
      <c r="L76" s="22">
        <v>29.846726632896679</v>
      </c>
      <c r="M76" s="22">
        <v>216.31421172302583</v>
      </c>
      <c r="N76" s="22">
        <v>0</v>
      </c>
      <c r="O76" s="22">
        <v>1226.6058968935199</v>
      </c>
      <c r="P76" s="22">
        <v>5.5455828498120967</v>
      </c>
      <c r="Q76" s="22">
        <v>49.131647691485014</v>
      </c>
      <c r="R76" s="22">
        <v>33017.070647062152</v>
      </c>
      <c r="S76" s="22">
        <v>36715.061791289852</v>
      </c>
      <c r="T76" s="22">
        <v>4.3203651439637492</v>
      </c>
      <c r="U76" s="22">
        <v>6330.8001076564833</v>
      </c>
      <c r="V76" s="22">
        <v>7.9122776152479029</v>
      </c>
      <c r="W76" s="22">
        <v>0.1970473212800857</v>
      </c>
      <c r="X76" s="22">
        <v>564.39063976945215</v>
      </c>
      <c r="Y76" s="22">
        <v>6153.0313746807142</v>
      </c>
      <c r="Z76" s="22">
        <v>3555.7521358647364</v>
      </c>
      <c r="AA76" s="22">
        <v>0</v>
      </c>
      <c r="AB76" s="22">
        <v>58.920257652292207</v>
      </c>
      <c r="AC76" s="22">
        <v>23.840417827571478</v>
      </c>
      <c r="AD76" s="22">
        <v>2885.1755030952932</v>
      </c>
      <c r="AE76" s="22">
        <v>11865.648229782018</v>
      </c>
      <c r="AF76" s="22">
        <v>200.44982617206745</v>
      </c>
      <c r="AG76" s="22">
        <v>34.666044424434311</v>
      </c>
      <c r="AH76" s="22">
        <v>7.1512646328430768E-4</v>
      </c>
      <c r="AI76" s="22">
        <v>7088.7177238843251</v>
      </c>
      <c r="AJ76" s="22">
        <v>0.24441695952932205</v>
      </c>
      <c r="AK76" s="22">
        <v>26.568773400190565</v>
      </c>
      <c r="AL76" s="22">
        <v>594.52385301064669</v>
      </c>
      <c r="AM76" s="22">
        <v>15.547978982365244</v>
      </c>
      <c r="AN76" s="22">
        <v>3282.643774315432</v>
      </c>
      <c r="AO76" s="22">
        <v>66.319448209496514</v>
      </c>
      <c r="AP76" s="22">
        <v>126.97182512355809</v>
      </c>
      <c r="AQ76" s="22">
        <v>155.45690517373239</v>
      </c>
      <c r="AR76" s="22">
        <v>210.36507513767384</v>
      </c>
      <c r="AS76" s="22">
        <v>94.240419879352331</v>
      </c>
      <c r="AT76" s="22">
        <v>5145.4281519631377</v>
      </c>
      <c r="AU76" s="22">
        <v>62.36740763212913</v>
      </c>
      <c r="AV76" s="22">
        <v>723.98971563617783</v>
      </c>
      <c r="AW76" s="22">
        <v>261.97526374235616</v>
      </c>
      <c r="AX76" s="22">
        <v>0.4325860446728591</v>
      </c>
      <c r="AY76" s="22">
        <v>94.368890989952163</v>
      </c>
      <c r="AZ76" s="22">
        <v>935.34565725454922</v>
      </c>
      <c r="BA76" s="22">
        <v>3743.8104473874382</v>
      </c>
      <c r="BB76" s="22">
        <v>0.53146544798787798</v>
      </c>
      <c r="BC76" s="22">
        <v>4068.2335821328343</v>
      </c>
      <c r="BD76" s="22">
        <v>134950.08177961671</v>
      </c>
    </row>
    <row r="77" spans="1:65" x14ac:dyDescent="0.3">
      <c r="A77" s="23" t="s">
        <v>13</v>
      </c>
      <c r="B77" s="22">
        <v>109.14883808994746</v>
      </c>
      <c r="C77" s="22">
        <v>1024.1332899386687</v>
      </c>
      <c r="D77" s="22">
        <v>222.06718970125718</v>
      </c>
      <c r="E77" s="22">
        <v>7.5855382061704439</v>
      </c>
      <c r="F77" s="22">
        <v>0</v>
      </c>
      <c r="G77" s="22">
        <v>17.532845526324451</v>
      </c>
      <c r="H77" s="22">
        <v>0</v>
      </c>
      <c r="I77" s="22">
        <v>116.30627916109246</v>
      </c>
      <c r="J77" s="22">
        <v>2298.6518694638753</v>
      </c>
      <c r="K77" s="22">
        <v>474.45458649639636</v>
      </c>
      <c r="L77" s="22">
        <v>1.5908716362862496</v>
      </c>
      <c r="M77" s="22">
        <v>0.30628560951932854</v>
      </c>
      <c r="N77" s="22">
        <v>633.37260796929286</v>
      </c>
      <c r="O77" s="22">
        <v>0</v>
      </c>
      <c r="P77" s="22">
        <v>0.23784125109182511</v>
      </c>
      <c r="Q77" s="22">
        <v>778.16283904307102</v>
      </c>
      <c r="R77" s="22">
        <v>111.63785947667228</v>
      </c>
      <c r="S77" s="22">
        <v>7069.2432385563543</v>
      </c>
      <c r="T77" s="22">
        <v>7.9497599042126437</v>
      </c>
      <c r="U77" s="22">
        <v>0.75514270141669648</v>
      </c>
      <c r="V77" s="22">
        <v>46.55764945441102</v>
      </c>
      <c r="W77" s="22">
        <v>7.6698079768222467</v>
      </c>
      <c r="X77" s="22">
        <v>3.9608427856458679</v>
      </c>
      <c r="Y77" s="22">
        <v>397.65899257395057</v>
      </c>
      <c r="Z77" s="22">
        <v>215.45029202451047</v>
      </c>
      <c r="AA77" s="22">
        <v>0</v>
      </c>
      <c r="AB77" s="22">
        <v>11.850293632700987</v>
      </c>
      <c r="AC77" s="22">
        <v>0.32621737088557806</v>
      </c>
      <c r="AD77" s="22">
        <v>0</v>
      </c>
      <c r="AE77" s="22">
        <v>63.77629737436807</v>
      </c>
      <c r="AF77" s="22">
        <v>0.38285701189916072</v>
      </c>
      <c r="AG77" s="22">
        <v>15.350484810777813</v>
      </c>
      <c r="AH77" s="22">
        <v>8.6872348353468743E-6</v>
      </c>
      <c r="AI77" s="22">
        <v>1442.3230491018116</v>
      </c>
      <c r="AJ77" s="22">
        <v>21.335829813457231</v>
      </c>
      <c r="AK77" s="22">
        <v>435.1275049681916</v>
      </c>
      <c r="AL77" s="22">
        <v>25.883234231453219</v>
      </c>
      <c r="AM77" s="22">
        <v>78.098296320810235</v>
      </c>
      <c r="AN77" s="22">
        <v>425.89173618918289</v>
      </c>
      <c r="AO77" s="22">
        <v>67.344342747423852</v>
      </c>
      <c r="AP77" s="22">
        <v>112.49144381646579</v>
      </c>
      <c r="AQ77" s="22">
        <v>30.428157007233892</v>
      </c>
      <c r="AR77" s="22">
        <v>2.5064785816819604</v>
      </c>
      <c r="AS77" s="22">
        <v>199.56204617231742</v>
      </c>
      <c r="AT77" s="22">
        <v>14.604994654797371</v>
      </c>
      <c r="AU77" s="22">
        <v>0.4886485511479764</v>
      </c>
      <c r="AV77" s="22">
        <v>317.50111885641803</v>
      </c>
      <c r="AW77" s="22">
        <v>2219.0402083199133</v>
      </c>
      <c r="AX77" s="22">
        <v>39.328194434691596</v>
      </c>
      <c r="AY77" s="22">
        <v>45.19491279642363</v>
      </c>
      <c r="AZ77" s="22">
        <v>661.35676556211888</v>
      </c>
      <c r="BA77" s="22">
        <v>5466.1775070421463</v>
      </c>
      <c r="BB77" s="22">
        <v>14.990709440104123</v>
      </c>
      <c r="BC77" s="22">
        <v>4336.0607989592327</v>
      </c>
      <c r="BD77" s="22">
        <v>29591.856604001889</v>
      </c>
    </row>
    <row r="78" spans="1:65" x14ac:dyDescent="0.3">
      <c r="A78" s="23" t="s">
        <v>14</v>
      </c>
      <c r="B78" s="22">
        <v>2.9581693365274703E-6</v>
      </c>
      <c r="C78" s="22">
        <v>4.8744729033017453E-5</v>
      </c>
      <c r="D78" s="22">
        <v>7.2446409829756319E-6</v>
      </c>
      <c r="E78" s="22">
        <v>2.1254937363026304E-6</v>
      </c>
      <c r="F78" s="22">
        <v>0</v>
      </c>
      <c r="G78" s="22">
        <v>0</v>
      </c>
      <c r="H78" s="22">
        <v>0</v>
      </c>
      <c r="I78" s="22">
        <v>1.1672170638961051E-3</v>
      </c>
      <c r="J78" s="22">
        <v>1.2099461197900925E-2</v>
      </c>
      <c r="K78" s="22">
        <v>6.6316207167802304E-6</v>
      </c>
      <c r="L78" s="22">
        <v>0</v>
      </c>
      <c r="M78" s="22">
        <v>0</v>
      </c>
      <c r="N78" s="22">
        <v>0</v>
      </c>
      <c r="O78" s="22">
        <v>1.0784459453848835E-6</v>
      </c>
      <c r="P78" s="22">
        <v>0</v>
      </c>
      <c r="Q78" s="22">
        <v>2571.4369550147617</v>
      </c>
      <c r="R78" s="22">
        <v>4.266601374258464E-5</v>
      </c>
      <c r="S78" s="22">
        <v>2.456477227122288E-5</v>
      </c>
      <c r="T78" s="22">
        <v>0</v>
      </c>
      <c r="U78" s="22">
        <v>0</v>
      </c>
      <c r="V78" s="22">
        <v>1.1854388652706239E-5</v>
      </c>
      <c r="W78" s="22">
        <v>0</v>
      </c>
      <c r="X78" s="22">
        <v>0</v>
      </c>
      <c r="Y78" s="22">
        <v>0.80903856878488867</v>
      </c>
      <c r="Z78" s="22">
        <v>4.5897937646091689E-4</v>
      </c>
      <c r="AA78" s="22">
        <v>0</v>
      </c>
      <c r="AB78" s="22">
        <v>18.497031266991296</v>
      </c>
      <c r="AC78" s="22">
        <v>2.7204511610832382E-2</v>
      </c>
      <c r="AD78" s="22">
        <v>0</v>
      </c>
      <c r="AE78" s="22">
        <v>1.1041228040732097E-5</v>
      </c>
      <c r="AF78" s="22">
        <v>0</v>
      </c>
      <c r="AG78" s="22">
        <v>2.7472252069824388E-4</v>
      </c>
      <c r="AH78" s="22">
        <v>0</v>
      </c>
      <c r="AI78" s="22">
        <v>1.6133534540511172E-5</v>
      </c>
      <c r="AJ78" s="22">
        <v>1.3834111903900476E-6</v>
      </c>
      <c r="AK78" s="22">
        <v>0.52894842980833134</v>
      </c>
      <c r="AL78" s="22">
        <v>1.5171257737650699E-6</v>
      </c>
      <c r="AM78" s="22">
        <v>0</v>
      </c>
      <c r="AN78" s="22">
        <v>0</v>
      </c>
      <c r="AO78" s="22">
        <v>0</v>
      </c>
      <c r="AP78" s="22">
        <v>9.8758741127457213E-7</v>
      </c>
      <c r="AQ78" s="22">
        <v>0</v>
      </c>
      <c r="AR78" s="22">
        <v>111.25623262099137</v>
      </c>
      <c r="AS78" s="22">
        <v>1.1944298292365126E-6</v>
      </c>
      <c r="AT78" s="22">
        <v>0</v>
      </c>
      <c r="AU78" s="22">
        <v>0</v>
      </c>
      <c r="AV78" s="22">
        <v>0</v>
      </c>
      <c r="AW78" s="22">
        <v>0.49972915237364146</v>
      </c>
      <c r="AX78" s="22">
        <v>5.1985442210681875E-6</v>
      </c>
      <c r="AY78" s="22">
        <v>5.4574936868598187E-7</v>
      </c>
      <c r="AZ78" s="22">
        <v>1.3430336834420191</v>
      </c>
      <c r="BA78" s="22">
        <v>0.30225553570986374</v>
      </c>
      <c r="BB78" s="22">
        <v>0</v>
      </c>
      <c r="BC78" s="22">
        <v>18.329843381910337</v>
      </c>
      <c r="BD78" s="22">
        <v>2723.0444584164275</v>
      </c>
    </row>
    <row r="79" spans="1:65" x14ac:dyDescent="0.3">
      <c r="A79" s="23" t="s">
        <v>15</v>
      </c>
      <c r="B79" s="22">
        <v>8.951657378797961</v>
      </c>
      <c r="C79" s="22">
        <v>102.25731466489997</v>
      </c>
      <c r="D79" s="22">
        <v>17.750322627325303</v>
      </c>
      <c r="E79" s="22">
        <v>7.4620699720362476</v>
      </c>
      <c r="F79" s="22">
        <v>0</v>
      </c>
      <c r="G79" s="22">
        <v>2.4232363211113314E-2</v>
      </c>
      <c r="H79" s="22">
        <v>0</v>
      </c>
      <c r="I79" s="22">
        <v>315.18899547577394</v>
      </c>
      <c r="J79" s="22">
        <v>439.9035305637338</v>
      </c>
      <c r="K79" s="22">
        <v>17.197767822464353</v>
      </c>
      <c r="L79" s="22">
        <v>18.511136525324421</v>
      </c>
      <c r="M79" s="22">
        <v>0</v>
      </c>
      <c r="N79" s="22">
        <v>0.13521386657007048</v>
      </c>
      <c r="O79" s="22">
        <v>13.393471962749427</v>
      </c>
      <c r="P79" s="22">
        <v>269.58650299285529</v>
      </c>
      <c r="Q79" s="22">
        <v>0</v>
      </c>
      <c r="R79" s="22">
        <v>142.12158978879583</v>
      </c>
      <c r="S79" s="22">
        <v>841.83572307122245</v>
      </c>
      <c r="T79" s="22">
        <v>1.0140691781382523</v>
      </c>
      <c r="U79" s="22">
        <v>0.72497973354723744</v>
      </c>
      <c r="V79" s="22">
        <v>13.031140814901397</v>
      </c>
      <c r="W79" s="22">
        <v>2.9678741510208845E-2</v>
      </c>
      <c r="X79" s="22">
        <v>2.8424483408759889</v>
      </c>
      <c r="Y79" s="22">
        <v>61.514230988402026</v>
      </c>
      <c r="Z79" s="22">
        <v>83.820919700616187</v>
      </c>
      <c r="AA79" s="22">
        <v>0</v>
      </c>
      <c r="AB79" s="22">
        <v>37.36205959263598</v>
      </c>
      <c r="AC79" s="22">
        <v>116.43034087673298</v>
      </c>
      <c r="AD79" s="22">
        <v>0</v>
      </c>
      <c r="AE79" s="22">
        <v>1.8562691283664214</v>
      </c>
      <c r="AF79" s="22">
        <v>0</v>
      </c>
      <c r="AG79" s="22">
        <v>9.5572659128160069</v>
      </c>
      <c r="AH79" s="22">
        <v>1.2019880289381563E-4</v>
      </c>
      <c r="AI79" s="22">
        <v>52.954064337310484</v>
      </c>
      <c r="AJ79" s="22">
        <v>1.9293031507543457E-2</v>
      </c>
      <c r="AK79" s="22">
        <v>49.758140158251109</v>
      </c>
      <c r="AL79" s="22">
        <v>107.05816134705347</v>
      </c>
      <c r="AM79" s="22">
        <v>9.1238542694837932</v>
      </c>
      <c r="AN79" s="22">
        <v>21.359947409823192</v>
      </c>
      <c r="AO79" s="22">
        <v>11.645968157869882</v>
      </c>
      <c r="AP79" s="22">
        <v>14.746906365340452</v>
      </c>
      <c r="AQ79" s="22">
        <v>37.16399627865254</v>
      </c>
      <c r="AR79" s="22">
        <v>825.96196456043106</v>
      </c>
      <c r="AS79" s="22">
        <v>17.636828506262397</v>
      </c>
      <c r="AT79" s="22">
        <v>0.72652000037944497</v>
      </c>
      <c r="AU79" s="22">
        <v>2.9080355538826356E-5</v>
      </c>
      <c r="AV79" s="22">
        <v>19.075409914402375</v>
      </c>
      <c r="AW79" s="22">
        <v>43.803678435425688</v>
      </c>
      <c r="AX79" s="22">
        <v>8.8930512490384235</v>
      </c>
      <c r="AY79" s="22">
        <v>9.3063985043402475</v>
      </c>
      <c r="AZ79" s="22">
        <v>352.94452193505259</v>
      </c>
      <c r="BA79" s="22">
        <v>755.72431444222229</v>
      </c>
      <c r="BB79" s="22">
        <v>0.41313825166599277</v>
      </c>
      <c r="BC79" s="22">
        <v>4488.2911603361526</v>
      </c>
      <c r="BD79" s="22">
        <v>9349.110398854129</v>
      </c>
    </row>
    <row r="80" spans="1:65" x14ac:dyDescent="0.3">
      <c r="A80" s="23" t="s">
        <v>16</v>
      </c>
      <c r="B80" s="22">
        <v>2021.0281809627684</v>
      </c>
      <c r="C80" s="22">
        <v>1414.3917983315196</v>
      </c>
      <c r="D80" s="22">
        <v>10200.385768174912</v>
      </c>
      <c r="E80" s="22">
        <v>518.0474508328715</v>
      </c>
      <c r="F80" s="22">
        <v>0.11082702976028337</v>
      </c>
      <c r="G80" s="22">
        <v>44.075294848890664</v>
      </c>
      <c r="H80" s="22">
        <v>0</v>
      </c>
      <c r="I80" s="22">
        <v>5118.9950595365817</v>
      </c>
      <c r="J80" s="22">
        <v>43983.478165139866</v>
      </c>
      <c r="K80" s="22">
        <v>1037.6362146699446</v>
      </c>
      <c r="L80" s="22">
        <v>3540.906473027364</v>
      </c>
      <c r="M80" s="22">
        <v>47.284856006451079</v>
      </c>
      <c r="N80" s="22">
        <v>578.38655386754783</v>
      </c>
      <c r="O80" s="22">
        <v>241.82625896647519</v>
      </c>
      <c r="P80" s="22">
        <v>19.987623015746962</v>
      </c>
      <c r="Q80" s="22">
        <v>2587.301561046012</v>
      </c>
      <c r="R80" s="22">
        <v>0</v>
      </c>
      <c r="S80" s="22">
        <v>38099.639672137084</v>
      </c>
      <c r="T80" s="22">
        <v>714.61684817056994</v>
      </c>
      <c r="U80" s="22">
        <v>450.47180969840673</v>
      </c>
      <c r="V80" s="22">
        <v>6497.3225314445845</v>
      </c>
      <c r="W80" s="22">
        <v>399.84628503642762</v>
      </c>
      <c r="X80" s="22">
        <v>3201.744077769963</v>
      </c>
      <c r="Y80" s="22">
        <v>29583.645720535922</v>
      </c>
      <c r="Z80" s="22">
        <v>14187.227379669013</v>
      </c>
      <c r="AA80" s="22">
        <v>0</v>
      </c>
      <c r="AB80" s="22">
        <v>12.248222574654998</v>
      </c>
      <c r="AC80" s="22">
        <v>11064.141842500694</v>
      </c>
      <c r="AD80" s="22">
        <v>583.32858181905965</v>
      </c>
      <c r="AE80" s="22">
        <v>429.40122391123703</v>
      </c>
      <c r="AF80" s="22">
        <v>338.34988426588336</v>
      </c>
      <c r="AG80" s="22">
        <v>494.7597039565926</v>
      </c>
      <c r="AH80" s="22">
        <v>2.133767521387266E-2</v>
      </c>
      <c r="AI80" s="22">
        <v>36618.540941067418</v>
      </c>
      <c r="AJ80" s="22">
        <v>3.0538275335821119</v>
      </c>
      <c r="AK80" s="22">
        <v>8.7556311897658077</v>
      </c>
      <c r="AL80" s="22">
        <v>24149.603827003964</v>
      </c>
      <c r="AM80" s="22">
        <v>161.79675600539045</v>
      </c>
      <c r="AN80" s="22">
        <v>2494.3485098260489</v>
      </c>
      <c r="AO80" s="22">
        <v>398.87906693418108</v>
      </c>
      <c r="AP80" s="22">
        <v>6355.79603520413</v>
      </c>
      <c r="AQ80" s="22">
        <v>1236.2913172930503</v>
      </c>
      <c r="AR80" s="22">
        <v>3970.2542256609463</v>
      </c>
      <c r="AS80" s="22">
        <v>52447.682173003828</v>
      </c>
      <c r="AT80" s="22">
        <v>68.781757823962934</v>
      </c>
      <c r="AU80" s="22">
        <v>24.194986575713251</v>
      </c>
      <c r="AV80" s="22">
        <v>3793.4392058394137</v>
      </c>
      <c r="AW80" s="22">
        <v>9353.7277946086197</v>
      </c>
      <c r="AX80" s="22">
        <v>228.66744786927669</v>
      </c>
      <c r="AY80" s="22">
        <v>11829.386132081501</v>
      </c>
      <c r="AZ80" s="22">
        <v>16472.89069909661</v>
      </c>
      <c r="BA80" s="22">
        <v>51265.590565392988</v>
      </c>
      <c r="BB80" s="22">
        <v>140.07895448242431</v>
      </c>
      <c r="BC80" s="22">
        <v>44554.249240922873</v>
      </c>
      <c r="BD80" s="22">
        <v>442986.61630203767</v>
      </c>
    </row>
    <row r="81" spans="1:56" x14ac:dyDescent="0.3">
      <c r="A81" s="23" t="s">
        <v>17</v>
      </c>
      <c r="B81" s="22">
        <v>4396.623009756021</v>
      </c>
      <c r="C81" s="22">
        <v>82840.80322630881</v>
      </c>
      <c r="D81" s="22">
        <v>34403.532879178609</v>
      </c>
      <c r="E81" s="22">
        <v>1568.827528759067</v>
      </c>
      <c r="F81" s="22">
        <v>140.17857172253414</v>
      </c>
      <c r="G81" s="22">
        <v>3020.3346483156379</v>
      </c>
      <c r="H81" s="22">
        <v>1.2876085821240197</v>
      </c>
      <c r="I81" s="22">
        <v>3865.1210191601385</v>
      </c>
      <c r="J81" s="22">
        <v>218753.82692213764</v>
      </c>
      <c r="K81" s="22">
        <v>13115.238898539737</v>
      </c>
      <c r="L81" s="22">
        <v>857.74380405976353</v>
      </c>
      <c r="M81" s="22">
        <v>1735.8022757280855</v>
      </c>
      <c r="N81" s="22">
        <v>12617.427489324102</v>
      </c>
      <c r="O81" s="22">
        <v>19751.445659861358</v>
      </c>
      <c r="P81" s="22">
        <v>2653.2411816996764</v>
      </c>
      <c r="Q81" s="22">
        <v>8112.5021301876595</v>
      </c>
      <c r="R81" s="22">
        <v>97253.149615384871</v>
      </c>
      <c r="S81" s="22">
        <v>0</v>
      </c>
      <c r="T81" s="22">
        <v>3786.2877229245096</v>
      </c>
      <c r="U81" s="22">
        <v>46644.69240361121</v>
      </c>
      <c r="V81" s="22">
        <v>5813.8823722426077</v>
      </c>
      <c r="W81" s="22">
        <v>815.81939103945706</v>
      </c>
      <c r="X81" s="22">
        <v>23970.817486937005</v>
      </c>
      <c r="Y81" s="22">
        <v>101826.67489776231</v>
      </c>
      <c r="Z81" s="22">
        <v>52515.925068346478</v>
      </c>
      <c r="AA81" s="22">
        <v>3.2552921195952322</v>
      </c>
      <c r="AB81" s="22">
        <v>571.38585557073816</v>
      </c>
      <c r="AC81" s="22">
        <v>3540.127512845314</v>
      </c>
      <c r="AD81" s="22">
        <v>5785.7692612767614</v>
      </c>
      <c r="AE81" s="22">
        <v>25213.041652597476</v>
      </c>
      <c r="AF81" s="22">
        <v>3011.6270996667508</v>
      </c>
      <c r="AG81" s="22">
        <v>2723.2711223733859</v>
      </c>
      <c r="AH81" s="22">
        <v>7.2930356051096838</v>
      </c>
      <c r="AI81" s="22">
        <v>185868.67509103977</v>
      </c>
      <c r="AJ81" s="22">
        <v>194.25259097001532</v>
      </c>
      <c r="AK81" s="22">
        <v>5786.249615939204</v>
      </c>
      <c r="AL81" s="22">
        <v>115421.61500472866</v>
      </c>
      <c r="AM81" s="22">
        <v>3800.884364021465</v>
      </c>
      <c r="AN81" s="22">
        <v>86909.680945388696</v>
      </c>
      <c r="AO81" s="22">
        <v>6110.4529743208241</v>
      </c>
      <c r="AP81" s="22">
        <v>29397.201628229559</v>
      </c>
      <c r="AQ81" s="22">
        <v>20532.489922177007</v>
      </c>
      <c r="AR81" s="22">
        <v>10398.26437519116</v>
      </c>
      <c r="AS81" s="22">
        <v>30394.527573648589</v>
      </c>
      <c r="AT81" s="22">
        <v>6688.674366877558</v>
      </c>
      <c r="AU81" s="22">
        <v>2600.241053611554</v>
      </c>
      <c r="AV81" s="22">
        <v>20540.194155202058</v>
      </c>
      <c r="AW81" s="22">
        <v>19348.292415737491</v>
      </c>
      <c r="AX81" s="22">
        <v>17309.802736146299</v>
      </c>
      <c r="AY81" s="22">
        <v>97659.919812873908</v>
      </c>
      <c r="AZ81" s="22">
        <v>58501.656536950912</v>
      </c>
      <c r="BA81" s="22">
        <v>109078.66233542249</v>
      </c>
      <c r="BB81" s="22">
        <v>990.23770366048052</v>
      </c>
      <c r="BC81" s="22">
        <v>114410.2450886219</v>
      </c>
      <c r="BD81" s="22">
        <v>1723259.176934384</v>
      </c>
    </row>
    <row r="82" spans="1:56" x14ac:dyDescent="0.3">
      <c r="A82" s="23" t="s">
        <v>18</v>
      </c>
      <c r="B82" s="22">
        <v>2.0145133181752076E-5</v>
      </c>
      <c r="C82" s="22">
        <v>2.5950649640865458E-4</v>
      </c>
      <c r="D82" s="22">
        <v>4.9336005094064036E-5</v>
      </c>
      <c r="E82" s="22">
        <v>1.4474612344220913E-5</v>
      </c>
      <c r="F82" s="22">
        <v>0</v>
      </c>
      <c r="G82" s="22">
        <v>415.16959078157475</v>
      </c>
      <c r="H82" s="22">
        <v>0</v>
      </c>
      <c r="I82" s="22">
        <v>7.9487482051324772E-3</v>
      </c>
      <c r="J82" s="22">
        <v>0.72043861627218031</v>
      </c>
      <c r="K82" s="22">
        <v>4.5161337081273366E-5</v>
      </c>
      <c r="L82" s="22">
        <v>0</v>
      </c>
      <c r="M82" s="22">
        <v>272.92264348767389</v>
      </c>
      <c r="N82" s="22">
        <v>0</v>
      </c>
      <c r="O82" s="22">
        <v>7.3442168880710578E-6</v>
      </c>
      <c r="P82" s="22">
        <v>0</v>
      </c>
      <c r="Q82" s="22">
        <v>0</v>
      </c>
      <c r="R82" s="22">
        <v>2.7625039265225833</v>
      </c>
      <c r="S82" s="22">
        <v>45.417084081863294</v>
      </c>
      <c r="T82" s="22">
        <v>0</v>
      </c>
      <c r="U82" s="22">
        <v>0</v>
      </c>
      <c r="V82" s="22">
        <v>8.0728386724929468E-5</v>
      </c>
      <c r="W82" s="22">
        <v>0</v>
      </c>
      <c r="X82" s="22">
        <v>0</v>
      </c>
      <c r="Y82" s="22">
        <v>4.3071499068176831</v>
      </c>
      <c r="Z82" s="22">
        <v>1.3233025120832822</v>
      </c>
      <c r="AA82" s="22">
        <v>0</v>
      </c>
      <c r="AB82" s="22">
        <v>0</v>
      </c>
      <c r="AC82" s="22">
        <v>1.0306233193035527E-5</v>
      </c>
      <c r="AD82" s="22">
        <v>0</v>
      </c>
      <c r="AE82" s="22">
        <v>7.5190762957385573E-5</v>
      </c>
      <c r="AF82" s="22">
        <v>161.09414038573846</v>
      </c>
      <c r="AG82" s="22">
        <v>1.8708603659550406E-3</v>
      </c>
      <c r="AH82" s="22">
        <v>0</v>
      </c>
      <c r="AI82" s="22">
        <v>0.11698200984470154</v>
      </c>
      <c r="AJ82" s="22">
        <v>9.42103020655622E-6</v>
      </c>
      <c r="AK82" s="22">
        <v>8.4601724352769221E-6</v>
      </c>
      <c r="AL82" s="22">
        <v>1.0331626519340126E-5</v>
      </c>
      <c r="AM82" s="22">
        <v>0</v>
      </c>
      <c r="AN82" s="22">
        <v>0</v>
      </c>
      <c r="AO82" s="22">
        <v>0</v>
      </c>
      <c r="AP82" s="22">
        <v>6.7254702707798355E-6</v>
      </c>
      <c r="AQ82" s="22">
        <v>0</v>
      </c>
      <c r="AR82" s="22">
        <v>0</v>
      </c>
      <c r="AS82" s="22">
        <v>8.1340671371006515E-6</v>
      </c>
      <c r="AT82" s="22">
        <v>0</v>
      </c>
      <c r="AU82" s="22">
        <v>7.0355013528732613</v>
      </c>
      <c r="AV82" s="22">
        <v>3.8708858939909883</v>
      </c>
      <c r="AW82" s="22">
        <v>0</v>
      </c>
      <c r="AX82" s="22">
        <v>3.5402086145474357E-5</v>
      </c>
      <c r="AY82" s="22">
        <v>3.7165532007515369E-6</v>
      </c>
      <c r="AZ82" s="22">
        <v>3.4740025274005135</v>
      </c>
      <c r="BA82" s="22">
        <v>2.0583601981841722</v>
      </c>
      <c r="BB82" s="22">
        <v>0</v>
      </c>
      <c r="BC82" s="22">
        <v>229.34912954609183</v>
      </c>
      <c r="BD82" s="22">
        <v>1149.6321792196927</v>
      </c>
    </row>
    <row r="83" spans="1:56" x14ac:dyDescent="0.3">
      <c r="A83" s="23" t="s">
        <v>19</v>
      </c>
      <c r="B83" s="22">
        <v>450.73268111765879</v>
      </c>
      <c r="C83" s="22">
        <v>176.68338090297402</v>
      </c>
      <c r="D83" s="22">
        <v>68.579646106364919</v>
      </c>
      <c r="E83" s="22">
        <v>0.24484601719633359</v>
      </c>
      <c r="F83" s="22">
        <v>0</v>
      </c>
      <c r="G83" s="22">
        <v>49.258600641080875</v>
      </c>
      <c r="H83" s="22">
        <v>0</v>
      </c>
      <c r="I83" s="22">
        <v>2.3002642146320484</v>
      </c>
      <c r="J83" s="22">
        <v>430.63212772942819</v>
      </c>
      <c r="K83" s="22">
        <v>46.228860286677715</v>
      </c>
      <c r="L83" s="22">
        <v>0.61293674779604201</v>
      </c>
      <c r="M83" s="22">
        <v>2.015036904732425E-2</v>
      </c>
      <c r="N83" s="22">
        <v>19.43402257310165</v>
      </c>
      <c r="O83" s="22">
        <v>0.18274947154766158</v>
      </c>
      <c r="P83" s="22">
        <v>17.227242940259103</v>
      </c>
      <c r="Q83" s="22">
        <v>0.28326660323055475</v>
      </c>
      <c r="R83" s="22">
        <v>274.82955815449606</v>
      </c>
      <c r="S83" s="22">
        <v>5843.8512927517349</v>
      </c>
      <c r="T83" s="22">
        <v>12.170264479022524</v>
      </c>
      <c r="U83" s="22">
        <v>0</v>
      </c>
      <c r="V83" s="22">
        <v>26.605963768305468</v>
      </c>
      <c r="W83" s="22">
        <v>4.0179951522060456E-2</v>
      </c>
      <c r="X83" s="22">
        <v>4.6456508043012281</v>
      </c>
      <c r="Y83" s="22">
        <v>101.48344703252623</v>
      </c>
      <c r="Z83" s="22">
        <v>18.743683471729973</v>
      </c>
      <c r="AA83" s="22">
        <v>0</v>
      </c>
      <c r="AB83" s="22">
        <v>0.37795434920445192</v>
      </c>
      <c r="AC83" s="22">
        <v>3.965676649583918</v>
      </c>
      <c r="AD83" s="22">
        <v>0</v>
      </c>
      <c r="AE83" s="22">
        <v>75.250275497767802</v>
      </c>
      <c r="AF83" s="22">
        <v>1.2090221428394549E-2</v>
      </c>
      <c r="AG83" s="22">
        <v>96.361643968028972</v>
      </c>
      <c r="AH83" s="22">
        <v>6.0649743330808423E-3</v>
      </c>
      <c r="AI83" s="22">
        <v>711.00920397308289</v>
      </c>
      <c r="AJ83" s="22">
        <v>2.1799754543775633E-2</v>
      </c>
      <c r="AK83" s="22">
        <v>0.1528194082220847</v>
      </c>
      <c r="AL83" s="22">
        <v>3.6194101061346209</v>
      </c>
      <c r="AM83" s="22">
        <v>5.8975416560482214</v>
      </c>
      <c r="AN83" s="22">
        <v>322.00663122351028</v>
      </c>
      <c r="AO83" s="22">
        <v>20.694554327199839</v>
      </c>
      <c r="AP83" s="22">
        <v>15.685486388998948</v>
      </c>
      <c r="AQ83" s="22">
        <v>484.47502883404127</v>
      </c>
      <c r="AR83" s="22">
        <v>31.255697466041813</v>
      </c>
      <c r="AS83" s="22">
        <v>11.347390571806665</v>
      </c>
      <c r="AT83" s="22">
        <v>6861.8936531432364</v>
      </c>
      <c r="AU83" s="22">
        <v>31.377752265920773</v>
      </c>
      <c r="AV83" s="22">
        <v>216.22767625996158</v>
      </c>
      <c r="AW83" s="22">
        <v>30.868681583503051</v>
      </c>
      <c r="AX83" s="22">
        <v>10.466827995073221</v>
      </c>
      <c r="AY83" s="22">
        <v>459.51058297831355</v>
      </c>
      <c r="AZ83" s="22">
        <v>2560.4381702055084</v>
      </c>
      <c r="BA83" s="22">
        <v>308.58212824281298</v>
      </c>
      <c r="BB83" s="22">
        <v>4.4638491825046938</v>
      </c>
      <c r="BC83" s="22">
        <v>720.53644158392865</v>
      </c>
      <c r="BD83" s="22">
        <v>20531.295848945374</v>
      </c>
    </row>
    <row r="84" spans="1:56" x14ac:dyDescent="0.3">
      <c r="A84" s="23" t="s">
        <v>20</v>
      </c>
      <c r="B84" s="22">
        <v>40.259191299591279</v>
      </c>
      <c r="C84" s="22">
        <v>0.54507190317340404</v>
      </c>
      <c r="D84" s="22">
        <v>10471.566572499503</v>
      </c>
      <c r="E84" s="22">
        <v>39.828342992148002</v>
      </c>
      <c r="F84" s="22">
        <v>0</v>
      </c>
      <c r="G84" s="22">
        <v>5.7895782800356177E-2</v>
      </c>
      <c r="H84" s="22">
        <v>0</v>
      </c>
      <c r="I84" s="22">
        <v>559.78813917149444</v>
      </c>
      <c r="J84" s="22">
        <v>1959.521431065956</v>
      </c>
      <c r="K84" s="22">
        <v>90.992581153715179</v>
      </c>
      <c r="L84" s="22">
        <v>2448.5398179886329</v>
      </c>
      <c r="M84" s="22">
        <v>0</v>
      </c>
      <c r="N84" s="22">
        <v>39.086851859522923</v>
      </c>
      <c r="O84" s="22">
        <v>13589.13216803682</v>
      </c>
      <c r="P84" s="22">
        <v>146.34657479015627</v>
      </c>
      <c r="Q84" s="22">
        <v>126.87204393475747</v>
      </c>
      <c r="R84" s="22">
        <v>238.85301848518873</v>
      </c>
      <c r="S84" s="22">
        <v>9871.3395193631914</v>
      </c>
      <c r="T84" s="22">
        <v>526.77949098100578</v>
      </c>
      <c r="U84" s="22">
        <v>6.7809083520384478E-2</v>
      </c>
      <c r="V84" s="22">
        <v>0</v>
      </c>
      <c r="W84" s="22">
        <v>8.8241591935917879E-2</v>
      </c>
      <c r="X84" s="22">
        <v>263.39434323544612</v>
      </c>
      <c r="Y84" s="22">
        <v>3404.8051972524759</v>
      </c>
      <c r="Z84" s="22">
        <v>1979.6540283288</v>
      </c>
      <c r="AA84" s="22">
        <v>0</v>
      </c>
      <c r="AB84" s="22">
        <v>5.4356827812509795E-3</v>
      </c>
      <c r="AC84" s="22">
        <v>263.62229673460035</v>
      </c>
      <c r="AD84" s="22">
        <v>0</v>
      </c>
      <c r="AE84" s="22">
        <v>12.462452734232706</v>
      </c>
      <c r="AF84" s="22">
        <v>0</v>
      </c>
      <c r="AG84" s="22">
        <v>37.169015320870962</v>
      </c>
      <c r="AH84" s="22">
        <v>341.44336650012025</v>
      </c>
      <c r="AI84" s="22">
        <v>110.42720338618408</v>
      </c>
      <c r="AJ84" s="22">
        <v>0.22477731840639714</v>
      </c>
      <c r="AK84" s="22">
        <v>0.18201842332660892</v>
      </c>
      <c r="AL84" s="22">
        <v>123.35873820775973</v>
      </c>
      <c r="AM84" s="22">
        <v>30.631774449334564</v>
      </c>
      <c r="AN84" s="22">
        <v>136.66438730576206</v>
      </c>
      <c r="AO84" s="22">
        <v>341.43918518789894</v>
      </c>
      <c r="AP84" s="22">
        <v>92.757017263274292</v>
      </c>
      <c r="AQ84" s="22">
        <v>2.649361786752665E-3</v>
      </c>
      <c r="AR84" s="22">
        <v>0.58428519083389252</v>
      </c>
      <c r="AS84" s="22">
        <v>13.354629972368674</v>
      </c>
      <c r="AT84" s="22">
        <v>9.7552687958188748</v>
      </c>
      <c r="AU84" s="22">
        <v>312.16447708062708</v>
      </c>
      <c r="AV84" s="22">
        <v>1102.3866233021142</v>
      </c>
      <c r="AW84" s="22">
        <v>19.576057199237553</v>
      </c>
      <c r="AX84" s="22">
        <v>1.7365257619975816</v>
      </c>
      <c r="AY84" s="22">
        <v>28543.896782483043</v>
      </c>
      <c r="AZ84" s="22">
        <v>695.97200408802144</v>
      </c>
      <c r="BA84" s="22">
        <v>38915.963869359424</v>
      </c>
      <c r="BB84" s="22">
        <v>147.99162851088661</v>
      </c>
      <c r="BC84" s="22">
        <v>22027.043876825937</v>
      </c>
      <c r="BD84" s="22">
        <v>139078.33467724652</v>
      </c>
    </row>
    <row r="85" spans="1:56" x14ac:dyDescent="0.3">
      <c r="A85" s="23" t="s">
        <v>21</v>
      </c>
      <c r="B85" s="22">
        <v>214.72685806442533</v>
      </c>
      <c r="C85" s="22">
        <v>355.5221322529876</v>
      </c>
      <c r="D85" s="22">
        <v>0.92492250189200376</v>
      </c>
      <c r="E85" s="22">
        <v>2.0774656728317269</v>
      </c>
      <c r="F85" s="22">
        <v>0</v>
      </c>
      <c r="G85" s="22">
        <v>0.3551827258473631</v>
      </c>
      <c r="H85" s="22">
        <v>0</v>
      </c>
      <c r="I85" s="22">
        <v>7529.3309765431213</v>
      </c>
      <c r="J85" s="22">
        <v>3750.9687029039246</v>
      </c>
      <c r="K85" s="22">
        <v>14.075568174559145</v>
      </c>
      <c r="L85" s="22">
        <v>0</v>
      </c>
      <c r="M85" s="22">
        <v>0</v>
      </c>
      <c r="N85" s="22">
        <v>0.2585337901395996</v>
      </c>
      <c r="O85" s="22">
        <v>0.23555247525223352</v>
      </c>
      <c r="P85" s="22">
        <v>0.35631479894172846</v>
      </c>
      <c r="Q85" s="22">
        <v>130.44883063261707</v>
      </c>
      <c r="R85" s="22">
        <v>53.720513494121484</v>
      </c>
      <c r="S85" s="22">
        <v>2578.614836296892</v>
      </c>
      <c r="T85" s="22">
        <v>5.6707189217999378E-4</v>
      </c>
      <c r="U85" s="22">
        <v>7.4599598966660866E-2</v>
      </c>
      <c r="V85" s="22">
        <v>64.26008537335197</v>
      </c>
      <c r="W85" s="22">
        <v>0</v>
      </c>
      <c r="X85" s="22">
        <v>32.489756339108695</v>
      </c>
      <c r="Y85" s="22">
        <v>204.75900657900715</v>
      </c>
      <c r="Z85" s="22">
        <v>5227.355759833099</v>
      </c>
      <c r="AA85" s="22">
        <v>0</v>
      </c>
      <c r="AB85" s="22">
        <v>6.8653254079305212E-2</v>
      </c>
      <c r="AC85" s="22">
        <v>4.3399126457840789E-2</v>
      </c>
      <c r="AD85" s="22">
        <v>0</v>
      </c>
      <c r="AE85" s="22">
        <v>32.976717160552113</v>
      </c>
      <c r="AF85" s="22">
        <v>0</v>
      </c>
      <c r="AG85" s="22">
        <v>91.758865055743982</v>
      </c>
      <c r="AH85" s="22">
        <v>2.8810012433994731E-3</v>
      </c>
      <c r="AI85" s="22">
        <v>261.63840127748563</v>
      </c>
      <c r="AJ85" s="22">
        <v>69.213317205902754</v>
      </c>
      <c r="AK85" s="22">
        <v>0.4305095551278208</v>
      </c>
      <c r="AL85" s="22">
        <v>2538.7495470746421</v>
      </c>
      <c r="AM85" s="22">
        <v>2.5999114130196945</v>
      </c>
      <c r="AN85" s="22">
        <v>0.24079056092294157</v>
      </c>
      <c r="AO85" s="22">
        <v>90.538980382924549</v>
      </c>
      <c r="AP85" s="22">
        <v>38.678400721102676</v>
      </c>
      <c r="AQ85" s="22">
        <v>7.8471498684570243E-4</v>
      </c>
      <c r="AR85" s="22">
        <v>9.0966035958235221</v>
      </c>
      <c r="AS85" s="22">
        <v>3562.1735231405505</v>
      </c>
      <c r="AT85" s="22">
        <v>2.3775980799490394E-3</v>
      </c>
      <c r="AU85" s="22">
        <v>6.9701642985471124E-4</v>
      </c>
      <c r="AV85" s="22">
        <v>0.45008372519678208</v>
      </c>
      <c r="AW85" s="22">
        <v>45.346230258097968</v>
      </c>
      <c r="AX85" s="22">
        <v>0.51226370041233726</v>
      </c>
      <c r="AY85" s="22">
        <v>2600.7985426183545</v>
      </c>
      <c r="AZ85" s="22">
        <v>54.674309505179664</v>
      </c>
      <c r="BA85" s="22">
        <v>8436.3151532888369</v>
      </c>
      <c r="BB85" s="22">
        <v>111.09112759376619</v>
      </c>
      <c r="BC85" s="22">
        <v>1590.6964304553785</v>
      </c>
      <c r="BD85" s="22">
        <v>39698.654666123271</v>
      </c>
    </row>
    <row r="86" spans="1:56" x14ac:dyDescent="0.3">
      <c r="A86" s="23" t="s">
        <v>22</v>
      </c>
      <c r="B86" s="22">
        <v>63.999085080294662</v>
      </c>
      <c r="C86" s="22">
        <v>6.8224911513474087</v>
      </c>
      <c r="D86" s="22">
        <v>14.334381435445986</v>
      </c>
      <c r="E86" s="22">
        <v>1.3007751054774448</v>
      </c>
      <c r="F86" s="22">
        <v>0</v>
      </c>
      <c r="G86" s="22">
        <v>1212.3256033381867</v>
      </c>
      <c r="H86" s="22">
        <v>0</v>
      </c>
      <c r="I86" s="22">
        <v>73.324990884860611</v>
      </c>
      <c r="J86" s="22">
        <v>1414.3138448780205</v>
      </c>
      <c r="K86" s="22">
        <v>48.034123620633032</v>
      </c>
      <c r="L86" s="22">
        <v>0</v>
      </c>
      <c r="M86" s="22">
        <v>0</v>
      </c>
      <c r="N86" s="22">
        <v>11.312660008741666</v>
      </c>
      <c r="O86" s="22">
        <v>2.1144029623243163</v>
      </c>
      <c r="P86" s="22">
        <v>1.1706180611448032</v>
      </c>
      <c r="Q86" s="22">
        <v>20.232656419743492</v>
      </c>
      <c r="R86" s="22">
        <v>2077.1182784480084</v>
      </c>
      <c r="S86" s="22">
        <v>722.1085936005137</v>
      </c>
      <c r="T86" s="22">
        <v>3.5982348921750424</v>
      </c>
      <c r="U86" s="22">
        <v>4.1632991212121846</v>
      </c>
      <c r="V86" s="22">
        <v>25.471071654536473</v>
      </c>
      <c r="W86" s="22">
        <v>6.1271738149051902E-2</v>
      </c>
      <c r="X86" s="22">
        <v>0</v>
      </c>
      <c r="Y86" s="22">
        <v>118.39992380439008</v>
      </c>
      <c r="Z86" s="22">
        <v>905.5244285160644</v>
      </c>
      <c r="AA86" s="22">
        <v>0</v>
      </c>
      <c r="AB86" s="22">
        <v>1.7446458060721684E-3</v>
      </c>
      <c r="AC86" s="22">
        <v>26.344178748177264</v>
      </c>
      <c r="AD86" s="22">
        <v>0</v>
      </c>
      <c r="AE86" s="22">
        <v>9.2735210835033364</v>
      </c>
      <c r="AF86" s="22">
        <v>0</v>
      </c>
      <c r="AG86" s="22">
        <v>19.531319029535059</v>
      </c>
      <c r="AH86" s="22">
        <v>2.3481851962246002E-5</v>
      </c>
      <c r="AI86" s="22">
        <v>177.36239692259554</v>
      </c>
      <c r="AJ86" s="22">
        <v>4.0937855062195105E-2</v>
      </c>
      <c r="AK86" s="22">
        <v>4.2200839963680101</v>
      </c>
      <c r="AL86" s="22">
        <v>967.05037450167833</v>
      </c>
      <c r="AM86" s="22">
        <v>10.177774577677123</v>
      </c>
      <c r="AN86" s="22">
        <v>24.824303508067519</v>
      </c>
      <c r="AO86" s="22">
        <v>0.90893695339871361</v>
      </c>
      <c r="AP86" s="22">
        <v>137.58190123374339</v>
      </c>
      <c r="AQ86" s="22">
        <v>9.6458119917080509</v>
      </c>
      <c r="AR86" s="22">
        <v>20.894675289726511</v>
      </c>
      <c r="AS86" s="22">
        <v>9.9405709158172737</v>
      </c>
      <c r="AT86" s="22">
        <v>1.7611616335567031</v>
      </c>
      <c r="AU86" s="22">
        <v>0.22165974061378341</v>
      </c>
      <c r="AV86" s="22">
        <v>374.55129101823491</v>
      </c>
      <c r="AW86" s="22">
        <v>22.573234723637416</v>
      </c>
      <c r="AX86" s="22">
        <v>5.8274799045727343</v>
      </c>
      <c r="AY86" s="22">
        <v>0.20992205300210598</v>
      </c>
      <c r="AZ86" s="22">
        <v>514.28746916777732</v>
      </c>
      <c r="BA86" s="22">
        <v>2950.7546609240076</v>
      </c>
      <c r="BB86" s="22">
        <v>1.1682416095142043</v>
      </c>
      <c r="BC86" s="22">
        <v>245.044773247439</v>
      </c>
      <c r="BD86" s="22">
        <v>12259.92918347834</v>
      </c>
    </row>
    <row r="87" spans="1:56" x14ac:dyDescent="0.3">
      <c r="A87" s="23" t="s">
        <v>23</v>
      </c>
      <c r="B87" s="22">
        <v>138.17428619226291</v>
      </c>
      <c r="C87" s="22">
        <v>4329.9325420078721</v>
      </c>
      <c r="D87" s="22">
        <v>2334.7376448146451</v>
      </c>
      <c r="E87" s="22">
        <v>937.70213736019275</v>
      </c>
      <c r="F87" s="22">
        <v>0</v>
      </c>
      <c r="G87" s="22">
        <v>521.83857160050763</v>
      </c>
      <c r="H87" s="22">
        <v>0</v>
      </c>
      <c r="I87" s="22">
        <v>935.68009337431056</v>
      </c>
      <c r="J87" s="22">
        <v>9761.9068105656588</v>
      </c>
      <c r="K87" s="22">
        <v>421.55710610170263</v>
      </c>
      <c r="L87" s="22">
        <v>390.30800298661347</v>
      </c>
      <c r="M87" s="22">
        <v>391.92568548890904</v>
      </c>
      <c r="N87" s="22">
        <v>683.66709400823561</v>
      </c>
      <c r="O87" s="22">
        <v>621.87491403707327</v>
      </c>
      <c r="P87" s="22">
        <v>14.291997501711551</v>
      </c>
      <c r="Q87" s="22">
        <v>104.20892971046159</v>
      </c>
      <c r="R87" s="22">
        <v>20065.359493619431</v>
      </c>
      <c r="S87" s="22">
        <v>22756.602847520859</v>
      </c>
      <c r="T87" s="22">
        <v>238.608758654469</v>
      </c>
      <c r="U87" s="22">
        <v>1359.4929085078586</v>
      </c>
      <c r="V87" s="22">
        <v>2231.6723376274804</v>
      </c>
      <c r="W87" s="22">
        <v>64.703511787747615</v>
      </c>
      <c r="X87" s="22">
        <v>680.08143185472409</v>
      </c>
      <c r="Y87" s="22">
        <v>0</v>
      </c>
      <c r="Z87" s="22">
        <v>1277.0016374658048</v>
      </c>
      <c r="AA87" s="22">
        <v>1.7047212214036316</v>
      </c>
      <c r="AB87" s="22">
        <v>21.271709353318748</v>
      </c>
      <c r="AC87" s="22">
        <v>39.649316010119271</v>
      </c>
      <c r="AD87" s="22">
        <v>12.332025856962442</v>
      </c>
      <c r="AE87" s="22">
        <v>9654.5086330086797</v>
      </c>
      <c r="AF87" s="22">
        <v>1530.6757775531889</v>
      </c>
      <c r="AG87" s="22">
        <v>255.02575996076399</v>
      </c>
      <c r="AH87" s="22">
        <v>1.2082206053961215E-5</v>
      </c>
      <c r="AI87" s="22">
        <v>3585.5937586389346</v>
      </c>
      <c r="AJ87" s="22">
        <v>4.1377430225196274</v>
      </c>
      <c r="AK87" s="22">
        <v>133.92357839821838</v>
      </c>
      <c r="AL87" s="22">
        <v>4135.7834605247481</v>
      </c>
      <c r="AM87" s="22">
        <v>164.06272040097349</v>
      </c>
      <c r="AN87" s="22">
        <v>2177.0818265418502</v>
      </c>
      <c r="AO87" s="22">
        <v>508.28621453660554</v>
      </c>
      <c r="AP87" s="22">
        <v>4359.7344246283001</v>
      </c>
      <c r="AQ87" s="22">
        <v>2006.5843240749491</v>
      </c>
      <c r="AR87" s="22">
        <v>2378.7468117452727</v>
      </c>
      <c r="AS87" s="22">
        <v>2716.9220581449222</v>
      </c>
      <c r="AT87" s="22">
        <v>1466.5830597931686</v>
      </c>
      <c r="AU87" s="22">
        <v>472.70907951760597</v>
      </c>
      <c r="AV87" s="22">
        <v>1839.3976394673743</v>
      </c>
      <c r="AW87" s="22">
        <v>2629.1978917838105</v>
      </c>
      <c r="AX87" s="22">
        <v>230.54404143669734</v>
      </c>
      <c r="AY87" s="22">
        <v>1412.8505920097593</v>
      </c>
      <c r="AZ87" s="22">
        <v>5256.4350246194244</v>
      </c>
      <c r="BA87" s="22">
        <v>217496.74620716326</v>
      </c>
      <c r="BB87" s="22">
        <v>26.436056881459841</v>
      </c>
      <c r="BC87" s="22">
        <v>16673.600262294371</v>
      </c>
      <c r="BD87" s="22">
        <v>351451.85347345943</v>
      </c>
    </row>
    <row r="88" spans="1:56" x14ac:dyDescent="0.3">
      <c r="A88" s="23" t="s">
        <v>24</v>
      </c>
      <c r="B88" s="22">
        <v>1541.912682767781</v>
      </c>
      <c r="C88" s="22">
        <v>2914.9003878377302</v>
      </c>
      <c r="D88" s="22">
        <v>385.21180732342577</v>
      </c>
      <c r="E88" s="22">
        <v>40.179583044418465</v>
      </c>
      <c r="F88" s="22">
        <v>0</v>
      </c>
      <c r="G88" s="22">
        <v>1.5792414369526118</v>
      </c>
      <c r="H88" s="22">
        <v>0</v>
      </c>
      <c r="I88" s="22">
        <v>645.88065445908092</v>
      </c>
      <c r="J88" s="22">
        <v>83516.507701765513</v>
      </c>
      <c r="K88" s="22">
        <v>3869.227578849408</v>
      </c>
      <c r="L88" s="22">
        <v>0</v>
      </c>
      <c r="M88" s="22">
        <v>0</v>
      </c>
      <c r="N88" s="22">
        <v>195.59072766311948</v>
      </c>
      <c r="O88" s="22">
        <v>29.112146615817291</v>
      </c>
      <c r="P88" s="22">
        <v>8.7398163099515629E-5</v>
      </c>
      <c r="Q88" s="22">
        <v>748.29755071834188</v>
      </c>
      <c r="R88" s="22">
        <v>10153.550649997631</v>
      </c>
      <c r="S88" s="22">
        <v>12265.107435803882</v>
      </c>
      <c r="T88" s="22">
        <v>8.0848451415763689E-2</v>
      </c>
      <c r="U88" s="22">
        <v>2.6480562979262441</v>
      </c>
      <c r="V88" s="22">
        <v>174.23326493650794</v>
      </c>
      <c r="W88" s="22">
        <v>4605.238169648952</v>
      </c>
      <c r="X88" s="22">
        <v>4258.8076549183079</v>
      </c>
      <c r="Y88" s="22">
        <v>3324.6324187865457</v>
      </c>
      <c r="Z88" s="22">
        <v>0</v>
      </c>
      <c r="AA88" s="22">
        <v>0</v>
      </c>
      <c r="AB88" s="22">
        <v>6.8976220355059153E-2</v>
      </c>
      <c r="AC88" s="22">
        <v>145.63610322519258</v>
      </c>
      <c r="AD88" s="22">
        <v>0</v>
      </c>
      <c r="AE88" s="22">
        <v>17264.666362521781</v>
      </c>
      <c r="AF88" s="22">
        <v>1002.2887181133649</v>
      </c>
      <c r="AG88" s="22">
        <v>83.585285761019378</v>
      </c>
      <c r="AH88" s="22">
        <v>9.9841767236814594E-2</v>
      </c>
      <c r="AI88" s="22">
        <v>766.52823195585347</v>
      </c>
      <c r="AJ88" s="22">
        <v>1.5719922917253699</v>
      </c>
      <c r="AK88" s="22">
        <v>344.3040196019171</v>
      </c>
      <c r="AL88" s="22">
        <v>163809.24719801435</v>
      </c>
      <c r="AM88" s="22">
        <v>1154.4924729641702</v>
      </c>
      <c r="AN88" s="22">
        <v>62.425392322770399</v>
      </c>
      <c r="AO88" s="22">
        <v>26.736946181990987</v>
      </c>
      <c r="AP88" s="22">
        <v>81393.557319836342</v>
      </c>
      <c r="AQ88" s="22">
        <v>3.1169210285525595</v>
      </c>
      <c r="AR88" s="22">
        <v>69.331880603749738</v>
      </c>
      <c r="AS88" s="22">
        <v>26948.736107979403</v>
      </c>
      <c r="AT88" s="22">
        <v>0.29942676517514688</v>
      </c>
      <c r="AU88" s="22">
        <v>1.7096667272988191E-7</v>
      </c>
      <c r="AV88" s="22">
        <v>28.552456501768301</v>
      </c>
      <c r="AW88" s="22">
        <v>11.932725771433487</v>
      </c>
      <c r="AX88" s="22">
        <v>5787.326507760029</v>
      </c>
      <c r="AY88" s="22">
        <v>12.280158062859265</v>
      </c>
      <c r="AZ88" s="22">
        <v>7121.7090133918891</v>
      </c>
      <c r="BA88" s="22">
        <v>68939.674787777214</v>
      </c>
      <c r="BB88" s="22">
        <v>835.46838254861473</v>
      </c>
      <c r="BC88" s="22">
        <v>4167.1548754577025</v>
      </c>
      <c r="BD88" s="22">
        <v>508653.49075331847</v>
      </c>
    </row>
    <row r="89" spans="1:56" x14ac:dyDescent="0.3">
      <c r="A89" s="23" t="s">
        <v>25</v>
      </c>
      <c r="B89" s="22">
        <v>0</v>
      </c>
      <c r="C89" s="22">
        <v>0</v>
      </c>
      <c r="D89" s="22">
        <v>0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</row>
    <row r="90" spans="1:56" x14ac:dyDescent="0.3">
      <c r="A90" s="23" t="s">
        <v>26</v>
      </c>
      <c r="B90" s="22">
        <v>0.13391844650348242</v>
      </c>
      <c r="C90" s="22">
        <v>4.4542083355445681E-3</v>
      </c>
      <c r="D90" s="22">
        <v>5.0722837047464678E-2</v>
      </c>
      <c r="E90" s="22">
        <v>6.7343983012903294E-3</v>
      </c>
      <c r="F90" s="22">
        <v>0</v>
      </c>
      <c r="G90" s="22">
        <v>5.8331865506844847E-4</v>
      </c>
      <c r="H90" s="22">
        <v>0</v>
      </c>
      <c r="I90" s="22">
        <v>1.54855148104537E-3</v>
      </c>
      <c r="J90" s="22">
        <v>4.5631307668765961</v>
      </c>
      <c r="K90" s="22">
        <v>1.0286763398659029</v>
      </c>
      <c r="L90" s="22">
        <v>0</v>
      </c>
      <c r="M90" s="22">
        <v>0</v>
      </c>
      <c r="N90" s="22">
        <v>0.16401391361019632</v>
      </c>
      <c r="O90" s="22">
        <v>1.2860545862274412E-3</v>
      </c>
      <c r="P90" s="22">
        <v>2.1883300785394137</v>
      </c>
      <c r="Q90" s="22">
        <v>1.0278122799997871E-4</v>
      </c>
      <c r="R90" s="22">
        <v>3.5284693572100304E-2</v>
      </c>
      <c r="S90" s="22">
        <v>0.41451486926412767</v>
      </c>
      <c r="T90" s="22">
        <v>2.9864294019025852E-5</v>
      </c>
      <c r="U90" s="22">
        <v>9.6645896496177412E-4</v>
      </c>
      <c r="V90" s="22">
        <v>3.1815706291847357</v>
      </c>
      <c r="W90" s="22">
        <v>1.1015279888626902E-3</v>
      </c>
      <c r="X90" s="22">
        <v>0</v>
      </c>
      <c r="Y90" s="22">
        <v>9.7773759262793935E-4</v>
      </c>
      <c r="Z90" s="22">
        <v>0.61500165563408804</v>
      </c>
      <c r="AA90" s="22">
        <v>0</v>
      </c>
      <c r="AB90" s="22">
        <v>0</v>
      </c>
      <c r="AC90" s="22">
        <v>0.18394667347516036</v>
      </c>
      <c r="AD90" s="22">
        <v>0</v>
      </c>
      <c r="AE90" s="22">
        <v>1.5442282698056307E-2</v>
      </c>
      <c r="AF90" s="22">
        <v>0</v>
      </c>
      <c r="AG90" s="22">
        <v>1.5339837494641972E-2</v>
      </c>
      <c r="AH90" s="22">
        <v>0</v>
      </c>
      <c r="AI90" s="22">
        <v>5.7672597456815446E-3</v>
      </c>
      <c r="AJ90" s="22">
        <v>5.7971864860461967E-4</v>
      </c>
      <c r="AK90" s="22">
        <v>0</v>
      </c>
      <c r="AL90" s="22">
        <v>3.7239340740492032E-2</v>
      </c>
      <c r="AM90" s="22">
        <v>0.1664049370868719</v>
      </c>
      <c r="AN90" s="22">
        <v>1.2221171389559494E-3</v>
      </c>
      <c r="AO90" s="22">
        <v>0</v>
      </c>
      <c r="AP90" s="22">
        <v>0.16815175814845995</v>
      </c>
      <c r="AQ90" s="22">
        <v>3.9527653185202001E-5</v>
      </c>
      <c r="AR90" s="22">
        <v>411.55624825111886</v>
      </c>
      <c r="AS90" s="22">
        <v>0.19472836501660126</v>
      </c>
      <c r="AT90" s="22">
        <v>0</v>
      </c>
      <c r="AU90" s="22">
        <v>0</v>
      </c>
      <c r="AV90" s="22">
        <v>4.8048698018958609E-4</v>
      </c>
      <c r="AW90" s="22">
        <v>3.8322979086048378E-4</v>
      </c>
      <c r="AX90" s="22">
        <v>1.5426923959772338E-2</v>
      </c>
      <c r="AY90" s="22">
        <v>4.7064672497132571</v>
      </c>
      <c r="AZ90" s="22">
        <v>17.206676285585534</v>
      </c>
      <c r="BA90" s="22">
        <v>0.29570130722938442</v>
      </c>
      <c r="BB90" s="22">
        <v>2.5075148909224743E-2</v>
      </c>
      <c r="BC90" s="22">
        <v>14.348186187087055</v>
      </c>
      <c r="BD90" s="22">
        <v>461.33645601974661</v>
      </c>
    </row>
    <row r="91" spans="1:56" x14ac:dyDescent="0.3">
      <c r="A91" s="23" t="s">
        <v>27</v>
      </c>
      <c r="B91" s="22">
        <v>2.2805157214283547</v>
      </c>
      <c r="C91" s="22">
        <v>111.55034542274193</v>
      </c>
      <c r="D91" s="22">
        <v>76.432368000261661</v>
      </c>
      <c r="E91" s="22">
        <v>3.2866354035046923</v>
      </c>
      <c r="F91" s="22">
        <v>0</v>
      </c>
      <c r="G91" s="22">
        <v>0.29106539045388619</v>
      </c>
      <c r="H91" s="22">
        <v>0</v>
      </c>
      <c r="I91" s="22">
        <v>266.3217228499924</v>
      </c>
      <c r="J91" s="22">
        <v>2458.154495656428</v>
      </c>
      <c r="K91" s="22">
        <v>492.05842894484482</v>
      </c>
      <c r="L91" s="22">
        <v>47.19720190109522</v>
      </c>
      <c r="M91" s="22">
        <v>0</v>
      </c>
      <c r="N91" s="22">
        <v>6.1924985542359883</v>
      </c>
      <c r="O91" s="22">
        <v>100.23161510742403</v>
      </c>
      <c r="P91" s="22">
        <v>16.154065166293783</v>
      </c>
      <c r="Q91" s="22">
        <v>221.90374096218321</v>
      </c>
      <c r="R91" s="22">
        <v>18.65970002738376</v>
      </c>
      <c r="S91" s="22">
        <v>5330.7169970550531</v>
      </c>
      <c r="T91" s="22">
        <v>1.4290053315568428E-2</v>
      </c>
      <c r="U91" s="22">
        <v>34.502714867083789</v>
      </c>
      <c r="V91" s="22">
        <v>33.32146568660211</v>
      </c>
      <c r="W91" s="22">
        <v>0.53626320224083002</v>
      </c>
      <c r="X91" s="22">
        <v>4.4004615341204111E-2</v>
      </c>
      <c r="Y91" s="22">
        <v>435.86895639599362</v>
      </c>
      <c r="Z91" s="22">
        <v>246.74337479039838</v>
      </c>
      <c r="AA91" s="22">
        <v>0</v>
      </c>
      <c r="AB91" s="22">
        <v>21.540438118776102</v>
      </c>
      <c r="AC91" s="22">
        <v>0</v>
      </c>
      <c r="AD91" s="22">
        <v>90.009242278860839</v>
      </c>
      <c r="AE91" s="22">
        <v>7.4527191705598526</v>
      </c>
      <c r="AF91" s="22">
        <v>0</v>
      </c>
      <c r="AG91" s="22">
        <v>863.31169342201849</v>
      </c>
      <c r="AH91" s="22">
        <v>1.0003052656211352E-4</v>
      </c>
      <c r="AI91" s="22">
        <v>276.40740618202494</v>
      </c>
      <c r="AJ91" s="22">
        <v>0.2891926458211857</v>
      </c>
      <c r="AK91" s="22">
        <v>332.85788655796347</v>
      </c>
      <c r="AL91" s="22">
        <v>17.987376097131307</v>
      </c>
      <c r="AM91" s="22">
        <v>79.604984500794941</v>
      </c>
      <c r="AN91" s="22">
        <v>101.87814336120664</v>
      </c>
      <c r="AO91" s="22">
        <v>1.7731089048632238</v>
      </c>
      <c r="AP91" s="22">
        <v>187.3559243227248</v>
      </c>
      <c r="AQ91" s="22">
        <v>1.8915152794481423E-2</v>
      </c>
      <c r="AR91" s="22">
        <v>437.25366623049081</v>
      </c>
      <c r="AS91" s="22">
        <v>93.577726634214244</v>
      </c>
      <c r="AT91" s="22">
        <v>99.200349371968002</v>
      </c>
      <c r="AU91" s="22">
        <v>2.420093384567262E-5</v>
      </c>
      <c r="AV91" s="22">
        <v>219.10520662105233</v>
      </c>
      <c r="AW91" s="22">
        <v>1168.4088023048803</v>
      </c>
      <c r="AX91" s="22">
        <v>7.4111026721512525</v>
      </c>
      <c r="AY91" s="22">
        <v>2330.6224614497869</v>
      </c>
      <c r="AZ91" s="22">
        <v>138.24635352405429</v>
      </c>
      <c r="BA91" s="22">
        <v>1620.536975873548</v>
      </c>
      <c r="BB91" s="22">
        <v>11.988966544392724</v>
      </c>
      <c r="BC91" s="22">
        <v>664.7025074205302</v>
      </c>
      <c r="BD91" s="22">
        <v>18674.003739368363</v>
      </c>
    </row>
    <row r="92" spans="1:56" x14ac:dyDescent="0.3">
      <c r="A92" s="23" t="s">
        <v>28</v>
      </c>
      <c r="B92" s="22">
        <v>5.9497281492739036E-3</v>
      </c>
      <c r="C92" s="22">
        <v>2721.8738266829987</v>
      </c>
      <c r="D92" s="22">
        <v>23487.765568757193</v>
      </c>
      <c r="E92" s="22">
        <v>9.0582911200153568E-4</v>
      </c>
      <c r="F92" s="22">
        <v>0</v>
      </c>
      <c r="G92" s="22">
        <v>1.894935426949653E-4</v>
      </c>
      <c r="H92" s="22">
        <v>0</v>
      </c>
      <c r="I92" s="22">
        <v>4.0709580232366456</v>
      </c>
      <c r="J92" s="22">
        <v>0.64922559960366866</v>
      </c>
      <c r="K92" s="22">
        <v>3.1540397908899477E-3</v>
      </c>
      <c r="L92" s="22">
        <v>0</v>
      </c>
      <c r="M92" s="22">
        <v>0.50174418927837383</v>
      </c>
      <c r="N92" s="22">
        <v>11.252099117352135</v>
      </c>
      <c r="O92" s="22">
        <v>4.5419132711200279</v>
      </c>
      <c r="P92" s="22">
        <v>0.11101968906622146</v>
      </c>
      <c r="Q92" s="22">
        <v>12.094730014267716</v>
      </c>
      <c r="R92" s="22">
        <v>7663.1299221271183</v>
      </c>
      <c r="S92" s="22">
        <v>12254.334008866126</v>
      </c>
      <c r="T92" s="22">
        <v>4.5677461462248683E-3</v>
      </c>
      <c r="U92" s="22">
        <v>96.381266295274813</v>
      </c>
      <c r="V92" s="22">
        <v>6.4919153743630593</v>
      </c>
      <c r="W92" s="22">
        <v>1.3018632668498042</v>
      </c>
      <c r="X92" s="22">
        <v>5.5323723661514182E-5</v>
      </c>
      <c r="Y92" s="22">
        <v>34.367630996665085</v>
      </c>
      <c r="Z92" s="22">
        <v>4.8733048131386951E-2</v>
      </c>
      <c r="AA92" s="22">
        <v>0</v>
      </c>
      <c r="AB92" s="22">
        <v>3.7009279818308665E-5</v>
      </c>
      <c r="AC92" s="22">
        <v>3.5237250629070952E-5</v>
      </c>
      <c r="AD92" s="22">
        <v>0</v>
      </c>
      <c r="AE92" s="22">
        <v>4.5834015536990759E-4</v>
      </c>
      <c r="AF92" s="22">
        <v>0</v>
      </c>
      <c r="AG92" s="22">
        <v>1.3585853188952397</v>
      </c>
      <c r="AH92" s="22">
        <v>1.5577565164529104E-6</v>
      </c>
      <c r="AI92" s="22">
        <v>17783.26572140701</v>
      </c>
      <c r="AJ92" s="22">
        <v>1.1023894246624621E-4</v>
      </c>
      <c r="AK92" s="22">
        <v>31.778384023591109</v>
      </c>
      <c r="AL92" s="22">
        <v>2.7281151955696041E-3</v>
      </c>
      <c r="AM92" s="22">
        <v>6.7297096822234502E-4</v>
      </c>
      <c r="AN92" s="22">
        <v>2.0285960994302021</v>
      </c>
      <c r="AO92" s="22">
        <v>276.23041877595995</v>
      </c>
      <c r="AP92" s="22">
        <v>7.0756930108303612E-4</v>
      </c>
      <c r="AQ92" s="22">
        <v>9.2026737951640367</v>
      </c>
      <c r="AR92" s="22">
        <v>3.8971995552961483</v>
      </c>
      <c r="AS92" s="22">
        <v>2.4646147184660965E-3</v>
      </c>
      <c r="AT92" s="22">
        <v>1.2855665755202157E-6</v>
      </c>
      <c r="AU92" s="22">
        <v>3.7687657656118801E-7</v>
      </c>
      <c r="AV92" s="22">
        <v>1.0137784212951768</v>
      </c>
      <c r="AW92" s="22">
        <v>40.842174183945993</v>
      </c>
      <c r="AX92" s="22">
        <v>2.5857626511583315E-4</v>
      </c>
      <c r="AY92" s="22">
        <v>15.937945668977312</v>
      </c>
      <c r="AZ92" s="22">
        <v>6.8441408988379147</v>
      </c>
      <c r="BA92" s="22">
        <v>6.2328832501415015</v>
      </c>
      <c r="BB92" s="22">
        <v>0</v>
      </c>
      <c r="BC92" s="22">
        <v>162.40805032882571</v>
      </c>
      <c r="BD92" s="22">
        <v>64639.979275098776</v>
      </c>
    </row>
    <row r="93" spans="1:56" x14ac:dyDescent="0.3">
      <c r="A93" s="23" t="s">
        <v>29</v>
      </c>
      <c r="B93" s="22">
        <v>8645.6226678329713</v>
      </c>
      <c r="C93" s="22">
        <v>370.99827627906433</v>
      </c>
      <c r="D93" s="22">
        <v>410.96040664148529</v>
      </c>
      <c r="E93" s="22">
        <v>10.648539826015494</v>
      </c>
      <c r="F93" s="22">
        <v>0</v>
      </c>
      <c r="G93" s="22">
        <v>0.14943542841776544</v>
      </c>
      <c r="H93" s="22">
        <v>0</v>
      </c>
      <c r="I93" s="22">
        <v>2946.7824366516811</v>
      </c>
      <c r="J93" s="22">
        <v>86362.773089026101</v>
      </c>
      <c r="K93" s="22">
        <v>573.12144863945787</v>
      </c>
      <c r="L93" s="22">
        <v>0</v>
      </c>
      <c r="M93" s="22">
        <v>0</v>
      </c>
      <c r="N93" s="22">
        <v>422.94573297188992</v>
      </c>
      <c r="O93" s="22">
        <v>2.7328454131774169</v>
      </c>
      <c r="P93" s="22">
        <v>6.1607836709266436E-2</v>
      </c>
      <c r="Q93" s="22">
        <v>4.5017452466610992</v>
      </c>
      <c r="R93" s="22">
        <v>4004.4650667441983</v>
      </c>
      <c r="S93" s="22">
        <v>52609.935115438966</v>
      </c>
      <c r="T93" s="22">
        <v>4.6045982196108188E-3</v>
      </c>
      <c r="U93" s="22">
        <v>0.15873804297469737</v>
      </c>
      <c r="V93" s="22">
        <v>7064.7870832065692</v>
      </c>
      <c r="W93" s="22">
        <v>1376.8781853538371</v>
      </c>
      <c r="X93" s="22">
        <v>493.01780039004967</v>
      </c>
      <c r="Y93" s="22">
        <v>995.89385506380529</v>
      </c>
      <c r="Z93" s="22">
        <v>122561.03600805518</v>
      </c>
      <c r="AA93" s="22">
        <v>0</v>
      </c>
      <c r="AB93" s="22">
        <v>1.5714193134687183E-2</v>
      </c>
      <c r="AC93" s="22">
        <v>1.8315576718132753</v>
      </c>
      <c r="AD93" s="22">
        <v>0</v>
      </c>
      <c r="AE93" s="22">
        <v>0</v>
      </c>
      <c r="AF93" s="22">
        <v>0</v>
      </c>
      <c r="AG93" s="22">
        <v>551.68873167804566</v>
      </c>
      <c r="AH93" s="22">
        <v>0.25299392180430941</v>
      </c>
      <c r="AI93" s="22">
        <v>16050.84467628645</v>
      </c>
      <c r="AJ93" s="22">
        <v>9.0766933801829399</v>
      </c>
      <c r="AK93" s="22">
        <v>1.5001274440793411</v>
      </c>
      <c r="AL93" s="22">
        <v>32340.747072760729</v>
      </c>
      <c r="AM93" s="22">
        <v>2319.1815143662261</v>
      </c>
      <c r="AN93" s="22">
        <v>0.62554793576346002</v>
      </c>
      <c r="AO93" s="22">
        <v>0.18370393030405474</v>
      </c>
      <c r="AP93" s="22">
        <v>23562.048266417958</v>
      </c>
      <c r="AQ93" s="22">
        <v>6.1004392580629391E-3</v>
      </c>
      <c r="AR93" s="22">
        <v>44.203232431379135</v>
      </c>
      <c r="AS93" s="22">
        <v>31092.035913144235</v>
      </c>
      <c r="AT93" s="22">
        <v>4.1109343396573576E-4</v>
      </c>
      <c r="AU93" s="22">
        <v>1.20516112498565E-4</v>
      </c>
      <c r="AV93" s="22">
        <v>2.2938037551414836</v>
      </c>
      <c r="AW93" s="22">
        <v>1.327544906468497</v>
      </c>
      <c r="AX93" s="22">
        <v>13971.181964201824</v>
      </c>
      <c r="AY93" s="22">
        <v>44384.328675898432</v>
      </c>
      <c r="AZ93" s="22">
        <v>1680.7151550328231</v>
      </c>
      <c r="BA93" s="22">
        <v>380175.49699888629</v>
      </c>
      <c r="BB93" s="22">
        <v>3400.6287735653709</v>
      </c>
      <c r="BC93" s="22">
        <v>16664.164169390846</v>
      </c>
      <c r="BD93" s="22">
        <v>855111.85415193543</v>
      </c>
    </row>
    <row r="94" spans="1:56" x14ac:dyDescent="0.3">
      <c r="A94" s="23" t="s">
        <v>30</v>
      </c>
      <c r="B94" s="22">
        <v>0</v>
      </c>
      <c r="C94" s="22">
        <v>6.7987666895366799E-6</v>
      </c>
      <c r="D94" s="22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3.7022388705502378E-6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0.11284206666501581</v>
      </c>
      <c r="Z94" s="22">
        <v>6.379996692088043E-5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2.4835329850827135</v>
      </c>
      <c r="BD94" s="22">
        <v>2.5964493527202106</v>
      </c>
    </row>
    <row r="95" spans="1:56" x14ac:dyDescent="0.3">
      <c r="A95" s="25" t="s">
        <v>31</v>
      </c>
      <c r="B95" s="22">
        <v>6.5174335182800511E-2</v>
      </c>
      <c r="C95" s="22">
        <v>7.365046851287306E-2</v>
      </c>
      <c r="D95" s="22">
        <v>9.6216054613504784E-2</v>
      </c>
      <c r="E95" s="22">
        <v>3.5355290511760409E-2</v>
      </c>
      <c r="F95" s="22">
        <v>0</v>
      </c>
      <c r="G95" s="22">
        <v>2.0941287525086433E-3</v>
      </c>
      <c r="H95" s="22">
        <v>0</v>
      </c>
      <c r="I95" s="22">
        <v>36.220476030840508</v>
      </c>
      <c r="J95" s="22">
        <v>5.5072158267572204</v>
      </c>
      <c r="K95" s="22">
        <v>1.1994329910198382</v>
      </c>
      <c r="L95" s="22">
        <v>0</v>
      </c>
      <c r="M95" s="22">
        <v>0</v>
      </c>
      <c r="N95" s="22">
        <v>2.1003769599832823E-3</v>
      </c>
      <c r="O95" s="22">
        <v>6.8403049148492261E-3</v>
      </c>
      <c r="P95" s="22">
        <v>1.4668750705446895E-3</v>
      </c>
      <c r="Q95" s="22">
        <v>1.365790322366222E-2</v>
      </c>
      <c r="R95" s="22">
        <v>7949.7650493176643</v>
      </c>
      <c r="S95" s="22">
        <v>1.3432627549122165</v>
      </c>
      <c r="T95" s="22">
        <v>3.4686769485173144E-5</v>
      </c>
      <c r="U95" s="22">
        <v>1.3540847144611473E-3</v>
      </c>
      <c r="V95" s="22">
        <v>0.117999559237725</v>
      </c>
      <c r="W95" s="22">
        <v>5.7762823691050978E-3</v>
      </c>
      <c r="X95" s="22">
        <v>1.0664615929632297</v>
      </c>
      <c r="Y95" s="22">
        <v>8.0964777998419057E-2</v>
      </c>
      <c r="Z95" s="22">
        <v>80.677262170446696</v>
      </c>
      <c r="AA95" s="22">
        <v>0</v>
      </c>
      <c r="AB95" s="22">
        <v>3.1022616732132686E-4</v>
      </c>
      <c r="AC95" s="22">
        <v>6.8044138495672677E-3</v>
      </c>
      <c r="AD95" s="22">
        <v>0</v>
      </c>
      <c r="AE95" s="22">
        <v>17.565822468101199</v>
      </c>
      <c r="AF95" s="22">
        <v>0</v>
      </c>
      <c r="AG95" s="22">
        <v>0</v>
      </c>
      <c r="AH95" s="22">
        <v>1.1860492224018096E-5</v>
      </c>
      <c r="AI95" s="22">
        <v>0.12360196373081248</v>
      </c>
      <c r="AJ95" s="22">
        <v>6.8711083411360525E-3</v>
      </c>
      <c r="AK95" s="22">
        <v>6.6969830619261848E-3</v>
      </c>
      <c r="AL95" s="22">
        <v>2.1890353694723697</v>
      </c>
      <c r="AM95" s="22">
        <v>1.8985014125013719</v>
      </c>
      <c r="AN95" s="22">
        <v>1.286598334546853</v>
      </c>
      <c r="AO95" s="22">
        <v>1.0475352238702666E-3</v>
      </c>
      <c r="AP95" s="22">
        <v>0.38353938175383295</v>
      </c>
      <c r="AQ95" s="22">
        <v>4.6051162949702624E-5</v>
      </c>
      <c r="AR95" s="22">
        <v>8.0068376623119275E-2</v>
      </c>
      <c r="AS95" s="22">
        <v>0.30347105050710504</v>
      </c>
      <c r="AT95" s="22">
        <v>9.7880844736469479E-6</v>
      </c>
      <c r="AU95" s="22">
        <v>2.869473925165669E-6</v>
      </c>
      <c r="AV95" s="22">
        <v>2.0416386315150521</v>
      </c>
      <c r="AW95" s="22">
        <v>4.8457443802312752E-3</v>
      </c>
      <c r="AX95" s="22">
        <v>3.9428548047062945E-2</v>
      </c>
      <c r="AY95" s="22">
        <v>7.5039220316002507E-3</v>
      </c>
      <c r="AZ95" s="22">
        <v>1.7560037943042166</v>
      </c>
      <c r="BA95" s="22">
        <v>1297.5290115626838</v>
      </c>
      <c r="BB95" s="22">
        <v>2.7999928031261546E-2</v>
      </c>
      <c r="BC95" s="22">
        <v>72.141661093615852</v>
      </c>
      <c r="BD95" s="22">
        <v>9473.6823782311494</v>
      </c>
    </row>
    <row r="96" spans="1:56" x14ac:dyDescent="0.3">
      <c r="A96" s="23" t="s">
        <v>32</v>
      </c>
      <c r="B96" s="22">
        <v>0</v>
      </c>
      <c r="C96" s="22">
        <v>0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</row>
    <row r="97" spans="1:56" x14ac:dyDescent="0.3">
      <c r="A97" s="23" t="s">
        <v>33</v>
      </c>
      <c r="B97" s="22">
        <v>89.302680741645545</v>
      </c>
      <c r="C97" s="22">
        <v>26967.365669912149</v>
      </c>
      <c r="D97" s="22">
        <v>96138.483806424789</v>
      </c>
      <c r="E97" s="22">
        <v>95.544951968978225</v>
      </c>
      <c r="F97" s="22">
        <v>0</v>
      </c>
      <c r="G97" s="22">
        <v>538.14549877067702</v>
      </c>
      <c r="H97" s="22">
        <v>0</v>
      </c>
      <c r="I97" s="22">
        <v>852.52157284567932</v>
      </c>
      <c r="J97" s="22">
        <v>9521.968877708503</v>
      </c>
      <c r="K97" s="22">
        <v>1445.906987961569</v>
      </c>
      <c r="L97" s="22">
        <v>1653.3495809721744</v>
      </c>
      <c r="M97" s="22">
        <v>3922.4904133891628</v>
      </c>
      <c r="N97" s="22">
        <v>10474.23119088131</v>
      </c>
      <c r="O97" s="22">
        <v>4205.07533862124</v>
      </c>
      <c r="P97" s="22">
        <v>2718.5429923819374</v>
      </c>
      <c r="Q97" s="22">
        <v>3911.9591774008936</v>
      </c>
      <c r="R97" s="22">
        <v>248731.5527068901</v>
      </c>
      <c r="S97" s="22">
        <v>640870.75330747548</v>
      </c>
      <c r="T97" s="22">
        <v>1856.348405166917</v>
      </c>
      <c r="U97" s="22">
        <v>24043.518216664386</v>
      </c>
      <c r="V97" s="22">
        <v>203.48676469096631</v>
      </c>
      <c r="W97" s="22">
        <v>426.60237827870486</v>
      </c>
      <c r="X97" s="22">
        <v>1648.5149183462017</v>
      </c>
      <c r="Y97" s="22">
        <v>72189.841297110645</v>
      </c>
      <c r="Z97" s="22">
        <v>2991.1652671133606</v>
      </c>
      <c r="AA97" s="22">
        <v>0</v>
      </c>
      <c r="AB97" s="22">
        <v>145.40135111173819</v>
      </c>
      <c r="AC97" s="22">
        <v>928.96512535644274</v>
      </c>
      <c r="AD97" s="22">
        <v>34200.237576449916</v>
      </c>
      <c r="AE97" s="22">
        <v>61.511525249385905</v>
      </c>
      <c r="AF97" s="22">
        <v>2061.9611394969484</v>
      </c>
      <c r="AG97" s="22">
        <v>52.004420462840265</v>
      </c>
      <c r="AH97" s="22">
        <v>6.1883022716314158E-3</v>
      </c>
      <c r="AI97" s="22">
        <v>0</v>
      </c>
      <c r="AJ97" s="22">
        <v>5.6623672270233634</v>
      </c>
      <c r="AK97" s="22">
        <v>1483.6353112301827</v>
      </c>
      <c r="AL97" s="22">
        <v>2187.9505272484898</v>
      </c>
      <c r="AM97" s="22">
        <v>269.26415662490433</v>
      </c>
      <c r="AN97" s="22">
        <v>11963.267299890962</v>
      </c>
      <c r="AO97" s="22">
        <v>13067.930967771714</v>
      </c>
      <c r="AP97" s="22">
        <v>640.23617534559139</v>
      </c>
      <c r="AQ97" s="22">
        <v>1659.0228605466309</v>
      </c>
      <c r="AR97" s="22">
        <v>917.42195562815482</v>
      </c>
      <c r="AS97" s="22">
        <v>692.82021205783599</v>
      </c>
      <c r="AT97" s="22">
        <v>2095.2765644875853</v>
      </c>
      <c r="AU97" s="22">
        <v>0.99225303185891456</v>
      </c>
      <c r="AV97" s="22">
        <v>30417.704881432102</v>
      </c>
      <c r="AW97" s="22">
        <v>18210.287219874706</v>
      </c>
      <c r="AX97" s="22">
        <v>1719.219280582523</v>
      </c>
      <c r="AY97" s="22">
        <v>39832.843169519292</v>
      </c>
      <c r="AZ97" s="22">
        <v>205271.42139383065</v>
      </c>
      <c r="BA97" s="22">
        <v>4743.0180290326116</v>
      </c>
      <c r="BB97" s="22">
        <v>235.90378608867684</v>
      </c>
      <c r="BC97" s="22">
        <v>22515.540040265907</v>
      </c>
      <c r="BD97" s="22">
        <v>1550876.1777798643</v>
      </c>
    </row>
    <row r="98" spans="1:56" x14ac:dyDescent="0.3">
      <c r="A98" s="23" t="s">
        <v>34</v>
      </c>
      <c r="B98" s="22">
        <v>308.82497760502685</v>
      </c>
      <c r="C98" s="22">
        <v>0</v>
      </c>
      <c r="D98" s="22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1.1368268811115939E-2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3.1326964168487996</v>
      </c>
      <c r="X98" s="22">
        <v>0</v>
      </c>
      <c r="Y98" s="22">
        <v>0</v>
      </c>
      <c r="Z98" s="22">
        <v>0</v>
      </c>
      <c r="AA98" s="22">
        <v>0.17743043043053491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71.422425737607583</v>
      </c>
      <c r="AW98" s="22">
        <v>0</v>
      </c>
      <c r="AX98" s="22">
        <v>5.1823676615714316</v>
      </c>
      <c r="AY98" s="22">
        <v>0</v>
      </c>
      <c r="AZ98" s="22">
        <v>1.5758882341072993</v>
      </c>
      <c r="BA98" s="22">
        <v>8.5223842229376281</v>
      </c>
      <c r="BB98" s="22">
        <v>4.9756834684175821</v>
      </c>
      <c r="BC98" s="22">
        <v>208.67408497039784</v>
      </c>
      <c r="BD98" s="22">
        <v>612.49930701615665</v>
      </c>
    </row>
    <row r="99" spans="1:56" x14ac:dyDescent="0.3">
      <c r="A99" s="23" t="s">
        <v>35</v>
      </c>
      <c r="B99" s="22">
        <v>2.595555975158224E-3</v>
      </c>
      <c r="C99" s="22">
        <v>0.91132701305306252</v>
      </c>
      <c r="D99" s="22">
        <v>6.5597292494497025E-3</v>
      </c>
      <c r="E99" s="22">
        <v>8.2237271936714002E-3</v>
      </c>
      <c r="F99" s="22">
        <v>0</v>
      </c>
      <c r="G99" s="22">
        <v>0</v>
      </c>
      <c r="H99" s="22">
        <v>0</v>
      </c>
      <c r="I99" s="22">
        <v>70.835817878377895</v>
      </c>
      <c r="J99" s="22">
        <v>842.29143652180312</v>
      </c>
      <c r="K99" s="22">
        <v>280.34709484815068</v>
      </c>
      <c r="L99" s="22">
        <v>0</v>
      </c>
      <c r="M99" s="22">
        <v>0</v>
      </c>
      <c r="N99" s="22">
        <v>32.526615085157616</v>
      </c>
      <c r="O99" s="22">
        <v>113.3941022626654</v>
      </c>
      <c r="P99" s="22">
        <v>12.48324939486813</v>
      </c>
      <c r="Q99" s="22">
        <v>1.3030213129239177</v>
      </c>
      <c r="R99" s="22">
        <v>67.804394374038068</v>
      </c>
      <c r="S99" s="22">
        <v>418.12921829538533</v>
      </c>
      <c r="T99" s="22">
        <v>13.776223289289018</v>
      </c>
      <c r="U99" s="22">
        <v>4.0800746932010509E-2</v>
      </c>
      <c r="V99" s="22">
        <v>62.094685139707558</v>
      </c>
      <c r="W99" s="22">
        <v>2.2056526063076111E-3</v>
      </c>
      <c r="X99" s="22">
        <v>0.68982550071710047</v>
      </c>
      <c r="Y99" s="22">
        <v>1.0507778489655073</v>
      </c>
      <c r="Z99" s="22">
        <v>745.11158288764796</v>
      </c>
      <c r="AA99" s="22">
        <v>0</v>
      </c>
      <c r="AB99" s="22">
        <v>1.5999253695853586</v>
      </c>
      <c r="AC99" s="22">
        <v>2.0087246839459838</v>
      </c>
      <c r="AD99" s="22">
        <v>0</v>
      </c>
      <c r="AE99" s="22">
        <v>5195.576805405135</v>
      </c>
      <c r="AF99" s="22">
        <v>0</v>
      </c>
      <c r="AG99" s="22">
        <v>5.5560197433419008E-2</v>
      </c>
      <c r="AH99" s="22">
        <v>0.10731825826853197</v>
      </c>
      <c r="AI99" s="22">
        <v>39.116974092181408</v>
      </c>
      <c r="AJ99" s="22">
        <v>1.8075581644238106E-5</v>
      </c>
      <c r="AK99" s="22">
        <v>0</v>
      </c>
      <c r="AL99" s="22">
        <v>1237.9236786348772</v>
      </c>
      <c r="AM99" s="22">
        <v>2703.4427127930926</v>
      </c>
      <c r="AN99" s="22">
        <v>22.641573125711421</v>
      </c>
      <c r="AO99" s="22">
        <v>2.2355088088268235E-4</v>
      </c>
      <c r="AP99" s="22">
        <v>35.797043985909987</v>
      </c>
      <c r="AQ99" s="22">
        <v>0</v>
      </c>
      <c r="AR99" s="22">
        <v>1999.3313630949003</v>
      </c>
      <c r="AS99" s="22">
        <v>6108.9517115521276</v>
      </c>
      <c r="AT99" s="22">
        <v>0</v>
      </c>
      <c r="AU99" s="22">
        <v>0</v>
      </c>
      <c r="AV99" s="22">
        <v>1.3998255343915671</v>
      </c>
      <c r="AW99" s="22">
        <v>55.409053118426634</v>
      </c>
      <c r="AX99" s="22">
        <v>0.2263025470237284</v>
      </c>
      <c r="AY99" s="22">
        <v>2.0671842579442226</v>
      </c>
      <c r="AZ99" s="22">
        <v>375.75732765836517</v>
      </c>
      <c r="BA99" s="22">
        <v>71.029956441127439</v>
      </c>
      <c r="BB99" s="22">
        <v>6.1800112540735812</v>
      </c>
      <c r="BC99" s="22">
        <v>346.58761689564608</v>
      </c>
      <c r="BD99" s="22">
        <v>20868.020667591336</v>
      </c>
    </row>
    <row r="100" spans="1:56" x14ac:dyDescent="0.3">
      <c r="A100" s="23" t="s">
        <v>361</v>
      </c>
      <c r="B100" s="22">
        <v>706.50648115262652</v>
      </c>
      <c r="C100" s="22">
        <v>3028.6432410662283</v>
      </c>
      <c r="D100" s="22">
        <v>583.85867819923556</v>
      </c>
      <c r="E100" s="22">
        <v>44.901342430073797</v>
      </c>
      <c r="F100" s="22">
        <v>0</v>
      </c>
      <c r="G100" s="22">
        <v>1.2422557478764229</v>
      </c>
      <c r="H100" s="22">
        <v>9.7034722119602249E-2</v>
      </c>
      <c r="I100" s="22">
        <v>988.16151090533322</v>
      </c>
      <c r="J100" s="22">
        <v>174749.75038661918</v>
      </c>
      <c r="K100" s="22">
        <v>4856.5412833775599</v>
      </c>
      <c r="L100" s="22">
        <v>204.87804046857158</v>
      </c>
      <c r="M100" s="22">
        <v>0</v>
      </c>
      <c r="N100" s="22">
        <v>4463.2270132986851</v>
      </c>
      <c r="O100" s="22">
        <v>68.988066623959654</v>
      </c>
      <c r="P100" s="22">
        <v>36.229329953069296</v>
      </c>
      <c r="Q100" s="22">
        <v>140.95216965345895</v>
      </c>
      <c r="R100" s="22">
        <v>2617.9590160453849</v>
      </c>
      <c r="S100" s="22">
        <v>16420.516695713493</v>
      </c>
      <c r="T100" s="22">
        <v>4.9538446883894247</v>
      </c>
      <c r="U100" s="22">
        <v>54.845575149593039</v>
      </c>
      <c r="V100" s="22">
        <v>9357.3513421455118</v>
      </c>
      <c r="W100" s="22">
        <v>755.5404771789465</v>
      </c>
      <c r="X100" s="22">
        <v>331.09332665645246</v>
      </c>
      <c r="Y100" s="22">
        <v>3177.3590073982632</v>
      </c>
      <c r="Z100" s="22">
        <v>42686.133716559481</v>
      </c>
      <c r="AA100" s="22">
        <v>0</v>
      </c>
      <c r="AB100" s="22">
        <v>6.0542652980235798E-2</v>
      </c>
      <c r="AC100" s="22">
        <v>266.96617980037388</v>
      </c>
      <c r="AD100" s="22">
        <v>525.38246778394284</v>
      </c>
      <c r="AE100" s="22">
        <v>18753.957944793201</v>
      </c>
      <c r="AF100" s="22">
        <v>19.513874677767841</v>
      </c>
      <c r="AG100" s="22">
        <v>497.56915935610783</v>
      </c>
      <c r="AH100" s="22">
        <v>1.4023660085682168</v>
      </c>
      <c r="AI100" s="22">
        <v>6880.4515073288967</v>
      </c>
      <c r="AJ100" s="22">
        <v>6.3535439009043175</v>
      </c>
      <c r="AK100" s="22">
        <v>170.42013957428011</v>
      </c>
      <c r="AL100" s="22">
        <v>0</v>
      </c>
      <c r="AM100" s="22">
        <v>2806.8278723481812</v>
      </c>
      <c r="AN100" s="22">
        <v>1352.2955790330566</v>
      </c>
      <c r="AO100" s="22">
        <v>592.44284072667801</v>
      </c>
      <c r="AP100" s="22">
        <v>9167.9401742563023</v>
      </c>
      <c r="AQ100" s="22">
        <v>99.999135977416145</v>
      </c>
      <c r="AR100" s="22">
        <v>69.378897955766206</v>
      </c>
      <c r="AS100" s="22">
        <v>9806.665127250315</v>
      </c>
      <c r="AT100" s="22">
        <v>2.8164274810925155E-4</v>
      </c>
      <c r="AU100" s="22">
        <v>260.87906175756888</v>
      </c>
      <c r="AV100" s="22">
        <v>153.19684368668612</v>
      </c>
      <c r="AW100" s="22">
        <v>37.086540278679735</v>
      </c>
      <c r="AX100" s="22">
        <v>9773.5436765395716</v>
      </c>
      <c r="AY100" s="22">
        <v>16731.010357661158</v>
      </c>
      <c r="AZ100" s="22">
        <v>806.14587592133785</v>
      </c>
      <c r="BA100" s="22">
        <v>14949.79442867223</v>
      </c>
      <c r="BB100" s="22">
        <v>30695.957472721439</v>
      </c>
      <c r="BC100" s="22">
        <v>2546.8053785180527</v>
      </c>
      <c r="BD100" s="22">
        <v>392251.77710657776</v>
      </c>
    </row>
    <row r="101" spans="1:56" x14ac:dyDescent="0.3">
      <c r="A101" s="23" t="s">
        <v>36</v>
      </c>
      <c r="B101" s="22">
        <v>500.87189389913965</v>
      </c>
      <c r="C101" s="22">
        <v>16.459372077370254</v>
      </c>
      <c r="D101" s="22">
        <v>986.4870147868761</v>
      </c>
      <c r="E101" s="22">
        <v>20.382915659344505</v>
      </c>
      <c r="F101" s="22">
        <v>0</v>
      </c>
      <c r="G101" s="22">
        <v>1.7903478172547653</v>
      </c>
      <c r="H101" s="22">
        <v>0</v>
      </c>
      <c r="I101" s="22">
        <v>1188.6066033200066</v>
      </c>
      <c r="J101" s="22">
        <v>15294.757550515691</v>
      </c>
      <c r="K101" s="22">
        <v>3064.4971091271186</v>
      </c>
      <c r="L101" s="22">
        <v>0</v>
      </c>
      <c r="M101" s="22">
        <v>0</v>
      </c>
      <c r="N101" s="22">
        <v>2.4076257826765688</v>
      </c>
      <c r="O101" s="22">
        <v>3.8727736695194759</v>
      </c>
      <c r="P101" s="22">
        <v>5.4123467690325E-2</v>
      </c>
      <c r="Q101" s="22">
        <v>1.9818534851661618</v>
      </c>
      <c r="R101" s="22">
        <v>2187.8421286613675</v>
      </c>
      <c r="S101" s="22">
        <v>1342.5228142666601</v>
      </c>
      <c r="T101" s="22">
        <v>8.8984802374123165E-2</v>
      </c>
      <c r="U101" s="22">
        <v>2.8882423923469163</v>
      </c>
      <c r="V101" s="22">
        <v>174.8338421076987</v>
      </c>
      <c r="W101" s="22">
        <v>3.3223226111879876</v>
      </c>
      <c r="X101" s="22">
        <v>50.024016441894432</v>
      </c>
      <c r="Y101" s="22">
        <v>709.95340114578096</v>
      </c>
      <c r="Z101" s="22">
        <v>300275.47795752255</v>
      </c>
      <c r="AA101" s="22">
        <v>0</v>
      </c>
      <c r="AB101" s="22">
        <v>8.6254195553627358E-2</v>
      </c>
      <c r="AC101" s="22">
        <v>1.7844232987280542</v>
      </c>
      <c r="AD101" s="22">
        <v>0</v>
      </c>
      <c r="AE101" s="22">
        <v>106.91172793778254</v>
      </c>
      <c r="AF101" s="22">
        <v>0</v>
      </c>
      <c r="AG101" s="22">
        <v>34188.863315742383</v>
      </c>
      <c r="AH101" s="22">
        <v>4.3761802253523087E-4</v>
      </c>
      <c r="AI101" s="22">
        <v>121.29495272983154</v>
      </c>
      <c r="AJ101" s="22">
        <v>1.8051800357130694</v>
      </c>
      <c r="AK101" s="22">
        <v>0.11163277893304331</v>
      </c>
      <c r="AL101" s="22">
        <v>168.79889958171375</v>
      </c>
      <c r="AM101" s="22">
        <v>0</v>
      </c>
      <c r="AN101" s="22">
        <v>19.035215717596316</v>
      </c>
      <c r="AO101" s="22">
        <v>2.5905350084839011E-2</v>
      </c>
      <c r="AP101" s="22">
        <v>702.93184544141036</v>
      </c>
      <c r="AQ101" s="22">
        <v>0.11778330775849619</v>
      </c>
      <c r="AR101" s="22">
        <v>38.705399399615303</v>
      </c>
      <c r="AS101" s="22">
        <v>689.28849868491454</v>
      </c>
      <c r="AT101" s="22">
        <v>3.6115214199044674E-4</v>
      </c>
      <c r="AU101" s="22">
        <v>1.0587532803271713E-4</v>
      </c>
      <c r="AV101" s="22">
        <v>996.51888533461329</v>
      </c>
      <c r="AW101" s="22">
        <v>9.673893324875932</v>
      </c>
      <c r="AX101" s="22">
        <v>838.9590687809864</v>
      </c>
      <c r="AY101" s="22">
        <v>70.987543537402473</v>
      </c>
      <c r="AZ101" s="22">
        <v>2546.2667164315599</v>
      </c>
      <c r="BA101" s="22">
        <v>13079.348229351459</v>
      </c>
      <c r="BB101" s="22">
        <v>74.989462209534281</v>
      </c>
      <c r="BC101" s="22">
        <v>1309.4998114516854</v>
      </c>
      <c r="BD101" s="22">
        <v>380795.12844282918</v>
      </c>
    </row>
    <row r="102" spans="1:56" x14ac:dyDescent="0.3">
      <c r="A102" s="23" t="s">
        <v>37</v>
      </c>
      <c r="B102" s="22">
        <v>10.033975867971813</v>
      </c>
      <c r="C102" s="22">
        <v>240.0967035666315</v>
      </c>
      <c r="D102" s="22">
        <v>475.64228255392823</v>
      </c>
      <c r="E102" s="22">
        <v>14.095348907484309</v>
      </c>
      <c r="F102" s="22">
        <v>0</v>
      </c>
      <c r="G102" s="22">
        <v>142.04064754623181</v>
      </c>
      <c r="H102" s="22">
        <v>0</v>
      </c>
      <c r="I102" s="22">
        <v>250.33493043596897</v>
      </c>
      <c r="J102" s="22">
        <v>2424.0431999541979</v>
      </c>
      <c r="K102" s="22">
        <v>95.641533604450075</v>
      </c>
      <c r="L102" s="22">
        <v>8.122613762976405</v>
      </c>
      <c r="M102" s="22">
        <v>4364.5024319141239</v>
      </c>
      <c r="N102" s="22">
        <v>558.64967098291049</v>
      </c>
      <c r="O102" s="22">
        <v>451.00903742554499</v>
      </c>
      <c r="P102" s="22">
        <v>623.67010606629981</v>
      </c>
      <c r="Q102" s="22">
        <v>423.35252350512701</v>
      </c>
      <c r="R102" s="22">
        <v>795.82681005496454</v>
      </c>
      <c r="S102" s="22">
        <v>10384.486897414163</v>
      </c>
      <c r="T102" s="22">
        <v>190.81216326174086</v>
      </c>
      <c r="U102" s="22">
        <v>741.55561754099779</v>
      </c>
      <c r="V102" s="22">
        <v>107.71499658402867</v>
      </c>
      <c r="W102" s="22">
        <v>0.1278683482863367</v>
      </c>
      <c r="X102" s="22">
        <v>405.64975960044603</v>
      </c>
      <c r="Y102" s="22">
        <v>1234.0673786286427</v>
      </c>
      <c r="Z102" s="22">
        <v>1677.3013174523505</v>
      </c>
      <c r="AA102" s="22">
        <v>0</v>
      </c>
      <c r="AB102" s="22">
        <v>12.247878668836391</v>
      </c>
      <c r="AC102" s="22">
        <v>13.187909539053523</v>
      </c>
      <c r="AD102" s="22">
        <v>85.352933210656062</v>
      </c>
      <c r="AE102" s="22">
        <v>18.060433218271658</v>
      </c>
      <c r="AF102" s="22">
        <v>4.9368404165944409E-2</v>
      </c>
      <c r="AG102" s="22">
        <v>2.9542110259810634</v>
      </c>
      <c r="AH102" s="22">
        <v>3.7623981464911388E-2</v>
      </c>
      <c r="AI102" s="22">
        <v>3723.8147727401397</v>
      </c>
      <c r="AJ102" s="22">
        <v>8.6445871456012957E-2</v>
      </c>
      <c r="AK102" s="22">
        <v>179.08175170672337</v>
      </c>
      <c r="AL102" s="22">
        <v>632.83178301919168</v>
      </c>
      <c r="AM102" s="22">
        <v>5.6686848663402127</v>
      </c>
      <c r="AN102" s="22">
        <v>0</v>
      </c>
      <c r="AO102" s="22">
        <v>62.50657635969322</v>
      </c>
      <c r="AP102" s="22">
        <v>53.963216843035418</v>
      </c>
      <c r="AQ102" s="22">
        <v>40.277860227989436</v>
      </c>
      <c r="AR102" s="22">
        <v>192.40663425584313</v>
      </c>
      <c r="AS102" s="22">
        <v>12.521588950422039</v>
      </c>
      <c r="AT102" s="22">
        <v>44.684451306323979</v>
      </c>
      <c r="AU102" s="22">
        <v>34.814800246233524</v>
      </c>
      <c r="AV102" s="22">
        <v>570.38255039946557</v>
      </c>
      <c r="AW102" s="22">
        <v>967.27312364932857</v>
      </c>
      <c r="AX102" s="22">
        <v>0.92433279688024617</v>
      </c>
      <c r="AY102" s="22">
        <v>6805.8106945137979</v>
      </c>
      <c r="AZ102" s="22">
        <v>2631.5673461514152</v>
      </c>
      <c r="BA102" s="22">
        <v>3365.4830951465019</v>
      </c>
      <c r="BB102" s="22">
        <v>3.7124836053397106</v>
      </c>
      <c r="BC102" s="22">
        <v>4874.1636390685562</v>
      </c>
      <c r="BD102" s="22">
        <v>49952.64400475259</v>
      </c>
    </row>
    <row r="103" spans="1:56" x14ac:dyDescent="0.3">
      <c r="A103" s="23" t="s">
        <v>38</v>
      </c>
      <c r="B103" s="22">
        <v>2.3738666351348057</v>
      </c>
      <c r="C103" s="22">
        <v>193.9794843554954</v>
      </c>
      <c r="D103" s="22">
        <v>4757.7854921689595</v>
      </c>
      <c r="E103" s="22">
        <v>85.517254181111213</v>
      </c>
      <c r="F103" s="22">
        <v>0</v>
      </c>
      <c r="G103" s="22">
        <v>0.34988385689652368</v>
      </c>
      <c r="H103" s="22">
        <v>0</v>
      </c>
      <c r="I103" s="22">
        <v>3.1078175339223213</v>
      </c>
      <c r="J103" s="22">
        <v>2786.977538576692</v>
      </c>
      <c r="K103" s="22">
        <v>617.02448995662905</v>
      </c>
      <c r="L103" s="22">
        <v>0</v>
      </c>
      <c r="M103" s="22">
        <v>0</v>
      </c>
      <c r="N103" s="22">
        <v>0.47740670728092771</v>
      </c>
      <c r="O103" s="22">
        <v>96.770723560890687</v>
      </c>
      <c r="P103" s="22">
        <v>2.3968562570052168E-6</v>
      </c>
      <c r="Q103" s="22">
        <v>6.1661728403786926E-2</v>
      </c>
      <c r="R103" s="22">
        <v>513.38814165246959</v>
      </c>
      <c r="S103" s="22">
        <v>2401.163320441492</v>
      </c>
      <c r="T103" s="22">
        <v>62.92837264678986</v>
      </c>
      <c r="U103" s="22">
        <v>218.79408560883707</v>
      </c>
      <c r="V103" s="22">
        <v>31.342800943239428</v>
      </c>
      <c r="W103" s="22">
        <v>0.66071374484545464</v>
      </c>
      <c r="X103" s="22">
        <v>15.274679708941781</v>
      </c>
      <c r="Y103" s="22">
        <v>3.0229821535071753</v>
      </c>
      <c r="Z103" s="22">
        <v>212.3713938436899</v>
      </c>
      <c r="AA103" s="22">
        <v>0</v>
      </c>
      <c r="AB103" s="22">
        <v>1.5279278538273088E-2</v>
      </c>
      <c r="AC103" s="22">
        <v>0.34963975797661784</v>
      </c>
      <c r="AD103" s="22">
        <v>149.22658053531683</v>
      </c>
      <c r="AE103" s="22">
        <v>9.2829567730825104</v>
      </c>
      <c r="AF103" s="22">
        <v>0</v>
      </c>
      <c r="AG103" s="22">
        <v>15.585951824897453</v>
      </c>
      <c r="AH103" s="22">
        <v>1.9379901921534094E-8</v>
      </c>
      <c r="AI103" s="22">
        <v>3055.8873496404181</v>
      </c>
      <c r="AJ103" s="22">
        <v>0.3502455601547802</v>
      </c>
      <c r="AK103" s="22">
        <v>2.26783589574776E-3</v>
      </c>
      <c r="AL103" s="22">
        <v>22.340517030296784</v>
      </c>
      <c r="AM103" s="22">
        <v>99.811678193467117</v>
      </c>
      <c r="AN103" s="22">
        <v>0.73304237332696975</v>
      </c>
      <c r="AO103" s="22">
        <v>0</v>
      </c>
      <c r="AP103" s="22">
        <v>100.86136537560996</v>
      </c>
      <c r="AQ103" s="22">
        <v>58.155508826450685</v>
      </c>
      <c r="AR103" s="22">
        <v>1.1243918533492208</v>
      </c>
      <c r="AS103" s="22">
        <v>116.80264939042247</v>
      </c>
      <c r="AT103" s="22">
        <v>1.5993612534463989E-8</v>
      </c>
      <c r="AU103" s="22">
        <v>0.43524797611088972</v>
      </c>
      <c r="AV103" s="22">
        <v>570.4640550125913</v>
      </c>
      <c r="AW103" s="22">
        <v>342.2219351456867</v>
      </c>
      <c r="AX103" s="22">
        <v>9.2627337077598</v>
      </c>
      <c r="AY103" s="22">
        <v>2.6273514356022818</v>
      </c>
      <c r="AZ103" s="22">
        <v>179.78662356391774</v>
      </c>
      <c r="BA103" s="22">
        <v>728.51441310330051</v>
      </c>
      <c r="BB103" s="22">
        <v>15.040373940451037</v>
      </c>
      <c r="BC103" s="22">
        <v>1299.2278716802675</v>
      </c>
      <c r="BD103" s="22">
        <v>18781.482142252353</v>
      </c>
    </row>
    <row r="104" spans="1:56" x14ac:dyDescent="0.3">
      <c r="A104" s="23" t="s">
        <v>197</v>
      </c>
      <c r="B104" s="22">
        <v>3251.7202431272622</v>
      </c>
      <c r="C104" s="22">
        <v>18.624591857516915</v>
      </c>
      <c r="D104" s="22">
        <v>1433.4486774875802</v>
      </c>
      <c r="E104" s="22">
        <v>2.1635782812019539</v>
      </c>
      <c r="F104" s="22">
        <v>0</v>
      </c>
      <c r="G104" s="22">
        <v>50.854613886819479</v>
      </c>
      <c r="H104" s="22">
        <v>0</v>
      </c>
      <c r="I104" s="22">
        <v>3054.0740622600729</v>
      </c>
      <c r="J104" s="22">
        <v>215008.58872597365</v>
      </c>
      <c r="K104" s="22">
        <v>2637.2666064251994</v>
      </c>
      <c r="L104" s="22">
        <v>0</v>
      </c>
      <c r="M104" s="22">
        <v>5.2143633988475475</v>
      </c>
      <c r="N104" s="22">
        <v>0.14436145258628347</v>
      </c>
      <c r="O104" s="22">
        <v>0.53560813698409349</v>
      </c>
      <c r="P104" s="22">
        <v>10.405518860553222</v>
      </c>
      <c r="Q104" s="22">
        <v>0.34878906956215056</v>
      </c>
      <c r="R104" s="22">
        <v>15.969925204322461</v>
      </c>
      <c r="S104" s="22">
        <v>7198.6147680664999</v>
      </c>
      <c r="T104" s="22">
        <v>227.48789319903528</v>
      </c>
      <c r="U104" s="22">
        <v>1.5585994009688149</v>
      </c>
      <c r="V104" s="22">
        <v>40.307189367174871</v>
      </c>
      <c r="W104" s="22">
        <v>0.9564684140330314</v>
      </c>
      <c r="X104" s="22">
        <v>0.12223006650254442</v>
      </c>
      <c r="Y104" s="22">
        <v>888.45256747309691</v>
      </c>
      <c r="Z104" s="22">
        <v>21793.722853625346</v>
      </c>
      <c r="AA104" s="22">
        <v>0</v>
      </c>
      <c r="AB104" s="22">
        <v>2.6745656220013535E-2</v>
      </c>
      <c r="AC104" s="22">
        <v>0.45712620673540416</v>
      </c>
      <c r="AD104" s="22">
        <v>0</v>
      </c>
      <c r="AE104" s="22">
        <v>1453.0766050732514</v>
      </c>
      <c r="AF104" s="22">
        <v>12.959226682429932</v>
      </c>
      <c r="AG104" s="22">
        <v>94.481410300176449</v>
      </c>
      <c r="AH104" s="22">
        <v>3.6242942143788915E-3</v>
      </c>
      <c r="AI104" s="22">
        <v>13994.909121701856</v>
      </c>
      <c r="AJ104" s="22">
        <v>72.094887539356378</v>
      </c>
      <c r="AK104" s="22">
        <v>252.0595842112053</v>
      </c>
      <c r="AL104" s="22">
        <v>34202.823756729951</v>
      </c>
      <c r="AM104" s="22">
        <v>56.332166391580905</v>
      </c>
      <c r="AN104" s="22">
        <v>34.574678051453382</v>
      </c>
      <c r="AO104" s="22">
        <v>2.4394579060697756</v>
      </c>
      <c r="AP104" s="22">
        <v>0</v>
      </c>
      <c r="AQ104" s="22">
        <v>2.8746769462545969E-3</v>
      </c>
      <c r="AR104" s="22">
        <v>382.0224492735876</v>
      </c>
      <c r="AS104" s="22">
        <v>65.426100696739312</v>
      </c>
      <c r="AT104" s="22">
        <v>8.6849584938333249E-4</v>
      </c>
      <c r="AU104" s="22">
        <v>44.475707127743668</v>
      </c>
      <c r="AV104" s="22">
        <v>0.34685184030307875</v>
      </c>
      <c r="AW104" s="22">
        <v>0.29567328614061816</v>
      </c>
      <c r="AX104" s="22">
        <v>1367.7826821932733</v>
      </c>
      <c r="AY104" s="22">
        <v>1227.8333160927418</v>
      </c>
      <c r="AZ104" s="22">
        <v>30.42034955881093</v>
      </c>
      <c r="BA104" s="22">
        <v>82989.672531502394</v>
      </c>
      <c r="BB104" s="22">
        <v>4508.8305394478584</v>
      </c>
      <c r="BC104" s="22">
        <v>3880.4606399398722</v>
      </c>
      <c r="BD104" s="22">
        <v>400314.39120991167</v>
      </c>
    </row>
    <row r="105" spans="1:56" x14ac:dyDescent="0.3">
      <c r="A105" s="23" t="s">
        <v>40</v>
      </c>
      <c r="B105" s="22">
        <v>1.8279717564666509E-2</v>
      </c>
      <c r="C105" s="22">
        <v>9.6317204214014964</v>
      </c>
      <c r="D105" s="22">
        <v>0.48067136133796384</v>
      </c>
      <c r="E105" s="22">
        <v>3.0986989493596469E-2</v>
      </c>
      <c r="F105" s="22">
        <v>0</v>
      </c>
      <c r="G105" s="22">
        <v>18.241778611108909</v>
      </c>
      <c r="H105" s="22">
        <v>0</v>
      </c>
      <c r="I105" s="22">
        <v>8.2896576330774463E-2</v>
      </c>
      <c r="J105" s="22">
        <v>39.646479736884039</v>
      </c>
      <c r="K105" s="22">
        <v>4.7125944812715259</v>
      </c>
      <c r="L105" s="22">
        <v>0</v>
      </c>
      <c r="M105" s="22">
        <v>0</v>
      </c>
      <c r="N105" s="22">
        <v>3.4120808970059944</v>
      </c>
      <c r="O105" s="22">
        <v>5.9612007538331346E-3</v>
      </c>
      <c r="P105" s="22">
        <v>0</v>
      </c>
      <c r="Q105" s="22">
        <v>4.7082057135739509E-4</v>
      </c>
      <c r="R105" s="22">
        <v>2131.6151652601984</v>
      </c>
      <c r="S105" s="22">
        <v>103.99537135688796</v>
      </c>
      <c r="T105" s="22">
        <v>1.6257097689501895E-2</v>
      </c>
      <c r="U105" s="22">
        <v>354.92366827586699</v>
      </c>
      <c r="V105" s="22">
        <v>0.23997168972793939</v>
      </c>
      <c r="W105" s="22">
        <v>5.0458828637715992E-3</v>
      </c>
      <c r="X105" s="22">
        <v>0.44330811904113349</v>
      </c>
      <c r="Y105" s="22">
        <v>394.54173341971398</v>
      </c>
      <c r="Z105" s="22">
        <v>8.5198322617981379</v>
      </c>
      <c r="AA105" s="22">
        <v>0</v>
      </c>
      <c r="AB105" s="22">
        <v>1.1668533444575596E-4</v>
      </c>
      <c r="AC105" s="22">
        <v>2.7474328687568379E-3</v>
      </c>
      <c r="AD105" s="22">
        <v>0</v>
      </c>
      <c r="AE105" s="22">
        <v>7.1455111135242111E-2</v>
      </c>
      <c r="AF105" s="22">
        <v>0</v>
      </c>
      <c r="AG105" s="22">
        <v>1.0966361427277596</v>
      </c>
      <c r="AH105" s="22">
        <v>0</v>
      </c>
      <c r="AI105" s="22">
        <v>80.236010439904348</v>
      </c>
      <c r="AJ105" s="22">
        <v>2.7454203365464601E-3</v>
      </c>
      <c r="AK105" s="22">
        <v>7.1363338782565098</v>
      </c>
      <c r="AL105" s="22">
        <v>0.17068461598375806</v>
      </c>
      <c r="AM105" s="22">
        <v>0.95067420794341218</v>
      </c>
      <c r="AN105" s="22">
        <v>0.66854541967743508</v>
      </c>
      <c r="AO105" s="22">
        <v>2.0180594600895239</v>
      </c>
      <c r="AP105" s="22">
        <v>0.77033423796315437</v>
      </c>
      <c r="AQ105" s="22">
        <v>0</v>
      </c>
      <c r="AR105" s="22">
        <v>8.5864276788356394E-3</v>
      </c>
      <c r="AS105" s="22">
        <v>0.89208987503676096</v>
      </c>
      <c r="AT105" s="22">
        <v>0.90273653332012649</v>
      </c>
      <c r="AU105" s="22">
        <v>0</v>
      </c>
      <c r="AV105" s="22">
        <v>2.2010162647861844E-3</v>
      </c>
      <c r="AW105" s="22">
        <v>12.047646116717521</v>
      </c>
      <c r="AX105" s="22">
        <v>7.1005312415912111E-2</v>
      </c>
      <c r="AY105" s="22">
        <v>4179.9804076828214</v>
      </c>
      <c r="AZ105" s="22">
        <v>1.9334244309230419</v>
      </c>
      <c r="BA105" s="22">
        <v>20.984031482389046</v>
      </c>
      <c r="BB105" s="22">
        <v>0.11486432071346142</v>
      </c>
      <c r="BC105" s="22">
        <v>603.88693573334126</v>
      </c>
      <c r="BD105" s="22">
        <v>7984.5125461613534</v>
      </c>
    </row>
    <row r="106" spans="1:56" x14ac:dyDescent="0.3">
      <c r="A106" s="23" t="s">
        <v>41</v>
      </c>
      <c r="B106" s="22">
        <v>0.25233084912594395</v>
      </c>
      <c r="C106" s="22">
        <v>9.2595839444602639</v>
      </c>
      <c r="D106" s="22">
        <v>2.6575589399891411</v>
      </c>
      <c r="E106" s="22">
        <v>9.6904647107277104E-3</v>
      </c>
      <c r="F106" s="22">
        <v>0</v>
      </c>
      <c r="G106" s="22">
        <v>1.1978490306932346</v>
      </c>
      <c r="H106" s="22">
        <v>0</v>
      </c>
      <c r="I106" s="22">
        <v>6.6045200296597004</v>
      </c>
      <c r="J106" s="22">
        <v>19961.498542911497</v>
      </c>
      <c r="K106" s="22">
        <v>1.0655750019976395</v>
      </c>
      <c r="L106" s="22">
        <v>0</v>
      </c>
      <c r="M106" s="22">
        <v>0</v>
      </c>
      <c r="N106" s="22">
        <v>9.5908962797942063</v>
      </c>
      <c r="O106" s="22">
        <v>2.3562296219248342E-3</v>
      </c>
      <c r="P106" s="22">
        <v>0.34630742445655965</v>
      </c>
      <c r="Q106" s="22">
        <v>8.7627727405023602E-4</v>
      </c>
      <c r="R106" s="22">
        <v>15.363844165319046</v>
      </c>
      <c r="S106" s="22">
        <v>37.129010038590721</v>
      </c>
      <c r="T106" s="22">
        <v>3.0762154537684862E-5</v>
      </c>
      <c r="U106" s="22">
        <v>0.29374722814667792</v>
      </c>
      <c r="V106" s="22">
        <v>1344.0682627877522</v>
      </c>
      <c r="W106" s="22">
        <v>1.4559181832364419E-3</v>
      </c>
      <c r="X106" s="22">
        <v>0.336717112886255</v>
      </c>
      <c r="Y106" s="22">
        <v>7.1114474629538424</v>
      </c>
      <c r="Z106" s="22">
        <v>8.4164144075783014</v>
      </c>
      <c r="AA106" s="22">
        <v>0</v>
      </c>
      <c r="AB106" s="22">
        <v>7.6967010408229424</v>
      </c>
      <c r="AC106" s="22">
        <v>29.80767381393397</v>
      </c>
      <c r="AD106" s="22">
        <v>0</v>
      </c>
      <c r="AE106" s="22">
        <v>171.3192793569705</v>
      </c>
      <c r="AF106" s="22">
        <v>0</v>
      </c>
      <c r="AG106" s="22">
        <v>0.36019253597633738</v>
      </c>
      <c r="AH106" s="22">
        <v>0</v>
      </c>
      <c r="AI106" s="22">
        <v>90.024247367706764</v>
      </c>
      <c r="AJ106" s="22">
        <v>0.49192652193899666</v>
      </c>
      <c r="AK106" s="22">
        <v>1.1056335782402631E-3</v>
      </c>
      <c r="AL106" s="22">
        <v>808.58283796172623</v>
      </c>
      <c r="AM106" s="22">
        <v>0.17142571669644613</v>
      </c>
      <c r="AN106" s="22">
        <v>55.573008374152636</v>
      </c>
      <c r="AO106" s="22">
        <v>2.3510524833831627E-5</v>
      </c>
      <c r="AP106" s="22">
        <v>118.03436687991153</v>
      </c>
      <c r="AQ106" s="22">
        <v>4.0716039529363657E-5</v>
      </c>
      <c r="AR106" s="22">
        <v>0</v>
      </c>
      <c r="AS106" s="22">
        <v>2.2274503389750659</v>
      </c>
      <c r="AT106" s="22">
        <v>0</v>
      </c>
      <c r="AU106" s="22">
        <v>0</v>
      </c>
      <c r="AV106" s="22">
        <v>0.24214441314234114</v>
      </c>
      <c r="AW106" s="22">
        <v>0.64949820295442751</v>
      </c>
      <c r="AX106" s="22">
        <v>199.57280553123672</v>
      </c>
      <c r="AY106" s="22">
        <v>0.58847836166830592</v>
      </c>
      <c r="AZ106" s="22">
        <v>0.28524701506352812</v>
      </c>
      <c r="BA106" s="22">
        <v>277.38470641202508</v>
      </c>
      <c r="BB106" s="22">
        <v>0.24590495475803281</v>
      </c>
      <c r="BC106" s="22">
        <v>1900.401106563547</v>
      </c>
      <c r="BD106" s="22">
        <v>25068.8671884902</v>
      </c>
    </row>
    <row r="107" spans="1:56" x14ac:dyDescent="0.3">
      <c r="A107" s="23" t="s">
        <v>42</v>
      </c>
      <c r="B107" s="22">
        <v>38123.30703849579</v>
      </c>
      <c r="C107" s="22">
        <v>3599.3352603936669</v>
      </c>
      <c r="D107" s="22">
        <v>221.86963370413667</v>
      </c>
      <c r="E107" s="22">
        <v>25.065834866135127</v>
      </c>
      <c r="F107" s="22">
        <v>22.602464930018961</v>
      </c>
      <c r="G107" s="22">
        <v>1.8925749007905284</v>
      </c>
      <c r="H107" s="22">
        <v>113.80102165016515</v>
      </c>
      <c r="I107" s="22">
        <v>3190.2862639749214</v>
      </c>
      <c r="J107" s="22">
        <v>104588.68924140623</v>
      </c>
      <c r="K107" s="22">
        <v>11553.124700981549</v>
      </c>
      <c r="L107" s="22">
        <v>0</v>
      </c>
      <c r="M107" s="22">
        <v>0</v>
      </c>
      <c r="N107" s="22">
        <v>2.9672879035115773</v>
      </c>
      <c r="O107" s="22">
        <v>19.664437082425025</v>
      </c>
      <c r="P107" s="22">
        <v>0.11297973225686399</v>
      </c>
      <c r="Q107" s="22">
        <v>31.331008867655669</v>
      </c>
      <c r="R107" s="22">
        <v>3498.5166431999055</v>
      </c>
      <c r="S107" s="22">
        <v>40577.968253728148</v>
      </c>
      <c r="T107" s="22">
        <v>9.1308510700605791E-2</v>
      </c>
      <c r="U107" s="22">
        <v>3.406267219543428</v>
      </c>
      <c r="V107" s="22">
        <v>38729.292534153559</v>
      </c>
      <c r="W107" s="22">
        <v>4323.1425586738123</v>
      </c>
      <c r="X107" s="22">
        <v>1505.8664074360629</v>
      </c>
      <c r="Y107" s="22">
        <v>6636.2834858180577</v>
      </c>
      <c r="Z107" s="22">
        <v>57601.553230030164</v>
      </c>
      <c r="AA107" s="22">
        <v>0</v>
      </c>
      <c r="AB107" s="22">
        <v>9.9496482599003455E-2</v>
      </c>
      <c r="AC107" s="22">
        <v>7.6820113040376947</v>
      </c>
      <c r="AD107" s="22">
        <v>0</v>
      </c>
      <c r="AE107" s="22">
        <v>43003.574671961353</v>
      </c>
      <c r="AF107" s="22">
        <v>0</v>
      </c>
      <c r="AG107" s="22">
        <v>219.26871658841435</v>
      </c>
      <c r="AH107" s="22">
        <v>135.80432720365371</v>
      </c>
      <c r="AI107" s="22">
        <v>151782.27375495882</v>
      </c>
      <c r="AJ107" s="22">
        <v>357.14748867413084</v>
      </c>
      <c r="AK107" s="22">
        <v>601.56206129820646</v>
      </c>
      <c r="AL107" s="22">
        <v>144024.82778399036</v>
      </c>
      <c r="AM107" s="22">
        <v>3385.5636404578454</v>
      </c>
      <c r="AN107" s="22">
        <v>5.4633052787921583</v>
      </c>
      <c r="AO107" s="22">
        <v>835.52194200169549</v>
      </c>
      <c r="AP107" s="22">
        <v>125975.20215947145</v>
      </c>
      <c r="AQ107" s="22">
        <v>0.12086455289578769</v>
      </c>
      <c r="AR107" s="22">
        <v>8634.9305969572961</v>
      </c>
      <c r="AS107" s="22">
        <v>0</v>
      </c>
      <c r="AT107" s="22">
        <v>102.40238991060967</v>
      </c>
      <c r="AU107" s="22">
        <v>2.2100886591718306E-4</v>
      </c>
      <c r="AV107" s="22">
        <v>1.6553105111964415</v>
      </c>
      <c r="AW107" s="22">
        <v>54.102371872300225</v>
      </c>
      <c r="AX107" s="22">
        <v>10413.442074613351</v>
      </c>
      <c r="AY107" s="22">
        <v>21745.124759295279</v>
      </c>
      <c r="AZ107" s="22">
        <v>2234.5398075133003</v>
      </c>
      <c r="BA107" s="22">
        <v>180459.43044202882</v>
      </c>
      <c r="BB107" s="22">
        <v>23685.514748598973</v>
      </c>
      <c r="BC107" s="22">
        <v>10486.065471090224</v>
      </c>
      <c r="BD107" s="22">
        <v>1042521.490855284</v>
      </c>
    </row>
    <row r="108" spans="1:56" x14ac:dyDescent="0.3">
      <c r="A108" s="23" t="s">
        <v>43</v>
      </c>
      <c r="B108" s="22">
        <v>53.204547051433309</v>
      </c>
      <c r="C108" s="22">
        <v>91.787787049863439</v>
      </c>
      <c r="D108" s="22">
        <v>0.18409432487215985</v>
      </c>
      <c r="E108" s="22">
        <v>5.328305590227469</v>
      </c>
      <c r="F108" s="22">
        <v>0</v>
      </c>
      <c r="G108" s="22">
        <v>2.3416582412149615E-2</v>
      </c>
      <c r="H108" s="22">
        <v>0</v>
      </c>
      <c r="I108" s="22">
        <v>479.72510948919887</v>
      </c>
      <c r="J108" s="22">
        <v>76.995622897127376</v>
      </c>
      <c r="K108" s="22">
        <v>2.8631946297670576</v>
      </c>
      <c r="L108" s="22">
        <v>0.4315073680270497</v>
      </c>
      <c r="M108" s="22">
        <v>0</v>
      </c>
      <c r="N108" s="22">
        <v>198.30305287615292</v>
      </c>
      <c r="O108" s="22">
        <v>1.7942155162452223E-2</v>
      </c>
      <c r="P108" s="22">
        <v>2.2389897164938249E-2</v>
      </c>
      <c r="Q108" s="22">
        <v>1.7452914583306567</v>
      </c>
      <c r="R108" s="22">
        <v>4.5625592017280052</v>
      </c>
      <c r="S108" s="22">
        <v>2988.4685596828344</v>
      </c>
      <c r="T108" s="22">
        <v>9.1838750148396929E-5</v>
      </c>
      <c r="U108" s="22">
        <v>6537.417131468932</v>
      </c>
      <c r="V108" s="22">
        <v>9.6567002998230134</v>
      </c>
      <c r="W108" s="22">
        <v>2.0336304561329361E-2</v>
      </c>
      <c r="X108" s="22">
        <v>0.57115323699410436</v>
      </c>
      <c r="Y108" s="22">
        <v>0.44605163455927405</v>
      </c>
      <c r="Z108" s="22">
        <v>466.86659190993379</v>
      </c>
      <c r="AA108" s="22">
        <v>0</v>
      </c>
      <c r="AB108" s="22">
        <v>18.384428859703394</v>
      </c>
      <c r="AC108" s="22">
        <v>64.471316471993219</v>
      </c>
      <c r="AD108" s="22">
        <v>0</v>
      </c>
      <c r="AE108" s="22">
        <v>0.20592830092159126</v>
      </c>
      <c r="AF108" s="22">
        <v>0</v>
      </c>
      <c r="AG108" s="22">
        <v>37.763644764920649</v>
      </c>
      <c r="AH108" s="22">
        <v>1.8103464061374172E-4</v>
      </c>
      <c r="AI108" s="22">
        <v>1.9423165692763575</v>
      </c>
      <c r="AJ108" s="22">
        <v>2.1958021053017366E-2</v>
      </c>
      <c r="AK108" s="22">
        <v>3.5385703236114049E-2</v>
      </c>
      <c r="AL108" s="22">
        <v>1.2469902564461293</v>
      </c>
      <c r="AM108" s="22">
        <v>0.4760750957666236</v>
      </c>
      <c r="AN108" s="22">
        <v>10.94007593153802</v>
      </c>
      <c r="AO108" s="22">
        <v>1.0750262299287402E-2</v>
      </c>
      <c r="AP108" s="22">
        <v>1.0875633660100936</v>
      </c>
      <c r="AQ108" s="22">
        <v>10.21162511171439</v>
      </c>
      <c r="AR108" s="22">
        <v>33.978353366022468</v>
      </c>
      <c r="AS108" s="22">
        <v>314.95367029584725</v>
      </c>
      <c r="AT108" s="22">
        <v>0</v>
      </c>
      <c r="AU108" s="22">
        <v>0.28517152072301238</v>
      </c>
      <c r="AV108" s="22">
        <v>3.1976038498853079</v>
      </c>
      <c r="AW108" s="22">
        <v>0.13323671713024213</v>
      </c>
      <c r="AX108" s="22">
        <v>0.16460690918516732</v>
      </c>
      <c r="AY108" s="22">
        <v>1.4879818636733169E-2</v>
      </c>
      <c r="AZ108" s="22">
        <v>9.783133202106459</v>
      </c>
      <c r="BA108" s="22">
        <v>2427.7749567269939</v>
      </c>
      <c r="BB108" s="22">
        <v>5.9949499008244464E-2</v>
      </c>
      <c r="BC108" s="22">
        <v>316.60672188084004</v>
      </c>
      <c r="BD108" s="22">
        <v>14172.391960483759</v>
      </c>
    </row>
    <row r="109" spans="1:56" x14ac:dyDescent="0.3">
      <c r="A109" s="23" t="s">
        <v>44</v>
      </c>
      <c r="B109" s="22">
        <v>0.80110312649357218</v>
      </c>
      <c r="C109" s="22">
        <v>759.14932996278048</v>
      </c>
      <c r="D109" s="22">
        <v>8518.7011476762145</v>
      </c>
      <c r="E109" s="22">
        <v>3.0081817516610729</v>
      </c>
      <c r="F109" s="22">
        <v>0</v>
      </c>
      <c r="G109" s="22">
        <v>75.298623027330407</v>
      </c>
      <c r="H109" s="22">
        <v>0</v>
      </c>
      <c r="I109" s="22">
        <v>1.5042397805834316</v>
      </c>
      <c r="J109" s="22">
        <v>190.09219344743457</v>
      </c>
      <c r="K109" s="22">
        <v>33.266473177317522</v>
      </c>
      <c r="L109" s="22">
        <v>50825.225472143335</v>
      </c>
      <c r="M109" s="22">
        <v>54.65384596705757</v>
      </c>
      <c r="N109" s="22">
        <v>2.1747699265072935</v>
      </c>
      <c r="O109" s="22">
        <v>230.33746083889349</v>
      </c>
      <c r="P109" s="22">
        <v>726.60921010663162</v>
      </c>
      <c r="Q109" s="22">
        <v>0.52219502778376037</v>
      </c>
      <c r="R109" s="22">
        <v>5063.40998689758</v>
      </c>
      <c r="S109" s="22">
        <v>501.20717034943857</v>
      </c>
      <c r="T109" s="22">
        <v>788.06962962155797</v>
      </c>
      <c r="U109" s="22">
        <v>692.68987597093587</v>
      </c>
      <c r="V109" s="22">
        <v>1.7030416356280857</v>
      </c>
      <c r="W109" s="22">
        <v>3.6055098646247077E-2</v>
      </c>
      <c r="X109" s="22">
        <v>10.214222070088663</v>
      </c>
      <c r="Y109" s="22">
        <v>9975.7151157553453</v>
      </c>
      <c r="Z109" s="22">
        <v>19.236268654405389</v>
      </c>
      <c r="AA109" s="22">
        <v>0</v>
      </c>
      <c r="AB109" s="22">
        <v>8.2355845414889986E-4</v>
      </c>
      <c r="AC109" s="22">
        <v>53.594369181351553</v>
      </c>
      <c r="AD109" s="22">
        <v>773.31071292916283</v>
      </c>
      <c r="AE109" s="22">
        <v>0.51302086016988335</v>
      </c>
      <c r="AF109" s="22">
        <v>87.767954940977873</v>
      </c>
      <c r="AG109" s="22">
        <v>1.4245908981785818</v>
      </c>
      <c r="AH109" s="22">
        <v>0</v>
      </c>
      <c r="AI109" s="22">
        <v>4429.0380390411028</v>
      </c>
      <c r="AJ109" s="22">
        <v>2.4435483076109068</v>
      </c>
      <c r="AK109" s="22">
        <v>1.2468405424591342</v>
      </c>
      <c r="AL109" s="22">
        <v>205.83581466702879</v>
      </c>
      <c r="AM109" s="22">
        <v>5.3800460070887777</v>
      </c>
      <c r="AN109" s="22">
        <v>467.07872099603895</v>
      </c>
      <c r="AO109" s="22">
        <v>0</v>
      </c>
      <c r="AP109" s="22">
        <v>5.4377529451490823</v>
      </c>
      <c r="AQ109" s="22">
        <v>137.46604478539007</v>
      </c>
      <c r="AR109" s="22">
        <v>60.78273212387144</v>
      </c>
      <c r="AS109" s="22">
        <v>11.27440134589788</v>
      </c>
      <c r="AT109" s="22">
        <v>6.2718023659796724</v>
      </c>
      <c r="AU109" s="22">
        <v>0</v>
      </c>
      <c r="AV109" s="22">
        <v>48.097337749888872</v>
      </c>
      <c r="AW109" s="22">
        <v>240.67933045592994</v>
      </c>
      <c r="AX109" s="22">
        <v>5.6526569810431893</v>
      </c>
      <c r="AY109" s="22">
        <v>0.30244113210681917</v>
      </c>
      <c r="AZ109" s="22">
        <v>919.83603781193221</v>
      </c>
      <c r="BA109" s="22">
        <v>386.1245228426186</v>
      </c>
      <c r="BB109" s="22">
        <v>1.3648409915962345</v>
      </c>
      <c r="BC109" s="22">
        <v>2742.9156075393721</v>
      </c>
      <c r="BD109" s="22">
        <v>89067.46560301409</v>
      </c>
    </row>
    <row r="110" spans="1:56" x14ac:dyDescent="0.3">
      <c r="A110" s="23" t="s">
        <v>45</v>
      </c>
      <c r="B110" s="22">
        <v>187.06176404262527</v>
      </c>
      <c r="C110" s="22">
        <v>0.40978625542289443</v>
      </c>
      <c r="D110" s="22">
        <v>22.485539794557312</v>
      </c>
      <c r="E110" s="22">
        <v>140.23331041859035</v>
      </c>
      <c r="F110" s="22">
        <v>0</v>
      </c>
      <c r="G110" s="22">
        <v>11.981098656342319</v>
      </c>
      <c r="H110" s="22">
        <v>0</v>
      </c>
      <c r="I110" s="22">
        <v>7.6981413799566942</v>
      </c>
      <c r="J110" s="22">
        <v>27.180400360313705</v>
      </c>
      <c r="K110" s="22">
        <v>6.5466729326735811</v>
      </c>
      <c r="L110" s="22">
        <v>0</v>
      </c>
      <c r="M110" s="22">
        <v>0.59544340534843154</v>
      </c>
      <c r="N110" s="22">
        <v>173.96322060595691</v>
      </c>
      <c r="O110" s="22">
        <v>6.6875530198402187</v>
      </c>
      <c r="P110" s="22">
        <v>3.0200388838265733E-5</v>
      </c>
      <c r="Q110" s="22">
        <v>1.3189884616999989</v>
      </c>
      <c r="R110" s="22">
        <v>505.65155525805079</v>
      </c>
      <c r="S110" s="22">
        <v>813.50835121790578</v>
      </c>
      <c r="T110" s="22">
        <v>4.1505403876432609</v>
      </c>
      <c r="U110" s="22">
        <v>0.42285653130600581</v>
      </c>
      <c r="V110" s="22">
        <v>367.37046440194598</v>
      </c>
      <c r="W110" s="22">
        <v>144.66901362601686</v>
      </c>
      <c r="X110" s="22">
        <v>33.532869742277512</v>
      </c>
      <c r="Y110" s="22">
        <v>215.32808051359709</v>
      </c>
      <c r="Z110" s="22">
        <v>19.581719450138472</v>
      </c>
      <c r="AA110" s="22">
        <v>0</v>
      </c>
      <c r="AB110" s="22">
        <v>4.0544211727964221</v>
      </c>
      <c r="AC110" s="22">
        <v>1.2674105590380519E-2</v>
      </c>
      <c r="AD110" s="22">
        <v>3.8285701189916067E-2</v>
      </c>
      <c r="AE110" s="22">
        <v>4.0060704091412047</v>
      </c>
      <c r="AF110" s="22">
        <v>5.1524493654008117</v>
      </c>
      <c r="AG110" s="22">
        <v>363.18124396140257</v>
      </c>
      <c r="AH110" s="22">
        <v>2.4418676421132962E-7</v>
      </c>
      <c r="AI110" s="22">
        <v>199.26893135754943</v>
      </c>
      <c r="AJ110" s="22">
        <v>3.3078703044438315E-2</v>
      </c>
      <c r="AK110" s="22">
        <v>143.18260364452567</v>
      </c>
      <c r="AL110" s="22">
        <v>1.9909442893706113</v>
      </c>
      <c r="AM110" s="22">
        <v>3.8515007948883113</v>
      </c>
      <c r="AN110" s="22">
        <v>88.898170775724068</v>
      </c>
      <c r="AO110" s="22">
        <v>9531.9960257777711</v>
      </c>
      <c r="AP110" s="22">
        <v>2.3656591378996774</v>
      </c>
      <c r="AQ110" s="22">
        <v>1.301963899023568</v>
      </c>
      <c r="AR110" s="22">
        <v>0.19871192157037304</v>
      </c>
      <c r="AS110" s="22">
        <v>49.933763711516804</v>
      </c>
      <c r="AT110" s="22">
        <v>4.6859685234747719</v>
      </c>
      <c r="AU110" s="22">
        <v>0.46190619532905991</v>
      </c>
      <c r="AV110" s="22">
        <v>0</v>
      </c>
      <c r="AW110" s="22">
        <v>1.7044175246900639</v>
      </c>
      <c r="AX110" s="22">
        <v>90.585867559793002</v>
      </c>
      <c r="AY110" s="22">
        <v>9511.3336479615555</v>
      </c>
      <c r="AZ110" s="22">
        <v>2890.5422295267008</v>
      </c>
      <c r="BA110" s="22">
        <v>1813.1206363457654</v>
      </c>
      <c r="BB110" s="22">
        <v>12.217592971117302</v>
      </c>
      <c r="BC110" s="22">
        <v>11679.260896240474</v>
      </c>
      <c r="BD110" s="22">
        <v>39093.757062484081</v>
      </c>
    </row>
    <row r="111" spans="1:56" x14ac:dyDescent="0.3">
      <c r="A111" s="23" t="s">
        <v>46</v>
      </c>
      <c r="B111" s="22">
        <v>21.261712301311693</v>
      </c>
      <c r="C111" s="22">
        <v>55.202996168087608</v>
      </c>
      <c r="D111" s="22">
        <v>24.98882975274314</v>
      </c>
      <c r="E111" s="22">
        <v>108.17926434408579</v>
      </c>
      <c r="F111" s="22">
        <v>0</v>
      </c>
      <c r="G111" s="22">
        <v>5.8386298685267013</v>
      </c>
      <c r="H111" s="22">
        <v>0</v>
      </c>
      <c r="I111" s="22">
        <v>19.556326838410804</v>
      </c>
      <c r="J111" s="22">
        <v>3626.9090449075175</v>
      </c>
      <c r="K111" s="22">
        <v>92.936409199355055</v>
      </c>
      <c r="L111" s="22">
        <v>3.4920589559012929</v>
      </c>
      <c r="M111" s="22">
        <v>3.0890515749548078</v>
      </c>
      <c r="N111" s="22">
        <v>6.4434035033964872</v>
      </c>
      <c r="O111" s="22">
        <v>159.71929759775182</v>
      </c>
      <c r="P111" s="22">
        <v>121.46519359204754</v>
      </c>
      <c r="Q111" s="22">
        <v>636.08397127058186</v>
      </c>
      <c r="R111" s="22">
        <v>1338.8314829584615</v>
      </c>
      <c r="S111" s="22">
        <v>453.94593383432709</v>
      </c>
      <c r="T111" s="22">
        <v>9.9528607270361462</v>
      </c>
      <c r="U111" s="22">
        <v>15.791631668605467</v>
      </c>
      <c r="V111" s="22">
        <v>73.947247439626125</v>
      </c>
      <c r="W111" s="22">
        <v>0.10758595703955873</v>
      </c>
      <c r="X111" s="22">
        <v>9.2434985313805917</v>
      </c>
      <c r="Y111" s="22">
        <v>119.77007920812946</v>
      </c>
      <c r="Z111" s="22">
        <v>375.27472676331649</v>
      </c>
      <c r="AA111" s="22">
        <v>0</v>
      </c>
      <c r="AB111" s="22">
        <v>14.676957664305764</v>
      </c>
      <c r="AC111" s="22">
        <v>739.00834578646527</v>
      </c>
      <c r="AD111" s="22">
        <v>0.28714275892437052</v>
      </c>
      <c r="AE111" s="22">
        <v>6.490600020520108</v>
      </c>
      <c r="AF111" s="22">
        <v>0</v>
      </c>
      <c r="AG111" s="22">
        <v>277.92163530923108</v>
      </c>
      <c r="AH111" s="22">
        <v>6.339165918533804E-6</v>
      </c>
      <c r="AI111" s="22">
        <v>783.33197764096121</v>
      </c>
      <c r="AJ111" s="22">
        <v>0.47242397980165385</v>
      </c>
      <c r="AK111" s="22">
        <v>2510.3769912168168</v>
      </c>
      <c r="AL111" s="22">
        <v>48.615565629607154</v>
      </c>
      <c r="AM111" s="22">
        <v>16.168166417881668</v>
      </c>
      <c r="AN111" s="22">
        <v>460.85052905914353</v>
      </c>
      <c r="AO111" s="22">
        <v>11.451573181467106</v>
      </c>
      <c r="AP111" s="22">
        <v>283.6067988679863</v>
      </c>
      <c r="AQ111" s="22">
        <v>460.63194008154147</v>
      </c>
      <c r="AR111" s="22">
        <v>11.738152471397704</v>
      </c>
      <c r="AS111" s="22">
        <v>36.506609672843972</v>
      </c>
      <c r="AT111" s="22">
        <v>1.6422603088675864</v>
      </c>
      <c r="AU111" s="22">
        <v>4.4391278347947063</v>
      </c>
      <c r="AV111" s="22">
        <v>48.783541291688152</v>
      </c>
      <c r="AW111" s="22">
        <v>0</v>
      </c>
      <c r="AX111" s="22">
        <v>362.23621363067127</v>
      </c>
      <c r="AY111" s="22">
        <v>66.513815632354593</v>
      </c>
      <c r="AZ111" s="22">
        <v>409.31431395352706</v>
      </c>
      <c r="BA111" s="22">
        <v>541.14493714237881</v>
      </c>
      <c r="BB111" s="22">
        <v>2.2648925637195054</v>
      </c>
      <c r="BC111" s="22">
        <v>1214.0306249725936</v>
      </c>
      <c r="BD111" s="22">
        <v>15594.53638039125</v>
      </c>
    </row>
    <row r="112" spans="1:56" x14ac:dyDescent="0.3">
      <c r="A112" s="23" t="s">
        <v>47</v>
      </c>
      <c r="B112" s="22">
        <v>1.5437730165005301</v>
      </c>
      <c r="C112" s="22">
        <v>163.82058522670366</v>
      </c>
      <c r="D112" s="22">
        <v>4.7190708775638868</v>
      </c>
      <c r="E112" s="22">
        <v>6.5238440418045531</v>
      </c>
      <c r="F112" s="22">
        <v>0</v>
      </c>
      <c r="G112" s="22">
        <v>9.0711069837105751E-2</v>
      </c>
      <c r="H112" s="22">
        <v>0</v>
      </c>
      <c r="I112" s="22">
        <v>804.8483820146505</v>
      </c>
      <c r="J112" s="22">
        <v>17787.263840423628</v>
      </c>
      <c r="K112" s="22">
        <v>104.53474295215615</v>
      </c>
      <c r="L112" s="22">
        <v>0</v>
      </c>
      <c r="M112" s="22">
        <v>0</v>
      </c>
      <c r="N112" s="22">
        <v>0.1018584972482305</v>
      </c>
      <c r="O112" s="22">
        <v>0.12667878521847789</v>
      </c>
      <c r="P112" s="22">
        <v>3.7849475622830121E-2</v>
      </c>
      <c r="Q112" s="22">
        <v>0.10479355536133067</v>
      </c>
      <c r="R112" s="22">
        <v>3.8345007162860441</v>
      </c>
      <c r="S112" s="22">
        <v>12620.360744744619</v>
      </c>
      <c r="T112" s="22">
        <v>2.772760508380006E-3</v>
      </c>
      <c r="U112" s="22">
        <v>9.5706164893772608E-2</v>
      </c>
      <c r="V112" s="22">
        <v>8463.4998784936852</v>
      </c>
      <c r="W112" s="22">
        <v>53.127797496574026</v>
      </c>
      <c r="X112" s="22">
        <v>0.16048303608389844</v>
      </c>
      <c r="Y112" s="22">
        <v>199.78703469263453</v>
      </c>
      <c r="Z112" s="22">
        <v>39.370141708010308</v>
      </c>
      <c r="AA112" s="22">
        <v>0</v>
      </c>
      <c r="AB112" s="22">
        <v>9.6063201570015834E-3</v>
      </c>
      <c r="AC112" s="22">
        <v>6.6220779908853014E-2</v>
      </c>
      <c r="AD112" s="22">
        <v>4.5335513062002157E-5</v>
      </c>
      <c r="AE112" s="22">
        <v>4877.9312304813866</v>
      </c>
      <c r="AF112" s="22">
        <v>0</v>
      </c>
      <c r="AG112" s="22">
        <v>50305.808674145119</v>
      </c>
      <c r="AH112" s="22">
        <v>9.01665478438278</v>
      </c>
      <c r="AI112" s="22">
        <v>65.062811342454197</v>
      </c>
      <c r="AJ112" s="22">
        <v>8.0545332712926215E-2</v>
      </c>
      <c r="AK112" s="22">
        <v>5.318711482177349E-2</v>
      </c>
      <c r="AL112" s="22">
        <v>2423.1116861398873</v>
      </c>
      <c r="AM112" s="22">
        <v>19.478185635608575</v>
      </c>
      <c r="AN112" s="22">
        <v>6912.4974870860469</v>
      </c>
      <c r="AO112" s="22">
        <v>45.924898467975311</v>
      </c>
      <c r="AP112" s="22">
        <v>1370.4817892450499</v>
      </c>
      <c r="AQ112" s="22">
        <v>3.6735862030578101E-3</v>
      </c>
      <c r="AR112" s="22">
        <v>1.0111505846667594</v>
      </c>
      <c r="AS112" s="22">
        <v>105.51337521137552</v>
      </c>
      <c r="AT112" s="22">
        <v>2.5255992968912849E-4</v>
      </c>
      <c r="AU112" s="22">
        <v>55.604242121742566</v>
      </c>
      <c r="AV112" s="22">
        <v>9.0891134691775427E-2</v>
      </c>
      <c r="AW112" s="22">
        <v>0.11388993457184317</v>
      </c>
      <c r="AX112" s="22">
        <v>0</v>
      </c>
      <c r="AY112" s="22">
        <v>4175.6173796309895</v>
      </c>
      <c r="AZ112" s="22">
        <v>16.584451847847557</v>
      </c>
      <c r="BA112" s="22">
        <v>2514.7004360322358</v>
      </c>
      <c r="BB112" s="22">
        <v>174019.0499388733</v>
      </c>
      <c r="BC112" s="22">
        <v>6520.5730929189631</v>
      </c>
      <c r="BD112" s="22">
        <v>293692.34098639718</v>
      </c>
    </row>
    <row r="113" spans="1:65" x14ac:dyDescent="0.3">
      <c r="A113" s="23" t="s">
        <v>48</v>
      </c>
      <c r="B113" s="22">
        <v>0</v>
      </c>
      <c r="C113" s="22">
        <v>7.6092451634821225E-3</v>
      </c>
      <c r="D113" s="22">
        <v>0</v>
      </c>
      <c r="E113" s="22">
        <v>0</v>
      </c>
      <c r="F113" s="22">
        <v>0</v>
      </c>
      <c r="G113" s="22">
        <v>88.881019879115669</v>
      </c>
      <c r="H113" s="22">
        <v>0</v>
      </c>
      <c r="I113" s="22">
        <v>0</v>
      </c>
      <c r="J113" s="22">
        <v>210.97340952055126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15.293372492692429</v>
      </c>
      <c r="S113" s="22">
        <v>23.84253453843035</v>
      </c>
      <c r="T113" s="22">
        <v>0.90039930358705511</v>
      </c>
      <c r="U113" s="22">
        <v>0</v>
      </c>
      <c r="V113" s="22">
        <v>0</v>
      </c>
      <c r="W113" s="22">
        <v>0</v>
      </c>
      <c r="X113" s="22">
        <v>0</v>
      </c>
      <c r="Y113" s="22">
        <v>126.29392788688462</v>
      </c>
      <c r="Z113" s="22">
        <v>76.007313935369652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23.41233292100685</v>
      </c>
      <c r="AH113" s="22">
        <v>0</v>
      </c>
      <c r="AI113" s="22">
        <v>4.2073913286792726</v>
      </c>
      <c r="AJ113" s="22">
        <v>0</v>
      </c>
      <c r="AK113" s="22">
        <v>0</v>
      </c>
      <c r="AL113" s="22">
        <v>10.307279568473264</v>
      </c>
      <c r="AM113" s="22">
        <v>0</v>
      </c>
      <c r="AN113" s="22">
        <v>0</v>
      </c>
      <c r="AO113" s="22">
        <v>0</v>
      </c>
      <c r="AP113" s="22">
        <v>0</v>
      </c>
      <c r="AQ113" s="22">
        <v>4.5263843647279911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v>0</v>
      </c>
      <c r="AX113" s="22">
        <v>883.97945409845556</v>
      </c>
      <c r="AY113" s="22">
        <v>0</v>
      </c>
      <c r="AZ113" s="22">
        <v>0.75797427831759667</v>
      </c>
      <c r="BA113" s="22">
        <v>0</v>
      </c>
      <c r="BB113" s="22">
        <v>0</v>
      </c>
      <c r="BC113" s="22">
        <v>2809.9241975610753</v>
      </c>
      <c r="BD113" s="22">
        <v>4279.3146009225302</v>
      </c>
    </row>
    <row r="114" spans="1:65" x14ac:dyDescent="0.3">
      <c r="A114" s="23" t="s">
        <v>49</v>
      </c>
      <c r="B114" s="22">
        <v>429.93125390523034</v>
      </c>
      <c r="C114" s="22">
        <v>3598.6669188064784</v>
      </c>
      <c r="D114" s="22">
        <v>1088.8391202053358</v>
      </c>
      <c r="E114" s="22">
        <v>98.284966316120162</v>
      </c>
      <c r="F114" s="22">
        <v>0</v>
      </c>
      <c r="G114" s="22">
        <v>122.65684881108251</v>
      </c>
      <c r="H114" s="22">
        <v>0</v>
      </c>
      <c r="I114" s="22">
        <v>1017.5018447769872</v>
      </c>
      <c r="J114" s="22">
        <v>30416.263606330576</v>
      </c>
      <c r="K114" s="22">
        <v>6139.7832323102348</v>
      </c>
      <c r="L114" s="22">
        <v>913.15956848684857</v>
      </c>
      <c r="M114" s="22">
        <v>5.0406148171881604</v>
      </c>
      <c r="N114" s="22">
        <v>221.84168412330592</v>
      </c>
      <c r="O114" s="22">
        <v>172.37679336083477</v>
      </c>
      <c r="P114" s="22">
        <v>1793.6780725690451</v>
      </c>
      <c r="Q114" s="22">
        <v>1386.3287184869082</v>
      </c>
      <c r="R114" s="22">
        <v>22776.61139349013</v>
      </c>
      <c r="S114" s="22">
        <v>37257.329275329932</v>
      </c>
      <c r="T114" s="22">
        <v>28.185145473498835</v>
      </c>
      <c r="U114" s="22">
        <v>325.31732837423976</v>
      </c>
      <c r="V114" s="22">
        <v>2049.2129804336155</v>
      </c>
      <c r="W114" s="22">
        <v>9.5901001708424438</v>
      </c>
      <c r="X114" s="22">
        <v>2665.9253448227091</v>
      </c>
      <c r="Y114" s="22">
        <v>8578.1029259351053</v>
      </c>
      <c r="Z114" s="22">
        <v>4011.3864965413977</v>
      </c>
      <c r="AA114" s="22">
        <v>0.72356795648997951</v>
      </c>
      <c r="AB114" s="22">
        <v>12.552032742879421</v>
      </c>
      <c r="AC114" s="22">
        <v>33.529441570519189</v>
      </c>
      <c r="AD114" s="22">
        <v>274.62816637082165</v>
      </c>
      <c r="AE114" s="22">
        <v>4472.4142370257005</v>
      </c>
      <c r="AF114" s="22">
        <v>21.205240866951677</v>
      </c>
      <c r="AG114" s="22">
        <v>1214.4379111951976</v>
      </c>
      <c r="AH114" s="22">
        <v>1.930107850731301</v>
      </c>
      <c r="AI114" s="22">
        <v>4825.3115220373184</v>
      </c>
      <c r="AJ114" s="22">
        <v>5.760182515841203</v>
      </c>
      <c r="AK114" s="22">
        <v>197.57453652854252</v>
      </c>
      <c r="AL114" s="22">
        <v>10415.507093054663</v>
      </c>
      <c r="AM114" s="22">
        <v>1049.7611399321322</v>
      </c>
      <c r="AN114" s="22">
        <v>2869.6449765883563</v>
      </c>
      <c r="AO114" s="22">
        <v>63.973272154903562</v>
      </c>
      <c r="AP114" s="22">
        <v>1628.9976207773509</v>
      </c>
      <c r="AQ114" s="22">
        <v>346.867971863989</v>
      </c>
      <c r="AR114" s="22">
        <v>1051.467207839489</v>
      </c>
      <c r="AS114" s="22">
        <v>6535.4691891430448</v>
      </c>
      <c r="AT114" s="22">
        <v>247.29146587018886</v>
      </c>
      <c r="AU114" s="22">
        <v>51.879214168832554</v>
      </c>
      <c r="AV114" s="22">
        <v>6011.8950795454712</v>
      </c>
      <c r="AW114" s="22">
        <v>5731.8577153188962</v>
      </c>
      <c r="AX114" s="22">
        <v>356.50553957918112</v>
      </c>
      <c r="AY114" s="22">
        <v>802.11223778814167</v>
      </c>
      <c r="AZ114" s="22">
        <v>0</v>
      </c>
      <c r="BA114" s="22">
        <v>32490.931292124584</v>
      </c>
      <c r="BB114" s="22">
        <v>168.36118923087565</v>
      </c>
      <c r="BC114" s="22">
        <v>7579.2201671971206</v>
      </c>
      <c r="BD114" s="22">
        <v>213567.82355271591</v>
      </c>
    </row>
    <row r="115" spans="1:65" x14ac:dyDescent="0.3">
      <c r="A115" s="23" t="s">
        <v>50</v>
      </c>
      <c r="B115" s="22">
        <v>844.62829573745967</v>
      </c>
      <c r="C115" s="22">
        <v>12803.789524835414</v>
      </c>
      <c r="D115" s="22">
        <v>1110.8317322692133</v>
      </c>
      <c r="E115" s="22">
        <v>94.101936332254454</v>
      </c>
      <c r="F115" s="22">
        <v>2.3218381695791028</v>
      </c>
      <c r="G115" s="22">
        <v>0.92752263796428791</v>
      </c>
      <c r="H115" s="22">
        <v>2.8460985753512191</v>
      </c>
      <c r="I115" s="22">
        <v>9279.9132283309664</v>
      </c>
      <c r="J115" s="22">
        <v>54075.347354906247</v>
      </c>
      <c r="K115" s="22">
        <v>5664.7527646334074</v>
      </c>
      <c r="L115" s="22">
        <v>0</v>
      </c>
      <c r="M115" s="22">
        <v>0</v>
      </c>
      <c r="N115" s="22">
        <v>6971.8657491491203</v>
      </c>
      <c r="O115" s="22">
        <v>368.57309679924049</v>
      </c>
      <c r="P115" s="22">
        <v>0</v>
      </c>
      <c r="Q115" s="22">
        <v>130.63415823523289</v>
      </c>
      <c r="R115" s="22">
        <v>38891.840411714344</v>
      </c>
      <c r="S115" s="22">
        <v>34820.423026116754</v>
      </c>
      <c r="T115" s="22">
        <v>0.69397719425122872</v>
      </c>
      <c r="U115" s="22">
        <v>1.8032916401632657</v>
      </c>
      <c r="V115" s="22">
        <v>899.10759159825011</v>
      </c>
      <c r="W115" s="22">
        <v>17.7544901675974</v>
      </c>
      <c r="X115" s="22">
        <v>1220.3085482818528</v>
      </c>
      <c r="Y115" s="22">
        <v>26520.634761119836</v>
      </c>
      <c r="Z115" s="22">
        <v>175206.08993263726</v>
      </c>
      <c r="AA115" s="22">
        <v>0</v>
      </c>
      <c r="AB115" s="22">
        <v>1.38532871112098</v>
      </c>
      <c r="AC115" s="22">
        <v>56.42275690742872</v>
      </c>
      <c r="AD115" s="22">
        <v>0</v>
      </c>
      <c r="AE115" s="22">
        <v>22419.967952825133</v>
      </c>
      <c r="AF115" s="22">
        <v>0</v>
      </c>
      <c r="AG115" s="22">
        <v>5778.2820183783133</v>
      </c>
      <c r="AH115" s="22">
        <v>0</v>
      </c>
      <c r="AI115" s="22">
        <v>5122.1292139608277</v>
      </c>
      <c r="AJ115" s="22">
        <v>42.958125160803206</v>
      </c>
      <c r="AK115" s="22">
        <v>673.50538984392779</v>
      </c>
      <c r="AL115" s="22">
        <v>86155.303028086157</v>
      </c>
      <c r="AM115" s="22">
        <v>7543.0440234620046</v>
      </c>
      <c r="AN115" s="22">
        <v>73.065032360081631</v>
      </c>
      <c r="AO115" s="22">
        <v>19.189015615769534</v>
      </c>
      <c r="AP115" s="22">
        <v>46770.461141784312</v>
      </c>
      <c r="AQ115" s="22">
        <v>19.940059799847553</v>
      </c>
      <c r="AR115" s="22">
        <v>283.9709390095955</v>
      </c>
      <c r="AS115" s="22">
        <v>36191.251522902916</v>
      </c>
      <c r="AT115" s="22">
        <v>2.2718094854939443</v>
      </c>
      <c r="AU115" s="22">
        <v>2.5486521847640824</v>
      </c>
      <c r="AV115" s="22">
        <v>67.097054498013051</v>
      </c>
      <c r="AW115" s="22">
        <v>339.20772657270464</v>
      </c>
      <c r="AX115" s="22">
        <v>426.37628909738447</v>
      </c>
      <c r="AY115" s="22">
        <v>335.46179658249736</v>
      </c>
      <c r="AZ115" s="22">
        <v>12324.852140681145</v>
      </c>
      <c r="BA115" s="22">
        <v>0</v>
      </c>
      <c r="BB115" s="22">
        <v>119.97609224641948</v>
      </c>
      <c r="BC115" s="22">
        <v>16174.669292605951</v>
      </c>
      <c r="BD115" s="22">
        <v>609872.52573384438</v>
      </c>
    </row>
    <row r="116" spans="1:65" x14ac:dyDescent="0.3">
      <c r="A116" s="23" t="s">
        <v>229</v>
      </c>
      <c r="B116" s="22">
        <v>1037.4214771671034</v>
      </c>
      <c r="C116" s="22">
        <v>40.171722793268842</v>
      </c>
      <c r="D116" s="22">
        <v>12985.706628271173</v>
      </c>
      <c r="E116" s="22">
        <v>4751.7572917620091</v>
      </c>
      <c r="F116" s="22">
        <v>0</v>
      </c>
      <c r="G116" s="22">
        <v>474.70354585237396</v>
      </c>
      <c r="H116" s="22">
        <v>20.921962948810581</v>
      </c>
      <c r="I116" s="22">
        <v>6535.4347909569706</v>
      </c>
      <c r="J116" s="22">
        <v>46011.370274436667</v>
      </c>
      <c r="K116" s="22">
        <v>2536.1366504748976</v>
      </c>
      <c r="L116" s="22">
        <v>0</v>
      </c>
      <c r="M116" s="22">
        <v>0</v>
      </c>
      <c r="N116" s="22">
        <v>1.8913699322129862</v>
      </c>
      <c r="O116" s="22">
        <v>5.5037350629651369</v>
      </c>
      <c r="P116" s="22">
        <v>0.17470549664482468</v>
      </c>
      <c r="Q116" s="22">
        <v>175.34691206500088</v>
      </c>
      <c r="R116" s="22">
        <v>213.59259416292744</v>
      </c>
      <c r="S116" s="22">
        <v>81075.768479214006</v>
      </c>
      <c r="T116" s="22">
        <v>375.46822054158594</v>
      </c>
      <c r="U116" s="22">
        <v>2.1831226238811006</v>
      </c>
      <c r="V116" s="22">
        <v>22953.508287378707</v>
      </c>
      <c r="W116" s="22">
        <v>68.934826623117445</v>
      </c>
      <c r="X116" s="22">
        <v>253.04885534887509</v>
      </c>
      <c r="Y116" s="22">
        <v>3948.2856281742602</v>
      </c>
      <c r="Z116" s="22">
        <v>27424.520206467409</v>
      </c>
      <c r="AA116" s="22">
        <v>13.801515700181421</v>
      </c>
      <c r="AB116" s="22">
        <v>9.023056037426426E-2</v>
      </c>
      <c r="AC116" s="22">
        <v>5.0013801883488815</v>
      </c>
      <c r="AD116" s="22">
        <v>0.44834571130296458</v>
      </c>
      <c r="AE116" s="22">
        <v>12181.873001852662</v>
      </c>
      <c r="AF116" s="22">
        <v>101.68480732351236</v>
      </c>
      <c r="AG116" s="22">
        <v>2245.7235423520206</v>
      </c>
      <c r="AH116" s="22">
        <v>11.024220407722144</v>
      </c>
      <c r="AI116" s="22">
        <v>664554.61310026911</v>
      </c>
      <c r="AJ116" s="22">
        <v>4.756196941335566</v>
      </c>
      <c r="AK116" s="22">
        <v>3.2448850149726542</v>
      </c>
      <c r="AL116" s="22">
        <v>7034.8725806986786</v>
      </c>
      <c r="AM116" s="22">
        <v>372.10179207601396</v>
      </c>
      <c r="AN116" s="22">
        <v>299.77789044783219</v>
      </c>
      <c r="AO116" s="22">
        <v>1942.9126951470735</v>
      </c>
      <c r="AP116" s="22">
        <v>4891.282096776943</v>
      </c>
      <c r="AQ116" s="22">
        <v>133.88261357081825</v>
      </c>
      <c r="AR116" s="22">
        <v>8.3433315292478252</v>
      </c>
      <c r="AS116" s="22">
        <v>20851.179424343311</v>
      </c>
      <c r="AT116" s="22">
        <v>1.1657653698723008E-3</v>
      </c>
      <c r="AU116" s="22">
        <v>2411.5111762855681</v>
      </c>
      <c r="AV116" s="22">
        <v>2459.4618383767756</v>
      </c>
      <c r="AW116" s="22">
        <v>1844.7390743189096</v>
      </c>
      <c r="AX116" s="22">
        <v>8797.2279241940778</v>
      </c>
      <c r="AY116" s="22">
        <v>174114.43009439655</v>
      </c>
      <c r="AZ116" s="22">
        <v>24903.625057413996</v>
      </c>
      <c r="BA116" s="22">
        <v>741844.6452663875</v>
      </c>
      <c r="BB116" s="22">
        <v>0</v>
      </c>
      <c r="BC116" s="22">
        <v>12514.565051690284</v>
      </c>
      <c r="BD116" s="22">
        <v>1894438.6715874954</v>
      </c>
    </row>
    <row r="117" spans="1:65" x14ac:dyDescent="0.3">
      <c r="A117" s="23" t="s">
        <v>51</v>
      </c>
      <c r="B117" s="22">
        <v>77.607230996419887</v>
      </c>
      <c r="C117" s="22">
        <v>45.091212715636956</v>
      </c>
      <c r="D117" s="22">
        <v>81.043993500983831</v>
      </c>
      <c r="E117" s="22">
        <v>14.379464368313499</v>
      </c>
      <c r="F117" s="22">
        <v>0</v>
      </c>
      <c r="G117" s="22">
        <v>22.089215549654945</v>
      </c>
      <c r="H117" s="22">
        <v>0</v>
      </c>
      <c r="I117" s="22">
        <v>559.9365540613436</v>
      </c>
      <c r="J117" s="22">
        <v>119370.76641235813</v>
      </c>
      <c r="K117" s="22">
        <v>302.11570139312744</v>
      </c>
      <c r="L117" s="22">
        <v>16.543937792324158</v>
      </c>
      <c r="M117" s="22">
        <v>5.8849058841813866</v>
      </c>
      <c r="N117" s="22">
        <v>48.202624400127156</v>
      </c>
      <c r="O117" s="22">
        <v>2.6109739674037331</v>
      </c>
      <c r="P117" s="22">
        <v>0.33194375435632567</v>
      </c>
      <c r="Q117" s="22">
        <v>5.5131311599076023</v>
      </c>
      <c r="R117" s="22">
        <v>891.26809087775473</v>
      </c>
      <c r="S117" s="22">
        <v>1321.2227516874789</v>
      </c>
      <c r="T117" s="22">
        <v>0.72480188712660332</v>
      </c>
      <c r="U117" s="22">
        <v>97.020568380632412</v>
      </c>
      <c r="V117" s="22">
        <v>149.63985012864208</v>
      </c>
      <c r="W117" s="22">
        <v>1.2996304914776184</v>
      </c>
      <c r="X117" s="22">
        <v>3.7678568985483323</v>
      </c>
      <c r="Y117" s="22">
        <v>92.900546018117566</v>
      </c>
      <c r="Z117" s="22">
        <v>666.88047976923735</v>
      </c>
      <c r="AA117" s="22">
        <v>0</v>
      </c>
      <c r="AB117" s="22">
        <v>0.50880716225549616</v>
      </c>
      <c r="AC117" s="22">
        <v>2.0717059348996143</v>
      </c>
      <c r="AD117" s="22">
        <v>0.20070032486162454</v>
      </c>
      <c r="AE117" s="22">
        <v>23.470741367730596</v>
      </c>
      <c r="AF117" s="22">
        <v>5.7957289619660157</v>
      </c>
      <c r="AG117" s="22">
        <v>49.139299990023581</v>
      </c>
      <c r="AH117" s="22">
        <v>7.2340044640522988E-2</v>
      </c>
      <c r="AI117" s="22">
        <v>1205.5048034443671</v>
      </c>
      <c r="AJ117" s="22">
        <v>18.047647468801557</v>
      </c>
      <c r="AK117" s="22">
        <v>81.2789024813232</v>
      </c>
      <c r="AL117" s="22">
        <v>989.04726205121096</v>
      </c>
      <c r="AM117" s="22">
        <v>275.17072252899629</v>
      </c>
      <c r="AN117" s="22">
        <v>85.977894954108166</v>
      </c>
      <c r="AO117" s="22">
        <v>0.42912921256015435</v>
      </c>
      <c r="AP117" s="22">
        <v>223.26356930135273</v>
      </c>
      <c r="AQ117" s="22">
        <v>8.4146318962640354</v>
      </c>
      <c r="AR117" s="22">
        <v>258.59078167001155</v>
      </c>
      <c r="AS117" s="22">
        <v>320.04607583012751</v>
      </c>
      <c r="AT117" s="22">
        <v>4.0475585259286699</v>
      </c>
      <c r="AU117" s="22">
        <v>16.208132764812401</v>
      </c>
      <c r="AV117" s="22">
        <v>177.89715939809514</v>
      </c>
      <c r="AW117" s="22">
        <v>6.0634408123560295</v>
      </c>
      <c r="AX117" s="22">
        <v>16.665894993644379</v>
      </c>
      <c r="AY117" s="22">
        <v>21138.482349046048</v>
      </c>
      <c r="AZ117" s="22">
        <v>455.0749950876675</v>
      </c>
      <c r="BA117" s="22">
        <v>1804.6515299227283</v>
      </c>
      <c r="BB117" s="22">
        <v>31.20082877412711</v>
      </c>
      <c r="BC117" s="22">
        <v>0</v>
      </c>
      <c r="BD117" s="22">
        <v>150974.16451199184</v>
      </c>
    </row>
    <row r="118" spans="1:65" x14ac:dyDescent="0.3">
      <c r="A118" s="23" t="s">
        <v>52</v>
      </c>
      <c r="B118" s="22">
        <v>111451.95182440385</v>
      </c>
      <c r="C118" s="22">
        <v>154307.69992287125</v>
      </c>
      <c r="D118" s="22">
        <v>214413.56901011776</v>
      </c>
      <c r="E118" s="22">
        <v>41206.589160326432</v>
      </c>
      <c r="F118" s="22">
        <v>165.3801013897675</v>
      </c>
      <c r="G118" s="22">
        <v>6998.5462498907182</v>
      </c>
      <c r="H118" s="22">
        <v>853.71783803899098</v>
      </c>
      <c r="I118" s="22">
        <v>57521.596093941582</v>
      </c>
      <c r="J118" s="22">
        <v>1281965.703427203</v>
      </c>
      <c r="K118" s="22">
        <v>68632.269893486984</v>
      </c>
      <c r="L118" s="22">
        <v>61178.034335794087</v>
      </c>
      <c r="M118" s="22">
        <v>11147.452994364612</v>
      </c>
      <c r="N118" s="22">
        <v>43257.207292292704</v>
      </c>
      <c r="O118" s="22">
        <v>42251.856139981217</v>
      </c>
      <c r="P118" s="22">
        <v>9293.2559768118681</v>
      </c>
      <c r="Q118" s="22">
        <v>23557.824824851243</v>
      </c>
      <c r="R118" s="22">
        <v>549859.10478910035</v>
      </c>
      <c r="S118" s="22">
        <v>1163135.9605363302</v>
      </c>
      <c r="T118" s="22">
        <v>9644.0853722590509</v>
      </c>
      <c r="U118" s="22">
        <v>96899.365631592955</v>
      </c>
      <c r="V118" s="22">
        <v>346600.69022718887</v>
      </c>
      <c r="W118" s="22">
        <v>15516.185567405835</v>
      </c>
      <c r="X118" s="22">
        <v>42013.190189872483</v>
      </c>
      <c r="Y118" s="22">
        <v>296769.7744997401</v>
      </c>
      <c r="Z118" s="22">
        <v>931487.13083354826</v>
      </c>
      <c r="AA118" s="22">
        <v>211.18723822863583</v>
      </c>
      <c r="AB118" s="22">
        <v>983.52529557433593</v>
      </c>
      <c r="AC118" s="22">
        <v>17807.486035357615</v>
      </c>
      <c r="AD118" s="22">
        <v>51569.671591135862</v>
      </c>
      <c r="AE118" s="22">
        <v>265434.08311664069</v>
      </c>
      <c r="AF118" s="22">
        <v>8568.3830924819849</v>
      </c>
      <c r="AG118" s="22">
        <v>141807.90772140125</v>
      </c>
      <c r="AH118" s="22">
        <v>2475.4220762522932</v>
      </c>
      <c r="AI118" s="22">
        <v>1167231.1366683908</v>
      </c>
      <c r="AJ118" s="22">
        <v>4367.6406503510298</v>
      </c>
      <c r="AK118" s="22">
        <v>14065.716370223761</v>
      </c>
      <c r="AL118" s="22">
        <v>742243.29232232249</v>
      </c>
      <c r="AM118" s="22">
        <v>40216.623457975424</v>
      </c>
      <c r="AN118" s="22">
        <v>125645.54876796481</v>
      </c>
      <c r="AO118" s="22">
        <v>39536.755071940672</v>
      </c>
      <c r="AP118" s="22">
        <v>441480.47424971109</v>
      </c>
      <c r="AQ118" s="22">
        <v>28001.166989219619</v>
      </c>
      <c r="AR118" s="22">
        <v>39998.758533988257</v>
      </c>
      <c r="AS118" s="22">
        <v>235745.48121663678</v>
      </c>
      <c r="AT118" s="22">
        <v>23241.372230759829</v>
      </c>
      <c r="AU118" s="22">
        <v>30387.77871815582</v>
      </c>
      <c r="AV118" s="22">
        <v>81731.575804250926</v>
      </c>
      <c r="AW118" s="22">
        <v>64569.04535436508</v>
      </c>
      <c r="AX118" s="22">
        <v>130559.50609049897</v>
      </c>
      <c r="AY118" s="22">
        <v>561761.72538569709</v>
      </c>
      <c r="AZ118" s="22">
        <v>358939.04001157096</v>
      </c>
      <c r="BA118" s="22">
        <v>2192080.5706254193</v>
      </c>
      <c r="BB118" s="22">
        <v>283993.29303492664</v>
      </c>
      <c r="BC118" s="22">
        <v>776376.0028087704</v>
      </c>
      <c r="BD118" s="22">
        <v>13451158.313263016</v>
      </c>
    </row>
    <row r="121" spans="1:65" x14ac:dyDescent="0.3">
      <c r="A121" s="7" t="s">
        <v>268</v>
      </c>
      <c r="BF121" s="7" t="s">
        <v>267</v>
      </c>
    </row>
    <row r="122" spans="1:65" x14ac:dyDescent="0.3">
      <c r="A122" s="6" t="s">
        <v>86</v>
      </c>
      <c r="BF122" s="6" t="s">
        <v>86</v>
      </c>
    </row>
    <row r="123" spans="1:65" x14ac:dyDescent="0.3">
      <c r="A123" s="23" t="s">
        <v>67</v>
      </c>
      <c r="B123" s="23" t="s">
        <v>1</v>
      </c>
      <c r="C123" s="23" t="s">
        <v>2</v>
      </c>
      <c r="D123" s="23" t="s">
        <v>3</v>
      </c>
      <c r="E123" s="23" t="s">
        <v>4</v>
      </c>
      <c r="F123" s="23" t="s">
        <v>5</v>
      </c>
      <c r="G123" s="23" t="s">
        <v>6</v>
      </c>
      <c r="H123" s="23" t="s">
        <v>7</v>
      </c>
      <c r="I123" s="23" t="s">
        <v>8</v>
      </c>
      <c r="J123" s="23" t="s">
        <v>9</v>
      </c>
      <c r="K123" s="23" t="s">
        <v>360</v>
      </c>
      <c r="L123" s="23" t="s">
        <v>10</v>
      </c>
      <c r="M123" s="23" t="s">
        <v>11</v>
      </c>
      <c r="N123" s="23" t="s">
        <v>12</v>
      </c>
      <c r="O123" s="23" t="s">
        <v>13</v>
      </c>
      <c r="P123" s="23" t="s">
        <v>14</v>
      </c>
      <c r="Q123" s="23" t="s">
        <v>15</v>
      </c>
      <c r="R123" s="23" t="s">
        <v>16</v>
      </c>
      <c r="S123" s="23" t="s">
        <v>17</v>
      </c>
      <c r="T123" s="23" t="s">
        <v>18</v>
      </c>
      <c r="U123" s="23" t="s">
        <v>19</v>
      </c>
      <c r="V123" s="23" t="s">
        <v>20</v>
      </c>
      <c r="W123" s="23" t="s">
        <v>21</v>
      </c>
      <c r="X123" s="23" t="s">
        <v>22</v>
      </c>
      <c r="Y123" s="23" t="s">
        <v>23</v>
      </c>
      <c r="Z123" s="23" t="s">
        <v>24</v>
      </c>
      <c r="AA123" s="23" t="s">
        <v>25</v>
      </c>
      <c r="AB123" s="23" t="s">
        <v>26</v>
      </c>
      <c r="AC123" s="23" t="s">
        <v>27</v>
      </c>
      <c r="AD123" s="23" t="s">
        <v>28</v>
      </c>
      <c r="AE123" s="23" t="s">
        <v>29</v>
      </c>
      <c r="AF123" s="23" t="s">
        <v>30</v>
      </c>
      <c r="AG123" s="23" t="s">
        <v>31</v>
      </c>
      <c r="AH123" s="23" t="s">
        <v>32</v>
      </c>
      <c r="AI123" s="23" t="s">
        <v>33</v>
      </c>
      <c r="AJ123" s="24" t="s">
        <v>34</v>
      </c>
      <c r="AK123" s="23" t="s">
        <v>35</v>
      </c>
      <c r="AL123" s="23" t="s">
        <v>361</v>
      </c>
      <c r="AM123" s="23" t="s">
        <v>36</v>
      </c>
      <c r="AN123" s="23" t="s">
        <v>37</v>
      </c>
      <c r="AO123" s="23" t="s">
        <v>38</v>
      </c>
      <c r="AP123" s="23" t="s">
        <v>197</v>
      </c>
      <c r="AQ123" s="23" t="s">
        <v>40</v>
      </c>
      <c r="AR123" s="23" t="s">
        <v>41</v>
      </c>
      <c r="AS123" s="23" t="s">
        <v>42</v>
      </c>
      <c r="AT123" s="23" t="s">
        <v>43</v>
      </c>
      <c r="AU123" s="23" t="s">
        <v>44</v>
      </c>
      <c r="AV123" s="23" t="s">
        <v>45</v>
      </c>
      <c r="AW123" s="23" t="s">
        <v>46</v>
      </c>
      <c r="AX123" s="23" t="s">
        <v>47</v>
      </c>
      <c r="AY123" s="23" t="s">
        <v>48</v>
      </c>
      <c r="AZ123" s="23" t="s">
        <v>49</v>
      </c>
      <c r="BA123" s="23" t="s">
        <v>50</v>
      </c>
      <c r="BB123" s="23" t="s">
        <v>229</v>
      </c>
      <c r="BC123" s="24" t="s">
        <v>51</v>
      </c>
      <c r="BD123" s="23" t="s">
        <v>52</v>
      </c>
      <c r="BF123" s="1" t="s">
        <v>84</v>
      </c>
      <c r="BG123" s="12" t="s">
        <v>56</v>
      </c>
      <c r="BH123" s="12" t="s">
        <v>57</v>
      </c>
      <c r="BI123" s="12" t="s">
        <v>65</v>
      </c>
      <c r="BJ123" s="12" t="s">
        <v>58</v>
      </c>
      <c r="BK123" s="12" t="s">
        <v>59</v>
      </c>
      <c r="BL123" s="12" t="s">
        <v>60</v>
      </c>
      <c r="BM123" s="12" t="s">
        <v>61</v>
      </c>
    </row>
    <row r="124" spans="1:65" x14ac:dyDescent="0.3">
      <c r="A124" s="23" t="s">
        <v>1</v>
      </c>
      <c r="B124" s="22">
        <v>0</v>
      </c>
      <c r="C124" s="22">
        <v>13.010003013428843</v>
      </c>
      <c r="D124" s="22">
        <v>149.14872105219052</v>
      </c>
      <c r="E124" s="22">
        <v>13.821878958667417</v>
      </c>
      <c r="F124" s="22">
        <v>0</v>
      </c>
      <c r="G124" s="22">
        <v>1.2053312867404895</v>
      </c>
      <c r="H124" s="22">
        <v>956.28216853002812</v>
      </c>
      <c r="I124" s="22">
        <v>743.46572635130201</v>
      </c>
      <c r="J124" s="22">
        <v>18290.131136392087</v>
      </c>
      <c r="K124" s="22">
        <v>2071.7070606148877</v>
      </c>
      <c r="L124" s="22">
        <v>0</v>
      </c>
      <c r="M124" s="22">
        <v>0</v>
      </c>
      <c r="N124" s="22">
        <v>9.0081420640107908</v>
      </c>
      <c r="O124" s="22">
        <v>9.8562113946757943</v>
      </c>
      <c r="P124" s="22">
        <v>3.1641182613425897E-2</v>
      </c>
      <c r="Q124" s="22">
        <v>46.611557326549772</v>
      </c>
      <c r="R124" s="22">
        <v>181.1503427883859</v>
      </c>
      <c r="S124" s="22">
        <v>942.25910086012027</v>
      </c>
      <c r="T124" s="22">
        <v>6.0145174984181572E-2</v>
      </c>
      <c r="U124" s="22">
        <v>1.9513942940764426</v>
      </c>
      <c r="V124" s="22">
        <v>847.76410824260654</v>
      </c>
      <c r="W124" s="22">
        <v>1263.5048244709926</v>
      </c>
      <c r="X124" s="22">
        <v>429.19116101998048</v>
      </c>
      <c r="Y124" s="22">
        <v>471.92984166938516</v>
      </c>
      <c r="Z124" s="22">
        <v>800.50636878316504</v>
      </c>
      <c r="AA124" s="22">
        <v>27.052176983909725</v>
      </c>
      <c r="AB124" s="22">
        <v>5.7354227689185196E-2</v>
      </c>
      <c r="AC124" s="22">
        <v>1.2505467453168779</v>
      </c>
      <c r="AD124" s="22">
        <v>0</v>
      </c>
      <c r="AE124" s="22">
        <v>533.44275864337112</v>
      </c>
      <c r="AF124" s="22">
        <v>0</v>
      </c>
      <c r="AG124" s="22">
        <v>116.14647027338877</v>
      </c>
      <c r="AH124" s="22">
        <v>2.5583637480860793E-4</v>
      </c>
      <c r="AI124" s="22">
        <v>235.7128110378186</v>
      </c>
      <c r="AJ124" s="22">
        <v>11810.622870356608</v>
      </c>
      <c r="AK124" s="22">
        <v>15.58146933638414</v>
      </c>
      <c r="AL124" s="22">
        <v>338.62661747996106</v>
      </c>
      <c r="AM124" s="22">
        <v>678.64908443684567</v>
      </c>
      <c r="AN124" s="22">
        <v>1050.2018978604149</v>
      </c>
      <c r="AO124" s="22">
        <v>33.870221386840491</v>
      </c>
      <c r="AP124" s="22">
        <v>572.11030256141703</v>
      </c>
      <c r="AQ124" s="22">
        <v>7.9609723496042589E-2</v>
      </c>
      <c r="AR124" s="22">
        <v>327.17194374133067</v>
      </c>
      <c r="AS124" s="22">
        <v>2205.670811301482</v>
      </c>
      <c r="AT124" s="22">
        <v>2.1113356855352345E-4</v>
      </c>
      <c r="AU124" s="22">
        <v>6.1895897131114815E-5</v>
      </c>
      <c r="AV124" s="22">
        <v>950.06322608914741</v>
      </c>
      <c r="AW124" s="22">
        <v>136.78631541901771</v>
      </c>
      <c r="AX124" s="22">
        <v>4465.8897867829419</v>
      </c>
      <c r="AY124" s="22">
        <v>52.329019758619616</v>
      </c>
      <c r="AZ124" s="22">
        <v>873.35034746124109</v>
      </c>
      <c r="BA124" s="22">
        <v>17744.683803952445</v>
      </c>
      <c r="BB124" s="22">
        <v>69.406679273479241</v>
      </c>
      <c r="BC124" s="22">
        <v>20177.329724777781</v>
      </c>
      <c r="BD124" s="22">
        <v>89658.683243947657</v>
      </c>
      <c r="BF124" s="12" t="s">
        <v>62</v>
      </c>
      <c r="BG124" s="13">
        <f>B124+AJ124+B158+AJ158</f>
        <v>13098.692593565695</v>
      </c>
      <c r="BH124" s="13">
        <f>SUM(C124,D124,G124,L124:U124,X124:Y124,AB124:AD124,AF124,AI124,AK124,AN124:AO124,AQ124,AT124:AW124,AZ124,AR124)+SUM(C158,D158,G158,L158:U158,X158:Y158,AB158:AD158,AF158,AI158,AK158,AN158:AO158,AQ158,AT158:AW158,AZ158,AR158)</f>
        <v>6184.0844234616216</v>
      </c>
      <c r="BI124" s="13">
        <f>SUM(F124,H124,V124:W124,AA124,AE124,AH124,AM124,AS124,AX124,BB124,AY124)+SUM(F158,H158,V158:W158,AA158,AE158,AH158,AM158,AS158,AX158,BB158,AY158)</f>
        <v>11156.165732505053</v>
      </c>
      <c r="BJ124" s="13">
        <f>SUM(E124,I124,AG124,BA124)+SUM(E158,I158,AG158,BA158)</f>
        <v>18653.663660749007</v>
      </c>
      <c r="BK124" s="13">
        <f>SUM(J124:K124,Z124,AL124,AP124)+SUM(J158:K158,Z158,AL158,AP158)</f>
        <v>22073.145407968834</v>
      </c>
      <c r="BL124" s="13">
        <f>BC124+BC158</f>
        <v>21047.68280616777</v>
      </c>
      <c r="BM124" s="13">
        <f>SUM(BG124:BL124)</f>
        <v>92213.434624417976</v>
      </c>
    </row>
    <row r="125" spans="1:65" x14ac:dyDescent="0.3">
      <c r="A125" s="23" t="s">
        <v>2</v>
      </c>
      <c r="B125" s="22">
        <v>64.987396614553916</v>
      </c>
      <c r="C125" s="22">
        <v>0</v>
      </c>
      <c r="D125" s="22">
        <v>91.636722974299232</v>
      </c>
      <c r="E125" s="22">
        <v>5.9432867939683582</v>
      </c>
      <c r="F125" s="22">
        <v>0</v>
      </c>
      <c r="G125" s="22">
        <v>67.258275832544584</v>
      </c>
      <c r="H125" s="22">
        <v>0</v>
      </c>
      <c r="I125" s="22">
        <v>98.474741977409948</v>
      </c>
      <c r="J125" s="22">
        <v>1816.7513796591813</v>
      </c>
      <c r="K125" s="22">
        <v>4.7204301310737797</v>
      </c>
      <c r="L125" s="22">
        <v>605.73227752034074</v>
      </c>
      <c r="M125" s="22">
        <v>415.48302172299049</v>
      </c>
      <c r="N125" s="22">
        <v>19507.376370438571</v>
      </c>
      <c r="O125" s="22">
        <v>1175.5318042705021</v>
      </c>
      <c r="P125" s="22">
        <v>0.89793521726898295</v>
      </c>
      <c r="Q125" s="22">
        <v>0.95385610682223465</v>
      </c>
      <c r="R125" s="22">
        <v>1297.4605828862659</v>
      </c>
      <c r="S125" s="22">
        <v>53989.236888040054</v>
      </c>
      <c r="T125" s="22">
        <v>216.96163839633238</v>
      </c>
      <c r="U125" s="22">
        <v>27518.50896996876</v>
      </c>
      <c r="V125" s="22">
        <v>209.91572493594748</v>
      </c>
      <c r="W125" s="22">
        <v>13.996124569289943</v>
      </c>
      <c r="X125" s="22">
        <v>14.204792124009936</v>
      </c>
      <c r="Y125" s="22">
        <v>25329.562510585136</v>
      </c>
      <c r="Z125" s="22">
        <v>2766.4092225635923</v>
      </c>
      <c r="AA125" s="22">
        <v>0</v>
      </c>
      <c r="AB125" s="22">
        <v>9.2702451011123692E-4</v>
      </c>
      <c r="AC125" s="22">
        <v>6.5346377038624857</v>
      </c>
      <c r="AD125" s="22">
        <v>436.02668115055008</v>
      </c>
      <c r="AE125" s="22">
        <v>6885.6302653237544</v>
      </c>
      <c r="AF125" s="22">
        <v>0.12606694161835216</v>
      </c>
      <c r="AG125" s="22">
        <v>19.308485695094511</v>
      </c>
      <c r="AH125" s="22">
        <v>3.4188325146590437E-5</v>
      </c>
      <c r="AI125" s="22">
        <v>5110.6301483971465</v>
      </c>
      <c r="AJ125" s="22">
        <v>16.45347106122701</v>
      </c>
      <c r="AK125" s="22">
        <v>284.98788117425471</v>
      </c>
      <c r="AL125" s="22">
        <v>926.49134655805972</v>
      </c>
      <c r="AM125" s="22">
        <v>5579.3854406804594</v>
      </c>
      <c r="AN125" s="22">
        <v>16877.52898316034</v>
      </c>
      <c r="AO125" s="22">
        <v>2625.3377210160975</v>
      </c>
      <c r="AP125" s="22">
        <v>211.94616022370235</v>
      </c>
      <c r="AQ125" s="22">
        <v>1434.1965427097159</v>
      </c>
      <c r="AR125" s="22">
        <v>128.95101248070546</v>
      </c>
      <c r="AS125" s="22">
        <v>8589.003968186149</v>
      </c>
      <c r="AT125" s="22">
        <v>817.70414946595736</v>
      </c>
      <c r="AU125" s="22">
        <v>86859.248719187453</v>
      </c>
      <c r="AV125" s="22">
        <v>332.8099520545228</v>
      </c>
      <c r="AW125" s="22">
        <v>1947.9789817649346</v>
      </c>
      <c r="AX125" s="22">
        <v>749.47716341527803</v>
      </c>
      <c r="AY125" s="22">
        <v>24842.272553213697</v>
      </c>
      <c r="AZ125" s="22">
        <v>2244.3364195421482</v>
      </c>
      <c r="BA125" s="22">
        <v>1221.6034429866124</v>
      </c>
      <c r="BB125" s="22">
        <v>0.11298485810827388</v>
      </c>
      <c r="BC125" s="22">
        <v>68146.0024814403</v>
      </c>
      <c r="BD125" s="22">
        <v>371506.09057493345</v>
      </c>
      <c r="BF125" s="12" t="s">
        <v>63</v>
      </c>
      <c r="BG125" s="13">
        <f>BG130-SUM(BG126:BG129,BG124)</f>
        <v>36474.018089564634</v>
      </c>
      <c r="BH125" s="13">
        <f t="shared" ref="BH125:BM125" si="2">BH130-SUM(BH126:BH129,BH124)</f>
        <v>13956457.171906391</v>
      </c>
      <c r="BI125" s="13">
        <f t="shared" si="2"/>
        <v>1931500.7872472834</v>
      </c>
      <c r="BJ125" s="13">
        <f t="shared" si="2"/>
        <v>2136486.5160292517</v>
      </c>
      <c r="BK125" s="13">
        <f t="shared" si="2"/>
        <v>3318884.9375395197</v>
      </c>
      <c r="BL125" s="13">
        <f t="shared" si="2"/>
        <v>1150149.2890957785</v>
      </c>
      <c r="BM125" s="13">
        <f t="shared" si="2"/>
        <v>22529952.71990779</v>
      </c>
    </row>
    <row r="126" spans="1:65" x14ac:dyDescent="0.3">
      <c r="A126" s="23" t="s">
        <v>3</v>
      </c>
      <c r="B126" s="22">
        <v>63.48468558226056</v>
      </c>
      <c r="C126" s="22">
        <v>217.94547251166375</v>
      </c>
      <c r="D126" s="22">
        <v>0</v>
      </c>
      <c r="E126" s="22">
        <v>50.638443967870757</v>
      </c>
      <c r="F126" s="22">
        <v>0</v>
      </c>
      <c r="G126" s="22">
        <v>21.514630781238392</v>
      </c>
      <c r="H126" s="22">
        <v>0</v>
      </c>
      <c r="I126" s="22">
        <v>572.07386867586251</v>
      </c>
      <c r="J126" s="22">
        <v>10506.36863487257</v>
      </c>
      <c r="K126" s="22">
        <v>2790.5799932688224</v>
      </c>
      <c r="L126" s="22">
        <v>1.8699929673388904</v>
      </c>
      <c r="M126" s="22">
        <v>1.147209168727005</v>
      </c>
      <c r="N126" s="22">
        <v>342.28770939437584</v>
      </c>
      <c r="O126" s="22">
        <v>248.96882986255673</v>
      </c>
      <c r="P126" s="22">
        <v>42.46199733745523</v>
      </c>
      <c r="Q126" s="22">
        <v>2695.207048046509</v>
      </c>
      <c r="R126" s="22">
        <v>102159.27502371164</v>
      </c>
      <c r="S126" s="22">
        <v>96156.297675689842</v>
      </c>
      <c r="T126" s="22">
        <v>442.77987480228251</v>
      </c>
      <c r="U126" s="22">
        <v>1683.5653282904375</v>
      </c>
      <c r="V126" s="22">
        <v>95.521270098093567</v>
      </c>
      <c r="W126" s="22">
        <v>2.2199874049583315</v>
      </c>
      <c r="X126" s="22">
        <v>587.5599298833489</v>
      </c>
      <c r="Y126" s="22">
        <v>2292.7207000530693</v>
      </c>
      <c r="Z126" s="22">
        <v>5313.0318394779006</v>
      </c>
      <c r="AA126" s="22">
        <v>0</v>
      </c>
      <c r="AB126" s="22">
        <v>41.623872200129263</v>
      </c>
      <c r="AC126" s="22">
        <v>9.3919883949810448</v>
      </c>
      <c r="AD126" s="22">
        <v>24005.073067564321</v>
      </c>
      <c r="AE126" s="22">
        <v>1638.3884026460144</v>
      </c>
      <c r="AF126" s="22">
        <v>0.47905437814973817</v>
      </c>
      <c r="AG126" s="22">
        <v>28.72081640161737</v>
      </c>
      <c r="AH126" s="22">
        <v>1.3423113566691642</v>
      </c>
      <c r="AI126" s="22">
        <v>48440.764514664523</v>
      </c>
      <c r="AJ126" s="22">
        <v>0.36197900358201762</v>
      </c>
      <c r="AK126" s="22">
        <v>23.880417220284663</v>
      </c>
      <c r="AL126" s="22">
        <v>3888.9195312542965</v>
      </c>
      <c r="AM126" s="22">
        <v>108.68629298677973</v>
      </c>
      <c r="AN126" s="22">
        <v>1915.4093836507811</v>
      </c>
      <c r="AO126" s="22">
        <v>19973.000484832293</v>
      </c>
      <c r="AP126" s="22">
        <v>1216.4284552980603</v>
      </c>
      <c r="AQ126" s="22">
        <v>498.76490946559699</v>
      </c>
      <c r="AR126" s="22">
        <v>1115.7224781067555</v>
      </c>
      <c r="AS126" s="22">
        <v>1631.4244618331384</v>
      </c>
      <c r="AT126" s="22">
        <v>48.489621750770098</v>
      </c>
      <c r="AU126" s="22">
        <v>76.068814199789045</v>
      </c>
      <c r="AV126" s="22">
        <v>40781.37405406886</v>
      </c>
      <c r="AW126" s="22">
        <v>355.35717085223217</v>
      </c>
      <c r="AX126" s="22">
        <v>128.40080463356907</v>
      </c>
      <c r="AY126" s="22">
        <v>173.12602968648312</v>
      </c>
      <c r="AZ126" s="22">
        <v>2976.3712613893249</v>
      </c>
      <c r="BA126" s="22">
        <v>32020.989745371684</v>
      </c>
      <c r="BB126" s="22">
        <v>31.711102927994347</v>
      </c>
      <c r="BC126" s="22">
        <v>13916.609958384601</v>
      </c>
      <c r="BD126" s="22">
        <v>421334.40113037219</v>
      </c>
      <c r="BF126" s="12" t="s">
        <v>65</v>
      </c>
      <c r="BG126" s="13">
        <f>B128+AJ128+B130+AJ130+B144+AJ144+B145+AJ145+B149+AJ149+B153+AJ153+B156+AJ156+B161+AJ161+B167+AJ167+B172+AJ172+B173+AJ173+B176+AJ176</f>
        <v>190467.60139351856</v>
      </c>
      <c r="BH126" s="13">
        <f>SUM(C128,D128,G128,L128:U128,X128:Y128,AB128:AD128,AF128,AI128,AK128,AN128:AO128,AQ128,AT128:AW128,AZ128,AR128)+SUM(C130,D130,G130,L130:U130,X130:Y130,AB130:AD130,AF130,AI130,AK130,AN130:AO130,AQ130,AT130:AW130,AZ130,AR130)+SUM(C144,D144,G144,L144:U144,X144:Y144,AB144:AD144,AF144,AI144,AK144,AN144:AO144,AQ144,AT144:AW144,AZ144,AR144)+SUM(C145,D145,G145,L145:U145,X145:Y145,AB145:AD145,AF145,AI145,AK145,AN145:AO145,AQ145,AT145:AW145,AZ145,AR145)+SUM(C149,D149,G149,L149:U149,X149:Y149,AB149:AD149,AF149,AI149,AK149,AN149:AO149,AQ149,AT149:AW149,AZ149,AR149)+SUM(C153,D153,G153,L153:U153,X153:Y153,AB153:AD153,AF153,AI153,AK153,AN153:AO153,AQ153,AT153:AW153,AZ153,AR153)+SUM(C156,D156,G156,L156:U156,X156:Y156,AB156:AD156,AF156,AI156,AK156,AN156:AO156,AQ156,AT156:AW156,AZ156,AR156)+SUM(C161,D161,G161,L161:U161,X161:Y161,AB161:AD161,AF161,AI161,AK161,AN161:AO161,AQ161,AT161:AW161,AZ161,AR161)+SUM(C167,D167,G167,L167:U167,X167:Y167,AB167:AD167,AF167,AI167,AK167,AN167:AO167,AQ167,AT167:AW167,AZ167,AR167)+SUM(C172,D172,G172,L172:U172,X172:Y172,AB172:AD172,AF172,AI172,AK172,AN172:AO172,AQ172,AT172:AW172,AZ172,AR172)+SUM(C173,D173,G173,L173:U173,X173:Y173,AB173:AD173,AF173,AI173,AK173,AN173:AO173,AQ173,AT173:AW173,AZ173,AR173)+SUM(C176,D176,G176,L176:U176,X176:Y176,AB176:AD176,AF176,AI176,AK176,AN176:AO176,AQ176,AT176:AW176,AZ176,AR176)</f>
        <v>4827695.7631257707</v>
      </c>
      <c r="BI126" s="13">
        <f>SUM(F128,H128,V128:W128,AA128,AE128,AH128,AM128,AS128,AX128,BB128,AY128)+SUM(F130,H130,V130:W130,AA130,AE130,AH130,AM130,AS130,AX130,BB130,AY130)+SUM(F144,H144,V144:W144,AA144,AE144,AH144,AM144,AS144,AX144,BB144,AY144)+SUM(F145,H145,V145:W145,AA145,AE145,AH145,AM145,AS145,AX145,BB145,AY145)+SUM(F149,H149,V149:W149,AA149,AE149,AH149,AM149,AS149,AX149,BB149,AY149)+SUM(F153,H153,V153:W153,AA153,AE153,AH153,AM153,AS153,AX153,BB153,AY153)+SUM(F156,H156,V156:W156,AA156,AE156,AH156,AM156,AS156,AX156,BB156,AY156)+SUM(F161,H161,V161:W161,AA161,AE161,AH161,AM161,AS161,AX161,BB161,AY161)+SUM(F167,H167,V167:W167,AA167,AE167,AH167,AM167,AS167,AX167,BB167,AY167)+SUM(F172,H172,V172:W172,AA172,AE172,AH172,AM172,AS172,AX172,BB172,AY172)+SUM(F173,H173,V173:W173,AA173,AE173,AH173,AM173,AS173,AX173,BB173,AY173)+SUM(F176,H176,V176:W176,AA176,AE176,AH176,AM176,AS176,AX176,BB176,AY176)</f>
        <v>2946367.036939445</v>
      </c>
      <c r="BJ126" s="13">
        <f>SUM(E128,I128,AG128,BA128)+SUM(E130,I130,AG130,BA130)+SUM(E144,I144,AG144,BA144)+SUM(E145,I145,AG145,BA145)+SUM(E149,I149,AG149,BA149)+SUM(E153,I153,AG153,BA153)+SUM(E156,I156,AG156,BA156)+SUM(E161,I161,AG161,BA161)+SUM(E167,I167,AG167,BA167)+SUM(E172,I172,AG172,BA172)+SUM(E173,I173,AG173,BA173)+SUM(E176,I176,AG176,BA176)</f>
        <v>6013095.6565963887</v>
      </c>
      <c r="BK126" s="13">
        <f>SUM(J128:K128,Z128,AL128,AP128)+SUM(J130:K130,Z130,AL130,AP130)+SUM(J144:K144,Z144,AL144,AP144)+SUM(J145:K145,Z145,AL145,AP145)+SUM(J149:K149,Z149,AL149,AP149)+SUM(J153:K153,Z153,AL153,AP153)+SUM(J156:K156,Z156,AL156,AP156)+SUM(J161:K161,Z161,AL161,AP161)+SUM(J167:K167,Z167,AL167,AP167)+SUM(J172:K172,Z172,AL172,AP172)+SUM(J173:K173,Z173,AL173,AP173)+SUM(J176:K176,Z176,AL176,AP176)</f>
        <v>4920033.2322474811</v>
      </c>
      <c r="BL126" s="13">
        <f>BC128+BC130+BC144+BC145+BC149+BC153+BC156+BC161+BC167+BC172+BC173+BC176</f>
        <v>292838.13630542078</v>
      </c>
      <c r="BM126" s="13">
        <f>SUM(BG126:BL126)</f>
        <v>19190497.426608026</v>
      </c>
    </row>
    <row r="127" spans="1:65" x14ac:dyDescent="0.3">
      <c r="A127" s="23" t="s">
        <v>4</v>
      </c>
      <c r="B127" s="22">
        <v>0.50884339431441139</v>
      </c>
      <c r="C127" s="22">
        <v>9.0134087556218692E-5</v>
      </c>
      <c r="D127" s="22">
        <v>5.0280317764552472E-4</v>
      </c>
      <c r="E127" s="22">
        <v>0</v>
      </c>
      <c r="F127" s="22">
        <v>0</v>
      </c>
      <c r="G127" s="22">
        <v>0</v>
      </c>
      <c r="H127" s="22">
        <v>0</v>
      </c>
      <c r="I127" s="22">
        <v>8.1008907150563678E-2</v>
      </c>
      <c r="J127" s="22">
        <v>3502.9874072551929</v>
      </c>
      <c r="K127" s="22">
        <v>4.6025744783938704E-4</v>
      </c>
      <c r="L127" s="22">
        <v>0</v>
      </c>
      <c r="M127" s="22">
        <v>0</v>
      </c>
      <c r="N127" s="22">
        <v>0</v>
      </c>
      <c r="O127" s="22">
        <v>7.4847884047351637E-5</v>
      </c>
      <c r="P127" s="22">
        <v>0</v>
      </c>
      <c r="Q127" s="22">
        <v>0</v>
      </c>
      <c r="R127" s="22">
        <v>1.1680244278638641E-3</v>
      </c>
      <c r="S127" s="22">
        <v>0.16619252013097674</v>
      </c>
      <c r="T127" s="22">
        <v>47.501561356342499</v>
      </c>
      <c r="U127" s="22">
        <v>0</v>
      </c>
      <c r="V127" s="22">
        <v>8.2273563281221301E-4</v>
      </c>
      <c r="W127" s="22">
        <v>0</v>
      </c>
      <c r="X127" s="22">
        <v>0</v>
      </c>
      <c r="Y127" s="22">
        <v>1.4960812347225905</v>
      </c>
      <c r="Z127" s="22">
        <v>2.6600838418502906</v>
      </c>
      <c r="AA127" s="22">
        <v>0</v>
      </c>
      <c r="AB127" s="22">
        <v>0</v>
      </c>
      <c r="AC127" s="22">
        <v>1.0503498994565996E-4</v>
      </c>
      <c r="AD127" s="22">
        <v>0</v>
      </c>
      <c r="AE127" s="22">
        <v>7.6629946977838299E-4</v>
      </c>
      <c r="AF127" s="22">
        <v>0</v>
      </c>
      <c r="AG127" s="22">
        <v>418.66935223639518</v>
      </c>
      <c r="AH127" s="22">
        <v>0</v>
      </c>
      <c r="AI127" s="22">
        <v>0.90993630530590119</v>
      </c>
      <c r="AJ127" s="22">
        <v>9.6013528365734551E-5</v>
      </c>
      <c r="AK127" s="22">
        <v>8.6221038281798738E-5</v>
      </c>
      <c r="AL127" s="22">
        <v>775.80107558039367</v>
      </c>
      <c r="AM127" s="22">
        <v>0</v>
      </c>
      <c r="AN127" s="22">
        <v>0</v>
      </c>
      <c r="AO127" s="22">
        <v>0</v>
      </c>
      <c r="AP127" s="22">
        <v>6.8541987071334059E-5</v>
      </c>
      <c r="AQ127" s="22">
        <v>0</v>
      </c>
      <c r="AR127" s="22">
        <v>0</v>
      </c>
      <c r="AS127" s="22">
        <v>8.2897567322659461E-5</v>
      </c>
      <c r="AT127" s="22">
        <v>0.4371315360391837</v>
      </c>
      <c r="AU127" s="22">
        <v>0</v>
      </c>
      <c r="AV127" s="22">
        <v>258.63124734077257</v>
      </c>
      <c r="AW127" s="22">
        <v>4.5291229668947928</v>
      </c>
      <c r="AX127" s="22">
        <v>3.6079697525746336E-4</v>
      </c>
      <c r="AY127" s="22">
        <v>3.787689651125308E-5</v>
      </c>
      <c r="AZ127" s="22">
        <v>8.0413891954877646E-4</v>
      </c>
      <c r="BA127" s="22">
        <v>20.977581107607673</v>
      </c>
      <c r="BB127" s="22">
        <v>0</v>
      </c>
      <c r="BC127" s="22">
        <v>271.00085278970789</v>
      </c>
      <c r="BD127" s="22">
        <v>5306.3630049968497</v>
      </c>
      <c r="BF127" s="12" t="s">
        <v>64</v>
      </c>
      <c r="BG127" s="13">
        <f>B127+AJ127+B131+AJ131+B155+AJ155+B175+AJ175</f>
        <v>5366.0422855632596</v>
      </c>
      <c r="BH127" s="13">
        <f>SUM(C127,D127,G127,L127:U127,X127:Y127,AB127:AD127,AF127,AI127,AK127,AN127:AO127,AQ127,AT127:AW127,AZ127,AR127)+SUM(C131,D131,G131,L131:U131,X131:Y131,AB131:AD131,AF131,AI131,AK131,AN131:AO131,AQ131,AT131:AW131,AZ131,AR131)+SUM(C155,D155,G155,L155:U155,X155:Y155,AB155:AD155,AF155,AI155,AK155,AN155:AO155,AQ155,AT155:AW155,AZ155,AR155)+SUM(C175,D175,G175,L175:U175,X175:Y175,AB175:AD175,AF175,AI175,AK175,AN175:AO175,AQ175,AT175:AW175,AZ175,AR175)</f>
        <v>838650.35708367196</v>
      </c>
      <c r="BI127" s="13">
        <f>SUM(F127,H127,V127:W127,AA127,AE127,AH127,AM127,AS127,AX127,BB127,AY127)+SUM(F131,H131,V131:W131,AA131,AE131,AH131,AM131,AS131,AX131,BB131,AY131)+SUM(F155,H155,V155:W155,AA155,AE155,AH155,AM155,AS155,AX155,BB155,AY155)+SUM(F175,H175,V175:W175,AA175,AE175,AH175,AM175,AS175,AX175,BB175,AY175)</f>
        <v>430623.97172149253</v>
      </c>
      <c r="BJ127" s="13">
        <f>SUM(E127,I127,AG127,BA127)+SUM(E131,I131,AG131,BA131)+SUM(E155,I155,AG155,BA155)+SUM(E175,I175,AG175,BA175)</f>
        <v>723284.02900057111</v>
      </c>
      <c r="BK127" s="13">
        <f>SUM(J127:K127,Z127,AL127,AP127)+SUM(J131:K131,Z131,AL131,AP131)+SUM(J155:K155,Z155,AL155,AP155)+SUM(J175:K175,Z175,AL175,AP175)</f>
        <v>2057632.4870453186</v>
      </c>
      <c r="BL127" s="13">
        <f>BC127+BC131+BC155+BC175</f>
        <v>117526.09704520446</v>
      </c>
      <c r="BM127" s="13">
        <f>SUM(BG127:BL127)</f>
        <v>4173082.9841818223</v>
      </c>
    </row>
    <row r="128" spans="1:65" x14ac:dyDescent="0.3">
      <c r="A128" s="23" t="s">
        <v>5</v>
      </c>
      <c r="B128" s="22">
        <v>0</v>
      </c>
      <c r="C128" s="22">
        <v>0</v>
      </c>
      <c r="D128" s="22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F128" s="12" t="s">
        <v>59</v>
      </c>
      <c r="BG128" s="13">
        <f>B132+AJ132+B133+AJ133+B148+AJ148+B160+AJ160+B164+AJ164</f>
        <v>338416.90378495626</v>
      </c>
      <c r="BH128" s="13">
        <f>SUM(C132,D132,G132,L132:U132,X132:Y132,AB132:AD132,AF132,AI132,AK132,AN132:AO132,AQ132,AT132:AW132,AZ132,AR132)+SUM(C133,D133,G133,L133:U133,X133:Y133,AB133:AD133,AF133,AI133,AK133,AN133:AO133,AQ133,AT133:AW133,AZ133,AR133)+SUM(C148,D148,G148,L148:U148,X148:Y148,AB148:AD148,AF148,AI148,AK148,AN148:AO148,AQ148,AT148:AW148,AZ148,AR148)+SUM(C160,D160,G160,L160:U160,X160:Y160,AB160:AD160,AF160,AI160,AK160,AN160:AO160,AQ160,AT160:AW160,AZ160,AR160)+SUM(C164,D164,G164,L164:U164,X164:Y164,AB164:AD164,AF164,AI164,AK164,AN164:AO164,AQ164,AT164:AW164,AZ164,AR164)</f>
        <v>1068551.9315462648</v>
      </c>
      <c r="BI128" s="13">
        <f>SUM(F132,H132,V132:W132,AA132,AE132,AH132,AM132,AS132,AX132,BB132,AY132)+SUM(F133,H133,V133:W133,AA133,AE133,AH133,AM133,AS133,AX133,BB133,AY133)+SUM(F148,H148,V148:W148,AA148,AE148,AH148,AM148,AS148,AX148,BB148,AY148)+SUM(F160,H160,V160:W160,AA160,AE160,AH160,AM160,AS160,AX160,BB160,AY160)+SUM(F164,H164,V164:W164,AA164,AE164,AH164,AM164,AS164,AX164,BB164,AY164)</f>
        <v>3931823.9825309874</v>
      </c>
      <c r="BJ128" s="13">
        <f>SUM(E132,I132,AG132,BA132)+SUM(E133,I133,AG133,BA133)+SUM(E148,I148,AG148,BA148)+SUM(E160,I160,AG160,BA160)+SUM(E164,I164,AG164,BA164)</f>
        <v>1939767.0820921869</v>
      </c>
      <c r="BK128" s="13">
        <f>SUM(J132:K132,Z132,AL132,AP132)+SUM(J133:K133,Z133,AL133,AP133)+SUM(J148:K148,Z148,AL148,AP148)+SUM(J160:K160,Z160,AL160,AP160)+SUM(J164:K164,Z164,AL164,AP164)</f>
        <v>7139918.8347723596</v>
      </c>
      <c r="BL128" s="13">
        <f>BC132+BC133+BC148+BC160+BC164</f>
        <v>2567579.1549581075</v>
      </c>
      <c r="BM128" s="13">
        <f>SUM(BG128:BL128)</f>
        <v>16986057.889684863</v>
      </c>
    </row>
    <row r="129" spans="1:65" x14ac:dyDescent="0.3">
      <c r="A129" s="23" t="s">
        <v>6</v>
      </c>
      <c r="B129" s="22">
        <v>0.32415031030460978</v>
      </c>
      <c r="C129" s="22">
        <v>0.39170239953192237</v>
      </c>
      <c r="D129" s="22">
        <v>4.1236114198136846</v>
      </c>
      <c r="E129" s="22">
        <v>0.54901400567616665</v>
      </c>
      <c r="F129" s="22">
        <v>0</v>
      </c>
      <c r="G129" s="22">
        <v>0</v>
      </c>
      <c r="H129" s="22">
        <v>0</v>
      </c>
      <c r="I129" s="22">
        <v>1.6583420347403335</v>
      </c>
      <c r="J129" s="22">
        <v>396.0101611494967</v>
      </c>
      <c r="K129" s="22">
        <v>83.444012557669893</v>
      </c>
      <c r="L129" s="22">
        <v>0</v>
      </c>
      <c r="M129" s="22">
        <v>0</v>
      </c>
      <c r="N129" s="22">
        <v>6.455693181081669E-2</v>
      </c>
      <c r="O129" s="22">
        <v>0.10572726470259369</v>
      </c>
      <c r="P129" s="22">
        <v>0</v>
      </c>
      <c r="Q129" s="22">
        <v>1.4324965605058644E-2</v>
      </c>
      <c r="R129" s="22">
        <v>2.9038924445295118</v>
      </c>
      <c r="S129" s="22">
        <v>33.976798890526865</v>
      </c>
      <c r="T129" s="22">
        <v>1382.4398973671775</v>
      </c>
      <c r="U129" s="22">
        <v>7.8388891245923492E-2</v>
      </c>
      <c r="V129" s="22">
        <v>11.874691455337878</v>
      </c>
      <c r="W129" s="22">
        <v>9.9519813225055636</v>
      </c>
      <c r="X129" s="22">
        <v>0</v>
      </c>
      <c r="Y129" s="22">
        <v>505.0490302414741</v>
      </c>
      <c r="Z129" s="22">
        <v>32.219152407459454</v>
      </c>
      <c r="AA129" s="22">
        <v>0</v>
      </c>
      <c r="AB129" s="22">
        <v>1.540082761162431</v>
      </c>
      <c r="AC129" s="22">
        <v>4.8894113816486125E-2</v>
      </c>
      <c r="AD129" s="22">
        <v>16.376095716223944</v>
      </c>
      <c r="AE129" s="22">
        <v>1.2670129088826096</v>
      </c>
      <c r="AF129" s="22">
        <v>0</v>
      </c>
      <c r="AG129" s="22">
        <v>1.628921486988326</v>
      </c>
      <c r="AH129" s="22">
        <v>0</v>
      </c>
      <c r="AI129" s="22">
        <v>0.48896475873252376</v>
      </c>
      <c r="AJ129" s="22">
        <v>4.8837259385674792E-2</v>
      </c>
      <c r="AK129" s="22">
        <v>1.6313568097404564E-3</v>
      </c>
      <c r="AL129" s="22">
        <v>38.793255345412412</v>
      </c>
      <c r="AM129" s="22">
        <v>13.497001930758106</v>
      </c>
      <c r="AN129" s="22">
        <v>0.76820902569899796</v>
      </c>
      <c r="AO129" s="22">
        <v>0</v>
      </c>
      <c r="AP129" s="22">
        <v>58.128589888043543</v>
      </c>
      <c r="AQ129" s="22">
        <v>55.897085745788296</v>
      </c>
      <c r="AR129" s="22">
        <v>226.65650845005325</v>
      </c>
      <c r="AS129" s="22">
        <v>15.795866195676926</v>
      </c>
      <c r="AT129" s="22">
        <v>0</v>
      </c>
      <c r="AU129" s="22">
        <v>0</v>
      </c>
      <c r="AV129" s="22">
        <v>2.0518408374580317</v>
      </c>
      <c r="AW129" s="22">
        <v>3.1083532242001263E-2</v>
      </c>
      <c r="AX129" s="22">
        <v>14.869122269715756</v>
      </c>
      <c r="AY129" s="22">
        <v>4.6631520130846846</v>
      </c>
      <c r="AZ129" s="22">
        <v>13.684720591281957</v>
      </c>
      <c r="BA129" s="22">
        <v>459.41280210174364</v>
      </c>
      <c r="BB129" s="22">
        <v>2.0338298800904608</v>
      </c>
      <c r="BC129" s="22">
        <v>211.21128802478339</v>
      </c>
      <c r="BD129" s="22">
        <v>3604.0742322534402</v>
      </c>
      <c r="BF129" s="12" t="s">
        <v>60</v>
      </c>
      <c r="BG129" s="13">
        <f>B177+AJ177</f>
        <v>371.09344020591487</v>
      </c>
      <c r="BH129" s="13">
        <f>SUM(C177,D177,G177,L177:U177,X177:Y177,AB177:AD177,AF177,AI177,AK177,AN177:AO177,AQ177,AT177:AW177,AZ177,AR177)</f>
        <v>19624.326917305265</v>
      </c>
      <c r="BI129" s="13">
        <f>SUM(F177,H177,V177:W177,AA177,AE177,AH177,AM177,AS177,AX177,BB177,AY177)</f>
        <v>85215.923948431009</v>
      </c>
      <c r="BJ129" s="13">
        <f>SUM(E177,I177,AG177,BA177)</f>
        <v>9541.4356421059892</v>
      </c>
      <c r="BK129" s="13">
        <f>SUM(J177:K177,Z177,AL177,AP177)</f>
        <v>494828.05792005663</v>
      </c>
      <c r="BL129" s="13">
        <f>BC177</f>
        <v>0</v>
      </c>
      <c r="BM129" s="13">
        <f>SUM(BG129:BL129)</f>
        <v>609580.83786810481</v>
      </c>
    </row>
    <row r="130" spans="1:65" x14ac:dyDescent="0.3">
      <c r="A130" s="23" t="s">
        <v>7</v>
      </c>
      <c r="B130" s="22">
        <v>0</v>
      </c>
      <c r="C130" s="22">
        <v>0</v>
      </c>
      <c r="D130" s="22">
        <v>0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  <c r="AQ130" s="22"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F130" s="12" t="s">
        <v>61</v>
      </c>
      <c r="BG130" s="13">
        <f>B178+AJ178</f>
        <v>584194.35158737423</v>
      </c>
      <c r="BH130" s="13">
        <f>SUM(C178,D178,G178,L178:U178,X178:Y178,AB178:AD178,AF178,AI178,AK178,AN178:AO178,AQ178,AT178:AW178,AZ178,AR178)</f>
        <v>20717163.635002866</v>
      </c>
      <c r="BI130" s="13">
        <f>SUM(F178,H178,V178:W178,AA178,AE178,AH178,AM178,AS178,AX178,BB178,AY178)</f>
        <v>9336687.8681201451</v>
      </c>
      <c r="BJ130" s="13">
        <f>SUM(E178,I178,AG178,BA178)</f>
        <v>10840828.383021254</v>
      </c>
      <c r="BK130" s="13">
        <f>SUM(J178:K178,Z178,AL178,AP178)</f>
        <v>17953370.694932707</v>
      </c>
      <c r="BL130" s="13">
        <f>BC178</f>
        <v>4149140.360210679</v>
      </c>
      <c r="BM130" s="13">
        <f>SUM(BG130:BL130)</f>
        <v>63581385.292875022</v>
      </c>
    </row>
    <row r="131" spans="1:65" x14ac:dyDescent="0.3">
      <c r="A131" s="25" t="s">
        <v>8</v>
      </c>
      <c r="B131" s="22">
        <v>957.25687995264741</v>
      </c>
      <c r="C131" s="22">
        <v>2185.9335278441627</v>
      </c>
      <c r="D131" s="22">
        <v>100.84872072858637</v>
      </c>
      <c r="E131" s="22">
        <v>1.3725748380267455</v>
      </c>
      <c r="F131" s="22">
        <v>0</v>
      </c>
      <c r="G131" s="22">
        <v>0</v>
      </c>
      <c r="H131" s="22">
        <v>0</v>
      </c>
      <c r="I131" s="22">
        <v>0</v>
      </c>
      <c r="J131" s="22">
        <v>6271.6155326994704</v>
      </c>
      <c r="K131" s="22">
        <v>12274.744767804386</v>
      </c>
      <c r="L131" s="22">
        <v>0</v>
      </c>
      <c r="M131" s="22">
        <v>0</v>
      </c>
      <c r="N131" s="22">
        <v>17.865912809955756</v>
      </c>
      <c r="O131" s="22">
        <v>63.986283340789662</v>
      </c>
      <c r="P131" s="22">
        <v>0</v>
      </c>
      <c r="Q131" s="22">
        <v>1822.8304617388987</v>
      </c>
      <c r="R131" s="22">
        <v>1590.67906006525</v>
      </c>
      <c r="S131" s="22">
        <v>30278.003279381093</v>
      </c>
      <c r="T131" s="22">
        <v>43.331477039176768</v>
      </c>
      <c r="U131" s="22">
        <v>1.2379353443783454</v>
      </c>
      <c r="V131" s="22">
        <v>159.10397079167927</v>
      </c>
      <c r="W131" s="22">
        <v>676.90753428920095</v>
      </c>
      <c r="X131" s="22">
        <v>107.82005451082574</v>
      </c>
      <c r="Y131" s="22">
        <v>2221.1703613484378</v>
      </c>
      <c r="Z131" s="22">
        <v>4587.0839045065259</v>
      </c>
      <c r="AA131" s="22">
        <v>0</v>
      </c>
      <c r="AB131" s="22">
        <v>1.4885144020017567</v>
      </c>
      <c r="AC131" s="22">
        <v>131.24732640564736</v>
      </c>
      <c r="AD131" s="22">
        <v>0</v>
      </c>
      <c r="AE131" s="22">
        <v>3787.5959556262292</v>
      </c>
      <c r="AF131" s="22">
        <v>0</v>
      </c>
      <c r="AG131" s="22">
        <v>57.621963295580571</v>
      </c>
      <c r="AH131" s="22">
        <v>0</v>
      </c>
      <c r="AI131" s="22">
        <v>5176.5356979065482</v>
      </c>
      <c r="AJ131" s="22">
        <v>88.832145920466644</v>
      </c>
      <c r="AK131" s="22">
        <v>26.972778560896156</v>
      </c>
      <c r="AL131" s="22">
        <v>3829.6574508242034</v>
      </c>
      <c r="AM131" s="22">
        <v>10759.285036529407</v>
      </c>
      <c r="AN131" s="22">
        <v>33.64589454448307</v>
      </c>
      <c r="AO131" s="22">
        <v>21.931277520950506</v>
      </c>
      <c r="AP131" s="22">
        <v>18692.150065188009</v>
      </c>
      <c r="AQ131" s="22">
        <v>26.004122203814607</v>
      </c>
      <c r="AR131" s="22">
        <v>181.49029745210868</v>
      </c>
      <c r="AS131" s="22">
        <v>3964.4814121094655</v>
      </c>
      <c r="AT131" s="22">
        <v>0</v>
      </c>
      <c r="AU131" s="22">
        <v>0</v>
      </c>
      <c r="AV131" s="22">
        <v>77.528570298107496</v>
      </c>
      <c r="AW131" s="22">
        <v>2295.7850070785048</v>
      </c>
      <c r="AX131" s="22">
        <v>1817.3527939074145</v>
      </c>
      <c r="AY131" s="22">
        <v>32466.265203456482</v>
      </c>
      <c r="AZ131" s="22">
        <v>15100.557809342625</v>
      </c>
      <c r="BA131" s="22">
        <v>647755.45108908729</v>
      </c>
      <c r="BB131" s="22">
        <v>9.6687186656914292</v>
      </c>
      <c r="BC131" s="22">
        <v>37927.202502721819</v>
      </c>
      <c r="BD131" s="22">
        <v>847590.54387208121</v>
      </c>
    </row>
    <row r="132" spans="1:65" x14ac:dyDescent="0.3">
      <c r="A132" s="26" t="s">
        <v>9</v>
      </c>
      <c r="B132" s="22">
        <v>300819.4960812208</v>
      </c>
      <c r="C132" s="22">
        <v>9490.5951345591711</v>
      </c>
      <c r="D132" s="22">
        <v>13446.506341510303</v>
      </c>
      <c r="E132" s="22">
        <v>204953.20263657122</v>
      </c>
      <c r="F132" s="22">
        <v>1.0480126078289078</v>
      </c>
      <c r="G132" s="22">
        <v>32.33543761278748</v>
      </c>
      <c r="H132" s="22">
        <v>2947.7407154443003</v>
      </c>
      <c r="I132" s="22">
        <v>40482.175004826022</v>
      </c>
      <c r="J132" s="22">
        <v>0</v>
      </c>
      <c r="K132" s="22">
        <v>31373.543788231502</v>
      </c>
      <c r="L132" s="22">
        <v>452.82016826645508</v>
      </c>
      <c r="M132" s="22">
        <v>132.34757189475133</v>
      </c>
      <c r="N132" s="22">
        <v>628.26760072181355</v>
      </c>
      <c r="O132" s="22">
        <v>389.16736672611461</v>
      </c>
      <c r="P132" s="22">
        <v>505.72569370411742</v>
      </c>
      <c r="Q132" s="22">
        <v>913.53814206163315</v>
      </c>
      <c r="R132" s="22">
        <v>23266.802389187054</v>
      </c>
      <c r="S132" s="22">
        <v>76233.546464010491</v>
      </c>
      <c r="T132" s="22">
        <v>194.57750656353198</v>
      </c>
      <c r="U132" s="22">
        <v>63.219489214183888</v>
      </c>
      <c r="V132" s="22">
        <v>1510877.1711673362</v>
      </c>
      <c r="W132" s="22">
        <v>12290.520717834115</v>
      </c>
      <c r="X132" s="22">
        <v>843.41591215436938</v>
      </c>
      <c r="Y132" s="22">
        <v>24450.108107371427</v>
      </c>
      <c r="Z132" s="22">
        <v>564534.91570270096</v>
      </c>
      <c r="AA132" s="22">
        <v>1162.295243504378</v>
      </c>
      <c r="AB132" s="22">
        <v>1.2609603961182709</v>
      </c>
      <c r="AC132" s="22">
        <v>2145.9815000204708</v>
      </c>
      <c r="AD132" s="22">
        <v>2171.4154756151006</v>
      </c>
      <c r="AE132" s="22">
        <v>559536.52508740174</v>
      </c>
      <c r="AF132" s="22">
        <v>45.774003206182513</v>
      </c>
      <c r="AG132" s="22">
        <v>258264.96960548745</v>
      </c>
      <c r="AH132" s="22">
        <v>12386.699810060116</v>
      </c>
      <c r="AI132" s="22">
        <v>117386.48169334292</v>
      </c>
      <c r="AJ132" s="22">
        <v>3040.996409203955</v>
      </c>
      <c r="AK132" s="22">
        <v>795.64322374926815</v>
      </c>
      <c r="AL132" s="22">
        <v>694908.79648654663</v>
      </c>
      <c r="AM132" s="22">
        <v>62292.560964901597</v>
      </c>
      <c r="AN132" s="22">
        <v>788.4082342843667</v>
      </c>
      <c r="AO132" s="22">
        <v>37.967791659945952</v>
      </c>
      <c r="AP132" s="22">
        <v>645582.72190297605</v>
      </c>
      <c r="AQ132" s="22">
        <v>199.34026194687894</v>
      </c>
      <c r="AR132" s="22">
        <v>42592.658333986139</v>
      </c>
      <c r="AS132" s="22">
        <v>15073.211425420464</v>
      </c>
      <c r="AT132" s="22">
        <v>2.7256246087758589</v>
      </c>
      <c r="AU132" s="22">
        <v>17383.066625120049</v>
      </c>
      <c r="AV132" s="22">
        <v>4730.8669714663765</v>
      </c>
      <c r="AW132" s="22">
        <v>2402.1204234194006</v>
      </c>
      <c r="AX132" s="22">
        <v>367914.05004047556</v>
      </c>
      <c r="AY132" s="22">
        <v>52336.619801257068</v>
      </c>
      <c r="AZ132" s="22">
        <v>18267.347799687028</v>
      </c>
      <c r="BA132" s="22">
        <v>330464.69605011801</v>
      </c>
      <c r="BB132" s="22">
        <v>293523.93681243178</v>
      </c>
      <c r="BC132" s="22">
        <v>2499814.9277375904</v>
      </c>
      <c r="BD132" s="22">
        <v>8824576.8534522168</v>
      </c>
    </row>
    <row r="133" spans="1:65" x14ac:dyDescent="0.3">
      <c r="A133" s="23" t="s">
        <v>360</v>
      </c>
      <c r="B133" s="22">
        <v>0</v>
      </c>
      <c r="C133" s="22">
        <v>0</v>
      </c>
      <c r="D133" s="22">
        <v>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204.77545024985369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2">
        <v>204.77545024985369</v>
      </c>
    </row>
    <row r="134" spans="1:65" x14ac:dyDescent="0.3">
      <c r="A134" s="23" t="s">
        <v>10</v>
      </c>
      <c r="B134" s="22">
        <v>278.27274434934486</v>
      </c>
      <c r="C134" s="22">
        <v>4428.0133275933413</v>
      </c>
      <c r="D134" s="22">
        <v>0</v>
      </c>
      <c r="E134" s="22">
        <v>0</v>
      </c>
      <c r="F134" s="22">
        <v>0</v>
      </c>
      <c r="G134" s="22">
        <v>0.92668540381460573</v>
      </c>
      <c r="H134" s="22">
        <v>0</v>
      </c>
      <c r="I134" s="22">
        <v>0</v>
      </c>
      <c r="J134" s="22">
        <v>5.1570250499279178</v>
      </c>
      <c r="K134" s="22">
        <v>1.624194551452376E-4</v>
      </c>
      <c r="L134" s="22">
        <v>0</v>
      </c>
      <c r="M134" s="22">
        <v>0</v>
      </c>
      <c r="N134" s="22">
        <v>0.36568751361293855</v>
      </c>
      <c r="O134" s="22">
        <v>1469.8601832675695</v>
      </c>
      <c r="P134" s="22">
        <v>49.791679410343519</v>
      </c>
      <c r="Q134" s="22">
        <v>0</v>
      </c>
      <c r="R134" s="22">
        <v>32088.136757758883</v>
      </c>
      <c r="S134" s="22">
        <v>38634.905928935412</v>
      </c>
      <c r="T134" s="22">
        <v>783.88442974875318</v>
      </c>
      <c r="U134" s="22">
        <v>7789.8961926824541</v>
      </c>
      <c r="V134" s="22">
        <v>2.6429233938389651</v>
      </c>
      <c r="W134" s="22">
        <v>2.6480693667792175E-3</v>
      </c>
      <c r="X134" s="22">
        <v>0</v>
      </c>
      <c r="Y134" s="22">
        <v>15981.466876044884</v>
      </c>
      <c r="Z134" s="22">
        <v>9.0357885856787572</v>
      </c>
      <c r="AA134" s="22">
        <v>0</v>
      </c>
      <c r="AB134" s="22">
        <v>0.3864652132500373</v>
      </c>
      <c r="AC134" s="22">
        <v>0</v>
      </c>
      <c r="AD134" s="22">
        <v>7.6378823865975116</v>
      </c>
      <c r="AE134" s="22">
        <v>0</v>
      </c>
      <c r="AF134" s="22">
        <v>0</v>
      </c>
      <c r="AG134" s="22">
        <v>0</v>
      </c>
      <c r="AH134" s="22">
        <v>0</v>
      </c>
      <c r="AI134" s="22">
        <v>12176.704383682902</v>
      </c>
      <c r="AJ134" s="22">
        <v>14.531923126186889</v>
      </c>
      <c r="AK134" s="22">
        <v>1645.1325463262799</v>
      </c>
      <c r="AL134" s="22">
        <v>0</v>
      </c>
      <c r="AM134" s="22">
        <v>0</v>
      </c>
      <c r="AN134" s="22">
        <v>7.6212602268878333</v>
      </c>
      <c r="AO134" s="22">
        <v>0.81864136570169199</v>
      </c>
      <c r="AP134" s="22">
        <v>0</v>
      </c>
      <c r="AQ134" s="22">
        <v>8.9925884029363523</v>
      </c>
      <c r="AR134" s="22">
        <v>2.0071257849437423</v>
      </c>
      <c r="AS134" s="22">
        <v>0</v>
      </c>
      <c r="AT134" s="22">
        <v>692.35866284733311</v>
      </c>
      <c r="AU134" s="22">
        <v>1622.422520622931</v>
      </c>
      <c r="AV134" s="22">
        <v>68.192410208958208</v>
      </c>
      <c r="AW134" s="22">
        <v>0.58593112976618567</v>
      </c>
      <c r="AX134" s="22">
        <v>0.6524197686049017</v>
      </c>
      <c r="AY134" s="22">
        <v>206798.86953841164</v>
      </c>
      <c r="AZ134" s="22">
        <v>1.192640127243936</v>
      </c>
      <c r="BA134" s="22">
        <v>8.2787516565458223E-4</v>
      </c>
      <c r="BB134" s="22">
        <v>0</v>
      </c>
      <c r="BC134" s="22">
        <v>1413.5524992899736</v>
      </c>
      <c r="BD134" s="22">
        <v>325984.01930702396</v>
      </c>
    </row>
    <row r="135" spans="1:65" x14ac:dyDescent="0.3">
      <c r="A135" s="23" t="s">
        <v>11</v>
      </c>
      <c r="B135" s="22">
        <v>0</v>
      </c>
      <c r="C135" s="22">
        <v>0</v>
      </c>
      <c r="D135" s="22">
        <v>0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7.9368382374500346</v>
      </c>
      <c r="S135" s="22">
        <v>0</v>
      </c>
      <c r="T135" s="22">
        <v>224.07363317456506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0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524.58339466297946</v>
      </c>
      <c r="BD135" s="22">
        <v>756.59386607499459</v>
      </c>
    </row>
    <row r="136" spans="1:65" x14ac:dyDescent="0.3">
      <c r="A136" s="23" t="s">
        <v>12</v>
      </c>
      <c r="B136" s="22">
        <v>341.01826671834624</v>
      </c>
      <c r="C136" s="22">
        <v>13187.710900196489</v>
      </c>
      <c r="D136" s="22">
        <v>7217.5487510869034</v>
      </c>
      <c r="E136" s="22">
        <v>13.651847735696716</v>
      </c>
      <c r="F136" s="22">
        <v>0</v>
      </c>
      <c r="G136" s="22">
        <v>543.78331328817421</v>
      </c>
      <c r="H136" s="22">
        <v>0</v>
      </c>
      <c r="I136" s="22">
        <v>213.56238510080198</v>
      </c>
      <c r="J136" s="22">
        <v>1106.2340494582777</v>
      </c>
      <c r="K136" s="22">
        <v>97.700117537739203</v>
      </c>
      <c r="L136" s="22">
        <v>124.48690261673548</v>
      </c>
      <c r="M136" s="22">
        <v>902.21907884867369</v>
      </c>
      <c r="N136" s="22">
        <v>0</v>
      </c>
      <c r="O136" s="22">
        <v>5116.0951551434382</v>
      </c>
      <c r="P136" s="22">
        <v>23.129921102192132</v>
      </c>
      <c r="Q136" s="22">
        <v>205.63919244269871</v>
      </c>
      <c r="R136" s="22">
        <v>137754.64305725053</v>
      </c>
      <c r="S136" s="22">
        <v>153255.41870381392</v>
      </c>
      <c r="T136" s="22">
        <v>18.019693802956787</v>
      </c>
      <c r="U136" s="22">
        <v>26406.42513460364</v>
      </c>
      <c r="V136" s="22">
        <v>33.168995300110922</v>
      </c>
      <c r="W136" s="22">
        <v>1.0737815652695755</v>
      </c>
      <c r="X136" s="22">
        <v>2433.0814392424945</v>
      </c>
      <c r="Y136" s="22">
        <v>25668.834628591951</v>
      </c>
      <c r="Z136" s="22">
        <v>19975.655417672417</v>
      </c>
      <c r="AA136" s="22">
        <v>0</v>
      </c>
      <c r="AB136" s="22">
        <v>245.7489046195619</v>
      </c>
      <c r="AC136" s="22">
        <v>99.435352122402662</v>
      </c>
      <c r="AD136" s="22">
        <v>12156.755458692191</v>
      </c>
      <c r="AE136" s="22">
        <v>66621.261153267464</v>
      </c>
      <c r="AF136" s="22">
        <v>836.05074342458784</v>
      </c>
      <c r="AG136" s="22">
        <v>147.64123484236859</v>
      </c>
      <c r="AH136" s="22">
        <v>4.0186899133092396E-3</v>
      </c>
      <c r="AI136" s="22">
        <v>29566.616665804915</v>
      </c>
      <c r="AJ136" s="22">
        <v>1.0194320674773547</v>
      </c>
      <c r="AK136" s="22">
        <v>110.81497638237454</v>
      </c>
      <c r="AL136" s="22">
        <v>2951.9000422640866</v>
      </c>
      <c r="AM136" s="22">
        <v>64.868596005819313</v>
      </c>
      <c r="AN136" s="22">
        <v>13721.869517917701</v>
      </c>
      <c r="AO136" s="22">
        <v>276.6355210666174</v>
      </c>
      <c r="AP136" s="22">
        <v>690.74224573866763</v>
      </c>
      <c r="AQ136" s="22">
        <v>648.39098952082736</v>
      </c>
      <c r="AR136" s="22">
        <v>921.78725616188001</v>
      </c>
      <c r="AS136" s="22">
        <v>397.6947632067546</v>
      </c>
      <c r="AT136" s="22">
        <v>21477.67058431944</v>
      </c>
      <c r="AU136" s="22">
        <v>260.12652897761342</v>
      </c>
      <c r="AV136" s="22">
        <v>3029.2725647381194</v>
      </c>
      <c r="AW136" s="22">
        <v>1092.7676883934771</v>
      </c>
      <c r="AX136" s="22">
        <v>1.8064453393149482</v>
      </c>
      <c r="AY136" s="22">
        <v>393.63055249455431</v>
      </c>
      <c r="AZ136" s="22">
        <v>4011.2638360401074</v>
      </c>
      <c r="BA136" s="22">
        <v>20941.793677710211</v>
      </c>
      <c r="BB136" s="22">
        <v>2.2166748227226165</v>
      </c>
      <c r="BC136" s="22">
        <v>17062.907768589153</v>
      </c>
      <c r="BD136" s="22">
        <v>592371.79392633971</v>
      </c>
    </row>
    <row r="137" spans="1:65" x14ac:dyDescent="0.3">
      <c r="A137" s="23" t="s">
        <v>13</v>
      </c>
      <c r="B137" s="22">
        <v>455.25070548211335</v>
      </c>
      <c r="C137" s="22">
        <v>4271.6108997945048</v>
      </c>
      <c r="D137" s="22">
        <v>926.2260972045309</v>
      </c>
      <c r="E137" s="22">
        <v>31.653627878240286</v>
      </c>
      <c r="F137" s="22">
        <v>0</v>
      </c>
      <c r="G137" s="22">
        <v>73.127269883732367</v>
      </c>
      <c r="H137" s="22">
        <v>0</v>
      </c>
      <c r="I137" s="22">
        <v>590.73081435317374</v>
      </c>
      <c r="J137" s="22">
        <v>9590.5654699669503</v>
      </c>
      <c r="K137" s="22">
        <v>1978.890910135478</v>
      </c>
      <c r="L137" s="22">
        <v>6.6353233605126025</v>
      </c>
      <c r="M137" s="22">
        <v>1.277478341732635</v>
      </c>
      <c r="N137" s="22">
        <v>2641.7168725563633</v>
      </c>
      <c r="O137" s="22">
        <v>0</v>
      </c>
      <c r="P137" s="22">
        <v>0.9920056235003295</v>
      </c>
      <c r="Q137" s="22">
        <v>3247.4311502187074</v>
      </c>
      <c r="R137" s="22">
        <v>466.7700539181028</v>
      </c>
      <c r="S137" s="22">
        <v>29697.678894312168</v>
      </c>
      <c r="T137" s="22">
        <v>33.157437972825406</v>
      </c>
      <c r="U137" s="22">
        <v>3.1496042125231694</v>
      </c>
      <c r="V137" s="22">
        <v>194.18878362974002</v>
      </c>
      <c r="W137" s="22">
        <v>31.993914839576274</v>
      </c>
      <c r="X137" s="22">
        <v>17.808956201617413</v>
      </c>
      <c r="Y137" s="22">
        <v>1658.6721759879736</v>
      </c>
      <c r="Z137" s="22">
        <v>907.41223346341201</v>
      </c>
      <c r="AA137" s="22">
        <v>0</v>
      </c>
      <c r="AB137" s="22">
        <v>49.426068311551951</v>
      </c>
      <c r="AC137" s="22">
        <v>1.3606111846302382</v>
      </c>
      <c r="AD137" s="22">
        <v>0</v>
      </c>
      <c r="AE137" s="22">
        <v>266.66035869097374</v>
      </c>
      <c r="AF137" s="22">
        <v>1.596847927165794</v>
      </c>
      <c r="AG137" s="22">
        <v>64.112449809262912</v>
      </c>
      <c r="AH137" s="22">
        <v>3.6233352161458852E-5</v>
      </c>
      <c r="AI137" s="22">
        <v>6017.2077757409825</v>
      </c>
      <c r="AJ137" s="22">
        <v>88.989033903223699</v>
      </c>
      <c r="AK137" s="22">
        <v>1827.5884495719306</v>
      </c>
      <c r="AL137" s="22">
        <v>120.54556841150686</v>
      </c>
      <c r="AM137" s="22">
        <v>325.73838337721531</v>
      </c>
      <c r="AN137" s="22">
        <v>1776.3412473197527</v>
      </c>
      <c r="AO137" s="22">
        <v>280.88511032140053</v>
      </c>
      <c r="AP137" s="22">
        <v>469.41303252685731</v>
      </c>
      <c r="AQ137" s="22">
        <v>126.9119747956307</v>
      </c>
      <c r="AR137" s="22">
        <v>10.74819067649452</v>
      </c>
      <c r="AS137" s="22">
        <v>832.4236245146227</v>
      </c>
      <c r="AT137" s="22">
        <v>60.915576092213158</v>
      </c>
      <c r="AU137" s="22">
        <v>2.0380909889636141</v>
      </c>
      <c r="AV137" s="22">
        <v>1327.120579070229</v>
      </c>
      <c r="AW137" s="22">
        <v>9274.0909916248274</v>
      </c>
      <c r="AX137" s="22">
        <v>164.03289951693912</v>
      </c>
      <c r="AY137" s="22">
        <v>237.51716939537391</v>
      </c>
      <c r="AZ137" s="22">
        <v>2881.3166741440332</v>
      </c>
      <c r="BA137" s="22">
        <v>22914.788827355958</v>
      </c>
      <c r="BB137" s="22">
        <v>62.524343428976763</v>
      </c>
      <c r="BC137" s="22">
        <v>18411.418194996222</v>
      </c>
      <c r="BD137" s="22">
        <v>124422.6527892678</v>
      </c>
    </row>
    <row r="138" spans="1:65" x14ac:dyDescent="0.3">
      <c r="A138" s="23" t="s">
        <v>14</v>
      </c>
      <c r="B138" s="22">
        <v>1.2338148254898551E-5</v>
      </c>
      <c r="C138" s="22">
        <v>2.0330806827989777E-4</v>
      </c>
      <c r="D138" s="22">
        <v>3.0216476588319621E-5</v>
      </c>
      <c r="E138" s="22">
        <v>8.8651641775668736E-6</v>
      </c>
      <c r="F138" s="22">
        <v>0</v>
      </c>
      <c r="G138" s="22">
        <v>0</v>
      </c>
      <c r="H138" s="22">
        <v>0</v>
      </c>
      <c r="I138" s="22">
        <v>4.8683139947975056E-3</v>
      </c>
      <c r="J138" s="22">
        <v>5.0465314551375991E-2</v>
      </c>
      <c r="K138" s="22">
        <v>2.7659646986247242E-5</v>
      </c>
      <c r="L138" s="22">
        <v>0</v>
      </c>
      <c r="M138" s="22">
        <v>0</v>
      </c>
      <c r="N138" s="22">
        <v>0</v>
      </c>
      <c r="O138" s="22">
        <v>4.498060944229977E-6</v>
      </c>
      <c r="P138" s="22">
        <v>0</v>
      </c>
      <c r="Q138" s="22">
        <v>10725.136653718537</v>
      </c>
      <c r="R138" s="22">
        <v>1.7795451954062257E-4</v>
      </c>
      <c r="S138" s="22">
        <v>1.0245654242564499E-4</v>
      </c>
      <c r="T138" s="22">
        <v>0</v>
      </c>
      <c r="U138" s="22">
        <v>0</v>
      </c>
      <c r="V138" s="22">
        <v>4.9443148119427613E-5</v>
      </c>
      <c r="W138" s="22">
        <v>0</v>
      </c>
      <c r="X138" s="22">
        <v>0</v>
      </c>
      <c r="Y138" s="22">
        <v>3.3743970239771963</v>
      </c>
      <c r="Z138" s="22">
        <v>1.9143446329422454E-3</v>
      </c>
      <c r="AA138" s="22">
        <v>0</v>
      </c>
      <c r="AB138" s="22">
        <v>77.148766039044247</v>
      </c>
      <c r="AC138" s="22">
        <v>0.11346655964278735</v>
      </c>
      <c r="AD138" s="22">
        <v>0</v>
      </c>
      <c r="AE138" s="22">
        <v>4.6051558577309525E-5</v>
      </c>
      <c r="AF138" s="22">
        <v>0</v>
      </c>
      <c r="AG138" s="22">
        <v>1.1458327106159873E-3</v>
      </c>
      <c r="AH138" s="22">
        <v>0</v>
      </c>
      <c r="AI138" s="22">
        <v>6.7290921644811292E-5</v>
      </c>
      <c r="AJ138" s="22">
        <v>5.7700322134211207E-6</v>
      </c>
      <c r="AK138" s="22">
        <v>2.2061766598635644</v>
      </c>
      <c r="AL138" s="22">
        <v>6.3277387426422209E-6</v>
      </c>
      <c r="AM138" s="22">
        <v>0</v>
      </c>
      <c r="AN138" s="22">
        <v>0</v>
      </c>
      <c r="AO138" s="22">
        <v>0</v>
      </c>
      <c r="AP138" s="22">
        <v>4.1191015485546348E-6</v>
      </c>
      <c r="AQ138" s="22">
        <v>0</v>
      </c>
      <c r="AR138" s="22">
        <v>464.03560317160515</v>
      </c>
      <c r="AS138" s="22">
        <v>4.9818149796971222E-6</v>
      </c>
      <c r="AT138" s="22">
        <v>0</v>
      </c>
      <c r="AU138" s="22">
        <v>0</v>
      </c>
      <c r="AV138" s="22">
        <v>0</v>
      </c>
      <c r="AW138" s="22">
        <v>2.0843067680900895</v>
      </c>
      <c r="AX138" s="22">
        <v>2.1682467097870199E-5</v>
      </c>
      <c r="AY138" s="22">
        <v>2.2762512401569555E-6</v>
      </c>
      <c r="AZ138" s="22">
        <v>5.6016227648015313</v>
      </c>
      <c r="BA138" s="22">
        <v>1.2606694161835215</v>
      </c>
      <c r="BB138" s="22">
        <v>0</v>
      </c>
      <c r="BC138" s="22">
        <v>76.451446623593455</v>
      </c>
      <c r="BD138" s="22">
        <v>11357.472277790886</v>
      </c>
    </row>
    <row r="139" spans="1:65" x14ac:dyDescent="0.3">
      <c r="A139" s="23" t="s">
        <v>15</v>
      </c>
      <c r="B139" s="22">
        <v>37.33622497632841</v>
      </c>
      <c r="C139" s="22">
        <v>426.50226033523461</v>
      </c>
      <c r="D139" s="22">
        <v>74.034339225930296</v>
      </c>
      <c r="E139" s="22">
        <v>31.123345261730901</v>
      </c>
      <c r="F139" s="22">
        <v>0</v>
      </c>
      <c r="G139" s="22">
        <v>0.10107010649236005</v>
      </c>
      <c r="H139" s="22">
        <v>0</v>
      </c>
      <c r="I139" s="22">
        <v>1314.6132327426801</v>
      </c>
      <c r="J139" s="22">
        <v>1834.7817046606185</v>
      </c>
      <c r="K139" s="22">
        <v>71.729703376606736</v>
      </c>
      <c r="L139" s="22">
        <v>77.207597278466125</v>
      </c>
      <c r="M139" s="22">
        <v>0</v>
      </c>
      <c r="N139" s="22">
        <v>0.56395984883609374</v>
      </c>
      <c r="O139" s="22">
        <v>55.862468954604729</v>
      </c>
      <c r="P139" s="22">
        <v>1124.4110336665344</v>
      </c>
      <c r="Q139" s="22">
        <v>0</v>
      </c>
      <c r="R139" s="22">
        <v>592.77108425931226</v>
      </c>
      <c r="S139" s="22">
        <v>3511.1897852727971</v>
      </c>
      <c r="T139" s="22">
        <v>4.2295536317336504</v>
      </c>
      <c r="U139" s="22">
        <v>3.0237983079098818</v>
      </c>
      <c r="V139" s="22">
        <v>54.351231797111787</v>
      </c>
      <c r="W139" s="22">
        <v>0.12378625802457266</v>
      </c>
      <c r="X139" s="22">
        <v>11.855490692695403</v>
      </c>
      <c r="Y139" s="22">
        <v>256.56803765396302</v>
      </c>
      <c r="Z139" s="22">
        <v>349.60640060658852</v>
      </c>
      <c r="AA139" s="22">
        <v>0</v>
      </c>
      <c r="AB139" s="22">
        <v>155.83240102928991</v>
      </c>
      <c r="AC139" s="22">
        <v>485.61615096444166</v>
      </c>
      <c r="AD139" s="22">
        <v>0</v>
      </c>
      <c r="AE139" s="22">
        <v>7.742262562176867</v>
      </c>
      <c r="AF139" s="22">
        <v>0</v>
      </c>
      <c r="AG139" s="22">
        <v>39.862141185681637</v>
      </c>
      <c r="AH139" s="22">
        <v>5.0133392698408624E-4</v>
      </c>
      <c r="AI139" s="22">
        <v>220.8646707358991</v>
      </c>
      <c r="AJ139" s="22">
        <v>8.0468781853418256E-2</v>
      </c>
      <c r="AK139" s="22">
        <v>207.53487725661924</v>
      </c>
      <c r="AL139" s="22">
        <v>446.52598155431144</v>
      </c>
      <c r="AM139" s="22">
        <v>38.054436317403415</v>
      </c>
      <c r="AN139" s="22">
        <v>89.089625331794281</v>
      </c>
      <c r="AO139" s="22">
        <v>48.573852730249882</v>
      </c>
      <c r="AP139" s="22">
        <v>61.507471796818812</v>
      </c>
      <c r="AQ139" s="22">
        <v>155.00630412482641</v>
      </c>
      <c r="AR139" s="22">
        <v>3444.9823564247554</v>
      </c>
      <c r="AS139" s="22">
        <v>73.560969674551842</v>
      </c>
      <c r="AT139" s="22">
        <v>3.0302225650655545</v>
      </c>
      <c r="AU139" s="22">
        <v>1.2129046620582733E-4</v>
      </c>
      <c r="AV139" s="22">
        <v>79.561109852871525</v>
      </c>
      <c r="AW139" s="22">
        <v>182.69957435249947</v>
      </c>
      <c r="AX139" s="22">
        <v>37.091786259217031</v>
      </c>
      <c r="AY139" s="22">
        <v>38.815805115641261</v>
      </c>
      <c r="AZ139" s="22">
        <v>1472.0867340545271</v>
      </c>
      <c r="BA139" s="22">
        <v>3152.030046516953</v>
      </c>
      <c r="BB139" s="22">
        <v>1.7231471288280897</v>
      </c>
      <c r="BC139" s="22">
        <v>18720.091870191638</v>
      </c>
      <c r="BD139" s="22">
        <v>38993.950998046508</v>
      </c>
    </row>
    <row r="140" spans="1:65" x14ac:dyDescent="0.3">
      <c r="A140" s="23" t="s">
        <v>16</v>
      </c>
      <c r="B140" s="22">
        <v>8448.98297645206</v>
      </c>
      <c r="C140" s="22">
        <v>6696.5595534949389</v>
      </c>
      <c r="D140" s="22">
        <v>42765.199578658809</v>
      </c>
      <c r="E140" s="22">
        <v>2171.2349748163374</v>
      </c>
      <c r="F140" s="22">
        <v>0.46224545260062455</v>
      </c>
      <c r="G140" s="22">
        <v>183.8324518846994</v>
      </c>
      <c r="H140" s="22">
        <v>0</v>
      </c>
      <c r="I140" s="22">
        <v>21861.568434853027</v>
      </c>
      <c r="J140" s="22">
        <v>189323.43728864641</v>
      </c>
      <c r="K140" s="22">
        <v>4401.6188312702934</v>
      </c>
      <c r="L140" s="22">
        <v>14768.670772656373</v>
      </c>
      <c r="M140" s="22">
        <v>197.21912346775011</v>
      </c>
      <c r="N140" s="22">
        <v>2944.8535402986172</v>
      </c>
      <c r="O140" s="22">
        <v>1017.1500720189362</v>
      </c>
      <c r="P140" s="22">
        <v>83.365834736424787</v>
      </c>
      <c r="Q140" s="22">
        <v>10966.507811389341</v>
      </c>
      <c r="R140" s="22">
        <v>0</v>
      </c>
      <c r="S140" s="22">
        <v>174658.55405452562</v>
      </c>
      <c r="T140" s="22">
        <v>2980.5766841222548</v>
      </c>
      <c r="U140" s="22">
        <v>1891.8033037037051</v>
      </c>
      <c r="V140" s="22">
        <v>27180.2565467444</v>
      </c>
      <c r="W140" s="22">
        <v>1670.1878108504404</v>
      </c>
      <c r="X140" s="22">
        <v>17322.055170950927</v>
      </c>
      <c r="Y140" s="22">
        <v>129440.02170711174</v>
      </c>
      <c r="Z140" s="22">
        <v>73466.644263612776</v>
      </c>
      <c r="AA140" s="22">
        <v>0</v>
      </c>
      <c r="AB140" s="22">
        <v>51.085779343005925</v>
      </c>
      <c r="AC140" s="22">
        <v>46147.129131643029</v>
      </c>
      <c r="AD140" s="22">
        <v>2433.6470536155598</v>
      </c>
      <c r="AE140" s="22">
        <v>2385.0700416613004</v>
      </c>
      <c r="AF140" s="22">
        <v>1411.2143556327705</v>
      </c>
      <c r="AG140" s="22">
        <v>2093.7371093590209</v>
      </c>
      <c r="AH140" s="22">
        <v>0.1173472385850888</v>
      </c>
      <c r="AI140" s="22">
        <v>169560.43744671947</v>
      </c>
      <c r="AJ140" s="22">
        <v>13.982395845653487</v>
      </c>
      <c r="AK140" s="22">
        <v>38.782965135970471</v>
      </c>
      <c r="AL140" s="22">
        <v>133722.04748858459</v>
      </c>
      <c r="AM140" s="22">
        <v>675.04171451681282</v>
      </c>
      <c r="AN140" s="22">
        <v>10435.254219848814</v>
      </c>
      <c r="AO140" s="22">
        <v>1674.5417881531878</v>
      </c>
      <c r="AP140" s="22">
        <v>29770.024921174125</v>
      </c>
      <c r="AQ140" s="22">
        <v>5158.9384507648629</v>
      </c>
      <c r="AR140" s="22">
        <v>16663.155574540993</v>
      </c>
      <c r="AS140" s="22">
        <v>233169.04319939745</v>
      </c>
      <c r="AT140" s="22">
        <v>286.87996822412543</v>
      </c>
      <c r="AU140" s="22">
        <v>100.9142132974909</v>
      </c>
      <c r="AV140" s="22">
        <v>15823.967783175827</v>
      </c>
      <c r="AW140" s="22">
        <v>39102.830152562223</v>
      </c>
      <c r="AX140" s="22">
        <v>1248.5084068830747</v>
      </c>
      <c r="AY140" s="22">
        <v>49350.865908850312</v>
      </c>
      <c r="AZ140" s="22">
        <v>70067.48480120048</v>
      </c>
      <c r="BA140" s="22">
        <v>266264.51458033384</v>
      </c>
      <c r="BB140" s="22">
        <v>617.91344627308376</v>
      </c>
      <c r="BC140" s="22">
        <v>205886.77935291742</v>
      </c>
      <c r="BD140" s="22">
        <v>2038594.6726286113</v>
      </c>
    </row>
    <row r="141" spans="1:65" x14ac:dyDescent="0.3">
      <c r="A141" s="23" t="s">
        <v>17</v>
      </c>
      <c r="B141" s="22">
        <v>19666.069462191233</v>
      </c>
      <c r="C141" s="22">
        <v>394251.18490349629</v>
      </c>
      <c r="D141" s="22">
        <v>144864.11685102884</v>
      </c>
      <c r="E141" s="22">
        <v>6557.5108774213022</v>
      </c>
      <c r="F141" s="22">
        <v>788.20390856021641</v>
      </c>
      <c r="G141" s="22">
        <v>12599.114671774301</v>
      </c>
      <c r="H141" s="22">
        <v>5.3704517129418026</v>
      </c>
      <c r="I141" s="22">
        <v>17097.820535171959</v>
      </c>
      <c r="J141" s="22">
        <v>1076619.1637919075</v>
      </c>
      <c r="K141" s="22">
        <v>57990.934418561854</v>
      </c>
      <c r="L141" s="22">
        <v>3577.5462527423724</v>
      </c>
      <c r="M141" s="22">
        <v>7240.6131949796063</v>
      </c>
      <c r="N141" s="22">
        <v>54156.509809777272</v>
      </c>
      <c r="O141" s="22">
        <v>82781.670534517558</v>
      </c>
      <c r="P141" s="22">
        <v>11067.916422595201</v>
      </c>
      <c r="Q141" s="22">
        <v>34154.142979840493</v>
      </c>
      <c r="R141" s="22">
        <v>433402.49517532194</v>
      </c>
      <c r="S141" s="22">
        <v>0</v>
      </c>
      <c r="T141" s="22">
        <v>15795.985938278447</v>
      </c>
      <c r="U141" s="22">
        <v>194580.06282096519</v>
      </c>
      <c r="V141" s="22">
        <v>24293.992467218082</v>
      </c>
      <c r="W141" s="22">
        <v>3415.3015344424839</v>
      </c>
      <c r="X141" s="22">
        <v>120639.87490571625</v>
      </c>
      <c r="Y141" s="22">
        <v>464990.62790720921</v>
      </c>
      <c r="Z141" s="22">
        <v>267826.13295004214</v>
      </c>
      <c r="AA141" s="22">
        <v>13.577409612296528</v>
      </c>
      <c r="AB141" s="22">
        <v>2383.177767997377</v>
      </c>
      <c r="AC141" s="22">
        <v>14885.291865267076</v>
      </c>
      <c r="AD141" s="22">
        <v>24159.295224054003</v>
      </c>
      <c r="AE141" s="22">
        <v>134401.69413383381</v>
      </c>
      <c r="AF141" s="22">
        <v>12561.99049487248</v>
      </c>
      <c r="AG141" s="22">
        <v>11408.075821618475</v>
      </c>
      <c r="AH141" s="22">
        <v>30.653073610536861</v>
      </c>
      <c r="AI141" s="22">
        <v>777753.61221556179</v>
      </c>
      <c r="AJ141" s="22">
        <v>810.202863200411</v>
      </c>
      <c r="AK141" s="22">
        <v>27618.917320408127</v>
      </c>
      <c r="AL141" s="22">
        <v>645259.33309551782</v>
      </c>
      <c r="AM141" s="22">
        <v>16037.823111831412</v>
      </c>
      <c r="AN141" s="22">
        <v>362644.19548347255</v>
      </c>
      <c r="AO141" s="22">
        <v>25518.201962783201</v>
      </c>
      <c r="AP141" s="22">
        <v>155193.9718162684</v>
      </c>
      <c r="AQ141" s="22">
        <v>85665.344727145624</v>
      </c>
      <c r="AR141" s="22">
        <v>47560.51009644536</v>
      </c>
      <c r="AS141" s="22">
        <v>160883.76186988861</v>
      </c>
      <c r="AT141" s="22">
        <v>27898.525132267463</v>
      </c>
      <c r="AU141" s="22">
        <v>11007.672662155624</v>
      </c>
      <c r="AV141" s="22">
        <v>85765.37293388159</v>
      </c>
      <c r="AW141" s="22">
        <v>81417.608845735725</v>
      </c>
      <c r="AX141" s="22">
        <v>72228.514862944008</v>
      </c>
      <c r="AY141" s="22">
        <v>407385.94957032695</v>
      </c>
      <c r="AZ141" s="22">
        <v>252453.61633518993</v>
      </c>
      <c r="BA141" s="22">
        <v>539438.02471530624</v>
      </c>
      <c r="BB141" s="22">
        <v>4399.392656275475</v>
      </c>
      <c r="BC141" s="22">
        <v>490776.5348241686</v>
      </c>
      <c r="BD141" s="22">
        <v>7925923.2056571133</v>
      </c>
    </row>
    <row r="142" spans="1:65" x14ac:dyDescent="0.3">
      <c r="A142" s="23" t="s">
        <v>18</v>
      </c>
      <c r="B142" s="22">
        <v>8.4022789615859111E-5</v>
      </c>
      <c r="C142" s="22">
        <v>1.082368607592233E-3</v>
      </c>
      <c r="D142" s="22">
        <v>2.0577420556645658E-4</v>
      </c>
      <c r="E142" s="22">
        <v>6.0371768049230411E-5</v>
      </c>
      <c r="F142" s="22">
        <v>0</v>
      </c>
      <c r="G142" s="22">
        <v>1731.6509670115947</v>
      </c>
      <c r="H142" s="22">
        <v>0</v>
      </c>
      <c r="I142" s="22">
        <v>3.3153218304571019E-2</v>
      </c>
      <c r="J142" s="22">
        <v>3.004857885030539</v>
      </c>
      <c r="K142" s="22">
        <v>1.8836219597634374E-4</v>
      </c>
      <c r="L142" s="22">
        <v>0</v>
      </c>
      <c r="M142" s="22">
        <v>1138.3256515742983</v>
      </c>
      <c r="N142" s="22">
        <v>0</v>
      </c>
      <c r="O142" s="22">
        <v>3.0631795030206144E-5</v>
      </c>
      <c r="P142" s="22">
        <v>0</v>
      </c>
      <c r="Q142" s="22">
        <v>0</v>
      </c>
      <c r="R142" s="22">
        <v>11.522052703103762</v>
      </c>
      <c r="S142" s="22">
        <v>189.42888420478988</v>
      </c>
      <c r="T142" s="22">
        <v>0</v>
      </c>
      <c r="U142" s="22">
        <v>0</v>
      </c>
      <c r="V142" s="22">
        <v>3.3670783869330193E-4</v>
      </c>
      <c r="W142" s="22">
        <v>0</v>
      </c>
      <c r="X142" s="22">
        <v>0</v>
      </c>
      <c r="Y142" s="22">
        <v>17.96457472876504</v>
      </c>
      <c r="Z142" s="22">
        <v>5.5193265573259032</v>
      </c>
      <c r="AA142" s="22">
        <v>0</v>
      </c>
      <c r="AB142" s="22">
        <v>0</v>
      </c>
      <c r="AC142" s="22">
        <v>4.2985988501421928E-5</v>
      </c>
      <c r="AD142" s="22">
        <v>0</v>
      </c>
      <c r="AE142" s="22">
        <v>3.1361111391147784E-4</v>
      </c>
      <c r="AF142" s="22">
        <v>671.90318097471891</v>
      </c>
      <c r="AG142" s="22">
        <v>7.8031207592948737E-3</v>
      </c>
      <c r="AH142" s="22">
        <v>0</v>
      </c>
      <c r="AI142" s="22">
        <v>0.48791709210069617</v>
      </c>
      <c r="AJ142" s="22">
        <v>3.9293919373397824E-5</v>
      </c>
      <c r="AK142" s="22">
        <v>3.5286303755343998E-5</v>
      </c>
      <c r="AL142" s="22">
        <v>4.3091900837393522E-5</v>
      </c>
      <c r="AM142" s="22">
        <v>0</v>
      </c>
      <c r="AN142" s="22">
        <v>0</v>
      </c>
      <c r="AO142" s="22">
        <v>0</v>
      </c>
      <c r="AP142" s="22">
        <v>2.8051081545657054E-5</v>
      </c>
      <c r="AQ142" s="22">
        <v>0</v>
      </c>
      <c r="AR142" s="22">
        <v>0</v>
      </c>
      <c r="AS142" s="22">
        <v>3.3926160011737408E-5</v>
      </c>
      <c r="AT142" s="22">
        <v>0</v>
      </c>
      <c r="AU142" s="22">
        <v>29.344181777365101</v>
      </c>
      <c r="AV142" s="22">
        <v>16.144972989923634</v>
      </c>
      <c r="AW142" s="22">
        <v>0</v>
      </c>
      <c r="AX142" s="22">
        <v>1.4765760093649605E-4</v>
      </c>
      <c r="AY142" s="22">
        <v>1.5501270945468867E-5</v>
      </c>
      <c r="AZ142" s="22">
        <v>14.489622920395572</v>
      </c>
      <c r="BA142" s="22">
        <v>8.5851587242097818</v>
      </c>
      <c r="BB142" s="22">
        <v>0</v>
      </c>
      <c r="BC142" s="22">
        <v>956.58606406670003</v>
      </c>
      <c r="BD142" s="22">
        <v>4795.0010571939256</v>
      </c>
    </row>
    <row r="143" spans="1:65" x14ac:dyDescent="0.3">
      <c r="A143" s="23" t="s">
        <v>19</v>
      </c>
      <c r="B143" s="22">
        <v>1879.9506134430681</v>
      </c>
      <c r="C143" s="22">
        <v>737.16648483927258</v>
      </c>
      <c r="D143" s="22">
        <v>368.20244856490581</v>
      </c>
      <c r="E143" s="22">
        <v>1.0273069210748189</v>
      </c>
      <c r="F143" s="22">
        <v>0</v>
      </c>
      <c r="G143" s="22">
        <v>206.78766730691649</v>
      </c>
      <c r="H143" s="22">
        <v>0</v>
      </c>
      <c r="I143" s="22">
        <v>9.9209094837229532</v>
      </c>
      <c r="J143" s="22">
        <v>1847.2052452942164</v>
      </c>
      <c r="K143" s="22">
        <v>207.02419106808097</v>
      </c>
      <c r="L143" s="22">
        <v>2.5643264974107867</v>
      </c>
      <c r="M143" s="22">
        <v>8.4044627745568104E-2</v>
      </c>
      <c r="N143" s="22">
        <v>99.805704967246655</v>
      </c>
      <c r="O143" s="22">
        <v>0.96002268502832888</v>
      </c>
      <c r="P143" s="22">
        <v>71.87552229589744</v>
      </c>
      <c r="Q143" s="22">
        <v>1.5872573411313462</v>
      </c>
      <c r="R143" s="22">
        <v>1426.4054387112915</v>
      </c>
      <c r="S143" s="22">
        <v>24569.172678768122</v>
      </c>
      <c r="T143" s="22">
        <v>67.323888912678072</v>
      </c>
      <c r="U143" s="22">
        <v>0</v>
      </c>
      <c r="V143" s="22">
        <v>110.97118407398253</v>
      </c>
      <c r="W143" s="22">
        <v>0.16922311640480459</v>
      </c>
      <c r="X143" s="22">
        <v>20.08734459598611</v>
      </c>
      <c r="Y143" s="22">
        <v>510.76794488890073</v>
      </c>
      <c r="Z143" s="22">
        <v>80.022724262164743</v>
      </c>
      <c r="AA143" s="22">
        <v>0</v>
      </c>
      <c r="AB143" s="22">
        <v>1.6966932237667263</v>
      </c>
      <c r="AC143" s="22">
        <v>22.266704586080625</v>
      </c>
      <c r="AD143" s="22">
        <v>0</v>
      </c>
      <c r="AE143" s="22">
        <v>314.27760011056245</v>
      </c>
      <c r="AF143" s="22">
        <v>5.0426776647340861E-2</v>
      </c>
      <c r="AG143" s="22">
        <v>401.93347482541662</v>
      </c>
      <c r="AH143" s="22">
        <v>3.4101935290421277E-2</v>
      </c>
      <c r="AI143" s="22">
        <v>2965.5299882062968</v>
      </c>
      <c r="AJ143" s="22">
        <v>9.0924004978443301E-2</v>
      </c>
      <c r="AK143" s="22">
        <v>0.82748861440366861</v>
      </c>
      <c r="AL143" s="22">
        <v>18.198451847979815</v>
      </c>
      <c r="AM143" s="22">
        <v>24.602671188966912</v>
      </c>
      <c r="AN143" s="22">
        <v>1343.240820200595</v>
      </c>
      <c r="AO143" s="22">
        <v>116.15912171886951</v>
      </c>
      <c r="AP143" s="22">
        <v>68.20210543709679</v>
      </c>
      <c r="AQ143" s="22">
        <v>2041.0316953273461</v>
      </c>
      <c r="AR143" s="22">
        <v>130.63236295783588</v>
      </c>
      <c r="AS143" s="22">
        <v>48.262418716399317</v>
      </c>
      <c r="AT143" s="22">
        <v>28620.630067748913</v>
      </c>
      <c r="AU143" s="22">
        <v>171.7659292236184</v>
      </c>
      <c r="AV143" s="22">
        <v>1090.5519658151143</v>
      </c>
      <c r="AW143" s="22">
        <v>129.22590287415696</v>
      </c>
      <c r="AX143" s="22">
        <v>43.674372052366117</v>
      </c>
      <c r="AY143" s="22">
        <v>1916.5604221957692</v>
      </c>
      <c r="AZ143" s="22">
        <v>10857.907084966808</v>
      </c>
      <c r="BA143" s="22">
        <v>1324.1106344036318</v>
      </c>
      <c r="BB143" s="22">
        <v>18.6181474877644</v>
      </c>
      <c r="BC143" s="22">
        <v>3022.4409880169974</v>
      </c>
      <c r="BD143" s="22">
        <v>86911.604737128917</v>
      </c>
    </row>
    <row r="144" spans="1:65" x14ac:dyDescent="0.3">
      <c r="A144" s="23" t="s">
        <v>20</v>
      </c>
      <c r="B144" s="22">
        <v>156.03577393037295</v>
      </c>
      <c r="C144" s="22">
        <v>2.1361517937073713</v>
      </c>
      <c r="D144" s="22">
        <v>40585.489714493364</v>
      </c>
      <c r="E144" s="22">
        <v>154.36590061875518</v>
      </c>
      <c r="F144" s="22">
        <v>0</v>
      </c>
      <c r="G144" s="22">
        <v>0.22439132493578096</v>
      </c>
      <c r="H144" s="22">
        <v>0</v>
      </c>
      <c r="I144" s="22">
        <v>2169.6157501691846</v>
      </c>
      <c r="J144" s="22">
        <v>7714.8229853908424</v>
      </c>
      <c r="K144" s="22">
        <v>374.283801229255</v>
      </c>
      <c r="L144" s="22">
        <v>9490.001988764976</v>
      </c>
      <c r="M144" s="22">
        <v>0</v>
      </c>
      <c r="N144" s="22">
        <v>151.49204401590683</v>
      </c>
      <c r="O144" s="22">
        <v>52668.488522353371</v>
      </c>
      <c r="P144" s="22">
        <v>567.20714754330072</v>
      </c>
      <c r="Q144" s="22">
        <v>491.72814769603036</v>
      </c>
      <c r="R144" s="22">
        <v>925.75485712289856</v>
      </c>
      <c r="S144" s="22">
        <v>38259.141741420164</v>
      </c>
      <c r="T144" s="22">
        <v>2041.6814871962824</v>
      </c>
      <c r="U144" s="22">
        <v>0.2628130989486594</v>
      </c>
      <c r="V144" s="22">
        <v>0</v>
      </c>
      <c r="W144" s="22">
        <v>0.3420050091942331</v>
      </c>
      <c r="X144" s="22">
        <v>1020.8585634466625</v>
      </c>
      <c r="Y144" s="22">
        <v>13196.276350460117</v>
      </c>
      <c r="Z144" s="22">
        <v>7672.7409402853036</v>
      </c>
      <c r="AA144" s="22">
        <v>0</v>
      </c>
      <c r="AB144" s="22">
        <v>2.106751134916884E-2</v>
      </c>
      <c r="AC144" s="22">
        <v>1021.7420610906161</v>
      </c>
      <c r="AD144" s="22">
        <v>0</v>
      </c>
      <c r="AE144" s="22">
        <v>48.540508089589267</v>
      </c>
      <c r="AF144" s="22">
        <v>0</v>
      </c>
      <c r="AG144" s="22">
        <v>144.05893125530491</v>
      </c>
      <c r="AH144" s="22">
        <v>1323.3728137786513</v>
      </c>
      <c r="AI144" s="22">
        <v>427.99156135818515</v>
      </c>
      <c r="AJ144" s="22">
        <v>0.87118746570282235</v>
      </c>
      <c r="AK144" s="22">
        <v>0.70546338951527843</v>
      </c>
      <c r="AL144" s="22">
        <v>540.19628834080743</v>
      </c>
      <c r="AM144" s="22">
        <v>118.72909482276684</v>
      </c>
      <c r="AN144" s="22">
        <v>529.68111761825946</v>
      </c>
      <c r="AO144" s="22">
        <v>1323.343211603225</v>
      </c>
      <c r="AP144" s="22">
        <v>362.87347311521495</v>
      </c>
      <c r="AQ144" s="22">
        <v>1.0268343786172989E-2</v>
      </c>
      <c r="AR144" s="22">
        <v>2.3048074170938189</v>
      </c>
      <c r="AS144" s="22">
        <v>51.78720297274068</v>
      </c>
      <c r="AT144" s="22">
        <v>37.809277020173745</v>
      </c>
      <c r="AU144" s="22">
        <v>1209.8808794338677</v>
      </c>
      <c r="AV144" s="22">
        <v>4272.6081767862588</v>
      </c>
      <c r="AW144" s="22">
        <v>75.872493634001316</v>
      </c>
      <c r="AX144" s="22">
        <v>6.7586324801450175</v>
      </c>
      <c r="AY144" s="22">
        <v>110629.86815357716</v>
      </c>
      <c r="AZ144" s="22">
        <v>2697.4452637442055</v>
      </c>
      <c r="BA144" s="22">
        <v>150829.84662955441</v>
      </c>
      <c r="BB144" s="22">
        <v>573.58301407676004</v>
      </c>
      <c r="BC144" s="22">
        <v>85377.412301482997</v>
      </c>
      <c r="BD144" s="22">
        <v>539250.26495732635</v>
      </c>
    </row>
    <row r="145" spans="1:56" x14ac:dyDescent="0.3">
      <c r="A145" s="23" t="s">
        <v>21</v>
      </c>
      <c r="B145" s="22">
        <v>832.35452079168397</v>
      </c>
      <c r="C145" s="22">
        <v>1734.1634861629393</v>
      </c>
      <c r="D145" s="22">
        <v>3.8892996677291913</v>
      </c>
      <c r="E145" s="22">
        <v>8.4378278676697427</v>
      </c>
      <c r="F145" s="22">
        <v>0</v>
      </c>
      <c r="G145" s="22">
        <v>1.3766101534894821</v>
      </c>
      <c r="H145" s="22">
        <v>0</v>
      </c>
      <c r="I145" s="22">
        <v>29202.762314347543</v>
      </c>
      <c r="J145" s="22">
        <v>17910.914121288472</v>
      </c>
      <c r="K145" s="22">
        <v>54.582632259225704</v>
      </c>
      <c r="L145" s="22">
        <v>0</v>
      </c>
      <c r="M145" s="22">
        <v>0</v>
      </c>
      <c r="N145" s="22">
        <v>1.0080749094020891</v>
      </c>
      <c r="O145" s="22">
        <v>1.1204472629597839</v>
      </c>
      <c r="P145" s="22">
        <v>1.3809978199011232</v>
      </c>
      <c r="Q145" s="22">
        <v>505.88679585202772</v>
      </c>
      <c r="R145" s="22">
        <v>258.0334036764404</v>
      </c>
      <c r="S145" s="22">
        <v>10161.26524526807</v>
      </c>
      <c r="T145" s="22">
        <v>2.1978459753950559E-3</v>
      </c>
      <c r="U145" s="22">
        <v>0.2891316438285374</v>
      </c>
      <c r="V145" s="22">
        <v>249.12719609919824</v>
      </c>
      <c r="W145" s="22">
        <v>0</v>
      </c>
      <c r="X145" s="22">
        <v>158.41377938559333</v>
      </c>
      <c r="Y145" s="22">
        <v>998.32150264788118</v>
      </c>
      <c r="Z145" s="22">
        <v>25244.688869015226</v>
      </c>
      <c r="AA145" s="22">
        <v>0</v>
      </c>
      <c r="AB145" s="22">
        <v>0.26608491843232024</v>
      </c>
      <c r="AC145" s="22">
        <v>0.16820547224504387</v>
      </c>
      <c r="AD145" s="22">
        <v>0</v>
      </c>
      <c r="AE145" s="22">
        <v>160.0355172137761</v>
      </c>
      <c r="AF145" s="22">
        <v>0</v>
      </c>
      <c r="AG145" s="22">
        <v>356.89639423356681</v>
      </c>
      <c r="AH145" s="22">
        <v>1.1166127390958481E-2</v>
      </c>
      <c r="AI145" s="22">
        <v>1014.1152882351945</v>
      </c>
      <c r="AJ145" s="22">
        <v>268.25559997329299</v>
      </c>
      <c r="AK145" s="22">
        <v>1.6685603821225303</v>
      </c>
      <c r="AL145" s="22">
        <v>12381.1358469482</v>
      </c>
      <c r="AM145" s="22">
        <v>10.084687201951748</v>
      </c>
      <c r="AN145" s="22">
        <v>0.95734704221816258</v>
      </c>
      <c r="AO145" s="22">
        <v>350.91971089841917</v>
      </c>
      <c r="AP145" s="22">
        <v>166.33312730862539</v>
      </c>
      <c r="AQ145" s="22">
        <v>3.0413827584379392E-3</v>
      </c>
      <c r="AR145" s="22">
        <v>36.670339810652678</v>
      </c>
      <c r="AS145" s="22">
        <v>17356.285766778135</v>
      </c>
      <c r="AT145" s="22">
        <v>9.2150474096578151E-3</v>
      </c>
      <c r="AU145" s="22">
        <v>2.7014824332964073E-3</v>
      </c>
      <c r="AV145" s="22">
        <v>1.7510064767521014</v>
      </c>
      <c r="AW145" s="22">
        <v>175.90557154631279</v>
      </c>
      <c r="AX145" s="22">
        <v>1.985421474451903</v>
      </c>
      <c r="AY145" s="22">
        <v>10080.135661011185</v>
      </c>
      <c r="AZ145" s="22">
        <v>257.38920540468951</v>
      </c>
      <c r="BA145" s="22">
        <v>34893.938205380109</v>
      </c>
      <c r="BB145" s="22">
        <v>430.56478561374126</v>
      </c>
      <c r="BC145" s="22">
        <v>6198.1484456822482</v>
      </c>
      <c r="BD145" s="22">
        <v>171471.65535701154</v>
      </c>
    </row>
    <row r="146" spans="1:56" x14ac:dyDescent="0.3">
      <c r="A146" s="23" t="s">
        <v>22</v>
      </c>
      <c r="B146" s="22">
        <v>266.94500807783965</v>
      </c>
      <c r="C146" s="22">
        <v>28.67586615078568</v>
      </c>
      <c r="D146" s="22">
        <v>59.819651509994273</v>
      </c>
      <c r="E146" s="22">
        <v>5.4669094959423559</v>
      </c>
      <c r="F146" s="22">
        <v>0</v>
      </c>
      <c r="G146" s="22">
        <v>5056.4559785325109</v>
      </c>
      <c r="H146" s="22">
        <v>0</v>
      </c>
      <c r="I146" s="22">
        <v>308.06014339724254</v>
      </c>
      <c r="J146" s="22">
        <v>5903.3030368228528</v>
      </c>
      <c r="K146" s="22">
        <v>200.34732537517891</v>
      </c>
      <c r="L146" s="22">
        <v>0</v>
      </c>
      <c r="M146" s="22">
        <v>0</v>
      </c>
      <c r="N146" s="22">
        <v>47.184318388686528</v>
      </c>
      <c r="O146" s="22">
        <v>8.822362378437024</v>
      </c>
      <c r="P146" s="22">
        <v>4.8824991219809943</v>
      </c>
      <c r="Q146" s="22">
        <v>84.419672160672931</v>
      </c>
      <c r="R146" s="22">
        <v>11660.776741379228</v>
      </c>
      <c r="S146" s="22">
        <v>3038.295641260152</v>
      </c>
      <c r="T146" s="22">
        <v>15.007780321230539</v>
      </c>
      <c r="U146" s="22">
        <v>17.364591388572716</v>
      </c>
      <c r="V146" s="22">
        <v>114.33641746239574</v>
      </c>
      <c r="W146" s="22">
        <v>0.26673616593565674</v>
      </c>
      <c r="X146" s="22">
        <v>0</v>
      </c>
      <c r="Y146" s="22">
        <v>494.06724761153379</v>
      </c>
      <c r="Z146" s="22">
        <v>4965.7895278522392</v>
      </c>
      <c r="AA146" s="22">
        <v>0</v>
      </c>
      <c r="AB146" s="22">
        <v>7.2766958746431805E-3</v>
      </c>
      <c r="AC146" s="22">
        <v>109.87822063969945</v>
      </c>
      <c r="AD146" s="22">
        <v>0</v>
      </c>
      <c r="AE146" s="22">
        <v>42.096309596661719</v>
      </c>
      <c r="AF146" s="22">
        <v>0</v>
      </c>
      <c r="AG146" s="22">
        <v>81.59816126539242</v>
      </c>
      <c r="AH146" s="22">
        <v>9.7939819479661875E-5</v>
      </c>
      <c r="AI146" s="22">
        <v>751.03110245296284</v>
      </c>
      <c r="AJ146" s="22">
        <v>0.17074658937132883</v>
      </c>
      <c r="AK146" s="22">
        <v>17.601433884253147</v>
      </c>
      <c r="AL146" s="22">
        <v>5385.3766592552547</v>
      </c>
      <c r="AM146" s="22">
        <v>45.956579816993873</v>
      </c>
      <c r="AN146" s="22">
        <v>103.54172944750776</v>
      </c>
      <c r="AO146" s="22">
        <v>3.7921935733161076</v>
      </c>
      <c r="AP146" s="22">
        <v>607.70900013298342</v>
      </c>
      <c r="AQ146" s="22">
        <v>40.231455624605019</v>
      </c>
      <c r="AR146" s="22">
        <v>87.30119001373285</v>
      </c>
      <c r="AS146" s="22">
        <v>41.666225974859834</v>
      </c>
      <c r="AT146" s="22">
        <v>7.3455812915597534</v>
      </c>
      <c r="AU146" s="22">
        <v>0.92451460031886523</v>
      </c>
      <c r="AV146" s="22">
        <v>1562.2065294064714</v>
      </c>
      <c r="AW146" s="22">
        <v>94.154626299574602</v>
      </c>
      <c r="AX146" s="22">
        <v>24.30567788234281</v>
      </c>
      <c r="AY146" s="22">
        <v>0.87688526801900457</v>
      </c>
      <c r="AZ146" s="22">
        <v>2338.5961259161177</v>
      </c>
      <c r="BA146" s="22">
        <v>12543.617814236777</v>
      </c>
      <c r="BB146" s="22">
        <v>4.8725872443285336</v>
      </c>
      <c r="BC146" s="22">
        <v>1055.8754725179151</v>
      </c>
      <c r="BD146" s="22">
        <v>57231.021652420117</v>
      </c>
    </row>
    <row r="147" spans="1:56" x14ac:dyDescent="0.3">
      <c r="A147" s="23" t="s">
        <v>23</v>
      </c>
      <c r="B147" s="22">
        <v>576.91804971916258</v>
      </c>
      <c r="C147" s="22">
        <v>22106.382263635463</v>
      </c>
      <c r="D147" s="22">
        <v>10001.273514665956</v>
      </c>
      <c r="E147" s="22">
        <v>3912.9938572139949</v>
      </c>
      <c r="F147" s="22">
        <v>0</v>
      </c>
      <c r="G147" s="22">
        <v>2176.5458808164722</v>
      </c>
      <c r="H147" s="22">
        <v>0</v>
      </c>
      <c r="I147" s="22">
        <v>4038.9201414086733</v>
      </c>
      <c r="J147" s="22">
        <v>43648.913748766732</v>
      </c>
      <c r="K147" s="22">
        <v>1804.5555907731332</v>
      </c>
      <c r="L147" s="22">
        <v>1627.9695201680968</v>
      </c>
      <c r="M147" s="22">
        <v>1634.6722118826867</v>
      </c>
      <c r="N147" s="22">
        <v>2897.7943902629759</v>
      </c>
      <c r="O147" s="22">
        <v>3263.6230778505246</v>
      </c>
      <c r="P147" s="22">
        <v>59.691826005084842</v>
      </c>
      <c r="Q147" s="22">
        <v>436.14739988671397</v>
      </c>
      <c r="R147" s="22">
        <v>102874.61415320102</v>
      </c>
      <c r="S147" s="22">
        <v>110854.54352794283</v>
      </c>
      <c r="T147" s="22">
        <v>995.20679997718821</v>
      </c>
      <c r="U147" s="22">
        <v>5670.2736836492404</v>
      </c>
      <c r="V147" s="22">
        <v>9325.9857591846649</v>
      </c>
      <c r="W147" s="22">
        <v>270.3968996843376</v>
      </c>
      <c r="X147" s="22">
        <v>3333.6952711254348</v>
      </c>
      <c r="Y147" s="22">
        <v>0</v>
      </c>
      <c r="Z147" s="22">
        <v>6307.5307412243837</v>
      </c>
      <c r="AA147" s="22">
        <v>7.110175507275061</v>
      </c>
      <c r="AB147" s="22">
        <v>89.228267362841265</v>
      </c>
      <c r="AC147" s="22">
        <v>165.38860103642838</v>
      </c>
      <c r="AD147" s="22">
        <v>51.435312180287681</v>
      </c>
      <c r="AE147" s="22">
        <v>53660.046823781406</v>
      </c>
      <c r="AF147" s="22">
        <v>6389.1377478201312</v>
      </c>
      <c r="AG147" s="22">
        <v>1070.0763221124726</v>
      </c>
      <c r="AH147" s="22">
        <v>5.0393345539508109E-5</v>
      </c>
      <c r="AI147" s="22">
        <v>17522.37167031641</v>
      </c>
      <c r="AJ147" s="22">
        <v>17.25800014966287</v>
      </c>
      <c r="AK147" s="22">
        <v>558.57822089503054</v>
      </c>
      <c r="AL147" s="22">
        <v>22747.302953262253</v>
      </c>
      <c r="AM147" s="22">
        <v>791.32017994102705</v>
      </c>
      <c r="AN147" s="22">
        <v>9080.4552346690489</v>
      </c>
      <c r="AO147" s="22">
        <v>2120.0505773645095</v>
      </c>
      <c r="AP147" s="22">
        <v>23631.203886061601</v>
      </c>
      <c r="AQ147" s="22">
        <v>8369.2081351415945</v>
      </c>
      <c r="AR147" s="22">
        <v>10076.038898508457</v>
      </c>
      <c r="AS147" s="22">
        <v>15084.813434436488</v>
      </c>
      <c r="AT147" s="22">
        <v>6116.9635424751459</v>
      </c>
      <c r="AU147" s="22">
        <v>1971.639552467243</v>
      </c>
      <c r="AV147" s="22">
        <v>7672.2337149278019</v>
      </c>
      <c r="AW147" s="22">
        <v>10966.616785129256</v>
      </c>
      <c r="AX147" s="22">
        <v>961.56988966308666</v>
      </c>
      <c r="AY147" s="22">
        <v>5895.6198474882494</v>
      </c>
      <c r="AZ147" s="22">
        <v>23439.478350969461</v>
      </c>
      <c r="BA147" s="22">
        <v>918298.45054334158</v>
      </c>
      <c r="BB147" s="22">
        <v>121.3119057799876</v>
      </c>
      <c r="BC147" s="22">
        <v>71925.243186314212</v>
      </c>
      <c r="BD147" s="22">
        <v>1556618.8001185409</v>
      </c>
    </row>
    <row r="148" spans="1:56" x14ac:dyDescent="0.3">
      <c r="A148" s="23" t="s">
        <v>24</v>
      </c>
      <c r="B148" s="22">
        <v>9121.5422831314936</v>
      </c>
      <c r="C148" s="22">
        <v>19225.484727198254</v>
      </c>
      <c r="D148" s="22">
        <v>2474.5731382805898</v>
      </c>
      <c r="E148" s="22">
        <v>258.60101607861145</v>
      </c>
      <c r="F148" s="22">
        <v>0</v>
      </c>
      <c r="G148" s="22">
        <v>9.9463313292107234</v>
      </c>
      <c r="H148" s="22">
        <v>0</v>
      </c>
      <c r="I148" s="22">
        <v>4258.31950575256</v>
      </c>
      <c r="J148" s="22">
        <v>534551.37259987625</v>
      </c>
      <c r="K148" s="22">
        <v>24055.19202325042</v>
      </c>
      <c r="L148" s="22">
        <v>0</v>
      </c>
      <c r="M148" s="22">
        <v>0</v>
      </c>
      <c r="N148" s="22">
        <v>1204.2020078076598</v>
      </c>
      <c r="O148" s="22">
        <v>191.00733368216021</v>
      </c>
      <c r="P148" s="22">
        <v>5.5044850484015366E-4</v>
      </c>
      <c r="Q148" s="22">
        <v>4715.2288732969209</v>
      </c>
      <c r="R148" s="22">
        <v>66945.277386426897</v>
      </c>
      <c r="S148" s="22">
        <v>80236.770562333884</v>
      </c>
      <c r="T148" s="22">
        <v>0.509197306009462</v>
      </c>
      <c r="U148" s="22">
        <v>16.665480478486174</v>
      </c>
      <c r="V148" s="22">
        <v>1098.0208460548943</v>
      </c>
      <c r="W148" s="22">
        <v>27935.511358282718</v>
      </c>
      <c r="X148" s="22">
        <v>28094.6063096996</v>
      </c>
      <c r="Y148" s="22">
        <v>20872.130736599011</v>
      </c>
      <c r="Z148" s="22">
        <v>0</v>
      </c>
      <c r="AA148" s="22">
        <v>0</v>
      </c>
      <c r="AB148" s="22">
        <v>0.4344239743429768</v>
      </c>
      <c r="AC148" s="22">
        <v>960.26739316727389</v>
      </c>
      <c r="AD148" s="22">
        <v>0</v>
      </c>
      <c r="AE148" s="22">
        <v>106624.56630379811</v>
      </c>
      <c r="AF148" s="22">
        <v>6611.9226866330764</v>
      </c>
      <c r="AG148" s="22">
        <v>537.71902916055501</v>
      </c>
      <c r="AH148" s="22">
        <v>0.65863839670723223</v>
      </c>
      <c r="AI148" s="22">
        <v>5044.6832160930044</v>
      </c>
      <c r="AJ148" s="22">
        <v>9.9006749788917716</v>
      </c>
      <c r="AK148" s="22">
        <v>2040.878217469517</v>
      </c>
      <c r="AL148" s="22">
        <v>1046432.7443297964</v>
      </c>
      <c r="AM148" s="22">
        <v>7342.0243035482963</v>
      </c>
      <c r="AN148" s="22">
        <v>379.43984307239049</v>
      </c>
      <c r="AO148" s="22">
        <v>176.31747277039517</v>
      </c>
      <c r="AP148" s="22">
        <v>524537.84979916574</v>
      </c>
      <c r="AQ148" s="22">
        <v>20.529822034733602</v>
      </c>
      <c r="AR148" s="22">
        <v>455.85417146393428</v>
      </c>
      <c r="AS148" s="22">
        <v>176908.35700355627</v>
      </c>
      <c r="AT148" s="22">
        <v>1.8858407242737214</v>
      </c>
      <c r="AU148" s="22">
        <v>1.0767772003915368E-6</v>
      </c>
      <c r="AV148" s="22">
        <v>187.91231276511539</v>
      </c>
      <c r="AW148" s="22">
        <v>78.408195932676179</v>
      </c>
      <c r="AX148" s="22">
        <v>36629.665671447015</v>
      </c>
      <c r="AY148" s="22">
        <v>77.427620711432112</v>
      </c>
      <c r="AZ148" s="22">
        <v>44033.283349265883</v>
      </c>
      <c r="BA148" s="22">
        <v>452571.08186206431</v>
      </c>
      <c r="BB148" s="22">
        <v>5237.8336150747436</v>
      </c>
      <c r="BC148" s="22">
        <v>27166.429258050772</v>
      </c>
      <c r="BD148" s="22">
        <v>3269333.0373235075</v>
      </c>
    </row>
    <row r="149" spans="1:56" x14ac:dyDescent="0.3">
      <c r="A149" s="23" t="s">
        <v>25</v>
      </c>
      <c r="B149" s="22">
        <v>0</v>
      </c>
      <c r="C149" s="22">
        <v>0</v>
      </c>
      <c r="D149" s="22">
        <v>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0</v>
      </c>
      <c r="AQ149" s="22"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</row>
    <row r="150" spans="1:56" x14ac:dyDescent="0.3">
      <c r="A150" s="23" t="s">
        <v>26</v>
      </c>
      <c r="B150" s="22">
        <v>0.55855681641446231</v>
      </c>
      <c r="C150" s="22">
        <v>1.857793674065536E-2</v>
      </c>
      <c r="D150" s="22">
        <v>0.21155850534754139</v>
      </c>
      <c r="E150" s="22">
        <v>2.8088319225969181E-2</v>
      </c>
      <c r="F150" s="22">
        <v>0</v>
      </c>
      <c r="G150" s="22">
        <v>2.4329479577835903E-3</v>
      </c>
      <c r="H150" s="22">
        <v>0</v>
      </c>
      <c r="I150" s="22">
        <v>6.4588113728164427E-3</v>
      </c>
      <c r="J150" s="22">
        <v>19.032238355327678</v>
      </c>
      <c r="K150" s="22">
        <v>4.2904782464112525</v>
      </c>
      <c r="L150" s="22">
        <v>0</v>
      </c>
      <c r="M150" s="22">
        <v>0</v>
      </c>
      <c r="N150" s="22">
        <v>0.68408118392715722</v>
      </c>
      <c r="O150" s="22">
        <v>5.3639701936039012E-3</v>
      </c>
      <c r="P150" s="22">
        <v>9.127246573168696</v>
      </c>
      <c r="Q150" s="22">
        <v>4.2868743625505126E-4</v>
      </c>
      <c r="R150" s="22">
        <v>0.14716797143610599</v>
      </c>
      <c r="S150" s="22">
        <v>1.7288888258318285</v>
      </c>
      <c r="T150" s="22">
        <v>1.2456017395108283E-4</v>
      </c>
      <c r="U150" s="22">
        <v>4.0309774848696989E-3</v>
      </c>
      <c r="V150" s="22">
        <v>13.269926647401579</v>
      </c>
      <c r="W150" s="22">
        <v>4.5943332133454098E-3</v>
      </c>
      <c r="X150" s="22">
        <v>0</v>
      </c>
      <c r="Y150" s="22">
        <v>4.0780192071060281E-3</v>
      </c>
      <c r="Z150" s="22">
        <v>2.565093725543381</v>
      </c>
      <c r="AA150" s="22">
        <v>0</v>
      </c>
      <c r="AB150" s="22">
        <v>0</v>
      </c>
      <c r="AC150" s="22">
        <v>0.76721819143596803</v>
      </c>
      <c r="AD150" s="22">
        <v>0</v>
      </c>
      <c r="AE150" s="22">
        <v>6.4407798083098058E-2</v>
      </c>
      <c r="AF150" s="22">
        <v>0</v>
      </c>
      <c r="AG150" s="22">
        <v>6.3980512162673697E-2</v>
      </c>
      <c r="AH150" s="22">
        <v>0</v>
      </c>
      <c r="AI150" s="22">
        <v>2.4054507254901568E-2</v>
      </c>
      <c r="AJ150" s="22">
        <v>2.4179327884621964E-3</v>
      </c>
      <c r="AK150" s="22">
        <v>0</v>
      </c>
      <c r="AL150" s="22">
        <v>0.15532055629723668</v>
      </c>
      <c r="AM150" s="22">
        <v>0.69405383889720595</v>
      </c>
      <c r="AN150" s="22">
        <v>5.0972952288767422E-3</v>
      </c>
      <c r="AO150" s="22">
        <v>0</v>
      </c>
      <c r="AP150" s="22">
        <v>0.70133960748608337</v>
      </c>
      <c r="AQ150" s="22">
        <v>1.6486481660976622E-4</v>
      </c>
      <c r="AR150" s="22">
        <v>1761.8036528426212</v>
      </c>
      <c r="AS150" s="22">
        <v>0.81218725626747623</v>
      </c>
      <c r="AT150" s="22">
        <v>0</v>
      </c>
      <c r="AU150" s="22">
        <v>0</v>
      </c>
      <c r="AV150" s="22">
        <v>2.0040501140096119E-3</v>
      </c>
      <c r="AW150" s="22">
        <v>1.5984027408251465E-3</v>
      </c>
      <c r="AX150" s="22">
        <v>6.434373873814582E-2</v>
      </c>
      <c r="AY150" s="22">
        <v>19.630076604050263</v>
      </c>
      <c r="AZ150" s="22">
        <v>71.766859443825467</v>
      </c>
      <c r="BA150" s="22">
        <v>1.2333325623766465</v>
      </c>
      <c r="BB150" s="22">
        <v>0.10458525850276304</v>
      </c>
      <c r="BC150" s="22">
        <v>60.531829235762359</v>
      </c>
      <c r="BD150" s="22">
        <v>1970.1179399132664</v>
      </c>
    </row>
    <row r="151" spans="1:56" x14ac:dyDescent="0.3">
      <c r="A151" s="23" t="s">
        <v>27</v>
      </c>
      <c r="B151" s="22">
        <v>9.5117474074801311</v>
      </c>
      <c r="C151" s="22">
        <v>551.61235742445592</v>
      </c>
      <c r="D151" s="22">
        <v>318.78970647942231</v>
      </c>
      <c r="E151" s="22">
        <v>13.708158456076186</v>
      </c>
      <c r="F151" s="22">
        <v>0</v>
      </c>
      <c r="G151" s="22">
        <v>1.2139967428320451</v>
      </c>
      <c r="H151" s="22">
        <v>0</v>
      </c>
      <c r="I151" s="22">
        <v>1110.7951242941344</v>
      </c>
      <c r="J151" s="22">
        <v>10252.650524308381</v>
      </c>
      <c r="K151" s="22">
        <v>2052.3131572773405</v>
      </c>
      <c r="L151" s="22">
        <v>196.85352933705687</v>
      </c>
      <c r="M151" s="22">
        <v>0</v>
      </c>
      <c r="N151" s="22">
        <v>32.007558594357697</v>
      </c>
      <c r="O151" s="22">
        <v>455.41322193594488</v>
      </c>
      <c r="P151" s="22">
        <v>83.20693898470131</v>
      </c>
      <c r="Q151" s="22">
        <v>1239.0588262697042</v>
      </c>
      <c r="R151" s="22">
        <v>78.830744805663471</v>
      </c>
      <c r="S151" s="22">
        <v>22706.617550229475</v>
      </c>
      <c r="T151" s="22">
        <v>5.9601995802193504E-2</v>
      </c>
      <c r="U151" s="22">
        <v>193.32948813434362</v>
      </c>
      <c r="V151" s="22">
        <v>138.97960108008715</v>
      </c>
      <c r="W151" s="22">
        <v>2.2366910256877279</v>
      </c>
      <c r="X151" s="22">
        <v>0.18522023124077786</v>
      </c>
      <c r="Y151" s="22">
        <v>1856.6984937002078</v>
      </c>
      <c r="Z151" s="22">
        <v>1029.1371027798725</v>
      </c>
      <c r="AA151" s="22">
        <v>0</v>
      </c>
      <c r="AB151" s="22">
        <v>115.46694417064597</v>
      </c>
      <c r="AC151" s="22">
        <v>0</v>
      </c>
      <c r="AD151" s="22">
        <v>506.10899867898189</v>
      </c>
      <c r="AE151" s="22">
        <v>31.08520269641113</v>
      </c>
      <c r="AF151" s="22">
        <v>0</v>
      </c>
      <c r="AG151" s="22">
        <v>3600.7633927522597</v>
      </c>
      <c r="AH151" s="22">
        <v>4.1721461023178406E-4</v>
      </c>
      <c r="AI151" s="22">
        <v>1194.6197155774978</v>
      </c>
      <c r="AJ151" s="22">
        <v>1.2061857630356863</v>
      </c>
      <c r="AK151" s="22">
        <v>1388.3079313455723</v>
      </c>
      <c r="AL151" s="22">
        <v>75.025743780366398</v>
      </c>
      <c r="AM151" s="22">
        <v>332.02227123973472</v>
      </c>
      <c r="AN151" s="22">
        <v>535.91654884296599</v>
      </c>
      <c r="AO151" s="22">
        <v>7.3954123866906629</v>
      </c>
      <c r="AP151" s="22">
        <v>781.43803775974015</v>
      </c>
      <c r="AQ151" s="22">
        <v>7.8892697777851892E-2</v>
      </c>
      <c r="AR151" s="22">
        <v>1983.0276456666115</v>
      </c>
      <c r="AS151" s="22">
        <v>390.30090085238663</v>
      </c>
      <c r="AT151" s="22">
        <v>413.75204670529092</v>
      </c>
      <c r="AU151" s="22">
        <v>1.0093901860446388E-4</v>
      </c>
      <c r="AV151" s="22">
        <v>913.85996411289932</v>
      </c>
      <c r="AW151" s="22">
        <v>5210.2949160595554</v>
      </c>
      <c r="AX151" s="22">
        <v>30.910767132964573</v>
      </c>
      <c r="AY151" s="22">
        <v>9720.7300144652017</v>
      </c>
      <c r="AZ151" s="22">
        <v>576.62942874982969</v>
      </c>
      <c r="BA151" s="22">
        <v>6759.1674767998866</v>
      </c>
      <c r="BB151" s="22">
        <v>50.004455397870537</v>
      </c>
      <c r="BC151" s="22">
        <v>2772.5175447137754</v>
      </c>
      <c r="BD151" s="22">
        <v>79713.840297995834</v>
      </c>
    </row>
    <row r="152" spans="1:56" x14ac:dyDescent="0.3">
      <c r="A152" s="23" t="s">
        <v>28</v>
      </c>
      <c r="B152" s="22">
        <v>2.4815559770576676E-2</v>
      </c>
      <c r="C152" s="22">
        <v>11352.58972164355</v>
      </c>
      <c r="D152" s="22">
        <v>97964.921099029918</v>
      </c>
      <c r="E152" s="22">
        <v>3.7780980755474963E-3</v>
      </c>
      <c r="F152" s="22">
        <v>0</v>
      </c>
      <c r="G152" s="22">
        <v>7.9035347782387458E-4</v>
      </c>
      <c r="H152" s="22">
        <v>0</v>
      </c>
      <c r="I152" s="22">
        <v>16.979448407481669</v>
      </c>
      <c r="J152" s="22">
        <v>2.7078374452317577</v>
      </c>
      <c r="K152" s="22">
        <v>1.3155099020643242E-2</v>
      </c>
      <c r="L152" s="22">
        <v>0</v>
      </c>
      <c r="M152" s="22">
        <v>2.0927112308646461</v>
      </c>
      <c r="N152" s="22">
        <v>46.931075031584669</v>
      </c>
      <c r="O152" s="22">
        <v>18.943742877732905</v>
      </c>
      <c r="P152" s="22">
        <v>0.463049010074498</v>
      </c>
      <c r="Q152" s="22">
        <v>50.44558138587837</v>
      </c>
      <c r="R152" s="22">
        <v>31961.940754460778</v>
      </c>
      <c r="S152" s="22">
        <v>51111.269358204125</v>
      </c>
      <c r="T152" s="22">
        <v>1.9051488515874074E-2</v>
      </c>
      <c r="U152" s="22">
        <v>401.99400955926791</v>
      </c>
      <c r="V152" s="22">
        <v>27.076953762617311</v>
      </c>
      <c r="W152" s="22">
        <v>5.4299061908521251</v>
      </c>
      <c r="X152" s="22">
        <v>2.3074821854183667E-4</v>
      </c>
      <c r="Y152" s="22">
        <v>143.34302001259454</v>
      </c>
      <c r="Z152" s="22">
        <v>0.20325934872409399</v>
      </c>
      <c r="AA152" s="22">
        <v>0</v>
      </c>
      <c r="AB152" s="22">
        <v>1.5436100143656424E-4</v>
      </c>
      <c r="AC152" s="22">
        <v>1.4697009295176205E-4</v>
      </c>
      <c r="AD152" s="22">
        <v>0</v>
      </c>
      <c r="AE152" s="22">
        <v>1.9116785230305698E-3</v>
      </c>
      <c r="AF152" s="22">
        <v>0</v>
      </c>
      <c r="AG152" s="22">
        <v>5.6664866593253018</v>
      </c>
      <c r="AH152" s="22">
        <v>6.4972044053407893E-6</v>
      </c>
      <c r="AI152" s="22">
        <v>74171.740683560289</v>
      </c>
      <c r="AJ152" s="22">
        <v>4.5979261525590036E-4</v>
      </c>
      <c r="AK152" s="22">
        <v>132.54360003759223</v>
      </c>
      <c r="AL152" s="22">
        <v>1.1378621677855643E-2</v>
      </c>
      <c r="AM152" s="22">
        <v>2.8068763591866833E-3</v>
      </c>
      <c r="AN152" s="22">
        <v>9.1154402190636041</v>
      </c>
      <c r="AO152" s="22">
        <v>1152.1219618114503</v>
      </c>
      <c r="AP152" s="22">
        <v>2.9511816073468987E-3</v>
      </c>
      <c r="AQ152" s="22">
        <v>38.383182539337156</v>
      </c>
      <c r="AR152" s="22">
        <v>16.254723926187939</v>
      </c>
      <c r="AS152" s="22">
        <v>1.0279594684507122E-2</v>
      </c>
      <c r="AT152" s="22">
        <v>5.3619347629808539E-6</v>
      </c>
      <c r="AU152" s="22">
        <v>1.571904291614707E-6</v>
      </c>
      <c r="AV152" s="22">
        <v>4.3702090112721645</v>
      </c>
      <c r="AW152" s="22">
        <v>170.34751659127554</v>
      </c>
      <c r="AX152" s="22">
        <v>1.0784887311225345E-3</v>
      </c>
      <c r="AY152" s="22">
        <v>66.475145325249443</v>
      </c>
      <c r="AZ152" s="22">
        <v>28.54604164966559</v>
      </c>
      <c r="BA152" s="22">
        <v>25.996563701114422</v>
      </c>
      <c r="BB152" s="22">
        <v>0</v>
      </c>
      <c r="BC152" s="22">
        <v>677.38333232076241</v>
      </c>
      <c r="BD152" s="22">
        <v>269606.3694172973</v>
      </c>
    </row>
    <row r="153" spans="1:56" x14ac:dyDescent="0.3">
      <c r="A153" s="23" t="s">
        <v>29</v>
      </c>
      <c r="B153" s="22">
        <v>33510.302112198915</v>
      </c>
      <c r="C153" s="22">
        <v>1809.3411658492041</v>
      </c>
      <c r="D153" s="22">
        <v>1988.9351627498991</v>
      </c>
      <c r="E153" s="22">
        <v>46.943432570631479</v>
      </c>
      <c r="F153" s="22">
        <v>0</v>
      </c>
      <c r="G153" s="22">
        <v>0.57917886507619942</v>
      </c>
      <c r="H153" s="22">
        <v>0</v>
      </c>
      <c r="I153" s="22">
        <v>11730.836839887608</v>
      </c>
      <c r="J153" s="22">
        <v>315946.33480642393</v>
      </c>
      <c r="K153" s="22">
        <v>2630.4462330781398</v>
      </c>
      <c r="L153" s="22">
        <v>0</v>
      </c>
      <c r="M153" s="22">
        <v>0</v>
      </c>
      <c r="N153" s="22">
        <v>2063.3736650260194</v>
      </c>
      <c r="O153" s="22">
        <v>11.892219045225586</v>
      </c>
      <c r="P153" s="22">
        <v>0.23877842973969582</v>
      </c>
      <c r="Q153" s="22">
        <v>21.793933948572562</v>
      </c>
      <c r="R153" s="22">
        <v>15878.270911817224</v>
      </c>
      <c r="S153" s="22">
        <v>207097.06365052416</v>
      </c>
      <c r="T153" s="22">
        <v>1.7846410313827783E-2</v>
      </c>
      <c r="U153" s="22">
        <v>0.61523375378881906</v>
      </c>
      <c r="V153" s="22">
        <v>27382.578715584652</v>
      </c>
      <c r="W153" s="22">
        <v>5793.5775384206363</v>
      </c>
      <c r="X153" s="22">
        <v>2405.3994535196375</v>
      </c>
      <c r="Y153" s="22">
        <v>4848.722317602409</v>
      </c>
      <c r="Z153" s="22">
        <v>476776.01530036918</v>
      </c>
      <c r="AA153" s="22">
        <v>0</v>
      </c>
      <c r="AB153" s="22">
        <v>6.0904757604685444E-2</v>
      </c>
      <c r="AC153" s="22">
        <v>7.0987148423519839</v>
      </c>
      <c r="AD153" s="22">
        <v>0</v>
      </c>
      <c r="AE153" s="22">
        <v>0</v>
      </c>
      <c r="AF153" s="22">
        <v>0</v>
      </c>
      <c r="AG153" s="22">
        <v>2159.9448737694884</v>
      </c>
      <c r="AH153" s="22">
        <v>1.2338490816391816</v>
      </c>
      <c r="AI153" s="22">
        <v>62581.625165449448</v>
      </c>
      <c r="AJ153" s="22">
        <v>35.17926790347417</v>
      </c>
      <c r="AK153" s="22">
        <v>5.8141641492309022</v>
      </c>
      <c r="AL153" s="22">
        <v>156452.69382295088</v>
      </c>
      <c r="AM153" s="22">
        <v>10822.740346123992</v>
      </c>
      <c r="AN153" s="22">
        <v>2.7488279448577728</v>
      </c>
      <c r="AO153" s="22">
        <v>0.8667050410773306</v>
      </c>
      <c r="AP153" s="22">
        <v>114891.98115962211</v>
      </c>
      <c r="AQ153" s="22">
        <v>2.364396129727386E-2</v>
      </c>
      <c r="AR153" s="22">
        <v>214.04895133300144</v>
      </c>
      <c r="AS153" s="22">
        <v>149399.38449565676</v>
      </c>
      <c r="AT153" s="22">
        <v>1.5933077654043553E-3</v>
      </c>
      <c r="AU153" s="22">
        <v>4.6709395488985878E-4</v>
      </c>
      <c r="AV153" s="22">
        <v>11.041723289224905</v>
      </c>
      <c r="AW153" s="22">
        <v>6.2905999529985772</v>
      </c>
      <c r="AX153" s="22">
        <v>66908.326088528687</v>
      </c>
      <c r="AY153" s="22">
        <v>172035.74826049348</v>
      </c>
      <c r="AZ153" s="22">
        <v>8138.4884454021349</v>
      </c>
      <c r="BA153" s="22">
        <v>1505754.648099914</v>
      </c>
      <c r="BB153" s="22">
        <v>13186.607527791766</v>
      </c>
      <c r="BC153" s="22">
        <v>65071.460187607525</v>
      </c>
      <c r="BD153" s="22">
        <v>3437631.3363820431</v>
      </c>
    </row>
    <row r="154" spans="1:56" x14ac:dyDescent="0.3">
      <c r="A154" s="23" t="s">
        <v>30</v>
      </c>
      <c r="B154" s="22">
        <v>0</v>
      </c>
      <c r="C154" s="22">
        <v>2.8356791590720484E-5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1.5441567693862415E-5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0.47064991537518142</v>
      </c>
      <c r="Z154" s="22">
        <v>2.6610155166150546E-4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10.358500369641268</v>
      </c>
      <c r="BD154" s="22">
        <v>10.829460184927397</v>
      </c>
    </row>
    <row r="155" spans="1:56" x14ac:dyDescent="0.3">
      <c r="A155" s="25" t="s">
        <v>31</v>
      </c>
      <c r="B155" s="22">
        <v>0.27757120556496928</v>
      </c>
      <c r="C155" s="22">
        <v>0.40463507797686177</v>
      </c>
      <c r="D155" s="22">
        <v>0.41581165335373332</v>
      </c>
      <c r="E155" s="22">
        <v>0.16585300709614981</v>
      </c>
      <c r="F155" s="22">
        <v>0</v>
      </c>
      <c r="G155" s="22">
        <v>8.7343448173347864E-3</v>
      </c>
      <c r="H155" s="22">
        <v>0</v>
      </c>
      <c r="I155" s="22">
        <v>152.05863228990731</v>
      </c>
      <c r="J155" s="22">
        <v>23.532155376076695</v>
      </c>
      <c r="K155" s="22">
        <v>5.0040557582863991</v>
      </c>
      <c r="L155" s="22">
        <v>0</v>
      </c>
      <c r="M155" s="22">
        <v>0</v>
      </c>
      <c r="N155" s="22">
        <v>9.0488586147105445E-3</v>
      </c>
      <c r="O155" s="22">
        <v>3.0060193880496432E-2</v>
      </c>
      <c r="P155" s="22">
        <v>6.1181494474689549E-3</v>
      </c>
      <c r="Q155" s="22">
        <v>7.1301237168345133E-2</v>
      </c>
      <c r="R155" s="22">
        <v>33158.336538109928</v>
      </c>
      <c r="S155" s="22">
        <v>6.8934655273988081</v>
      </c>
      <c r="T155" s="22">
        <v>1.4467410607870825E-4</v>
      </c>
      <c r="U155" s="22">
        <v>5.6477152103555596E-3</v>
      </c>
      <c r="V155" s="22">
        <v>0.49545949393469735</v>
      </c>
      <c r="W155" s="22">
        <v>2.9041317245332491E-2</v>
      </c>
      <c r="X155" s="22">
        <v>5.9959482441754686</v>
      </c>
      <c r="Y155" s="22">
        <v>0.44237810136751776</v>
      </c>
      <c r="Z155" s="22">
        <v>452.70922966143593</v>
      </c>
      <c r="AA155" s="22">
        <v>0</v>
      </c>
      <c r="AB155" s="22">
        <v>1.2939139073940399E-3</v>
      </c>
      <c r="AC155" s="22">
        <v>2.8380345177331019E-2</v>
      </c>
      <c r="AD155" s="22">
        <v>0</v>
      </c>
      <c r="AE155" s="22">
        <v>74.054527308143378</v>
      </c>
      <c r="AF155" s="22">
        <v>0</v>
      </c>
      <c r="AG155" s="22">
        <v>0</v>
      </c>
      <c r="AH155" s="22">
        <v>4.9468605339472512E-5</v>
      </c>
      <c r="AI155" s="22">
        <v>0.5184994096063088</v>
      </c>
      <c r="AJ155" s="22">
        <v>2.8658519423341803E-2</v>
      </c>
      <c r="AK155" s="22">
        <v>2.7932265018873231E-2</v>
      </c>
      <c r="AL155" s="22">
        <v>11.600156123855111</v>
      </c>
      <c r="AM155" s="22">
        <v>7.9187892797756838</v>
      </c>
      <c r="AN155" s="22">
        <v>7.2268353896341004</v>
      </c>
      <c r="AO155" s="22">
        <v>4.8707533484541668E-3</v>
      </c>
      <c r="AP155" s="22">
        <v>1.8705515195342719</v>
      </c>
      <c r="AQ155" s="22">
        <v>1.9207354655731209E-4</v>
      </c>
      <c r="AR155" s="22">
        <v>0.40131424906242802</v>
      </c>
      <c r="AS155" s="22">
        <v>1.3566556973315778</v>
      </c>
      <c r="AT155" s="22">
        <v>4.0824856060840719E-5</v>
      </c>
      <c r="AU155" s="22">
        <v>1.1968210969227222E-5</v>
      </c>
      <c r="AV155" s="22">
        <v>8.5157287139586497</v>
      </c>
      <c r="AW155" s="22">
        <v>2.2218103666595192E-2</v>
      </c>
      <c r="AX155" s="22">
        <v>0.16445146167700997</v>
      </c>
      <c r="AY155" s="22">
        <v>3.1885398756186609E-2</v>
      </c>
      <c r="AZ155" s="22">
        <v>9.4861746353084495</v>
      </c>
      <c r="BA155" s="22">
        <v>5518.0427361860629</v>
      </c>
      <c r="BB155" s="22">
        <v>0.11678414041764458</v>
      </c>
      <c r="BC155" s="22">
        <v>302.46427627613673</v>
      </c>
      <c r="BD155" s="22">
        <v>39750.77484402206</v>
      </c>
    </row>
    <row r="156" spans="1:56" x14ac:dyDescent="0.3">
      <c r="A156" s="23" t="s">
        <v>32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</row>
    <row r="157" spans="1:56" x14ac:dyDescent="0.3">
      <c r="A157" s="23" t="s">
        <v>33</v>
      </c>
      <c r="B157" s="22">
        <v>372.48982245497916</v>
      </c>
      <c r="C157" s="22">
        <v>115696.17661089519</v>
      </c>
      <c r="D157" s="22">
        <v>402203.46087374102</v>
      </c>
      <c r="E157" s="22">
        <v>399.92881603907472</v>
      </c>
      <c r="F157" s="22">
        <v>0</v>
      </c>
      <c r="G157" s="22">
        <v>2256.992912063869</v>
      </c>
      <c r="H157" s="22">
        <v>0</v>
      </c>
      <c r="I157" s="22">
        <v>3559.1491473244573</v>
      </c>
      <c r="J157" s="22">
        <v>39900.639724467808</v>
      </c>
      <c r="K157" s="22">
        <v>6044.447083380549</v>
      </c>
      <c r="L157" s="22">
        <v>6900.0736789087505</v>
      </c>
      <c r="M157" s="22">
        <v>16371.553874785634</v>
      </c>
      <c r="N157" s="22">
        <v>43753.180115671457</v>
      </c>
      <c r="O157" s="22">
        <v>17593.45816060387</v>
      </c>
      <c r="P157" s="22">
        <v>11351.994916936312</v>
      </c>
      <c r="Q157" s="22">
        <v>16349.546100163963</v>
      </c>
      <c r="R157" s="22">
        <v>1041890.1493386226</v>
      </c>
      <c r="S157" s="22">
        <v>2677771.6180558908</v>
      </c>
      <c r="T157" s="22">
        <v>7786.8992083370022</v>
      </c>
      <c r="U157" s="22">
        <v>100298.7722033333</v>
      </c>
      <c r="V157" s="22">
        <v>851.69163506968391</v>
      </c>
      <c r="W157" s="22">
        <v>1779.3212773837865</v>
      </c>
      <c r="X157" s="22">
        <v>7307.5978321290904</v>
      </c>
      <c r="Y157" s="22">
        <v>301361.14820067404</v>
      </c>
      <c r="Z157" s="22">
        <v>12518.768148227427</v>
      </c>
      <c r="AA157" s="22">
        <v>0</v>
      </c>
      <c r="AB157" s="22">
        <v>671.44218886587851</v>
      </c>
      <c r="AC157" s="22">
        <v>3895.9564082495876</v>
      </c>
      <c r="AD157" s="22">
        <v>142660.94349685329</v>
      </c>
      <c r="AE157" s="22">
        <v>259.58244369685133</v>
      </c>
      <c r="AF157" s="22">
        <v>8604.9293930061776</v>
      </c>
      <c r="AG157" s="22">
        <v>217.14301565187074</v>
      </c>
      <c r="AH157" s="22">
        <v>3.4330684237218814E-2</v>
      </c>
      <c r="AI157" s="22">
        <v>0</v>
      </c>
      <c r="AJ157" s="22">
        <v>23.617013893702186</v>
      </c>
      <c r="AK157" s="22">
        <v>7062.0175214372339</v>
      </c>
      <c r="AL157" s="22">
        <v>9208.3157299575287</v>
      </c>
      <c r="AM157" s="22">
        <v>1123.20966592544</v>
      </c>
      <c r="AN157" s="22">
        <v>49987.227835091027</v>
      </c>
      <c r="AO157" s="22">
        <v>54523.191413400978</v>
      </c>
      <c r="AP157" s="22">
        <v>2687.5615284213136</v>
      </c>
      <c r="AQ157" s="22">
        <v>6937.9046940135067</v>
      </c>
      <c r="AR157" s="22">
        <v>3843.5319429746496</v>
      </c>
      <c r="AS157" s="22">
        <v>2931.804550898948</v>
      </c>
      <c r="AT157" s="22">
        <v>8746.6041324838388</v>
      </c>
      <c r="AU157" s="22">
        <v>5.5788651022729141</v>
      </c>
      <c r="AV157" s="22">
        <v>127100.64798335591</v>
      </c>
      <c r="AW157" s="22">
        <v>76042.526014454823</v>
      </c>
      <c r="AX157" s="22">
        <v>7170.6630299961307</v>
      </c>
      <c r="AY157" s="22">
        <v>166141.37921383369</v>
      </c>
      <c r="AZ157" s="22">
        <v>857019.99846608506</v>
      </c>
      <c r="BA157" s="22">
        <v>20195.302652259092</v>
      </c>
      <c r="BB157" s="22">
        <v>1004.0104788869288</v>
      </c>
      <c r="BC157" s="22">
        <v>94309.38809922307</v>
      </c>
      <c r="BD157" s="22">
        <v>6486693.5698458068</v>
      </c>
    </row>
    <row r="158" spans="1:56" x14ac:dyDescent="0.3">
      <c r="A158" s="23" t="s">
        <v>34</v>
      </c>
      <c r="B158" s="22">
        <v>1288.0697232090865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6.3922137316543642E-2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13.066078520725355</v>
      </c>
      <c r="X158" s="22">
        <v>0</v>
      </c>
      <c r="Y158" s="22">
        <v>0</v>
      </c>
      <c r="Z158" s="22">
        <v>0</v>
      </c>
      <c r="AA158" s="22">
        <v>0.74003977005326305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0</v>
      </c>
      <c r="AQ158" s="22"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297.89385840552643</v>
      </c>
      <c r="AW158" s="22">
        <v>0</v>
      </c>
      <c r="AX158" s="22">
        <v>21.6149967246023</v>
      </c>
      <c r="AY158" s="22">
        <v>0</v>
      </c>
      <c r="AZ158" s="22">
        <v>6.6509558707907956</v>
      </c>
      <c r="BA158" s="22">
        <v>35.545781213203504</v>
      </c>
      <c r="BB158" s="22">
        <v>20.752943229020538</v>
      </c>
      <c r="BC158" s="22">
        <v>870.35308138998982</v>
      </c>
      <c r="BD158" s="22">
        <v>2554.7513804703153</v>
      </c>
    </row>
    <row r="159" spans="1:56" x14ac:dyDescent="0.3">
      <c r="A159" s="23" t="s">
        <v>35</v>
      </c>
      <c r="B159" s="22">
        <v>1.2586997617103431E-3</v>
      </c>
      <c r="C159" s="22">
        <v>0.36679213697025259</v>
      </c>
      <c r="D159" s="22">
        <v>3.1814827894379697E-3</v>
      </c>
      <c r="E159" s="22">
        <v>3.9999521917023642E-3</v>
      </c>
      <c r="F159" s="22">
        <v>0</v>
      </c>
      <c r="G159" s="22">
        <v>0</v>
      </c>
      <c r="H159" s="22">
        <v>0</v>
      </c>
      <c r="I159" s="22">
        <v>34.482104221021061</v>
      </c>
      <c r="J159" s="22">
        <v>407.79677931216634</v>
      </c>
      <c r="K159" s="22">
        <v>134.63623515443223</v>
      </c>
      <c r="L159" s="22">
        <v>0</v>
      </c>
      <c r="M159" s="22">
        <v>0</v>
      </c>
      <c r="N159" s="22">
        <v>15.108083681306413</v>
      </c>
      <c r="O159" s="22">
        <v>53.055131708734265</v>
      </c>
      <c r="P159" s="22">
        <v>4.5077792516817237</v>
      </c>
      <c r="Q159" s="22">
        <v>0.47131864591519412</v>
      </c>
      <c r="R159" s="22">
        <v>31.971516292477375</v>
      </c>
      <c r="S159" s="22">
        <v>195.76934812283073</v>
      </c>
      <c r="T159" s="22">
        <v>4.9746801930850628</v>
      </c>
      <c r="U159" s="22">
        <v>1.9161516261767538E-2</v>
      </c>
      <c r="V159" s="22">
        <v>24.024797070123288</v>
      </c>
      <c r="W159" s="22">
        <v>1.0737473491591509E-3</v>
      </c>
      <c r="X159" s="22">
        <v>0.33581820666552842</v>
      </c>
      <c r="Y159" s="22">
        <v>0.38530101989130522</v>
      </c>
      <c r="Z159" s="22">
        <v>352.33531252390503</v>
      </c>
      <c r="AA159" s="22">
        <v>0</v>
      </c>
      <c r="AB159" s="22">
        <v>0.57774303445551578</v>
      </c>
      <c r="AC159" s="22">
        <v>0.73370450116379882</v>
      </c>
      <c r="AD159" s="22">
        <v>0</v>
      </c>
      <c r="AE159" s="22">
        <v>2529.2442578549881</v>
      </c>
      <c r="AF159" s="22">
        <v>0</v>
      </c>
      <c r="AG159" s="22">
        <v>2.6596365254946561E-2</v>
      </c>
      <c r="AH159" s="22">
        <v>5.2244263218367601E-2</v>
      </c>
      <c r="AI159" s="22">
        <v>18.338251928559465</v>
      </c>
      <c r="AJ159" s="22">
        <v>6.5272053229564031E-6</v>
      </c>
      <c r="AK159" s="22">
        <v>0</v>
      </c>
      <c r="AL159" s="22">
        <v>589.16387348809963</v>
      </c>
      <c r="AM159" s="22">
        <v>1316.0794842530991</v>
      </c>
      <c r="AN159" s="22">
        <v>8.1760776505273931</v>
      </c>
      <c r="AO159" s="22">
        <v>1.088281831252698E-4</v>
      </c>
      <c r="AP159" s="22">
        <v>17.361976197580468</v>
      </c>
      <c r="AQ159" s="22">
        <v>0</v>
      </c>
      <c r="AR159" s="22">
        <v>973.25836865038855</v>
      </c>
      <c r="AS159" s="22">
        <v>2869.1672749238442</v>
      </c>
      <c r="AT159" s="22">
        <v>0</v>
      </c>
      <c r="AU159" s="22">
        <v>0</v>
      </c>
      <c r="AV159" s="22">
        <v>0.50550329989807086</v>
      </c>
      <c r="AW159" s="22">
        <v>20.112599683721125</v>
      </c>
      <c r="AX159" s="22">
        <v>0.11015919997991354</v>
      </c>
      <c r="AY159" s="22">
        <v>0.89204252009400387</v>
      </c>
      <c r="AZ159" s="22">
        <v>176.31922397611629</v>
      </c>
      <c r="BA159" s="22">
        <v>34.082017885760862</v>
      </c>
      <c r="BB159" s="22">
        <v>2.9023582911402865</v>
      </c>
      <c r="BC159" s="22">
        <v>144.93574464003419</v>
      </c>
      <c r="BD159" s="22">
        <v>9962.2892909028724</v>
      </c>
    </row>
    <row r="160" spans="1:56" x14ac:dyDescent="0.3">
      <c r="A160" s="23" t="s">
        <v>361</v>
      </c>
      <c r="B160" s="22">
        <v>4450.8994971451948</v>
      </c>
      <c r="C160" s="22">
        <v>19241.630636554441</v>
      </c>
      <c r="D160" s="22">
        <v>3773.8407045900885</v>
      </c>
      <c r="E160" s="22">
        <v>283.31355061453201</v>
      </c>
      <c r="F160" s="22">
        <v>0</v>
      </c>
      <c r="G160" s="22">
        <v>7.8239381103360222</v>
      </c>
      <c r="H160" s="22">
        <v>0.57303649250501298</v>
      </c>
      <c r="I160" s="22">
        <v>6251.5936283456949</v>
      </c>
      <c r="J160" s="22">
        <v>1088107.6392356204</v>
      </c>
      <c r="K160" s="22">
        <v>31040.054028299208</v>
      </c>
      <c r="L160" s="22">
        <v>1290.3567655317315</v>
      </c>
      <c r="M160" s="22">
        <v>0</v>
      </c>
      <c r="N160" s="22">
        <v>28112.028682988253</v>
      </c>
      <c r="O160" s="22">
        <v>448.84284047339446</v>
      </c>
      <c r="P160" s="22">
        <v>228.17848564300218</v>
      </c>
      <c r="Q160" s="22">
        <v>926.32494355156609</v>
      </c>
      <c r="R160" s="22">
        <v>16640.074227121782</v>
      </c>
      <c r="S160" s="22">
        <v>105057.06812933803</v>
      </c>
      <c r="T160" s="22">
        <v>31.20015690523601</v>
      </c>
      <c r="U160" s="22">
        <v>345.41965064455746</v>
      </c>
      <c r="V160" s="22">
        <v>59746.386098606832</v>
      </c>
      <c r="W160" s="22">
        <v>4758.4788033258537</v>
      </c>
      <c r="X160" s="22">
        <v>2184.1609211692835</v>
      </c>
      <c r="Y160" s="22">
        <v>20288.65630344312</v>
      </c>
      <c r="Z160" s="22">
        <v>264193.66684008163</v>
      </c>
      <c r="AA160" s="22">
        <v>0</v>
      </c>
      <c r="AB160" s="22">
        <v>0.38130793177061362</v>
      </c>
      <c r="AC160" s="22">
        <v>1681.3984333592687</v>
      </c>
      <c r="AD160" s="22">
        <v>3308.9481930141874</v>
      </c>
      <c r="AE160" s="22">
        <v>116919.84448546122</v>
      </c>
      <c r="AF160" s="22">
        <v>122.90170364089693</v>
      </c>
      <c r="AG160" s="22">
        <v>3134.6252580899841</v>
      </c>
      <c r="AH160" s="22">
        <v>9.2286988907261165</v>
      </c>
      <c r="AI160" s="22">
        <v>43356.236193976059</v>
      </c>
      <c r="AJ160" s="22">
        <v>40.048053316587577</v>
      </c>
      <c r="AK160" s="22">
        <v>1109.3321068295786</v>
      </c>
      <c r="AL160" s="22">
        <v>0</v>
      </c>
      <c r="AM160" s="22">
        <v>17991.016525407438</v>
      </c>
      <c r="AN160" s="22">
        <v>8630.8075213431457</v>
      </c>
      <c r="AO160" s="22">
        <v>3731.3199428196917</v>
      </c>
      <c r="AP160" s="22">
        <v>59620.426321321538</v>
      </c>
      <c r="AQ160" s="22">
        <v>629.94458148646709</v>
      </c>
      <c r="AR160" s="22">
        <v>451.43142429090324</v>
      </c>
      <c r="AS160" s="22">
        <v>63223.058144038878</v>
      </c>
      <c r="AT160" s="22">
        <v>1.7738339582639203E-3</v>
      </c>
      <c r="AU160" s="22">
        <v>1643.0607280046111</v>
      </c>
      <c r="AV160" s="22">
        <v>979.01986328379689</v>
      </c>
      <c r="AW160" s="22">
        <v>244.29686270498485</v>
      </c>
      <c r="AX160" s="22">
        <v>62604.807333654535</v>
      </c>
      <c r="AY160" s="22">
        <v>105375.11291699509</v>
      </c>
      <c r="AZ160" s="22">
        <v>5201.3185326692101</v>
      </c>
      <c r="BA160" s="22">
        <v>95822.997960703331</v>
      </c>
      <c r="BB160" s="22">
        <v>193877.29459663501</v>
      </c>
      <c r="BC160" s="22">
        <v>16160.940871627465</v>
      </c>
      <c r="BD160" s="22">
        <v>2463278.0114399269</v>
      </c>
    </row>
    <row r="161" spans="1:56" x14ac:dyDescent="0.3">
      <c r="A161" s="23" t="s">
        <v>36</v>
      </c>
      <c r="B161" s="22">
        <v>1941.2693505652571</v>
      </c>
      <c r="C161" s="22">
        <v>63.79313682109494</v>
      </c>
      <c r="D161" s="22">
        <v>3823.4068104933549</v>
      </c>
      <c r="E161" s="22">
        <v>78.999742932632358</v>
      </c>
      <c r="F161" s="22">
        <v>0</v>
      </c>
      <c r="G161" s="22">
        <v>6.9389945066466678</v>
      </c>
      <c r="H161" s="22">
        <v>0</v>
      </c>
      <c r="I161" s="22">
        <v>4606.7801883524771</v>
      </c>
      <c r="J161" s="22">
        <v>59279.118816123359</v>
      </c>
      <c r="K161" s="22">
        <v>11877.317025617473</v>
      </c>
      <c r="L161" s="22">
        <v>0</v>
      </c>
      <c r="M161" s="22">
        <v>0</v>
      </c>
      <c r="N161" s="22">
        <v>9.3314288626724586</v>
      </c>
      <c r="O161" s="22">
        <v>15.010022862767444</v>
      </c>
      <c r="P161" s="22">
        <v>0.20977066096559011</v>
      </c>
      <c r="Q161" s="22">
        <v>7.681261555538061</v>
      </c>
      <c r="R161" s="22">
        <v>8479.5971279854512</v>
      </c>
      <c r="S161" s="22">
        <v>5203.3262147829664</v>
      </c>
      <c r="T161" s="22">
        <v>0.34488552944749684</v>
      </c>
      <c r="U161" s="22">
        <v>11.194192492210798</v>
      </c>
      <c r="V161" s="22">
        <v>677.61754010850484</v>
      </c>
      <c r="W161" s="22">
        <v>12.876603636212817</v>
      </c>
      <c r="X161" s="22">
        <v>193.88573419847478</v>
      </c>
      <c r="Y161" s="22">
        <v>2751.6235358957779</v>
      </c>
      <c r="Z161" s="22">
        <v>1163810.7718470937</v>
      </c>
      <c r="AA161" s="22">
        <v>0</v>
      </c>
      <c r="AB161" s="22">
        <v>0.33430229777339349</v>
      </c>
      <c r="AC161" s="22">
        <v>6.9160323754254778</v>
      </c>
      <c r="AD161" s="22">
        <v>0</v>
      </c>
      <c r="AE161" s="22">
        <v>414.36821107720289</v>
      </c>
      <c r="AF161" s="22">
        <v>0</v>
      </c>
      <c r="AG161" s="22">
        <v>132508.51745283135</v>
      </c>
      <c r="AH161" s="22">
        <v>1.6961112388975722E-3</v>
      </c>
      <c r="AI161" s="22">
        <v>470.11257538424832</v>
      </c>
      <c r="AJ161" s="22">
        <v>6.9964809243201733</v>
      </c>
      <c r="AK161" s="22">
        <v>0.43266410711514924</v>
      </c>
      <c r="AL161" s="22">
        <v>654.29268329986428</v>
      </c>
      <c r="AM161" s="22">
        <v>0</v>
      </c>
      <c r="AN161" s="22">
        <v>73.776313665907253</v>
      </c>
      <c r="AO161" s="22">
        <v>0.10040462248931131</v>
      </c>
      <c r="AP161" s="22">
        <v>2724.4099213422701</v>
      </c>
      <c r="AQ161" s="22">
        <v>0.45650220456273388</v>
      </c>
      <c r="AR161" s="22">
        <v>150.01377676734458</v>
      </c>
      <c r="AS161" s="22">
        <v>2671.5308852675312</v>
      </c>
      <c r="AT161" s="22">
        <v>1.3997462980003628E-3</v>
      </c>
      <c r="AU161" s="22">
        <v>4.1034949328167068E-4</v>
      </c>
      <c r="AV161" s="22">
        <v>3862.2881016668612</v>
      </c>
      <c r="AW161" s="22">
        <v>37.493888312727059</v>
      </c>
      <c r="AX161" s="22">
        <v>3253.2313276172003</v>
      </c>
      <c r="AY161" s="22">
        <v>275.13211252912549</v>
      </c>
      <c r="AZ161" s="22">
        <v>9868.7750518579851</v>
      </c>
      <c r="BA161" s="22">
        <v>50692.924487959339</v>
      </c>
      <c r="BB161" s="22">
        <v>290.64266804102266</v>
      </c>
      <c r="BC161" s="22">
        <v>5079.6868476171976</v>
      </c>
      <c r="BD161" s="22">
        <v>1475893.5304290522</v>
      </c>
    </row>
    <row r="162" spans="1:56" x14ac:dyDescent="0.3">
      <c r="A162" s="23" t="s">
        <v>37</v>
      </c>
      <c r="B162" s="22">
        <v>47.461685304495433</v>
      </c>
      <c r="C162" s="22">
        <v>1183.1170577789972</v>
      </c>
      <c r="D162" s="22">
        <v>1988.0262519269602</v>
      </c>
      <c r="E162" s="22">
        <v>59.277991555569685</v>
      </c>
      <c r="F162" s="22">
        <v>0</v>
      </c>
      <c r="G162" s="22">
        <v>592.43348445509969</v>
      </c>
      <c r="H162" s="22">
        <v>0</v>
      </c>
      <c r="I162" s="22">
        <v>1397.8419732397779</v>
      </c>
      <c r="J162" s="22">
        <v>13012.091105730788</v>
      </c>
      <c r="K162" s="22">
        <v>487.09489377309012</v>
      </c>
      <c r="L162" s="22">
        <v>33.878389444238508</v>
      </c>
      <c r="M162" s="22">
        <v>18203.784820187102</v>
      </c>
      <c r="N162" s="22">
        <v>2484.8204156962756</v>
      </c>
      <c r="O162" s="22">
        <v>2408.2492741084016</v>
      </c>
      <c r="P162" s="22">
        <v>2601.2487303472708</v>
      </c>
      <c r="Q162" s="22">
        <v>1890.4800438861062</v>
      </c>
      <c r="R162" s="22">
        <v>3350.8769036006524</v>
      </c>
      <c r="S162" s="22">
        <v>46164.928107131876</v>
      </c>
      <c r="T162" s="22">
        <v>795.85327658249923</v>
      </c>
      <c r="U162" s="22">
        <v>3094.1268912344194</v>
      </c>
      <c r="V162" s="22">
        <v>459.79249434845946</v>
      </c>
      <c r="W162" s="22">
        <v>0.66467298797932306</v>
      </c>
      <c r="X162" s="22">
        <v>2279.3638310977262</v>
      </c>
      <c r="Y162" s="22">
        <v>5171.09659896629</v>
      </c>
      <c r="Z162" s="22">
        <v>9383.093920649726</v>
      </c>
      <c r="AA162" s="22">
        <v>0</v>
      </c>
      <c r="AB162" s="22">
        <v>51.345290448824557</v>
      </c>
      <c r="AC162" s="22">
        <v>55.378396885171554</v>
      </c>
      <c r="AD162" s="22">
        <v>355.99623420467742</v>
      </c>
      <c r="AE162" s="22">
        <v>97.625196990753139</v>
      </c>
      <c r="AF162" s="22">
        <v>0.20590933797664188</v>
      </c>
      <c r="AG162" s="22">
        <v>14.03167505680074</v>
      </c>
      <c r="AH162" s="22">
        <v>0.21155347752127909</v>
      </c>
      <c r="AI162" s="22">
        <v>15549.579615344708</v>
      </c>
      <c r="AJ162" s="22">
        <v>0.36055474068980364</v>
      </c>
      <c r="AK162" s="22">
        <v>842.47897510265386</v>
      </c>
      <c r="AL162" s="22">
        <v>3463.6598635994937</v>
      </c>
      <c r="AM162" s="22">
        <v>23.682320013630353</v>
      </c>
      <c r="AN162" s="22">
        <v>0</v>
      </c>
      <c r="AO162" s="22">
        <v>260.72029688388085</v>
      </c>
      <c r="AP162" s="22">
        <v>286.53088231638822</v>
      </c>
      <c r="AQ162" s="22">
        <v>168.48677739538547</v>
      </c>
      <c r="AR162" s="22">
        <v>805.19884672536</v>
      </c>
      <c r="AS162" s="22">
        <v>54.75138789780528</v>
      </c>
      <c r="AT162" s="22">
        <v>186.3731660315994</v>
      </c>
      <c r="AU162" s="22">
        <v>145.20810610759258</v>
      </c>
      <c r="AV162" s="22">
        <v>2750.3061776329332</v>
      </c>
      <c r="AW162" s="22">
        <v>4040.9152796520566</v>
      </c>
      <c r="AX162" s="22">
        <v>3.9704356899191944</v>
      </c>
      <c r="AY162" s="22">
        <v>28393.230549972832</v>
      </c>
      <c r="AZ162" s="22">
        <v>11875.773760058377</v>
      </c>
      <c r="BA162" s="22">
        <v>16906.065235447626</v>
      </c>
      <c r="BB162" s="22">
        <v>15.484297180340361</v>
      </c>
      <c r="BC162" s="22">
        <v>23472.056577338117</v>
      </c>
      <c r="BD162" s="22">
        <v>226909.23017556698</v>
      </c>
    </row>
    <row r="163" spans="1:56" x14ac:dyDescent="0.3">
      <c r="A163" s="23" t="s">
        <v>38</v>
      </c>
      <c r="B163" s="22">
        <v>9.9010997284708946</v>
      </c>
      <c r="C163" s="22">
        <v>809.06383415152857</v>
      </c>
      <c r="D163" s="22">
        <v>19844.118479182438</v>
      </c>
      <c r="E163" s="22">
        <v>356.68160814721017</v>
      </c>
      <c r="F163" s="22">
        <v>0</v>
      </c>
      <c r="G163" s="22">
        <v>1.4593210892560171</v>
      </c>
      <c r="H163" s="22">
        <v>0</v>
      </c>
      <c r="I163" s="22">
        <v>12.962959711969672</v>
      </c>
      <c r="J163" s="22">
        <v>11624.12939469171</v>
      </c>
      <c r="K163" s="22">
        <v>2573.5307112571822</v>
      </c>
      <c r="L163" s="22">
        <v>0</v>
      </c>
      <c r="M163" s="22">
        <v>0</v>
      </c>
      <c r="N163" s="22">
        <v>1.9912028764920169</v>
      </c>
      <c r="O163" s="22">
        <v>403.61838730937262</v>
      </c>
      <c r="P163" s="22">
        <v>9.9969827553301586E-6</v>
      </c>
      <c r="Q163" s="22">
        <v>0.2571924747980085</v>
      </c>
      <c r="R163" s="22">
        <v>2141.277251253277</v>
      </c>
      <c r="S163" s="22">
        <v>10014.947793701891</v>
      </c>
      <c r="T163" s="22">
        <v>262.46624274289104</v>
      </c>
      <c r="U163" s="22">
        <v>912.56231758040485</v>
      </c>
      <c r="V163" s="22">
        <v>130.72684054512615</v>
      </c>
      <c r="W163" s="22">
        <v>2.7557562851181152</v>
      </c>
      <c r="X163" s="22">
        <v>63.709762668232038</v>
      </c>
      <c r="Y163" s="22">
        <v>12.608542871283779</v>
      </c>
      <c r="Z163" s="22">
        <v>885.77520487358072</v>
      </c>
      <c r="AA163" s="22">
        <v>0</v>
      </c>
      <c r="AB163" s="22">
        <v>6.3727928454021518E-2</v>
      </c>
      <c r="AC163" s="22">
        <v>1.4583029836913795</v>
      </c>
      <c r="AD163" s="22">
        <v>622.40509746396651</v>
      </c>
      <c r="AE163" s="22">
        <v>38.718550658022821</v>
      </c>
      <c r="AF163" s="22">
        <v>0</v>
      </c>
      <c r="AG163" s="22">
        <v>65.007063098486654</v>
      </c>
      <c r="AH163" s="22">
        <v>8.0831107307051371E-8</v>
      </c>
      <c r="AI163" s="22">
        <v>12745.79742739342</v>
      </c>
      <c r="AJ163" s="22">
        <v>1.4608297075658423</v>
      </c>
      <c r="AK163" s="22">
        <v>9.4588552298235443E-3</v>
      </c>
      <c r="AL163" s="22">
        <v>93.181076624423753</v>
      </c>
      <c r="AM163" s="22">
        <v>416.30182175662662</v>
      </c>
      <c r="AN163" s="22">
        <v>3.0574273064976567</v>
      </c>
      <c r="AO163" s="22">
        <v>0</v>
      </c>
      <c r="AP163" s="22">
        <v>420.6801109776128</v>
      </c>
      <c r="AQ163" s="22">
        <v>242.55923448321039</v>
      </c>
      <c r="AR163" s="22">
        <v>4.6897396707697299</v>
      </c>
      <c r="AS163" s="22">
        <v>487.16906208437342</v>
      </c>
      <c r="AT163" s="22">
        <v>6.6707324744723226E-8</v>
      </c>
      <c r="AU163" s="22">
        <v>1.8153639788601841</v>
      </c>
      <c r="AV163" s="22">
        <v>2379.3330552559319</v>
      </c>
      <c r="AW163" s="22">
        <v>1427.3641889470186</v>
      </c>
      <c r="AX163" s="22">
        <v>38.633684799850961</v>
      </c>
      <c r="AY163" s="22">
        <v>10.958349229674782</v>
      </c>
      <c r="AZ163" s="22">
        <v>749.86857035019773</v>
      </c>
      <c r="BA163" s="22">
        <v>3038.6096528531516</v>
      </c>
      <c r="BB163" s="22">
        <v>62.73148774648395</v>
      </c>
      <c r="BC163" s="22">
        <v>5420.615124586483</v>
      </c>
      <c r="BD163" s="22">
        <v>78337.032322026789</v>
      </c>
    </row>
    <row r="164" spans="1:56" x14ac:dyDescent="0.3">
      <c r="A164" s="23" t="s">
        <v>197</v>
      </c>
      <c r="B164" s="22">
        <v>20479.954914946949</v>
      </c>
      <c r="C164" s="22">
        <v>110.16816863876494</v>
      </c>
      <c r="D164" s="22">
        <v>9028.1039562295737</v>
      </c>
      <c r="E164" s="22">
        <v>13.626885314437557</v>
      </c>
      <c r="F164" s="22">
        <v>0</v>
      </c>
      <c r="G164" s="22">
        <v>320.29101282539693</v>
      </c>
      <c r="H164" s="22">
        <v>0</v>
      </c>
      <c r="I164" s="22">
        <v>19235.094363922919</v>
      </c>
      <c r="J164" s="22">
        <v>1271227.8042645603</v>
      </c>
      <c r="K164" s="22">
        <v>15606.348858261372</v>
      </c>
      <c r="L164" s="22">
        <v>0</v>
      </c>
      <c r="M164" s="22">
        <v>32.840948079431222</v>
      </c>
      <c r="N164" s="22">
        <v>0.90921771882898683</v>
      </c>
      <c r="O164" s="22">
        <v>3.3733762499732474</v>
      </c>
      <c r="P164" s="22">
        <v>65.535728621157759</v>
      </c>
      <c r="Q164" s="22">
        <v>2.1900080820109786</v>
      </c>
      <c r="R164" s="22">
        <v>99.190936024878795</v>
      </c>
      <c r="S164" s="22">
        <v>45934.348398060589</v>
      </c>
      <c r="T164" s="22">
        <v>1432.7574658298456</v>
      </c>
      <c r="U164" s="22">
        <v>9.7818464257285882</v>
      </c>
      <c r="V164" s="22">
        <v>253.56749407696498</v>
      </c>
      <c r="W164" s="22">
        <v>6.024081875221313</v>
      </c>
      <c r="X164" s="22">
        <v>0.79516799822567175</v>
      </c>
      <c r="Y164" s="22">
        <v>5248.1108192016936</v>
      </c>
      <c r="Z164" s="22">
        <v>136785.90660176141</v>
      </c>
      <c r="AA164" s="22">
        <v>0</v>
      </c>
      <c r="AB164" s="22">
        <v>0.16844869451674777</v>
      </c>
      <c r="AC164" s="22">
        <v>2.8790586449081639</v>
      </c>
      <c r="AD164" s="22">
        <v>0</v>
      </c>
      <c r="AE164" s="22">
        <v>8994.7804506986413</v>
      </c>
      <c r="AF164" s="22">
        <v>81.619415079762874</v>
      </c>
      <c r="AG164" s="22">
        <v>595.0331506444503</v>
      </c>
      <c r="AH164" s="22">
        <v>2.3594534699737133E-2</v>
      </c>
      <c r="AI164" s="22">
        <v>88086.256260407914</v>
      </c>
      <c r="AJ164" s="22">
        <v>454.06587101231275</v>
      </c>
      <c r="AK164" s="22">
        <v>1488.7243195614576</v>
      </c>
      <c r="AL164" s="22">
        <v>207155.07653965979</v>
      </c>
      <c r="AM164" s="22">
        <v>355.18918439654516</v>
      </c>
      <c r="AN164" s="22">
        <v>216.98008584247978</v>
      </c>
      <c r="AO164" s="22">
        <v>15.364129258141896</v>
      </c>
      <c r="AP164" s="22">
        <v>0</v>
      </c>
      <c r="AQ164" s="22">
        <v>1.8105204627270607E-2</v>
      </c>
      <c r="AR164" s="22">
        <v>2257.6061667016752</v>
      </c>
      <c r="AS164" s="22">
        <v>395.35261564571226</v>
      </c>
      <c r="AT164" s="22">
        <v>5.4699346622261455E-3</v>
      </c>
      <c r="AU164" s="22">
        <v>280.11557247832758</v>
      </c>
      <c r="AV164" s="22">
        <v>2.1845370513704916</v>
      </c>
      <c r="AW164" s="22">
        <v>1.8622335357124868</v>
      </c>
      <c r="AX164" s="22">
        <v>8648.4320867698789</v>
      </c>
      <c r="AY164" s="22">
        <v>7733.0371075933908</v>
      </c>
      <c r="AZ164" s="22">
        <v>191.49330923206972</v>
      </c>
      <c r="BA164" s="22">
        <v>522640.0325844927</v>
      </c>
      <c r="BB164" s="22">
        <v>28735.330116342793</v>
      </c>
      <c r="BC164" s="22">
        <v>24436.857090838843</v>
      </c>
      <c r="BD164" s="22">
        <v>2428665.2120189639</v>
      </c>
    </row>
    <row r="165" spans="1:56" x14ac:dyDescent="0.3">
      <c r="A165" s="23" t="s">
        <v>40</v>
      </c>
      <c r="B165" s="22">
        <v>7.6242378211952636E-2</v>
      </c>
      <c r="C165" s="22">
        <v>40.172681476201909</v>
      </c>
      <c r="D165" s="22">
        <v>2.0048191443406358</v>
      </c>
      <c r="E165" s="22">
        <v>0.12924279405646749</v>
      </c>
      <c r="F165" s="22">
        <v>0</v>
      </c>
      <c r="G165" s="22">
        <v>76.084139659531289</v>
      </c>
      <c r="H165" s="22">
        <v>0</v>
      </c>
      <c r="I165" s="22">
        <v>0.34575108191515508</v>
      </c>
      <c r="J165" s="22">
        <v>165.36042705138897</v>
      </c>
      <c r="K165" s="22">
        <v>19.655632507975213</v>
      </c>
      <c r="L165" s="22">
        <v>0</v>
      </c>
      <c r="M165" s="22">
        <v>0</v>
      </c>
      <c r="N165" s="22">
        <v>14.231355671608032</v>
      </c>
      <c r="O165" s="22">
        <v>2.4863410545775289E-2</v>
      </c>
      <c r="P165" s="22">
        <v>0</v>
      </c>
      <c r="Q165" s="22">
        <v>1.9637327515816595E-3</v>
      </c>
      <c r="R165" s="22">
        <v>8890.6958795819337</v>
      </c>
      <c r="S165" s="22">
        <v>433.75147385265257</v>
      </c>
      <c r="T165" s="22">
        <v>6.7806287831683895E-2</v>
      </c>
      <c r="U165" s="22">
        <v>1992.4349641834112</v>
      </c>
      <c r="V165" s="22">
        <v>1.0008914122264063</v>
      </c>
      <c r="W165" s="22">
        <v>2.1045735983169913E-2</v>
      </c>
      <c r="X165" s="22">
        <v>1.8489818104024982</v>
      </c>
      <c r="Y165" s="22">
        <v>1645.5834152453995</v>
      </c>
      <c r="Z165" s="22">
        <v>35.535137307700531</v>
      </c>
      <c r="AA165" s="22">
        <v>0</v>
      </c>
      <c r="AB165" s="22">
        <v>4.8667969672559964E-4</v>
      </c>
      <c r="AC165" s="22">
        <v>1.1459193237022559E-2</v>
      </c>
      <c r="AD165" s="22">
        <v>0</v>
      </c>
      <c r="AE165" s="22">
        <v>0.298030185044034</v>
      </c>
      <c r="AF165" s="22">
        <v>0</v>
      </c>
      <c r="AG165" s="22">
        <v>4.5739299449768103</v>
      </c>
      <c r="AH165" s="22">
        <v>0</v>
      </c>
      <c r="AI165" s="22">
        <v>334.65419980021301</v>
      </c>
      <c r="AJ165" s="22">
        <v>1.1450799221009753E-2</v>
      </c>
      <c r="AK165" s="22">
        <v>29.764741422728317</v>
      </c>
      <c r="AL165" s="22">
        <v>0.71190383553571024</v>
      </c>
      <c r="AM165" s="22">
        <v>3.9651412699325528</v>
      </c>
      <c r="AN165" s="22">
        <v>2.788417958789482</v>
      </c>
      <c r="AO165" s="22">
        <v>8.4170694687186458</v>
      </c>
      <c r="AP165" s="22">
        <v>3.2129661802832481</v>
      </c>
      <c r="AQ165" s="22">
        <v>0</v>
      </c>
      <c r="AR165" s="22">
        <v>3.5812898326435867E-2</v>
      </c>
      <c r="AS165" s="22">
        <v>3.7207934647237071</v>
      </c>
      <c r="AT165" s="22">
        <v>3.7651993230014513</v>
      </c>
      <c r="AU165" s="22">
        <v>0</v>
      </c>
      <c r="AV165" s="22">
        <v>9.180159043313374E-3</v>
      </c>
      <c r="AW165" s="22">
        <v>50.249200434585475</v>
      </c>
      <c r="AX165" s="22">
        <v>0.29615413176492339</v>
      </c>
      <c r="AY165" s="22">
        <v>17434.166913886882</v>
      </c>
      <c r="AZ165" s="22">
        <v>8.0640675210209789</v>
      </c>
      <c r="BA165" s="22">
        <v>87.521727785569041</v>
      </c>
      <c r="BB165" s="22">
        <v>0.47908447993870978</v>
      </c>
      <c r="BC165" s="22">
        <v>2518.7356417603669</v>
      </c>
      <c r="BD165" s="22">
        <v>33814.48028690966</v>
      </c>
    </row>
    <row r="166" spans="1:56" x14ac:dyDescent="0.3">
      <c r="A166" s="23" t="s">
        <v>41</v>
      </c>
      <c r="B166" s="22">
        <v>0.97824865549365203</v>
      </c>
      <c r="C166" s="22">
        <v>43.631422858962758</v>
      </c>
      <c r="D166" s="22">
        <v>10.300796238396552</v>
      </c>
      <c r="E166" s="22">
        <v>3.8422813784184023E-2</v>
      </c>
      <c r="F166" s="22">
        <v>0</v>
      </c>
      <c r="G166" s="22">
        <v>4.6425994790874858</v>
      </c>
      <c r="H166" s="22">
        <v>0</v>
      </c>
      <c r="I166" s="22">
        <v>29.99248858257744</v>
      </c>
      <c r="J166" s="22">
        <v>94947.851367527081</v>
      </c>
      <c r="K166" s="22">
        <v>4.1299989936308936</v>
      </c>
      <c r="L166" s="22">
        <v>0</v>
      </c>
      <c r="M166" s="22">
        <v>0</v>
      </c>
      <c r="N166" s="22">
        <v>32.957435558985253</v>
      </c>
      <c r="O166" s="22">
        <v>9.2041738515269891E-3</v>
      </c>
      <c r="P166" s="22">
        <v>1.3422114366579947</v>
      </c>
      <c r="Q166" s="22">
        <v>3.9945158574354097E-3</v>
      </c>
      <c r="R166" s="22">
        <v>71.445219349454291</v>
      </c>
      <c r="S166" s="22">
        <v>143.58642812746456</v>
      </c>
      <c r="T166" s="22">
        <v>1.1922734749771595E-4</v>
      </c>
      <c r="U166" s="22">
        <v>1.1384996718559037</v>
      </c>
      <c r="V166" s="22">
        <v>5230.1732124010678</v>
      </c>
      <c r="W166" s="22">
        <v>5.8755231529904767E-3</v>
      </c>
      <c r="X166" s="22">
        <v>1.3778205989352847</v>
      </c>
      <c r="Y166" s="22">
        <v>27.567294220955102</v>
      </c>
      <c r="Z166" s="22">
        <v>36.758873175194907</v>
      </c>
      <c r="AA166" s="22">
        <v>0</v>
      </c>
      <c r="AB166" s="22">
        <v>25.32351482876583</v>
      </c>
      <c r="AC166" s="22">
        <v>114.95622369129566</v>
      </c>
      <c r="AD166" s="22">
        <v>0</v>
      </c>
      <c r="AE166" s="22">
        <v>664.03299128404558</v>
      </c>
      <c r="AF166" s="22">
        <v>0</v>
      </c>
      <c r="AG166" s="22">
        <v>1.3447133018547168</v>
      </c>
      <c r="AH166" s="22">
        <v>0</v>
      </c>
      <c r="AI166" s="22">
        <v>437.07326503575041</v>
      </c>
      <c r="AJ166" s="22">
        <v>1.9065990421026466</v>
      </c>
      <c r="AK166" s="22">
        <v>4.2851926602380224E-3</v>
      </c>
      <c r="AL166" s="22">
        <v>3134.0053655674819</v>
      </c>
      <c r="AM166" s="22">
        <v>0.66442631250550566</v>
      </c>
      <c r="AN166" s="22">
        <v>215.38162549112374</v>
      </c>
      <c r="AO166" s="22">
        <v>1.1470705681860146E-4</v>
      </c>
      <c r="AP166" s="22">
        <v>466.42373650646562</v>
      </c>
      <c r="AQ166" s="22">
        <v>1.5780641722449142E-4</v>
      </c>
      <c r="AR166" s="22">
        <v>0</v>
      </c>
      <c r="AS166" s="22">
        <v>10.663099748425275</v>
      </c>
      <c r="AT166" s="22">
        <v>0</v>
      </c>
      <c r="AU166" s="22">
        <v>0</v>
      </c>
      <c r="AV166" s="22">
        <v>0.93851324776979772</v>
      </c>
      <c r="AW166" s="22">
        <v>2.5174066057368525</v>
      </c>
      <c r="AX166" s="22">
        <v>773.50031536372376</v>
      </c>
      <c r="AY166" s="22">
        <v>2.2808403678742026</v>
      </c>
      <c r="AZ166" s="22">
        <v>1.2072143368370294</v>
      </c>
      <c r="BA166" s="22">
        <v>1080.2353573848641</v>
      </c>
      <c r="BB166" s="22">
        <v>0.95307353899511971</v>
      </c>
      <c r="BC166" s="22">
        <v>7361.3662263737697</v>
      </c>
      <c r="BD166" s="22">
        <v>114882.71059886535</v>
      </c>
    </row>
    <row r="167" spans="1:56" x14ac:dyDescent="0.3">
      <c r="A167" s="23" t="s">
        <v>42</v>
      </c>
      <c r="B167" s="22">
        <v>147979.02525855496</v>
      </c>
      <c r="C167" s="22">
        <v>17543.392912414292</v>
      </c>
      <c r="D167" s="22">
        <v>923.14847366766662</v>
      </c>
      <c r="E167" s="22">
        <v>100.00413976115436</v>
      </c>
      <c r="F167" s="22">
        <v>88.241340867323999</v>
      </c>
      <c r="G167" s="22">
        <v>7.3352042063757734</v>
      </c>
      <c r="H167" s="22">
        <v>441.0677391681964</v>
      </c>
      <c r="I167" s="22">
        <v>12547.307981304186</v>
      </c>
      <c r="J167" s="22">
        <v>491860.4011786409</v>
      </c>
      <c r="K167" s="22">
        <v>52845.424664934122</v>
      </c>
      <c r="L167" s="22">
        <v>0</v>
      </c>
      <c r="M167" s="22">
        <v>0</v>
      </c>
      <c r="N167" s="22">
        <v>11.960537820215352</v>
      </c>
      <c r="O167" s="22">
        <v>84.588468469669522</v>
      </c>
      <c r="P167" s="22">
        <v>0.43788460205173235</v>
      </c>
      <c r="Q167" s="22">
        <v>152.25644227362784</v>
      </c>
      <c r="R167" s="22">
        <v>16946.595505127148</v>
      </c>
      <c r="S167" s="22">
        <v>176346.8001756079</v>
      </c>
      <c r="T167" s="22">
        <v>0.35389171202113562</v>
      </c>
      <c r="U167" s="22">
        <v>12.948063085246384</v>
      </c>
      <c r="V167" s="22">
        <v>150250.14382116054</v>
      </c>
      <c r="W167" s="22">
        <v>19565.581196634121</v>
      </c>
      <c r="X167" s="22">
        <v>7347.0388090444312</v>
      </c>
      <c r="Y167" s="22">
        <v>32374.316428684004</v>
      </c>
      <c r="Z167" s="22">
        <v>246231.06457259943</v>
      </c>
      <c r="AA167" s="22">
        <v>0</v>
      </c>
      <c r="AB167" s="22">
        <v>0.38562649085907003</v>
      </c>
      <c r="AC167" s="22">
        <v>34.886015718981398</v>
      </c>
      <c r="AD167" s="22">
        <v>0</v>
      </c>
      <c r="AE167" s="22">
        <v>203565.61064186852</v>
      </c>
      <c r="AF167" s="22">
        <v>0</v>
      </c>
      <c r="AG167" s="22">
        <v>860.41131138673597</v>
      </c>
      <c r="AH167" s="22">
        <v>530.85069026924316</v>
      </c>
      <c r="AI167" s="22">
        <v>588319.77199726889</v>
      </c>
      <c r="AJ167" s="22">
        <v>1384.2251422254194</v>
      </c>
      <c r="AK167" s="22">
        <v>1994.461352806004</v>
      </c>
      <c r="AL167" s="22">
        <v>682724.10586033436</v>
      </c>
      <c r="AM167" s="22">
        <v>12721.983756635629</v>
      </c>
      <c r="AN167" s="22">
        <v>20.843180439936233</v>
      </c>
      <c r="AO167" s="22">
        <v>4076.4290973683551</v>
      </c>
      <c r="AP167" s="22">
        <v>613918.79424224456</v>
      </c>
      <c r="AQ167" s="22">
        <v>0.46844443325999435</v>
      </c>
      <c r="AR167" s="22">
        <v>33492.885195525916</v>
      </c>
      <c r="AS167" s="22">
        <v>0</v>
      </c>
      <c r="AT167" s="22">
        <v>499.6170464144659</v>
      </c>
      <c r="AU167" s="22">
        <v>8.5658177240166729E-4</v>
      </c>
      <c r="AV167" s="22">
        <v>6.4642820592660071</v>
      </c>
      <c r="AW167" s="22">
        <v>185.10522855654088</v>
      </c>
      <c r="AX167" s="22">
        <v>40508.766135523743</v>
      </c>
      <c r="AY167" s="22">
        <v>84279.404938450665</v>
      </c>
      <c r="AZ167" s="22">
        <v>10344.147530179089</v>
      </c>
      <c r="BA167" s="22">
        <v>715696.31977479253</v>
      </c>
      <c r="BB167" s="22">
        <v>95274.191391002038</v>
      </c>
      <c r="BC167" s="22">
        <v>42758.340484520573</v>
      </c>
      <c r="BD167" s="22">
        <v>4506857.9049134376</v>
      </c>
    </row>
    <row r="168" spans="1:56" x14ac:dyDescent="0.3">
      <c r="A168" s="23" t="s">
        <v>43</v>
      </c>
      <c r="B168" s="22">
        <v>221.90996986340136</v>
      </c>
      <c r="C168" s="22">
        <v>382.84483167679929</v>
      </c>
      <c r="D168" s="22">
        <v>0.76926911027187317</v>
      </c>
      <c r="E168" s="22">
        <v>22.22550456970194</v>
      </c>
      <c r="F168" s="22">
        <v>0</v>
      </c>
      <c r="G168" s="22">
        <v>9.7667588483391354E-2</v>
      </c>
      <c r="H168" s="22">
        <v>0</v>
      </c>
      <c r="I168" s="22">
        <v>2000.9701500104861</v>
      </c>
      <c r="J168" s="22">
        <v>404.27863824430835</v>
      </c>
      <c r="K168" s="22">
        <v>11.942156673410855</v>
      </c>
      <c r="L168" s="22">
        <v>1.8762534677152818</v>
      </c>
      <c r="M168" s="22">
        <v>0</v>
      </c>
      <c r="N168" s="22">
        <v>829.01762969580773</v>
      </c>
      <c r="O168" s="22">
        <v>7.5470433828108086E-2</v>
      </c>
      <c r="P168" s="22">
        <v>9.3385414831330948E-2</v>
      </c>
      <c r="Q168" s="22">
        <v>9.7324204068112099</v>
      </c>
      <c r="R168" s="22">
        <v>19.641931675819563</v>
      </c>
      <c r="S168" s="22">
        <v>12574.554018615878</v>
      </c>
      <c r="T168" s="22">
        <v>3.8304775216338769E-4</v>
      </c>
      <c r="U168" s="22">
        <v>27267.620141133928</v>
      </c>
      <c r="V168" s="22">
        <v>52.39089993875848</v>
      </c>
      <c r="W168" s="22">
        <v>8.5309740692554342E-2</v>
      </c>
      <c r="X168" s="22">
        <v>3.2021769008840288</v>
      </c>
      <c r="Y168" s="22">
        <v>2.4303966949326381</v>
      </c>
      <c r="Z168" s="22">
        <v>2316.8173450733002</v>
      </c>
      <c r="AA168" s="22">
        <v>0</v>
      </c>
      <c r="AB168" s="22">
        <v>103.36666076385004</v>
      </c>
      <c r="AC168" s="22">
        <v>269.8515931018236</v>
      </c>
      <c r="AD168" s="22">
        <v>0</v>
      </c>
      <c r="AE168" s="22">
        <v>0.93702364297143381</v>
      </c>
      <c r="AF168" s="22">
        <v>0</v>
      </c>
      <c r="AG168" s="22">
        <v>157.51329620952421</v>
      </c>
      <c r="AH168" s="22">
        <v>7.5507247255379739E-4</v>
      </c>
      <c r="AI168" s="22">
        <v>9.6103505932458635</v>
      </c>
      <c r="AJ168" s="22">
        <v>9.1584114469369884E-2</v>
      </c>
      <c r="AK168" s="22">
        <v>0.14758926990417881</v>
      </c>
      <c r="AL168" s="22">
        <v>6.4096686695075542</v>
      </c>
      <c r="AM168" s="22">
        <v>1.985686418183344</v>
      </c>
      <c r="AN168" s="22">
        <v>46.872596313095173</v>
      </c>
      <c r="AO168" s="22">
        <v>4.4887600146087767E-2</v>
      </c>
      <c r="AP168" s="22">
        <v>4.562883243540159</v>
      </c>
      <c r="AQ168" s="22">
        <v>42.907814899572983</v>
      </c>
      <c r="AR168" s="22">
        <v>190.34889203559968</v>
      </c>
      <c r="AS168" s="22">
        <v>1716.7415663269969</v>
      </c>
      <c r="AT168" s="22">
        <v>0</v>
      </c>
      <c r="AU168" s="22">
        <v>1.1894141614237936</v>
      </c>
      <c r="AV168" s="22">
        <v>13.882728135314041</v>
      </c>
      <c r="AW168" s="22">
        <v>0.5562198526604305</v>
      </c>
      <c r="AX168" s="22">
        <v>0.68655449308770711</v>
      </c>
      <c r="AY168" s="22">
        <v>6.2119950070670539E-2</v>
      </c>
      <c r="AZ168" s="22">
        <v>53.175875134762833</v>
      </c>
      <c r="BA168" s="22">
        <v>10136.293169333476</v>
      </c>
      <c r="BB168" s="22">
        <v>0.25004173947624347</v>
      </c>
      <c r="BC168" s="22">
        <v>1321.1413201417524</v>
      </c>
      <c r="BD168" s="22">
        <v>60201.206241194748</v>
      </c>
    </row>
    <row r="169" spans="1:56" x14ac:dyDescent="0.3">
      <c r="A169" s="23" t="s">
        <v>44</v>
      </c>
      <c r="B169" s="22">
        <v>3.3412993029476801</v>
      </c>
      <c r="C169" s="22">
        <v>3166.3153508591249</v>
      </c>
      <c r="D169" s="22">
        <v>35530.419574487241</v>
      </c>
      <c r="E169" s="22">
        <v>12.546743680753471</v>
      </c>
      <c r="F169" s="22">
        <v>0</v>
      </c>
      <c r="G169" s="22">
        <v>314.06098455185344</v>
      </c>
      <c r="H169" s="22">
        <v>0</v>
      </c>
      <c r="I169" s="22">
        <v>6.2739929031720241</v>
      </c>
      <c r="J169" s="22">
        <v>859.22502673586564</v>
      </c>
      <c r="K169" s="22">
        <v>138.75023072924012</v>
      </c>
      <c r="L169" s="22">
        <v>211985.55445107707</v>
      </c>
      <c r="M169" s="22">
        <v>227.95424383430438</v>
      </c>
      <c r="N169" s="22">
        <v>9.0706889028334139</v>
      </c>
      <c r="O169" s="22">
        <v>960.70826825054053</v>
      </c>
      <c r="P169" s="22">
        <v>3030.5946474971511</v>
      </c>
      <c r="Q169" s="22">
        <v>2.1780090785235786</v>
      </c>
      <c r="R169" s="22">
        <v>21118.839385649255</v>
      </c>
      <c r="S169" s="22">
        <v>2090.4713931788601</v>
      </c>
      <c r="T169" s="22">
        <v>3286.9382443358572</v>
      </c>
      <c r="U169" s="22">
        <v>2934.1125603633968</v>
      </c>
      <c r="V169" s="22">
        <v>7.1031701685171962</v>
      </c>
      <c r="W169" s="22">
        <v>0.15038123306510631</v>
      </c>
      <c r="X169" s="22">
        <v>42.602221804228478</v>
      </c>
      <c r="Y169" s="22">
        <v>41611.483434841553</v>
      </c>
      <c r="Z169" s="22">
        <v>80.23203120877443</v>
      </c>
      <c r="AA169" s="22">
        <v>0</v>
      </c>
      <c r="AB169" s="22">
        <v>3.4349576200367847E-3</v>
      </c>
      <c r="AC169" s="22">
        <v>223.53530084370161</v>
      </c>
      <c r="AD169" s="22">
        <v>3225.3806789916675</v>
      </c>
      <c r="AE169" s="22">
        <v>2.1397447916426331</v>
      </c>
      <c r="AF169" s="22">
        <v>366.06898283998379</v>
      </c>
      <c r="AG169" s="22">
        <v>5.9417875397692601</v>
      </c>
      <c r="AH169" s="22">
        <v>0</v>
      </c>
      <c r="AI169" s="22">
        <v>18472.954633632355</v>
      </c>
      <c r="AJ169" s="22">
        <v>10.191729362829815</v>
      </c>
      <c r="AK169" s="22">
        <v>5.2004134020054158</v>
      </c>
      <c r="AL169" s="22">
        <v>1155.4893841706883</v>
      </c>
      <c r="AM169" s="22">
        <v>22.439487974531605</v>
      </c>
      <c r="AN169" s="22">
        <v>1948.125969395129</v>
      </c>
      <c r="AO169" s="22">
        <v>0</v>
      </c>
      <c r="AP169" s="22">
        <v>22.680176277372333</v>
      </c>
      <c r="AQ169" s="22">
        <v>573.79818141506871</v>
      </c>
      <c r="AR169" s="22">
        <v>253.51704887944513</v>
      </c>
      <c r="AS169" s="22">
        <v>47.024094791749938</v>
      </c>
      <c r="AT169" s="22">
        <v>26.158890385808075</v>
      </c>
      <c r="AU169" s="22">
        <v>0</v>
      </c>
      <c r="AV169" s="22">
        <v>200.60788153550206</v>
      </c>
      <c r="AW169" s="22">
        <v>1003.8428917463045</v>
      </c>
      <c r="AX169" s="22">
        <v>23.576513692102655</v>
      </c>
      <c r="AY169" s="22">
        <v>1.2614435151618779</v>
      </c>
      <c r="AZ169" s="22">
        <v>3868.1623041466505</v>
      </c>
      <c r="BA169" s="22">
        <v>1610.4762999391428</v>
      </c>
      <c r="BB169" s="22">
        <v>5.6925782749288905</v>
      </c>
      <c r="BC169" s="22">
        <v>11478.590329318726</v>
      </c>
      <c r="BD169" s="22">
        <v>371971.78651649418</v>
      </c>
    </row>
    <row r="170" spans="1:56" x14ac:dyDescent="0.3">
      <c r="A170" s="23" t="s">
        <v>45</v>
      </c>
      <c r="B170" s="22">
        <v>780.21168748910372</v>
      </c>
      <c r="C170" s="22">
        <v>1.7235915517542018</v>
      </c>
      <c r="D170" s="22">
        <v>93.786475495582664</v>
      </c>
      <c r="E170" s="22">
        <v>584.89803338624711</v>
      </c>
      <c r="F170" s="22">
        <v>0</v>
      </c>
      <c r="G170" s="22">
        <v>49.971639436992248</v>
      </c>
      <c r="H170" s="22">
        <v>0</v>
      </c>
      <c r="I170" s="22">
        <v>32.254167082483782</v>
      </c>
      <c r="J170" s="22">
        <v>113.4487781143595</v>
      </c>
      <c r="K170" s="22">
        <v>27.305543854748745</v>
      </c>
      <c r="L170" s="22">
        <v>0</v>
      </c>
      <c r="M170" s="22">
        <v>2.4835187498815374</v>
      </c>
      <c r="N170" s="22">
        <v>725.57852133227618</v>
      </c>
      <c r="O170" s="22">
        <v>27.893223426322127</v>
      </c>
      <c r="P170" s="22">
        <v>1.2596198271716002E-4</v>
      </c>
      <c r="Q170" s="22">
        <v>5.5034193036571866</v>
      </c>
      <c r="R170" s="22">
        <v>2109.6458276317667</v>
      </c>
      <c r="S170" s="22">
        <v>3393.2267918789557</v>
      </c>
      <c r="T170" s="22">
        <v>17.311376332769683</v>
      </c>
      <c r="U170" s="22">
        <v>1.8421332374528703</v>
      </c>
      <c r="V170" s="22">
        <v>1534.1033314524425</v>
      </c>
      <c r="W170" s="22">
        <v>603.39679787280284</v>
      </c>
      <c r="X170" s="22">
        <v>140.09046685121154</v>
      </c>
      <c r="Y170" s="22">
        <v>898.19475297699285</v>
      </c>
      <c r="Z170" s="22">
        <v>90.749132524631761</v>
      </c>
      <c r="AA170" s="22">
        <v>0</v>
      </c>
      <c r="AB170" s="22">
        <v>16.910475306489396</v>
      </c>
      <c r="AC170" s="22">
        <v>5.2862083262589184E-2</v>
      </c>
      <c r="AD170" s="22">
        <v>0.15968479271657937</v>
      </c>
      <c r="AE170" s="22">
        <v>16.825711054881477</v>
      </c>
      <c r="AF170" s="22">
        <v>21.490211314541767</v>
      </c>
      <c r="AG170" s="22">
        <v>1514.8903306076252</v>
      </c>
      <c r="AH170" s="22">
        <v>1.0184719520688472E-6</v>
      </c>
      <c r="AI170" s="22">
        <v>831.12582111369773</v>
      </c>
      <c r="AJ170" s="22">
        <v>0.13796706537467479</v>
      </c>
      <c r="AK170" s="22">
        <v>599.93900331139969</v>
      </c>
      <c r="AL170" s="22">
        <v>8.6695684899633516</v>
      </c>
      <c r="AM170" s="22">
        <v>20.128010940711349</v>
      </c>
      <c r="AN170" s="22">
        <v>378.69692275219973</v>
      </c>
      <c r="AO170" s="22">
        <v>39756.775808181934</v>
      </c>
      <c r="AP170" s="22">
        <v>9.9069582859167014</v>
      </c>
      <c r="AQ170" s="22">
        <v>5.4303259148563532</v>
      </c>
      <c r="AR170" s="22">
        <v>0.83877327891541376</v>
      </c>
      <c r="AS170" s="22">
        <v>208.28083904756312</v>
      </c>
      <c r="AT170" s="22">
        <v>19.544579022744159</v>
      </c>
      <c r="AU170" s="22">
        <v>2.1671393813095285</v>
      </c>
      <c r="AV170" s="22">
        <v>0</v>
      </c>
      <c r="AW170" s="22">
        <v>7.1092462230562674</v>
      </c>
      <c r="AX170" s="22">
        <v>507.85683269633938</v>
      </c>
      <c r="AY170" s="22">
        <v>39670.563634931168</v>
      </c>
      <c r="AZ170" s="22">
        <v>12056.404278843165</v>
      </c>
      <c r="BA170" s="22">
        <v>7577.7867671530566</v>
      </c>
      <c r="BB170" s="22">
        <v>50.958027160339974</v>
      </c>
      <c r="BC170" s="22">
        <v>48741.884079719588</v>
      </c>
      <c r="BD170" s="22">
        <v>163258.15319563568</v>
      </c>
    </row>
    <row r="171" spans="1:56" x14ac:dyDescent="0.3">
      <c r="A171" s="23" t="s">
        <v>46</v>
      </c>
      <c r="B171" s="22">
        <v>88.692366840278282</v>
      </c>
      <c r="C171" s="22">
        <v>230.45644190790716</v>
      </c>
      <c r="D171" s="22">
        <v>104.25675644398443</v>
      </c>
      <c r="E171" s="22">
        <v>451.24192373016376</v>
      </c>
      <c r="F171" s="22">
        <v>0</v>
      </c>
      <c r="G171" s="22">
        <v>24.35218296459152</v>
      </c>
      <c r="H171" s="22">
        <v>0</v>
      </c>
      <c r="I171" s="22">
        <v>83.876590810976367</v>
      </c>
      <c r="J171" s="22">
        <v>15370.596370187646</v>
      </c>
      <c r="K171" s="22">
        <v>387.62893265128457</v>
      </c>
      <c r="L171" s="22">
        <v>14.564933988306954</v>
      </c>
      <c r="M171" s="22">
        <v>12.884041433395593</v>
      </c>
      <c r="N171" s="22">
        <v>26.875243745983205</v>
      </c>
      <c r="O171" s="22">
        <v>666.74949051783653</v>
      </c>
      <c r="P171" s="22">
        <v>506.61588160056937</v>
      </c>
      <c r="Q171" s="22">
        <v>2660.2199418990413</v>
      </c>
      <c r="R171" s="22">
        <v>5586.0030730227945</v>
      </c>
      <c r="S171" s="22">
        <v>1896.2546611044886</v>
      </c>
      <c r="T171" s="22">
        <v>41.512116867076102</v>
      </c>
      <c r="U171" s="22">
        <v>65.864888229394921</v>
      </c>
      <c r="V171" s="22">
        <v>308.43827398398457</v>
      </c>
      <c r="W171" s="22">
        <v>0.45948227719232487</v>
      </c>
      <c r="X171" s="22">
        <v>41.917098004694779</v>
      </c>
      <c r="Y171" s="22">
        <v>499.77358276952179</v>
      </c>
      <c r="Z171" s="22">
        <v>2013.562103143724</v>
      </c>
      <c r="AA171" s="22">
        <v>0</v>
      </c>
      <c r="AB171" s="22">
        <v>61.215724656806657</v>
      </c>
      <c r="AC171" s="22">
        <v>3082.3098662175139</v>
      </c>
      <c r="AD171" s="22">
        <v>1.1976359453743455</v>
      </c>
      <c r="AE171" s="22">
        <v>28.787575849477836</v>
      </c>
      <c r="AF171" s="22">
        <v>0</v>
      </c>
      <c r="AG171" s="22">
        <v>1162.1674725778651</v>
      </c>
      <c r="AH171" s="22">
        <v>2.6439855200136509E-5</v>
      </c>
      <c r="AI171" s="22">
        <v>3267.1845571049448</v>
      </c>
      <c r="AJ171" s="22">
        <v>1.9704203643745242</v>
      </c>
      <c r="AK171" s="22">
        <v>10471.336623652243</v>
      </c>
      <c r="AL171" s="22">
        <v>217.69750126537664</v>
      </c>
      <c r="AM171" s="22">
        <v>67.436195241732065</v>
      </c>
      <c r="AN171" s="22">
        <v>1922.2888568590085</v>
      </c>
      <c r="AO171" s="22">
        <v>47.764146046307026</v>
      </c>
      <c r="AP171" s="22">
        <v>1184.6297490291524</v>
      </c>
      <c r="AQ171" s="22">
        <v>1921.2372657270382</v>
      </c>
      <c r="AR171" s="22">
        <v>49.105743095966346</v>
      </c>
      <c r="AS171" s="22">
        <v>152.46853414480117</v>
      </c>
      <c r="AT171" s="22">
        <v>6.8496589812297248</v>
      </c>
      <c r="AU171" s="22">
        <v>18.515037889087818</v>
      </c>
      <c r="AV171" s="22">
        <v>203.47063057598996</v>
      </c>
      <c r="AW171" s="22">
        <v>0</v>
      </c>
      <c r="AX171" s="22">
        <v>1526.3120121517852</v>
      </c>
      <c r="AY171" s="22">
        <v>342.07979902775196</v>
      </c>
      <c r="AZ171" s="22">
        <v>1711.8963859906305</v>
      </c>
      <c r="BA171" s="22">
        <v>2492.41141454134</v>
      </c>
      <c r="BB171" s="22">
        <v>9.4465789660953075</v>
      </c>
      <c r="BC171" s="22">
        <v>5269.7125954317635</v>
      </c>
      <c r="BD171" s="22">
        <v>66302.28838589834</v>
      </c>
    </row>
    <row r="172" spans="1:56" x14ac:dyDescent="0.3">
      <c r="A172" s="23" t="s">
        <v>47</v>
      </c>
      <c r="B172" s="22">
        <v>5.9839277613802002</v>
      </c>
      <c r="C172" s="22">
        <v>634.95273372002293</v>
      </c>
      <c r="D172" s="22">
        <v>18.292601825962535</v>
      </c>
      <c r="E172" s="22">
        <v>25.286768408128552</v>
      </c>
      <c r="F172" s="22">
        <v>0</v>
      </c>
      <c r="G172" s="22">
        <v>0.35157616258994756</v>
      </c>
      <c r="H172" s="22">
        <v>0</v>
      </c>
      <c r="I172" s="22">
        <v>3119.5111381001184</v>
      </c>
      <c r="J172" s="22">
        <v>69160.419829786872</v>
      </c>
      <c r="K172" s="22">
        <v>414.75413587526185</v>
      </c>
      <c r="L172" s="22">
        <v>0</v>
      </c>
      <c r="M172" s="22">
        <v>0</v>
      </c>
      <c r="N172" s="22">
        <v>0.39753433886867129</v>
      </c>
      <c r="O172" s="22">
        <v>0.49132594388685169</v>
      </c>
      <c r="P172" s="22">
        <v>0.14669624577697468</v>
      </c>
      <c r="Q172" s="22">
        <v>0.4075232757608967</v>
      </c>
      <c r="R172" s="22">
        <v>14.957662127910607</v>
      </c>
      <c r="S172" s="22">
        <v>48913.893646037614</v>
      </c>
      <c r="T172" s="22">
        <v>1.0746610100264009E-2</v>
      </c>
      <c r="U172" s="22">
        <v>0.3709360527880079</v>
      </c>
      <c r="V172" s="22">
        <v>32803.170649299995</v>
      </c>
      <c r="W172" s="22">
        <v>206.60401291770697</v>
      </c>
      <c r="X172" s="22">
        <v>0.77208789317852511</v>
      </c>
      <c r="Y172" s="22">
        <v>774.3423449404097</v>
      </c>
      <c r="Z172" s="22">
        <v>152.95574386456798</v>
      </c>
      <c r="AA172" s="22">
        <v>0</v>
      </c>
      <c r="AB172" s="22">
        <v>3.7231984844561479E-2</v>
      </c>
      <c r="AC172" s="22">
        <v>0.25665718336114901</v>
      </c>
      <c r="AD172" s="22">
        <v>2.21190437451243E-4</v>
      </c>
      <c r="AE172" s="22">
        <v>18911.926334327527</v>
      </c>
      <c r="AF172" s="22">
        <v>0</v>
      </c>
      <c r="AG172" s="22">
        <v>194974.26195682309</v>
      </c>
      <c r="AH172" s="22">
        <v>30.558941181694415</v>
      </c>
      <c r="AI172" s="22">
        <v>252.17345504418688</v>
      </c>
      <c r="AJ172" s="22">
        <v>0.3121760005762565</v>
      </c>
      <c r="AK172" s="22">
        <v>0.2061415631173717</v>
      </c>
      <c r="AL172" s="22">
        <v>9402.6864936433431</v>
      </c>
      <c r="AM172" s="22">
        <v>79.594769976682869</v>
      </c>
      <c r="AN172" s="22">
        <v>26791.320561907585</v>
      </c>
      <c r="AO172" s="22">
        <v>177.99485786976609</v>
      </c>
      <c r="AP172" s="22">
        <v>5422.7601839393619</v>
      </c>
      <c r="AQ172" s="22">
        <v>1.4238012433694488E-2</v>
      </c>
      <c r="AR172" s="22">
        <v>3.9434031220170902</v>
      </c>
      <c r="AS172" s="22">
        <v>414.57155246190888</v>
      </c>
      <c r="AT172" s="22">
        <v>9.7886675863863705E-4</v>
      </c>
      <c r="AU172" s="22">
        <v>215.50981709277471</v>
      </c>
      <c r="AV172" s="22">
        <v>0.35241057490934347</v>
      </c>
      <c r="AW172" s="22">
        <v>0.44184195421400246</v>
      </c>
      <c r="AX172" s="22">
        <v>0</v>
      </c>
      <c r="AY172" s="22">
        <v>16183.774952476344</v>
      </c>
      <c r="AZ172" s="22">
        <v>64.494208323807214</v>
      </c>
      <c r="BA172" s="22">
        <v>9756.6297428734269</v>
      </c>
      <c r="BB172" s="22">
        <v>674468.73639378557</v>
      </c>
      <c r="BC172" s="22">
        <v>25274.299698704854</v>
      </c>
      <c r="BD172" s="22">
        <v>1138674.9328420737</v>
      </c>
    </row>
    <row r="173" spans="1:56" x14ac:dyDescent="0.3">
      <c r="A173" s="23" t="s">
        <v>48</v>
      </c>
      <c r="B173" s="22">
        <v>0</v>
      </c>
      <c r="C173" s="22">
        <v>2.9491761254576768E-2</v>
      </c>
      <c r="D173" s="22">
        <v>0</v>
      </c>
      <c r="E173" s="22">
        <v>0</v>
      </c>
      <c r="F173" s="22">
        <v>0</v>
      </c>
      <c r="G173" s="22">
        <v>344.48329131488231</v>
      </c>
      <c r="H173" s="22">
        <v>0</v>
      </c>
      <c r="I173" s="22">
        <v>0</v>
      </c>
      <c r="J173" s="22">
        <v>817.68654984390946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59.273749319623484</v>
      </c>
      <c r="S173" s="22">
        <v>92.408421755938164</v>
      </c>
      <c r="T173" s="22">
        <v>3.4897497353107862</v>
      </c>
      <c r="U173" s="22">
        <v>0</v>
      </c>
      <c r="V173" s="22">
        <v>0</v>
      </c>
      <c r="W173" s="22">
        <v>0</v>
      </c>
      <c r="X173" s="22">
        <v>0</v>
      </c>
      <c r="Y173" s="22">
        <v>489.48749700138205</v>
      </c>
      <c r="Z173" s="22">
        <v>370.76548521979709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90.741054872653166</v>
      </c>
      <c r="AH173" s="22">
        <v>0</v>
      </c>
      <c r="AI173" s="22">
        <v>16.306923736073045</v>
      </c>
      <c r="AJ173" s="22">
        <v>0</v>
      </c>
      <c r="AK173" s="22">
        <v>0</v>
      </c>
      <c r="AL173" s="22">
        <v>39.948749407685554</v>
      </c>
      <c r="AM173" s="22">
        <v>0</v>
      </c>
      <c r="AN173" s="22">
        <v>0</v>
      </c>
      <c r="AO173" s="22">
        <v>0</v>
      </c>
      <c r="AP173" s="22">
        <v>0</v>
      </c>
      <c r="AQ173" s="22">
        <v>17.543270608712945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v>0</v>
      </c>
      <c r="AX173" s="22">
        <v>3426.1100088267654</v>
      </c>
      <c r="AY173" s="22">
        <v>0</v>
      </c>
      <c r="AZ173" s="22">
        <v>2.9377416515021459</v>
      </c>
      <c r="BA173" s="22">
        <v>0</v>
      </c>
      <c r="BB173" s="22">
        <v>0</v>
      </c>
      <c r="BC173" s="22">
        <v>10881.689581011748</v>
      </c>
      <c r="BD173" s="22">
        <v>16652.901566067238</v>
      </c>
    </row>
    <row r="174" spans="1:56" x14ac:dyDescent="0.3">
      <c r="A174" s="23" t="s">
        <v>49</v>
      </c>
      <c r="B174" s="22">
        <v>1829.0891664137157</v>
      </c>
      <c r="C174" s="22">
        <v>19487.286037677339</v>
      </c>
      <c r="D174" s="22">
        <v>4733.812180251397</v>
      </c>
      <c r="E174" s="22">
        <v>414.81596721463353</v>
      </c>
      <c r="F174" s="22">
        <v>0</v>
      </c>
      <c r="G174" s="22">
        <v>511.58612403382932</v>
      </c>
      <c r="H174" s="22">
        <v>0</v>
      </c>
      <c r="I174" s="22">
        <v>4472.6220273049139</v>
      </c>
      <c r="J174" s="22">
        <v>135701.84999845899</v>
      </c>
      <c r="K174" s="22">
        <v>26622.947241747042</v>
      </c>
      <c r="L174" s="22">
        <v>3809.1248865250341</v>
      </c>
      <c r="M174" s="22">
        <v>21.023763630553859</v>
      </c>
      <c r="N174" s="22">
        <v>931.0108174225046</v>
      </c>
      <c r="O174" s="22">
        <v>753.99755861931976</v>
      </c>
      <c r="P174" s="22">
        <v>7481.2032251325591</v>
      </c>
      <c r="Q174" s="22">
        <v>7393.4800759997843</v>
      </c>
      <c r="R174" s="22">
        <v>122921.31503402193</v>
      </c>
      <c r="S174" s="22">
        <v>175396.45180430749</v>
      </c>
      <c r="T174" s="22">
        <v>118.49337610224431</v>
      </c>
      <c r="U174" s="22">
        <v>1364.4169198274296</v>
      </c>
      <c r="V174" s="22">
        <v>8671.7378640418465</v>
      </c>
      <c r="W174" s="22">
        <v>42.008869591929269</v>
      </c>
      <c r="X174" s="22">
        <v>12195.432901585669</v>
      </c>
      <c r="Y174" s="22">
        <v>41762.427347721568</v>
      </c>
      <c r="Z174" s="22">
        <v>17850.969296262938</v>
      </c>
      <c r="AA174" s="22">
        <v>4.0685183506021554</v>
      </c>
      <c r="AB174" s="22">
        <v>52.530758372989652</v>
      </c>
      <c r="AC174" s="22">
        <v>152.52363871193126</v>
      </c>
      <c r="AD174" s="22">
        <v>1145.4401756356772</v>
      </c>
      <c r="AE174" s="22">
        <v>24367.528451540737</v>
      </c>
      <c r="AF174" s="22">
        <v>88.444364008048609</v>
      </c>
      <c r="AG174" s="22">
        <v>5071.7636383063191</v>
      </c>
      <c r="AH174" s="22">
        <v>8.4911721126454669</v>
      </c>
      <c r="AI174" s="22">
        <v>22358.613075686597</v>
      </c>
      <c r="AJ174" s="22">
        <v>26.082403209763221</v>
      </c>
      <c r="AK174" s="22">
        <v>941.78191716112269</v>
      </c>
      <c r="AL174" s="22">
        <v>57704.328365136316</v>
      </c>
      <c r="AM174" s="22">
        <v>4479.63119389038</v>
      </c>
      <c r="AN174" s="22">
        <v>11993.810725141499</v>
      </c>
      <c r="AO174" s="22">
        <v>266.88687417273604</v>
      </c>
      <c r="AP174" s="22">
        <v>7733.3572062538988</v>
      </c>
      <c r="AQ174" s="22">
        <v>1447.6825097166868</v>
      </c>
      <c r="AR174" s="22">
        <v>4579.9282259335296</v>
      </c>
      <c r="AS174" s="22">
        <v>31530.214428030955</v>
      </c>
      <c r="AT174" s="22">
        <v>1034.7598643303074</v>
      </c>
      <c r="AU174" s="22">
        <v>216.41192255386022</v>
      </c>
      <c r="AV174" s="22">
        <v>25168.764169156235</v>
      </c>
      <c r="AW174" s="22">
        <v>23979.402108547536</v>
      </c>
      <c r="AX174" s="22">
        <v>1640.4940351619098</v>
      </c>
      <c r="AY174" s="22">
        <v>3417.8165295466092</v>
      </c>
      <c r="AZ174" s="22">
        <v>0</v>
      </c>
      <c r="BA174" s="22">
        <v>146811.23381576233</v>
      </c>
      <c r="BB174" s="22">
        <v>720.58504926605394</v>
      </c>
      <c r="BC174" s="22">
        <v>34483.783360400063</v>
      </c>
      <c r="BD174" s="22">
        <v>1005913.4609799922</v>
      </c>
    </row>
    <row r="175" spans="1:56" x14ac:dyDescent="0.3">
      <c r="A175" s="23" t="s">
        <v>50</v>
      </c>
      <c r="B175" s="22">
        <v>4108.838280434572</v>
      </c>
      <c r="C175" s="22">
        <v>71944.661574758109</v>
      </c>
      <c r="D175" s="22">
        <v>6218.3123735021591</v>
      </c>
      <c r="E175" s="22">
        <v>461.81936032265185</v>
      </c>
      <c r="F175" s="22">
        <v>13.055361442324898</v>
      </c>
      <c r="G175" s="22">
        <v>5.0312770982392827</v>
      </c>
      <c r="H175" s="22">
        <v>11.870715356667278</v>
      </c>
      <c r="I175" s="22">
        <v>40696.407048866095</v>
      </c>
      <c r="J175" s="22">
        <v>297052.90601042547</v>
      </c>
      <c r="K175" s="22">
        <v>28944.772759136911</v>
      </c>
      <c r="L175" s="22">
        <v>0</v>
      </c>
      <c r="M175" s="22">
        <v>0</v>
      </c>
      <c r="N175" s="22">
        <v>39005.35232068906</v>
      </c>
      <c r="O175" s="22">
        <v>1957.4268559558723</v>
      </c>
      <c r="P175" s="22">
        <v>0</v>
      </c>
      <c r="Q175" s="22">
        <v>598.61025992726638</v>
      </c>
      <c r="R175" s="22">
        <v>189917.0091326666</v>
      </c>
      <c r="S175" s="22">
        <v>179528.54595808638</v>
      </c>
      <c r="T175" s="22">
        <v>3.7644273263236476</v>
      </c>
      <c r="U175" s="22">
        <v>10.139649031836736</v>
      </c>
      <c r="V175" s="22">
        <v>4061.1167679930822</v>
      </c>
      <c r="W175" s="22">
        <v>74.051721506620055</v>
      </c>
      <c r="X175" s="22">
        <v>6812.6125619123541</v>
      </c>
      <c r="Y175" s="22">
        <v>147522.48407682884</v>
      </c>
      <c r="Z175" s="22">
        <v>945366.54562955932</v>
      </c>
      <c r="AA175" s="22">
        <v>0</v>
      </c>
      <c r="AB175" s="22">
        <v>7.7895037117910206</v>
      </c>
      <c r="AC175" s="22">
        <v>289.36730240441761</v>
      </c>
      <c r="AD175" s="22">
        <v>0</v>
      </c>
      <c r="AE175" s="22">
        <v>125014.47617512775</v>
      </c>
      <c r="AF175" s="22">
        <v>0</v>
      </c>
      <c r="AG175" s="22">
        <v>28201.361800427243</v>
      </c>
      <c r="AH175" s="22">
        <v>0</v>
      </c>
      <c r="AI175" s="22">
        <v>28471.562308601005</v>
      </c>
      <c r="AJ175" s="22">
        <v>210.29981012274186</v>
      </c>
      <c r="AK175" s="22">
        <v>3648.9342823484153</v>
      </c>
      <c r="AL175" s="22">
        <v>477850.88724711235</v>
      </c>
      <c r="AM175" s="22">
        <v>40766.956578342259</v>
      </c>
      <c r="AN175" s="22">
        <v>389.70260737677449</v>
      </c>
      <c r="AO175" s="22">
        <v>92.40752955987935</v>
      </c>
      <c r="AP175" s="22">
        <v>257985.95843414581</v>
      </c>
      <c r="AQ175" s="22">
        <v>105.39665439162954</v>
      </c>
      <c r="AR175" s="22">
        <v>1533.7396185535438</v>
      </c>
      <c r="AS175" s="22">
        <v>202552.33486302002</v>
      </c>
      <c r="AT175" s="22">
        <v>12.681089001972989</v>
      </c>
      <c r="AU175" s="22">
        <v>14.330703964995919</v>
      </c>
      <c r="AV175" s="22">
        <v>327.13235730520171</v>
      </c>
      <c r="AW175" s="22">
        <v>1819.3178926863309</v>
      </c>
      <c r="AX175" s="22">
        <v>2244.9220810048641</v>
      </c>
      <c r="AY175" s="22">
        <v>1599.485577850794</v>
      </c>
      <c r="AZ175" s="22">
        <v>63394.622967118368</v>
      </c>
      <c r="BA175" s="22">
        <v>0</v>
      </c>
      <c r="BB175" s="22">
        <v>560.8715403001429</v>
      </c>
      <c r="BC175" s="22">
        <v>79025.429413416801</v>
      </c>
      <c r="BD175" s="22">
        <v>3280435.3024607212</v>
      </c>
    </row>
    <row r="176" spans="1:56" x14ac:dyDescent="0.3">
      <c r="A176" s="23" t="s">
        <v>229</v>
      </c>
      <c r="B176" s="22">
        <v>4326.9531023971213</v>
      </c>
      <c r="C176" s="22">
        <v>167.90111635110748</v>
      </c>
      <c r="D176" s="22">
        <v>54161.731580351894</v>
      </c>
      <c r="E176" s="22">
        <v>19818.97561208476</v>
      </c>
      <c r="F176" s="22">
        <v>0</v>
      </c>
      <c r="G176" s="22">
        <v>1979.9281445895792</v>
      </c>
      <c r="H176" s="22">
        <v>87.262847822275859</v>
      </c>
      <c r="I176" s="22">
        <v>27258.467716964722</v>
      </c>
      <c r="J176" s="22">
        <v>194021.11354703209</v>
      </c>
      <c r="K176" s="22">
        <v>10908.321842245939</v>
      </c>
      <c r="L176" s="22">
        <v>0</v>
      </c>
      <c r="M176" s="22">
        <v>0</v>
      </c>
      <c r="N176" s="22">
        <v>7.8886635529441538</v>
      </c>
      <c r="O176" s="22">
        <v>22.955379303018706</v>
      </c>
      <c r="P176" s="22">
        <v>0.72867441763150431</v>
      </c>
      <c r="Q176" s="22">
        <v>731.34967981118803</v>
      </c>
      <c r="R176" s="22">
        <v>891.06226354524097</v>
      </c>
      <c r="S176" s="22">
        <v>338156.73002782755</v>
      </c>
      <c r="T176" s="22">
        <v>1566.0302176896737</v>
      </c>
      <c r="U176" s="22">
        <v>9.1058527523813417</v>
      </c>
      <c r="V176" s="22">
        <v>95736.167700812075</v>
      </c>
      <c r="W176" s="22">
        <v>287.51839872702044</v>
      </c>
      <c r="X176" s="22">
        <v>1055.4346076387321</v>
      </c>
      <c r="Y176" s="22">
        <v>16467.797442009924</v>
      </c>
      <c r="Z176" s="22">
        <v>114388.71276976385</v>
      </c>
      <c r="AA176" s="22">
        <v>57.564367512186536</v>
      </c>
      <c r="AB176" s="22">
        <v>0.37634019705143024</v>
      </c>
      <c r="AC176" s="22">
        <v>20.860120981241163</v>
      </c>
      <c r="AD176" s="22">
        <v>1.8699929673388904</v>
      </c>
      <c r="AE176" s="22">
        <v>50812.828569885845</v>
      </c>
      <c r="AF176" s="22">
        <v>424.11440499246032</v>
      </c>
      <c r="AG176" s="22">
        <v>9366.6274147716849</v>
      </c>
      <c r="AH176" s="22">
        <v>46.179505747332449</v>
      </c>
      <c r="AI176" s="22">
        <v>2771772.9155637929</v>
      </c>
      <c r="AJ176" s="22">
        <v>19.837492826079902</v>
      </c>
      <c r="AK176" s="22">
        <v>13.534002901885438</v>
      </c>
      <c r="AL176" s="22">
        <v>29436.354878246759</v>
      </c>
      <c r="AM176" s="22">
        <v>1552.0949686135616</v>
      </c>
      <c r="AN176" s="22">
        <v>1250.3354727582689</v>
      </c>
      <c r="AO176" s="22">
        <v>8103.6418649343577</v>
      </c>
      <c r="AP176" s="22">
        <v>20451.007818757109</v>
      </c>
      <c r="AQ176" s="22">
        <v>558.40736180746637</v>
      </c>
      <c r="AR176" s="22">
        <v>35.396480303856357</v>
      </c>
      <c r="AS176" s="22">
        <v>86968.028395518864</v>
      </c>
      <c r="AT176" s="22">
        <v>4.8622591635661501E-3</v>
      </c>
      <c r="AU176" s="22">
        <v>10058.106560689053</v>
      </c>
      <c r="AV176" s="22">
        <v>10258.102676697865</v>
      </c>
      <c r="AW176" s="22">
        <v>7694.1721724657118</v>
      </c>
      <c r="AX176" s="22">
        <v>36692.538614002915</v>
      </c>
      <c r="AY176" s="22">
        <v>726209.15481157205</v>
      </c>
      <c r="AZ176" s="22">
        <v>103870.01458672484</v>
      </c>
      <c r="BA176" s="22">
        <v>3094141.5949126026</v>
      </c>
      <c r="BB176" s="22">
        <v>0</v>
      </c>
      <c r="BC176" s="22">
        <v>52197.098758793669</v>
      </c>
      <c r="BD176" s="22">
        <v>7904064.9001610158</v>
      </c>
    </row>
    <row r="177" spans="1:65" x14ac:dyDescent="0.3">
      <c r="A177" s="23" t="s">
        <v>51</v>
      </c>
      <c r="B177" s="22">
        <v>301.12965288872959</v>
      </c>
      <c r="C177" s="22">
        <v>180.93694894078831</v>
      </c>
      <c r="D177" s="22">
        <v>323.11524133659367</v>
      </c>
      <c r="E177" s="22">
        <v>55.753909826843923</v>
      </c>
      <c r="F177" s="22">
        <v>0</v>
      </c>
      <c r="G177" s="22">
        <v>85.612942847171141</v>
      </c>
      <c r="H177" s="22">
        <v>0</v>
      </c>
      <c r="I177" s="22">
        <v>2173.7272951389505</v>
      </c>
      <c r="J177" s="22">
        <v>485416.64701675915</v>
      </c>
      <c r="K177" s="22">
        <v>1286.0871121567943</v>
      </c>
      <c r="L177" s="22">
        <v>64.085329015545</v>
      </c>
      <c r="M177" s="22">
        <v>22.808601328138721</v>
      </c>
      <c r="N177" s="22">
        <v>194.69360171624803</v>
      </c>
      <c r="O177" s="22">
        <v>10.325691849377924</v>
      </c>
      <c r="P177" s="22">
        <v>1.2865410094034533</v>
      </c>
      <c r="Q177" s="22">
        <v>21.400647113772024</v>
      </c>
      <c r="R177" s="22">
        <v>3633.714429952005</v>
      </c>
      <c r="S177" s="22">
        <v>5234.196309444319</v>
      </c>
      <c r="T177" s="22">
        <v>2.8091727566604781</v>
      </c>
      <c r="U177" s="22">
        <v>376.02454881961472</v>
      </c>
      <c r="V177" s="22">
        <v>599.56579218323532</v>
      </c>
      <c r="W177" s="22">
        <v>5.0430745456037043</v>
      </c>
      <c r="X177" s="22">
        <v>16.665410080684094</v>
      </c>
      <c r="Y177" s="22">
        <v>361.51100762959595</v>
      </c>
      <c r="Z177" s="22">
        <v>2828.7743312938574</v>
      </c>
      <c r="AA177" s="22">
        <v>0</v>
      </c>
      <c r="AB177" s="22">
        <v>2.001969257575726</v>
      </c>
      <c r="AC177" s="22">
        <v>8.029476710116878</v>
      </c>
      <c r="AD177" s="22">
        <v>0.78318642715380926</v>
      </c>
      <c r="AE177" s="22">
        <v>97.815808824960286</v>
      </c>
      <c r="AF177" s="22">
        <v>22.462971184426785</v>
      </c>
      <c r="AG177" s="22">
        <v>190.60521739107213</v>
      </c>
      <c r="AH177" s="22">
        <v>0.35173634162065881</v>
      </c>
      <c r="AI177" s="22">
        <v>4676.4493594323912</v>
      </c>
      <c r="AJ177" s="22">
        <v>69.963787317185279</v>
      </c>
      <c r="AK177" s="22">
        <v>314.15595054603193</v>
      </c>
      <c r="AL177" s="22">
        <v>4428.0295831339681</v>
      </c>
      <c r="AM177" s="22">
        <v>1066.7483083944137</v>
      </c>
      <c r="AN177" s="22">
        <v>321.59899686054428</v>
      </c>
      <c r="AO177" s="22">
        <v>1.7791521768986729</v>
      </c>
      <c r="AP177" s="22">
        <v>868.51987671283405</v>
      </c>
      <c r="AQ177" s="22">
        <v>37.693047868030057</v>
      </c>
      <c r="AR177" s="22">
        <v>1041.8117090338092</v>
      </c>
      <c r="AS177" s="22">
        <v>1332.5752295515395</v>
      </c>
      <c r="AT177" s="22">
        <v>14.144189324656786</v>
      </c>
      <c r="AU177" s="22">
        <v>62.819159011507857</v>
      </c>
      <c r="AV177" s="22">
        <v>775.86527652969835</v>
      </c>
      <c r="AW177" s="22">
        <v>23.516388476815322</v>
      </c>
      <c r="AX177" s="22">
        <v>64.759164506444009</v>
      </c>
      <c r="AY177" s="22">
        <v>81928.137281693693</v>
      </c>
      <c r="AZ177" s="22">
        <v>1792.0296606256907</v>
      </c>
      <c r="BA177" s="22">
        <v>7121.3492197491223</v>
      </c>
      <c r="BB177" s="22">
        <v>120.9275523894937</v>
      </c>
      <c r="BC177" s="22">
        <v>0</v>
      </c>
      <c r="BD177" s="22">
        <v>609580.83786810469</v>
      </c>
    </row>
    <row r="178" spans="1:65" x14ac:dyDescent="0.3">
      <c r="A178" s="23" t="s">
        <v>52</v>
      </c>
      <c r="B178" s="22">
        <v>565723.68612092093</v>
      </c>
      <c r="C178" s="22">
        <v>743646.05590004916</v>
      </c>
      <c r="D178" s="22">
        <v>906186.82197878649</v>
      </c>
      <c r="E178" s="22">
        <v>241372.01292928122</v>
      </c>
      <c r="F178" s="22">
        <v>891.01086893029481</v>
      </c>
      <c r="G178" s="22">
        <v>29297.469534567634</v>
      </c>
      <c r="H178" s="22">
        <v>4450.1676745269151</v>
      </c>
      <c r="I178" s="22">
        <v>263494.19809804478</v>
      </c>
      <c r="J178" s="22">
        <v>6526742.8277138304</v>
      </c>
      <c r="K178" s="22">
        <v>333902.88052499061</v>
      </c>
      <c r="L178" s="22">
        <v>255031.87334013448</v>
      </c>
      <c r="M178" s="22">
        <v>46560.815109768264</v>
      </c>
      <c r="N178" s="22">
        <v>202959.77562934422</v>
      </c>
      <c r="O178" s="22">
        <v>174359.41411464525</v>
      </c>
      <c r="P178" s="22">
        <v>38970.929533733441</v>
      </c>
      <c r="Q178" s="22">
        <v>103076.476641316</v>
      </c>
      <c r="R178" s="22">
        <v>2442804.2721642083</v>
      </c>
      <c r="S178" s="22">
        <v>5040166.3022200707</v>
      </c>
      <c r="T178" s="22">
        <v>40642.685136270607</v>
      </c>
      <c r="U178" s="22">
        <v>404951.62189049338</v>
      </c>
      <c r="V178" s="22">
        <v>1963819.7144239475</v>
      </c>
      <c r="W178" s="22">
        <v>80741.863153530576</v>
      </c>
      <c r="X178" s="22">
        <v>217134.95414508614</v>
      </c>
      <c r="Y178" s="22">
        <v>1355481.8399800521</v>
      </c>
      <c r="Z178" s="22">
        <v>4382801.9979500007</v>
      </c>
      <c r="AA178" s="22">
        <v>1272.4079312407011</v>
      </c>
      <c r="AB178" s="22">
        <v>4210.2157108644724</v>
      </c>
      <c r="AC178" s="22">
        <v>76042.368119327832</v>
      </c>
      <c r="AD178" s="22">
        <v>217266.89584714032</v>
      </c>
      <c r="AE178" s="22">
        <v>1489757.41832542</v>
      </c>
      <c r="AF178" s="22">
        <v>38262.48296399181</v>
      </c>
      <c r="AG178" s="22">
        <v>659155.81250308931</v>
      </c>
      <c r="AH178" s="22">
        <v>14370.113525606872</v>
      </c>
      <c r="AI178" s="22">
        <v>4936768.4216894852</v>
      </c>
      <c r="AJ178" s="22">
        <v>18470.665466453269</v>
      </c>
      <c r="AK178" s="22">
        <v>65267.459196549447</v>
      </c>
      <c r="AL178" s="22">
        <v>4218524.8932764679</v>
      </c>
      <c r="AM178" s="22">
        <v>198078.7933731566</v>
      </c>
      <c r="AN178" s="22">
        <v>525534.45399253885</v>
      </c>
      <c r="AO178" s="22">
        <v>166805.5733086573</v>
      </c>
      <c r="AP178" s="22">
        <v>2491398.095467417</v>
      </c>
      <c r="AQ178" s="22">
        <v>117177.3172279305</v>
      </c>
      <c r="AR178" s="22">
        <v>178071.49600405429</v>
      </c>
      <c r="AS178" s="22">
        <v>1183688.5663818908</v>
      </c>
      <c r="AT178" s="22">
        <v>97037.64639532521</v>
      </c>
      <c r="AU178" s="22">
        <v>133359.94635671793</v>
      </c>
      <c r="AV178" s="22">
        <v>343295.78073735669</v>
      </c>
      <c r="AW178" s="22">
        <v>271703.19768496667</v>
      </c>
      <c r="AX178" s="22">
        <v>722529.35493269039</v>
      </c>
      <c r="AY178" s="22">
        <v>2363521.9594681165</v>
      </c>
      <c r="AZ178" s="22">
        <v>1545089.0724494383</v>
      </c>
      <c r="BA178" s="22">
        <v>9676806.3594908398</v>
      </c>
      <c r="BB178" s="22">
        <v>1313566.4980610879</v>
      </c>
      <c r="BC178" s="22">
        <v>4149140.360210679</v>
      </c>
      <c r="BD178" s="22">
        <v>63581385.292875022</v>
      </c>
    </row>
    <row r="181" spans="1:65" x14ac:dyDescent="0.3">
      <c r="A181" s="7" t="s">
        <v>269</v>
      </c>
      <c r="BF181" s="7" t="s">
        <v>270</v>
      </c>
    </row>
    <row r="182" spans="1:65" x14ac:dyDescent="0.3">
      <c r="A182" s="6" t="s">
        <v>86</v>
      </c>
      <c r="BF182" s="6" t="s">
        <v>86</v>
      </c>
    </row>
    <row r="183" spans="1:65" x14ac:dyDescent="0.3">
      <c r="A183" s="23" t="s">
        <v>87</v>
      </c>
      <c r="B183" s="23" t="s">
        <v>1</v>
      </c>
      <c r="C183" s="23" t="s">
        <v>2</v>
      </c>
      <c r="D183" s="23" t="s">
        <v>3</v>
      </c>
      <c r="E183" s="23" t="s">
        <v>4</v>
      </c>
      <c r="F183" s="23" t="s">
        <v>5</v>
      </c>
      <c r="G183" s="23" t="s">
        <v>6</v>
      </c>
      <c r="H183" s="23" t="s">
        <v>7</v>
      </c>
      <c r="I183" s="23" t="s">
        <v>8</v>
      </c>
      <c r="J183" s="23" t="s">
        <v>9</v>
      </c>
      <c r="K183" s="23" t="s">
        <v>360</v>
      </c>
      <c r="L183" s="23" t="s">
        <v>10</v>
      </c>
      <c r="M183" s="23" t="s">
        <v>11</v>
      </c>
      <c r="N183" s="23" t="s">
        <v>12</v>
      </c>
      <c r="O183" s="23" t="s">
        <v>13</v>
      </c>
      <c r="P183" s="23" t="s">
        <v>14</v>
      </c>
      <c r="Q183" s="23" t="s">
        <v>15</v>
      </c>
      <c r="R183" s="23" t="s">
        <v>16</v>
      </c>
      <c r="S183" s="23" t="s">
        <v>17</v>
      </c>
      <c r="T183" s="23" t="s">
        <v>18</v>
      </c>
      <c r="U183" s="23" t="s">
        <v>19</v>
      </c>
      <c r="V183" s="23" t="s">
        <v>20</v>
      </c>
      <c r="W183" s="23" t="s">
        <v>21</v>
      </c>
      <c r="X183" s="23" t="s">
        <v>22</v>
      </c>
      <c r="Y183" s="23" t="s">
        <v>23</v>
      </c>
      <c r="Z183" s="23" t="s">
        <v>24</v>
      </c>
      <c r="AA183" s="23" t="s">
        <v>25</v>
      </c>
      <c r="AB183" s="23" t="s">
        <v>26</v>
      </c>
      <c r="AC183" s="23" t="s">
        <v>27</v>
      </c>
      <c r="AD183" s="23" t="s">
        <v>28</v>
      </c>
      <c r="AE183" s="23" t="s">
        <v>29</v>
      </c>
      <c r="AF183" s="23" t="s">
        <v>30</v>
      </c>
      <c r="AG183" s="23" t="s">
        <v>31</v>
      </c>
      <c r="AH183" s="23" t="s">
        <v>32</v>
      </c>
      <c r="AI183" s="23" t="s">
        <v>33</v>
      </c>
      <c r="AJ183" s="24" t="s">
        <v>34</v>
      </c>
      <c r="AK183" s="23" t="s">
        <v>35</v>
      </c>
      <c r="AL183" s="23" t="s">
        <v>361</v>
      </c>
      <c r="AM183" s="23" t="s">
        <v>36</v>
      </c>
      <c r="AN183" s="23" t="s">
        <v>37</v>
      </c>
      <c r="AO183" s="23" t="s">
        <v>38</v>
      </c>
      <c r="AP183" s="23" t="s">
        <v>197</v>
      </c>
      <c r="AQ183" s="23" t="s">
        <v>40</v>
      </c>
      <c r="AR183" s="23" t="s">
        <v>41</v>
      </c>
      <c r="AS183" s="23" t="s">
        <v>42</v>
      </c>
      <c r="AT183" s="23" t="s">
        <v>43</v>
      </c>
      <c r="AU183" s="23" t="s">
        <v>44</v>
      </c>
      <c r="AV183" s="23" t="s">
        <v>45</v>
      </c>
      <c r="AW183" s="23" t="s">
        <v>46</v>
      </c>
      <c r="AX183" s="23" t="s">
        <v>47</v>
      </c>
      <c r="AY183" s="23" t="s">
        <v>48</v>
      </c>
      <c r="AZ183" s="23" t="s">
        <v>49</v>
      </c>
      <c r="BA183" s="23" t="s">
        <v>50</v>
      </c>
      <c r="BB183" s="23" t="s">
        <v>229</v>
      </c>
      <c r="BC183" s="24" t="s">
        <v>51</v>
      </c>
      <c r="BD183" s="23" t="s">
        <v>52</v>
      </c>
      <c r="BF183" s="1" t="s">
        <v>84</v>
      </c>
      <c r="BG183" s="12" t="s">
        <v>56</v>
      </c>
      <c r="BH183" s="12" t="s">
        <v>57</v>
      </c>
      <c r="BI183" s="12" t="s">
        <v>65</v>
      </c>
      <c r="BJ183" s="12" t="s">
        <v>58</v>
      </c>
      <c r="BK183" s="12" t="s">
        <v>59</v>
      </c>
      <c r="BL183" s="12" t="s">
        <v>60</v>
      </c>
      <c r="BM183" s="12" t="s">
        <v>61</v>
      </c>
    </row>
    <row r="184" spans="1:65" x14ac:dyDescent="0.3">
      <c r="A184" s="23" t="s">
        <v>1</v>
      </c>
      <c r="B184" s="22">
        <v>0</v>
      </c>
      <c r="C184" s="22">
        <v>7.5819590298162955</v>
      </c>
      <c r="D184" s="22">
        <v>86.928863865752291</v>
      </c>
      <c r="E184" s="22">
        <v>8.0557283087725065</v>
      </c>
      <c r="F184" s="22">
        <v>0</v>
      </c>
      <c r="G184" s="22">
        <v>0.70250825439336861</v>
      </c>
      <c r="H184" s="22">
        <v>557.35391946743209</v>
      </c>
      <c r="I184" s="22">
        <v>432.96380963783145</v>
      </c>
      <c r="J184" s="22">
        <v>10695.874943510989</v>
      </c>
      <c r="K184" s="22">
        <v>1207.4616452996204</v>
      </c>
      <c r="L184" s="22">
        <v>0</v>
      </c>
      <c r="M184" s="22">
        <v>0</v>
      </c>
      <c r="N184" s="22">
        <v>5.2502508435146202</v>
      </c>
      <c r="O184" s="22">
        <v>5.744525510574622</v>
      </c>
      <c r="P184" s="22">
        <v>1.8441562256970943E-2</v>
      </c>
      <c r="Q184" s="22">
        <v>29.294819865107613</v>
      </c>
      <c r="R184" s="22">
        <v>105.57280992872685</v>
      </c>
      <c r="S184" s="22">
        <v>553.22817305370188</v>
      </c>
      <c r="T184" s="22">
        <v>3.5054662857530346E-2</v>
      </c>
      <c r="U184" s="22">
        <v>1.1373392645203715</v>
      </c>
      <c r="V184" s="22">
        <v>494.10586217406376</v>
      </c>
      <c r="W184" s="22">
        <v>736.41374337369291</v>
      </c>
      <c r="X184" s="22">
        <v>249.7826653233723</v>
      </c>
      <c r="Y184" s="22">
        <v>275.05606783349265</v>
      </c>
      <c r="Z184" s="22">
        <v>466.54995012433955</v>
      </c>
      <c r="AA184" s="22">
        <v>15.766932991426254</v>
      </c>
      <c r="AB184" s="22">
        <v>3.3428003420510409E-2</v>
      </c>
      <c r="AC184" s="22">
        <v>0.72886136845049432</v>
      </c>
      <c r="AD184" s="22">
        <v>0</v>
      </c>
      <c r="AE184" s="22">
        <v>310.90286888950902</v>
      </c>
      <c r="AF184" s="22">
        <v>0</v>
      </c>
      <c r="AG184" s="22">
        <v>67.693566640280892</v>
      </c>
      <c r="AH184" s="22">
        <v>1.4911017995985896E-4</v>
      </c>
      <c r="AI184" s="22">
        <v>137.13109209171822</v>
      </c>
      <c r="AJ184" s="22">
        <v>6874.8440301593373</v>
      </c>
      <c r="AK184" s="22">
        <v>9.0814126745087496</v>
      </c>
      <c r="AL184" s="22">
        <v>196.6833510862445</v>
      </c>
      <c r="AM184" s="22">
        <v>395.53986984783489</v>
      </c>
      <c r="AN184" s="22">
        <v>660.22648932005666</v>
      </c>
      <c r="AO184" s="22">
        <v>18.491702697991045</v>
      </c>
      <c r="AP184" s="22">
        <v>333.44344269740981</v>
      </c>
      <c r="AQ184" s="22">
        <v>4.6399266741994655E-2</v>
      </c>
      <c r="AR184" s="22">
        <v>190.6857066045728</v>
      </c>
      <c r="AS184" s="22">
        <v>1285.5062826925166</v>
      </c>
      <c r="AT184" s="22">
        <v>1.2305585719049923E-4</v>
      </c>
      <c r="AU184" s="22">
        <v>3.607504353867555E-5</v>
      </c>
      <c r="AV184" s="22">
        <v>553.72930503992325</v>
      </c>
      <c r="AW184" s="22">
        <v>79.72372323783425</v>
      </c>
      <c r="AX184" s="22">
        <v>2596.8564213032441</v>
      </c>
      <c r="AY184" s="22">
        <v>30.499136239060746</v>
      </c>
      <c r="AZ184" s="22">
        <v>508.48766396469694</v>
      </c>
      <c r="BA184" s="22">
        <v>10341.344373920201</v>
      </c>
      <c r="BB184" s="22">
        <v>40.45258397922111</v>
      </c>
      <c r="BC184" s="22">
        <v>11414.230245756307</v>
      </c>
      <c r="BD184" s="22">
        <v>51981.242279608414</v>
      </c>
      <c r="BF184" s="12" t="s">
        <v>62</v>
      </c>
      <c r="BG184" s="13">
        <f>B184+AJ184+B218+AJ218</f>
        <v>7623.9250040379266</v>
      </c>
      <c r="BH184" s="13">
        <f>SUM(C184,D184,G184,L184:U184,X184:Y184,AB184:AD184,AF184,AI184,AK184,AN184:AO184,AQ184,AT184:AW184,AZ184,AR184)+SUM(C218,D218,G218,L218:U218,X218:Y218,AB218:AD218,AF218,AI218,AK218,AN218:AO218,AQ218,AT218:AW218,AZ218,AR218)</f>
        <v>3655.9626985758687</v>
      </c>
      <c r="BI184" s="13">
        <f>SUM(F184,H184,V184:W184,AA184,AE184,AH184,AM184,AS184,AX184,BB184,AY184)+SUM(F218,H218,V218:W218,AA218,AE218,AH218,AM218,AS218,AX218,BB218,AY218)</f>
        <v>6496.0659692333584</v>
      </c>
      <c r="BJ184" s="13">
        <f>SUM(E184,I184,AG184,BA184)+SUM(E218,I218,AG218,BA218)</f>
        <v>10870.729238683332</v>
      </c>
      <c r="BK184" s="13">
        <f>SUM(J184:K184,Z184,AL184,AP184)+SUM(J218:K218,Z218,AL218,AP218)</f>
        <v>12900.048966624709</v>
      </c>
      <c r="BL184" s="13">
        <f>BC184+BC218</f>
        <v>11920.38680085454</v>
      </c>
      <c r="BM184" s="13">
        <f>SUM(BG184:BL184)</f>
        <v>53467.118678009734</v>
      </c>
    </row>
    <row r="185" spans="1:65" x14ac:dyDescent="0.3">
      <c r="A185" s="23" t="s">
        <v>2</v>
      </c>
      <c r="B185" s="22">
        <v>37.791843785978813</v>
      </c>
      <c r="C185" s="22">
        <v>0</v>
      </c>
      <c r="D185" s="22">
        <v>53.28866480484109</v>
      </c>
      <c r="E185" s="22">
        <v>3.4525872164438556</v>
      </c>
      <c r="F185" s="22">
        <v>0</v>
      </c>
      <c r="G185" s="22">
        <v>39.105476147539257</v>
      </c>
      <c r="H185" s="22">
        <v>0</v>
      </c>
      <c r="I185" s="22">
        <v>57.06691836529918</v>
      </c>
      <c r="J185" s="22">
        <v>1022.7778073920897</v>
      </c>
      <c r="K185" s="22">
        <v>2.744900900521865</v>
      </c>
      <c r="L185" s="22">
        <v>352.26549943599525</v>
      </c>
      <c r="M185" s="22">
        <v>241.625450031447</v>
      </c>
      <c r="N185" s="22">
        <v>11344.575647054906</v>
      </c>
      <c r="O185" s="22">
        <v>683.63386607188829</v>
      </c>
      <c r="P185" s="22">
        <v>0.50066304228894765</v>
      </c>
      <c r="Q185" s="22">
        <v>0.55184456728589903</v>
      </c>
      <c r="R185" s="22">
        <v>755.97465544285888</v>
      </c>
      <c r="S185" s="22">
        <v>31321.606202415696</v>
      </c>
      <c r="T185" s="22">
        <v>126.17471900458423</v>
      </c>
      <c r="U185" s="22">
        <v>16003.430805906473</v>
      </c>
      <c r="V185" s="22">
        <v>122.00314811329451</v>
      </c>
      <c r="W185" s="22">
        <v>8.1384808678266438</v>
      </c>
      <c r="X185" s="22">
        <v>7.9452337331564777</v>
      </c>
      <c r="Y185" s="22">
        <v>14730.444985035472</v>
      </c>
      <c r="Z185" s="22">
        <v>1587.2818533332866</v>
      </c>
      <c r="AA185" s="22">
        <v>0</v>
      </c>
      <c r="AB185" s="22">
        <v>5.3911400161893745E-4</v>
      </c>
      <c r="AC185" s="22">
        <v>3.8002389831489598</v>
      </c>
      <c r="AD185" s="22">
        <v>251.09139029705582</v>
      </c>
      <c r="AE185" s="22">
        <v>3982.5731670941823</v>
      </c>
      <c r="AF185" s="22">
        <v>7.3314623967790774E-2</v>
      </c>
      <c r="AG185" s="22">
        <v>11.216678516779066</v>
      </c>
      <c r="AH185" s="22">
        <v>1.9882327357467678E-5</v>
      </c>
      <c r="AI185" s="22">
        <v>2972.102332149514</v>
      </c>
      <c r="AJ185" s="22">
        <v>9.5685675271682964</v>
      </c>
      <c r="AK185" s="22">
        <v>165.26873866739285</v>
      </c>
      <c r="AL185" s="22">
        <v>518.9716868521906</v>
      </c>
      <c r="AM185" s="22">
        <v>3244.7089657635356</v>
      </c>
      <c r="AN185" s="22">
        <v>9815.1629713994625</v>
      </c>
      <c r="AO185" s="22">
        <v>1526.7732558587779</v>
      </c>
      <c r="AP185" s="22">
        <v>120.14746030834996</v>
      </c>
      <c r="AQ185" s="22">
        <v>834.06148253351125</v>
      </c>
      <c r="AR185" s="22">
        <v>74.978130006293483</v>
      </c>
      <c r="AS185" s="22">
        <v>4992.8129842317894</v>
      </c>
      <c r="AT185" s="22">
        <v>475.58074167076524</v>
      </c>
      <c r="AU185" s="22">
        <v>50513.267603891909</v>
      </c>
      <c r="AV185" s="22">
        <v>193.54660401426986</v>
      </c>
      <c r="AW185" s="22">
        <v>1132.8480265430917</v>
      </c>
      <c r="AX185" s="22">
        <v>435.82418547392609</v>
      </c>
      <c r="AY185" s="22">
        <v>14447.101137398524</v>
      </c>
      <c r="AZ185" s="22">
        <v>1304.7408188274376</v>
      </c>
      <c r="BA185" s="22">
        <v>689.08961772813711</v>
      </c>
      <c r="BB185" s="22">
        <v>6.5706697409532763E-2</v>
      </c>
      <c r="BC185" s="22">
        <v>39620.927921710907</v>
      </c>
      <c r="BD185" s="22">
        <v>215838.68554043499</v>
      </c>
      <c r="BF185" s="12" t="s">
        <v>63</v>
      </c>
      <c r="BG185" s="13">
        <f>BG190-SUM(BG186:BG189,BG184)</f>
        <v>21179.689841222484</v>
      </c>
      <c r="BH185" s="13">
        <f t="shared" ref="BH185:BM185" si="3">BH190-SUM(BH186:BH189,BH184)</f>
        <v>8106979.4471573588</v>
      </c>
      <c r="BI185" s="13">
        <f t="shared" si="3"/>
        <v>1151818.6994304461</v>
      </c>
      <c r="BJ185" s="13">
        <f t="shared" si="3"/>
        <v>1239472.7064559739</v>
      </c>
      <c r="BK185" s="13">
        <f t="shared" si="3"/>
        <v>2164336.8347566221</v>
      </c>
      <c r="BL185" s="13">
        <f t="shared" si="3"/>
        <v>667137.57209541323</v>
      </c>
      <c r="BM185" s="13">
        <f t="shared" si="3"/>
        <v>13350924.949737035</v>
      </c>
    </row>
    <row r="186" spans="1:65" x14ac:dyDescent="0.3">
      <c r="A186" s="23" t="s">
        <v>3</v>
      </c>
      <c r="B186" s="22">
        <v>36.879315665644853</v>
      </c>
      <c r="C186" s="22">
        <v>126.00374171287456</v>
      </c>
      <c r="D186" s="22">
        <v>0</v>
      </c>
      <c r="E186" s="22">
        <v>28.52640452695865</v>
      </c>
      <c r="F186" s="22">
        <v>0</v>
      </c>
      <c r="G186" s="22">
        <v>12.511900782899053</v>
      </c>
      <c r="H186" s="22">
        <v>0</v>
      </c>
      <c r="I186" s="22">
        <v>324.63826665254072</v>
      </c>
      <c r="J186" s="22">
        <v>6000.7529518464817</v>
      </c>
      <c r="K186" s="22">
        <v>1570.6747784349243</v>
      </c>
      <c r="L186" s="22">
        <v>1.08750025552223</v>
      </c>
      <c r="M186" s="22">
        <v>0.66716307810689623</v>
      </c>
      <c r="N186" s="22">
        <v>199.05645609209981</v>
      </c>
      <c r="O186" s="22">
        <v>140.80872453239238</v>
      </c>
      <c r="P186" s="22">
        <v>24.69390728253914</v>
      </c>
      <c r="Q186" s="22">
        <v>1567.308268134635</v>
      </c>
      <c r="R186" s="22">
        <v>59403.871273376019</v>
      </c>
      <c r="S186" s="22">
        <v>55907.245018543857</v>
      </c>
      <c r="T186" s="22">
        <v>257.50002026628954</v>
      </c>
      <c r="U186" s="22">
        <v>979.08267928390353</v>
      </c>
      <c r="V186" s="22">
        <v>55.442123808932912</v>
      </c>
      <c r="W186" s="22">
        <v>1.2561890728263994</v>
      </c>
      <c r="X186" s="22">
        <v>330.7973732761298</v>
      </c>
      <c r="Y186" s="22">
        <v>1330.1906127190412</v>
      </c>
      <c r="Z186" s="22">
        <v>2983.8219002599335</v>
      </c>
      <c r="AA186" s="22">
        <v>0</v>
      </c>
      <c r="AB186" s="22">
        <v>24.206492989051906</v>
      </c>
      <c r="AC186" s="22">
        <v>5.4619402092931537</v>
      </c>
      <c r="AD186" s="22">
        <v>13960.164764543371</v>
      </c>
      <c r="AE186" s="22">
        <v>913.94856147693361</v>
      </c>
      <c r="AF186" s="22">
        <v>0.27859557107760496</v>
      </c>
      <c r="AG186" s="22">
        <v>16.285540184472119</v>
      </c>
      <c r="AH186" s="22">
        <v>0.74828434309533165</v>
      </c>
      <c r="AI186" s="22">
        <v>28085.294077307812</v>
      </c>
      <c r="AJ186" s="22">
        <v>0.2105100210346334</v>
      </c>
      <c r="AK186" s="22">
        <v>13.773961050446205</v>
      </c>
      <c r="AL186" s="22">
        <v>2168.5148559768363</v>
      </c>
      <c r="AM186" s="22">
        <v>63.187096126169322</v>
      </c>
      <c r="AN186" s="22">
        <v>1114.0631581966416</v>
      </c>
      <c r="AO186" s="22">
        <v>11615.357332748794</v>
      </c>
      <c r="AP186" s="22">
        <v>680.57420798078056</v>
      </c>
      <c r="AQ186" s="22">
        <v>302.96461657388414</v>
      </c>
      <c r="AR186" s="22">
        <v>648.27790395984448</v>
      </c>
      <c r="AS186" s="22">
        <v>912.33668523685901</v>
      </c>
      <c r="AT186" s="22">
        <v>28.19929110170942</v>
      </c>
      <c r="AU186" s="22">
        <v>44.238056679574548</v>
      </c>
      <c r="AV186" s="22">
        <v>23716.533289900504</v>
      </c>
      <c r="AW186" s="22">
        <v>206.64245325464154</v>
      </c>
      <c r="AX186" s="22">
        <v>73.505661604674174</v>
      </c>
      <c r="AY186" s="22">
        <v>100.67784667024723</v>
      </c>
      <c r="AZ186" s="22">
        <v>1715.0790980290496</v>
      </c>
      <c r="BA186" s="22">
        <v>17893.520506269411</v>
      </c>
      <c r="BB186" s="22">
        <v>18.044196755686265</v>
      </c>
      <c r="BC186" s="22">
        <v>8180.3335372352249</v>
      </c>
      <c r="BD186" s="22">
        <v>243785.23909160169</v>
      </c>
      <c r="BF186" s="12" t="s">
        <v>65</v>
      </c>
      <c r="BG186" s="13">
        <f>B188+AJ188+B190+AJ190+B204+AJ204+B205+AJ205+B209+AJ209+B213+AJ213+B216+AJ216+B221+AJ221+B227+AJ227+B232+AJ232+B233+AJ233+B236+AJ236</f>
        <v>110966.056142261</v>
      </c>
      <c r="BH186" s="13">
        <f>SUM(C188,D188,G188,L188:U188,X188:Y188,AB188:AD188,AF188,AI188,AK188,AN188:AO188,AQ188,AT188:AW188,AZ188,AR188)+SUM(C190,D190,G190,L190:U190,X190:Y190,AB190:AD190,AF190,AI190,AK190,AN190:AO190,AQ190,AT190:AW190,AZ190,AR190)+SUM(C204,D204,G204,L204:U204,X204:Y204,AB204:AD204,AF204,AI204,AK204,AN204:AO204,AQ204,AT204:AW204,AZ204,AR204)+SUM(C205,D205,G205,L205:U205,X205:Y205,AB205:AD205,AF205,AI205,AK205,AN205:AO205,AQ205,AT205:AW205,AZ205,AR205)+SUM(C209,D209,G209,L209:U209,X209:Y209,AB209:AD209,AF209,AI209,AK209,AN209:AO209,AQ209,AT209:AW209,AZ209,AR209)+SUM(C213,D213,G213,L213:U213,X213:Y213,AB213:AD213,AF213,AI213,AK213,AN213:AO213,AQ213,AT213:AW213,AZ213,AR213)+SUM(C216,D216,G216,L216:U216,X216:Y216,AB216:AD216,AF216,AI216,AK216,AN216:AO216,AQ216,AT216:AW216,AZ216,AR216)+SUM(C221,D221,G221,L221:U221,X221:Y221,AB221:AD221,AF221,AI221,AK221,AN221:AO221,AQ221,AT221:AW221,AZ221,AR221)+SUM(C227,D227,G227,L227:U227,X227:Y227,AB227:AD227,AF227,AI227,AK227,AN227:AO227,AQ227,AT227:AW227,AZ227,AR227)+SUM(C232,D232,G232,L232:U232,X232:Y232,AB232:AD232,AF232,AI232,AK232,AN232:AO232,AQ232,AT232:AW232,AZ232,AR232)+SUM(C233,D233,G233,L233:U233,X233:Y233,AB233:AD233,AF233,AI233,AK233,AN233:AO233,AQ233,AT233:AW233,AZ233,AR233)+SUM(C236,D236,G236,L236:U236,X236:Y236,AB236:AD236,AF236,AI236,AK236,AN236:AO236,AQ236,AT236:AW236,AZ236,AR236)</f>
        <v>2801901.1509100883</v>
      </c>
      <c r="BI186" s="13">
        <f>SUM(F188,H188,V188:W188,AA188,AE188,AH188,AM188,AS188,AX188,BB188,AY188)+SUM(F190,H190,V190:W190,AA190,AE190,AH190,AM190,AS190,AX190,BB190,AY190)+SUM(F204,H204,V204:W204,AA204,AE204,AH204,AM204,AS204,AX204,BB204,AY204)+SUM(F205,H205,V205:W205,AA205,AE205,AH205,AM205,AS205,AX205,BB205,AY205)+SUM(F209,H209,V209:W209,AA209,AE209,AH209,AM209,AS209,AX209,BB209,AY209)+SUM(F213,H213,V213:W213,AA213,AE213,AH213,AM213,AS213,AX213,BB213,AY213)+SUM(F216,H216,V216:W216,AA216,AE216,AH216,AM216,AS216,AX216,BB216,AY216)+SUM(F221,H221,V221:W221,AA221,AE221,AH221,AM221,AS221,AX221,BB221,AY221)+SUM(F227,H227,V227:W227,AA227,AE227,AH227,AM227,AS227,AX227,BB227,AY227)+SUM(F232,H232,V232:W232,AA232,AE232,AH232,AM232,AS232,AX232,BB232,AY232)+SUM(F233,H233,V233:W233,AA233,AE233,AH233,AM233,AS233,AX233,BB233,AY233)+SUM(F236,H236,V236:W236,AA236,AE236,AH236,AM236,AS236,AX236,BB236,AY236)</f>
        <v>1699744.2977580812</v>
      </c>
      <c r="BJ186" s="13">
        <f>SUM(E188,I188,AG188,BA188)+SUM(E190,I190,AG190,BA190)+SUM(E204,I204,AG204,BA204)+SUM(E205,I205,AG205,BA205)+SUM(E209,I209,AG209,BA209)+SUM(E213,I213,AG213,BA213)+SUM(E216,I216,AG216,BA216)+SUM(E221,I221,AG221,BA221)+SUM(E227,I227,AG227,BA227)+SUM(E232,I232,AG232,BA232)+SUM(E233,I233,AG233,BA233)+SUM(E236,I236,AG236,BA236)</f>
        <v>3491384.4028857537</v>
      </c>
      <c r="BK186" s="13">
        <f>SUM(J188:K188,Z188,AL188,AP188)+SUM(J190:K190,Z190,AL190,AP190)+SUM(J204:K204,Z204,AL204,AP204)+SUM(J205:K205,Z205,AL205,AP205)+SUM(J209:K209,Z209,AL209,AP209)+SUM(J213:K213,Z213,AL213,AP213)+SUM(J216:K216,Z216,AL216,AP216)+SUM(J221:K221,Z221,AL221,AP221)+SUM(J227:K227,Z227,AL227,AP227)+SUM(J232:K232,Z232,AL232,AP232)+SUM(J233:K233,Z233,AL233,AP233)+SUM(J236:K236,Z236,AL236,AP236)</f>
        <v>2794888.3862653803</v>
      </c>
      <c r="BL186" s="13">
        <f>BC188+BC190+BC204+BC205+BC209+BC213+BC216+BC221+BC227+BC232+BC233+BC236</f>
        <v>170134.32500687489</v>
      </c>
      <c r="BM186" s="13">
        <f>SUM(BG186:BL186)</f>
        <v>11069018.618968438</v>
      </c>
    </row>
    <row r="187" spans="1:65" x14ac:dyDescent="0.3">
      <c r="A187" s="23" t="s">
        <v>4</v>
      </c>
      <c r="B187" s="22">
        <v>0.29591946654494389</v>
      </c>
      <c r="C187" s="22">
        <v>5.2417760366307837E-5</v>
      </c>
      <c r="D187" s="22">
        <v>2.9240675966018403E-4</v>
      </c>
      <c r="E187" s="22">
        <v>0</v>
      </c>
      <c r="F187" s="22">
        <v>0</v>
      </c>
      <c r="G187" s="22">
        <v>0</v>
      </c>
      <c r="H187" s="22">
        <v>0</v>
      </c>
      <c r="I187" s="22">
        <v>4.7110983177215945E-2</v>
      </c>
      <c r="J187" s="22">
        <v>2037.1732765938243</v>
      </c>
      <c r="K187" s="22">
        <v>2.6766415749874536E-4</v>
      </c>
      <c r="L187" s="22">
        <v>0</v>
      </c>
      <c r="M187" s="22">
        <v>0</v>
      </c>
      <c r="N187" s="22">
        <v>0</v>
      </c>
      <c r="O187" s="22">
        <v>4.3528020932948199E-5</v>
      </c>
      <c r="P187" s="22">
        <v>0</v>
      </c>
      <c r="Q187" s="22">
        <v>0</v>
      </c>
      <c r="R187" s="22">
        <v>6.7926825712385749E-4</v>
      </c>
      <c r="S187" s="22">
        <v>9.26864273416632E-2</v>
      </c>
      <c r="T187" s="22">
        <v>27.624681490775686</v>
      </c>
      <c r="U187" s="22">
        <v>0</v>
      </c>
      <c r="V187" s="22">
        <v>4.7846447903158242E-4</v>
      </c>
      <c r="W187" s="22">
        <v>0</v>
      </c>
      <c r="X187" s="22">
        <v>0</v>
      </c>
      <c r="Y187" s="22">
        <v>0.8700507186174774</v>
      </c>
      <c r="Z187" s="22">
        <v>1.5469800733205052</v>
      </c>
      <c r="AA187" s="22">
        <v>0</v>
      </c>
      <c r="AB187" s="22">
        <v>0</v>
      </c>
      <c r="AC187" s="22">
        <v>6.1083426729261855E-5</v>
      </c>
      <c r="AD187" s="22">
        <v>0</v>
      </c>
      <c r="AE187" s="22">
        <v>4.4564385200680621E-4</v>
      </c>
      <c r="AF187" s="22">
        <v>0</v>
      </c>
      <c r="AG187" s="22">
        <v>243.47847050159186</v>
      </c>
      <c r="AH187" s="22">
        <v>0</v>
      </c>
      <c r="AI187" s="22">
        <v>0.52917630269878368</v>
      </c>
      <c r="AJ187" s="22">
        <v>5.5836967547485211E-5</v>
      </c>
      <c r="AK187" s="22">
        <v>5.0142114329061763E-5</v>
      </c>
      <c r="AL187" s="22">
        <v>450.91539738612545</v>
      </c>
      <c r="AM187" s="22">
        <v>0</v>
      </c>
      <c r="AN187" s="22">
        <v>0</v>
      </c>
      <c r="AO187" s="22">
        <v>0</v>
      </c>
      <c r="AP187" s="22">
        <v>3.9860806835092621E-5</v>
      </c>
      <c r="AQ187" s="22">
        <v>0</v>
      </c>
      <c r="AR187" s="22">
        <v>0</v>
      </c>
      <c r="AS187" s="22">
        <v>4.8209339404015925E-5</v>
      </c>
      <c r="AT187" s="22">
        <v>0.24368246689959194</v>
      </c>
      <c r="AU187" s="22">
        <v>0</v>
      </c>
      <c r="AV187" s="22">
        <v>150.40781034025753</v>
      </c>
      <c r="AW187" s="22">
        <v>2.6339256188748412</v>
      </c>
      <c r="AX187" s="22">
        <v>2.0982260876761479E-4</v>
      </c>
      <c r="AY187" s="22">
        <v>2.2027427564604257E-5</v>
      </c>
      <c r="AZ187" s="22">
        <v>4.6764950230220964E-4</v>
      </c>
      <c r="BA187" s="22">
        <v>12.199577866448378</v>
      </c>
      <c r="BB187" s="22">
        <v>0</v>
      </c>
      <c r="BC187" s="22">
        <v>157.58217351121158</v>
      </c>
      <c r="BD187" s="22">
        <v>3085.6441337731894</v>
      </c>
      <c r="BF187" s="12" t="s">
        <v>64</v>
      </c>
      <c r="BG187" s="13">
        <f>B187+AJ187+B191+AJ191+B215+AJ215+B235+AJ235</f>
        <v>3066.5309190570806</v>
      </c>
      <c r="BH187" s="13">
        <f>SUM(C187,D187,G187,L187:U187,X187:Y187,AB187:AD187,AF187,AI187,AK187,AN187:AO187,AQ187,AT187:AW187,AZ187,AR187)+SUM(C191,D191,G191,L191:U191,X191:Y191,AB191:AD191,AF191,AI191,AK191,AN191:AO191,AQ191,AT191:AW191,AZ191,AR191)+SUM(C215,D215,G215,L215:U215,X215:Y215,AB215:AD215,AF215,AI215,AK215,AN215:AO215,AQ215,AT215:AW215,AZ215,AR215)+SUM(C235,D235,G235,L235:U235,X235:Y235,AB235:AD235,AF235,AI235,AK235,AN235:AO235,AQ235,AT235:AW235,AZ235,AR235)</f>
        <v>502669.45476883702</v>
      </c>
      <c r="BI187" s="13">
        <f>SUM(F187,H187,V187:W187,AA187,AE187,AH187,AM187,AS187,AX187,BB187,AY187)+SUM(F191,H191,V191:W191,AA191,AE191,AH191,AM191,AS191,AX191,BB191,AY191)+SUM(F215,H215,V215:W215,AA215,AE215,AH215,AM215,AS215,AX215,BB215,AY215)+SUM(F235,H235,V235:W235,AA235,AE235,AH235,AM235,AS235,AX235,BB235,AY235)</f>
        <v>280684.93212160928</v>
      </c>
      <c r="BJ187" s="13">
        <f>SUM(E187,I187,AG187,BA187)+SUM(E191,I191,AG191,BA191)+SUM(E215,I215,AG215,BA215)+SUM(E235,I235,AG235,BA235)</f>
        <v>420002.7032174276</v>
      </c>
      <c r="BK187" s="13">
        <f>SUM(J187:K187,Z187,AL187,AP187)+SUM(J191:K191,Z191,AL191,AP191)+SUM(J215:K215,Z215,AL215,AP215)+SUM(J235:K235,Z235,AL235,AP235)</f>
        <v>1569682.2224419415</v>
      </c>
      <c r="BL187" s="13">
        <f>BC187+BC191+BC215+BC235</f>
        <v>67527.88112171278</v>
      </c>
      <c r="BM187" s="13">
        <f>SUM(BG187:BL187)</f>
        <v>2843633.7245905851</v>
      </c>
    </row>
    <row r="188" spans="1:65" x14ac:dyDescent="0.3">
      <c r="A188" s="23" t="s">
        <v>5</v>
      </c>
      <c r="B188" s="22">
        <v>0</v>
      </c>
      <c r="C188" s="22">
        <v>0</v>
      </c>
      <c r="D188" s="22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0</v>
      </c>
      <c r="AQ188" s="22"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v>0</v>
      </c>
      <c r="BC188" s="22">
        <v>0</v>
      </c>
      <c r="BD188" s="22">
        <v>0</v>
      </c>
      <c r="BF188" s="12" t="s">
        <v>59</v>
      </c>
      <c r="BG188" s="13">
        <f>B192+AJ192+B193+AJ193+B208+AJ208+B220+AJ220+B224+AJ224</f>
        <v>451355.64298782399</v>
      </c>
      <c r="BH188" s="13">
        <f>SUM(C192,D192,G192,L192:U192,X192:Y192,AB192:AD192,AF192,AI192,AK192,AN192:AO192,AQ192,AT192:AW192,AZ192,AR192)+SUM(C193,D193,G193,L193:U193,X193:Y193,AB193:AD193,AF193,AI193,AK193,AN193:AO193,AQ193,AT193:AW193,AZ193,AR193)+SUM(C208,D208,G208,L208:U208,X208:Y208,AB208:AD208,AF208,AI208,AK208,AN208:AO208,AQ208,AT208:AW208,AZ208,AR208)+SUM(C220,D220,G220,L220:U220,X220:Y220,AB220:AD220,AF220,AI220,AK220,AN220:AO220,AQ220,AT220:AW220,AZ220,AR220)+SUM(C224,D224,G224,L224:U224,X224:Y224,AB224:AD224,AF224,AI224,AK224,AN224:AO224,AQ224,AT224:AW224,AZ224,AR224)</f>
        <v>1307023.9692923375</v>
      </c>
      <c r="BI188" s="13">
        <f>SUM(F192,H192,V192:W192,AA192,AE192,AH192,AM192,AS192,AX192,BB192,AY192)+SUM(F193,H193,V193:W193,AA193,AE193,AH193,AM193,AS193,AX193,BB193,AY193)+SUM(F208,H208,V208:W208,AA208,AE208,AH208,AM208,AS208,AX208,BB208,AY208)+SUM(F220,H220,V220:W220,AA220,AE220,AH220,AM220,AS220,AX220,BB220,AY220)+SUM(F224,H224,V224:W224,AA224,AE224,AH224,AM224,AS224,AX224,BB224,AY224)</f>
        <v>4725776.794293575</v>
      </c>
      <c r="BJ188" s="13">
        <f>SUM(E192,I192,AG192,BA192)+SUM(E193,I193,AG193,BA193)+SUM(E208,I208,AG208,BA208)+SUM(E220,I220,AG220,BA220)+SUM(E224,I224,AG224,BA224)</f>
        <v>2429135.1466012932</v>
      </c>
      <c r="BK188" s="13">
        <f>SUM(J192:K192,Z192,AL192,AP192)+SUM(J193:K193,Z193,AL193,AP193)+SUM(J208:K208,Z208,AL208,AP208)+SUM(J220:K220,Z220,AL220,AP220)+SUM(J224:K224,Z224,AL224,AP224)</f>
        <v>7734941.5207240339</v>
      </c>
      <c r="BL188" s="13">
        <f>BC192+BC193+BC208+BC220+BC224</f>
        <v>3317385.8245078307</v>
      </c>
      <c r="BM188" s="13">
        <f>SUM(BG188:BL188)</f>
        <v>19965618.898406893</v>
      </c>
    </row>
    <row r="189" spans="1:65" x14ac:dyDescent="0.3">
      <c r="A189" s="23" t="s">
        <v>6</v>
      </c>
      <c r="B189" s="22">
        <v>0.1885106262113492</v>
      </c>
      <c r="C189" s="22">
        <v>0.2277957548609531</v>
      </c>
      <c r="D189" s="22">
        <v>2.3980991110909748</v>
      </c>
      <c r="E189" s="22">
        <v>0.3192808111507261</v>
      </c>
      <c r="F189" s="22">
        <v>0</v>
      </c>
      <c r="G189" s="22">
        <v>0</v>
      </c>
      <c r="H189" s="22">
        <v>0</v>
      </c>
      <c r="I189" s="22">
        <v>0.96441399407495032</v>
      </c>
      <c r="J189" s="22">
        <v>230.33486707783089</v>
      </c>
      <c r="K189" s="22">
        <v>48.527126338556329</v>
      </c>
      <c r="L189" s="22">
        <v>0</v>
      </c>
      <c r="M189" s="22">
        <v>0</v>
      </c>
      <c r="N189" s="22">
        <v>3.7543285491549803E-2</v>
      </c>
      <c r="O189" s="22">
        <v>6.148602127812177E-2</v>
      </c>
      <c r="P189" s="22">
        <v>0</v>
      </c>
      <c r="Q189" s="22">
        <v>1.1063703420388833E-2</v>
      </c>
      <c r="R189" s="22">
        <v>1.6906928780655679</v>
      </c>
      <c r="S189" s="22">
        <v>20.144109749902217</v>
      </c>
      <c r="T189" s="22">
        <v>803.96224364969805</v>
      </c>
      <c r="U189" s="22">
        <v>4.5587304738027384E-2</v>
      </c>
      <c r="V189" s="22">
        <v>8.9505332176336871</v>
      </c>
      <c r="W189" s="22">
        <v>5.7876058467635385</v>
      </c>
      <c r="X189" s="22">
        <v>0</v>
      </c>
      <c r="Y189" s="22">
        <v>293.71409428713963</v>
      </c>
      <c r="Z189" s="22">
        <v>20.204153387167135</v>
      </c>
      <c r="AA189" s="22">
        <v>0</v>
      </c>
      <c r="AB189" s="22">
        <v>0.89563994386188583</v>
      </c>
      <c r="AC189" s="22">
        <v>2.8434524726918649E-2</v>
      </c>
      <c r="AD189" s="22">
        <v>9.5235696534160219</v>
      </c>
      <c r="AE189" s="22">
        <v>0.73683531768603461</v>
      </c>
      <c r="AF189" s="22">
        <v>0</v>
      </c>
      <c r="AG189" s="22">
        <v>0.9582403773984709</v>
      </c>
      <c r="AH189" s="22">
        <v>0</v>
      </c>
      <c r="AI189" s="22">
        <v>0.2843589838841456</v>
      </c>
      <c r="AJ189" s="22">
        <v>2.8401460854960411E-2</v>
      </c>
      <c r="AK189" s="22">
        <v>9.4872065212380223E-4</v>
      </c>
      <c r="AL189" s="22">
        <v>22.56289999213492</v>
      </c>
      <c r="AM189" s="22">
        <v>7.8492236627879493</v>
      </c>
      <c r="AN189" s="22">
        <v>0.75210739197147924</v>
      </c>
      <c r="AO189" s="22">
        <v>0</v>
      </c>
      <c r="AP189" s="22">
        <v>54.108343848650755</v>
      </c>
      <c r="AQ189" s="22">
        <v>32.507124942826806</v>
      </c>
      <c r="AR189" s="22">
        <v>131.81280098928806</v>
      </c>
      <c r="AS189" s="22">
        <v>9.1861353620163193</v>
      </c>
      <c r="AT189" s="22">
        <v>0</v>
      </c>
      <c r="AU189" s="22">
        <v>0</v>
      </c>
      <c r="AV189" s="22">
        <v>1.1932544528239251</v>
      </c>
      <c r="AW189" s="22">
        <v>1.8076725338605947E-2</v>
      </c>
      <c r="AX189" s="22">
        <v>8.6471845349869252</v>
      </c>
      <c r="AY189" s="22">
        <v>2.7118706296447632</v>
      </c>
      <c r="AZ189" s="22">
        <v>7.9583920366008671</v>
      </c>
      <c r="BA189" s="22">
        <v>284.75227786078278</v>
      </c>
      <c r="BB189" s="22">
        <v>1.1827801242667932</v>
      </c>
      <c r="BC189" s="22">
        <v>128.78284940661837</v>
      </c>
      <c r="BD189" s="22">
        <v>2144.0509579882932</v>
      </c>
      <c r="BF189" s="12" t="s">
        <v>60</v>
      </c>
      <c r="BG189" s="13">
        <f>B237+AJ237</f>
        <v>216.22203037674916</v>
      </c>
      <c r="BH189" s="13">
        <f>SUM(C237,D237,G237,L237:U237,X237:Y237,AB237:AD237,AF237,AI237,AK237,AN237:AO237,AQ237,AT237:AW237,AZ237,AR237)</f>
        <v>11355.162496280456</v>
      </c>
      <c r="BI189" s="13">
        <f>SUM(F237,H237,V237:W237,AA237,AE237,AH237,AM237,AS237,AX237,BB237,AY237)</f>
        <v>49645.995295581532</v>
      </c>
      <c r="BJ189" s="13">
        <f>SUM(E237,I237,AG237,BA237)</f>
        <v>5537.7241888362951</v>
      </c>
      <c r="BK189" s="13">
        <f>SUM(J237:K237,Z237,AL237,AP237)</f>
        <v>284260.62601613184</v>
      </c>
      <c r="BL189" s="13">
        <f>BC237</f>
        <v>0</v>
      </c>
      <c r="BM189" s="13">
        <f>SUM(BG189:BL189)</f>
        <v>351015.73002720688</v>
      </c>
    </row>
    <row r="190" spans="1:65" x14ac:dyDescent="0.3">
      <c r="A190" s="23" t="s">
        <v>7</v>
      </c>
      <c r="B190" s="22">
        <v>0</v>
      </c>
      <c r="C190" s="22">
        <v>0</v>
      </c>
      <c r="D190" s="22">
        <v>0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F190" s="12" t="s">
        <v>61</v>
      </c>
      <c r="BG190" s="13">
        <f>B238+AJ238</f>
        <v>594408.06692477921</v>
      </c>
      <c r="BH190" s="13">
        <f>SUM(C238,D238,G238,L238:U238,X238:Y238,AB238:AD238,AF238,AI238,AK238,AN238:AO238,AQ238,AT238:AW238,AZ238,AR238)</f>
        <v>12733585.147323478</v>
      </c>
      <c r="BI190" s="13">
        <f>SUM(F238,H238,V238:W238,AA238,AE238,AH238,AM238,AS238,AX238,BB238,AY238)</f>
        <v>7914166.7848685263</v>
      </c>
      <c r="BJ190" s="13">
        <f>SUM(E238,I238,AG238,BA238)</f>
        <v>7596403.4125879686</v>
      </c>
      <c r="BK190" s="13">
        <f>SUM(J238:K238,Z238,AL238,AP238)</f>
        <v>14561009.639170734</v>
      </c>
      <c r="BL190" s="13">
        <f>BC238</f>
        <v>4234105.9895326858</v>
      </c>
      <c r="BM190" s="13">
        <f>SUM(BG190:BL190)</f>
        <v>47633679.040408172</v>
      </c>
    </row>
    <row r="191" spans="1:65" x14ac:dyDescent="0.3">
      <c r="A191" s="25" t="s">
        <v>8</v>
      </c>
      <c r="B191" s="22">
        <v>556.69573080285159</v>
      </c>
      <c r="C191" s="22">
        <v>1271.1443417087105</v>
      </c>
      <c r="D191" s="22">
        <v>58.648888780313861</v>
      </c>
      <c r="E191" s="22">
        <v>0.79822518755331684</v>
      </c>
      <c r="F191" s="22">
        <v>0</v>
      </c>
      <c r="G191" s="22">
        <v>0</v>
      </c>
      <c r="H191" s="22">
        <v>0</v>
      </c>
      <c r="I191" s="22">
        <v>0</v>
      </c>
      <c r="J191" s="22">
        <v>3642.4191447083958</v>
      </c>
      <c r="K191" s="22">
        <v>7138.252660048598</v>
      </c>
      <c r="L191" s="22">
        <v>0</v>
      </c>
      <c r="M191" s="22">
        <v>0</v>
      </c>
      <c r="N191" s="22">
        <v>10.389977441259383</v>
      </c>
      <c r="O191" s="22">
        <v>37.126020993180546</v>
      </c>
      <c r="P191" s="22">
        <v>0</v>
      </c>
      <c r="Q191" s="22">
        <v>1059.8830006914629</v>
      </c>
      <c r="R191" s="22">
        <v>922.1015733047152</v>
      </c>
      <c r="S191" s="22">
        <v>17602.703340208664</v>
      </c>
      <c r="T191" s="22">
        <v>25.199555920961114</v>
      </c>
      <c r="U191" s="22">
        <v>0.71992516915571614</v>
      </c>
      <c r="V191" s="22">
        <v>91.805647105960361</v>
      </c>
      <c r="W191" s="22">
        <v>393.65769249495889</v>
      </c>
      <c r="X191" s="22">
        <v>62.703089732900729</v>
      </c>
      <c r="Y191" s="22">
        <v>1291.5213865792102</v>
      </c>
      <c r="Z191" s="22">
        <v>2665.1772794166563</v>
      </c>
      <c r="AA191" s="22">
        <v>0</v>
      </c>
      <c r="AB191" s="22">
        <v>0.86565020339569498</v>
      </c>
      <c r="AC191" s="22">
        <v>76.327292934083232</v>
      </c>
      <c r="AD191" s="22">
        <v>0</v>
      </c>
      <c r="AE191" s="22">
        <v>2202.688267550056</v>
      </c>
      <c r="AF191" s="22">
        <v>0</v>
      </c>
      <c r="AG191" s="22">
        <v>33.510232873661998</v>
      </c>
      <c r="AH191" s="22">
        <v>0</v>
      </c>
      <c r="AI191" s="22">
        <v>3009.8987756168885</v>
      </c>
      <c r="AJ191" s="22">
        <v>51.660612138328013</v>
      </c>
      <c r="AK191" s="22">
        <v>15.686103685652647</v>
      </c>
      <c r="AL191" s="22">
        <v>2225.8685015712122</v>
      </c>
      <c r="AM191" s="22">
        <v>6257.0958451854794</v>
      </c>
      <c r="AN191" s="22">
        <v>19.442762498454272</v>
      </c>
      <c r="AO191" s="22">
        <v>12.754202996764713</v>
      </c>
      <c r="AP191" s="22">
        <v>10868.736107837763</v>
      </c>
      <c r="AQ191" s="22">
        <v>15.122778553292131</v>
      </c>
      <c r="AR191" s="22">
        <v>105.5462497994545</v>
      </c>
      <c r="AS191" s="22">
        <v>2305.0841043861642</v>
      </c>
      <c r="AT191" s="22">
        <v>0</v>
      </c>
      <c r="AU191" s="22">
        <v>0</v>
      </c>
      <c r="AV191" s="22">
        <v>43.713925167428457</v>
      </c>
      <c r="AW191" s="22">
        <v>1334.3720365105153</v>
      </c>
      <c r="AX191" s="22">
        <v>1013.1228854425377</v>
      </c>
      <c r="AY191" s="22">
        <v>18875.851269158444</v>
      </c>
      <c r="AZ191" s="22">
        <v>8781.0732914972905</v>
      </c>
      <c r="BA191" s="22">
        <v>376264.72547912516</v>
      </c>
      <c r="BB191" s="22">
        <v>5.3899044611657168</v>
      </c>
      <c r="BC191" s="22">
        <v>22054.793807387363</v>
      </c>
      <c r="BD191" s="22">
        <v>492404.27756687603</v>
      </c>
    </row>
    <row r="192" spans="1:65" x14ac:dyDescent="0.3">
      <c r="A192" s="26" t="s">
        <v>9</v>
      </c>
      <c r="B192" s="22">
        <v>404195.22277765186</v>
      </c>
      <c r="C192" s="22">
        <v>12729.489745347579</v>
      </c>
      <c r="D192" s="22">
        <v>18060.039628257346</v>
      </c>
      <c r="E192" s="22">
        <v>275385.2455264426</v>
      </c>
      <c r="F192" s="22">
        <v>1.4081896134774896</v>
      </c>
      <c r="G192" s="22">
        <v>43.448358400866063</v>
      </c>
      <c r="H192" s="22">
        <v>3960.8090854103834</v>
      </c>
      <c r="I192" s="22">
        <v>54286.637255269998</v>
      </c>
      <c r="J192" s="22">
        <v>0</v>
      </c>
      <c r="K192" s="22">
        <v>40154.867304330088</v>
      </c>
      <c r="L192" s="22">
        <v>608.44368947711268</v>
      </c>
      <c r="M192" s="22">
        <v>177.83228438181143</v>
      </c>
      <c r="N192" s="22">
        <v>843.44669227844975</v>
      </c>
      <c r="O192" s="22">
        <v>520.64476120177301</v>
      </c>
      <c r="P192" s="22">
        <v>679.53158561533155</v>
      </c>
      <c r="Q192" s="22">
        <v>1211.4134545231805</v>
      </c>
      <c r="R192" s="22">
        <v>29557.468796261066</v>
      </c>
      <c r="S192" s="22">
        <v>96469.949140814439</v>
      </c>
      <c r="T192" s="22">
        <v>261.44916741673944</v>
      </c>
      <c r="U192" s="22">
        <v>84.946219520560305</v>
      </c>
      <c r="V192" s="22">
        <v>2002415.5337556193</v>
      </c>
      <c r="W192" s="22">
        <v>16036.861996115082</v>
      </c>
      <c r="X192" s="22">
        <v>948.05209422263488</v>
      </c>
      <c r="Y192" s="22">
        <v>32823.623442895638</v>
      </c>
      <c r="Z192" s="22">
        <v>750286.07361539081</v>
      </c>
      <c r="AA192" s="22">
        <v>1561.7484727477226</v>
      </c>
      <c r="AB192" s="22">
        <v>1.6943224915001167</v>
      </c>
      <c r="AC192" s="22">
        <v>2865.0536298174202</v>
      </c>
      <c r="AD192" s="22">
        <v>2917.6793260531649</v>
      </c>
      <c r="AE192" s="22">
        <v>591421.55110297992</v>
      </c>
      <c r="AF192" s="22">
        <v>61.505439343678788</v>
      </c>
      <c r="AG192" s="22">
        <v>347018.03129757952</v>
      </c>
      <c r="AH192" s="22">
        <v>16641.293035038248</v>
      </c>
      <c r="AI192" s="22">
        <v>157688.59075992357</v>
      </c>
      <c r="AJ192" s="22">
        <v>4086.114542967839</v>
      </c>
      <c r="AK192" s="22">
        <v>1031.6087401345571</v>
      </c>
      <c r="AL192" s="22">
        <v>721262.85560266813</v>
      </c>
      <c r="AM192" s="22">
        <v>73313.42044261859</v>
      </c>
      <c r="AN192" s="22">
        <v>1053.2728260285617</v>
      </c>
      <c r="AO192" s="22">
        <v>50.964750534038508</v>
      </c>
      <c r="AP192" s="22">
        <v>706522.66381962993</v>
      </c>
      <c r="AQ192" s="22">
        <v>267.84876854010503</v>
      </c>
      <c r="AR192" s="22">
        <v>52147.247947223164</v>
      </c>
      <c r="AS192" s="22">
        <v>18750.538522678868</v>
      </c>
      <c r="AT192" s="22">
        <v>3.662356956056211</v>
      </c>
      <c r="AU192" s="22">
        <v>23357.213156616413</v>
      </c>
      <c r="AV192" s="22">
        <v>6356.4443076550024</v>
      </c>
      <c r="AW192" s="22">
        <v>3204.6271756394876</v>
      </c>
      <c r="AX192" s="22">
        <v>391689.94895515253</v>
      </c>
      <c r="AY192" s="22">
        <v>67775.735379012156</v>
      </c>
      <c r="AZ192" s="22">
        <v>24313.184191171447</v>
      </c>
      <c r="BA192" s="22">
        <v>433172.99551192229</v>
      </c>
      <c r="BB192" s="22">
        <v>312857.17545455688</v>
      </c>
      <c r="BC192" s="22">
        <v>3234771.930463661</v>
      </c>
      <c r="BD192" s="22">
        <v>10937909.0388678</v>
      </c>
    </row>
    <row r="193" spans="1:56" x14ac:dyDescent="0.3">
      <c r="A193" s="23" t="s">
        <v>360</v>
      </c>
      <c r="B193" s="22">
        <v>0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275.15190178331966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0</v>
      </c>
      <c r="AQ193" s="22"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275.15190178331966</v>
      </c>
    </row>
    <row r="194" spans="1:56" x14ac:dyDescent="0.3">
      <c r="A194" s="23" t="s">
        <v>10</v>
      </c>
      <c r="B194" s="22">
        <v>161.83038432247852</v>
      </c>
      <c r="C194" s="22">
        <v>2575.1249920828786</v>
      </c>
      <c r="D194" s="22">
        <v>0</v>
      </c>
      <c r="E194" s="22">
        <v>0</v>
      </c>
      <c r="F194" s="22">
        <v>0</v>
      </c>
      <c r="G194" s="22">
        <v>0.53891679329212727</v>
      </c>
      <c r="H194" s="22">
        <v>0</v>
      </c>
      <c r="I194" s="22">
        <v>0</v>
      </c>
      <c r="J194" s="22">
        <v>2.9990840380068611</v>
      </c>
      <c r="K194" s="22">
        <v>9.4455541842803701E-5</v>
      </c>
      <c r="L194" s="22">
        <v>0</v>
      </c>
      <c r="M194" s="22">
        <v>0</v>
      </c>
      <c r="N194" s="22">
        <v>0.2126667166354583</v>
      </c>
      <c r="O194" s="22">
        <v>854.8017841800521</v>
      </c>
      <c r="P194" s="22">
        <v>28.956506803705242</v>
      </c>
      <c r="Q194" s="22">
        <v>0</v>
      </c>
      <c r="R194" s="22">
        <v>18660.956235014026</v>
      </c>
      <c r="S194" s="22">
        <v>22468.248724828005</v>
      </c>
      <c r="T194" s="22">
        <v>455.87044044598082</v>
      </c>
      <c r="U194" s="22">
        <v>4530.2384811047059</v>
      </c>
      <c r="V194" s="22">
        <v>1.5370003611380851</v>
      </c>
      <c r="W194" s="22">
        <v>1.5399930177871625E-3</v>
      </c>
      <c r="X194" s="22">
        <v>0</v>
      </c>
      <c r="Y194" s="22">
        <v>9294.0720178490355</v>
      </c>
      <c r="Z194" s="22">
        <v>5.2547910967569429</v>
      </c>
      <c r="AA194" s="22">
        <v>0</v>
      </c>
      <c r="AB194" s="22">
        <v>0.22475005280792751</v>
      </c>
      <c r="AC194" s="22">
        <v>0</v>
      </c>
      <c r="AD194" s="22">
        <v>4.4418343769996858</v>
      </c>
      <c r="AE194" s="22">
        <v>0</v>
      </c>
      <c r="AF194" s="22">
        <v>0</v>
      </c>
      <c r="AG194" s="22">
        <v>0</v>
      </c>
      <c r="AH194" s="22">
        <v>0</v>
      </c>
      <c r="AI194" s="22">
        <v>7081.4004971998356</v>
      </c>
      <c r="AJ194" s="22">
        <v>8.4510853190249744</v>
      </c>
      <c r="AK194" s="22">
        <v>956.73197479653345</v>
      </c>
      <c r="AL194" s="22">
        <v>0</v>
      </c>
      <c r="AM194" s="22">
        <v>0</v>
      </c>
      <c r="AN194" s="22">
        <v>4.4321677080617112</v>
      </c>
      <c r="AO194" s="22">
        <v>0.47608344519528734</v>
      </c>
      <c r="AP194" s="22">
        <v>0</v>
      </c>
      <c r="AQ194" s="22">
        <v>5.2296678954446785</v>
      </c>
      <c r="AR194" s="22">
        <v>1.1672502742605269</v>
      </c>
      <c r="AS194" s="22">
        <v>0</v>
      </c>
      <c r="AT194" s="22">
        <v>402.64334460625395</v>
      </c>
      <c r="AU194" s="22">
        <v>943.52488836002465</v>
      </c>
      <c r="AV194" s="22">
        <v>39.657509318043978</v>
      </c>
      <c r="AW194" s="22">
        <v>0.34075008006363211</v>
      </c>
      <c r="AX194" s="22">
        <v>0.37941675581553352</v>
      </c>
      <c r="AY194" s="22">
        <v>120264.52900770427</v>
      </c>
      <c r="AZ194" s="22">
        <v>0.69358359404396419</v>
      </c>
      <c r="BA194" s="22">
        <v>4.8145339042160505E-4</v>
      </c>
      <c r="BB194" s="22">
        <v>0</v>
      </c>
      <c r="BC194" s="22">
        <v>822.0558745520384</v>
      </c>
      <c r="BD194" s="22">
        <v>189577.02382757736</v>
      </c>
    </row>
    <row r="195" spans="1:56" x14ac:dyDescent="0.3">
      <c r="A195" s="23" t="s">
        <v>11</v>
      </c>
      <c r="B195" s="22">
        <v>0</v>
      </c>
      <c r="C195" s="22">
        <v>0</v>
      </c>
      <c r="D195" s="22">
        <v>0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4.6156930865619152</v>
      </c>
      <c r="S195" s="22">
        <v>0</v>
      </c>
      <c r="T195" s="22">
        <v>130.31072179907983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0</v>
      </c>
      <c r="AQ195" s="22"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305.09130484647966</v>
      </c>
      <c r="BD195" s="22">
        <v>440.01771973212141</v>
      </c>
    </row>
    <row r="196" spans="1:56" x14ac:dyDescent="0.3">
      <c r="A196" s="23" t="s">
        <v>12</v>
      </c>
      <c r="B196" s="22">
        <v>198.29298885013284</v>
      </c>
      <c r="C196" s="22">
        <v>7664.4090600203226</v>
      </c>
      <c r="D196" s="22">
        <v>4170.1719727955642</v>
      </c>
      <c r="E196" s="22">
        <v>7.8519265550978012</v>
      </c>
      <c r="F196" s="22">
        <v>0</v>
      </c>
      <c r="G196" s="22">
        <v>316.23888564199285</v>
      </c>
      <c r="H196" s="22">
        <v>0</v>
      </c>
      <c r="I196" s="22">
        <v>119.50700626854051</v>
      </c>
      <c r="J196" s="22">
        <v>625.90389089271048</v>
      </c>
      <c r="K196" s="22">
        <v>56.655302283733285</v>
      </c>
      <c r="L196" s="22">
        <v>72.395747347394476</v>
      </c>
      <c r="M196" s="22">
        <v>524.68832552948948</v>
      </c>
      <c r="N196" s="22">
        <v>0</v>
      </c>
      <c r="O196" s="22">
        <v>2975.2738621243384</v>
      </c>
      <c r="P196" s="22">
        <v>13.451277918247088</v>
      </c>
      <c r="Q196" s="22">
        <v>119.52318110011139</v>
      </c>
      <c r="R196" s="22">
        <v>80107.478080577363</v>
      </c>
      <c r="S196" s="22">
        <v>89134.672620617654</v>
      </c>
      <c r="T196" s="22">
        <v>10.47940925843946</v>
      </c>
      <c r="U196" s="22">
        <v>15359.627622808432</v>
      </c>
      <c r="V196" s="22">
        <v>19.273867093624965</v>
      </c>
      <c r="W196" s="22">
        <v>0.60095434428442207</v>
      </c>
      <c r="X196" s="22">
        <v>1407.5872351067378</v>
      </c>
      <c r="Y196" s="22">
        <v>14927.294335327375</v>
      </c>
      <c r="Z196" s="22">
        <v>11136.822535178604</v>
      </c>
      <c r="AA196" s="22">
        <v>0</v>
      </c>
      <c r="AB196" s="22">
        <v>142.91604366213042</v>
      </c>
      <c r="AC196" s="22">
        <v>57.826939849372607</v>
      </c>
      <c r="AD196" s="22">
        <v>7058.3169455543357</v>
      </c>
      <c r="AE196" s="22">
        <v>37145.307402031802</v>
      </c>
      <c r="AF196" s="22">
        <v>486.20792322959488</v>
      </c>
      <c r="AG196" s="22">
        <v>85.576295192209642</v>
      </c>
      <c r="AH196" s="22">
        <v>2.2404143590060888E-3</v>
      </c>
      <c r="AI196" s="22">
        <v>17194.513912509148</v>
      </c>
      <c r="AJ196" s="22">
        <v>0.59285390545977701</v>
      </c>
      <c r="AK196" s="22">
        <v>64.444795909054605</v>
      </c>
      <c r="AL196" s="22">
        <v>1673.0034558183743</v>
      </c>
      <c r="AM196" s="22">
        <v>37.722673057041682</v>
      </c>
      <c r="AN196" s="22">
        <v>7977.1614096629764</v>
      </c>
      <c r="AO196" s="22">
        <v>160.87586951733556</v>
      </c>
      <c r="AP196" s="22">
        <v>386.66569156405387</v>
      </c>
      <c r="AQ196" s="22">
        <v>377.07380674572585</v>
      </c>
      <c r="AR196" s="22">
        <v>561.71764740184517</v>
      </c>
      <c r="AS196" s="22">
        <v>230.84861522876997</v>
      </c>
      <c r="AT196" s="22">
        <v>12510.929581734541</v>
      </c>
      <c r="AU196" s="22">
        <v>151.27739605022742</v>
      </c>
      <c r="AV196" s="22">
        <v>1760.7868339270915</v>
      </c>
      <c r="AW196" s="22">
        <v>635.4929319980738</v>
      </c>
      <c r="AX196" s="22">
        <v>1.0503401521210713</v>
      </c>
      <c r="AY196" s="22">
        <v>228.91428787471045</v>
      </c>
      <c r="AZ196" s="22">
        <v>2322.4937766806834</v>
      </c>
      <c r="BA196" s="22">
        <v>11681.722344725489</v>
      </c>
      <c r="BB196" s="22">
        <v>1.2891141722051573</v>
      </c>
      <c r="BC196" s="22">
        <v>9944.9457022946262</v>
      </c>
      <c r="BD196" s="22">
        <v>341847.87691850349</v>
      </c>
    </row>
    <row r="197" spans="1:56" x14ac:dyDescent="0.3">
      <c r="A197" s="23" t="s">
        <v>13</v>
      </c>
      <c r="B197" s="22">
        <v>264.75202509165683</v>
      </c>
      <c r="C197" s="22">
        <v>2484.1611004569631</v>
      </c>
      <c r="D197" s="22">
        <v>538.64855505771936</v>
      </c>
      <c r="E197" s="22">
        <v>18.406837457591632</v>
      </c>
      <c r="F197" s="22">
        <v>0</v>
      </c>
      <c r="G197" s="22">
        <v>42.527392387668748</v>
      </c>
      <c r="H197" s="22">
        <v>0</v>
      </c>
      <c r="I197" s="22">
        <v>333.68489604594026</v>
      </c>
      <c r="J197" s="22">
        <v>5577.1265362580325</v>
      </c>
      <c r="K197" s="22">
        <v>1150.8300878698917</v>
      </c>
      <c r="L197" s="22">
        <v>3.8587930415047218</v>
      </c>
      <c r="M197" s="22">
        <v>0.74292152287361324</v>
      </c>
      <c r="N197" s="22">
        <v>1536.2986825045662</v>
      </c>
      <c r="O197" s="22">
        <v>0</v>
      </c>
      <c r="P197" s="22">
        <v>0.57690397123327275</v>
      </c>
      <c r="Q197" s="22">
        <v>1888.3845788887184</v>
      </c>
      <c r="R197" s="22">
        <v>271.34495627264698</v>
      </c>
      <c r="S197" s="22">
        <v>17250.925137398775</v>
      </c>
      <c r="T197" s="22">
        <v>19.28281169913906</v>
      </c>
      <c r="U197" s="22">
        <v>1.8316621750653386</v>
      </c>
      <c r="V197" s="22">
        <v>112.93083787965438</v>
      </c>
      <c r="W197" s="22">
        <v>18.60577667809973</v>
      </c>
      <c r="X197" s="22">
        <v>10.236598603787693</v>
      </c>
      <c r="Y197" s="22">
        <v>964.5978643965318</v>
      </c>
      <c r="Z197" s="22">
        <v>526.8876300903255</v>
      </c>
      <c r="AA197" s="22">
        <v>0</v>
      </c>
      <c r="AB197" s="22">
        <v>28.743884526348015</v>
      </c>
      <c r="AC197" s="22">
        <v>0.79126768752367993</v>
      </c>
      <c r="AD197" s="22">
        <v>0</v>
      </c>
      <c r="AE197" s="22">
        <v>155.01581152395499</v>
      </c>
      <c r="AF197" s="22">
        <v>0.92865190359201655</v>
      </c>
      <c r="AG197" s="22">
        <v>37.276628322399709</v>
      </c>
      <c r="AH197" s="22">
        <v>2.1071619210465443E-5</v>
      </c>
      <c r="AI197" s="22">
        <v>3499.1896019221226</v>
      </c>
      <c r="AJ197" s="22">
        <v>51.751850835112762</v>
      </c>
      <c r="AK197" s="22">
        <v>1061.6522340595859</v>
      </c>
      <c r="AL197" s="22">
        <v>68.928898718412682</v>
      </c>
      <c r="AM197" s="22">
        <v>189.43414545282539</v>
      </c>
      <c r="AN197" s="22">
        <v>1033.0367158172514</v>
      </c>
      <c r="AO197" s="22">
        <v>163.34957494839728</v>
      </c>
      <c r="AP197" s="22">
        <v>272.96757324019592</v>
      </c>
      <c r="AQ197" s="22">
        <v>73.806055653506121</v>
      </c>
      <c r="AR197" s="22">
        <v>6.2232121582770343</v>
      </c>
      <c r="AS197" s="22">
        <v>484.09149750684134</v>
      </c>
      <c r="AT197" s="22">
        <v>35.425643690969153</v>
      </c>
      <c r="AU197" s="22">
        <v>1.1852581854516739</v>
      </c>
      <c r="AV197" s="22">
        <v>771.52390452955069</v>
      </c>
      <c r="AW197" s="22">
        <v>5391.6264624381502</v>
      </c>
      <c r="AX197" s="22">
        <v>95.393845460593923</v>
      </c>
      <c r="AY197" s="22">
        <v>133.55530437535575</v>
      </c>
      <c r="AZ197" s="22">
        <v>1664.1727181226056</v>
      </c>
      <c r="BA197" s="22">
        <v>13315.337847262168</v>
      </c>
      <c r="BB197" s="22">
        <v>36.361227364471368</v>
      </c>
      <c r="BC197" s="22">
        <v>10676.774736497269</v>
      </c>
      <c r="BD197" s="22">
        <v>72265.187159022957</v>
      </c>
    </row>
    <row r="198" spans="1:56" x14ac:dyDescent="0.3">
      <c r="A198" s="23" t="s">
        <v>14</v>
      </c>
      <c r="B198" s="22">
        <v>7.1752886851588315E-6</v>
      </c>
      <c r="C198" s="22">
        <v>1.1823444262400335E-4</v>
      </c>
      <c r="D198" s="22">
        <v>1.7572486412898855E-5</v>
      </c>
      <c r="E198" s="22">
        <v>5.15556393886872E-6</v>
      </c>
      <c r="F198" s="22">
        <v>0</v>
      </c>
      <c r="G198" s="22">
        <v>0</v>
      </c>
      <c r="H198" s="22">
        <v>0</v>
      </c>
      <c r="I198" s="22">
        <v>2.8311832214207868E-3</v>
      </c>
      <c r="J198" s="22">
        <v>2.9348261425672654E-2</v>
      </c>
      <c r="K198" s="22">
        <v>1.6085554165481156E-5</v>
      </c>
      <c r="L198" s="22">
        <v>0</v>
      </c>
      <c r="M198" s="22">
        <v>0</v>
      </c>
      <c r="N198" s="22">
        <v>0</v>
      </c>
      <c r="O198" s="22">
        <v>2.6158614024980835E-6</v>
      </c>
      <c r="P198" s="22">
        <v>0</v>
      </c>
      <c r="Q198" s="22">
        <v>6237.2367464182034</v>
      </c>
      <c r="R198" s="22">
        <v>1.0349000710262616E-4</v>
      </c>
      <c r="S198" s="22">
        <v>5.9583922514089697E-5</v>
      </c>
      <c r="T198" s="22">
        <v>0</v>
      </c>
      <c r="U198" s="22">
        <v>0</v>
      </c>
      <c r="V198" s="22">
        <v>2.8753817342007468E-5</v>
      </c>
      <c r="W198" s="22">
        <v>0</v>
      </c>
      <c r="X198" s="22">
        <v>0</v>
      </c>
      <c r="Y198" s="22">
        <v>1.9623911372409015</v>
      </c>
      <c r="Z198" s="22">
        <v>1.1132931052916719E-3</v>
      </c>
      <c r="AA198" s="22">
        <v>0</v>
      </c>
      <c r="AB198" s="22">
        <v>44.866106047489033</v>
      </c>
      <c r="AC198" s="22">
        <v>6.5986832442668356E-2</v>
      </c>
      <c r="AD198" s="22">
        <v>0</v>
      </c>
      <c r="AE198" s="22">
        <v>2.6781427842100049E-5</v>
      </c>
      <c r="AF198" s="22">
        <v>0</v>
      </c>
      <c r="AG198" s="22">
        <v>6.6636259458979655E-4</v>
      </c>
      <c r="AH198" s="22">
        <v>0</v>
      </c>
      <c r="AI198" s="22">
        <v>3.9133245825622804E-5</v>
      </c>
      <c r="AJ198" s="22">
        <v>3.355580270120766E-6</v>
      </c>
      <c r="AK198" s="22">
        <v>1.2830089327785192</v>
      </c>
      <c r="AL198" s="22">
        <v>3.6799162455107995E-6</v>
      </c>
      <c r="AM198" s="22">
        <v>0</v>
      </c>
      <c r="AN198" s="22">
        <v>0</v>
      </c>
      <c r="AO198" s="22">
        <v>0</v>
      </c>
      <c r="AP198" s="22">
        <v>2.3954763813629756E-6</v>
      </c>
      <c r="AQ198" s="22">
        <v>0</v>
      </c>
      <c r="AR198" s="22">
        <v>269.86135554224217</v>
      </c>
      <c r="AS198" s="22">
        <v>2.8971900739791729E-6</v>
      </c>
      <c r="AT198" s="22">
        <v>0</v>
      </c>
      <c r="AU198" s="22">
        <v>0</v>
      </c>
      <c r="AV198" s="22">
        <v>0</v>
      </c>
      <c r="AW198" s="22">
        <v>1.2121351162674743</v>
      </c>
      <c r="AX198" s="22">
        <v>1.2609506517471807E-5</v>
      </c>
      <c r="AY198" s="22">
        <v>1.3237610239925957E-6</v>
      </c>
      <c r="AZ198" s="22">
        <v>3.2576412288489753</v>
      </c>
      <c r="BA198" s="22">
        <v>0.73314623967790771</v>
      </c>
      <c r="BB198" s="22">
        <v>0</v>
      </c>
      <c r="BC198" s="22">
        <v>44.460577761699533</v>
      </c>
      <c r="BD198" s="22">
        <v>6604.9735052002852</v>
      </c>
    </row>
    <row r="199" spans="1:56" x14ac:dyDescent="0.3">
      <c r="A199" s="23" t="s">
        <v>15</v>
      </c>
      <c r="B199" s="22">
        <v>21.712998343396592</v>
      </c>
      <c r="C199" s="22">
        <v>248.03372269117204</v>
      </c>
      <c r="D199" s="22">
        <v>43.054901399010319</v>
      </c>
      <c r="E199" s="22">
        <v>18.099878724680284</v>
      </c>
      <c r="F199" s="22">
        <v>0</v>
      </c>
      <c r="G199" s="22">
        <v>5.8777636363260916E-2</v>
      </c>
      <c r="H199" s="22">
        <v>0</v>
      </c>
      <c r="I199" s="22">
        <v>764.5174348195726</v>
      </c>
      <c r="J199" s="22">
        <v>1067.023035645637</v>
      </c>
      <c r="K199" s="22">
        <v>41.714633216830109</v>
      </c>
      <c r="L199" s="22">
        <v>44.900319538673997</v>
      </c>
      <c r="M199" s="22">
        <v>0</v>
      </c>
      <c r="N199" s="22">
        <v>0.32797261295923552</v>
      </c>
      <c r="O199" s="22">
        <v>32.486993439706211</v>
      </c>
      <c r="P199" s="22">
        <v>653.9047513983345</v>
      </c>
      <c r="Q199" s="22">
        <v>0</v>
      </c>
      <c r="R199" s="22">
        <v>344.72787697995994</v>
      </c>
      <c r="S199" s="22">
        <v>2041.9433951695796</v>
      </c>
      <c r="T199" s="22">
        <v>2.4597101355952571</v>
      </c>
      <c r="U199" s="22">
        <v>1.7584993579838124</v>
      </c>
      <c r="V199" s="22">
        <v>31.608128746826097</v>
      </c>
      <c r="W199" s="22">
        <v>7.1988285294694004E-2</v>
      </c>
      <c r="X199" s="22">
        <v>6.8945976711318595</v>
      </c>
      <c r="Y199" s="22">
        <v>149.2079442975556</v>
      </c>
      <c r="Z199" s="22">
        <v>203.31469509904883</v>
      </c>
      <c r="AA199" s="22">
        <v>0</v>
      </c>
      <c r="AB199" s="22">
        <v>90.624819931359411</v>
      </c>
      <c r="AC199" s="22">
        <v>282.41159056928444</v>
      </c>
      <c r="AD199" s="22">
        <v>0</v>
      </c>
      <c r="AE199" s="22">
        <v>4.5025369943873539</v>
      </c>
      <c r="AF199" s="22">
        <v>0</v>
      </c>
      <c r="AG199" s="22">
        <v>23.18195281064704</v>
      </c>
      <c r="AH199" s="22">
        <v>2.9155231234532901E-4</v>
      </c>
      <c r="AI199" s="22">
        <v>128.44453966205469</v>
      </c>
      <c r="AJ199" s="22">
        <v>4.6796871622296281E-2</v>
      </c>
      <c r="AK199" s="22">
        <v>120.69255659689682</v>
      </c>
      <c r="AL199" s="22">
        <v>259.6785803577975</v>
      </c>
      <c r="AM199" s="22">
        <v>22.130676393838421</v>
      </c>
      <c r="AN199" s="22">
        <v>51.810350094834327</v>
      </c>
      <c r="AO199" s="22">
        <v>28.248275891121491</v>
      </c>
      <c r="AP199" s="22">
        <v>35.7698624881752</v>
      </c>
      <c r="AQ199" s="22">
        <v>90.144400694292102</v>
      </c>
      <c r="AR199" s="22">
        <v>2003.4402579667824</v>
      </c>
      <c r="AS199" s="22">
        <v>42.779611856711618</v>
      </c>
      <c r="AT199" s="22">
        <v>1.7622354048141258</v>
      </c>
      <c r="AU199" s="22">
        <v>7.0536849760966688E-5</v>
      </c>
      <c r="AV199" s="22">
        <v>46.269012133108127</v>
      </c>
      <c r="AW199" s="22">
        <v>106.24950856092653</v>
      </c>
      <c r="AX199" s="22">
        <v>21.570844243375326</v>
      </c>
      <c r="AY199" s="22">
        <v>22.573452798398161</v>
      </c>
      <c r="AZ199" s="22">
        <v>856.09664175012927</v>
      </c>
      <c r="BA199" s="22">
        <v>1833.07292640728</v>
      </c>
      <c r="BB199" s="22">
        <v>1.0021015991143789</v>
      </c>
      <c r="BC199" s="22">
        <v>10886.727943797456</v>
      </c>
      <c r="BD199" s="22">
        <v>22677.054093172886</v>
      </c>
    </row>
    <row r="200" spans="1:56" x14ac:dyDescent="0.3">
      <c r="A200" s="23" t="s">
        <v>16</v>
      </c>
      <c r="B200" s="22">
        <v>4912.6116572051196</v>
      </c>
      <c r="C200" s="22">
        <v>3828.7882124239072</v>
      </c>
      <c r="D200" s="22">
        <v>24849.881297870816</v>
      </c>
      <c r="E200" s="22">
        <v>1262.4896022360429</v>
      </c>
      <c r="F200" s="22">
        <v>0.26882028788189949</v>
      </c>
      <c r="G200" s="22">
        <v>106.90833703101217</v>
      </c>
      <c r="H200" s="22">
        <v>0</v>
      </c>
      <c r="I200" s="22">
        <v>12667.501485855715</v>
      </c>
      <c r="J200" s="22">
        <v>109581.44148675322</v>
      </c>
      <c r="K200" s="22">
        <v>2609.4250147821685</v>
      </c>
      <c r="L200" s="22">
        <v>8588.7666528731079</v>
      </c>
      <c r="M200" s="22">
        <v>114.6933977352119</v>
      </c>
      <c r="N200" s="22">
        <v>1662.9037617316249</v>
      </c>
      <c r="O200" s="22">
        <v>590.73148344488493</v>
      </c>
      <c r="P200" s="22">
        <v>48.481661782237062</v>
      </c>
      <c r="Q200" s="22">
        <v>6361.2596618423477</v>
      </c>
      <c r="R200" s="22">
        <v>0</v>
      </c>
      <c r="S200" s="22">
        <v>100108.44189181406</v>
      </c>
      <c r="T200" s="22">
        <v>1733.3636265618727</v>
      </c>
      <c r="U200" s="22">
        <v>1101.5264394089909</v>
      </c>
      <c r="V200" s="22">
        <v>15801.609288514557</v>
      </c>
      <c r="W200" s="22">
        <v>971.07155524511495</v>
      </c>
      <c r="X200" s="22">
        <v>9703.4452788550552</v>
      </c>
      <c r="Y200" s="22">
        <v>74711.69148894235</v>
      </c>
      <c r="Z200" s="22">
        <v>41413.579715437969</v>
      </c>
      <c r="AA200" s="22">
        <v>0</v>
      </c>
      <c r="AB200" s="22">
        <v>29.709094664741095</v>
      </c>
      <c r="AC200" s="22">
        <v>26837.00719671441</v>
      </c>
      <c r="AD200" s="22">
        <v>1415.2336824874744</v>
      </c>
      <c r="AE200" s="22">
        <v>1333.0387718445297</v>
      </c>
      <c r="AF200" s="22">
        <v>820.69611979944466</v>
      </c>
      <c r="AG200" s="22">
        <v>1215.0000371426302</v>
      </c>
      <c r="AH200" s="22">
        <v>6.5598288065968846E-2</v>
      </c>
      <c r="AI200" s="22">
        <v>97044.791679128801</v>
      </c>
      <c r="AJ200" s="22">
        <v>10.590719796275986</v>
      </c>
      <c r="AK200" s="22">
        <v>22.343763415564901</v>
      </c>
      <c r="AL200" s="22">
        <v>74694.246908721456</v>
      </c>
      <c r="AM200" s="22">
        <v>392.55741240853843</v>
      </c>
      <c r="AN200" s="22">
        <v>6065.7832714891847</v>
      </c>
      <c r="AO200" s="22">
        <v>972.82093485498194</v>
      </c>
      <c r="AP200" s="22">
        <v>17009.153581382045</v>
      </c>
      <c r="AQ200" s="22">
        <v>3000.6744373842971</v>
      </c>
      <c r="AR200" s="22">
        <v>9681.3134237657196</v>
      </c>
      <c r="AS200" s="22">
        <v>134259.39422425261</v>
      </c>
      <c r="AT200" s="22">
        <v>166.83594227197247</v>
      </c>
      <c r="AU200" s="22">
        <v>58.68697618848195</v>
      </c>
      <c r="AV200" s="22">
        <v>9202.6522258496661</v>
      </c>
      <c r="AW200" s="22">
        <v>22732.010674055815</v>
      </c>
      <c r="AX200" s="22">
        <v>698.56960667116482</v>
      </c>
      <c r="AY200" s="22">
        <v>28699.301049129386</v>
      </c>
      <c r="AZ200" s="22">
        <v>40623.973779715074</v>
      </c>
      <c r="BA200" s="22">
        <v>149960.61360474664</v>
      </c>
      <c r="BB200" s="22">
        <v>359.46837120028107</v>
      </c>
      <c r="BC200" s="22">
        <v>118018.56182136577</v>
      </c>
      <c r="BD200" s="22">
        <v>1168055.9767273702</v>
      </c>
    </row>
    <row r="201" spans="1:56" x14ac:dyDescent="0.3">
      <c r="A201" s="23" t="s">
        <v>17</v>
      </c>
      <c r="B201" s="22">
        <v>11407.204733270799</v>
      </c>
      <c r="C201" s="22">
        <v>224937.62027988222</v>
      </c>
      <c r="D201" s="22">
        <v>84121.961230142173</v>
      </c>
      <c r="E201" s="22">
        <v>3812.2224245495863</v>
      </c>
      <c r="F201" s="22">
        <v>439.39056559084997</v>
      </c>
      <c r="G201" s="22">
        <v>7326.8974994216596</v>
      </c>
      <c r="H201" s="22">
        <v>3.1232029810278878</v>
      </c>
      <c r="I201" s="22">
        <v>9852.137883039697</v>
      </c>
      <c r="J201" s="22">
        <v>833717.24043770891</v>
      </c>
      <c r="K201" s="22">
        <v>39434.4347732522</v>
      </c>
      <c r="L201" s="22">
        <v>2080.5326572233612</v>
      </c>
      <c r="M201" s="22">
        <v>4211.9210491914728</v>
      </c>
      <c r="N201" s="22">
        <v>31877.23073237186</v>
      </c>
      <c r="O201" s="22">
        <v>48385.002649897448</v>
      </c>
      <c r="P201" s="22">
        <v>6436.4335216963063</v>
      </c>
      <c r="Q201" s="22">
        <v>19998.569636364209</v>
      </c>
      <c r="R201" s="22">
        <v>249875.934844879</v>
      </c>
      <c r="S201" s="22">
        <v>0</v>
      </c>
      <c r="T201" s="22">
        <v>9185.8447161344902</v>
      </c>
      <c r="U201" s="22">
        <v>113159.01460693832</v>
      </c>
      <c r="V201" s="22">
        <v>14138.983685746507</v>
      </c>
      <c r="W201" s="22">
        <v>1985.0014809681772</v>
      </c>
      <c r="X201" s="22">
        <v>68230.666779135965</v>
      </c>
      <c r="Y201" s="22">
        <v>270659.66042791214</v>
      </c>
      <c r="Z201" s="22">
        <v>173882.04543928965</v>
      </c>
      <c r="AA201" s="22">
        <v>7.8959850013310673</v>
      </c>
      <c r="AB201" s="22">
        <v>1385.9444804972691</v>
      </c>
      <c r="AC201" s="22">
        <v>8645.4030275303903</v>
      </c>
      <c r="AD201" s="22">
        <v>14047.339521151249</v>
      </c>
      <c r="AE201" s="22">
        <v>75704.2444389335</v>
      </c>
      <c r="AF201" s="22">
        <v>7305.3830347573348</v>
      </c>
      <c r="AG201" s="22">
        <v>6638.2025993113357</v>
      </c>
      <c r="AH201" s="22">
        <v>17.804486497581664</v>
      </c>
      <c r="AI201" s="22">
        <v>452687.1795206723</v>
      </c>
      <c r="AJ201" s="22">
        <v>471.1760076879541</v>
      </c>
      <c r="AK201" s="22">
        <v>22644.860263744238</v>
      </c>
      <c r="AL201" s="22">
        <v>376970.84138935606</v>
      </c>
      <c r="AM201" s="22">
        <v>9689.4709345786869</v>
      </c>
      <c r="AN201" s="22">
        <v>211118.34888566454</v>
      </c>
      <c r="AO201" s="22">
        <v>14837.743807478842</v>
      </c>
      <c r="AP201" s="22">
        <v>100052.0113749489</v>
      </c>
      <c r="AQ201" s="22">
        <v>49817.133286163902</v>
      </c>
      <c r="AR201" s="22">
        <v>29484.503241264007</v>
      </c>
      <c r="AS201" s="22">
        <v>121944.20849876539</v>
      </c>
      <c r="AT201" s="22">
        <v>16224.38915507857</v>
      </c>
      <c r="AU201" s="22">
        <v>6386.3932265416606</v>
      </c>
      <c r="AV201" s="22">
        <v>49875.433420733621</v>
      </c>
      <c r="AW201" s="22">
        <v>47282.429262390993</v>
      </c>
      <c r="AX201" s="22">
        <v>42055.011664566373</v>
      </c>
      <c r="AY201" s="22">
        <v>236911.93476899355</v>
      </c>
      <c r="AZ201" s="22">
        <v>146384.01283790072</v>
      </c>
      <c r="BA201" s="22">
        <v>319386.28096907272</v>
      </c>
      <c r="BB201" s="22">
        <v>2880.2851369180607</v>
      </c>
      <c r="BC201" s="22">
        <v>286131.93604625005</v>
      </c>
      <c r="BD201" s="22">
        <v>4886146.8765300391</v>
      </c>
    </row>
    <row r="202" spans="1:56" x14ac:dyDescent="0.3">
      <c r="A202" s="23" t="s">
        <v>18</v>
      </c>
      <c r="B202" s="22">
        <v>4.8863715945931639E-5</v>
      </c>
      <c r="C202" s="22">
        <v>6.294548470954102E-4</v>
      </c>
      <c r="D202" s="22">
        <v>1.1966863247184118E-4</v>
      </c>
      <c r="E202" s="22">
        <v>3.5109390423695976E-5</v>
      </c>
      <c r="F202" s="22">
        <v>0</v>
      </c>
      <c r="G202" s="22">
        <v>1007.0441046573028</v>
      </c>
      <c r="H202" s="22">
        <v>0</v>
      </c>
      <c r="I202" s="22">
        <v>1.9280357737875557E-2</v>
      </c>
      <c r="J202" s="22">
        <v>1.7474844958529157</v>
      </c>
      <c r="K202" s="22">
        <v>1.0954262386692668E-4</v>
      </c>
      <c r="L202" s="22">
        <v>0</v>
      </c>
      <c r="M202" s="22">
        <v>661.99684093796589</v>
      </c>
      <c r="N202" s="22">
        <v>0</v>
      </c>
      <c r="O202" s="22">
        <v>1.7814016151011947E-5</v>
      </c>
      <c r="P202" s="22">
        <v>0</v>
      </c>
      <c r="Q202" s="22">
        <v>0</v>
      </c>
      <c r="R202" s="22">
        <v>6.7006857659990029</v>
      </c>
      <c r="S202" s="22">
        <v>110.16295974051475</v>
      </c>
      <c r="T202" s="22">
        <v>0</v>
      </c>
      <c r="U202" s="22">
        <v>0</v>
      </c>
      <c r="V202" s="22">
        <v>1.9581349609907082E-4</v>
      </c>
      <c r="W202" s="22">
        <v>0</v>
      </c>
      <c r="X202" s="22">
        <v>0</v>
      </c>
      <c r="Y202" s="22">
        <v>10.447354588547855</v>
      </c>
      <c r="Z202" s="22">
        <v>3.209781612143777</v>
      </c>
      <c r="AA202" s="22">
        <v>0</v>
      </c>
      <c r="AB202" s="22">
        <v>0</v>
      </c>
      <c r="AC202" s="22">
        <v>2.499863598187543E-5</v>
      </c>
      <c r="AD202" s="22">
        <v>0</v>
      </c>
      <c r="AE202" s="22">
        <v>1.8238152360470131E-4</v>
      </c>
      <c r="AF202" s="22">
        <v>390.74739518193348</v>
      </c>
      <c r="AG202" s="22">
        <v>4.5379292691565144E-3</v>
      </c>
      <c r="AH202" s="22">
        <v>0</v>
      </c>
      <c r="AI202" s="22">
        <v>0.2837497100795302</v>
      </c>
      <c r="AJ202" s="22">
        <v>2.285150163952241E-5</v>
      </c>
      <c r="AK202" s="22">
        <v>2.0520860249533388E-5</v>
      </c>
      <c r="AL202" s="22">
        <v>2.5060229631928548E-5</v>
      </c>
      <c r="AM202" s="22">
        <v>0</v>
      </c>
      <c r="AN202" s="22">
        <v>0</v>
      </c>
      <c r="AO202" s="22">
        <v>0</v>
      </c>
      <c r="AP202" s="22">
        <v>1.6313194157081862E-5</v>
      </c>
      <c r="AQ202" s="22">
        <v>0</v>
      </c>
      <c r="AR202" s="22">
        <v>0</v>
      </c>
      <c r="AS202" s="22">
        <v>1.972986440379817E-5</v>
      </c>
      <c r="AT202" s="22">
        <v>0</v>
      </c>
      <c r="AU202" s="22">
        <v>17.065200638902766</v>
      </c>
      <c r="AV202" s="22">
        <v>9.3891595094750731</v>
      </c>
      <c r="AW202" s="22">
        <v>0</v>
      </c>
      <c r="AX202" s="22">
        <v>8.5870739383983011E-5</v>
      </c>
      <c r="AY202" s="22">
        <v>9.0148125733895753E-6</v>
      </c>
      <c r="AZ202" s="22">
        <v>8.4264855021218317</v>
      </c>
      <c r="BA202" s="22">
        <v>4.9927258922065523</v>
      </c>
      <c r="BB202" s="22">
        <v>0</v>
      </c>
      <c r="BC202" s="22">
        <v>556.30561572749161</v>
      </c>
      <c r="BD202" s="22">
        <v>2788.5449252556291</v>
      </c>
    </row>
    <row r="203" spans="1:56" x14ac:dyDescent="0.3">
      <c r="A203" s="23" t="s">
        <v>19</v>
      </c>
      <c r="B203" s="22">
        <v>1093.2909785981462</v>
      </c>
      <c r="C203" s="22">
        <v>428.67884013425692</v>
      </c>
      <c r="D203" s="22">
        <v>209.10059065258696</v>
      </c>
      <c r="E203" s="22">
        <v>0.59686573544584798</v>
      </c>
      <c r="F203" s="22">
        <v>0</v>
      </c>
      <c r="G203" s="22">
        <v>120.1333245816396</v>
      </c>
      <c r="H203" s="22">
        <v>0</v>
      </c>
      <c r="I203" s="22">
        <v>5.7390424637029138</v>
      </c>
      <c r="J203" s="22">
        <v>1074.4574248243252</v>
      </c>
      <c r="K203" s="22">
        <v>119.06968808592619</v>
      </c>
      <c r="L203" s="22">
        <v>1.490560056676695</v>
      </c>
      <c r="M203" s="22">
        <v>4.8876415978527182E-2</v>
      </c>
      <c r="N203" s="22">
        <v>63.245268333813179</v>
      </c>
      <c r="O203" s="22">
        <v>0.53984781733087206</v>
      </c>
      <c r="P203" s="22">
        <v>41.797299566982169</v>
      </c>
      <c r="Q203" s="22">
        <v>0.88596392761969389</v>
      </c>
      <c r="R203" s="22">
        <v>804.73010260373098</v>
      </c>
      <c r="S203" s="22">
        <v>14271.93362868067</v>
      </c>
      <c r="T203" s="22">
        <v>37.606911979843673</v>
      </c>
      <c r="U203" s="22">
        <v>0</v>
      </c>
      <c r="V203" s="22">
        <v>64.535537143220111</v>
      </c>
      <c r="W203" s="22">
        <v>9.8259424720503016E-2</v>
      </c>
      <c r="X203" s="22">
        <v>11.61552208238048</v>
      </c>
      <c r="Y203" s="22">
        <v>290.54469472234314</v>
      </c>
      <c r="Z203" s="22">
        <v>48.964360470723911</v>
      </c>
      <c r="AA203" s="22">
        <v>0</v>
      </c>
      <c r="AB203" s="22">
        <v>0.97549273182314777</v>
      </c>
      <c r="AC203" s="22">
        <v>12.414948086420104</v>
      </c>
      <c r="AD203" s="22">
        <v>0</v>
      </c>
      <c r="AE203" s="22">
        <v>182.73009255015509</v>
      </c>
      <c r="AF203" s="22">
        <v>2.9325849587116308E-2</v>
      </c>
      <c r="AG203" s="22">
        <v>233.74669472533617</v>
      </c>
      <c r="AH203" s="22">
        <v>1.9010433732008614E-2</v>
      </c>
      <c r="AI203" s="22">
        <v>1724.6131427797495</v>
      </c>
      <c r="AJ203" s="22">
        <v>5.2877139312386544E-2</v>
      </c>
      <c r="AK203" s="22">
        <v>0.8566432031072746</v>
      </c>
      <c r="AL203" s="22">
        <v>11.431792271669583</v>
      </c>
      <c r="AM203" s="22">
        <v>14.307314815936113</v>
      </c>
      <c r="AN203" s="22">
        <v>781.23213643846657</v>
      </c>
      <c r="AO203" s="22">
        <v>64.767906800967779</v>
      </c>
      <c r="AP203" s="22">
        <v>40.389579504118245</v>
      </c>
      <c r="AQ203" s="22">
        <v>1185.0697111284601</v>
      </c>
      <c r="AR203" s="22">
        <v>76.399731762755366</v>
      </c>
      <c r="AS203" s="22">
        <v>29.81172922523055</v>
      </c>
      <c r="AT203" s="22">
        <v>16644.366126108765</v>
      </c>
      <c r="AU203" s="22">
        <v>96.075287609258964</v>
      </c>
      <c r="AV203" s="22">
        <v>616.60702139362957</v>
      </c>
      <c r="AW203" s="22">
        <v>75.107260658758037</v>
      </c>
      <c r="AX203" s="22">
        <v>25.397235483281001</v>
      </c>
      <c r="AY203" s="22">
        <v>1114.5816863192626</v>
      </c>
      <c r="AZ203" s="22">
        <v>6298.1442828802856</v>
      </c>
      <c r="BA203" s="22">
        <v>771.42851677698116</v>
      </c>
      <c r="BB203" s="22">
        <v>10.827441869531391</v>
      </c>
      <c r="BC203" s="22">
        <v>1756.1086516007988</v>
      </c>
      <c r="BD203" s="22">
        <v>50456.595228449449</v>
      </c>
    </row>
    <row r="204" spans="1:56" x14ac:dyDescent="0.3">
      <c r="A204" s="23" t="s">
        <v>20</v>
      </c>
      <c r="B204" s="22">
        <v>90.942980052541557</v>
      </c>
      <c r="C204" s="22">
        <v>1.2407925877319863</v>
      </c>
      <c r="D204" s="22">
        <v>23654.610020230371</v>
      </c>
      <c r="E204" s="22">
        <v>89.969720834841311</v>
      </c>
      <c r="F204" s="22">
        <v>0</v>
      </c>
      <c r="G204" s="22">
        <v>0.13078293056503906</v>
      </c>
      <c r="H204" s="22">
        <v>0</v>
      </c>
      <c r="I204" s="22">
        <v>1264.5261847283903</v>
      </c>
      <c r="J204" s="22">
        <v>4481.4617128378504</v>
      </c>
      <c r="K204" s="22">
        <v>214.26675685328047</v>
      </c>
      <c r="L204" s="22">
        <v>5531.0973876282169</v>
      </c>
      <c r="M204" s="22">
        <v>0</v>
      </c>
      <c r="N204" s="22">
        <v>88.294739020585553</v>
      </c>
      <c r="O204" s="22">
        <v>30696.994544489768</v>
      </c>
      <c r="P204" s="22">
        <v>330.58770437929991</v>
      </c>
      <c r="Q204" s="22">
        <v>286.59596450714008</v>
      </c>
      <c r="R204" s="22">
        <v>539.55921379686993</v>
      </c>
      <c r="S204" s="22">
        <v>22298.734920278624</v>
      </c>
      <c r="T204" s="22">
        <v>1189.9617253578556</v>
      </c>
      <c r="U204" s="22">
        <v>0.15317645315041525</v>
      </c>
      <c r="V204" s="22">
        <v>0</v>
      </c>
      <c r="W204" s="22">
        <v>0.19933220405532992</v>
      </c>
      <c r="X204" s="22">
        <v>594.99124869546608</v>
      </c>
      <c r="Y204" s="22">
        <v>7691.2407115257993</v>
      </c>
      <c r="Z204" s="22">
        <v>4471.9288899815274</v>
      </c>
      <c r="AA204" s="22">
        <v>0</v>
      </c>
      <c r="AB204" s="22">
        <v>1.2278865391721619E-2</v>
      </c>
      <c r="AC204" s="22">
        <v>595.50618130730663</v>
      </c>
      <c r="AD204" s="22">
        <v>0</v>
      </c>
      <c r="AE204" s="22">
        <v>28.248222308938072</v>
      </c>
      <c r="AF204" s="22">
        <v>0</v>
      </c>
      <c r="AG204" s="22">
        <v>83.962466949327336</v>
      </c>
      <c r="AH204" s="22">
        <v>771.30448558829005</v>
      </c>
      <c r="AI204" s="22">
        <v>249.44810441111974</v>
      </c>
      <c r="AJ204" s="22">
        <v>0.50775781937538045</v>
      </c>
      <c r="AK204" s="22">
        <v>0.4111681657637995</v>
      </c>
      <c r="AL204" s="22">
        <v>303.70503746722937</v>
      </c>
      <c r="AM204" s="22">
        <v>69.198103977528334</v>
      </c>
      <c r="AN204" s="22">
        <v>308.71625205166282</v>
      </c>
      <c r="AO204" s="22">
        <v>771.28963611383756</v>
      </c>
      <c r="AP204" s="22">
        <v>210.89080175914677</v>
      </c>
      <c r="AQ204" s="22">
        <v>5.9847415794231215E-3</v>
      </c>
      <c r="AR204" s="22">
        <v>1.3360991365719899</v>
      </c>
      <c r="AS204" s="22">
        <v>30.178400170722554</v>
      </c>
      <c r="AT204" s="22">
        <v>22.036538411896611</v>
      </c>
      <c r="AU204" s="22">
        <v>705.15991245317809</v>
      </c>
      <c r="AV204" s="22">
        <v>2490.2220202861008</v>
      </c>
      <c r="AW204" s="22">
        <v>44.221081494892012</v>
      </c>
      <c r="AX204" s="22">
        <v>3.9340947793027317</v>
      </c>
      <c r="AY204" s="22">
        <v>64478.866860336428</v>
      </c>
      <c r="AZ204" s="22">
        <v>1572.1613217353627</v>
      </c>
      <c r="BA204" s="22">
        <v>87908.764991710588</v>
      </c>
      <c r="BB204" s="22">
        <v>334.3037772282658</v>
      </c>
      <c r="BC204" s="22">
        <v>49759.89796292386</v>
      </c>
      <c r="BD204" s="22">
        <v>314261.77805156755</v>
      </c>
    </row>
    <row r="205" spans="1:56" x14ac:dyDescent="0.3">
      <c r="A205" s="23" t="s">
        <v>21</v>
      </c>
      <c r="B205" s="22">
        <v>485.10304381860215</v>
      </c>
      <c r="C205" s="22">
        <v>946.81045877614281</v>
      </c>
      <c r="D205" s="22">
        <v>2.212180099092115</v>
      </c>
      <c r="E205" s="22">
        <v>4.8485899480939327</v>
      </c>
      <c r="F205" s="22">
        <v>0</v>
      </c>
      <c r="G205" s="22">
        <v>0.80233542972513738</v>
      </c>
      <c r="H205" s="22">
        <v>0</v>
      </c>
      <c r="I205" s="22">
        <v>17016.647884503127</v>
      </c>
      <c r="J205" s="22">
        <v>9833.8827924584875</v>
      </c>
      <c r="K205" s="22">
        <v>31.807450930896394</v>
      </c>
      <c r="L205" s="22">
        <v>0</v>
      </c>
      <c r="M205" s="22">
        <v>0</v>
      </c>
      <c r="N205" s="22">
        <v>0.58645409734363241</v>
      </c>
      <c r="O205" s="22">
        <v>0.61580392670158091</v>
      </c>
      <c r="P205" s="22">
        <v>0.80489271161569365</v>
      </c>
      <c r="Q205" s="22">
        <v>294.79503172818738</v>
      </c>
      <c r="R205" s="22">
        <v>141.45074133571848</v>
      </c>
      <c r="S205" s="22">
        <v>5892.3462418385625</v>
      </c>
      <c r="T205" s="22">
        <v>1.2809797244835799E-3</v>
      </c>
      <c r="U205" s="22">
        <v>0.16851580028686552</v>
      </c>
      <c r="V205" s="22">
        <v>145.18741888489319</v>
      </c>
      <c r="W205" s="22">
        <v>0</v>
      </c>
      <c r="X205" s="22">
        <v>86.499214478423696</v>
      </c>
      <c r="Y205" s="22">
        <v>545.12314268276873</v>
      </c>
      <c r="Z205" s="22">
        <v>13819.153905428038</v>
      </c>
      <c r="AA205" s="22">
        <v>0</v>
      </c>
      <c r="AB205" s="22">
        <v>0.15508338132812191</v>
      </c>
      <c r="AC205" s="22">
        <v>9.803589601148327E-2</v>
      </c>
      <c r="AD205" s="22">
        <v>0</v>
      </c>
      <c r="AE205" s="22">
        <v>87.492077669738677</v>
      </c>
      <c r="AF205" s="22">
        <v>0</v>
      </c>
      <c r="AG205" s="22">
        <v>207.78547411567692</v>
      </c>
      <c r="AH205" s="22">
        <v>6.5080005373204216E-3</v>
      </c>
      <c r="AI205" s="22">
        <v>591.04984659829972</v>
      </c>
      <c r="AJ205" s="22">
        <v>156.34852869214362</v>
      </c>
      <c r="AK205" s="22">
        <v>0.97249399753381105</v>
      </c>
      <c r="AL205" s="22">
        <v>6760.1309979291982</v>
      </c>
      <c r="AM205" s="22">
        <v>5.8762644251890412</v>
      </c>
      <c r="AN205" s="22">
        <v>0.55365109360348685</v>
      </c>
      <c r="AO205" s="22">
        <v>204.5261075425918</v>
      </c>
      <c r="AP205" s="22">
        <v>93.997666822197601</v>
      </c>
      <c r="AQ205" s="22">
        <v>1.7726217813114301E-3</v>
      </c>
      <c r="AR205" s="22">
        <v>21.11903199838666</v>
      </c>
      <c r="AS205" s="22">
        <v>9478.8617884711839</v>
      </c>
      <c r="AT205" s="22">
        <v>5.370844465024358E-3</v>
      </c>
      <c r="AU205" s="22">
        <v>1.5745162590291347E-3</v>
      </c>
      <c r="AV205" s="22">
        <v>1.0193655937620323</v>
      </c>
      <c r="AW205" s="22">
        <v>102.49622514491942</v>
      </c>
      <c r="AX205" s="22">
        <v>1.1571714677913381</v>
      </c>
      <c r="AY205" s="22">
        <v>5875.0452412187879</v>
      </c>
      <c r="AZ205" s="22">
        <v>141.85416261312812</v>
      </c>
      <c r="BA205" s="22">
        <v>19943.240067983093</v>
      </c>
      <c r="BB205" s="22">
        <v>250.94786742218528</v>
      </c>
      <c r="BC205" s="22">
        <v>3606.5789203620998</v>
      </c>
      <c r="BD205" s="22">
        <v>96780.168676278321</v>
      </c>
    </row>
    <row r="206" spans="1:56" x14ac:dyDescent="0.3">
      <c r="A206" s="23" t="s">
        <v>22</v>
      </c>
      <c r="B206" s="22">
        <v>155.24149460713852</v>
      </c>
      <c r="C206" s="22">
        <v>16.656000093875445</v>
      </c>
      <c r="D206" s="22">
        <v>34.785247695671195</v>
      </c>
      <c r="E206" s="22">
        <v>3.1754220627777818</v>
      </c>
      <c r="F206" s="22">
        <v>0</v>
      </c>
      <c r="G206" s="22">
        <v>2940.5977801704062</v>
      </c>
      <c r="H206" s="22">
        <v>0</v>
      </c>
      <c r="I206" s="22">
        <v>178.94517310997458</v>
      </c>
      <c r="J206" s="22">
        <v>3432.67568803618</v>
      </c>
      <c r="K206" s="22">
        <v>116.51232389336208</v>
      </c>
      <c r="L206" s="22">
        <v>0</v>
      </c>
      <c r="M206" s="22">
        <v>0</v>
      </c>
      <c r="N206" s="22">
        <v>27.440127053027563</v>
      </c>
      <c r="O206" s="22">
        <v>5.1303499037472955</v>
      </c>
      <c r="P206" s="22">
        <v>2.8394326264752943</v>
      </c>
      <c r="Q206" s="22">
        <v>49.091556061870911</v>
      </c>
      <c r="R206" s="22">
        <v>6501.6777667732267</v>
      </c>
      <c r="S206" s="22">
        <v>1764.4605168042303</v>
      </c>
      <c r="T206" s="22">
        <v>8.7278215582732361</v>
      </c>
      <c r="U206" s="22">
        <v>10.098432401585432</v>
      </c>
      <c r="V206" s="22">
        <v>65.736913056712154</v>
      </c>
      <c r="W206" s="22">
        <v>0.15407809676147952</v>
      </c>
      <c r="X206" s="22">
        <v>0</v>
      </c>
      <c r="Y206" s="22">
        <v>287.30431207471628</v>
      </c>
      <c r="Z206" s="22">
        <v>2776.9304301146772</v>
      </c>
      <c r="AA206" s="22">
        <v>0</v>
      </c>
      <c r="AB206" s="22">
        <v>4.2317852319483634E-3</v>
      </c>
      <c r="AC206" s="22">
        <v>63.900022678719523</v>
      </c>
      <c r="AD206" s="22">
        <v>0</v>
      </c>
      <c r="AE206" s="22">
        <v>24.162343664772603</v>
      </c>
      <c r="AF206" s="22">
        <v>0</v>
      </c>
      <c r="AG206" s="22">
        <v>47.441030231587519</v>
      </c>
      <c r="AH206" s="22">
        <v>5.6957208166136974E-5</v>
      </c>
      <c r="AI206" s="22">
        <v>435.71241463833525</v>
      </c>
      <c r="AJ206" s="22">
        <v>9.9298212781576828E-2</v>
      </c>
      <c r="AK206" s="22">
        <v>10.236168895288682</v>
      </c>
      <c r="AL206" s="22">
        <v>3005.7347916895915</v>
      </c>
      <c r="AM206" s="22">
        <v>26.399015254091545</v>
      </c>
      <c r="AN206" s="22">
        <v>60.215015768529213</v>
      </c>
      <c r="AO206" s="22">
        <v>2.2052562990201174</v>
      </c>
      <c r="AP206" s="22">
        <v>350.2544614277416</v>
      </c>
      <c r="AQ206" s="22">
        <v>23.396728777034102</v>
      </c>
      <c r="AR206" s="22">
        <v>50.756082421139766</v>
      </c>
      <c r="AS206" s="22">
        <v>24.211961187313232</v>
      </c>
      <c r="AT206" s="22">
        <v>4.2718457614834744</v>
      </c>
      <c r="AU206" s="22">
        <v>0.53765435573351661</v>
      </c>
      <c r="AV206" s="22">
        <v>908.5060243590184</v>
      </c>
      <c r="AW206" s="22">
        <v>54.755494193021661</v>
      </c>
      <c r="AX206" s="22">
        <v>14.135042949013716</v>
      </c>
      <c r="AY206" s="22">
        <v>0.509831540653371</v>
      </c>
      <c r="AZ206" s="22">
        <v>1341.9561535184105</v>
      </c>
      <c r="BA206" s="22">
        <v>7272.7368304527154</v>
      </c>
      <c r="BB206" s="22">
        <v>2.8336683430432039</v>
      </c>
      <c r="BC206" s="22">
        <v>610.89151082778722</v>
      </c>
      <c r="BD206" s="22">
        <v>32714.043802383952</v>
      </c>
    </row>
    <row r="207" spans="1:56" x14ac:dyDescent="0.3">
      <c r="A207" s="23" t="s">
        <v>23</v>
      </c>
      <c r="B207" s="22">
        <v>335.45151429555028</v>
      </c>
      <c r="C207" s="22">
        <v>12478.433217405924</v>
      </c>
      <c r="D207" s="22">
        <v>5791.6961160113979</v>
      </c>
      <c r="E207" s="22">
        <v>2275.4311614539392</v>
      </c>
      <c r="F207" s="22">
        <v>0</v>
      </c>
      <c r="G207" s="22">
        <v>1265.7748645005609</v>
      </c>
      <c r="H207" s="22">
        <v>0</v>
      </c>
      <c r="I207" s="22">
        <v>2336.1269539196196</v>
      </c>
      <c r="J207" s="22">
        <v>25114.650519720824</v>
      </c>
      <c r="K207" s="22">
        <v>1140.5670900078194</v>
      </c>
      <c r="L207" s="22">
        <v>946.74661509401244</v>
      </c>
      <c r="M207" s="22">
        <v>950.64873460315266</v>
      </c>
      <c r="N207" s="22">
        <v>1680.9006204635016</v>
      </c>
      <c r="O207" s="22">
        <v>1835.4658770899255</v>
      </c>
      <c r="P207" s="22">
        <v>34.70634265188955</v>
      </c>
      <c r="Q207" s="22">
        <v>253.50243450465351</v>
      </c>
      <c r="R207" s="22">
        <v>58037.744337200551</v>
      </c>
      <c r="S207" s="22">
        <v>62985.738547499524</v>
      </c>
      <c r="T207" s="22">
        <v>578.76562541987084</v>
      </c>
      <c r="U207" s="22">
        <v>3297.5685123159565</v>
      </c>
      <c r="V207" s="22">
        <v>5421.9053293084316</v>
      </c>
      <c r="W207" s="22">
        <v>157.20100903555638</v>
      </c>
      <c r="X207" s="22">
        <v>1892.3310727582962</v>
      </c>
      <c r="Y207" s="22">
        <v>0</v>
      </c>
      <c r="Z207" s="22">
        <v>3576.7738475545079</v>
      </c>
      <c r="AA207" s="22">
        <v>4.1349447917833997</v>
      </c>
      <c r="AB207" s="22">
        <v>51.843700627529721</v>
      </c>
      <c r="AC207" s="22">
        <v>96.180732846884055</v>
      </c>
      <c r="AD207" s="22">
        <v>29.912366578858641</v>
      </c>
      <c r="AE207" s="22">
        <v>37880.001915926849</v>
      </c>
      <c r="AF207" s="22">
        <v>3715.1673379447043</v>
      </c>
      <c r="AG207" s="22">
        <v>621.70939624289247</v>
      </c>
      <c r="AH207" s="22">
        <v>2.9306407621854676E-5</v>
      </c>
      <c r="AI207" s="22">
        <v>9951.6778233363366</v>
      </c>
      <c r="AJ207" s="22">
        <v>10.036443933406407</v>
      </c>
      <c r="AK207" s="22">
        <v>324.84291040780801</v>
      </c>
      <c r="AL207" s="22">
        <v>14402.567223488652</v>
      </c>
      <c r="AM207" s="22">
        <v>450.21442116669795</v>
      </c>
      <c r="AN207" s="22">
        <v>5280.7587021206591</v>
      </c>
      <c r="AO207" s="22">
        <v>1232.9170584265598</v>
      </c>
      <c r="AP207" s="22">
        <v>13841.156321060722</v>
      </c>
      <c r="AQ207" s="22">
        <v>4867.1391520991665</v>
      </c>
      <c r="AR207" s="22">
        <v>5845.3273920844022</v>
      </c>
      <c r="AS207" s="22">
        <v>8422.4421795215112</v>
      </c>
      <c r="AT207" s="22">
        <v>3557.3362798590369</v>
      </c>
      <c r="AU207" s="22">
        <v>1146.6103387092253</v>
      </c>
      <c r="AV207" s="22">
        <v>4461.7797753140367</v>
      </c>
      <c r="AW207" s="22">
        <v>6377.6174020050312</v>
      </c>
      <c r="AX207" s="22">
        <v>559.20397508189137</v>
      </c>
      <c r="AY207" s="22">
        <v>3428.3611962543846</v>
      </c>
      <c r="AZ207" s="22">
        <v>13489.886464561296</v>
      </c>
      <c r="BA207" s="22">
        <v>532999.20270585793</v>
      </c>
      <c r="BB207" s="22">
        <v>92.372287082811539</v>
      </c>
      <c r="BC207" s="22">
        <v>41614.686209944331</v>
      </c>
      <c r="BD207" s="22">
        <v>907143.21702939726</v>
      </c>
    </row>
    <row r="208" spans="1:56" x14ac:dyDescent="0.3">
      <c r="A208" s="23" t="s">
        <v>24</v>
      </c>
      <c r="B208" s="22">
        <v>8906.9684156762978</v>
      </c>
      <c r="C208" s="22">
        <v>19954.857006505372</v>
      </c>
      <c r="D208" s="22">
        <v>2834.995145635809</v>
      </c>
      <c r="E208" s="22">
        <v>306.16290485008403</v>
      </c>
      <c r="F208" s="22">
        <v>0</v>
      </c>
      <c r="G208" s="22">
        <v>13.364648827093957</v>
      </c>
      <c r="H208" s="22">
        <v>0</v>
      </c>
      <c r="I208" s="22">
        <v>4430.5131680454861</v>
      </c>
      <c r="J208" s="22">
        <v>613793.5983623045</v>
      </c>
      <c r="K208" s="22">
        <v>29973.436870717414</v>
      </c>
      <c r="L208" s="22">
        <v>0</v>
      </c>
      <c r="M208" s="22">
        <v>0</v>
      </c>
      <c r="N208" s="22">
        <v>1229.5089745472178</v>
      </c>
      <c r="O208" s="22">
        <v>204.75668245891163</v>
      </c>
      <c r="P208" s="22">
        <v>7.3962456317764247E-4</v>
      </c>
      <c r="Q208" s="22">
        <v>4767.9770922619437</v>
      </c>
      <c r="R208" s="22">
        <v>69613.150051018165</v>
      </c>
      <c r="S208" s="22">
        <v>84025.38602417089</v>
      </c>
      <c r="T208" s="22">
        <v>0.68419630849546398</v>
      </c>
      <c r="U208" s="22">
        <v>22.323665794712433</v>
      </c>
      <c r="V208" s="22">
        <v>1467.9304332008219</v>
      </c>
      <c r="W208" s="22">
        <v>31551.258047524017</v>
      </c>
      <c r="X208" s="22">
        <v>29126.387387880452</v>
      </c>
      <c r="Y208" s="22">
        <v>21064.319631996997</v>
      </c>
      <c r="Z208" s="22">
        <v>0</v>
      </c>
      <c r="AA208" s="22">
        <v>0</v>
      </c>
      <c r="AB208" s="22">
        <v>0.58372516126758478</v>
      </c>
      <c r="AC208" s="22">
        <v>998.56550995993427</v>
      </c>
      <c r="AD208" s="22">
        <v>0</v>
      </c>
      <c r="AE208" s="22">
        <v>112533.12287975271</v>
      </c>
      <c r="AF208" s="22">
        <v>6854.7471036211537</v>
      </c>
      <c r="AG208" s="22">
        <v>638.11909866753967</v>
      </c>
      <c r="AH208" s="22">
        <v>0.6828284129976252</v>
      </c>
      <c r="AI208" s="22">
        <v>5258.5399950529591</v>
      </c>
      <c r="AJ208" s="22">
        <v>13.303301475136399</v>
      </c>
      <c r="AK208" s="22">
        <v>2030.3185670194541</v>
      </c>
      <c r="AL208" s="22">
        <v>1077838.5447697942</v>
      </c>
      <c r="AM208" s="22">
        <v>9384.7083167598976</v>
      </c>
      <c r="AN208" s="22">
        <v>382.60121989120285</v>
      </c>
      <c r="AO208" s="22">
        <v>183.1906550529973</v>
      </c>
      <c r="AP208" s="22">
        <v>539109.19561457995</v>
      </c>
      <c r="AQ208" s="22">
        <v>21.490657638161739</v>
      </c>
      <c r="AR208" s="22">
        <v>482.40925878047875</v>
      </c>
      <c r="AS208" s="22">
        <v>186147.05856057102</v>
      </c>
      <c r="AT208" s="22">
        <v>2.5339593252571455</v>
      </c>
      <c r="AU208" s="22">
        <v>1.4468399123193321E-6</v>
      </c>
      <c r="AV208" s="22">
        <v>197.68252090542194</v>
      </c>
      <c r="AW208" s="22">
        <v>83.293785287704708</v>
      </c>
      <c r="AX208" s="22">
        <v>47788.352357030431</v>
      </c>
      <c r="AY208" s="22">
        <v>103.16627558319929</v>
      </c>
      <c r="AZ208" s="22">
        <v>45029.596219680461</v>
      </c>
      <c r="BA208" s="22">
        <v>470826.20655887685</v>
      </c>
      <c r="BB208" s="22">
        <v>6882.539993230941</v>
      </c>
      <c r="BC208" s="22">
        <v>28974.964827836651</v>
      </c>
      <c r="BD208" s="22">
        <v>3465053.0980107449</v>
      </c>
    </row>
    <row r="209" spans="1:56" x14ac:dyDescent="0.3">
      <c r="A209" s="23" t="s">
        <v>25</v>
      </c>
      <c r="B209" s="22">
        <v>0</v>
      </c>
      <c r="C209" s="22">
        <v>0</v>
      </c>
      <c r="D209" s="22">
        <v>0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  <c r="AQ209" s="22"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</row>
    <row r="210" spans="1:56" x14ac:dyDescent="0.3">
      <c r="A210" s="23" t="s">
        <v>26</v>
      </c>
      <c r="B210" s="22">
        <v>0.32483046256522591</v>
      </c>
      <c r="C210" s="22">
        <v>1.0804057183856318E-2</v>
      </c>
      <c r="D210" s="22">
        <v>0.12303251009053542</v>
      </c>
      <c r="E210" s="22">
        <v>1.6334849846467752E-2</v>
      </c>
      <c r="F210" s="22">
        <v>0</v>
      </c>
      <c r="G210" s="22">
        <v>1.4148884899428873E-3</v>
      </c>
      <c r="H210" s="22">
        <v>0</v>
      </c>
      <c r="I210" s="22">
        <v>3.7561419433054188E-3</v>
      </c>
      <c r="J210" s="22">
        <v>11.068257707959553</v>
      </c>
      <c r="K210" s="22">
        <v>2.4951410357038131</v>
      </c>
      <c r="L210" s="22">
        <v>0</v>
      </c>
      <c r="M210" s="22">
        <v>0</v>
      </c>
      <c r="N210" s="22">
        <v>0.39782955086585226</v>
      </c>
      <c r="O210" s="22">
        <v>3.1194336331965044E-3</v>
      </c>
      <c r="P210" s="22">
        <v>5.3079787752680518</v>
      </c>
      <c r="Q210" s="22">
        <v>2.4930451857793059E-4</v>
      </c>
      <c r="R210" s="22">
        <v>8.5585993817510031E-2</v>
      </c>
      <c r="S210" s="22">
        <v>1.0054407009547366</v>
      </c>
      <c r="T210" s="22">
        <v>7.2438358520921284E-5</v>
      </c>
      <c r="U210" s="22">
        <v>2.3442275566620983E-3</v>
      </c>
      <c r="V210" s="22">
        <v>7.7171673219427621</v>
      </c>
      <c r="W210" s="22">
        <v>2.6718488415373473E-3</v>
      </c>
      <c r="X210" s="22">
        <v>0</v>
      </c>
      <c r="Y210" s="22">
        <v>2.3715848172752292E-3</v>
      </c>
      <c r="Z210" s="22">
        <v>1.4917382742548893</v>
      </c>
      <c r="AA210" s="22">
        <v>0</v>
      </c>
      <c r="AB210" s="22">
        <v>0</v>
      </c>
      <c r="AC210" s="22">
        <v>0.44617813745858481</v>
      </c>
      <c r="AD210" s="22">
        <v>0</v>
      </c>
      <c r="AE210" s="22">
        <v>3.7456556306021481E-2</v>
      </c>
      <c r="AF210" s="22">
        <v>0</v>
      </c>
      <c r="AG210" s="22">
        <v>3.7208066843355841E-2</v>
      </c>
      <c r="AH210" s="22">
        <v>0</v>
      </c>
      <c r="AI210" s="22">
        <v>1.3988973885497006E-2</v>
      </c>
      <c r="AJ210" s="22">
        <v>1.4061563712884722E-3</v>
      </c>
      <c r="AK210" s="22">
        <v>0</v>
      </c>
      <c r="AL210" s="22">
        <v>9.0327155027470643E-2</v>
      </c>
      <c r="AM210" s="22">
        <v>0.40362917953696781</v>
      </c>
      <c r="AN210" s="22">
        <v>2.9643479738665308E-3</v>
      </c>
      <c r="AO210" s="22">
        <v>0</v>
      </c>
      <c r="AP210" s="22">
        <v>0.40786624103423924</v>
      </c>
      <c r="AQ210" s="22">
        <v>9.5877649446397258E-5</v>
      </c>
      <c r="AR210" s="22">
        <v>1088.2909411515093</v>
      </c>
      <c r="AS210" s="22">
        <v>0.47233003767907272</v>
      </c>
      <c r="AT210" s="22">
        <v>0</v>
      </c>
      <c r="AU210" s="22">
        <v>0</v>
      </c>
      <c r="AV210" s="22">
        <v>1.1654616082146169E-3</v>
      </c>
      <c r="AW210" s="22">
        <v>9.2955611033576776E-4</v>
      </c>
      <c r="AX210" s="22">
        <v>3.7419302393722924E-2</v>
      </c>
      <c r="AY210" s="22">
        <v>11.415932410272461</v>
      </c>
      <c r="AZ210" s="22">
        <v>41.736241443866426</v>
      </c>
      <c r="BA210" s="22">
        <v>0.71724840689490199</v>
      </c>
      <c r="BB210" s="22">
        <v>6.0821884002840387E-2</v>
      </c>
      <c r="BC210" s="22">
        <v>36.559920824961928</v>
      </c>
      <c r="BD210" s="22">
        <v>1210.7942122799984</v>
      </c>
    </row>
    <row r="211" spans="1:56" x14ac:dyDescent="0.3">
      <c r="A211" s="23" t="s">
        <v>27</v>
      </c>
      <c r="B211" s="22">
        <v>5.5315858554288821</v>
      </c>
      <c r="C211" s="22">
        <v>312.73463036988198</v>
      </c>
      <c r="D211" s="22">
        <v>185.39314882881976</v>
      </c>
      <c r="E211" s="22">
        <v>7.9720205347893884</v>
      </c>
      <c r="F211" s="22">
        <v>0</v>
      </c>
      <c r="G211" s="22">
        <v>0.70600360059736322</v>
      </c>
      <c r="H211" s="22">
        <v>0</v>
      </c>
      <c r="I211" s="22">
        <v>645.98627656630845</v>
      </c>
      <c r="J211" s="22">
        <v>5962.4609042034253</v>
      </c>
      <c r="K211" s="22">
        <v>1193.5291317519718</v>
      </c>
      <c r="L211" s="22">
        <v>114.4807853257053</v>
      </c>
      <c r="M211" s="22">
        <v>0</v>
      </c>
      <c r="N211" s="22">
        <v>18.037497210546857</v>
      </c>
      <c r="O211" s="22">
        <v>261.3609578552547</v>
      </c>
      <c r="P211" s="22">
        <v>46.912133542026375</v>
      </c>
      <c r="Q211" s="22">
        <v>691.32359996969342</v>
      </c>
      <c r="R211" s="22">
        <v>45.750629447889395</v>
      </c>
      <c r="S211" s="22">
        <v>13160.980827413405</v>
      </c>
      <c r="T211" s="22">
        <v>3.466172696721901E-2</v>
      </c>
      <c r="U211" s="22">
        <v>107.81973910259576</v>
      </c>
      <c r="V211" s="22">
        <v>80.824021106588205</v>
      </c>
      <c r="W211" s="22">
        <v>1.3007541556154369</v>
      </c>
      <c r="X211" s="22">
        <v>0.1075584046364147</v>
      </c>
      <c r="Y211" s="22">
        <v>1076.1535929841452</v>
      </c>
      <c r="Z211" s="22">
        <v>598.49772617585438</v>
      </c>
      <c r="AA211" s="22">
        <v>0</v>
      </c>
      <c r="AB211" s="22">
        <v>64.759157377705506</v>
      </c>
      <c r="AC211" s="22">
        <v>0</v>
      </c>
      <c r="AD211" s="22">
        <v>282.13450449185063</v>
      </c>
      <c r="AE211" s="22">
        <v>18.077616696273132</v>
      </c>
      <c r="AF211" s="22">
        <v>0</v>
      </c>
      <c r="AG211" s="22">
        <v>2094.0352005105688</v>
      </c>
      <c r="AH211" s="22">
        <v>2.4263246074146701E-4</v>
      </c>
      <c r="AI211" s="22">
        <v>690.83827535960631</v>
      </c>
      <c r="AJ211" s="22">
        <v>0.70146110088063574</v>
      </c>
      <c r="AK211" s="22">
        <v>807.37481715258059</v>
      </c>
      <c r="AL211" s="22">
        <v>43.631205312360358</v>
      </c>
      <c r="AM211" s="22">
        <v>193.08858966127772</v>
      </c>
      <c r="AN211" s="22">
        <v>301.30700985277781</v>
      </c>
      <c r="AO211" s="22">
        <v>4.3008251397439503</v>
      </c>
      <c r="AP211" s="22">
        <v>454.44770606473037</v>
      </c>
      <c r="AQ211" s="22">
        <v>4.5880295001507143E-2</v>
      </c>
      <c r="AR211" s="22">
        <v>1210.5952626085964</v>
      </c>
      <c r="AS211" s="22">
        <v>226.98069970134731</v>
      </c>
      <c r="AT211" s="22">
        <v>240.61879609909039</v>
      </c>
      <c r="AU211" s="22">
        <v>5.8701401792290403E-5</v>
      </c>
      <c r="AV211" s="22">
        <v>531.45811871106469</v>
      </c>
      <c r="AW211" s="22">
        <v>2998.6171051767915</v>
      </c>
      <c r="AX211" s="22">
        <v>17.976253249403339</v>
      </c>
      <c r="AY211" s="22">
        <v>5653.1209256501425</v>
      </c>
      <c r="AZ211" s="22">
        <v>335.33864412771391</v>
      </c>
      <c r="BA211" s="22">
        <v>3930.8043599648922</v>
      </c>
      <c r="BB211" s="22">
        <v>29.080247344362949</v>
      </c>
      <c r="BC211" s="22">
        <v>1612.3543118710427</v>
      </c>
      <c r="BD211" s="22">
        <v>46259.5854609858</v>
      </c>
    </row>
    <row r="212" spans="1:56" x14ac:dyDescent="0.3">
      <c r="A212" s="23" t="s">
        <v>28</v>
      </c>
      <c r="B212" s="22">
        <v>1.4431566354943722E-2</v>
      </c>
      <c r="C212" s="22">
        <v>6602.1340394105355</v>
      </c>
      <c r="D212" s="22">
        <v>56971.765341471306</v>
      </c>
      <c r="E212" s="22">
        <v>2.1971647457010727E-3</v>
      </c>
      <c r="F212" s="22">
        <v>0</v>
      </c>
      <c r="G212" s="22">
        <v>4.5963253557551039E-4</v>
      </c>
      <c r="H212" s="22">
        <v>0</v>
      </c>
      <c r="I212" s="22">
        <v>9.8744512970227003</v>
      </c>
      <c r="J212" s="22">
        <v>1.5747513306388443</v>
      </c>
      <c r="K212" s="22">
        <v>7.6503889566645186E-3</v>
      </c>
      <c r="L212" s="22">
        <v>0</v>
      </c>
      <c r="M212" s="22">
        <v>1.217022757865327</v>
      </c>
      <c r="N212" s="22">
        <v>27.292913385343212</v>
      </c>
      <c r="O212" s="22">
        <v>11.016792886338417</v>
      </c>
      <c r="P212" s="22">
        <v>0.26928759924265172</v>
      </c>
      <c r="Q212" s="22">
        <v>29.336785541594082</v>
      </c>
      <c r="R212" s="22">
        <v>18587.566554822944</v>
      </c>
      <c r="S212" s="22">
        <v>29723.91846275824</v>
      </c>
      <c r="T212" s="22">
        <v>1.1079452698998928E-2</v>
      </c>
      <c r="U212" s="22">
        <v>233.78087284265359</v>
      </c>
      <c r="V212" s="22">
        <v>15.746687099852355</v>
      </c>
      <c r="W212" s="22">
        <v>3.1577789185039666</v>
      </c>
      <c r="X212" s="22">
        <v>1.3419234778334343E-4</v>
      </c>
      <c r="Y212" s="22">
        <v>83.361581360842735</v>
      </c>
      <c r="Z212" s="22">
        <v>0.11820610961403435</v>
      </c>
      <c r="AA212" s="22">
        <v>0</v>
      </c>
      <c r="AB212" s="22">
        <v>8.9769122898796988E-5</v>
      </c>
      <c r="AC212" s="22">
        <v>8.5470916966396185E-5</v>
      </c>
      <c r="AD212" s="22">
        <v>0</v>
      </c>
      <c r="AE212" s="22">
        <v>1.1117426207386078E-3</v>
      </c>
      <c r="AF212" s="22">
        <v>0</v>
      </c>
      <c r="AG212" s="22">
        <v>3.2953630294657712</v>
      </c>
      <c r="AH212" s="22">
        <v>3.7784695313818145E-6</v>
      </c>
      <c r="AI212" s="22">
        <v>43134.807646194968</v>
      </c>
      <c r="AJ212" s="22">
        <v>2.673938326568096E-4</v>
      </c>
      <c r="AK212" s="22">
        <v>77.081144916731517</v>
      </c>
      <c r="AL212" s="22">
        <v>6.6172730049183478E-3</v>
      </c>
      <c r="AM212" s="22">
        <v>1.6323477206327043E-3</v>
      </c>
      <c r="AN212" s="22">
        <v>5.2400489453760954</v>
      </c>
      <c r="AO212" s="22">
        <v>670.0201282819379</v>
      </c>
      <c r="AP212" s="22">
        <v>1.7162688887806016E-3</v>
      </c>
      <c r="AQ212" s="22">
        <v>22.321859786823939</v>
      </c>
      <c r="AR212" s="22">
        <v>9.4529855095274069</v>
      </c>
      <c r="AS212" s="22">
        <v>5.978130421514319E-3</v>
      </c>
      <c r="AT212" s="22">
        <v>3.1182499221551676E-6</v>
      </c>
      <c r="AU212" s="22">
        <v>9.1414585436656808E-7</v>
      </c>
      <c r="AV212" s="22">
        <v>2.5282711025625866</v>
      </c>
      <c r="AW212" s="22">
        <v>99.066130758884768</v>
      </c>
      <c r="AX212" s="22">
        <v>6.2719849280644402E-4</v>
      </c>
      <c r="AY212" s="22">
        <v>38.658828556965922</v>
      </c>
      <c r="AZ212" s="22">
        <v>16.601039752751976</v>
      </c>
      <c r="BA212" s="22">
        <v>15.118382882419892</v>
      </c>
      <c r="BB212" s="22">
        <v>0</v>
      </c>
      <c r="BC212" s="22">
        <v>393.93439432749915</v>
      </c>
      <c r="BD212" s="22">
        <v>156790.31183944203</v>
      </c>
    </row>
    <row r="213" spans="1:56" x14ac:dyDescent="0.3">
      <c r="A213" s="23" t="s">
        <v>29</v>
      </c>
      <c r="B213" s="22">
        <v>19530.631458595737</v>
      </c>
      <c r="C213" s="22">
        <v>987.90006273670554</v>
      </c>
      <c r="D213" s="22">
        <v>1088.1399767027526</v>
      </c>
      <c r="E213" s="22">
        <v>26.342511204451441</v>
      </c>
      <c r="F213" s="22">
        <v>0</v>
      </c>
      <c r="G213" s="22">
        <v>0.33756523037455582</v>
      </c>
      <c r="H213" s="22">
        <v>0</v>
      </c>
      <c r="I213" s="22">
        <v>6781.5534047050751</v>
      </c>
      <c r="J213" s="22">
        <v>190500.25365260278</v>
      </c>
      <c r="K213" s="22">
        <v>1459.7000853606946</v>
      </c>
      <c r="L213" s="22">
        <v>0</v>
      </c>
      <c r="M213" s="22">
        <v>0</v>
      </c>
      <c r="N213" s="22">
        <v>1126.503787421977</v>
      </c>
      <c r="O213" s="22">
        <v>6.6978785379447068</v>
      </c>
      <c r="P213" s="22">
        <v>0.13916822678422594</v>
      </c>
      <c r="Q213" s="22">
        <v>11.922444882533387</v>
      </c>
      <c r="R213" s="22">
        <v>9190.1911978197913</v>
      </c>
      <c r="S213" s="22">
        <v>120130.43659656924</v>
      </c>
      <c r="T213" s="22">
        <v>1.0401497658505782E-2</v>
      </c>
      <c r="U213" s="22">
        <v>0.35857925134164204</v>
      </c>
      <c r="V213" s="22">
        <v>15959.31988094716</v>
      </c>
      <c r="W213" s="22">
        <v>3294.6780312947449</v>
      </c>
      <c r="X213" s="22">
        <v>1313.2088163465598</v>
      </c>
      <c r="Y213" s="22">
        <v>2648.5718415667411</v>
      </c>
      <c r="Z213" s="22">
        <v>277566.21612758841</v>
      </c>
      <c r="AA213" s="22">
        <v>0</v>
      </c>
      <c r="AB213" s="22">
        <v>3.5497373560112976E-2</v>
      </c>
      <c r="AC213" s="22">
        <v>4.1373735397035949</v>
      </c>
      <c r="AD213" s="22">
        <v>0</v>
      </c>
      <c r="AE213" s="22">
        <v>0</v>
      </c>
      <c r="AF213" s="22">
        <v>0</v>
      </c>
      <c r="AG213" s="22">
        <v>1254.9924456738408</v>
      </c>
      <c r="AH213" s="22">
        <v>0.67368008252954048</v>
      </c>
      <c r="AI213" s="22">
        <v>36407.947427722982</v>
      </c>
      <c r="AJ213" s="22">
        <v>20.503679243685987</v>
      </c>
      <c r="AK213" s="22">
        <v>3.38869350871841</v>
      </c>
      <c r="AL213" s="22">
        <v>85612.45215501741</v>
      </c>
      <c r="AM213" s="22">
        <v>5978.7723186838666</v>
      </c>
      <c r="AN213" s="22">
        <v>1.5462520339225905</v>
      </c>
      <c r="AO213" s="22">
        <v>0.47738608727372972</v>
      </c>
      <c r="AP213" s="22">
        <v>62733.720481770004</v>
      </c>
      <c r="AQ213" s="22">
        <v>1.3780508446611337E-2</v>
      </c>
      <c r="AR213" s="22">
        <v>117.08860578596077</v>
      </c>
      <c r="AS213" s="22">
        <v>81890.779820920841</v>
      </c>
      <c r="AT213" s="22">
        <v>9.2863420148373097E-4</v>
      </c>
      <c r="AU213" s="22">
        <v>2.7223831530560628E-4</v>
      </c>
      <c r="AV213" s="22">
        <v>6.0494629016074626</v>
      </c>
      <c r="AW213" s="22">
        <v>3.4608719903638017</v>
      </c>
      <c r="AX213" s="22">
        <v>36707.111295821342</v>
      </c>
      <c r="AY213" s="22">
        <v>100266.18571674467</v>
      </c>
      <c r="AZ213" s="22">
        <v>4451.9241864795667</v>
      </c>
      <c r="BA213" s="22">
        <v>871813.78945207724</v>
      </c>
      <c r="BB213" s="22">
        <v>7684.435861720588</v>
      </c>
      <c r="BC213" s="22">
        <v>37838.878965928612</v>
      </c>
      <c r="BD213" s="22">
        <v>1984421.4800815785</v>
      </c>
    </row>
    <row r="214" spans="1:56" x14ac:dyDescent="0.3">
      <c r="A214" s="23" t="s">
        <v>30</v>
      </c>
      <c r="B214" s="22">
        <v>0</v>
      </c>
      <c r="C214" s="22">
        <v>1.6490980789400216E-5</v>
      </c>
      <c r="D214" s="22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8.9800919607928765E-6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0.27370792947975225</v>
      </c>
      <c r="Z214" s="22">
        <v>1.5475218916922537E-4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  <c r="AQ214" s="22"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6.0240182693534754</v>
      </c>
      <c r="BD214" s="22">
        <v>6.2979064220951475</v>
      </c>
    </row>
    <row r="215" spans="1:56" x14ac:dyDescent="0.3">
      <c r="A215" s="25" t="s">
        <v>31</v>
      </c>
      <c r="B215" s="22">
        <v>0.160887055340316</v>
      </c>
      <c r="C215" s="22">
        <v>0.22622396074271586</v>
      </c>
      <c r="D215" s="22">
        <v>0.24046295517958882</v>
      </c>
      <c r="E215" s="22">
        <v>9.4736322564037523E-2</v>
      </c>
      <c r="F215" s="22">
        <v>0</v>
      </c>
      <c r="G215" s="22">
        <v>5.0794855310006401E-3</v>
      </c>
      <c r="H215" s="22">
        <v>0</v>
      </c>
      <c r="I215" s="22">
        <v>88.338017774804982</v>
      </c>
      <c r="J215" s="22">
        <v>13.638980549094299</v>
      </c>
      <c r="K215" s="22">
        <v>2.9099961334913282</v>
      </c>
      <c r="L215" s="22">
        <v>0</v>
      </c>
      <c r="M215" s="22">
        <v>0</v>
      </c>
      <c r="N215" s="22">
        <v>5.2354766427719843E-3</v>
      </c>
      <c r="O215" s="22">
        <v>1.7338822374998442E-2</v>
      </c>
      <c r="P215" s="22">
        <v>3.5580289357526212E-3</v>
      </c>
      <c r="Q215" s="22">
        <v>4.0631031959747918E-2</v>
      </c>
      <c r="R215" s="22">
        <v>19283.252774983222</v>
      </c>
      <c r="S215" s="22">
        <v>3.9593200731855607</v>
      </c>
      <c r="T215" s="22">
        <v>8.4135678623401295E-5</v>
      </c>
      <c r="U215" s="22">
        <v>3.284446434640194E-3</v>
      </c>
      <c r="V215" s="22">
        <v>0.28782825241015586</v>
      </c>
      <c r="W215" s="22">
        <v>1.6427264629707866E-2</v>
      </c>
      <c r="X215" s="22">
        <v>3.3425315810524947</v>
      </c>
      <c r="Y215" s="22">
        <v>0.24772889662733558</v>
      </c>
      <c r="Z215" s="22">
        <v>252.70069572389374</v>
      </c>
      <c r="AA215" s="22">
        <v>0</v>
      </c>
      <c r="AB215" s="22">
        <v>7.5247967745954475E-4</v>
      </c>
      <c r="AC215" s="22">
        <v>1.6504678451319168E-2</v>
      </c>
      <c r="AD215" s="22">
        <v>0</v>
      </c>
      <c r="AE215" s="22">
        <v>42.992954125984369</v>
      </c>
      <c r="AF215" s="22">
        <v>0</v>
      </c>
      <c r="AG215" s="22">
        <v>0</v>
      </c>
      <c r="AH215" s="22">
        <v>2.8768622067900697E-5</v>
      </c>
      <c r="AI215" s="22">
        <v>0.30125769964164906</v>
      </c>
      <c r="AJ215" s="22">
        <v>1.6666451553624961E-2</v>
      </c>
      <c r="AK215" s="22">
        <v>1.6244096034524987E-2</v>
      </c>
      <c r="AL215" s="22">
        <v>6.5161077326696368</v>
      </c>
      <c r="AM215" s="22">
        <v>4.6051610865949515</v>
      </c>
      <c r="AN215" s="22">
        <v>4.0854046765203282</v>
      </c>
      <c r="AO215" s="22">
        <v>2.7857963073856769E-3</v>
      </c>
      <c r="AP215" s="22">
        <v>1.0625515647861177</v>
      </c>
      <c r="AQ215" s="22">
        <v>1.1170097139851084E-4</v>
      </c>
      <c r="AR215" s="22">
        <v>0.22710031516327409</v>
      </c>
      <c r="AS215" s="22">
        <v>0.78048400656198624</v>
      </c>
      <c r="AT215" s="22">
        <v>2.374182265562321E-5</v>
      </c>
      <c r="AU215" s="22">
        <v>6.9601505002985557E-6</v>
      </c>
      <c r="AV215" s="22">
        <v>4.9523193985171865</v>
      </c>
      <c r="AW215" s="22">
        <v>1.2733724738162262E-2</v>
      </c>
      <c r="AX215" s="22">
        <v>9.5637261593156581E-2</v>
      </c>
      <c r="AY215" s="22">
        <v>1.8488234688530777E-2</v>
      </c>
      <c r="AZ215" s="22">
        <v>5.3149699634407446</v>
      </c>
      <c r="BA215" s="22">
        <v>3202.3612480701386</v>
      </c>
      <c r="BB215" s="22">
        <v>6.7916181912633003E-2</v>
      </c>
      <c r="BC215" s="22">
        <v>175.75332558188018</v>
      </c>
      <c r="BD215" s="22">
        <v>23098.69260725224</v>
      </c>
    </row>
    <row r="216" spans="1:56" x14ac:dyDescent="0.3">
      <c r="A216" s="23" t="s">
        <v>32</v>
      </c>
      <c r="B216" s="22">
        <v>0</v>
      </c>
      <c r="C216" s="22">
        <v>0</v>
      </c>
      <c r="D216" s="22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</row>
    <row r="217" spans="1:56" x14ac:dyDescent="0.3">
      <c r="A217" s="23" t="s">
        <v>33</v>
      </c>
      <c r="B217" s="22">
        <v>216.62078302906431</v>
      </c>
      <c r="C217" s="22">
        <v>66983.136490732591</v>
      </c>
      <c r="D217" s="22">
        <v>233788.64979606515</v>
      </c>
      <c r="E217" s="22">
        <v>232.44707705460169</v>
      </c>
      <c r="F217" s="22">
        <v>0</v>
      </c>
      <c r="G217" s="22">
        <v>1311.3993263514994</v>
      </c>
      <c r="H217" s="22">
        <v>0</v>
      </c>
      <c r="I217" s="22">
        <v>2069.5179898108349</v>
      </c>
      <c r="J217" s="22">
        <v>23263.789599700849</v>
      </c>
      <c r="K217" s="22">
        <v>3513.8838277249056</v>
      </c>
      <c r="L217" s="22">
        <v>4012.3741107471324</v>
      </c>
      <c r="M217" s="22">
        <v>9519.8943317924077</v>
      </c>
      <c r="N217" s="22">
        <v>25438.594219620783</v>
      </c>
      <c r="O217" s="22">
        <v>10226.433710920948</v>
      </c>
      <c r="P217" s="22">
        <v>6600.5473318210325</v>
      </c>
      <c r="Q217" s="22">
        <v>9505.0432174078414</v>
      </c>
      <c r="R217" s="22">
        <v>605512.19423563313</v>
      </c>
      <c r="S217" s="22">
        <v>1556887.6192479909</v>
      </c>
      <c r="T217" s="22">
        <v>4524.3614153988092</v>
      </c>
      <c r="U217" s="22">
        <v>58327.542232387226</v>
      </c>
      <c r="V217" s="22">
        <v>495.0264115426977</v>
      </c>
      <c r="W217" s="22">
        <v>1034.768265658864</v>
      </c>
      <c r="X217" s="22">
        <v>4227.1462249365641</v>
      </c>
      <c r="Y217" s="22">
        <v>175232.69189269806</v>
      </c>
      <c r="Z217" s="22">
        <v>7285.7682327156081</v>
      </c>
      <c r="AA217" s="22">
        <v>0</v>
      </c>
      <c r="AB217" s="22">
        <v>384.43195430031045</v>
      </c>
      <c r="AC217" s="22">
        <v>2263.7131443718686</v>
      </c>
      <c r="AD217" s="22">
        <v>82963.451361249376</v>
      </c>
      <c r="AE217" s="22">
        <v>151.01604025830986</v>
      </c>
      <c r="AF217" s="22">
        <v>5003.7802180593662</v>
      </c>
      <c r="AG217" s="22">
        <v>126.32669959000158</v>
      </c>
      <c r="AH217" s="22">
        <v>1.917011590469116E-2</v>
      </c>
      <c r="AI217" s="22">
        <v>0</v>
      </c>
      <c r="AJ217" s="22">
        <v>13.734548253741471</v>
      </c>
      <c r="AK217" s="22">
        <v>5823.1531141904161</v>
      </c>
      <c r="AL217" s="22">
        <v>5359.9984918337786</v>
      </c>
      <c r="AM217" s="22">
        <v>653.19273986407313</v>
      </c>
      <c r="AN217" s="22">
        <v>29078.876239506109</v>
      </c>
      <c r="AO217" s="22">
        <v>31706.405005124288</v>
      </c>
      <c r="AP217" s="22">
        <v>1561.3532246816135</v>
      </c>
      <c r="AQ217" s="22">
        <v>4033.0514189975502</v>
      </c>
      <c r="AR217" s="22">
        <v>2236.62041772668</v>
      </c>
      <c r="AS217" s="22">
        <v>1701.0680930387098</v>
      </c>
      <c r="AT217" s="22">
        <v>5085.9177729888752</v>
      </c>
      <c r="AU217" s="22">
        <v>3.1141694094538779</v>
      </c>
      <c r="AV217" s="22">
        <v>73938.203227935737</v>
      </c>
      <c r="AW217" s="22">
        <v>44214.40271495175</v>
      </c>
      <c r="AX217" s="22">
        <v>4170.1198237792978</v>
      </c>
      <c r="AY217" s="22">
        <v>96619.697469335966</v>
      </c>
      <c r="AZ217" s="22">
        <v>498322.50691012171</v>
      </c>
      <c r="BA217" s="22">
        <v>11816.749546180832</v>
      </c>
      <c r="BB217" s="22">
        <v>582.01124323249996</v>
      </c>
      <c r="BC217" s="22">
        <v>54814.42685612262</v>
      </c>
      <c r="BD217" s="22">
        <v>3772836.7915869621</v>
      </c>
    </row>
    <row r="218" spans="1:56" x14ac:dyDescent="0.3">
      <c r="A218" s="23" t="s">
        <v>34</v>
      </c>
      <c r="B218" s="22">
        <v>749.08097387858959</v>
      </c>
      <c r="C218" s="22">
        <v>0</v>
      </c>
      <c r="D218" s="22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3.563390610508034E-2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7.5986188066702214</v>
      </c>
      <c r="X218" s="22">
        <v>0</v>
      </c>
      <c r="Y218" s="22">
        <v>0</v>
      </c>
      <c r="Z218" s="22">
        <v>0</v>
      </c>
      <c r="AA218" s="22">
        <v>0.43037244154709531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  <c r="AQ218" s="22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173.24110453502215</v>
      </c>
      <c r="AW218" s="22">
        <v>0</v>
      </c>
      <c r="AX218" s="22">
        <v>12.570268910993835</v>
      </c>
      <c r="AY218" s="22">
        <v>0</v>
      </c>
      <c r="AZ218" s="22">
        <v>4.0221716419439986</v>
      </c>
      <c r="BA218" s="22">
        <v>20.671760176245961</v>
      </c>
      <c r="BB218" s="22">
        <v>12.068939005965854</v>
      </c>
      <c r="BC218" s="22">
        <v>506.15655509823239</v>
      </c>
      <c r="BD218" s="22">
        <v>1485.876398401316</v>
      </c>
    </row>
    <row r="219" spans="1:56" x14ac:dyDescent="0.3">
      <c r="A219" s="23" t="s">
        <v>35</v>
      </c>
      <c r="B219" s="22">
        <v>4.9041877988357315E-4</v>
      </c>
      <c r="C219" s="22">
        <v>0.14655852100280581</v>
      </c>
      <c r="D219" s="22">
        <v>1.2395614283749032E-3</v>
      </c>
      <c r="E219" s="22">
        <v>1.5578968628719174E-3</v>
      </c>
      <c r="F219" s="22">
        <v>0</v>
      </c>
      <c r="G219" s="22">
        <v>0</v>
      </c>
      <c r="H219" s="22">
        <v>0</v>
      </c>
      <c r="I219" s="22">
        <v>13.428688494429114</v>
      </c>
      <c r="J219" s="22">
        <v>179.40382598776887</v>
      </c>
      <c r="K219" s="22">
        <v>69.326927248574421</v>
      </c>
      <c r="L219" s="22">
        <v>0</v>
      </c>
      <c r="M219" s="22">
        <v>0</v>
      </c>
      <c r="N219" s="22">
        <v>10.776908875831777</v>
      </c>
      <c r="O219" s="22">
        <v>20.926523032712801</v>
      </c>
      <c r="P219" s="22">
        <v>1.831372685696629</v>
      </c>
      <c r="Q219" s="22">
        <v>0.19143086945575499</v>
      </c>
      <c r="R219" s="22">
        <v>21.963513839070476</v>
      </c>
      <c r="S219" s="22">
        <v>126.02502869363983</v>
      </c>
      <c r="T219" s="22">
        <v>2.0210602420899719</v>
      </c>
      <c r="U219" s="22">
        <v>1.3893823563019946E-2</v>
      </c>
      <c r="V219" s="22">
        <v>9.6605802575045736</v>
      </c>
      <c r="W219" s="22">
        <v>4.1815659057004988E-4</v>
      </c>
      <c r="X219" s="22">
        <v>0.13077992365762015</v>
      </c>
      <c r="Y219" s="22">
        <v>0.15615411352286071</v>
      </c>
      <c r="Z219" s="22">
        <v>224.24853046337714</v>
      </c>
      <c r="AA219" s="22">
        <v>0</v>
      </c>
      <c r="AB219" s="22">
        <v>0.23471930491240997</v>
      </c>
      <c r="AC219" s="22">
        <v>0.30958970254300699</v>
      </c>
      <c r="AD219" s="22">
        <v>0</v>
      </c>
      <c r="AE219" s="22">
        <v>985.4072499950671</v>
      </c>
      <c r="AF219" s="22">
        <v>0</v>
      </c>
      <c r="AG219" s="22">
        <v>1.0379418354649637E-2</v>
      </c>
      <c r="AH219" s="22">
        <v>2.0345831821000193E-2</v>
      </c>
      <c r="AI219" s="22">
        <v>9.982539068403943</v>
      </c>
      <c r="AJ219" s="22">
        <v>2.6518036653938634E-6</v>
      </c>
      <c r="AK219" s="22">
        <v>0</v>
      </c>
      <c r="AL219" s="22">
        <v>353.10544278995343</v>
      </c>
      <c r="AM219" s="22">
        <v>512.53086593357943</v>
      </c>
      <c r="AN219" s="22">
        <v>3.3216858128653297</v>
      </c>
      <c r="AO219" s="22">
        <v>4.2381685085632537E-5</v>
      </c>
      <c r="AP219" s="22">
        <v>6.9328065928424216</v>
      </c>
      <c r="AQ219" s="22">
        <v>0</v>
      </c>
      <c r="AR219" s="22">
        <v>379.02484010782888</v>
      </c>
      <c r="AS219" s="22">
        <v>2078.6816439605791</v>
      </c>
      <c r="AT219" s="22">
        <v>0</v>
      </c>
      <c r="AU219" s="22">
        <v>0</v>
      </c>
      <c r="AV219" s="22">
        <v>0.20536936772923992</v>
      </c>
      <c r="AW219" s="22">
        <v>8.3145127148321798</v>
      </c>
      <c r="AX219" s="22">
        <v>4.2900444723928878E-2</v>
      </c>
      <c r="AY219" s="22">
        <v>0.46235744250516286</v>
      </c>
      <c r="AZ219" s="22">
        <v>127.49736571647071</v>
      </c>
      <c r="BA219" s="22">
        <v>13.297275719342842</v>
      </c>
      <c r="BB219" s="22">
        <v>2.1044709334527103</v>
      </c>
      <c r="BC219" s="22">
        <v>57.869627007162421</v>
      </c>
      <c r="BD219" s="22">
        <v>5219.6115160040163</v>
      </c>
    </row>
    <row r="220" spans="1:56" x14ac:dyDescent="0.3">
      <c r="A220" s="23" t="s">
        <v>361</v>
      </c>
      <c r="B220" s="22">
        <v>5972.421893188769</v>
      </c>
      <c r="C220" s="22">
        <v>24724.144731629796</v>
      </c>
      <c r="D220" s="22">
        <v>4415.8677346829645</v>
      </c>
      <c r="E220" s="22">
        <v>377.17464814567342</v>
      </c>
      <c r="F220" s="22">
        <v>0</v>
      </c>
      <c r="G220" s="22">
        <v>10.512839541396573</v>
      </c>
      <c r="H220" s="22">
        <v>0.55737714061457089</v>
      </c>
      <c r="I220" s="22">
        <v>8210.3819068262583</v>
      </c>
      <c r="J220" s="22">
        <v>1226314.5065321927</v>
      </c>
      <c r="K220" s="22">
        <v>36075.185921642347</v>
      </c>
      <c r="L220" s="22">
        <v>1733.821693869198</v>
      </c>
      <c r="M220" s="22">
        <v>0</v>
      </c>
      <c r="N220" s="22">
        <v>37760.816771566955</v>
      </c>
      <c r="O220" s="22">
        <v>470.77394884382045</v>
      </c>
      <c r="P220" s="22">
        <v>306.59800378465928</v>
      </c>
      <c r="Q220" s="22">
        <v>980.61591603196928</v>
      </c>
      <c r="R220" s="22">
        <v>21328.275453063576</v>
      </c>
      <c r="S220" s="22">
        <v>129647.61389379541</v>
      </c>
      <c r="T220" s="22">
        <v>41.922908717519938</v>
      </c>
      <c r="U220" s="22">
        <v>464.09246940672784</v>
      </c>
      <c r="V220" s="22">
        <v>74772.364250972867</v>
      </c>
      <c r="W220" s="22">
        <v>6391.8905185605854</v>
      </c>
      <c r="X220" s="22">
        <v>2264.3981765407016</v>
      </c>
      <c r="Y220" s="22">
        <v>25004.739084067882</v>
      </c>
      <c r="Z220" s="22">
        <v>284311.12440376123</v>
      </c>
      <c r="AA220" s="22">
        <v>0</v>
      </c>
      <c r="AB220" s="22">
        <v>0.51235439826275553</v>
      </c>
      <c r="AC220" s="22">
        <v>2259.2550817483921</v>
      </c>
      <c r="AD220" s="22">
        <v>4446.1549814660129</v>
      </c>
      <c r="AE220" s="22">
        <v>118684.55600527348</v>
      </c>
      <c r="AF220" s="22">
        <v>165.14009588523362</v>
      </c>
      <c r="AG220" s="22">
        <v>4195.8093970575674</v>
      </c>
      <c r="AH220" s="22">
        <v>9.5560500406308453</v>
      </c>
      <c r="AI220" s="22">
        <v>58079.718085830566</v>
      </c>
      <c r="AJ220" s="22">
        <v>53.592263452758786</v>
      </c>
      <c r="AK220" s="22">
        <v>1142.0314756319435</v>
      </c>
      <c r="AL220" s="22">
        <v>0</v>
      </c>
      <c r="AM220" s="22">
        <v>22045.508839011189</v>
      </c>
      <c r="AN220" s="22">
        <v>10542.898226766032</v>
      </c>
      <c r="AO220" s="22">
        <v>5013.5901983720787</v>
      </c>
      <c r="AP220" s="22">
        <v>67195.34759355335</v>
      </c>
      <c r="AQ220" s="22">
        <v>845.53976504251455</v>
      </c>
      <c r="AR220" s="22">
        <v>508.46087135859841</v>
      </c>
      <c r="AS220" s="22">
        <v>75044.67816367562</v>
      </c>
      <c r="AT220" s="22">
        <v>2.38345849792363E-3</v>
      </c>
      <c r="AU220" s="22">
        <v>2207.7416189506216</v>
      </c>
      <c r="AV220" s="22">
        <v>1219.4791934319785</v>
      </c>
      <c r="AW220" s="22">
        <v>255.57660057128567</v>
      </c>
      <c r="AX220" s="22">
        <v>70358.253802412029</v>
      </c>
      <c r="AY220" s="22">
        <v>141587.40742952371</v>
      </c>
      <c r="AZ220" s="22">
        <v>6147.6513034755535</v>
      </c>
      <c r="BA220" s="22">
        <v>101627.02846891842</v>
      </c>
      <c r="BB220" s="22">
        <v>255821.36902418651</v>
      </c>
      <c r="BC220" s="22">
        <v>20822.273897761359</v>
      </c>
      <c r="BD220" s="22">
        <v>2861858.9342492279</v>
      </c>
    </row>
    <row r="221" spans="1:56" x14ac:dyDescent="0.3">
      <c r="A221" s="23" t="s">
        <v>36</v>
      </c>
      <c r="B221" s="22">
        <v>1131.4380990963766</v>
      </c>
      <c r="C221" s="22">
        <v>37.180778475770609</v>
      </c>
      <c r="D221" s="22">
        <v>2228.4121107907094</v>
      </c>
      <c r="E221" s="22">
        <v>46.043741459077445</v>
      </c>
      <c r="F221" s="22">
        <v>0</v>
      </c>
      <c r="G221" s="22">
        <v>4.0442830711645321</v>
      </c>
      <c r="H221" s="22">
        <v>0</v>
      </c>
      <c r="I221" s="22">
        <v>2684.9884684125336</v>
      </c>
      <c r="J221" s="22">
        <v>34549.89549744469</v>
      </c>
      <c r="K221" s="22">
        <v>6922.5061538125301</v>
      </c>
      <c r="L221" s="22">
        <v>0</v>
      </c>
      <c r="M221" s="22">
        <v>0</v>
      </c>
      <c r="N221" s="22">
        <v>5.4386754301686988</v>
      </c>
      <c r="O221" s="22">
        <v>8.7483534995351953</v>
      </c>
      <c r="P221" s="22">
        <v>0.12226150808413222</v>
      </c>
      <c r="Q221" s="22">
        <v>4.4768957126330298</v>
      </c>
      <c r="R221" s="22">
        <v>4942.1985434778417</v>
      </c>
      <c r="S221" s="22">
        <v>3032.6757601219178</v>
      </c>
      <c r="T221" s="22">
        <v>0.20101106967271332</v>
      </c>
      <c r="U221" s="22">
        <v>6.5243578371823165</v>
      </c>
      <c r="V221" s="22">
        <v>394.93865197467329</v>
      </c>
      <c r="W221" s="22">
        <v>7.5049224408240125</v>
      </c>
      <c r="X221" s="22">
        <v>113.00257604292668</v>
      </c>
      <c r="Y221" s="22">
        <v>1603.7401625246646</v>
      </c>
      <c r="Z221" s="22">
        <v>678307.05934614746</v>
      </c>
      <c r="AA221" s="22">
        <v>0</v>
      </c>
      <c r="AB221" s="22">
        <v>0.19484280067397147</v>
      </c>
      <c r="AC221" s="22">
        <v>4.0308999565811785</v>
      </c>
      <c r="AD221" s="22">
        <v>0</v>
      </c>
      <c r="AE221" s="22">
        <v>241.50761675084553</v>
      </c>
      <c r="AF221" s="22">
        <v>0</v>
      </c>
      <c r="AG221" s="22">
        <v>77230.491136776269</v>
      </c>
      <c r="AH221" s="22">
        <v>9.8855157814504383E-4</v>
      </c>
      <c r="AI221" s="22">
        <v>273.99766920630185</v>
      </c>
      <c r="AJ221" s="22">
        <v>4.0777881194242118</v>
      </c>
      <c r="AK221" s="22">
        <v>0.25217142371711299</v>
      </c>
      <c r="AL221" s="22">
        <v>381.33242017090816</v>
      </c>
      <c r="AM221" s="22">
        <v>0</v>
      </c>
      <c r="AN221" s="22">
        <v>42.999355707883964</v>
      </c>
      <c r="AO221" s="22">
        <v>5.8519032395155442E-2</v>
      </c>
      <c r="AP221" s="22">
        <v>1587.879067943376</v>
      </c>
      <c r="AQ221" s="22">
        <v>0.26606508134484136</v>
      </c>
      <c r="AR221" s="22">
        <v>87.433125902032515</v>
      </c>
      <c r="AS221" s="22">
        <v>1557.0594351207546</v>
      </c>
      <c r="AT221" s="22">
        <v>8.1581996519893582E-4</v>
      </c>
      <c r="AU221" s="22">
        <v>2.3916570438992996E-4</v>
      </c>
      <c r="AV221" s="22">
        <v>2251.0734616737559</v>
      </c>
      <c r="AW221" s="22">
        <v>21.852718249803228</v>
      </c>
      <c r="AX221" s="22">
        <v>1895.8054073587607</v>
      </c>
      <c r="AY221" s="22">
        <v>160.3563948994319</v>
      </c>
      <c r="AZ221" s="22">
        <v>5751.8583561518026</v>
      </c>
      <c r="BA221" s="22">
        <v>29545.524113164189</v>
      </c>
      <c r="BB221" s="22">
        <v>169.39647682246741</v>
      </c>
      <c r="BC221" s="22">
        <v>2959.833902958002</v>
      </c>
      <c r="BD221" s="22">
        <v>860198.42363915802</v>
      </c>
    </row>
    <row r="222" spans="1:56" x14ac:dyDescent="0.3">
      <c r="A222" s="23" t="s">
        <v>37</v>
      </c>
      <c r="B222" s="22">
        <v>27.077910008125698</v>
      </c>
      <c r="C222" s="22">
        <v>671.09073324134329</v>
      </c>
      <c r="D222" s="22">
        <v>1155.7525912090916</v>
      </c>
      <c r="E222" s="22">
        <v>34.427758605308512</v>
      </c>
      <c r="F222" s="22">
        <v>0</v>
      </c>
      <c r="G222" s="22">
        <v>344.53154475852506</v>
      </c>
      <c r="H222" s="22">
        <v>0</v>
      </c>
      <c r="I222" s="22">
        <v>779.91337735642253</v>
      </c>
      <c r="J222" s="22">
        <v>7574.7363181784758</v>
      </c>
      <c r="K222" s="22">
        <v>275.04296619550774</v>
      </c>
      <c r="L222" s="22">
        <v>19.702083280944308</v>
      </c>
      <c r="M222" s="22">
        <v>10586.46796495546</v>
      </c>
      <c r="N222" s="22">
        <v>1685.7092335080497</v>
      </c>
      <c r="O222" s="22">
        <v>2211.3830656531973</v>
      </c>
      <c r="P222" s="22">
        <v>1512.7643303146563</v>
      </c>
      <c r="Q222" s="22">
        <v>1102.7646138224811</v>
      </c>
      <c r="R222" s="22">
        <v>1945.765995456348</v>
      </c>
      <c r="S222" s="22">
        <v>26581.224437961875</v>
      </c>
      <c r="T222" s="22">
        <v>462.83096073527798</v>
      </c>
      <c r="U222" s="22">
        <v>1801.7545200427958</v>
      </c>
      <c r="V222" s="22">
        <v>266.41150152001649</v>
      </c>
      <c r="W222" s="22">
        <v>0.37428644668176425</v>
      </c>
      <c r="X222" s="22">
        <v>1270.7566035350919</v>
      </c>
      <c r="Y222" s="22">
        <v>3006.6617279544812</v>
      </c>
      <c r="Z222" s="22">
        <v>5331.7828574593141</v>
      </c>
      <c r="AA222" s="22">
        <v>0</v>
      </c>
      <c r="AB222" s="22">
        <v>30.375341002438567</v>
      </c>
      <c r="AC222" s="22">
        <v>32.170647212950456</v>
      </c>
      <c r="AD222" s="22">
        <v>207.03072280184546</v>
      </c>
      <c r="AE222" s="22">
        <v>54.693681810774976</v>
      </c>
      <c r="AF222" s="22">
        <v>0.1197472191473916</v>
      </c>
      <c r="AG222" s="22">
        <v>8.0016219163961892</v>
      </c>
      <c r="AH222" s="22">
        <v>0.11793222789920992</v>
      </c>
      <c r="AI222" s="22">
        <v>9041.225051137817</v>
      </c>
      <c r="AJ222" s="22">
        <v>0.20968173649759703</v>
      </c>
      <c r="AK222" s="22">
        <v>481.03041649807187</v>
      </c>
      <c r="AL222" s="22">
        <v>3049.1410074663022</v>
      </c>
      <c r="AM222" s="22">
        <v>13.76889227116358</v>
      </c>
      <c r="AN222" s="22">
        <v>0</v>
      </c>
      <c r="AO222" s="22">
        <v>151.62146142117223</v>
      </c>
      <c r="AP222" s="22">
        <v>160.89840673580815</v>
      </c>
      <c r="AQ222" s="22">
        <v>97.938015948140958</v>
      </c>
      <c r="AR222" s="22">
        <v>468.01441590265523</v>
      </c>
      <c r="AS222" s="22">
        <v>31.605194532874322</v>
      </c>
      <c r="AT222" s="22">
        <v>108.38589728509946</v>
      </c>
      <c r="AU222" s="22">
        <v>84.446228009416885</v>
      </c>
      <c r="AV222" s="22">
        <v>1564.8022012614933</v>
      </c>
      <c r="AW222" s="22">
        <v>2349.3964790442351</v>
      </c>
      <c r="AX222" s="22">
        <v>2.2982736880073711</v>
      </c>
      <c r="AY222" s="22">
        <v>16511.513280959192</v>
      </c>
      <c r="AZ222" s="22">
        <v>6822.4298507137146</v>
      </c>
      <c r="BA222" s="22">
        <v>9565.7040036068884</v>
      </c>
      <c r="BB222" s="22">
        <v>9.0049414272212065</v>
      </c>
      <c r="BC222" s="22">
        <v>13371.578269621041</v>
      </c>
      <c r="BD222" s="22">
        <v>132866.44904565776</v>
      </c>
    </row>
    <row r="223" spans="1:56" x14ac:dyDescent="0.3">
      <c r="A223" s="23" t="s">
        <v>38</v>
      </c>
      <c r="B223" s="22">
        <v>5.7580151455354773</v>
      </c>
      <c r="C223" s="22">
        <v>470.51359581955262</v>
      </c>
      <c r="D223" s="22">
        <v>11540.409130936037</v>
      </c>
      <c r="E223" s="22">
        <v>207.42930303487933</v>
      </c>
      <c r="F223" s="22">
        <v>0</v>
      </c>
      <c r="G223" s="22">
        <v>0.84867274111373192</v>
      </c>
      <c r="H223" s="22">
        <v>0</v>
      </c>
      <c r="I223" s="22">
        <v>7.5385892907543521</v>
      </c>
      <c r="J223" s="22">
        <v>6760.0487508415408</v>
      </c>
      <c r="K223" s="22">
        <v>1496.6448295856701</v>
      </c>
      <c r="L223" s="22">
        <v>0</v>
      </c>
      <c r="M223" s="22">
        <v>0</v>
      </c>
      <c r="N223" s="22">
        <v>1.1579902394219064</v>
      </c>
      <c r="O223" s="22">
        <v>234.72553470717392</v>
      </c>
      <c r="P223" s="22">
        <v>5.8137765706915851E-6</v>
      </c>
      <c r="Q223" s="22">
        <v>0.14957022510335044</v>
      </c>
      <c r="R223" s="22">
        <v>1245.2664251588189</v>
      </c>
      <c r="S223" s="22">
        <v>5824.2241179982557</v>
      </c>
      <c r="T223" s="22">
        <v>152.63806390407993</v>
      </c>
      <c r="U223" s="22">
        <v>530.7034683456103</v>
      </c>
      <c r="V223" s="22">
        <v>76.024602553040438</v>
      </c>
      <c r="W223" s="22">
        <v>1.6026183788367532</v>
      </c>
      <c r="X223" s="22">
        <v>37.050516887264962</v>
      </c>
      <c r="Y223" s="22">
        <v>7.3325311189055009</v>
      </c>
      <c r="Z223" s="22">
        <v>515.12523488104807</v>
      </c>
      <c r="AA223" s="22">
        <v>0</v>
      </c>
      <c r="AB223" s="22">
        <v>3.7061175998043809E-2</v>
      </c>
      <c r="AC223" s="22">
        <v>0.84808065864014504</v>
      </c>
      <c r="AD223" s="22">
        <v>361.96162999137988</v>
      </c>
      <c r="AE223" s="22">
        <v>22.516845828166879</v>
      </c>
      <c r="AF223" s="22">
        <v>0</v>
      </c>
      <c r="AG223" s="22">
        <v>37.805057077153357</v>
      </c>
      <c r="AH223" s="22">
        <v>4.700758312244109E-8</v>
      </c>
      <c r="AI223" s="22">
        <v>7412.3508931599517</v>
      </c>
      <c r="AJ223" s="22">
        <v>0.84955008280756461</v>
      </c>
      <c r="AK223" s="22">
        <v>5.5008268261132502E-3</v>
      </c>
      <c r="AL223" s="22">
        <v>54.189595217050822</v>
      </c>
      <c r="AM223" s="22">
        <v>242.10162572714151</v>
      </c>
      <c r="AN223" s="22">
        <v>1.7780563369703903</v>
      </c>
      <c r="AO223" s="22">
        <v>0</v>
      </c>
      <c r="AP223" s="22">
        <v>244.64781695444242</v>
      </c>
      <c r="AQ223" s="22">
        <v>141.0610810238216</v>
      </c>
      <c r="AR223" s="22">
        <v>2.7273286421972327</v>
      </c>
      <c r="AS223" s="22">
        <v>283.31468532052355</v>
      </c>
      <c r="AT223" s="22">
        <v>3.8793853224124997E-8</v>
      </c>
      <c r="AU223" s="22">
        <v>1.0557305965089896</v>
      </c>
      <c r="AV223" s="22">
        <v>1383.7085757651964</v>
      </c>
      <c r="AW223" s="22">
        <v>830.0881057228728</v>
      </c>
      <c r="AX223" s="22">
        <v>22.467540159464772</v>
      </c>
      <c r="AY223" s="22">
        <v>6.3728622130001931</v>
      </c>
      <c r="AZ223" s="22">
        <v>436.08827874647665</v>
      </c>
      <c r="BA223" s="22">
        <v>1767.1065366394801</v>
      </c>
      <c r="BB223" s="22">
        <v>36.481692789825146</v>
      </c>
      <c r="BC223" s="22">
        <v>3152.2169664750913</v>
      </c>
      <c r="BD223" s="22">
        <v>45556.972664823224</v>
      </c>
    </row>
    <row r="224" spans="1:56" x14ac:dyDescent="0.3">
      <c r="A224" s="23" t="s">
        <v>197</v>
      </c>
      <c r="B224" s="22">
        <v>27517.902282784486</v>
      </c>
      <c r="C224" s="22">
        <v>108.19840880359082</v>
      </c>
      <c r="D224" s="22">
        <v>12130.846936327249</v>
      </c>
      <c r="E224" s="22">
        <v>18.308080214007209</v>
      </c>
      <c r="F224" s="22">
        <v>0</v>
      </c>
      <c r="G224" s="22">
        <v>430.36741560321173</v>
      </c>
      <c r="H224" s="22">
        <v>0</v>
      </c>
      <c r="I224" s="22">
        <v>25845.629144927909</v>
      </c>
      <c r="J224" s="22">
        <v>1240660.4474272323</v>
      </c>
      <c r="K224" s="22">
        <v>15355.125857910476</v>
      </c>
      <c r="L224" s="22">
        <v>0</v>
      </c>
      <c r="M224" s="22">
        <v>44.127600790999672</v>
      </c>
      <c r="N224" s="22">
        <v>1.2216622025094581</v>
      </c>
      <c r="O224" s="22">
        <v>4.5325555736750722</v>
      </c>
      <c r="P224" s="22">
        <v>88.058799738275624</v>
      </c>
      <c r="Q224" s="22">
        <v>2.902290098692978</v>
      </c>
      <c r="R224" s="22">
        <v>123.9848079634713</v>
      </c>
      <c r="S224" s="22">
        <v>57567.683564261737</v>
      </c>
      <c r="T224" s="22">
        <v>1925.1621277664033</v>
      </c>
      <c r="U224" s="22">
        <v>12.951271388417995</v>
      </c>
      <c r="V224" s="22">
        <v>339.07137642945349</v>
      </c>
      <c r="W224" s="22">
        <v>8.0938661423715157</v>
      </c>
      <c r="X224" s="22">
        <v>0.8966257446479281</v>
      </c>
      <c r="Y224" s="22">
        <v>5112.8446815776524</v>
      </c>
      <c r="Z224" s="22">
        <v>181067.06975515405</v>
      </c>
      <c r="AA224" s="22">
        <v>0</v>
      </c>
      <c r="AB224" s="22">
        <v>0.22634050416028181</v>
      </c>
      <c r="AC224" s="22">
        <v>3.8685226208787422</v>
      </c>
      <c r="AD224" s="22">
        <v>0</v>
      </c>
      <c r="AE224" s="22">
        <v>10314.409577163487</v>
      </c>
      <c r="AF224" s="22">
        <v>109.67006667174918</v>
      </c>
      <c r="AG224" s="22">
        <v>799.36994467726481</v>
      </c>
      <c r="AH224" s="22">
        <v>2.6495542381074884E-2</v>
      </c>
      <c r="AI224" s="22">
        <v>118046.61283600147</v>
      </c>
      <c r="AJ224" s="22">
        <v>610.11751062687085</v>
      </c>
      <c r="AK224" s="22">
        <v>1449.1832256764453</v>
      </c>
      <c r="AL224" s="22">
        <v>204746.32537138957</v>
      </c>
      <c r="AM224" s="22">
        <v>473.62657032350114</v>
      </c>
      <c r="AN224" s="22">
        <v>287.21494302985843</v>
      </c>
      <c r="AO224" s="22">
        <v>20.644359356020299</v>
      </c>
      <c r="AP224" s="22">
        <v>0</v>
      </c>
      <c r="AQ224" s="22">
        <v>2.4327532813583574E-2</v>
      </c>
      <c r="AR224" s="22">
        <v>2203.023386749559</v>
      </c>
      <c r="AS224" s="22">
        <v>429.83584465617798</v>
      </c>
      <c r="AT224" s="22">
        <v>7.3498210996759822E-3</v>
      </c>
      <c r="AU224" s="22">
        <v>376.3846320078606</v>
      </c>
      <c r="AV224" s="22">
        <v>2.9352756729515495</v>
      </c>
      <c r="AW224" s="22">
        <v>2.5020161058725479</v>
      </c>
      <c r="AX224" s="22">
        <v>11390.820537714442</v>
      </c>
      <c r="AY224" s="22">
        <v>10390.329265212058</v>
      </c>
      <c r="AZ224" s="22">
        <v>256.30621621957346</v>
      </c>
      <c r="BA224" s="22">
        <v>701997.53368887189</v>
      </c>
      <c r="BB224" s="22">
        <v>35429.595215984511</v>
      </c>
      <c r="BC224" s="22">
        <v>32816.655318571873</v>
      </c>
      <c r="BD224" s="22">
        <v>2700522.6753773405</v>
      </c>
    </row>
    <row r="225" spans="1:56" x14ac:dyDescent="0.3">
      <c r="A225" s="23" t="s">
        <v>40</v>
      </c>
      <c r="B225" s="22">
        <v>4.4338993373387876E-2</v>
      </c>
      <c r="C225" s="22">
        <v>23.362548487309571</v>
      </c>
      <c r="D225" s="22">
        <v>1.1659088402075175</v>
      </c>
      <c r="E225" s="22">
        <v>7.5161550880497946E-2</v>
      </c>
      <c r="F225" s="22">
        <v>0</v>
      </c>
      <c r="G225" s="22">
        <v>44.246969248593132</v>
      </c>
      <c r="H225" s="22">
        <v>0</v>
      </c>
      <c r="I225" s="22">
        <v>0.20107262246279722</v>
      </c>
      <c r="J225" s="22">
        <v>96.1658732479398</v>
      </c>
      <c r="K225" s="22">
        <v>11.430794526084604</v>
      </c>
      <c r="L225" s="22">
        <v>0</v>
      </c>
      <c r="M225" s="22">
        <v>0</v>
      </c>
      <c r="N225" s="22">
        <v>8.2762893762780205</v>
      </c>
      <c r="O225" s="22">
        <v>1.445939412283607E-2</v>
      </c>
      <c r="P225" s="22">
        <v>0</v>
      </c>
      <c r="Q225" s="22">
        <v>1.1420149200675623E-3</v>
      </c>
      <c r="R225" s="22">
        <v>5170.4119799845148</v>
      </c>
      <c r="S225" s="22">
        <v>252.24952547236967</v>
      </c>
      <c r="T225" s="22">
        <v>3.9432958642569405E-2</v>
      </c>
      <c r="U225" s="22">
        <v>1110.9237114264126</v>
      </c>
      <c r="V225" s="22">
        <v>0.58207152944279705</v>
      </c>
      <c r="W225" s="22">
        <v>1.2239213547375291E-2</v>
      </c>
      <c r="X225" s="22">
        <v>1.075281151527598</v>
      </c>
      <c r="Y225" s="22">
        <v>956.99417902580785</v>
      </c>
      <c r="Z225" s="22">
        <v>20.66557017972918</v>
      </c>
      <c r="AA225" s="22">
        <v>0</v>
      </c>
      <c r="AB225" s="22">
        <v>2.8303009893119817E-4</v>
      </c>
      <c r="AC225" s="22">
        <v>6.6641296470085773E-3</v>
      </c>
      <c r="AD225" s="22">
        <v>0</v>
      </c>
      <c r="AE225" s="22">
        <v>0.17332038571778643</v>
      </c>
      <c r="AF225" s="22">
        <v>0</v>
      </c>
      <c r="AG225" s="22">
        <v>2.6599832570394999</v>
      </c>
      <c r="AH225" s="22">
        <v>0</v>
      </c>
      <c r="AI225" s="22">
        <v>194.61919598137422</v>
      </c>
      <c r="AJ225" s="22">
        <v>6.6592480807576761E-3</v>
      </c>
      <c r="AK225" s="22">
        <v>17.30977841528108</v>
      </c>
      <c r="AL225" s="22">
        <v>0.41400990087896755</v>
      </c>
      <c r="AM225" s="22">
        <v>2.3059403000695506</v>
      </c>
      <c r="AN225" s="22">
        <v>1.6216131801830393</v>
      </c>
      <c r="AO225" s="22">
        <v>4.8949730602494981</v>
      </c>
      <c r="AP225" s="22">
        <v>1.8685105254778718</v>
      </c>
      <c r="AQ225" s="22">
        <v>0</v>
      </c>
      <c r="AR225" s="22">
        <v>2.0827102968421236E-2</v>
      </c>
      <c r="AS225" s="22">
        <v>2.1638390701493853</v>
      </c>
      <c r="AT225" s="22">
        <v>2.189663435838018</v>
      </c>
      <c r="AU225" s="22">
        <v>0</v>
      </c>
      <c r="AV225" s="22">
        <v>5.3387501876785157E-3</v>
      </c>
      <c r="AW225" s="22">
        <v>29.222579585507177</v>
      </c>
      <c r="AX225" s="22">
        <v>0.17222936106900955</v>
      </c>
      <c r="AY225" s="22">
        <v>10138.894265816358</v>
      </c>
      <c r="AZ225" s="22">
        <v>4.6896836741255719</v>
      </c>
      <c r="BA225" s="22">
        <v>50.8985343757736</v>
      </c>
      <c r="BB225" s="22">
        <v>0.27861307686707587</v>
      </c>
      <c r="BC225" s="22">
        <v>1464.7785857212518</v>
      </c>
      <c r="BD225" s="22">
        <v>19617.133640628355</v>
      </c>
    </row>
    <row r="226" spans="1:56" x14ac:dyDescent="0.3">
      <c r="A226" s="23" t="s">
        <v>41</v>
      </c>
      <c r="B226" s="22">
        <v>0.57010833540274819</v>
      </c>
      <c r="C226" s="22">
        <v>24.040512252354112</v>
      </c>
      <c r="D226" s="22">
        <v>6.0035335911209069</v>
      </c>
      <c r="E226" s="22">
        <v>2.2238976106552007E-2</v>
      </c>
      <c r="F226" s="22">
        <v>0</v>
      </c>
      <c r="G226" s="22">
        <v>2.7058655921237298</v>
      </c>
      <c r="H226" s="22">
        <v>0</v>
      </c>
      <c r="I226" s="22">
        <v>16.72651683570826</v>
      </c>
      <c r="J226" s="22">
        <v>52244.70033311189</v>
      </c>
      <c r="K226" s="22">
        <v>2.4070929308083309</v>
      </c>
      <c r="L226" s="22">
        <v>0</v>
      </c>
      <c r="M226" s="22">
        <v>0</v>
      </c>
      <c r="N226" s="22">
        <v>20.296609542998262</v>
      </c>
      <c r="O226" s="22">
        <v>5.3515978326090638E-3</v>
      </c>
      <c r="P226" s="22">
        <v>0.78228668231395115</v>
      </c>
      <c r="Q226" s="22">
        <v>2.225859584530007E-3</v>
      </c>
      <c r="R226" s="22">
        <v>39.505816101329806</v>
      </c>
      <c r="S226" s="22">
        <v>83.803255609059434</v>
      </c>
      <c r="T226" s="22">
        <v>6.9489771557390364E-5</v>
      </c>
      <c r="U226" s="22">
        <v>0.6635565059177907</v>
      </c>
      <c r="V226" s="22">
        <v>3044.5807327300749</v>
      </c>
      <c r="W226" s="22">
        <v>3.382701806854585E-3</v>
      </c>
      <c r="X226" s="22">
        <v>0.7899822649477144</v>
      </c>
      <c r="Y226" s="22">
        <v>16.066286295661371</v>
      </c>
      <c r="Z226" s="22">
        <v>20.684443848101409</v>
      </c>
      <c r="AA226" s="22">
        <v>0</v>
      </c>
      <c r="AB226" s="22">
        <v>15.922780459219174</v>
      </c>
      <c r="AC226" s="22">
        <v>67.147995308553476</v>
      </c>
      <c r="AD226" s="22">
        <v>0</v>
      </c>
      <c r="AE226" s="22">
        <v>387.01445175070103</v>
      </c>
      <c r="AF226" s="22">
        <v>0</v>
      </c>
      <c r="AG226" s="22">
        <v>0.79734660140421942</v>
      </c>
      <c r="AH226" s="22">
        <v>0</v>
      </c>
      <c r="AI226" s="22">
        <v>238.92297034629206</v>
      </c>
      <c r="AJ226" s="22">
        <v>1.111231061227713</v>
      </c>
      <c r="AK226" s="22">
        <v>2.4975566871941906E-3</v>
      </c>
      <c r="AL226" s="22">
        <v>1826.5845807864378</v>
      </c>
      <c r="AM226" s="22">
        <v>0.38724713899311902</v>
      </c>
      <c r="AN226" s="22">
        <v>125.53361617437052</v>
      </c>
      <c r="AO226" s="22">
        <v>6.2623290248631485E-5</v>
      </c>
      <c r="AP226" s="22">
        <v>270.24207535731739</v>
      </c>
      <c r="AQ226" s="22">
        <v>9.1974971458877883E-5</v>
      </c>
      <c r="AR226" s="22">
        <v>0</v>
      </c>
      <c r="AS226" s="22">
        <v>5.8506459291446831</v>
      </c>
      <c r="AT226" s="22">
        <v>0</v>
      </c>
      <c r="AU226" s="22">
        <v>0</v>
      </c>
      <c r="AV226" s="22">
        <v>0.54699494036259066</v>
      </c>
      <c r="AW226" s="22">
        <v>1.4672136446231472</v>
      </c>
      <c r="AX226" s="22">
        <v>450.82241064890138</v>
      </c>
      <c r="AY226" s="22">
        <v>1.3293467355446573</v>
      </c>
      <c r="AZ226" s="22">
        <v>0.68536511461600602</v>
      </c>
      <c r="BA226" s="22">
        <v>628.75904921481401</v>
      </c>
      <c r="BB226" s="22">
        <v>0.55548382055076084</v>
      </c>
      <c r="BC226" s="22">
        <v>4294.8050946054236</v>
      </c>
      <c r="BD226" s="22">
        <v>63842.848752648366</v>
      </c>
    </row>
    <row r="227" spans="1:56" x14ac:dyDescent="0.3">
      <c r="A227" s="23" t="s">
        <v>42</v>
      </c>
      <c r="B227" s="22">
        <v>86208.170636688388</v>
      </c>
      <c r="C227" s="22">
        <v>9580.1728783591789</v>
      </c>
      <c r="D227" s="22">
        <v>526.69709891586695</v>
      </c>
      <c r="E227" s="22">
        <v>57.773654830405022</v>
      </c>
      <c r="F227" s="22">
        <v>51.320469091865007</v>
      </c>
      <c r="G227" s="22">
        <v>4.2752076207820204</v>
      </c>
      <c r="H227" s="22">
        <v>257.06934759007169</v>
      </c>
      <c r="I227" s="22">
        <v>7280.2612544409667</v>
      </c>
      <c r="J227" s="22">
        <v>271153.46915061167</v>
      </c>
      <c r="K227" s="22">
        <v>29363.062927146064</v>
      </c>
      <c r="L227" s="22">
        <v>0</v>
      </c>
      <c r="M227" s="22">
        <v>0</v>
      </c>
      <c r="N227" s="22">
        <v>6.8884760862521519</v>
      </c>
      <c r="O227" s="22">
        <v>47.833086064086814</v>
      </c>
      <c r="P227" s="22">
        <v>0.25521410652582532</v>
      </c>
      <c r="Q227" s="22">
        <v>83.209780323540656</v>
      </c>
      <c r="R227" s="22">
        <v>9269.3105242948368</v>
      </c>
      <c r="S227" s="22">
        <v>99965.48346081315</v>
      </c>
      <c r="T227" s="22">
        <v>0.20626018057538015</v>
      </c>
      <c r="U227" s="22">
        <v>7.6121033330685348</v>
      </c>
      <c r="V227" s="22">
        <v>87545.154591998944</v>
      </c>
      <c r="W227" s="22">
        <v>10899.519579084665</v>
      </c>
      <c r="X227" s="22">
        <v>4011.0546700102955</v>
      </c>
      <c r="Y227" s="22">
        <v>17675.022195769296</v>
      </c>
      <c r="Z227" s="22">
        <v>139434.40366945398</v>
      </c>
      <c r="AA227" s="22">
        <v>0</v>
      </c>
      <c r="AB227" s="22">
        <v>0.22475629390973589</v>
      </c>
      <c r="AC227" s="22">
        <v>19.415481673292319</v>
      </c>
      <c r="AD227" s="22">
        <v>0</v>
      </c>
      <c r="AE227" s="22">
        <v>112031.23258336133</v>
      </c>
      <c r="AF227" s="22">
        <v>0</v>
      </c>
      <c r="AG227" s="22">
        <v>499.58100617541299</v>
      </c>
      <c r="AH227" s="22">
        <v>308.63561100443155</v>
      </c>
      <c r="AI227" s="22">
        <v>342884.89547213138</v>
      </c>
      <c r="AJ227" s="22">
        <v>806.77370532866462</v>
      </c>
      <c r="AK227" s="22">
        <v>1250.1729364854505</v>
      </c>
      <c r="AL227" s="22">
        <v>375783.71355599741</v>
      </c>
      <c r="AM227" s="22">
        <v>7552.4753093236477</v>
      </c>
      <c r="AN227" s="22">
        <v>12.265642539358812</v>
      </c>
      <c r="AO227" s="22">
        <v>2225.4976854276647</v>
      </c>
      <c r="AP227" s="22">
        <v>335265.07110359124</v>
      </c>
      <c r="AQ227" s="22">
        <v>0.27302542023919307</v>
      </c>
      <c r="AR227" s="22">
        <v>19516.169835011817</v>
      </c>
      <c r="AS227" s="22">
        <v>0</v>
      </c>
      <c r="AT227" s="22">
        <v>272.7615592597532</v>
      </c>
      <c r="AU227" s="22">
        <v>4.9924512231186479E-4</v>
      </c>
      <c r="AV227" s="22">
        <v>3.758872999902573</v>
      </c>
      <c r="AW227" s="22">
        <v>114.54286908607573</v>
      </c>
      <c r="AX227" s="22">
        <v>23583.275192026882</v>
      </c>
      <c r="AY227" s="22">
        <v>49120.902549198916</v>
      </c>
      <c r="AZ227" s="22">
        <v>5727.3874914549251</v>
      </c>
      <c r="BA227" s="22">
        <v>414213.90600318345</v>
      </c>
      <c r="BB227" s="22">
        <v>54906.471324080609</v>
      </c>
      <c r="BC227" s="22">
        <v>24541.258391090105</v>
      </c>
      <c r="BD227" s="22">
        <v>2544068.8886982063</v>
      </c>
    </row>
    <row r="228" spans="1:56" x14ac:dyDescent="0.3">
      <c r="A228" s="23" t="s">
        <v>43</v>
      </c>
      <c r="B228" s="22">
        <v>129.05238367770437</v>
      </c>
      <c r="C228" s="22">
        <v>222.64370907463615</v>
      </c>
      <c r="D228" s="22">
        <v>0.44723694910445094</v>
      </c>
      <c r="E228" s="22">
        <v>12.92514189943852</v>
      </c>
      <c r="F228" s="22">
        <v>0</v>
      </c>
      <c r="G228" s="22">
        <v>5.6798891379295495E-2</v>
      </c>
      <c r="H228" s="22">
        <v>0</v>
      </c>
      <c r="I228" s="22">
        <v>1163.6613290352366</v>
      </c>
      <c r="J228" s="22">
        <v>227.35180219067246</v>
      </c>
      <c r="K228" s="22">
        <v>6.9449858673336342</v>
      </c>
      <c r="L228" s="22">
        <v>1.0840037409062859</v>
      </c>
      <c r="M228" s="22">
        <v>0</v>
      </c>
      <c r="N228" s="22">
        <v>481.93856505241718</v>
      </c>
      <c r="O228" s="22">
        <v>4.3830723359021426E-2</v>
      </c>
      <c r="P228" s="22">
        <v>5.4308579906395545E-2</v>
      </c>
      <c r="Q228" s="22">
        <v>5.4310289079969065</v>
      </c>
      <c r="R228" s="22">
        <v>11.365714279768678</v>
      </c>
      <c r="S228" s="22">
        <v>7302.5042312558135</v>
      </c>
      <c r="T228" s="22">
        <v>2.227626176304265E-4</v>
      </c>
      <c r="U228" s="22">
        <v>15859.316150441555</v>
      </c>
      <c r="V228" s="22">
        <v>29.337740208101732</v>
      </c>
      <c r="W228" s="22">
        <v>4.9566462187581095E-2</v>
      </c>
      <c r="X228" s="22">
        <v>1.7857252396077172</v>
      </c>
      <c r="Y228" s="22">
        <v>1.3602211177199162</v>
      </c>
      <c r="Z228" s="22">
        <v>1312.8674872255338</v>
      </c>
      <c r="AA228" s="22">
        <v>0</v>
      </c>
      <c r="AB228" s="22">
        <v>57.623009177644846</v>
      </c>
      <c r="AC228" s="22">
        <v>156.84440041541205</v>
      </c>
      <c r="AD228" s="22">
        <v>0</v>
      </c>
      <c r="AE228" s="22">
        <v>0.5376394394408891</v>
      </c>
      <c r="AF228" s="22">
        <v>0</v>
      </c>
      <c r="AG228" s="22">
        <v>91.601796035957022</v>
      </c>
      <c r="AH228" s="22">
        <v>4.3911475667664631E-4</v>
      </c>
      <c r="AI228" s="22">
        <v>5.4481075270867425</v>
      </c>
      <c r="AJ228" s="22">
        <v>5.3261028050255364E-2</v>
      </c>
      <c r="AK228" s="22">
        <v>8.5831001258544593E-2</v>
      </c>
      <c r="AL228" s="22">
        <v>3.6147863832032394</v>
      </c>
      <c r="AM228" s="22">
        <v>1.1547786245076743</v>
      </c>
      <c r="AN228" s="22">
        <v>27.142927975381987</v>
      </c>
      <c r="AO228" s="22">
        <v>2.6099893920929634E-2</v>
      </c>
      <c r="AP228" s="22">
        <v>2.6510588195255735</v>
      </c>
      <c r="AQ228" s="22">
        <v>24.923648521762416</v>
      </c>
      <c r="AR228" s="22">
        <v>106.16040978748686</v>
      </c>
      <c r="AS228" s="22">
        <v>960.76253652481842</v>
      </c>
      <c r="AT228" s="22">
        <v>0</v>
      </c>
      <c r="AU228" s="22">
        <v>0.69170752353729104</v>
      </c>
      <c r="AV228" s="22">
        <v>8.0226037066606342</v>
      </c>
      <c r="AW228" s="22">
        <v>0.3234241381782042</v>
      </c>
      <c r="AX228" s="22">
        <v>0.39926791153942798</v>
      </c>
      <c r="AY228" s="22">
        <v>3.61206281863585E-2</v>
      </c>
      <c r="AZ228" s="22">
        <v>29.770204819511324</v>
      </c>
      <c r="BA228" s="22">
        <v>5893.8269980058903</v>
      </c>
      <c r="BB228" s="22">
        <v>0.14541255519190341</v>
      </c>
      <c r="BC228" s="22">
        <v>768.25648570606711</v>
      </c>
      <c r="BD228" s="22">
        <v>34910.325138847991</v>
      </c>
    </row>
    <row r="229" spans="1:56" x14ac:dyDescent="0.3">
      <c r="A229" s="23" t="s">
        <v>44</v>
      </c>
      <c r="B229" s="22">
        <v>1.943143054116812</v>
      </c>
      <c r="C229" s="22">
        <v>1841.3805898015614</v>
      </c>
      <c r="D229" s="22">
        <v>20662.826567231939</v>
      </c>
      <c r="E229" s="22">
        <v>7.2965980071082139</v>
      </c>
      <c r="F229" s="22">
        <v>0</v>
      </c>
      <c r="G229" s="22">
        <v>182.64314728185161</v>
      </c>
      <c r="H229" s="22">
        <v>0</v>
      </c>
      <c r="I229" s="22">
        <v>3.6486601845640725</v>
      </c>
      <c r="J229" s="22">
        <v>493.49162935365086</v>
      </c>
      <c r="K229" s="22">
        <v>80.690630396617792</v>
      </c>
      <c r="L229" s="22">
        <v>123280.86183159918</v>
      </c>
      <c r="M229" s="22">
        <v>132.56750305855928</v>
      </c>
      <c r="N229" s="22">
        <v>5.2750874852922998</v>
      </c>
      <c r="O229" s="22">
        <v>558.70289645610353</v>
      </c>
      <c r="P229" s="22">
        <v>1762.4517905153043</v>
      </c>
      <c r="Q229" s="22">
        <v>1.2666279878018816</v>
      </c>
      <c r="R229" s="22">
        <v>12281.727059599332</v>
      </c>
      <c r="S229" s="22">
        <v>1215.7201732577032</v>
      </c>
      <c r="T229" s="22">
        <v>1911.529210555173</v>
      </c>
      <c r="U229" s="22">
        <v>1702.1442401204345</v>
      </c>
      <c r="V229" s="22">
        <v>4.130870815130943</v>
      </c>
      <c r="W229" s="22">
        <v>8.7454676162112846E-2</v>
      </c>
      <c r="X229" s="22">
        <v>24.775455259515436</v>
      </c>
      <c r="Y229" s="22">
        <v>24207.274176129315</v>
      </c>
      <c r="Z229" s="22">
        <v>46.65918854485048</v>
      </c>
      <c r="AA229" s="22">
        <v>0</v>
      </c>
      <c r="AB229" s="22">
        <v>1.9976103411842743E-3</v>
      </c>
      <c r="AC229" s="22">
        <v>129.99765294930603</v>
      </c>
      <c r="AD229" s="22">
        <v>1875.730216007938</v>
      </c>
      <c r="AE229" s="22">
        <v>1.2443752721568484</v>
      </c>
      <c r="AF229" s="22">
        <v>212.88856125687195</v>
      </c>
      <c r="AG229" s="22">
        <v>3.4554651170443944</v>
      </c>
      <c r="AH229" s="22">
        <v>0</v>
      </c>
      <c r="AI229" s="22">
        <v>10743.00451135603</v>
      </c>
      <c r="AJ229" s="22">
        <v>5.9270320690367715</v>
      </c>
      <c r="AK229" s="22">
        <v>3.0243166697841426</v>
      </c>
      <c r="AL229" s="22">
        <v>644.26800013446177</v>
      </c>
      <c r="AM229" s="22">
        <v>13.049754374647703</v>
      </c>
      <c r="AN229" s="22">
        <v>1132.9387471021184</v>
      </c>
      <c r="AO229" s="22">
        <v>0</v>
      </c>
      <c r="AP229" s="22">
        <v>13.18972740952654</v>
      </c>
      <c r="AQ229" s="22">
        <v>333.72744381389958</v>
      </c>
      <c r="AR229" s="22">
        <v>147.43363223872188</v>
      </c>
      <c r="AS229" s="22">
        <v>27.347009317635571</v>
      </c>
      <c r="AT229" s="22">
        <v>15.212784473316587</v>
      </c>
      <c r="AU229" s="22">
        <v>0</v>
      </c>
      <c r="AV229" s="22">
        <v>116.66414058235085</v>
      </c>
      <c r="AW229" s="22">
        <v>583.78797158355314</v>
      </c>
      <c r="AX229" s="22">
        <v>13.710995234902645</v>
      </c>
      <c r="AY229" s="22">
        <v>0.7335964193585085</v>
      </c>
      <c r="AZ229" s="22">
        <v>2246.589282610048</v>
      </c>
      <c r="BA229" s="22">
        <v>936.57752637896215</v>
      </c>
      <c r="BB229" s="22">
        <v>3.310536690079195</v>
      </c>
      <c r="BC229" s="22">
        <v>6673.0447909810282</v>
      </c>
      <c r="BD229" s="22">
        <v>216285.95459902447</v>
      </c>
    </row>
    <row r="230" spans="1:56" x14ac:dyDescent="0.3">
      <c r="A230" s="23" t="s">
        <v>45</v>
      </c>
      <c r="B230" s="22">
        <v>453.73446645751341</v>
      </c>
      <c r="C230" s="22">
        <v>1.0010140521972497</v>
      </c>
      <c r="D230" s="22">
        <v>54.541617615677225</v>
      </c>
      <c r="E230" s="22">
        <v>340.14902561510218</v>
      </c>
      <c r="F230" s="22">
        <v>0</v>
      </c>
      <c r="G230" s="22">
        <v>29.061163119735557</v>
      </c>
      <c r="H230" s="22">
        <v>0</v>
      </c>
      <c r="I230" s="22">
        <v>18.743870060955459</v>
      </c>
      <c r="J230" s="22">
        <v>65.96876707710301</v>
      </c>
      <c r="K230" s="22">
        <v>15.879605414818361</v>
      </c>
      <c r="L230" s="22">
        <v>0</v>
      </c>
      <c r="M230" s="22">
        <v>1.4442980921654782</v>
      </c>
      <c r="N230" s="22">
        <v>421.96245316508032</v>
      </c>
      <c r="O230" s="22">
        <v>16.221364222651278</v>
      </c>
      <c r="P230" s="22">
        <v>7.325358479071398E-5</v>
      </c>
      <c r="Q230" s="22">
        <v>3.2003360463752699</v>
      </c>
      <c r="R230" s="22">
        <v>1226.8116436887954</v>
      </c>
      <c r="S230" s="22">
        <v>1973.3242105852466</v>
      </c>
      <c r="T230" s="22">
        <v>10.067485019539511</v>
      </c>
      <c r="U230" s="22">
        <v>1.0639780059267128</v>
      </c>
      <c r="V230" s="22">
        <v>894.33696022213496</v>
      </c>
      <c r="W230" s="22">
        <v>350.90722558616801</v>
      </c>
      <c r="X230" s="22">
        <v>81.448668956397952</v>
      </c>
      <c r="Y230" s="22">
        <v>522.33968951577572</v>
      </c>
      <c r="Z230" s="22">
        <v>51.928541513431327</v>
      </c>
      <c r="AA230" s="22">
        <v>0</v>
      </c>
      <c r="AB230" s="22">
        <v>9.8343397745392771</v>
      </c>
      <c r="AC230" s="22">
        <v>3.0742109761680684E-2</v>
      </c>
      <c r="AD230" s="22">
        <v>9.2865190359201655E-2</v>
      </c>
      <c r="AE230" s="22">
        <v>9.7741369452629083</v>
      </c>
      <c r="AF230" s="22">
        <v>12.497699565709405</v>
      </c>
      <c r="AG230" s="22">
        <v>881.18319720697548</v>
      </c>
      <c r="AH230" s="22">
        <v>5.9229554734275778E-7</v>
      </c>
      <c r="AI230" s="22">
        <v>483.34377822356703</v>
      </c>
      <c r="AJ230" s="22">
        <v>8.0235178136592492E-2</v>
      </c>
      <c r="AK230" s="22">
        <v>348.64049594395459</v>
      </c>
      <c r="AL230" s="22">
        <v>5.0077014418130466</v>
      </c>
      <c r="AM230" s="22">
        <v>11.326308978940546</v>
      </c>
      <c r="AN230" s="22">
        <v>235.86085712204527</v>
      </c>
      <c r="AO230" s="22">
        <v>23120.674249936957</v>
      </c>
      <c r="AP230" s="22">
        <v>5.757681347150001</v>
      </c>
      <c r="AQ230" s="22">
        <v>3.1580230103106306</v>
      </c>
      <c r="AR230" s="22">
        <v>0.48686082476710052</v>
      </c>
      <c r="AS230" s="22">
        <v>121.12511722623144</v>
      </c>
      <c r="AT230" s="22">
        <v>11.366211024609049</v>
      </c>
      <c r="AU230" s="22">
        <v>1.2378576491873923</v>
      </c>
      <c r="AV230" s="22">
        <v>0</v>
      </c>
      <c r="AW230" s="22">
        <v>4.1343728814491385</v>
      </c>
      <c r="AX230" s="22">
        <v>283.26874693400134</v>
      </c>
      <c r="AY230" s="22">
        <v>23070.540279045679</v>
      </c>
      <c r="AZ230" s="22">
        <v>7011.4097277867886</v>
      </c>
      <c r="BA230" s="22">
        <v>4405.4401201969649</v>
      </c>
      <c r="BB230" s="22">
        <v>29.634799983574219</v>
      </c>
      <c r="BC230" s="22">
        <v>28344.36558335711</v>
      </c>
      <c r="BD230" s="22">
        <v>94944.408446764501</v>
      </c>
    </row>
    <row r="231" spans="1:56" x14ac:dyDescent="0.3">
      <c r="A231" s="23" t="s">
        <v>46</v>
      </c>
      <c r="B231" s="22">
        <v>51.578159829149222</v>
      </c>
      <c r="C231" s="22">
        <v>134.00290477419821</v>
      </c>
      <c r="D231" s="22">
        <v>60.627901106241815</v>
      </c>
      <c r="E231" s="22">
        <v>262.41742225114859</v>
      </c>
      <c r="F231" s="22">
        <v>0</v>
      </c>
      <c r="G231" s="22">
        <v>14.162088124964578</v>
      </c>
      <c r="H231" s="22">
        <v>0</v>
      </c>
      <c r="I231" s="22">
        <v>48.563182961907486</v>
      </c>
      <c r="J231" s="22">
        <v>8916.1552658828659</v>
      </c>
      <c r="K231" s="22">
        <v>225.42653901703522</v>
      </c>
      <c r="L231" s="22">
        <v>8.4702828890787618</v>
      </c>
      <c r="M231" s="22">
        <v>7.4927545695082181</v>
      </c>
      <c r="N231" s="22">
        <v>15.629323520081426</v>
      </c>
      <c r="O231" s="22">
        <v>387.69607464451275</v>
      </c>
      <c r="P231" s="22">
        <v>294.62404956328038</v>
      </c>
      <c r="Q231" s="22">
        <v>1546.3904468880512</v>
      </c>
      <c r="R231" s="22">
        <v>3248.381384703358</v>
      </c>
      <c r="S231" s="22">
        <v>1102.859935052388</v>
      </c>
      <c r="T231" s="22">
        <v>24.141501325781519</v>
      </c>
      <c r="U231" s="22">
        <v>38.303931635283668</v>
      </c>
      <c r="V231" s="22">
        <v>179.37196355113559</v>
      </c>
      <c r="W231" s="22">
        <v>0.26620982014591416</v>
      </c>
      <c r="X231" s="22">
        <v>24.063160496438851</v>
      </c>
      <c r="Y231" s="22">
        <v>290.62479777441808</v>
      </c>
      <c r="Z231" s="22">
        <v>1130.5242611654162</v>
      </c>
      <c r="AA231" s="22">
        <v>0</v>
      </c>
      <c r="AB231" s="22">
        <v>35.60019602693572</v>
      </c>
      <c r="AC231" s="22">
        <v>1792.5269376174967</v>
      </c>
      <c r="AD231" s="22">
        <v>0.69648892769401238</v>
      </c>
      <c r="AE231" s="22">
        <v>16.581375902718069</v>
      </c>
      <c r="AF231" s="22">
        <v>0</v>
      </c>
      <c r="AG231" s="22">
        <v>675.59315307083568</v>
      </c>
      <c r="AH231" s="22">
        <v>1.5376180439350483E-5</v>
      </c>
      <c r="AI231" s="22">
        <v>1900.0407895077983</v>
      </c>
      <c r="AJ231" s="22">
        <v>1.1459041221919015</v>
      </c>
      <c r="AK231" s="22">
        <v>6089.602780487744</v>
      </c>
      <c r="AL231" s="22">
        <v>125.21211001642098</v>
      </c>
      <c r="AM231" s="22">
        <v>39.217652838987945</v>
      </c>
      <c r="AN231" s="22">
        <v>1118.1841841946296</v>
      </c>
      <c r="AO231" s="22">
        <v>27.777286726181309</v>
      </c>
      <c r="AP231" s="22">
        <v>688.76260339331623</v>
      </c>
      <c r="AQ231" s="22">
        <v>1117.3015374331842</v>
      </c>
      <c r="AR231" s="22">
        <v>28.543844486197912</v>
      </c>
      <c r="AS231" s="22">
        <v>88.649507648045414</v>
      </c>
      <c r="AT231" s="22">
        <v>3.9834405917193556</v>
      </c>
      <c r="AU231" s="22">
        <v>10.767478160113194</v>
      </c>
      <c r="AV231" s="22">
        <v>118.32891766392346</v>
      </c>
      <c r="AW231" s="22">
        <v>0</v>
      </c>
      <c r="AX231" s="22">
        <v>886.18795135270591</v>
      </c>
      <c r="AY231" s="22">
        <v>192.90427988899506</v>
      </c>
      <c r="AZ231" s="22">
        <v>995.12028872405165</v>
      </c>
      <c r="BA231" s="22">
        <v>1443.8662053553358</v>
      </c>
      <c r="BB231" s="22">
        <v>5.4936875265680136</v>
      </c>
      <c r="BC231" s="22">
        <v>3045.4075509112713</v>
      </c>
      <c r="BD231" s="22">
        <v>38459.269709497625</v>
      </c>
    </row>
    <row r="232" spans="1:56" x14ac:dyDescent="0.3">
      <c r="A232" s="23" t="s">
        <v>47</v>
      </c>
      <c r="B232" s="22">
        <v>3.4868597865350663</v>
      </c>
      <c r="C232" s="22">
        <v>370.04613798591168</v>
      </c>
      <c r="D232" s="22">
        <v>10.658301981726295</v>
      </c>
      <c r="E232" s="22">
        <v>14.735692374483525</v>
      </c>
      <c r="F232" s="22">
        <v>0</v>
      </c>
      <c r="G232" s="22">
        <v>0.20491059925548888</v>
      </c>
      <c r="H232" s="22">
        <v>0</v>
      </c>
      <c r="I232" s="22">
        <v>1818.03414331254</v>
      </c>
      <c r="J232" s="22">
        <v>40024.127367912079</v>
      </c>
      <c r="K232" s="22">
        <v>229.34949230654121</v>
      </c>
      <c r="L232" s="22">
        <v>0</v>
      </c>
      <c r="M232" s="22">
        <v>0</v>
      </c>
      <c r="N232" s="22">
        <v>0.22814531241696548</v>
      </c>
      <c r="O232" s="22">
        <v>0.28591418613284159</v>
      </c>
      <c r="P232" s="22">
        <v>8.5499583957145783E-2</v>
      </c>
      <c r="Q232" s="22">
        <v>0.23575587978085868</v>
      </c>
      <c r="R232" s="22">
        <v>8.5940337704847529</v>
      </c>
      <c r="S232" s="22">
        <v>28508.494683046887</v>
      </c>
      <c r="T232" s="22">
        <v>6.2634915273779446E-3</v>
      </c>
      <c r="U232" s="22">
        <v>0.21619420469898956</v>
      </c>
      <c r="V232" s="22">
        <v>19118.155985572459</v>
      </c>
      <c r="W232" s="22">
        <v>119.52283149710054</v>
      </c>
      <c r="X232" s="22">
        <v>0.25640065564221043</v>
      </c>
      <c r="Y232" s="22">
        <v>451.29805118079611</v>
      </c>
      <c r="Z232" s="22">
        <v>88.676086415615202</v>
      </c>
      <c r="AA232" s="22">
        <v>0</v>
      </c>
      <c r="AB232" s="22">
        <v>2.1700072808600909E-2</v>
      </c>
      <c r="AC232" s="22">
        <v>0.14958857522743399</v>
      </c>
      <c r="AD232" s="22">
        <v>7.0253882377183303E-5</v>
      </c>
      <c r="AE232" s="22">
        <v>11014.600362979527</v>
      </c>
      <c r="AF232" s="22">
        <v>0</v>
      </c>
      <c r="AG232" s="22">
        <v>113637.65093561131</v>
      </c>
      <c r="AH232" s="22">
        <v>18.858955684406585</v>
      </c>
      <c r="AI232" s="22">
        <v>146.96975452059053</v>
      </c>
      <c r="AJ232" s="22">
        <v>0.18194683871633899</v>
      </c>
      <c r="AK232" s="22">
        <v>0.12014634586904607</v>
      </c>
      <c r="AL232" s="22">
        <v>5465.710862408042</v>
      </c>
      <c r="AM232" s="22">
        <v>41.09999331628871</v>
      </c>
      <c r="AN232" s="22">
        <v>15614.896812873712</v>
      </c>
      <c r="AO232" s="22">
        <v>103.74142167143594</v>
      </c>
      <c r="AP232" s="22">
        <v>3017.2982087838304</v>
      </c>
      <c r="AQ232" s="22">
        <v>8.2984000920398523E-3</v>
      </c>
      <c r="AR232" s="22">
        <v>2.266869671044311</v>
      </c>
      <c r="AS232" s="22">
        <v>234.37103523277943</v>
      </c>
      <c r="AT232" s="22">
        <v>5.7051699019157616E-4</v>
      </c>
      <c r="AU232" s="22">
        <v>125.60648435493196</v>
      </c>
      <c r="AV232" s="22">
        <v>0.20522082883307965</v>
      </c>
      <c r="AW232" s="22">
        <v>0.25696644578300065</v>
      </c>
      <c r="AX232" s="22">
        <v>0</v>
      </c>
      <c r="AY232" s="22">
        <v>9432.4568920271722</v>
      </c>
      <c r="AZ232" s="22">
        <v>37.310145247360175</v>
      </c>
      <c r="BA232" s="22">
        <v>5673.3355960521367</v>
      </c>
      <c r="BB232" s="22">
        <v>393091.60855982499</v>
      </c>
      <c r="BC232" s="22">
        <v>14727.983399654549</v>
      </c>
      <c r="BD232" s="22">
        <v>663153.40954924887</v>
      </c>
    </row>
    <row r="233" spans="1:56" x14ac:dyDescent="0.3">
      <c r="A233" s="23" t="s">
        <v>48</v>
      </c>
      <c r="B233" s="22">
        <v>0</v>
      </c>
      <c r="C233" s="22">
        <v>1.7188806053450915E-2</v>
      </c>
      <c r="D233" s="22">
        <v>0</v>
      </c>
      <c r="E233" s="22">
        <v>0</v>
      </c>
      <c r="F233" s="22">
        <v>0</v>
      </c>
      <c r="G233" s="22">
        <v>200.77663154644708</v>
      </c>
      <c r="H233" s="22">
        <v>0</v>
      </c>
      <c r="I233" s="22">
        <v>0</v>
      </c>
      <c r="J233" s="22">
        <v>476.57565773903065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34.546766207723991</v>
      </c>
      <c r="S233" s="22">
        <v>53.858785358972625</v>
      </c>
      <c r="T233" s="22">
        <v>2.0339453740162727</v>
      </c>
      <c r="U233" s="22">
        <v>0</v>
      </c>
      <c r="V233" s="22">
        <v>0</v>
      </c>
      <c r="W233" s="22">
        <v>0</v>
      </c>
      <c r="X233" s="22">
        <v>0</v>
      </c>
      <c r="Y233" s="22">
        <v>285.29003672984044</v>
      </c>
      <c r="Z233" s="22">
        <v>202.42630599180146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52.886986973337542</v>
      </c>
      <c r="AH233" s="22">
        <v>0</v>
      </c>
      <c r="AI233" s="22">
        <v>9.5042322840001994</v>
      </c>
      <c r="AJ233" s="22">
        <v>0</v>
      </c>
      <c r="AK233" s="22">
        <v>0</v>
      </c>
      <c r="AL233" s="22">
        <v>23.283496015011849</v>
      </c>
      <c r="AM233" s="22">
        <v>0</v>
      </c>
      <c r="AN233" s="22">
        <v>0</v>
      </c>
      <c r="AO233" s="22">
        <v>0</v>
      </c>
      <c r="AP233" s="22">
        <v>0</v>
      </c>
      <c r="AQ233" s="22">
        <v>10.224817481511923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v>0</v>
      </c>
      <c r="AX233" s="22">
        <v>1996.8539671523054</v>
      </c>
      <c r="AY233" s="22">
        <v>0</v>
      </c>
      <c r="AZ233" s="22">
        <v>1.7122162032618027</v>
      </c>
      <c r="BA233" s="22">
        <v>0</v>
      </c>
      <c r="BB233" s="22">
        <v>0</v>
      </c>
      <c r="BC233" s="22">
        <v>6344.5328531009118</v>
      </c>
      <c r="BD233" s="22">
        <v>9694.5238869642253</v>
      </c>
    </row>
    <row r="234" spans="1:56" x14ac:dyDescent="0.3">
      <c r="A234" s="23" t="s">
        <v>49</v>
      </c>
      <c r="B234" s="22">
        <v>1060.7876873983732</v>
      </c>
      <c r="C234" s="22">
        <v>10915.58584892171</v>
      </c>
      <c r="D234" s="22">
        <v>2735.0667826906288</v>
      </c>
      <c r="E234" s="22">
        <v>240.78199893490003</v>
      </c>
      <c r="F234" s="22">
        <v>0</v>
      </c>
      <c r="G234" s="22">
        <v>297.51450958670466</v>
      </c>
      <c r="H234" s="22">
        <v>0</v>
      </c>
      <c r="I234" s="22">
        <v>2579.7227139601632</v>
      </c>
      <c r="J234" s="22">
        <v>78120.785435506084</v>
      </c>
      <c r="K234" s="22">
        <v>16014.709599358897</v>
      </c>
      <c r="L234" s="22">
        <v>2215.1662706699999</v>
      </c>
      <c r="M234" s="22">
        <v>12.226435457028574</v>
      </c>
      <c r="N234" s="22">
        <v>543.93959172234725</v>
      </c>
      <c r="O234" s="22">
        <v>435.37426292165634</v>
      </c>
      <c r="P234" s="22">
        <v>4350.7171208900991</v>
      </c>
      <c r="Q234" s="22">
        <v>4149.4383084030433</v>
      </c>
      <c r="R234" s="22">
        <v>69104.155504370079</v>
      </c>
      <c r="S234" s="22">
        <v>103706.42470188394</v>
      </c>
      <c r="T234" s="22">
        <v>68.82521358639822</v>
      </c>
      <c r="U234" s="22">
        <v>792.95568552634836</v>
      </c>
      <c r="V234" s="22">
        <v>5032.0931138046462</v>
      </c>
      <c r="W234" s="22">
        <v>24.242858226398841</v>
      </c>
      <c r="X234" s="22">
        <v>6993.1088645531963</v>
      </c>
      <c r="Y234" s="22">
        <v>23729.576509999257</v>
      </c>
      <c r="Z234" s="22">
        <v>10280.878388287932</v>
      </c>
      <c r="AA234" s="22">
        <v>2.2680280569190558</v>
      </c>
      <c r="AB234" s="22">
        <v>30.532833973506584</v>
      </c>
      <c r="AC234" s="22">
        <v>87.517754474899391</v>
      </c>
      <c r="AD234" s="22">
        <v>666.13629921562153</v>
      </c>
      <c r="AE234" s="22">
        <v>13653.707576174735</v>
      </c>
      <c r="AF234" s="22">
        <v>51.43509635500309</v>
      </c>
      <c r="AG234" s="22">
        <v>2948.8978146611521</v>
      </c>
      <c r="AH234" s="22">
        <v>4.8969241139175166</v>
      </c>
      <c r="AI234" s="22">
        <v>12804.243545424313</v>
      </c>
      <c r="AJ234" s="22">
        <v>14.97632728981436</v>
      </c>
      <c r="AK234" s="22">
        <v>713.71709988899227</v>
      </c>
      <c r="AL234" s="22">
        <v>32329.004170484382</v>
      </c>
      <c r="AM234" s="22">
        <v>2595.7461976916861</v>
      </c>
      <c r="AN234" s="22">
        <v>6974.9997287139004</v>
      </c>
      <c r="AO234" s="22">
        <v>155.22073106742712</v>
      </c>
      <c r="AP234" s="22">
        <v>4938.9539759076606</v>
      </c>
      <c r="AQ234" s="22">
        <v>841.84530105444958</v>
      </c>
      <c r="AR234" s="22">
        <v>2645.3329838148502</v>
      </c>
      <c r="AS234" s="22">
        <v>17956.446761898107</v>
      </c>
      <c r="AT234" s="22">
        <v>607.68093828895758</v>
      </c>
      <c r="AU234" s="22">
        <v>125.91489791903075</v>
      </c>
      <c r="AV234" s="22">
        <v>14629.757750124996</v>
      </c>
      <c r="AW234" s="22">
        <v>13940.647749383765</v>
      </c>
      <c r="AX234" s="22">
        <v>939.7063516902042</v>
      </c>
      <c r="AY234" s="22">
        <v>1980.9360628446977</v>
      </c>
      <c r="AZ234" s="22">
        <v>0</v>
      </c>
      <c r="BA234" s="22">
        <v>84331.137256726855</v>
      </c>
      <c r="BB234" s="22">
        <v>453.7352612209304</v>
      </c>
      <c r="BC234" s="22">
        <v>19803.359335792356</v>
      </c>
      <c r="BD234" s="22">
        <v>579632.83216091315</v>
      </c>
    </row>
    <row r="235" spans="1:56" x14ac:dyDescent="0.3">
      <c r="A235" s="23" t="s">
        <v>50</v>
      </c>
      <c r="B235" s="22">
        <v>2338.3049667452697</v>
      </c>
      <c r="C235" s="22">
        <v>40109.5318065229</v>
      </c>
      <c r="D235" s="22">
        <v>3516.9615701566613</v>
      </c>
      <c r="E235" s="22">
        <v>277.12721980337636</v>
      </c>
      <c r="F235" s="22">
        <v>7.2778155320424514</v>
      </c>
      <c r="G235" s="22">
        <v>5.2221031543582415</v>
      </c>
      <c r="H235" s="22">
        <v>6.9034516220551163</v>
      </c>
      <c r="I235" s="22">
        <v>23503.122042813215</v>
      </c>
      <c r="J235" s="22">
        <v>185916.60532275002</v>
      </c>
      <c r="K235" s="22">
        <v>24800.360603414319</v>
      </c>
      <c r="L235" s="22">
        <v>0</v>
      </c>
      <c r="M235" s="22">
        <v>0</v>
      </c>
      <c r="N235" s="22">
        <v>22211.829901943398</v>
      </c>
      <c r="O235" s="22">
        <v>1919.2265569715719</v>
      </c>
      <c r="P235" s="22">
        <v>0</v>
      </c>
      <c r="Q235" s="22">
        <v>343.10812702409464</v>
      </c>
      <c r="R235" s="22">
        <v>107945.92837034084</v>
      </c>
      <c r="S235" s="22">
        <v>123748.02209985111</v>
      </c>
      <c r="T235" s="22">
        <v>3.9072043601070119</v>
      </c>
      <c r="U235" s="22">
        <v>5.6524283559183699</v>
      </c>
      <c r="V235" s="22">
        <v>2353.1229460089512</v>
      </c>
      <c r="W235" s="22">
        <v>43.065010118680306</v>
      </c>
      <c r="X235" s="22">
        <v>3801.1372433358156</v>
      </c>
      <c r="Y235" s="22">
        <v>82390.503757995612</v>
      </c>
      <c r="Z235" s="22">
        <v>778523.35290877242</v>
      </c>
      <c r="AA235" s="22">
        <v>0</v>
      </c>
      <c r="AB235" s="22">
        <v>4.3423210725355119</v>
      </c>
      <c r="AC235" s="22">
        <v>163.24047797576588</v>
      </c>
      <c r="AD235" s="22">
        <v>0</v>
      </c>
      <c r="AE235" s="22">
        <v>81637.431454856764</v>
      </c>
      <c r="AF235" s="22">
        <v>0</v>
      </c>
      <c r="AG235" s="22">
        <v>16376.900856105942</v>
      </c>
      <c r="AH235" s="22">
        <v>0</v>
      </c>
      <c r="AI235" s="22">
        <v>16038.697543696617</v>
      </c>
      <c r="AJ235" s="22">
        <v>119.39608056022462</v>
      </c>
      <c r="AK235" s="22">
        <v>3668.3224460694619</v>
      </c>
      <c r="AL235" s="22">
        <v>345564.08881926571</v>
      </c>
      <c r="AM235" s="22">
        <v>41450.619049672736</v>
      </c>
      <c r="AN235" s="22">
        <v>323.41111131687194</v>
      </c>
      <c r="AO235" s="22">
        <v>53.757517991422134</v>
      </c>
      <c r="AP235" s="22">
        <v>205570.89680087418</v>
      </c>
      <c r="AQ235" s="22">
        <v>59.219563285590347</v>
      </c>
      <c r="AR235" s="22">
        <v>1161.9002397712413</v>
      </c>
      <c r="AS235" s="22">
        <v>121369.22146963236</v>
      </c>
      <c r="AT235" s="22">
        <v>8.2902599492736861</v>
      </c>
      <c r="AU235" s="22">
        <v>7.9887654096979626</v>
      </c>
      <c r="AV235" s="22">
        <v>190.75229662502772</v>
      </c>
      <c r="AW235" s="22">
        <v>1020.2840180068179</v>
      </c>
      <c r="AX235" s="22">
        <v>1309.1527222019372</v>
      </c>
      <c r="AY235" s="22">
        <v>911.49439697722744</v>
      </c>
      <c r="AZ235" s="22">
        <v>38722.594738690248</v>
      </c>
      <c r="BA235" s="22">
        <v>0</v>
      </c>
      <c r="BB235" s="22">
        <v>403.08205985105644</v>
      </c>
      <c r="BC235" s="22">
        <v>45139.751815232325</v>
      </c>
      <c r="BD235" s="22">
        <v>2325045.1102826842</v>
      </c>
    </row>
    <row r="236" spans="1:56" x14ac:dyDescent="0.3">
      <c r="A236" s="23" t="s">
        <v>229</v>
      </c>
      <c r="B236" s="22">
        <v>2516.3531022182756</v>
      </c>
      <c r="C236" s="22">
        <v>97.610763858501514</v>
      </c>
      <c r="D236" s="22">
        <v>31497.924303415188</v>
      </c>
      <c r="E236" s="22">
        <v>11525.787218869815</v>
      </c>
      <c r="F236" s="22">
        <v>0</v>
      </c>
      <c r="G236" s="22">
        <v>1151.4334014961098</v>
      </c>
      <c r="H236" s="22">
        <v>50.747981923893754</v>
      </c>
      <c r="I236" s="22">
        <v>15852.247107393221</v>
      </c>
      <c r="J236" s="22">
        <v>112639.88819101421</v>
      </c>
      <c r="K236" s="22">
        <v>6332.5760084413823</v>
      </c>
      <c r="L236" s="22">
        <v>0</v>
      </c>
      <c r="M236" s="22">
        <v>0</v>
      </c>
      <c r="N236" s="22">
        <v>4.5876769481994257</v>
      </c>
      <c r="O236" s="22">
        <v>13.349772589341743</v>
      </c>
      <c r="P236" s="22">
        <v>0.4237628853195381</v>
      </c>
      <c r="Q236" s="22">
        <v>425.31869240267127</v>
      </c>
      <c r="R236" s="22">
        <v>518.18317367761438</v>
      </c>
      <c r="S236" s="22">
        <v>196656.11204327192</v>
      </c>
      <c r="T236" s="22">
        <v>910.72976831383767</v>
      </c>
      <c r="U236" s="22">
        <v>5.2961805572973084</v>
      </c>
      <c r="V236" s="22">
        <v>55675.672572351184</v>
      </c>
      <c r="W236" s="22">
        <v>167.20722352658566</v>
      </c>
      <c r="X236" s="22">
        <v>613.79129523010533</v>
      </c>
      <c r="Y236" s="22">
        <v>9576.8990786950908</v>
      </c>
      <c r="Z236" s="22">
        <v>66528.014210544381</v>
      </c>
      <c r="AA236" s="22">
        <v>33.476737865791911</v>
      </c>
      <c r="AB236" s="22">
        <v>0.21886181798808152</v>
      </c>
      <c r="AC236" s="22">
        <v>12.131268562794132</v>
      </c>
      <c r="AD236" s="22">
        <v>1.08750025552223</v>
      </c>
      <c r="AE236" s="22">
        <v>29550.502231611048</v>
      </c>
      <c r="AF236" s="22">
        <v>246.64505795244176</v>
      </c>
      <c r="AG236" s="22">
        <v>5447.1914519771199</v>
      </c>
      <c r="AH236" s="22">
        <v>26.837278211208776</v>
      </c>
      <c r="AI236" s="22">
        <v>1611933.4080349256</v>
      </c>
      <c r="AJ236" s="22">
        <v>11.536555962551205</v>
      </c>
      <c r="AK236" s="22">
        <v>7.8707416932075001</v>
      </c>
      <c r="AL236" s="22">
        <v>17129.628832120921</v>
      </c>
      <c r="AM236" s="22">
        <v>902.61727818402085</v>
      </c>
      <c r="AN236" s="22">
        <v>727.13650257632548</v>
      </c>
      <c r="AO236" s="22">
        <v>4712.6982575328939</v>
      </c>
      <c r="AP236" s="22">
        <v>11888.870138560887</v>
      </c>
      <c r="AQ236" s="22">
        <v>324.74354677135079</v>
      </c>
      <c r="AR236" s="22">
        <v>20.529180996210098</v>
      </c>
      <c r="AS236" s="22">
        <v>50576.49054002051</v>
      </c>
      <c r="AT236" s="22">
        <v>2.8276620153915395E-3</v>
      </c>
      <c r="AU236" s="22">
        <v>5849.3233107634906</v>
      </c>
      <c r="AV236" s="22">
        <v>5965.6316771914926</v>
      </c>
      <c r="AW236" s="22">
        <v>4474.569877926232</v>
      </c>
      <c r="AX236" s="22">
        <v>21338.62140631735</v>
      </c>
      <c r="AY236" s="22">
        <v>422329.20525373245</v>
      </c>
      <c r="AZ236" s="22">
        <v>60405.916713451741</v>
      </c>
      <c r="BA236" s="22">
        <v>1799407.5411803136</v>
      </c>
      <c r="BB236" s="22">
        <v>0</v>
      </c>
      <c r="BC236" s="22">
        <v>30355.360610856773</v>
      </c>
      <c r="BD236" s="22">
        <v>4596439.9463854376</v>
      </c>
    </row>
    <row r="237" spans="1:56" x14ac:dyDescent="0.3">
      <c r="A237" s="23" t="s">
        <v>51</v>
      </c>
      <c r="B237" s="22">
        <v>175.44744945915832</v>
      </c>
      <c r="C237" s="22">
        <v>104.36465073382</v>
      </c>
      <c r="D237" s="22">
        <v>186.70657071611848</v>
      </c>
      <c r="E237" s="22">
        <v>32.491288075080064</v>
      </c>
      <c r="F237" s="22">
        <v>0</v>
      </c>
      <c r="G237" s="22">
        <v>49.898148081502946</v>
      </c>
      <c r="H237" s="22">
        <v>0</v>
      </c>
      <c r="I237" s="22">
        <v>1266.288016323613</v>
      </c>
      <c r="J237" s="22">
        <v>278944.94099465158</v>
      </c>
      <c r="K237" s="22">
        <v>728.91375060442431</v>
      </c>
      <c r="L237" s="22">
        <v>37.360240059112478</v>
      </c>
      <c r="M237" s="22">
        <v>13.293632116292056</v>
      </c>
      <c r="N237" s="22">
        <v>112.06183111194289</v>
      </c>
      <c r="O237" s="22">
        <v>5.9811802229847961</v>
      </c>
      <c r="P237" s="22">
        <v>0.74984005531426456</v>
      </c>
      <c r="Q237" s="22">
        <v>12.467127453207278</v>
      </c>
      <c r="R237" s="22">
        <v>2085.6759177730883</v>
      </c>
      <c r="S237" s="22">
        <v>3030.4369528057587</v>
      </c>
      <c r="T237" s="22">
        <v>1.6372818587557758</v>
      </c>
      <c r="U237" s="22">
        <v>219.16146216587256</v>
      </c>
      <c r="V237" s="22">
        <v>345.93158996469657</v>
      </c>
      <c r="W237" s="22">
        <v>2.9382009167598486</v>
      </c>
      <c r="X237" s="22">
        <v>9.3431840444484227</v>
      </c>
      <c r="Y237" s="22">
        <v>210.44099548688786</v>
      </c>
      <c r="Z237" s="22">
        <v>1605.7027038424644</v>
      </c>
      <c r="AA237" s="22">
        <v>0</v>
      </c>
      <c r="AB237" s="22">
        <v>1.161443169165012</v>
      </c>
      <c r="AC237" s="22">
        <v>4.679853355976884</v>
      </c>
      <c r="AD237" s="22">
        <v>0.4555139479799416</v>
      </c>
      <c r="AE237" s="22">
        <v>55.781600693156264</v>
      </c>
      <c r="AF237" s="22">
        <v>13.092187059986072</v>
      </c>
      <c r="AG237" s="22">
        <v>111.06400385257906</v>
      </c>
      <c r="AH237" s="22">
        <v>0.19219952996201933</v>
      </c>
      <c r="AI237" s="22">
        <v>2724.8730547862556</v>
      </c>
      <c r="AJ237" s="22">
        <v>40.774580917590839</v>
      </c>
      <c r="AK237" s="22">
        <v>183.3236261245759</v>
      </c>
      <c r="AL237" s="22">
        <v>2474.2539321462818</v>
      </c>
      <c r="AM237" s="22">
        <v>621.69302522668852</v>
      </c>
      <c r="AN237" s="22">
        <v>190.75081717863725</v>
      </c>
      <c r="AO237" s="22">
        <v>1.016147414835924</v>
      </c>
      <c r="AP237" s="22">
        <v>506.81463488701456</v>
      </c>
      <c r="AQ237" s="22">
        <v>21.058918463520335</v>
      </c>
      <c r="AR237" s="22">
        <v>600.11068554526787</v>
      </c>
      <c r="AS237" s="22">
        <v>760.75126014576517</v>
      </c>
      <c r="AT237" s="22">
        <v>8.642052425614466</v>
      </c>
      <c r="AU237" s="22">
        <v>36.61315210606935</v>
      </c>
      <c r="AV237" s="22">
        <v>436.70264376457021</v>
      </c>
      <c r="AW237" s="22">
        <v>13.703315186698003</v>
      </c>
      <c r="AX237" s="22">
        <v>37.714100781939862</v>
      </c>
      <c r="AY237" s="22">
        <v>47750.512609266269</v>
      </c>
      <c r="AZ237" s="22">
        <v>1039.4000710661976</v>
      </c>
      <c r="BA237" s="22">
        <v>4127.8808805850231</v>
      </c>
      <c r="BB237" s="22">
        <v>70.480709056294756</v>
      </c>
      <c r="BC237" s="22">
        <v>0</v>
      </c>
      <c r="BD237" s="22">
        <v>351015.73002720682</v>
      </c>
    </row>
    <row r="238" spans="1:56" x14ac:dyDescent="0.3">
      <c r="A238" s="23" t="s">
        <v>52</v>
      </c>
      <c r="B238" s="22">
        <v>580956.91431189852</v>
      </c>
      <c r="C238" s="22">
        <v>454020.43969460163</v>
      </c>
      <c r="D238" s="22">
        <v>547277.65072730859</v>
      </c>
      <c r="E238" s="22">
        <v>296947.49575484131</v>
      </c>
      <c r="F238" s="22">
        <v>499.66586011611679</v>
      </c>
      <c r="G238" s="22">
        <v>17321.741442843228</v>
      </c>
      <c r="H238" s="22">
        <v>4836.5643661354779</v>
      </c>
      <c r="I238" s="22">
        <v>204760.56098079248</v>
      </c>
      <c r="J238" s="22">
        <v>5397320.7729861699</v>
      </c>
      <c r="K238" s="22">
        <v>269189.39504711499</v>
      </c>
      <c r="L238" s="22">
        <v>149654.90672415285</v>
      </c>
      <c r="M238" s="22">
        <v>27203.596587017797</v>
      </c>
      <c r="N238" s="22">
        <v>140478.57324220464</v>
      </c>
      <c r="O238" s="22">
        <v>103811.17385682276</v>
      </c>
      <c r="P238" s="22">
        <v>23269.983810587357</v>
      </c>
      <c r="Q238" s="22">
        <v>63025.121543179615</v>
      </c>
      <c r="R238" s="22">
        <v>1468827.8447846847</v>
      </c>
      <c r="S238" s="22">
        <v>3134514.6240962422</v>
      </c>
      <c r="T238" s="22">
        <v>24897.622146412519</v>
      </c>
      <c r="U238" s="22">
        <v>235782.52882638937</v>
      </c>
      <c r="V238" s="22">
        <v>2307098.9443117427</v>
      </c>
      <c r="W238" s="22">
        <v>74225.190689474228</v>
      </c>
      <c r="X238" s="22">
        <v>137462.60586688929</v>
      </c>
      <c r="Y238" s="22">
        <v>825433.35399161524</v>
      </c>
      <c r="Z238" s="22">
        <v>3444583.509641625</v>
      </c>
      <c r="AA238" s="22">
        <v>1625.7214738965217</v>
      </c>
      <c r="AB238" s="22">
        <v>2440.5923976454642</v>
      </c>
      <c r="AC238" s="22">
        <v>47544.056849124398</v>
      </c>
      <c r="AD238" s="22">
        <v>130498.63555449541</v>
      </c>
      <c r="AE238" s="22">
        <v>1242784.0652168903</v>
      </c>
      <c r="AF238" s="22">
        <v>25451.032971851571</v>
      </c>
      <c r="AG238" s="22">
        <v>583702.81935511692</v>
      </c>
      <c r="AH238" s="22">
        <v>17801.763406143429</v>
      </c>
      <c r="AI238" s="22">
        <v>3060946.4421001971</v>
      </c>
      <c r="AJ238" s="22">
        <v>13451.152612880736</v>
      </c>
      <c r="AK238" s="22">
        <v>50540.776025343548</v>
      </c>
      <c r="AL238" s="22">
        <v>3363816.7597683459</v>
      </c>
      <c r="AM238" s="22">
        <v>186913.11412125549</v>
      </c>
      <c r="AN238" s="22">
        <v>312481.58284059999</v>
      </c>
      <c r="AO238" s="22">
        <v>99819.177555547416</v>
      </c>
      <c r="AP238" s="22">
        <v>2086099.2017274774</v>
      </c>
      <c r="AQ238" s="22">
        <v>68790.463449379691</v>
      </c>
      <c r="AR238" s="22">
        <v>134324.03737415036</v>
      </c>
      <c r="AS238" s="22">
        <v>844697.79394792952</v>
      </c>
      <c r="AT238" s="22">
        <v>56445.286496983106</v>
      </c>
      <c r="AU238" s="22">
        <v>92252.123748939775</v>
      </c>
      <c r="AV238" s="22">
        <v>203946.1114948203</v>
      </c>
      <c r="AW238" s="22">
        <v>159813.94966739058</v>
      </c>
      <c r="AX238" s="22">
        <v>662499.54632537044</v>
      </c>
      <c r="AY238" s="22">
        <v>1498669.4002373659</v>
      </c>
      <c r="AZ238" s="22">
        <v>935309.11145605671</v>
      </c>
      <c r="BA238" s="22">
        <v>6510992.5364972176</v>
      </c>
      <c r="BB238" s="22">
        <v>1072515.0149122055</v>
      </c>
      <c r="BC238" s="22">
        <v>4234105.9895326858</v>
      </c>
      <c r="BD238" s="22">
        <v>47633679.040408172</v>
      </c>
    </row>
    <row r="241" spans="1:65" x14ac:dyDescent="0.3">
      <c r="A241" s="7" t="s">
        <v>272</v>
      </c>
      <c r="BF241" s="7" t="s">
        <v>271</v>
      </c>
    </row>
    <row r="242" spans="1:65" x14ac:dyDescent="0.3">
      <c r="A242" s="6" t="s">
        <v>86</v>
      </c>
      <c r="BF242" s="6" t="s">
        <v>86</v>
      </c>
    </row>
    <row r="243" spans="1:65" x14ac:dyDescent="0.3">
      <c r="A243" s="23" t="s">
        <v>67</v>
      </c>
      <c r="B243" s="23" t="s">
        <v>1</v>
      </c>
      <c r="C243" s="23" t="s">
        <v>2</v>
      </c>
      <c r="D243" s="23" t="s">
        <v>3</v>
      </c>
      <c r="E243" s="23" t="s">
        <v>4</v>
      </c>
      <c r="F243" s="23" t="s">
        <v>5</v>
      </c>
      <c r="G243" s="23" t="s">
        <v>6</v>
      </c>
      <c r="H243" s="23" t="s">
        <v>7</v>
      </c>
      <c r="I243" s="23" t="s">
        <v>8</v>
      </c>
      <c r="J243" s="23" t="s">
        <v>9</v>
      </c>
      <c r="K243" s="23" t="s">
        <v>360</v>
      </c>
      <c r="L243" s="23" t="s">
        <v>10</v>
      </c>
      <c r="M243" s="23" t="s">
        <v>11</v>
      </c>
      <c r="N243" s="23" t="s">
        <v>12</v>
      </c>
      <c r="O243" s="23" t="s">
        <v>13</v>
      </c>
      <c r="P243" s="23" t="s">
        <v>14</v>
      </c>
      <c r="Q243" s="23" t="s">
        <v>15</v>
      </c>
      <c r="R243" s="23" t="s">
        <v>16</v>
      </c>
      <c r="S243" s="23" t="s">
        <v>17</v>
      </c>
      <c r="T243" s="23" t="s">
        <v>18</v>
      </c>
      <c r="U243" s="23" t="s">
        <v>19</v>
      </c>
      <c r="V243" s="23" t="s">
        <v>20</v>
      </c>
      <c r="W243" s="23" t="s">
        <v>21</v>
      </c>
      <c r="X243" s="23" t="s">
        <v>22</v>
      </c>
      <c r="Y243" s="23" t="s">
        <v>23</v>
      </c>
      <c r="Z243" s="23" t="s">
        <v>24</v>
      </c>
      <c r="AA243" s="23" t="s">
        <v>25</v>
      </c>
      <c r="AB243" s="23" t="s">
        <v>26</v>
      </c>
      <c r="AC243" s="23" t="s">
        <v>27</v>
      </c>
      <c r="AD243" s="23" t="s">
        <v>28</v>
      </c>
      <c r="AE243" s="23" t="s">
        <v>29</v>
      </c>
      <c r="AF243" s="23" t="s">
        <v>30</v>
      </c>
      <c r="AG243" s="23" t="s">
        <v>31</v>
      </c>
      <c r="AH243" s="23" t="s">
        <v>32</v>
      </c>
      <c r="AI243" s="23" t="s">
        <v>33</v>
      </c>
      <c r="AJ243" s="24" t="s">
        <v>34</v>
      </c>
      <c r="AK243" s="23" t="s">
        <v>35</v>
      </c>
      <c r="AL243" s="23" t="s">
        <v>361</v>
      </c>
      <c r="AM243" s="23" t="s">
        <v>36</v>
      </c>
      <c r="AN243" s="23" t="s">
        <v>37</v>
      </c>
      <c r="AO243" s="23" t="s">
        <v>38</v>
      </c>
      <c r="AP243" s="23" t="s">
        <v>197</v>
      </c>
      <c r="AQ243" s="23" t="s">
        <v>40</v>
      </c>
      <c r="AR243" s="23" t="s">
        <v>41</v>
      </c>
      <c r="AS243" s="23" t="s">
        <v>42</v>
      </c>
      <c r="AT243" s="23" t="s">
        <v>43</v>
      </c>
      <c r="AU243" s="23" t="s">
        <v>44</v>
      </c>
      <c r="AV243" s="23" t="s">
        <v>45</v>
      </c>
      <c r="AW243" s="23" t="s">
        <v>46</v>
      </c>
      <c r="AX243" s="23" t="s">
        <v>47</v>
      </c>
      <c r="AY243" s="23" t="s">
        <v>48</v>
      </c>
      <c r="AZ243" s="23" t="s">
        <v>49</v>
      </c>
      <c r="BA243" s="23" t="s">
        <v>50</v>
      </c>
      <c r="BB243" s="23" t="s">
        <v>229</v>
      </c>
      <c r="BC243" s="24" t="s">
        <v>51</v>
      </c>
      <c r="BD243" s="23" t="s">
        <v>52</v>
      </c>
      <c r="BF243" s="1" t="s">
        <v>84</v>
      </c>
      <c r="BG243" s="12" t="s">
        <v>56</v>
      </c>
      <c r="BH243" s="12" t="s">
        <v>57</v>
      </c>
      <c r="BI243" s="12" t="s">
        <v>65</v>
      </c>
      <c r="BJ243" s="12" t="s">
        <v>58</v>
      </c>
      <c r="BK243" s="12" t="s">
        <v>59</v>
      </c>
      <c r="BL243" s="12" t="s">
        <v>60</v>
      </c>
      <c r="BM243" s="12" t="s">
        <v>61</v>
      </c>
    </row>
    <row r="244" spans="1:65" x14ac:dyDescent="0.3">
      <c r="A244" s="23" t="s">
        <v>1</v>
      </c>
      <c r="B244" s="22">
        <v>0</v>
      </c>
      <c r="C244" s="22">
        <v>110.33967475546362</v>
      </c>
      <c r="D244" s="22">
        <v>108.16140855342509</v>
      </c>
      <c r="E244" s="22">
        <v>0.86381170929030904</v>
      </c>
      <c r="F244" s="22">
        <v>0</v>
      </c>
      <c r="G244" s="22">
        <v>0.55027703364111236</v>
      </c>
      <c r="H244" s="22">
        <v>0</v>
      </c>
      <c r="I244" s="22">
        <v>1625.0377050013826</v>
      </c>
      <c r="J244" s="22">
        <v>606241.24846634595</v>
      </c>
      <c r="K244" s="22">
        <v>0</v>
      </c>
      <c r="L244" s="22">
        <v>472.39535313056717</v>
      </c>
      <c r="M244" s="22">
        <v>0</v>
      </c>
      <c r="N244" s="22">
        <v>579.17503584151314</v>
      </c>
      <c r="O244" s="22">
        <v>772.83715063260081</v>
      </c>
      <c r="P244" s="22">
        <v>2.0945220184888057E-5</v>
      </c>
      <c r="Q244" s="22">
        <v>63.38191411269807</v>
      </c>
      <c r="R244" s="22">
        <v>14359.258536013656</v>
      </c>
      <c r="S244" s="22">
        <v>34444.338132930345</v>
      </c>
      <c r="T244" s="22">
        <v>1.4263694945908765E-4</v>
      </c>
      <c r="U244" s="22">
        <v>3191.4027789895658</v>
      </c>
      <c r="V244" s="22">
        <v>261.12697829871257</v>
      </c>
      <c r="W244" s="22">
        <v>1392.9671305305078</v>
      </c>
      <c r="X244" s="22">
        <v>453.17707722813441</v>
      </c>
      <c r="Y244" s="22">
        <v>979.92504663239311</v>
      </c>
      <c r="Z244" s="22">
        <v>1431.9011964665381</v>
      </c>
      <c r="AA244" s="22">
        <v>0</v>
      </c>
      <c r="AB244" s="22">
        <v>0.94820513288338704</v>
      </c>
      <c r="AC244" s="22">
        <v>16.147132371078609</v>
      </c>
      <c r="AD244" s="22">
        <v>4.2126853452228386E-2</v>
      </c>
      <c r="AE244" s="22">
        <v>56079.962954737326</v>
      </c>
      <c r="AF244" s="22">
        <v>0</v>
      </c>
      <c r="AG244" s="22">
        <v>0.45331474819098627</v>
      </c>
      <c r="AH244" s="22">
        <v>0</v>
      </c>
      <c r="AI244" s="22">
        <v>632.35584414767629</v>
      </c>
      <c r="AJ244" s="22">
        <v>2186.6250436236119</v>
      </c>
      <c r="AK244" s="22">
        <v>5.6463652914017309E-2</v>
      </c>
      <c r="AL244" s="22">
        <v>8982.489959345683</v>
      </c>
      <c r="AM244" s="22">
        <v>3248.7280774587421</v>
      </c>
      <c r="AN244" s="22">
        <v>85.623887048439869</v>
      </c>
      <c r="AO244" s="22">
        <v>16.808094003720758</v>
      </c>
      <c r="AP244" s="22">
        <v>41272.955194477749</v>
      </c>
      <c r="AQ244" s="22">
        <v>0.12942893585630613</v>
      </c>
      <c r="AR244" s="22">
        <v>1.6371417386375915</v>
      </c>
      <c r="AS244" s="22">
        <v>247629.91837896488</v>
      </c>
      <c r="AT244" s="22">
        <v>376.71451096711564</v>
      </c>
      <c r="AU244" s="22">
        <v>5.6721842012286299</v>
      </c>
      <c r="AV244" s="22">
        <v>1324.4868422621917</v>
      </c>
      <c r="AW244" s="22">
        <v>150.57524337867781</v>
      </c>
      <c r="AX244" s="22">
        <v>10.014225386817417</v>
      </c>
      <c r="AY244" s="22">
        <v>0</v>
      </c>
      <c r="AZ244" s="22">
        <v>3136.7705355553067</v>
      </c>
      <c r="BA244" s="22">
        <v>7497.8109189798251</v>
      </c>
      <c r="BB244" s="22">
        <v>7345.4284700631824</v>
      </c>
      <c r="BC244" s="22">
        <v>503.98765399467652</v>
      </c>
      <c r="BD244" s="22">
        <v>1046994.4296698184</v>
      </c>
      <c r="BF244" s="12" t="s">
        <v>62</v>
      </c>
      <c r="BG244" s="13">
        <f>B244+AJ244+B278+AJ278</f>
        <v>21926.138660008401</v>
      </c>
      <c r="BH244" s="13">
        <f>SUM(C244,D244,G244,L244:U244,X244:Y244,AB244:AD244,AF244,AI244,AK244,AN244:AO244,AQ244,AT244:AW244,AZ244,AR244)+SUM(C278,D278,G278,L278:U278,X278:Y278,AB278:AD278,AF278,AI278,AK278,AN278:AO278,AQ278,AT278:AW278,AZ278,AR278)</f>
        <v>63031.015076447722</v>
      </c>
      <c r="BI244" s="13">
        <f>SUM(F244,H244,V244:W244,AA244,AE244,AH244,AM244,AS244,AX244,BB244,AY244)+SUM(F278,H278,V278:W278,AA278,AE278,AH278,AM278,AS278,AX278,BB278,AY278)</f>
        <v>318839.82237772102</v>
      </c>
      <c r="BJ244" s="13">
        <f>SUM(E244,I244,AG244,BA244)+SUM(E278,I278,AG278,BA278)</f>
        <v>9660.0507245183799</v>
      </c>
      <c r="BK244" s="13">
        <f>SUM(J244:K244,Z244,AL244,AP244)+SUM(J278:K278,Z278,AL278,AP278)</f>
        <v>665073.04138389637</v>
      </c>
      <c r="BL244" s="13">
        <f>BC244+BC278</f>
        <v>621.0745421408119</v>
      </c>
      <c r="BM244" s="13">
        <f>SUM(BG244:BL244)</f>
        <v>1079151.1427647327</v>
      </c>
    </row>
    <row r="245" spans="1:65" x14ac:dyDescent="0.3">
      <c r="A245" s="23" t="s">
        <v>2</v>
      </c>
      <c r="B245" s="22">
        <v>21.77285942887357</v>
      </c>
      <c r="C245" s="22">
        <v>0</v>
      </c>
      <c r="D245" s="22">
        <v>377.15570623952237</v>
      </c>
      <c r="E245" s="22">
        <v>1.5301147879135304E-4</v>
      </c>
      <c r="F245" s="22">
        <v>0</v>
      </c>
      <c r="G245" s="22">
        <v>0.66495334921006477</v>
      </c>
      <c r="H245" s="22">
        <v>0</v>
      </c>
      <c r="I245" s="22">
        <v>3711.7263369863526</v>
      </c>
      <c r="J245" s="22">
        <v>19161.769719863372</v>
      </c>
      <c r="K245" s="22">
        <v>0</v>
      </c>
      <c r="L245" s="22">
        <v>7516.9881421419168</v>
      </c>
      <c r="M245" s="22">
        <v>0</v>
      </c>
      <c r="N245" s="22">
        <v>22435.164027014525</v>
      </c>
      <c r="O245" s="22">
        <v>7251.5527030668145</v>
      </c>
      <c r="P245" s="22">
        <v>3.4513544232993396E-4</v>
      </c>
      <c r="Q245" s="22">
        <v>724.02953567422412</v>
      </c>
      <c r="R245" s="22">
        <v>12073.309303378401</v>
      </c>
      <c r="S245" s="22">
        <v>712864.3336576795</v>
      </c>
      <c r="T245" s="22">
        <v>1.8374271680703211E-3</v>
      </c>
      <c r="U245" s="22">
        <v>1251.6310440300349</v>
      </c>
      <c r="V245" s="22">
        <v>3.5779805329375605</v>
      </c>
      <c r="W245" s="22">
        <v>2949.2138525147252</v>
      </c>
      <c r="X245" s="22">
        <v>48.878326965921033</v>
      </c>
      <c r="Y245" s="22">
        <v>41171.944744412889</v>
      </c>
      <c r="Z245" s="22">
        <v>47974.281939202316</v>
      </c>
      <c r="AA245" s="22">
        <v>0</v>
      </c>
      <c r="AB245" s="22">
        <v>3.1537874855690623E-2</v>
      </c>
      <c r="AC245" s="22">
        <v>1014.175675673458</v>
      </c>
      <c r="AD245" s="22">
        <v>19272.1376397885</v>
      </c>
      <c r="AE245" s="22">
        <v>3077.0324150038859</v>
      </c>
      <c r="AF245" s="22">
        <v>4.8138442765818935E-5</v>
      </c>
      <c r="AG245" s="22">
        <v>0.38305285390308769</v>
      </c>
      <c r="AH245" s="22">
        <v>0</v>
      </c>
      <c r="AI245" s="22">
        <v>199304.14453212282</v>
      </c>
      <c r="AJ245" s="22">
        <v>0</v>
      </c>
      <c r="AK245" s="22">
        <v>15.281073532406978</v>
      </c>
      <c r="AL245" s="22">
        <v>40551.798639682711</v>
      </c>
      <c r="AM245" s="22">
        <v>106.75829886090995</v>
      </c>
      <c r="AN245" s="22">
        <v>2172.0848123599653</v>
      </c>
      <c r="AO245" s="22">
        <v>1373.4654917465125</v>
      </c>
      <c r="AP245" s="22">
        <v>17.980810555477888</v>
      </c>
      <c r="AQ245" s="22">
        <v>68.197078001745993</v>
      </c>
      <c r="AR245" s="22">
        <v>74.040820534930731</v>
      </c>
      <c r="AS245" s="22">
        <v>29833.850097043163</v>
      </c>
      <c r="AT245" s="22">
        <v>649.92543765138817</v>
      </c>
      <c r="AU245" s="22">
        <v>5375.1317319602722</v>
      </c>
      <c r="AV245" s="22">
        <v>2.9389562569317191</v>
      </c>
      <c r="AW245" s="22">
        <v>391.41317179587287</v>
      </c>
      <c r="AX245" s="22">
        <v>1062.6005840674195</v>
      </c>
      <c r="AY245" s="22">
        <v>4.9354672375009984E-2</v>
      </c>
      <c r="AZ245" s="22">
        <v>37113.087255886276</v>
      </c>
      <c r="BA245" s="22">
        <v>138830.18837599905</v>
      </c>
      <c r="BB245" s="22">
        <v>285.34380948143047</v>
      </c>
      <c r="BC245" s="22">
        <v>302.58603552503945</v>
      </c>
      <c r="BD245" s="22">
        <v>1360432.6239051258</v>
      </c>
      <c r="BF245" s="12" t="s">
        <v>63</v>
      </c>
      <c r="BG245" s="13">
        <f>BG250-SUM(BG246:BG249,BG244)</f>
        <v>9270.9332045774499</v>
      </c>
      <c r="BH245" s="13">
        <f t="shared" ref="BH245:BM245" si="4">BH250-SUM(BH246:BH249,BH244)</f>
        <v>24031792.949039288</v>
      </c>
      <c r="BI245" s="13">
        <f t="shared" si="4"/>
        <v>8124656.8876573443</v>
      </c>
      <c r="BJ245" s="13">
        <f t="shared" si="4"/>
        <v>1518411.4478382692</v>
      </c>
      <c r="BK245" s="13">
        <f t="shared" si="4"/>
        <v>2220261.9184700064</v>
      </c>
      <c r="BL245" s="13">
        <f t="shared" si="4"/>
        <v>32800.443068168592</v>
      </c>
      <c r="BM245" s="13">
        <f t="shared" si="4"/>
        <v>35937194.579277679</v>
      </c>
    </row>
    <row r="246" spans="1:65" x14ac:dyDescent="0.3">
      <c r="A246" s="23" t="s">
        <v>3</v>
      </c>
      <c r="B246" s="22">
        <v>249.60152470670002</v>
      </c>
      <c r="C246" s="22">
        <v>155.59089633126788</v>
      </c>
      <c r="D246" s="22">
        <v>0</v>
      </c>
      <c r="E246" s="22">
        <v>8.5355784740758845E-4</v>
      </c>
      <c r="F246" s="22">
        <v>0</v>
      </c>
      <c r="G246" s="22">
        <v>7.0002359641468468</v>
      </c>
      <c r="H246" s="22">
        <v>0</v>
      </c>
      <c r="I246" s="22">
        <v>171.20062244234185</v>
      </c>
      <c r="J246" s="22">
        <v>27110.251342226074</v>
      </c>
      <c r="K246" s="22">
        <v>0</v>
      </c>
      <c r="L246" s="22">
        <v>0</v>
      </c>
      <c r="M246" s="22">
        <v>0</v>
      </c>
      <c r="N246" s="22">
        <v>12515.157159892433</v>
      </c>
      <c r="O246" s="22">
        <v>1572.3707761393871</v>
      </c>
      <c r="P246" s="22">
        <v>5.1295440959107962E-5</v>
      </c>
      <c r="Q246" s="22">
        <v>125.68057250520978</v>
      </c>
      <c r="R246" s="22">
        <v>72796.518891196945</v>
      </c>
      <c r="S246" s="22">
        <v>247150.57788517018</v>
      </c>
      <c r="T246" s="22">
        <v>3.4932195293152518E-4</v>
      </c>
      <c r="U246" s="22">
        <v>695.2201364768265</v>
      </c>
      <c r="V246" s="22">
        <v>67920.105915251275</v>
      </c>
      <c r="W246" s="22">
        <v>6.549012580984872</v>
      </c>
      <c r="X246" s="22">
        <v>101.57925074719203</v>
      </c>
      <c r="Y246" s="22">
        <v>17215.322537909509</v>
      </c>
      <c r="Z246" s="22">
        <v>5267.9671683537899</v>
      </c>
      <c r="AA246" s="22">
        <v>0</v>
      </c>
      <c r="AB246" s="22">
        <v>0.3591413707264216</v>
      </c>
      <c r="AC246" s="22">
        <v>541.17689560443898</v>
      </c>
      <c r="AD246" s="22">
        <v>166305.48220529922</v>
      </c>
      <c r="AE246" s="22">
        <v>3380.8497605809439</v>
      </c>
      <c r="AF246" s="22">
        <v>0</v>
      </c>
      <c r="AG246" s="22">
        <v>0.66064757479648428</v>
      </c>
      <c r="AH246" s="22">
        <v>0</v>
      </c>
      <c r="AI246" s="22">
        <v>683880.42166925012</v>
      </c>
      <c r="AJ246" s="22">
        <v>0</v>
      </c>
      <c r="AK246" s="22">
        <v>0.14272316157737566</v>
      </c>
      <c r="AL246" s="22">
        <v>8633.7068481503757</v>
      </c>
      <c r="AM246" s="22">
        <v>6398.4985159927737</v>
      </c>
      <c r="AN246" s="22">
        <v>3378.636726689746</v>
      </c>
      <c r="AO246" s="22">
        <v>33687.342901086537</v>
      </c>
      <c r="AP246" s="22">
        <v>18193.93661856261</v>
      </c>
      <c r="AQ246" s="22">
        <v>3.4033776820943826</v>
      </c>
      <c r="AR246" s="22">
        <v>17.23854596560529</v>
      </c>
      <c r="AS246" s="22">
        <v>1553.2518285550077</v>
      </c>
      <c r="AT246" s="22">
        <v>1.3072022895838149</v>
      </c>
      <c r="AU246" s="22">
        <v>60316.381832551655</v>
      </c>
      <c r="AV246" s="22">
        <v>159.21370032728095</v>
      </c>
      <c r="AW246" s="22">
        <v>177.01448623067151</v>
      </c>
      <c r="AX246" s="22">
        <v>30.613132477941011</v>
      </c>
      <c r="AY246" s="22">
        <v>0</v>
      </c>
      <c r="AZ246" s="22">
        <v>8209.29108023769</v>
      </c>
      <c r="BA246" s="22">
        <v>11913.103544168047</v>
      </c>
      <c r="BB246" s="22">
        <v>91944.866450674948</v>
      </c>
      <c r="BC246" s="22">
        <v>541.92592326026352</v>
      </c>
      <c r="BD246" s="22">
        <v>1552329.5209398142</v>
      </c>
      <c r="BF246" s="12" t="s">
        <v>65</v>
      </c>
      <c r="BG246" s="13">
        <f>B248+AJ248+B250+AJ250+B264+AJ264+B265+AJ265+B269+AJ269+B273+AJ273+B276+AJ276+B281+AJ281+B287+AJ287+B292+AJ292+B293+AJ293+B296+AJ296</f>
        <v>18675.736982543924</v>
      </c>
      <c r="BH246" s="13">
        <f>SUM(C248,D248,G248,L248:U248,X248:Y248,AB248:AD248,AF248,AI248,AK248,AN248:AO248,AQ248,AT248:AW248,AZ248,AR248)+SUM(C250,D250,G250,L250:U250,X250:Y250,AB250:AD250,AF250,AI250,AK250,AN250:AO250,AQ250,AT250:AW250,AZ250,AR250)+SUM(C264,D264,G264,L264:U264,X264:Y264,AB264:AD264,AF264,AI264,AK264,AN264:AO264,AQ264,AT264:AW264,AZ264,AR264)+SUM(C265,D265,G265,L265:U265,X265:Y265,AB265:AD265,AF265,AI265,AK265,AN265:AO265,AQ265,AT265:AW265,AZ265,AR265)+SUM(C269,D269,G269,L269:U269,X269:Y269,AB269:AD269,AF269,AI269,AK269,AN269:AO269,AQ269,AT269:AW269,AZ269,AR269)+SUM(C273,D273,G273,L273:U273,X273:Y273,AB273:AD273,AF273,AI273,AK273,AN273:AO273,AQ273,AT273:AW273,AZ273,AR273)+SUM(C276,D276,G276,L276:U276,X276:Y276,AB276:AD276,AF276,AI276,AK276,AN276:AO276,AQ276,AT276:AW276,AZ276,AR276)+SUM(C281,D281,G281,L281:U281,X281:Y281,AB281:AD281,AF281,AI281,AK281,AN281:AO281,AQ281,AT281:AW281,AZ281,AR281)+SUM(C287,D287,G287,L287:U287,X287:Y287,AB287:AD287,AF287,AI287,AK287,AN287:AO287,AQ287,AT287:AW287,AZ287,AR287)+SUM(C292,D292,G292,L292:U292,X292:Y292,AB292:AD292,AF292,AI292,AK292,AN292:AO292,AQ292,AT292:AW292,AZ292,AR292)+SUM(C293,D293,G293,L293:U293,X293:Y293,AB293:AD293,AF293,AI293,AK293,AN293:AO293,AQ293,AT293:AW293,AZ293,AR293)+SUM(C296,D296,G296,L296:U296,X296:Y296,AB296:AD296,AF296,AI296,AK296,AN296:AO296,AQ296,AT296:AW296,AZ296,AR296)</f>
        <v>3576855.235558914</v>
      </c>
      <c r="BI246" s="13">
        <f>SUM(F248,H248,V248:W248,AA248,AE248,AH248,AM248,AS248,AX248,BB248,AY248)+SUM(F250,H250,V250:W250,AA250,AE250,AH250,AM250,AS250,AX250,BB250,AY250)+SUM(F264,H264,V264:W264,AA264,AE264,AH264,AM264,AS264,AX264,BB264,AY264)+SUM(F265,H265,V265:W265,AA265,AE265,AH265,AM265,AS265,AX265,BB265,AY265)+SUM(F269,H269,V269:W269,AA269,AE269,AH269,AM269,AS269,AX269,BB269,AY269)+SUM(F273,H273,V273:W273,AA273,AE273,AH273,AM273,AS273,AX273,BB273,AY273)+SUM(F276,H276,V276:W276,AA276,AE276,AH276,AM276,AS276,AX276,BB276,AY276)+SUM(F281,H281,V281:W281,AA281,AE281,AH281,AM281,AS281,AX281,BB281,AY281)+SUM(F287,H287,V287:W287,AA287,AE287,AH287,AM287,AS287,AX287,BB287,AY287)+SUM(F292,H292,V292:W292,AA292,AE292,AH292,AM292,AS292,AX292,BB292,AY292)+SUM(F293,H293,V293:W293,AA293,AE293,AH293,AM293,AS293,AX293,BB293,AY293)+SUM(F296,H296,V296:W296,AA296,AE296,AH296,AM296,AS296,AX296,BB296,AY296)</f>
        <v>4962102.461513686</v>
      </c>
      <c r="BJ246" s="13">
        <f>SUM(E248,I248,AG248,BA248)+SUM(E250,I250,AG250,BA250)+SUM(E264,I264,AG264,BA264)+SUM(E265,I265,AG265,BA265)+SUM(E269,I269,AG269,BA269)+SUM(E273,I273,AG273,BA273)+SUM(E276,I276,AG276,BA276)+SUM(E281,I281,AG281,BA281)+SUM(E287,I287,AG287,BA287)+SUM(E292,I292,AG292,BA292)+SUM(E293,I293,AG293,BA293)+SUM(E296,I296,AG296,BA296)</f>
        <v>758996.01502874296</v>
      </c>
      <c r="BK246" s="13">
        <f>SUM(J248:K248,Z248,AL248,AP248)+SUM(J250:K250,Z250,AL250,AP250)+SUM(J264:K264,Z264,AL264,AP264)+SUM(J265:K265,Z265,AL265,AP265)+SUM(J269:K269,Z269,AL269,AP269)+SUM(J273:K273,Z273,AL273,AP273)+SUM(J276:K276,Z276,AL276,AP276)+SUM(J281:K281,Z281,AL281,AP281)+SUM(J287:K287,Z287,AL287,AP287)+SUM(J292:K292,Z292,AL292,AP292)+SUM(J293:K293,Z293,AL293,AP293)+SUM(J296:K296,Z296,AL296,AP296)</f>
        <v>8435681.673627533</v>
      </c>
      <c r="BL246" s="13">
        <f>BC248+BC250+BC264+BC265+BC269+BC273+BC276+BC281+BC287+BC292+BC293+BC296</f>
        <v>142585.87126116565</v>
      </c>
      <c r="BM246" s="13">
        <f>SUM(BG246:BL246)</f>
        <v>17894896.993972585</v>
      </c>
    </row>
    <row r="247" spans="1:65" x14ac:dyDescent="0.3">
      <c r="A247" s="23" t="s">
        <v>4</v>
      </c>
      <c r="B247" s="22">
        <v>23.131112233594322</v>
      </c>
      <c r="C247" s="22">
        <v>10.125502626397124</v>
      </c>
      <c r="D247" s="22">
        <v>94.867046444725574</v>
      </c>
      <c r="E247" s="22">
        <v>0</v>
      </c>
      <c r="F247" s="22">
        <v>0</v>
      </c>
      <c r="G247" s="22">
        <v>0.93200527306917524</v>
      </c>
      <c r="H247" s="22">
        <v>0</v>
      </c>
      <c r="I247" s="22">
        <v>2.3300807875519918</v>
      </c>
      <c r="J247" s="22">
        <v>413041.65526112268</v>
      </c>
      <c r="K247" s="22">
        <v>0</v>
      </c>
      <c r="L247" s="22">
        <v>0</v>
      </c>
      <c r="M247" s="22">
        <v>0</v>
      </c>
      <c r="N247" s="22">
        <v>24.018338711486646</v>
      </c>
      <c r="O247" s="22">
        <v>53.748935575703108</v>
      </c>
      <c r="P247" s="22">
        <v>1.5049488127247907E-5</v>
      </c>
      <c r="Q247" s="22">
        <v>52.834939727558506</v>
      </c>
      <c r="R247" s="22">
        <v>3694.2254565838398</v>
      </c>
      <c r="S247" s="22">
        <v>11144.744564954948</v>
      </c>
      <c r="T247" s="22">
        <v>1.0248701414655826E-4</v>
      </c>
      <c r="U247" s="22">
        <v>1.7494344465075744</v>
      </c>
      <c r="V247" s="22">
        <v>258.33243342595159</v>
      </c>
      <c r="W247" s="22">
        <v>14.17178080769299</v>
      </c>
      <c r="X247" s="22">
        <v>9.3180256293894299</v>
      </c>
      <c r="Y247" s="22">
        <v>6644.4546430158734</v>
      </c>
      <c r="Z247" s="22">
        <v>574.74513572244496</v>
      </c>
      <c r="AA247" s="22">
        <v>0</v>
      </c>
      <c r="AB247" s="22">
        <v>4.7682684520975252E-2</v>
      </c>
      <c r="AC247" s="22">
        <v>23.270965251329422</v>
      </c>
      <c r="AD247" s="22">
        <v>6.4136930791884716E-3</v>
      </c>
      <c r="AE247" s="22">
        <v>79.309760888197587</v>
      </c>
      <c r="AF247" s="22">
        <v>0</v>
      </c>
      <c r="AG247" s="22">
        <v>0.22420785836535562</v>
      </c>
      <c r="AH247" s="22">
        <v>0</v>
      </c>
      <c r="AI247" s="22">
        <v>680.19990255307334</v>
      </c>
      <c r="AJ247" s="22">
        <v>0</v>
      </c>
      <c r="AK247" s="22">
        <v>0.17961847131676684</v>
      </c>
      <c r="AL247" s="22">
        <v>576.45612586374227</v>
      </c>
      <c r="AM247" s="22">
        <v>132.2066378226904</v>
      </c>
      <c r="AN247" s="22">
        <v>101.06974672916695</v>
      </c>
      <c r="AO247" s="22">
        <v>605.50212221767492</v>
      </c>
      <c r="AP247" s="22">
        <v>27.464858114128376</v>
      </c>
      <c r="AQ247" s="22">
        <v>0.21940235462384716</v>
      </c>
      <c r="AR247" s="22">
        <v>6.4415127924423249E-2</v>
      </c>
      <c r="AS247" s="22">
        <v>167.73487522674793</v>
      </c>
      <c r="AT247" s="22">
        <v>37.731618305521614</v>
      </c>
      <c r="AU247" s="22">
        <v>21.299331436741202</v>
      </c>
      <c r="AV247" s="22">
        <v>992.92439099575813</v>
      </c>
      <c r="AW247" s="22">
        <v>766.06353579678705</v>
      </c>
      <c r="AX247" s="22">
        <v>42.317822584617495</v>
      </c>
      <c r="AY247" s="22">
        <v>0</v>
      </c>
      <c r="AZ247" s="22">
        <v>708.58709420722175</v>
      </c>
      <c r="BA247" s="22">
        <v>824.60131409948451</v>
      </c>
      <c r="BB247" s="22">
        <v>33644.660402684967</v>
      </c>
      <c r="BC247" s="22">
        <v>93.307507713688608</v>
      </c>
      <c r="BD247" s="22">
        <v>475170.8345673072</v>
      </c>
      <c r="BF247" s="12" t="s">
        <v>64</v>
      </c>
      <c r="BG247" s="13">
        <f>B247+AJ247+B251+AJ251+B275+AJ275+B295+AJ295</f>
        <v>31218.792142784092</v>
      </c>
      <c r="BH247" s="13">
        <f>SUM(C247,D247,G247,L247:U247,X247:Y247,AB247:AD247,AF247,AI247,AK247,AN247:AO247,AQ247,AT247:AW247,AZ247,AR247)+SUM(C251,D251,G251,L251:U251,X251:Y251,AB251:AD251,AF251,AI251,AK251,AN251:AO251,AQ251,AT251:AW251,AZ251,AR251)+SUM(C275,D275,G275,L275:U275,X275:Y275,AB275:AD275,AF275,AI275,AK275,AN275:AO275,AQ275,AT275:AW275,AZ275,AR275)+SUM(C295,D295,G295,L295:U295,X295:Y295,AB295:AD295,AF295,AI295,AK295,AN295:AO295,AQ295,AT295:AW295,AZ295,AR295)</f>
        <v>3771400.4955304484</v>
      </c>
      <c r="BI247" s="13">
        <f>SUM(F247,H247,V247:W247,AA247,AE247,AH247,AM247,AS247,AX247,BB247,AY247)+SUM(F251,H251,V251:W251,AA251,AE251,AH251,AM251,AS251,AX251,BB251,AY251)+SUM(F275,H275,V275:W275,AA275,AE275,AH275,AM275,AS275,AX275,BB275,AY275)+SUM(F295,H295,V295:W295,AA295,AE295,AH295,AM295,AS295,AX295,BB295,AY295)</f>
        <v>10145514.11221399</v>
      </c>
      <c r="BJ247" s="13">
        <f>SUM(E247,I247,AG247,BA247)+SUM(E251,I251,AG251,BA251)+SUM(E275,I275,AG275,BA275)+SUM(E295,I295,AG295,BA295)</f>
        <v>1236728.0277218642</v>
      </c>
      <c r="BK247" s="13">
        <f>SUM(J247:K247,Z247,AL247,AP247)+SUM(J251:K251,Z251,AL251,AP251)+SUM(J275:K275,Z275,AL275,AP275)+SUM(J295:K295,Z295,AL295,AP295)</f>
        <v>4099100.0042226091</v>
      </c>
      <c r="BL247" s="13">
        <f>BC247+BC251+BC275+BC295</f>
        <v>15979.306949646694</v>
      </c>
      <c r="BM247" s="13">
        <f>SUM(BG247:BL247)</f>
        <v>19299940.73878134</v>
      </c>
    </row>
    <row r="248" spans="1:65" x14ac:dyDescent="0.3">
      <c r="A248" s="23" t="s">
        <v>5</v>
      </c>
      <c r="B248" s="22">
        <v>0</v>
      </c>
      <c r="C248" s="22">
        <v>0</v>
      </c>
      <c r="D248" s="22">
        <v>0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2.1120129325796571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0.78470712007690369</v>
      </c>
      <c r="S248" s="22">
        <v>1521.3415356985647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0</v>
      </c>
      <c r="AQ248" s="22">
        <v>0</v>
      </c>
      <c r="AR248" s="22">
        <v>0</v>
      </c>
      <c r="AS248" s="22">
        <v>147.43175076602085</v>
      </c>
      <c r="AT248" s="22">
        <v>0</v>
      </c>
      <c r="AU248" s="22">
        <v>0</v>
      </c>
      <c r="AV248" s="22">
        <v>0</v>
      </c>
      <c r="AW248" s="22">
        <v>0</v>
      </c>
      <c r="AX248" s="22">
        <v>0</v>
      </c>
      <c r="AY248" s="22">
        <v>0</v>
      </c>
      <c r="AZ248" s="22">
        <v>0</v>
      </c>
      <c r="BA248" s="22">
        <v>25.198636304718374</v>
      </c>
      <c r="BB248" s="22">
        <v>0</v>
      </c>
      <c r="BC248" s="22">
        <v>0</v>
      </c>
      <c r="BD248" s="22">
        <v>1696.8686428219605</v>
      </c>
      <c r="BF248" s="12" t="s">
        <v>59</v>
      </c>
      <c r="BG248" s="13">
        <f>B252+AJ252+B253+AJ253+B268+AJ268+B280+AJ280+B284+AJ284</f>
        <v>36150.568642584185</v>
      </c>
      <c r="BH248" s="13">
        <f>SUM(C252,D252,G252,L252:U252,X252:Y252,AB252:AD252,AF252,AI252,AK252,AN252:AO252,AQ252,AT252:AW252,AZ252,AR252)+SUM(C253,D253,G253,L253:U253,X253:Y253,AB253:AD253,AF253,AI253,AK253,AN253:AO253,AQ253,AT253:AW253,AZ253,AR253)+SUM(C268,D268,G268,L268:U268,X268:Y268,AB268:AD268,AF268,AI268,AK268,AN268:AO268,AQ268,AT268:AW268,AZ268,AR268)+SUM(C280,D280,G280,L280:U280,X280:Y280,AB280:AD280,AF280,AI280,AK280,AN280:AO280,AQ280,AT280:AW280,AZ280,AR280)+SUM(C284,D284,G284,L284:U284,X284:Y284,AB284:AD284,AF284,AI284,AK284,AN284:AO284,AQ284,AT284:AW284,AZ284,AR284)</f>
        <v>5746075.1821387615</v>
      </c>
      <c r="BI248" s="13">
        <f>SUM(F252,H252,V252:W252,AA252,AE252,AH252,AM252,AS252,AX252,BB252,AY252)+SUM(F253,H253,V253:W253,AA253,AE253,AH253,AM253,AS253,AX253,BB253,AY253)+SUM(F268,H268,V268:W268,AA268,AE268,AH268,AM268,AS268,AX268,BB268,AY268)+SUM(F280,H280,V280:W280,AA280,AE280,AH280,AM280,AS280,AX280,BB280,AY280)+SUM(F284,H284,V284:W284,AA284,AE284,AH284,AM284,AS284,AX284,BB284,AY284)</f>
        <v>8090877.9450115114</v>
      </c>
      <c r="BJ248" s="13">
        <f>SUM(E252,I252,AG252,BA252)+SUM(E253,I253,AG253,BA253)+SUM(E268,I268,AG268,BA268)+SUM(E280,I280,AG280,BA280)+SUM(E284,I284,AG284,BA284)</f>
        <v>3312738.93028518</v>
      </c>
      <c r="BK248" s="13">
        <f>SUM(J252:K252,Z252,AL252,AP252)+SUM(J253:K253,Z253,AL253,AP253)+SUM(J268:K268,Z268,AL268,AP268)+SUM(J280:K280,Z280,AL280,AP280)+SUM(J284:K284,Z284,AL284,AP284)</f>
        <v>11348102.956878874</v>
      </c>
      <c r="BL248" s="13">
        <f>BC252+BC253+BC268+BC280+BC284</f>
        <v>823953.53985931887</v>
      </c>
      <c r="BM248" s="13">
        <f>SUM(BG248:BL248)</f>
        <v>29357899.122816231</v>
      </c>
    </row>
    <row r="249" spans="1:65" x14ac:dyDescent="0.3">
      <c r="A249" s="23" t="s">
        <v>6</v>
      </c>
      <c r="B249" s="22">
        <v>2.017130487627087</v>
      </c>
      <c r="C249" s="22">
        <v>114.26231543456801</v>
      </c>
      <c r="D249" s="22">
        <v>36.523201828985769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65.164161107095097</v>
      </c>
      <c r="K249" s="22">
        <v>0</v>
      </c>
      <c r="L249" s="22">
        <v>1.5731396173905363</v>
      </c>
      <c r="M249" s="22">
        <v>0</v>
      </c>
      <c r="N249" s="22">
        <v>923.1256582742709</v>
      </c>
      <c r="O249" s="22">
        <v>124.14073308175708</v>
      </c>
      <c r="P249" s="22">
        <v>0</v>
      </c>
      <c r="Q249" s="22">
        <v>0.17157644655080956</v>
      </c>
      <c r="R249" s="22">
        <v>312.07366796911037</v>
      </c>
      <c r="S249" s="22">
        <v>21389.751733862176</v>
      </c>
      <c r="T249" s="22">
        <v>2939.6760925424164</v>
      </c>
      <c r="U249" s="22">
        <v>352.24576635092728</v>
      </c>
      <c r="V249" s="22">
        <v>0.37552047944512656</v>
      </c>
      <c r="W249" s="22">
        <v>2.3037668902545385</v>
      </c>
      <c r="X249" s="22">
        <v>8583.8313527727878</v>
      </c>
      <c r="Y249" s="22">
        <v>3694.9219017460864</v>
      </c>
      <c r="Z249" s="22">
        <v>20.044396643789895</v>
      </c>
      <c r="AA249" s="22">
        <v>0</v>
      </c>
      <c r="AB249" s="22">
        <v>4.1301684516490706E-3</v>
      </c>
      <c r="AC249" s="22">
        <v>2.0608788739638291</v>
      </c>
      <c r="AD249" s="22">
        <v>1.3417027640546218E-3</v>
      </c>
      <c r="AE249" s="22">
        <v>0.96925995316505054</v>
      </c>
      <c r="AF249" s="22">
        <v>0</v>
      </c>
      <c r="AG249" s="22">
        <v>1.4827409396477316E-2</v>
      </c>
      <c r="AH249" s="22">
        <v>0</v>
      </c>
      <c r="AI249" s="22">
        <v>3842.6841613637921</v>
      </c>
      <c r="AJ249" s="22">
        <v>0</v>
      </c>
      <c r="AK249" s="22">
        <v>0</v>
      </c>
      <c r="AL249" s="22">
        <v>15.767232521147466</v>
      </c>
      <c r="AM249" s="22">
        <v>11.61245669701713</v>
      </c>
      <c r="AN249" s="22">
        <v>1005.7141088320104</v>
      </c>
      <c r="AO249" s="22">
        <v>2.4773410809667142</v>
      </c>
      <c r="AP249" s="22">
        <v>645.46815202695507</v>
      </c>
      <c r="AQ249" s="22">
        <v>129.16031034997155</v>
      </c>
      <c r="AR249" s="22">
        <v>7.7694232731928139</v>
      </c>
      <c r="AS249" s="22">
        <v>12.275516449641991</v>
      </c>
      <c r="AT249" s="22">
        <v>0.16580033757492643</v>
      </c>
      <c r="AU249" s="22">
        <v>533.14941083720873</v>
      </c>
      <c r="AV249" s="22">
        <v>84.83177291957773</v>
      </c>
      <c r="AW249" s="22">
        <v>41.340225748506647</v>
      </c>
      <c r="AX249" s="22">
        <v>0.5883652105313748</v>
      </c>
      <c r="AY249" s="22">
        <v>576.49523996715027</v>
      </c>
      <c r="AZ249" s="22">
        <v>868.46776275100876</v>
      </c>
      <c r="BA249" s="22">
        <v>6.0962389099732466</v>
      </c>
      <c r="BB249" s="22">
        <v>3361.1227618553689</v>
      </c>
      <c r="BC249" s="22">
        <v>143.27386922769338</v>
      </c>
      <c r="BD249" s="22">
        <v>49853.712704002261</v>
      </c>
      <c r="BF249" s="12" t="s">
        <v>60</v>
      </c>
      <c r="BG249" s="13">
        <f>B297+AJ297</f>
        <v>35499.112176088711</v>
      </c>
      <c r="BH249" s="13">
        <f>SUM(C297,D297,G297,L297:U297,X297:Y297,AB297:AD297,AF297,AI297,AK297,AN297:AO297,AQ297,AT297:AW297,AZ297,AR297)</f>
        <v>1993884.7799202534</v>
      </c>
      <c r="BI249" s="13">
        <f>SUM(F297,H297,V297:W297,AA297,AE297,AH297,AM297,AS297,AX297,BB297,AY297)</f>
        <v>491625.5334770144</v>
      </c>
      <c r="BJ249" s="13">
        <f>SUM(E297,I297,AG297,BA297)</f>
        <v>209565.60293658386</v>
      </c>
      <c r="BK249" s="13">
        <f>SUM(J297:K297,Z297,AL297,AP297)</f>
        <v>5144864.7636170704</v>
      </c>
      <c r="BL249" s="13">
        <f>BC297</f>
        <v>0</v>
      </c>
      <c r="BM249" s="13">
        <f>SUM(BG249:BL249)</f>
        <v>7875439.7921270113</v>
      </c>
    </row>
    <row r="250" spans="1:65" x14ac:dyDescent="0.3">
      <c r="A250" s="23" t="s">
        <v>7</v>
      </c>
      <c r="B250" s="22">
        <v>1600.3450156283632</v>
      </c>
      <c r="C250" s="22">
        <v>0</v>
      </c>
      <c r="D250" s="22">
        <v>0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5940.4500159661593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9.1168699950753016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6.5081234700227211E-2</v>
      </c>
      <c r="AM250" s="22">
        <v>0</v>
      </c>
      <c r="AN250" s="22">
        <v>0</v>
      </c>
      <c r="AO250" s="22">
        <v>0</v>
      </c>
      <c r="AP250" s="22">
        <v>0</v>
      </c>
      <c r="AQ250" s="22">
        <v>0</v>
      </c>
      <c r="AR250" s="22">
        <v>0</v>
      </c>
      <c r="AS250" s="22">
        <v>738.13000091523668</v>
      </c>
      <c r="AT250" s="22">
        <v>0</v>
      </c>
      <c r="AU250" s="22">
        <v>0</v>
      </c>
      <c r="AV250" s="22">
        <v>0</v>
      </c>
      <c r="AW250" s="22">
        <v>0</v>
      </c>
      <c r="AX250" s="22">
        <v>0</v>
      </c>
      <c r="AY250" s="22">
        <v>0</v>
      </c>
      <c r="AZ250" s="22">
        <v>0</v>
      </c>
      <c r="BA250" s="22">
        <v>20.151706865640385</v>
      </c>
      <c r="BB250" s="22">
        <v>148.13726694135721</v>
      </c>
      <c r="BC250" s="22">
        <v>0</v>
      </c>
      <c r="BD250" s="22">
        <v>8456.3959575465324</v>
      </c>
      <c r="BF250" s="12" t="s">
        <v>61</v>
      </c>
      <c r="BG250" s="13">
        <f>B298+AJ298</f>
        <v>152741.28180858676</v>
      </c>
      <c r="BH250" s="13">
        <f>SUM(C298,D298,G298,L298:U298,X298:Y298,AB298:AD298,AF298,AI298,AK298,AN298:AO298,AQ298,AT298:AW298,AZ298,AR298)</f>
        <v>39183039.657264113</v>
      </c>
      <c r="BI250" s="13">
        <f>SUM(F298,H298,V298:W298,AA298,AE298,AH298,AM298,AS298,AX298,BB298,AY298)</f>
        <v>32133616.762251269</v>
      </c>
      <c r="BJ250" s="13">
        <f>SUM(E298,I298,AG298,BA298)</f>
        <v>7046100.0745351585</v>
      </c>
      <c r="BK250" s="13">
        <f>SUM(J298:K298,Z298,AL298,AP298)</f>
        <v>31913084.358199991</v>
      </c>
      <c r="BL250" s="13">
        <f>BC298</f>
        <v>1015940.2356804407</v>
      </c>
      <c r="BM250" s="13">
        <f>SUM(BG250:BL250)</f>
        <v>111444522.36973958</v>
      </c>
    </row>
    <row r="251" spans="1:65" x14ac:dyDescent="0.3">
      <c r="A251" s="25" t="s">
        <v>8</v>
      </c>
      <c r="B251" s="22">
        <v>1244.4554891614007</v>
      </c>
      <c r="C251" s="22">
        <v>169.11400706951875</v>
      </c>
      <c r="D251" s="22">
        <v>1048.8707585662028</v>
      </c>
      <c r="E251" s="22">
        <v>0.13752058754295296</v>
      </c>
      <c r="F251" s="22">
        <v>0</v>
      </c>
      <c r="G251" s="22">
        <v>2.8151987106899266</v>
      </c>
      <c r="H251" s="22">
        <v>0</v>
      </c>
      <c r="I251" s="22">
        <v>0</v>
      </c>
      <c r="J251" s="22">
        <v>81748.885348513024</v>
      </c>
      <c r="K251" s="22">
        <v>0</v>
      </c>
      <c r="L251" s="22">
        <v>0</v>
      </c>
      <c r="M251" s="22">
        <v>0</v>
      </c>
      <c r="N251" s="22">
        <v>407.8140209437218</v>
      </c>
      <c r="O251" s="22">
        <v>1097.9468746493881</v>
      </c>
      <c r="P251" s="22">
        <v>8.2644418306225126E-3</v>
      </c>
      <c r="Q251" s="22">
        <v>2231.6852617515679</v>
      </c>
      <c r="R251" s="22">
        <v>37570.035927872515</v>
      </c>
      <c r="S251" s="22">
        <v>29904.937247325644</v>
      </c>
      <c r="T251" s="22">
        <v>5.6280848866539314E-2</v>
      </c>
      <c r="U251" s="22">
        <v>17.136007540451242</v>
      </c>
      <c r="V251" s="22">
        <v>3630.8674007268378</v>
      </c>
      <c r="W251" s="22">
        <v>48873.770298138421</v>
      </c>
      <c r="X251" s="22">
        <v>524.97137479797891</v>
      </c>
      <c r="Y251" s="22">
        <v>6979.2199612656186</v>
      </c>
      <c r="Z251" s="22">
        <v>10609.279054129876</v>
      </c>
      <c r="AA251" s="22">
        <v>0</v>
      </c>
      <c r="AB251" s="22">
        <v>1.0964467563646716E-2</v>
      </c>
      <c r="AC251" s="22">
        <v>1885.6849428431847</v>
      </c>
      <c r="AD251" s="22">
        <v>28.824283690338479</v>
      </c>
      <c r="AE251" s="22">
        <v>19672.575014494407</v>
      </c>
      <c r="AF251" s="22">
        <v>0</v>
      </c>
      <c r="AG251" s="22">
        <v>255.05493781909178</v>
      </c>
      <c r="AH251" s="22">
        <v>0</v>
      </c>
      <c r="AI251" s="22">
        <v>6045.0585188968125</v>
      </c>
      <c r="AJ251" s="22">
        <v>0</v>
      </c>
      <c r="AK251" s="22">
        <v>1548.8622684897221</v>
      </c>
      <c r="AL251" s="22">
        <v>12896.494127988235</v>
      </c>
      <c r="AM251" s="22">
        <v>7709.4797425474871</v>
      </c>
      <c r="AN251" s="22">
        <v>2691.5102477551973</v>
      </c>
      <c r="AO251" s="22">
        <v>22.00648248426927</v>
      </c>
      <c r="AP251" s="22">
        <v>38763.797468954261</v>
      </c>
      <c r="AQ251" s="22">
        <v>0.58694646800025307</v>
      </c>
      <c r="AR251" s="22">
        <v>48.57104373349879</v>
      </c>
      <c r="AS251" s="22">
        <v>21022.122350611917</v>
      </c>
      <c r="AT251" s="22">
        <v>3396.9316175474173</v>
      </c>
      <c r="AU251" s="22">
        <v>10.650720033550417</v>
      </c>
      <c r="AV251" s="22">
        <v>54.886274357169597</v>
      </c>
      <c r="AW251" s="22">
        <v>144.46862410224952</v>
      </c>
      <c r="AX251" s="22">
        <v>5220.5367496780536</v>
      </c>
      <c r="AY251" s="22">
        <v>0</v>
      </c>
      <c r="AZ251" s="22">
        <v>7798.7094862203267</v>
      </c>
      <c r="BA251" s="22">
        <v>70847.505149086908</v>
      </c>
      <c r="BB251" s="22">
        <v>46273.929964151132</v>
      </c>
      <c r="BC251" s="22">
        <v>3638.2154460390193</v>
      </c>
      <c r="BD251" s="22">
        <v>476038.4796695009</v>
      </c>
    </row>
    <row r="252" spans="1:65" x14ac:dyDescent="0.3">
      <c r="A252" s="26" t="s">
        <v>9</v>
      </c>
      <c r="B252" s="22">
        <v>29830.925523622242</v>
      </c>
      <c r="C252" s="22">
        <v>3409.9234824779896</v>
      </c>
      <c r="D252" s="22">
        <v>19554.897575463725</v>
      </c>
      <c r="E252" s="22">
        <v>5946.6656611716508</v>
      </c>
      <c r="F252" s="22">
        <v>0</v>
      </c>
      <c r="G252" s="22">
        <v>672.23008157639026</v>
      </c>
      <c r="H252" s="22">
        <v>0</v>
      </c>
      <c r="I252" s="22">
        <v>10693.572624260109</v>
      </c>
      <c r="J252" s="22">
        <v>0</v>
      </c>
      <c r="K252" s="22">
        <v>412.67480560035267</v>
      </c>
      <c r="L252" s="22">
        <v>8.7545572429670671</v>
      </c>
      <c r="M252" s="22">
        <v>0</v>
      </c>
      <c r="N252" s="22">
        <v>2046.4222396521045</v>
      </c>
      <c r="O252" s="22">
        <v>16283.792461774603</v>
      </c>
      <c r="P252" s="22">
        <v>8.5669834981805096E-2</v>
      </c>
      <c r="Q252" s="22">
        <v>3114.7224041552004</v>
      </c>
      <c r="R252" s="22">
        <v>326644.21151712863</v>
      </c>
      <c r="S252" s="22">
        <v>1651828.2620502969</v>
      </c>
      <c r="T252" s="22">
        <v>5.1010418035197436</v>
      </c>
      <c r="U252" s="22">
        <v>3174.595703721503</v>
      </c>
      <c r="V252" s="22">
        <v>12507.184649409028</v>
      </c>
      <c r="W252" s="22">
        <v>30419.801822297479</v>
      </c>
      <c r="X252" s="22">
        <v>10025.381539437625</v>
      </c>
      <c r="Y252" s="22">
        <v>76733.669765424027</v>
      </c>
      <c r="Z252" s="22">
        <v>1100748.549963885</v>
      </c>
      <c r="AA252" s="22">
        <v>0</v>
      </c>
      <c r="AB252" s="22">
        <v>32.309096529565707</v>
      </c>
      <c r="AC252" s="22">
        <v>17404.883214896436</v>
      </c>
      <c r="AD252" s="22">
        <v>4.5968203934286622</v>
      </c>
      <c r="AE252" s="22">
        <v>335176.53225615167</v>
      </c>
      <c r="AF252" s="22">
        <v>0</v>
      </c>
      <c r="AG252" s="22">
        <v>38.198029626450904</v>
      </c>
      <c r="AH252" s="22">
        <v>0</v>
      </c>
      <c r="AI252" s="22">
        <v>67791.010934388614</v>
      </c>
      <c r="AJ252" s="22">
        <v>0</v>
      </c>
      <c r="AK252" s="22">
        <v>17291.888848189181</v>
      </c>
      <c r="AL252" s="22">
        <v>1594292.0436935858</v>
      </c>
      <c r="AM252" s="22">
        <v>99204.02744775571</v>
      </c>
      <c r="AN252" s="22">
        <v>24298.251356562774</v>
      </c>
      <c r="AO252" s="22">
        <v>19733.103272496224</v>
      </c>
      <c r="AP252" s="22">
        <v>183202.93267161414</v>
      </c>
      <c r="AQ252" s="22">
        <v>280.71558899313447</v>
      </c>
      <c r="AR252" s="22">
        <v>157351.02427373285</v>
      </c>
      <c r="AS252" s="22">
        <v>834526.30042388127</v>
      </c>
      <c r="AT252" s="22">
        <v>761.17121773002987</v>
      </c>
      <c r="AU252" s="22">
        <v>1518.3903105317772</v>
      </c>
      <c r="AV252" s="22">
        <v>192.6650067947289</v>
      </c>
      <c r="AW252" s="22">
        <v>26312.07617275876</v>
      </c>
      <c r="AX252" s="22">
        <v>115769.64754468157</v>
      </c>
      <c r="AY252" s="22">
        <v>1368.4042612658661</v>
      </c>
      <c r="AZ252" s="22">
        <v>238287.01015383226</v>
      </c>
      <c r="BA252" s="22">
        <v>539867.17049253639</v>
      </c>
      <c r="BB252" s="22">
        <v>331268.08816612978</v>
      </c>
      <c r="BC252" s="22">
        <v>808213.39784458757</v>
      </c>
      <c r="BD252" s="22">
        <v>8718247.2642398812</v>
      </c>
    </row>
    <row r="253" spans="1:65" x14ac:dyDescent="0.3">
      <c r="A253" s="23" t="s">
        <v>360</v>
      </c>
      <c r="B253" s="22">
        <v>3467.0165192898676</v>
      </c>
      <c r="C253" s="22">
        <v>8.0160966436108936</v>
      </c>
      <c r="D253" s="22">
        <v>5241.0174798188291</v>
      </c>
      <c r="E253" s="22">
        <v>7.8133228646391046E-4</v>
      </c>
      <c r="F253" s="22">
        <v>0</v>
      </c>
      <c r="G253" s="22">
        <v>141.65441847702377</v>
      </c>
      <c r="H253" s="22">
        <v>0</v>
      </c>
      <c r="I253" s="22">
        <v>20839.164724004499</v>
      </c>
      <c r="J253" s="22">
        <v>66308.435957049325</v>
      </c>
      <c r="K253" s="22">
        <v>0</v>
      </c>
      <c r="L253" s="22">
        <v>2.7572299992228636E-4</v>
      </c>
      <c r="M253" s="22">
        <v>0</v>
      </c>
      <c r="N253" s="22">
        <v>167.42388507988252</v>
      </c>
      <c r="O253" s="22">
        <v>3359.362983974343</v>
      </c>
      <c r="P253" s="22">
        <v>4.6954971231863147E-5</v>
      </c>
      <c r="Q253" s="22">
        <v>121.76822647784675</v>
      </c>
      <c r="R253" s="22">
        <v>7456.517627470862</v>
      </c>
      <c r="S253" s="22">
        <v>92670.22418735252</v>
      </c>
      <c r="T253" s="22">
        <v>3.1976335408898804E-4</v>
      </c>
      <c r="U253" s="22">
        <v>364.23977535854181</v>
      </c>
      <c r="V253" s="22">
        <v>629.22336044111523</v>
      </c>
      <c r="W253" s="22">
        <v>91.348232948076969</v>
      </c>
      <c r="X253" s="22">
        <v>340.11208338271803</v>
      </c>
      <c r="Y253" s="22">
        <v>2966.5044069182218</v>
      </c>
      <c r="Z253" s="22">
        <v>38633.090074526888</v>
      </c>
      <c r="AA253" s="22">
        <v>0</v>
      </c>
      <c r="AB253" s="22">
        <v>7.2835088145319897</v>
      </c>
      <c r="AC253" s="22">
        <v>3484.0034416862654</v>
      </c>
      <c r="AD253" s="22">
        <v>2.2332074461172337E-2</v>
      </c>
      <c r="AE253" s="22">
        <v>4456.1425197639373</v>
      </c>
      <c r="AF253" s="22">
        <v>0</v>
      </c>
      <c r="AG253" s="22">
        <v>8.4905949478149783</v>
      </c>
      <c r="AH253" s="22">
        <v>0</v>
      </c>
      <c r="AI253" s="22">
        <v>10273.428057909885</v>
      </c>
      <c r="AJ253" s="22">
        <v>0.12337848302214506</v>
      </c>
      <c r="AK253" s="22">
        <v>5206.0886995834771</v>
      </c>
      <c r="AL253" s="22">
        <v>63650.89753814596</v>
      </c>
      <c r="AM253" s="22">
        <v>19876.774582769634</v>
      </c>
      <c r="AN253" s="22">
        <v>906.30443095457588</v>
      </c>
      <c r="AO253" s="22">
        <v>4368.8215035396979</v>
      </c>
      <c r="AP253" s="22">
        <v>2727.0251242509403</v>
      </c>
      <c r="AQ253" s="22">
        <v>33.367369417799999</v>
      </c>
      <c r="AR253" s="22">
        <v>6.9115912451789097</v>
      </c>
      <c r="AS253" s="22">
        <v>88826.35562617403</v>
      </c>
      <c r="AT253" s="22">
        <v>20.273107859649372</v>
      </c>
      <c r="AU253" s="22">
        <v>235.54216348260687</v>
      </c>
      <c r="AV253" s="22">
        <v>46.354029392322154</v>
      </c>
      <c r="AW253" s="22">
        <v>658.04092577808433</v>
      </c>
      <c r="AX253" s="22">
        <v>695.36275479677454</v>
      </c>
      <c r="AY253" s="22">
        <v>0</v>
      </c>
      <c r="AZ253" s="22">
        <v>45198.713177641832</v>
      </c>
      <c r="BA253" s="22">
        <v>41634.963318430397</v>
      </c>
      <c r="BB253" s="22">
        <v>18786.977791852041</v>
      </c>
      <c r="BC253" s="22">
        <v>2167.4940881189154</v>
      </c>
      <c r="BD253" s="22">
        <v>556080.88312010164</v>
      </c>
    </row>
    <row r="254" spans="1:65" x14ac:dyDescent="0.3">
      <c r="A254" s="23" t="s">
        <v>10</v>
      </c>
      <c r="B254" s="22">
        <v>0</v>
      </c>
      <c r="C254" s="22">
        <v>1028.2901180669576</v>
      </c>
      <c r="D254" s="22">
        <v>3.1744969857656566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912.5482311638176</v>
      </c>
      <c r="K254" s="22">
        <v>0</v>
      </c>
      <c r="L254" s="22">
        <v>0</v>
      </c>
      <c r="M254" s="22">
        <v>0</v>
      </c>
      <c r="N254" s="22">
        <v>211.32876113780179</v>
      </c>
      <c r="O254" s="22">
        <v>11.264114023649373</v>
      </c>
      <c r="P254" s="22">
        <v>0</v>
      </c>
      <c r="Q254" s="22">
        <v>131.06749015611774</v>
      </c>
      <c r="R254" s="22">
        <v>25071.271213538519</v>
      </c>
      <c r="S254" s="22">
        <v>6073.2419332058826</v>
      </c>
      <c r="T254" s="22">
        <v>0</v>
      </c>
      <c r="U254" s="22">
        <v>4.3602611945525265</v>
      </c>
      <c r="V254" s="22">
        <v>15881.585875818189</v>
      </c>
      <c r="W254" s="22">
        <v>0</v>
      </c>
      <c r="X254" s="22">
        <v>0</v>
      </c>
      <c r="Y254" s="22">
        <v>2763.6784134899226</v>
      </c>
      <c r="Z254" s="22">
        <v>0</v>
      </c>
      <c r="AA254" s="22">
        <v>0</v>
      </c>
      <c r="AB254" s="22">
        <v>0</v>
      </c>
      <c r="AC254" s="22">
        <v>334.17822763638685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11717.297820287362</v>
      </c>
      <c r="AJ254" s="22">
        <v>0</v>
      </c>
      <c r="AK254" s="22">
        <v>0</v>
      </c>
      <c r="AL254" s="22">
        <v>2600.3982739199837</v>
      </c>
      <c r="AM254" s="22">
        <v>0</v>
      </c>
      <c r="AN254" s="22">
        <v>57.511898200545438</v>
      </c>
      <c r="AO254" s="22">
        <v>0</v>
      </c>
      <c r="AP254" s="22">
        <v>0</v>
      </c>
      <c r="AQ254" s="22">
        <v>0</v>
      </c>
      <c r="AR254" s="22">
        <v>0</v>
      </c>
      <c r="AS254" s="22">
        <v>0</v>
      </c>
      <c r="AT254" s="22">
        <v>3.2540061144942198</v>
      </c>
      <c r="AU254" s="22">
        <v>359866.32858221343</v>
      </c>
      <c r="AV254" s="22">
        <v>0</v>
      </c>
      <c r="AW254" s="22">
        <v>24.725407983514081</v>
      </c>
      <c r="AX254" s="22">
        <v>0</v>
      </c>
      <c r="AY254" s="22">
        <v>0</v>
      </c>
      <c r="AZ254" s="22">
        <v>6466.7715430637118</v>
      </c>
      <c r="BA254" s="22">
        <v>0</v>
      </c>
      <c r="BB254" s="22">
        <v>0</v>
      </c>
      <c r="BC254" s="22">
        <v>107.0647079820688</v>
      </c>
      <c r="BD254" s="22">
        <v>433269.34137618268</v>
      </c>
    </row>
    <row r="255" spans="1:65" x14ac:dyDescent="0.3">
      <c r="A255" s="23" t="s">
        <v>11</v>
      </c>
      <c r="B255" s="22">
        <v>0</v>
      </c>
      <c r="C255" s="22">
        <v>705.32329432948757</v>
      </c>
      <c r="D255" s="22">
        <v>1.9475003980090433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266.71414193794078</v>
      </c>
      <c r="K255" s="22">
        <v>0</v>
      </c>
      <c r="L255" s="22">
        <v>0</v>
      </c>
      <c r="M255" s="22">
        <v>0</v>
      </c>
      <c r="N255" s="22">
        <v>1531.6056243682842</v>
      </c>
      <c r="O255" s="22">
        <v>2.1686451318488977</v>
      </c>
      <c r="P255" s="22">
        <v>0</v>
      </c>
      <c r="Q255" s="22">
        <v>0</v>
      </c>
      <c r="R255" s="22">
        <v>334.79885963135678</v>
      </c>
      <c r="S255" s="22">
        <v>12290.640897553039</v>
      </c>
      <c r="T255" s="22">
        <v>1932.4197539013835</v>
      </c>
      <c r="U255" s="22">
        <v>0.14267402183216432</v>
      </c>
      <c r="V255" s="22">
        <v>0</v>
      </c>
      <c r="W255" s="22">
        <v>0</v>
      </c>
      <c r="X255" s="22">
        <v>0</v>
      </c>
      <c r="Y255" s="22">
        <v>2775.0168583366876</v>
      </c>
      <c r="Z255" s="22">
        <v>0</v>
      </c>
      <c r="AA255" s="22">
        <v>0</v>
      </c>
      <c r="AB255" s="22">
        <v>0</v>
      </c>
      <c r="AC255" s="22">
        <v>0</v>
      </c>
      <c r="AD255" s="22">
        <v>3.5525831436208919</v>
      </c>
      <c r="AE255" s="22">
        <v>0</v>
      </c>
      <c r="AF255" s="22">
        <v>0</v>
      </c>
      <c r="AG255" s="22">
        <v>0</v>
      </c>
      <c r="AH255" s="22">
        <v>0</v>
      </c>
      <c r="AI255" s="22">
        <v>27802.503546770607</v>
      </c>
      <c r="AJ255" s="22">
        <v>0</v>
      </c>
      <c r="AK255" s="22">
        <v>0</v>
      </c>
      <c r="AL255" s="22">
        <v>0</v>
      </c>
      <c r="AM255" s="22">
        <v>0</v>
      </c>
      <c r="AN255" s="22">
        <v>30902.715170873656</v>
      </c>
      <c r="AO255" s="22">
        <v>0</v>
      </c>
      <c r="AP255" s="22">
        <v>66.182893739823356</v>
      </c>
      <c r="AQ255" s="22">
        <v>0</v>
      </c>
      <c r="AR255" s="22">
        <v>0</v>
      </c>
      <c r="AS255" s="22">
        <v>0</v>
      </c>
      <c r="AT255" s="22">
        <v>0</v>
      </c>
      <c r="AU255" s="22">
        <v>386.97474941537934</v>
      </c>
      <c r="AV255" s="22">
        <v>4.2160173451404557</v>
      </c>
      <c r="AW255" s="22">
        <v>21.871927546870793</v>
      </c>
      <c r="AX255" s="22">
        <v>0</v>
      </c>
      <c r="AY255" s="22">
        <v>0</v>
      </c>
      <c r="AZ255" s="22">
        <v>35.689906561315901</v>
      </c>
      <c r="BA255" s="22">
        <v>0</v>
      </c>
      <c r="BB255" s="22">
        <v>0</v>
      </c>
      <c r="BC255" s="22">
        <v>38.170356668942823</v>
      </c>
      <c r="BD255" s="22">
        <v>79102.65540167522</v>
      </c>
    </row>
    <row r="256" spans="1:65" x14ac:dyDescent="0.3">
      <c r="A256" s="23" t="s">
        <v>12</v>
      </c>
      <c r="B256" s="22">
        <v>15.075191421289139</v>
      </c>
      <c r="C256" s="22">
        <v>33115.69061017003</v>
      </c>
      <c r="D256" s="22">
        <v>581.08665585263338</v>
      </c>
      <c r="E256" s="22">
        <v>0</v>
      </c>
      <c r="F256" s="22">
        <v>0</v>
      </c>
      <c r="G256" s="22">
        <v>0.10959174126486274</v>
      </c>
      <c r="H256" s="22">
        <v>0</v>
      </c>
      <c r="I256" s="22">
        <v>30.329144202005079</v>
      </c>
      <c r="J256" s="22">
        <v>1267.2840137723476</v>
      </c>
      <c r="K256" s="22">
        <v>0</v>
      </c>
      <c r="L256" s="22">
        <v>0.62079052166083948</v>
      </c>
      <c r="M256" s="22">
        <v>0</v>
      </c>
      <c r="N256" s="22">
        <v>0</v>
      </c>
      <c r="O256" s="22">
        <v>4484.5744342812586</v>
      </c>
      <c r="P256" s="22">
        <v>0</v>
      </c>
      <c r="Q256" s="22">
        <v>0.95737731183594821</v>
      </c>
      <c r="R256" s="22">
        <v>5478.6814089910995</v>
      </c>
      <c r="S256" s="22">
        <v>92551.89030494231</v>
      </c>
      <c r="T256" s="22">
        <v>0</v>
      </c>
      <c r="U256" s="22">
        <v>176.21776754622795</v>
      </c>
      <c r="V256" s="22">
        <v>253.52301394564418</v>
      </c>
      <c r="W256" s="22">
        <v>1.6878207108139767</v>
      </c>
      <c r="X256" s="22">
        <v>80.10060804730125</v>
      </c>
      <c r="Y256" s="22">
        <v>4960.9900671896576</v>
      </c>
      <c r="Z256" s="22">
        <v>1295.5013490819426</v>
      </c>
      <c r="AA256" s="22">
        <v>0</v>
      </c>
      <c r="AB256" s="22">
        <v>1.1612950927222445</v>
      </c>
      <c r="AC256" s="22">
        <v>59.900647280206307</v>
      </c>
      <c r="AD256" s="22">
        <v>79.67011578579266</v>
      </c>
      <c r="AE256" s="22">
        <v>3509.1216390021386</v>
      </c>
      <c r="AF256" s="22">
        <v>0</v>
      </c>
      <c r="AG256" s="22">
        <v>1.4461897269233887E-2</v>
      </c>
      <c r="AH256" s="22">
        <v>0</v>
      </c>
      <c r="AI256" s="22">
        <v>74335.204784423593</v>
      </c>
      <c r="AJ256" s="22">
        <v>0</v>
      </c>
      <c r="AK256" s="22">
        <v>432.32969577534931</v>
      </c>
      <c r="AL256" s="22">
        <v>56672.774048085092</v>
      </c>
      <c r="AM256" s="22">
        <v>15.616212710383174</v>
      </c>
      <c r="AN256" s="22">
        <v>3987.1599099385412</v>
      </c>
      <c r="AO256" s="22">
        <v>3.3802628985797973</v>
      </c>
      <c r="AP256" s="22">
        <v>1.8323560809450108</v>
      </c>
      <c r="AQ256" s="22">
        <v>24.159125981724284</v>
      </c>
      <c r="AR256" s="22">
        <v>33.381153390403803</v>
      </c>
      <c r="AS256" s="22">
        <v>20.076834522940722</v>
      </c>
      <c r="AT256" s="22">
        <v>1409.0686766966992</v>
      </c>
      <c r="AU256" s="22">
        <v>15.398386562832615</v>
      </c>
      <c r="AV256" s="22">
        <v>1231.7409429017002</v>
      </c>
      <c r="AW256" s="22">
        <v>45.623934050856228</v>
      </c>
      <c r="AX256" s="22">
        <v>0.66564039692336163</v>
      </c>
      <c r="AY256" s="22">
        <v>0</v>
      </c>
      <c r="AZ256" s="22">
        <v>1581.230587158527</v>
      </c>
      <c r="BA256" s="22">
        <v>74494.618813240842</v>
      </c>
      <c r="BB256" s="22">
        <v>13.391782272944912</v>
      </c>
      <c r="BC256" s="22">
        <v>326.86130409173552</v>
      </c>
      <c r="BD256" s="22">
        <v>362588.702759968</v>
      </c>
    </row>
    <row r="257" spans="1:56" x14ac:dyDescent="0.3">
      <c r="A257" s="23" t="s">
        <v>13</v>
      </c>
      <c r="B257" s="22">
        <v>16.494448194857767</v>
      </c>
      <c r="C257" s="22">
        <v>1995.5840352463783</v>
      </c>
      <c r="D257" s="22">
        <v>461.0582860235919</v>
      </c>
      <c r="E257" s="22">
        <v>1.2706164485601251E-4</v>
      </c>
      <c r="F257" s="22">
        <v>0</v>
      </c>
      <c r="G257" s="22">
        <v>0.17948243066884564</v>
      </c>
      <c r="H257" s="22">
        <v>0</v>
      </c>
      <c r="I257" s="22">
        <v>109.44721254515021</v>
      </c>
      <c r="J257" s="22">
        <v>787.8363806524402</v>
      </c>
      <c r="K257" s="22">
        <v>0</v>
      </c>
      <c r="L257" s="22">
        <v>2495.2322296270131</v>
      </c>
      <c r="M257" s="22">
        <v>0</v>
      </c>
      <c r="N257" s="22">
        <v>8685.1448597247381</v>
      </c>
      <c r="O257" s="22">
        <v>0</v>
      </c>
      <c r="P257" s="22">
        <v>7.6359008609365264E-6</v>
      </c>
      <c r="Q257" s="22">
        <v>94.832035419993417</v>
      </c>
      <c r="R257" s="22">
        <v>1734.387810783646</v>
      </c>
      <c r="S257" s="22">
        <v>140483.76146549926</v>
      </c>
      <c r="T257" s="22">
        <v>5.2000484862977747E-5</v>
      </c>
      <c r="U257" s="22">
        <v>1.807852725427096</v>
      </c>
      <c r="V257" s="22">
        <v>88141.090424171358</v>
      </c>
      <c r="W257" s="22">
        <v>1.9024984971952725</v>
      </c>
      <c r="X257" s="22">
        <v>14.979940409109417</v>
      </c>
      <c r="Y257" s="22">
        <v>6143.5413012343815</v>
      </c>
      <c r="Z257" s="22">
        <v>466.41841924088232</v>
      </c>
      <c r="AA257" s="22">
        <v>0</v>
      </c>
      <c r="AB257" s="22">
        <v>9.1058669785074736E-3</v>
      </c>
      <c r="AC257" s="22">
        <v>806.75185481991332</v>
      </c>
      <c r="AD257" s="22">
        <v>32.158866752349873</v>
      </c>
      <c r="AE257" s="22">
        <v>20.073556922307588</v>
      </c>
      <c r="AF257" s="22">
        <v>0</v>
      </c>
      <c r="AG257" s="22">
        <v>4.625894898245405E-2</v>
      </c>
      <c r="AH257" s="22">
        <v>0</v>
      </c>
      <c r="AI257" s="22">
        <v>29915.814857501504</v>
      </c>
      <c r="AJ257" s="22">
        <v>0</v>
      </c>
      <c r="AK257" s="22">
        <v>2342.0004989769568</v>
      </c>
      <c r="AL257" s="22">
        <v>1006.3115811477303</v>
      </c>
      <c r="AM257" s="22">
        <v>25.119380574868664</v>
      </c>
      <c r="AN257" s="22">
        <v>3314.0360287981794</v>
      </c>
      <c r="AO257" s="22">
        <v>685.1819113666329</v>
      </c>
      <c r="AP257" s="22">
        <v>6.7984809902967198</v>
      </c>
      <c r="AQ257" s="22">
        <v>4.2208084849505091E-2</v>
      </c>
      <c r="AR257" s="22">
        <v>1.5412758522897424E-2</v>
      </c>
      <c r="AS257" s="22">
        <v>140.46079520248094</v>
      </c>
      <c r="AT257" s="22">
        <v>0.12869119830924147</v>
      </c>
      <c r="AU257" s="22">
        <v>1630.8967760993667</v>
      </c>
      <c r="AV257" s="22">
        <v>47.351751284251144</v>
      </c>
      <c r="AW257" s="22">
        <v>1132.3956806870419</v>
      </c>
      <c r="AX257" s="22">
        <v>0.82228329911950759</v>
      </c>
      <c r="AY257" s="22">
        <v>0</v>
      </c>
      <c r="AZ257" s="22">
        <v>1311.3119759767369</v>
      </c>
      <c r="BA257" s="22">
        <v>2510.4038020923781</v>
      </c>
      <c r="BB257" s="22">
        <v>38.969014149952137</v>
      </c>
      <c r="BC257" s="22">
        <v>17.307360196469762</v>
      </c>
      <c r="BD257" s="22">
        <v>296618.10700282024</v>
      </c>
    </row>
    <row r="258" spans="1:56" x14ac:dyDescent="0.3">
      <c r="A258" s="23" t="s">
        <v>14</v>
      </c>
      <c r="B258" s="22">
        <v>5.2951744318123745E-2</v>
      </c>
      <c r="C258" s="22">
        <v>1.73215474710705</v>
      </c>
      <c r="D258" s="22">
        <v>72.083416842557867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1019.1663701962693</v>
      </c>
      <c r="K258" s="22">
        <v>0</v>
      </c>
      <c r="L258" s="22">
        <v>84.526273074320201</v>
      </c>
      <c r="M258" s="22">
        <v>0</v>
      </c>
      <c r="N258" s="22">
        <v>39.265316021158995</v>
      </c>
      <c r="O258" s="22">
        <v>1.6840271148964574</v>
      </c>
      <c r="P258" s="22">
        <v>0</v>
      </c>
      <c r="Q258" s="22">
        <v>1908.7983214266208</v>
      </c>
      <c r="R258" s="22">
        <v>141.52170393625764</v>
      </c>
      <c r="S258" s="22">
        <v>18790.30379505044</v>
      </c>
      <c r="T258" s="22">
        <v>0</v>
      </c>
      <c r="U258" s="22">
        <v>122.03637395656366</v>
      </c>
      <c r="V258" s="22">
        <v>949.22519866185257</v>
      </c>
      <c r="W258" s="22">
        <v>2.3111096812248051</v>
      </c>
      <c r="X258" s="22">
        <v>8.2885224791988374</v>
      </c>
      <c r="Y258" s="22">
        <v>101.40633679771545</v>
      </c>
      <c r="Z258" s="22">
        <v>1.1092942510967691E-3</v>
      </c>
      <c r="AA258" s="22">
        <v>0</v>
      </c>
      <c r="AB258" s="22">
        <v>15.494398770973044</v>
      </c>
      <c r="AC258" s="22">
        <v>155.50745103594977</v>
      </c>
      <c r="AD258" s="22">
        <v>0.78607123792293543</v>
      </c>
      <c r="AE258" s="22">
        <v>0.39959740173853342</v>
      </c>
      <c r="AF258" s="22">
        <v>0</v>
      </c>
      <c r="AG258" s="22">
        <v>1.038616043946557E-2</v>
      </c>
      <c r="AH258" s="22">
        <v>0</v>
      </c>
      <c r="AI258" s="22">
        <v>19283.102651734622</v>
      </c>
      <c r="AJ258" s="22">
        <v>0</v>
      </c>
      <c r="AK258" s="22">
        <v>178.0888970445022</v>
      </c>
      <c r="AL258" s="22">
        <v>459.83789604670176</v>
      </c>
      <c r="AM258" s="22">
        <v>0.35105269422453728</v>
      </c>
      <c r="AN258" s="22">
        <v>4415.8755663478669</v>
      </c>
      <c r="AO258" s="22">
        <v>1.697086148334994E-5</v>
      </c>
      <c r="AP258" s="22">
        <v>132.07122257875764</v>
      </c>
      <c r="AQ258" s="22">
        <v>0</v>
      </c>
      <c r="AR258" s="22">
        <v>2.2462003927950032</v>
      </c>
      <c r="AS258" s="22">
        <v>0.73280299829400675</v>
      </c>
      <c r="AT258" s="22">
        <v>0.15853092662610582</v>
      </c>
      <c r="AU258" s="22">
        <v>5144.7324891536546</v>
      </c>
      <c r="AV258" s="22">
        <v>2.1383285469020927E-4</v>
      </c>
      <c r="AW258" s="22">
        <v>860.03028737089471</v>
      </c>
      <c r="AX258" s="22">
        <v>0.24549721145741824</v>
      </c>
      <c r="AY258" s="22">
        <v>0</v>
      </c>
      <c r="AZ258" s="22">
        <v>12700.078290604439</v>
      </c>
      <c r="BA258" s="22">
        <v>0</v>
      </c>
      <c r="BB258" s="22">
        <v>1.2369964929159807</v>
      </c>
      <c r="BC258" s="22">
        <v>2.1530355365354152</v>
      </c>
      <c r="BD258" s="22">
        <v>66595.54253356978</v>
      </c>
    </row>
    <row r="259" spans="1:56" x14ac:dyDescent="0.3">
      <c r="A259" s="23" t="s">
        <v>15</v>
      </c>
      <c r="B259" s="22">
        <v>35.412223087557628</v>
      </c>
      <c r="C259" s="22">
        <v>1.6469956436750985</v>
      </c>
      <c r="D259" s="22">
        <v>4576.3352686110929</v>
      </c>
      <c r="E259" s="22">
        <v>0</v>
      </c>
      <c r="F259" s="22">
        <v>0</v>
      </c>
      <c r="G259" s="22">
        <v>2.1408073289434393E-2</v>
      </c>
      <c r="H259" s="22">
        <v>0</v>
      </c>
      <c r="I259" s="22">
        <v>3096.2652653658261</v>
      </c>
      <c r="J259" s="22">
        <v>1866.197775138314</v>
      </c>
      <c r="K259" s="22">
        <v>0</v>
      </c>
      <c r="L259" s="22">
        <v>0</v>
      </c>
      <c r="M259" s="22">
        <v>0</v>
      </c>
      <c r="N259" s="22">
        <v>349.73872580138789</v>
      </c>
      <c r="O259" s="22">
        <v>5514.4662947621964</v>
      </c>
      <c r="P259" s="22">
        <v>18206.974343654889</v>
      </c>
      <c r="Q259" s="22">
        <v>0</v>
      </c>
      <c r="R259" s="22">
        <v>18774.496372358641</v>
      </c>
      <c r="S259" s="22">
        <v>58025.569901320552</v>
      </c>
      <c r="T259" s="22">
        <v>0</v>
      </c>
      <c r="U259" s="22">
        <v>3.0588497644698749</v>
      </c>
      <c r="V259" s="22">
        <v>822.91055517553491</v>
      </c>
      <c r="W259" s="22">
        <v>846.64424657223822</v>
      </c>
      <c r="X259" s="22">
        <v>143.33936052039587</v>
      </c>
      <c r="Y259" s="22">
        <v>741.75856387130148</v>
      </c>
      <c r="Z259" s="22">
        <v>7272.8625254966328</v>
      </c>
      <c r="AA259" s="22">
        <v>0</v>
      </c>
      <c r="AB259" s="22">
        <v>7.2773908672173269E-4</v>
      </c>
      <c r="AC259" s="22">
        <v>2385.7593241061054</v>
      </c>
      <c r="AD259" s="22">
        <v>85.63633599251159</v>
      </c>
      <c r="AE259" s="22">
        <v>37.045335567029042</v>
      </c>
      <c r="AF259" s="22">
        <v>0</v>
      </c>
      <c r="AG259" s="22">
        <v>7.65870961798686E-2</v>
      </c>
      <c r="AH259" s="22">
        <v>0</v>
      </c>
      <c r="AI259" s="22">
        <v>27784.890198673031</v>
      </c>
      <c r="AJ259" s="22">
        <v>0</v>
      </c>
      <c r="AK259" s="22">
        <v>18.636938219110259</v>
      </c>
      <c r="AL259" s="22">
        <v>2273.9973384731979</v>
      </c>
      <c r="AM259" s="22">
        <v>12.854650272247687</v>
      </c>
      <c r="AN259" s="22">
        <v>3299.8319033796852</v>
      </c>
      <c r="AO259" s="22">
        <v>0.43661784672171144</v>
      </c>
      <c r="AP259" s="22">
        <v>4.2169637984571589</v>
      </c>
      <c r="AQ259" s="22">
        <v>3.3336294893217865E-3</v>
      </c>
      <c r="AR259" s="22">
        <v>6.4399594812615119E-3</v>
      </c>
      <c r="AS259" s="22">
        <v>258.85712737815123</v>
      </c>
      <c r="AT259" s="22">
        <v>18.730730700934597</v>
      </c>
      <c r="AU259" s="22">
        <v>3.6973846295168054</v>
      </c>
      <c r="AV259" s="22">
        <v>9.344474122949995</v>
      </c>
      <c r="AW259" s="22">
        <v>4522.4601067103704</v>
      </c>
      <c r="AX259" s="22">
        <v>0.68217369300488695</v>
      </c>
      <c r="AY259" s="22">
        <v>0</v>
      </c>
      <c r="AZ259" s="22">
        <v>14002.017255630142</v>
      </c>
      <c r="BA259" s="22">
        <v>1064.6040458487669</v>
      </c>
      <c r="BB259" s="22">
        <v>1241.5380135921916</v>
      </c>
      <c r="BC259" s="22">
        <v>35.817618916629876</v>
      </c>
      <c r="BD259" s="22">
        <v>177338.84030119295</v>
      </c>
    </row>
    <row r="260" spans="1:56" x14ac:dyDescent="0.3">
      <c r="A260" s="23" t="s">
        <v>16</v>
      </c>
      <c r="B260" s="22">
        <v>303.16213222206324</v>
      </c>
      <c r="C260" s="22">
        <v>2202.5793330588699</v>
      </c>
      <c r="D260" s="22">
        <v>173506.62450544594</v>
      </c>
      <c r="E260" s="22">
        <v>1.982836347684792E-3</v>
      </c>
      <c r="F260" s="22">
        <v>0</v>
      </c>
      <c r="G260" s="22">
        <v>4.9275932136455518</v>
      </c>
      <c r="H260" s="22">
        <v>0</v>
      </c>
      <c r="I260" s="22">
        <v>2733.3939610226089</v>
      </c>
      <c r="J260" s="22">
        <v>49430.95492821691</v>
      </c>
      <c r="K260" s="22">
        <v>0</v>
      </c>
      <c r="L260" s="22">
        <v>54472.768184417153</v>
      </c>
      <c r="M260" s="22">
        <v>13.4735635381289</v>
      </c>
      <c r="N260" s="22">
        <v>233892.25316141843</v>
      </c>
      <c r="O260" s="22">
        <v>793.41712372307848</v>
      </c>
      <c r="P260" s="22">
        <v>3.020952996892767E-4</v>
      </c>
      <c r="Q260" s="22">
        <v>1006.287217704389</v>
      </c>
      <c r="R260" s="22">
        <v>0</v>
      </c>
      <c r="S260" s="22">
        <v>760141.44167538243</v>
      </c>
      <c r="T260" s="22">
        <v>19.559817718398556</v>
      </c>
      <c r="U260" s="22">
        <v>2671.7783508300849</v>
      </c>
      <c r="V260" s="22">
        <v>1549.2590703298888</v>
      </c>
      <c r="W260" s="22">
        <v>438.40533697919835</v>
      </c>
      <c r="X260" s="22">
        <v>22494.499118385222</v>
      </c>
      <c r="Y260" s="22">
        <v>191914.59275001351</v>
      </c>
      <c r="Z260" s="22">
        <v>166780.53905547818</v>
      </c>
      <c r="AA260" s="22">
        <v>0</v>
      </c>
      <c r="AB260" s="22">
        <v>0.24983210626187288</v>
      </c>
      <c r="AC260" s="22">
        <v>134.72661598911435</v>
      </c>
      <c r="AD260" s="22">
        <v>54258.538056773628</v>
      </c>
      <c r="AE260" s="22">
        <v>26619.68972000069</v>
      </c>
      <c r="AF260" s="22">
        <v>2.6213579920260221E-5</v>
      </c>
      <c r="AG260" s="22">
        <v>56286.80283013486</v>
      </c>
      <c r="AH260" s="22">
        <v>0</v>
      </c>
      <c r="AI260" s="22">
        <v>1772709.0245781397</v>
      </c>
      <c r="AJ260" s="22">
        <v>0</v>
      </c>
      <c r="AK260" s="22">
        <v>962.25176652462733</v>
      </c>
      <c r="AL260" s="22">
        <v>35146.565041723057</v>
      </c>
      <c r="AM260" s="22">
        <v>14190.666422381546</v>
      </c>
      <c r="AN260" s="22">
        <v>5716.8851020928159</v>
      </c>
      <c r="AO260" s="22">
        <v>3635.0292579642255</v>
      </c>
      <c r="AP260" s="22">
        <v>157.89822371932453</v>
      </c>
      <c r="AQ260" s="22">
        <v>15092.830702596524</v>
      </c>
      <c r="AR260" s="22">
        <v>121.13628968828198</v>
      </c>
      <c r="AS260" s="22">
        <v>28807.817221498157</v>
      </c>
      <c r="AT260" s="22">
        <v>33.895295168641709</v>
      </c>
      <c r="AU260" s="22">
        <v>35851.307006794166</v>
      </c>
      <c r="AV260" s="22">
        <v>3581.9053380166597</v>
      </c>
      <c r="AW260" s="22">
        <v>9484.5044457322929</v>
      </c>
      <c r="AX260" s="22">
        <v>25.044438409365352</v>
      </c>
      <c r="AY260" s="22">
        <v>99.195041383108133</v>
      </c>
      <c r="AZ260" s="22">
        <v>233490.25762599934</v>
      </c>
      <c r="BA260" s="22">
        <v>347228.53396571521</v>
      </c>
      <c r="BB260" s="22">
        <v>1512.8392850526438</v>
      </c>
      <c r="BC260" s="22">
        <v>6104.4638893974188</v>
      </c>
      <c r="BD260" s="22">
        <v>4315621.9771832442</v>
      </c>
    </row>
    <row r="261" spans="1:56" x14ac:dyDescent="0.3">
      <c r="A261" s="23" t="s">
        <v>17</v>
      </c>
      <c r="B261" s="22">
        <v>1495.6943039194032</v>
      </c>
      <c r="C261" s="22">
        <v>92385.536255332088</v>
      </c>
      <c r="D261" s="22">
        <v>163359.54526972829</v>
      </c>
      <c r="E261" s="22">
        <v>0.32037788339804024</v>
      </c>
      <c r="F261" s="22">
        <v>0</v>
      </c>
      <c r="G261" s="22">
        <v>57.269242028651334</v>
      </c>
      <c r="H261" s="22">
        <v>0</v>
      </c>
      <c r="I261" s="22">
        <v>51453.587004233275</v>
      </c>
      <c r="J261" s="22">
        <v>162838.18986004108</v>
      </c>
      <c r="K261" s="22">
        <v>0</v>
      </c>
      <c r="L261" s="22">
        <v>65586.568068853812</v>
      </c>
      <c r="M261" s="22">
        <v>0</v>
      </c>
      <c r="N261" s="22">
        <v>260246.79437075491</v>
      </c>
      <c r="O261" s="22">
        <v>50606.327854527801</v>
      </c>
      <c r="P261" s="22">
        <v>1.739300579108744E-4</v>
      </c>
      <c r="Q261" s="22">
        <v>5960.590004603836</v>
      </c>
      <c r="R261" s="22">
        <v>310675.99922319071</v>
      </c>
      <c r="S261" s="22">
        <v>0</v>
      </c>
      <c r="T261" s="22">
        <v>321.5741622712095</v>
      </c>
      <c r="U261" s="22">
        <v>41881.663324868008</v>
      </c>
      <c r="V261" s="22">
        <v>64026.946039315531</v>
      </c>
      <c r="W261" s="22">
        <v>17027.035740922696</v>
      </c>
      <c r="X261" s="22">
        <v>5181.6440774011307</v>
      </c>
      <c r="Y261" s="22">
        <v>202532.74612789915</v>
      </c>
      <c r="Z261" s="22">
        <v>188406.55694444641</v>
      </c>
      <c r="AA261" s="22">
        <v>0</v>
      </c>
      <c r="AB261" s="22">
        <v>2.9349588272181104</v>
      </c>
      <c r="AC261" s="22">
        <v>38972.546912118072</v>
      </c>
      <c r="AD261" s="22">
        <v>86766.406799470744</v>
      </c>
      <c r="AE261" s="22">
        <v>346998.89900072949</v>
      </c>
      <c r="AF261" s="22">
        <v>0</v>
      </c>
      <c r="AG261" s="22">
        <v>7.7119893189567925</v>
      </c>
      <c r="AH261" s="22">
        <v>0</v>
      </c>
      <c r="AI261" s="22">
        <v>4549988.4924340425</v>
      </c>
      <c r="AJ261" s="22">
        <v>0</v>
      </c>
      <c r="AK261" s="22">
        <v>6282.5527862488234</v>
      </c>
      <c r="AL261" s="22">
        <v>228558.57042984408</v>
      </c>
      <c r="AM261" s="22">
        <v>8707.8038475664907</v>
      </c>
      <c r="AN261" s="22">
        <v>80938.218769741565</v>
      </c>
      <c r="AO261" s="22">
        <v>17001.359645236989</v>
      </c>
      <c r="AP261" s="22">
        <v>98756.801921190607</v>
      </c>
      <c r="AQ261" s="22">
        <v>736.33578861856734</v>
      </c>
      <c r="AR261" s="22">
        <v>236.46242859440255</v>
      </c>
      <c r="AS261" s="22">
        <v>258791.14704150104</v>
      </c>
      <c r="AT261" s="22">
        <v>21445.627200536008</v>
      </c>
      <c r="AU261" s="22">
        <v>3548.7807988493764</v>
      </c>
      <c r="AV261" s="22">
        <v>5760.5045033484867</v>
      </c>
      <c r="AW261" s="22">
        <v>3221.1738113864108</v>
      </c>
      <c r="AX261" s="22">
        <v>81857.769019165455</v>
      </c>
      <c r="AY261" s="22">
        <v>154.64615155014837</v>
      </c>
      <c r="AZ261" s="22">
        <v>310579.16122695035</v>
      </c>
      <c r="BA261" s="22">
        <v>302916.87093128619</v>
      </c>
      <c r="BB261" s="22">
        <v>574054.30089286028</v>
      </c>
      <c r="BC261" s="22">
        <v>8766.7370360127279</v>
      </c>
      <c r="BD261" s="22">
        <v>8719096.4047511481</v>
      </c>
    </row>
    <row r="262" spans="1:56" x14ac:dyDescent="0.3">
      <c r="A262" s="23" t="s">
        <v>18</v>
      </c>
      <c r="B262" s="22">
        <v>0.10065337843535067</v>
      </c>
      <c r="C262" s="22">
        <v>368.3137205034833</v>
      </c>
      <c r="D262" s="22">
        <v>751.66238722159278</v>
      </c>
      <c r="E262" s="22">
        <v>80.63857243241921</v>
      </c>
      <c r="F262" s="22">
        <v>0</v>
      </c>
      <c r="G262" s="22">
        <v>2346.8276960631861</v>
      </c>
      <c r="H262" s="22">
        <v>0</v>
      </c>
      <c r="I262" s="22">
        <v>73.559444154161781</v>
      </c>
      <c r="J262" s="22">
        <v>392.12334582750731</v>
      </c>
      <c r="K262" s="22">
        <v>0</v>
      </c>
      <c r="L262" s="22">
        <v>1330.7209186819784</v>
      </c>
      <c r="M262" s="22">
        <v>380.3870311418699</v>
      </c>
      <c r="N262" s="22">
        <v>30.590202562799085</v>
      </c>
      <c r="O262" s="22">
        <v>56.288012168427855</v>
      </c>
      <c r="P262" s="22">
        <v>0</v>
      </c>
      <c r="Q262" s="22">
        <v>7.180083288858377</v>
      </c>
      <c r="R262" s="22">
        <v>5059.8226655224562</v>
      </c>
      <c r="S262" s="22">
        <v>26818.716783580203</v>
      </c>
      <c r="T262" s="22">
        <v>0</v>
      </c>
      <c r="U262" s="22">
        <v>129.20437676287378</v>
      </c>
      <c r="V262" s="22">
        <v>3416.7685010354512</v>
      </c>
      <c r="W262" s="22">
        <v>3.6781108835784895E-3</v>
      </c>
      <c r="X262" s="22">
        <v>25.47718318993309</v>
      </c>
      <c r="Y262" s="22">
        <v>1689.461426818578</v>
      </c>
      <c r="Z262" s="22">
        <v>1.0261625551953979</v>
      </c>
      <c r="AA262" s="22">
        <v>0</v>
      </c>
      <c r="AB262" s="22">
        <v>2.1145314643448008E-4</v>
      </c>
      <c r="AC262" s="22">
        <v>0.10118025004603751</v>
      </c>
      <c r="AD262" s="22">
        <v>3.2341775570448414E-2</v>
      </c>
      <c r="AE262" s="22">
        <v>2.9866094686775584E-2</v>
      </c>
      <c r="AF262" s="22">
        <v>0</v>
      </c>
      <c r="AG262" s="22">
        <v>2.4559852453283012E-4</v>
      </c>
      <c r="AH262" s="22">
        <v>0</v>
      </c>
      <c r="AI262" s="22">
        <v>13258.925465166461</v>
      </c>
      <c r="AJ262" s="22">
        <v>0</v>
      </c>
      <c r="AK262" s="22">
        <v>196.5347589736416</v>
      </c>
      <c r="AL262" s="22">
        <v>62.876280676511271</v>
      </c>
      <c r="AM262" s="22">
        <v>0.57716838834511786</v>
      </c>
      <c r="AN262" s="22">
        <v>1351.0392133817104</v>
      </c>
      <c r="AO262" s="22">
        <v>445.56226200050082</v>
      </c>
      <c r="AP262" s="22">
        <v>2887.3720358683854</v>
      </c>
      <c r="AQ262" s="22">
        <v>0.11510784270165123</v>
      </c>
      <c r="AR262" s="22">
        <v>1.9952781466986969E-4</v>
      </c>
      <c r="AS262" s="22">
        <v>0.59224029898600861</v>
      </c>
      <c r="AT262" s="22">
        <v>6.502612340715916E-4</v>
      </c>
      <c r="AU262" s="22">
        <v>5579.9009575371638</v>
      </c>
      <c r="AV262" s="22">
        <v>29.387763990383526</v>
      </c>
      <c r="AW262" s="22">
        <v>70.470901318316479</v>
      </c>
      <c r="AX262" s="22">
        <v>1.7984528494655178E-2</v>
      </c>
      <c r="AY262" s="22">
        <v>5.8401210212670076</v>
      </c>
      <c r="AZ262" s="22">
        <v>201.99416655979283</v>
      </c>
      <c r="BA262" s="22">
        <v>4.5612372152056233</v>
      </c>
      <c r="BB262" s="22">
        <v>2658.4903218905351</v>
      </c>
      <c r="BC262" s="22">
        <v>4.7011706033075722</v>
      </c>
      <c r="BD262" s="22">
        <v>69717.996697223003</v>
      </c>
    </row>
    <row r="263" spans="1:56" x14ac:dyDescent="0.3">
      <c r="A263" s="23" t="s">
        <v>19</v>
      </c>
      <c r="B263" s="22">
        <v>3.2656722407062233</v>
      </c>
      <c r="C263" s="22">
        <v>46715.801218753564</v>
      </c>
      <c r="D263" s="22">
        <v>2858.0177323356784</v>
      </c>
      <c r="E263" s="22">
        <v>0</v>
      </c>
      <c r="F263" s="22">
        <v>0</v>
      </c>
      <c r="G263" s="22">
        <v>0.13307285285239195</v>
      </c>
      <c r="H263" s="22">
        <v>0</v>
      </c>
      <c r="I263" s="22">
        <v>2.1015170045768645</v>
      </c>
      <c r="J263" s="22">
        <v>127.4018485129946</v>
      </c>
      <c r="K263" s="22">
        <v>0</v>
      </c>
      <c r="L263" s="22">
        <v>13224.114964607934</v>
      </c>
      <c r="M263" s="22">
        <v>0</v>
      </c>
      <c r="N263" s="22">
        <v>44824.428270561322</v>
      </c>
      <c r="O263" s="22">
        <v>5.3467629310060651</v>
      </c>
      <c r="P263" s="22">
        <v>0</v>
      </c>
      <c r="Q263" s="22">
        <v>5.1331950342482866</v>
      </c>
      <c r="R263" s="22">
        <v>3219.4742807463604</v>
      </c>
      <c r="S263" s="22">
        <v>330341.95657717495</v>
      </c>
      <c r="T263" s="22">
        <v>0</v>
      </c>
      <c r="U263" s="22">
        <v>0</v>
      </c>
      <c r="V263" s="22">
        <v>0.43981959173290169</v>
      </c>
      <c r="W263" s="22">
        <v>0.48386386391863961</v>
      </c>
      <c r="X263" s="22">
        <v>29.478101781591626</v>
      </c>
      <c r="Y263" s="22">
        <v>9625.8439499040232</v>
      </c>
      <c r="Z263" s="22">
        <v>33.229755313901144</v>
      </c>
      <c r="AA263" s="22">
        <v>0</v>
      </c>
      <c r="AB263" s="22">
        <v>6.8429807485415354E-3</v>
      </c>
      <c r="AC263" s="22">
        <v>372.70198060105196</v>
      </c>
      <c r="AD263" s="22">
        <v>682.42436946581267</v>
      </c>
      <c r="AE263" s="22">
        <v>1.0295980660559052</v>
      </c>
      <c r="AF263" s="22">
        <v>0</v>
      </c>
      <c r="AG263" s="22">
        <v>9.5875520522679288E-3</v>
      </c>
      <c r="AH263" s="22">
        <v>0</v>
      </c>
      <c r="AI263" s="22">
        <v>170281.72187823264</v>
      </c>
      <c r="AJ263" s="22">
        <v>0</v>
      </c>
      <c r="AK263" s="22">
        <v>0.54032227511599651</v>
      </c>
      <c r="AL263" s="22">
        <v>695.90528262486566</v>
      </c>
      <c r="AM263" s="22">
        <v>18.733560813365166</v>
      </c>
      <c r="AN263" s="22">
        <v>5250.076832199743</v>
      </c>
      <c r="AO263" s="22">
        <v>1549.1642894276829</v>
      </c>
      <c r="AP263" s="22">
        <v>18.726906201465113</v>
      </c>
      <c r="AQ263" s="22">
        <v>3843.5017606461192</v>
      </c>
      <c r="AR263" s="22">
        <v>1.9052873044258909</v>
      </c>
      <c r="AS263" s="22">
        <v>20.35714618342541</v>
      </c>
      <c r="AT263" s="22">
        <v>46287.607582363416</v>
      </c>
      <c r="AU263" s="22">
        <v>5021.4598211506755</v>
      </c>
      <c r="AV263" s="22">
        <v>3.1978498552463543</v>
      </c>
      <c r="AW263" s="22">
        <v>111.81212592983726</v>
      </c>
      <c r="AX263" s="22">
        <v>0.62076412457701036</v>
      </c>
      <c r="AY263" s="22">
        <v>0</v>
      </c>
      <c r="AZ263" s="22">
        <v>2322.7779302997828</v>
      </c>
      <c r="BA263" s="22">
        <v>19.570911869387761</v>
      </c>
      <c r="BB263" s="22">
        <v>15.457395561812662</v>
      </c>
      <c r="BC263" s="22">
        <v>629.24957482077377</v>
      </c>
      <c r="BD263" s="22">
        <v>688165.21020376147</v>
      </c>
    </row>
    <row r="264" spans="1:56" x14ac:dyDescent="0.3">
      <c r="A264" s="23" t="s">
        <v>20</v>
      </c>
      <c r="B264" s="22">
        <v>1418.7392871611717</v>
      </c>
      <c r="C264" s="22">
        <v>357.06673228476029</v>
      </c>
      <c r="D264" s="22">
        <v>163.20453850450482</v>
      </c>
      <c r="E264" s="22">
        <v>1.3966746571036971E-3</v>
      </c>
      <c r="F264" s="22">
        <v>0</v>
      </c>
      <c r="G264" s="22">
        <v>17.981266337495306</v>
      </c>
      <c r="H264" s="22">
        <v>0</v>
      </c>
      <c r="I264" s="22">
        <v>277.06028257861726</v>
      </c>
      <c r="J264" s="22">
        <v>3088321.3509356598</v>
      </c>
      <c r="K264" s="22">
        <v>0</v>
      </c>
      <c r="L264" s="22">
        <v>4.4866224065487943</v>
      </c>
      <c r="M264" s="22">
        <v>0</v>
      </c>
      <c r="N264" s="22">
        <v>56.458820271213717</v>
      </c>
      <c r="O264" s="22">
        <v>329.65703274061207</v>
      </c>
      <c r="P264" s="22">
        <v>8.3934606928092907E-5</v>
      </c>
      <c r="Q264" s="22">
        <v>92.266561706974372</v>
      </c>
      <c r="R264" s="22">
        <v>46210.418162312839</v>
      </c>
      <c r="S264" s="22">
        <v>41260.298113270052</v>
      </c>
      <c r="T264" s="22">
        <v>5.7159467318031252E-4</v>
      </c>
      <c r="U264" s="22">
        <v>188.38548238473663</v>
      </c>
      <c r="V264" s="22">
        <v>0</v>
      </c>
      <c r="W264" s="22">
        <v>416.92528553534862</v>
      </c>
      <c r="X264" s="22">
        <v>201.39131325122054</v>
      </c>
      <c r="Y264" s="22">
        <v>15847.918188999816</v>
      </c>
      <c r="Z264" s="22">
        <v>2215.6986456117224</v>
      </c>
      <c r="AA264" s="22">
        <v>0</v>
      </c>
      <c r="AB264" s="22">
        <v>22.527005651499589</v>
      </c>
      <c r="AC264" s="22">
        <v>235.93154544163181</v>
      </c>
      <c r="AD264" s="22">
        <v>45.965792173788074</v>
      </c>
      <c r="AE264" s="22">
        <v>45825.0748219624</v>
      </c>
      <c r="AF264" s="22">
        <v>0</v>
      </c>
      <c r="AG264" s="22">
        <v>0.83080664586543584</v>
      </c>
      <c r="AH264" s="22">
        <v>0</v>
      </c>
      <c r="AI264" s="22">
        <v>1448.5086347242514</v>
      </c>
      <c r="AJ264" s="22">
        <v>0</v>
      </c>
      <c r="AK264" s="22">
        <v>982.50536990286673</v>
      </c>
      <c r="AL264" s="22">
        <v>129050.33901498056</v>
      </c>
      <c r="AM264" s="22">
        <v>1133.9977775215839</v>
      </c>
      <c r="AN264" s="22">
        <v>790.02263816165612</v>
      </c>
      <c r="AO264" s="22">
        <v>221.9216714505115</v>
      </c>
      <c r="AP264" s="22">
        <v>502.59306713864891</v>
      </c>
      <c r="AQ264" s="22">
        <v>1.6991116152233343</v>
      </c>
      <c r="AR264" s="22">
        <v>8755.4888871945586</v>
      </c>
      <c r="AS264" s="22">
        <v>251459.80237133108</v>
      </c>
      <c r="AT264" s="22">
        <v>99.847562297473957</v>
      </c>
      <c r="AU264" s="22">
        <v>12.058329995447473</v>
      </c>
      <c r="AV264" s="22">
        <v>2602.5474124112079</v>
      </c>
      <c r="AW264" s="22">
        <v>523.61664836959039</v>
      </c>
      <c r="AX264" s="22">
        <v>54896.406429738883</v>
      </c>
      <c r="AY264" s="22">
        <v>0</v>
      </c>
      <c r="AZ264" s="22">
        <v>14832.498241169213</v>
      </c>
      <c r="BA264" s="22">
        <v>7144.6410689247623</v>
      </c>
      <c r="BB264" s="22">
        <v>162521.55552155946</v>
      </c>
      <c r="BC264" s="22">
        <v>1005.9671660573938</v>
      </c>
      <c r="BD264" s="22">
        <v>3881495.6562196403</v>
      </c>
    </row>
    <row r="265" spans="1:56" x14ac:dyDescent="0.3">
      <c r="A265" s="23" t="s">
        <v>21</v>
      </c>
      <c r="B265" s="22">
        <v>2114.4843438388925</v>
      </c>
      <c r="C265" s="22">
        <v>23.769536973294976</v>
      </c>
      <c r="D265" s="22">
        <v>4.1049941170211746</v>
      </c>
      <c r="E265" s="22">
        <v>0</v>
      </c>
      <c r="F265" s="22">
        <v>0</v>
      </c>
      <c r="G265" s="22">
        <v>16.894467125001039</v>
      </c>
      <c r="H265" s="22">
        <v>0</v>
      </c>
      <c r="I265" s="22">
        <v>1149.1171168953954</v>
      </c>
      <c r="J265" s="22">
        <v>25518.528331686775</v>
      </c>
      <c r="K265" s="22">
        <v>0</v>
      </c>
      <c r="L265" s="22">
        <v>4.4953582017485541E-3</v>
      </c>
      <c r="M265" s="22">
        <v>0</v>
      </c>
      <c r="N265" s="22">
        <v>2.0497093749225819</v>
      </c>
      <c r="O265" s="22">
        <v>54.316528021157325</v>
      </c>
      <c r="P265" s="22">
        <v>0</v>
      </c>
      <c r="Q265" s="22">
        <v>0.21013934803050066</v>
      </c>
      <c r="R265" s="22">
        <v>2837.5411624974035</v>
      </c>
      <c r="S265" s="22">
        <v>5809.1770649663449</v>
      </c>
      <c r="T265" s="22">
        <v>0</v>
      </c>
      <c r="U265" s="22">
        <v>0.28874760790738885</v>
      </c>
      <c r="V265" s="22">
        <v>0.57234781719840988</v>
      </c>
      <c r="W265" s="22">
        <v>0</v>
      </c>
      <c r="X265" s="22">
        <v>0.46287820685794401</v>
      </c>
      <c r="Y265" s="22">
        <v>459.49970257667036</v>
      </c>
      <c r="Z265" s="22">
        <v>25694.106456881997</v>
      </c>
      <c r="AA265" s="22">
        <v>0</v>
      </c>
      <c r="AB265" s="22">
        <v>7.7993325066472961E-3</v>
      </c>
      <c r="AC265" s="22">
        <v>3.7970078511621281</v>
      </c>
      <c r="AD265" s="22">
        <v>9.2177998189907235</v>
      </c>
      <c r="AE265" s="22">
        <v>9756.00173803287</v>
      </c>
      <c r="AF265" s="22">
        <v>0</v>
      </c>
      <c r="AG265" s="22">
        <v>3.3868393558452267E-2</v>
      </c>
      <c r="AH265" s="22">
        <v>0</v>
      </c>
      <c r="AI265" s="22">
        <v>3020.588171995722</v>
      </c>
      <c r="AJ265" s="22">
        <v>22.180953406924296</v>
      </c>
      <c r="AK265" s="22">
        <v>4.8231359240335427E-2</v>
      </c>
      <c r="AL265" s="22">
        <v>9585.80078662919</v>
      </c>
      <c r="AM265" s="22">
        <v>21.549089378057896</v>
      </c>
      <c r="AN265" s="22">
        <v>1.2466306394904785</v>
      </c>
      <c r="AO265" s="22">
        <v>4.6781702607054507</v>
      </c>
      <c r="AP265" s="22">
        <v>12.140925442854412</v>
      </c>
      <c r="AQ265" s="22">
        <v>3.5727206790978856E-2</v>
      </c>
      <c r="AR265" s="22">
        <v>9.8634830600117136E-3</v>
      </c>
      <c r="AS265" s="22">
        <v>33099.761491282734</v>
      </c>
      <c r="AT265" s="22">
        <v>0.14526256684890662</v>
      </c>
      <c r="AU265" s="22">
        <v>0.25528693391839286</v>
      </c>
      <c r="AV265" s="22">
        <v>1024.3260713945494</v>
      </c>
      <c r="AW265" s="22">
        <v>0.78970132260587211</v>
      </c>
      <c r="AX265" s="22">
        <v>345.8447843674291</v>
      </c>
      <c r="AY265" s="22">
        <v>0</v>
      </c>
      <c r="AZ265" s="22">
        <v>73.124024188165791</v>
      </c>
      <c r="BA265" s="22">
        <v>125.71008063632</v>
      </c>
      <c r="BB265" s="22">
        <v>488.09076079572498</v>
      </c>
      <c r="BC265" s="22">
        <v>8.4404130917159268</v>
      </c>
      <c r="BD265" s="22">
        <v>121288.95266310422</v>
      </c>
    </row>
    <row r="266" spans="1:56" x14ac:dyDescent="0.3">
      <c r="A266" s="23" t="s">
        <v>22</v>
      </c>
      <c r="B266" s="22">
        <v>718.52300926264263</v>
      </c>
      <c r="C266" s="22">
        <v>27.159913991401226</v>
      </c>
      <c r="D266" s="22">
        <v>1102.6345079238993</v>
      </c>
      <c r="E266" s="22">
        <v>0</v>
      </c>
      <c r="F266" s="22">
        <v>0</v>
      </c>
      <c r="G266" s="22">
        <v>0</v>
      </c>
      <c r="H266" s="22">
        <v>0</v>
      </c>
      <c r="I266" s="22">
        <v>183.03514720527622</v>
      </c>
      <c r="J266" s="22">
        <v>1990.5536226440418</v>
      </c>
      <c r="K266" s="22">
        <v>0</v>
      </c>
      <c r="L266" s="22">
        <v>0</v>
      </c>
      <c r="M266" s="22">
        <v>0</v>
      </c>
      <c r="N266" s="22">
        <v>4201.6075580121396</v>
      </c>
      <c r="O266" s="22">
        <v>31.393023476985277</v>
      </c>
      <c r="P266" s="22">
        <v>0</v>
      </c>
      <c r="Q266" s="22">
        <v>20.125861501121832</v>
      </c>
      <c r="R266" s="22">
        <v>32979.12163924356</v>
      </c>
      <c r="S266" s="22">
        <v>223403.25538487249</v>
      </c>
      <c r="T266" s="22">
        <v>0</v>
      </c>
      <c r="U266" s="22">
        <v>34.740441806439463</v>
      </c>
      <c r="V266" s="22">
        <v>1708.4140721610636</v>
      </c>
      <c r="W266" s="22">
        <v>269.40041350875038</v>
      </c>
      <c r="X266" s="22">
        <v>0</v>
      </c>
      <c r="Y266" s="22">
        <v>6106.9771225018831</v>
      </c>
      <c r="Z266" s="22">
        <v>70159.322984883634</v>
      </c>
      <c r="AA266" s="22">
        <v>0</v>
      </c>
      <c r="AB266" s="22">
        <v>0</v>
      </c>
      <c r="AC266" s="22">
        <v>0.31594474226514219</v>
      </c>
      <c r="AD266" s="22">
        <v>3.9171779628361888E-4</v>
      </c>
      <c r="AE266" s="22">
        <v>4090.8135339547503</v>
      </c>
      <c r="AF266" s="22">
        <v>0</v>
      </c>
      <c r="AG266" s="22">
        <v>5.3522694570231595</v>
      </c>
      <c r="AH266" s="22">
        <v>0</v>
      </c>
      <c r="AI266" s="22">
        <v>12768.572597442573</v>
      </c>
      <c r="AJ266" s="22">
        <v>0</v>
      </c>
      <c r="AK266" s="22">
        <v>15.084524844521493</v>
      </c>
      <c r="AL266" s="22">
        <v>5454.3643107180033</v>
      </c>
      <c r="AM266" s="22">
        <v>324.46963791600672</v>
      </c>
      <c r="AN266" s="22">
        <v>4398.451592374895</v>
      </c>
      <c r="AO266" s="22">
        <v>108.15450265592818</v>
      </c>
      <c r="AP266" s="22">
        <v>1.8722750249258406</v>
      </c>
      <c r="AQ266" s="22">
        <v>3.1388284803076147</v>
      </c>
      <c r="AR266" s="22">
        <v>2.3154107626710099</v>
      </c>
      <c r="AS266" s="22">
        <v>12494.960544147463</v>
      </c>
      <c r="AT266" s="22">
        <v>6.1744043009869669</v>
      </c>
      <c r="AU266" s="22">
        <v>72.321461666724105</v>
      </c>
      <c r="AV266" s="22">
        <v>238.02368086398599</v>
      </c>
      <c r="AW266" s="22">
        <v>74.187402879405084</v>
      </c>
      <c r="AX266" s="22">
        <v>1.3119299778243114</v>
      </c>
      <c r="AY266" s="22">
        <v>0</v>
      </c>
      <c r="AZ266" s="22">
        <v>21670.282970729386</v>
      </c>
      <c r="BA266" s="22">
        <v>13116.540463132002</v>
      </c>
      <c r="BB266" s="22">
        <v>1791.7040540477719</v>
      </c>
      <c r="BC266" s="22">
        <v>28.162191059440268</v>
      </c>
      <c r="BD266" s="22">
        <v>419602.839625892</v>
      </c>
    </row>
    <row r="267" spans="1:56" x14ac:dyDescent="0.3">
      <c r="A267" s="23" t="s">
        <v>23</v>
      </c>
      <c r="B267" s="22">
        <v>789.77851441736493</v>
      </c>
      <c r="C267" s="22">
        <v>42999.821949702171</v>
      </c>
      <c r="D267" s="22">
        <v>3922.5080484523291</v>
      </c>
      <c r="E267" s="22">
        <v>2.5397450434511337</v>
      </c>
      <c r="F267" s="22">
        <v>0</v>
      </c>
      <c r="G267" s="22">
        <v>857.36906996864286</v>
      </c>
      <c r="H267" s="22">
        <v>0</v>
      </c>
      <c r="I267" s="22">
        <v>3772.6546178291937</v>
      </c>
      <c r="J267" s="22">
        <v>49319.34955711606</v>
      </c>
      <c r="K267" s="22">
        <v>0</v>
      </c>
      <c r="L267" s="22">
        <v>27130.111883957707</v>
      </c>
      <c r="M267" s="22">
        <v>0</v>
      </c>
      <c r="N267" s="22">
        <v>43580.164839151468</v>
      </c>
      <c r="O267" s="22">
        <v>2815.8375648748056</v>
      </c>
      <c r="P267" s="22">
        <v>5.7283708380123128</v>
      </c>
      <c r="Q267" s="22">
        <v>435.54947874235046</v>
      </c>
      <c r="R267" s="22">
        <v>225185.63520148626</v>
      </c>
      <c r="S267" s="22">
        <v>819832.88411013386</v>
      </c>
      <c r="T267" s="22">
        <v>30.496632513105855</v>
      </c>
      <c r="U267" s="22">
        <v>943.44286776773356</v>
      </c>
      <c r="V267" s="22">
        <v>22084.062400511189</v>
      </c>
      <c r="W267" s="22">
        <v>1697.7531651865202</v>
      </c>
      <c r="X267" s="22">
        <v>838.94046188094342</v>
      </c>
      <c r="Y267" s="22">
        <v>0</v>
      </c>
      <c r="Z267" s="22">
        <v>30550.284109767861</v>
      </c>
      <c r="AA267" s="22">
        <v>0</v>
      </c>
      <c r="AB267" s="22">
        <v>6.9228386988401175E-3</v>
      </c>
      <c r="AC267" s="22">
        <v>3186.8182687008371</v>
      </c>
      <c r="AD267" s="22">
        <v>243.33887501624079</v>
      </c>
      <c r="AE267" s="22">
        <v>8245.0538858267391</v>
      </c>
      <c r="AF267" s="22">
        <v>0.79897452226012022</v>
      </c>
      <c r="AG267" s="22">
        <v>0.42467596476903469</v>
      </c>
      <c r="AH267" s="22">
        <v>0</v>
      </c>
      <c r="AI267" s="22">
        <v>511830.11469148821</v>
      </c>
      <c r="AJ267" s="22">
        <v>0</v>
      </c>
      <c r="AK267" s="22">
        <v>15.344871206618292</v>
      </c>
      <c r="AL267" s="22">
        <v>43288.298997401333</v>
      </c>
      <c r="AM267" s="22">
        <v>4604.8616052792222</v>
      </c>
      <c r="AN267" s="22">
        <v>8797.6531791503494</v>
      </c>
      <c r="AO267" s="22">
        <v>21.404303412512306</v>
      </c>
      <c r="AP267" s="22">
        <v>637.88842107446612</v>
      </c>
      <c r="AQ267" s="22">
        <v>2793.5396992195056</v>
      </c>
      <c r="AR267" s="22">
        <v>46.134560585639342</v>
      </c>
      <c r="AS267" s="22">
        <v>55057.94466518554</v>
      </c>
      <c r="AT267" s="22">
        <v>4.6391053474530395</v>
      </c>
      <c r="AU267" s="22">
        <v>70631.082753342969</v>
      </c>
      <c r="AV267" s="22">
        <v>1524.8538128389855</v>
      </c>
      <c r="AW267" s="22">
        <v>848.6182644351793</v>
      </c>
      <c r="AX267" s="22">
        <v>1295.8689753002589</v>
      </c>
      <c r="AY267" s="22">
        <v>819.16081028961207</v>
      </c>
      <c r="AZ267" s="22">
        <v>76283.434704970321</v>
      </c>
      <c r="BA267" s="22">
        <v>283609.04374225106</v>
      </c>
      <c r="BB267" s="22">
        <v>27955.705852869109</v>
      </c>
      <c r="BC267" s="22">
        <v>605.18232748009177</v>
      </c>
      <c r="BD267" s="22">
        <v>2379142.1295353388</v>
      </c>
    </row>
    <row r="268" spans="1:56" x14ac:dyDescent="0.3">
      <c r="A268" s="23" t="s">
        <v>24</v>
      </c>
      <c r="B268" s="22">
        <v>1339.6623208856111</v>
      </c>
      <c r="C268" s="22">
        <v>4904.0546867268022</v>
      </c>
      <c r="D268" s="22">
        <v>10173.169819269908</v>
      </c>
      <c r="E268" s="22">
        <v>4.5157539548689263</v>
      </c>
      <c r="F268" s="22">
        <v>0</v>
      </c>
      <c r="G268" s="22">
        <v>53.133171032021387</v>
      </c>
      <c r="H268" s="22">
        <v>0</v>
      </c>
      <c r="I268" s="22">
        <v>7810.7257322135174</v>
      </c>
      <c r="J268" s="22">
        <v>1149979.000035438</v>
      </c>
      <c r="K268" s="22">
        <v>0</v>
      </c>
      <c r="L268" s="22">
        <v>15.339139841831637</v>
      </c>
      <c r="M268" s="22">
        <v>0</v>
      </c>
      <c r="N268" s="22">
        <v>38543.844199761559</v>
      </c>
      <c r="O268" s="22">
        <v>1548.3428468414379</v>
      </c>
      <c r="P268" s="22">
        <v>3.2497883003484566E-3</v>
      </c>
      <c r="Q268" s="22">
        <v>593.49125066996419</v>
      </c>
      <c r="R268" s="22">
        <v>137555.64137664647</v>
      </c>
      <c r="S268" s="22">
        <v>465662.63134438195</v>
      </c>
      <c r="T268" s="22">
        <v>9.369599686046385</v>
      </c>
      <c r="U268" s="22">
        <v>133.73386079675674</v>
      </c>
      <c r="V268" s="22">
        <v>12840.391490051674</v>
      </c>
      <c r="W268" s="22">
        <v>42901.564934684058</v>
      </c>
      <c r="X268" s="22">
        <v>9500.591778403963</v>
      </c>
      <c r="Y268" s="22">
        <v>11591.09043264217</v>
      </c>
      <c r="Z268" s="22">
        <v>0</v>
      </c>
      <c r="AA268" s="22">
        <v>0</v>
      </c>
      <c r="AB268" s="22">
        <v>4.3544988896571413</v>
      </c>
      <c r="AC268" s="22">
        <v>1747.063121691833</v>
      </c>
      <c r="AD268" s="22">
        <v>0.34505273609213083</v>
      </c>
      <c r="AE268" s="22">
        <v>798119.45352803671</v>
      </c>
      <c r="AF268" s="22">
        <v>4.5173355644172587E-4</v>
      </c>
      <c r="AG268" s="22">
        <v>406.28065658814586</v>
      </c>
      <c r="AH268" s="22">
        <v>0</v>
      </c>
      <c r="AI268" s="22">
        <v>21276.835523709149</v>
      </c>
      <c r="AJ268" s="22">
        <v>0</v>
      </c>
      <c r="AK268" s="22">
        <v>11478.74434367438</v>
      </c>
      <c r="AL268" s="22">
        <v>334439.44658573996</v>
      </c>
      <c r="AM268" s="22">
        <v>1947646.7117597926</v>
      </c>
      <c r="AN268" s="22">
        <v>17936.530191633945</v>
      </c>
      <c r="AO268" s="22">
        <v>1503.6915378919161</v>
      </c>
      <c r="AP268" s="22">
        <v>261966.72309007219</v>
      </c>
      <c r="AQ268" s="22">
        <v>60.324390648695264</v>
      </c>
      <c r="AR268" s="22">
        <v>61.88929736456231</v>
      </c>
      <c r="AS268" s="22">
        <v>412175.36624369049</v>
      </c>
      <c r="AT268" s="22">
        <v>4265.8338814527406</v>
      </c>
      <c r="AU268" s="22">
        <v>136.20176422190417</v>
      </c>
      <c r="AV268" s="22">
        <v>162.22888824053382</v>
      </c>
      <c r="AW268" s="22">
        <v>3819.9729614863722</v>
      </c>
      <c r="AX268" s="22">
        <v>256.02085950640048</v>
      </c>
      <c r="AY268" s="22">
        <v>630.54602606291064</v>
      </c>
      <c r="AZ268" s="22">
        <v>31306.390886881749</v>
      </c>
      <c r="BA268" s="22">
        <v>1436861.9652632326</v>
      </c>
      <c r="BB268" s="22">
        <v>194182.43598670323</v>
      </c>
      <c r="BC268" s="22">
        <v>4715.4683263273382</v>
      </c>
      <c r="BD268" s="22">
        <v>7380321.1221417263</v>
      </c>
    </row>
    <row r="269" spans="1:56" x14ac:dyDescent="0.3">
      <c r="A269" s="23" t="s">
        <v>25</v>
      </c>
      <c r="B269" s="22">
        <v>45.272010733657034</v>
      </c>
      <c r="C269" s="22">
        <v>0</v>
      </c>
      <c r="D269" s="22">
        <v>0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2342.3216165714498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23.048988226986143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12.070222247001102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1.256290296494494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0</v>
      </c>
      <c r="AQ269" s="22"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v>0</v>
      </c>
      <c r="AW269" s="22">
        <v>0</v>
      </c>
      <c r="AX269" s="22">
        <v>0</v>
      </c>
      <c r="AY269" s="22">
        <v>0</v>
      </c>
      <c r="AZ269" s="22">
        <v>7.852797846218758</v>
      </c>
      <c r="BA269" s="22">
        <v>0</v>
      </c>
      <c r="BB269" s="22">
        <v>97.721175612221359</v>
      </c>
      <c r="BC269" s="22">
        <v>0</v>
      </c>
      <c r="BD269" s="22">
        <v>2529.5431015340296</v>
      </c>
    </row>
    <row r="270" spans="1:56" x14ac:dyDescent="0.3">
      <c r="A270" s="23" t="s">
        <v>26</v>
      </c>
      <c r="B270" s="22">
        <v>9.5982708271862546E-2</v>
      </c>
      <c r="C270" s="22">
        <v>1.5737152836819673E-3</v>
      </c>
      <c r="D270" s="22">
        <v>70.660616987902841</v>
      </c>
      <c r="E270" s="22">
        <v>0</v>
      </c>
      <c r="F270" s="22">
        <v>0</v>
      </c>
      <c r="G270" s="22">
        <v>2.6144419623658282</v>
      </c>
      <c r="H270" s="22">
        <v>0</v>
      </c>
      <c r="I270" s="22">
        <v>2.5268996006694624</v>
      </c>
      <c r="J270" s="22">
        <v>2.5411570854950316</v>
      </c>
      <c r="K270" s="22">
        <v>0</v>
      </c>
      <c r="L270" s="22">
        <v>0.65606271039156894</v>
      </c>
      <c r="M270" s="22">
        <v>0</v>
      </c>
      <c r="N270" s="22">
        <v>417.18293629744528</v>
      </c>
      <c r="O270" s="22">
        <v>83.905612274334445</v>
      </c>
      <c r="P270" s="22">
        <v>130.96761834083526</v>
      </c>
      <c r="Q270" s="22">
        <v>264.54082768882171</v>
      </c>
      <c r="R270" s="22">
        <v>86.723134991593852</v>
      </c>
      <c r="S270" s="22">
        <v>4045.67865932533</v>
      </c>
      <c r="T270" s="22">
        <v>0</v>
      </c>
      <c r="U270" s="22">
        <v>2.9886297944797078</v>
      </c>
      <c r="V270" s="22">
        <v>3.5256630196464488E-2</v>
      </c>
      <c r="W270" s="22">
        <v>0.44529500492685592</v>
      </c>
      <c r="X270" s="22">
        <v>1.2352906948768155E-2</v>
      </c>
      <c r="Y270" s="22">
        <v>151.93002503224568</v>
      </c>
      <c r="Z270" s="22">
        <v>0.87547520438304405</v>
      </c>
      <c r="AA270" s="22">
        <v>0</v>
      </c>
      <c r="AB270" s="22">
        <v>0</v>
      </c>
      <c r="AC270" s="22">
        <v>219.09173456630626</v>
      </c>
      <c r="AD270" s="22">
        <v>2.6204298216023046E-4</v>
      </c>
      <c r="AE270" s="22">
        <v>0.10192454535729577</v>
      </c>
      <c r="AF270" s="22">
        <v>0</v>
      </c>
      <c r="AG270" s="22">
        <v>2.1965461210840232E-3</v>
      </c>
      <c r="AH270" s="22">
        <v>0</v>
      </c>
      <c r="AI270" s="22">
        <v>1198.3404011971511</v>
      </c>
      <c r="AJ270" s="22">
        <v>0</v>
      </c>
      <c r="AK270" s="22">
        <v>22.824902027520853</v>
      </c>
      <c r="AL270" s="22">
        <v>0.76843281958513443</v>
      </c>
      <c r="AM270" s="22">
        <v>0.559457274809532</v>
      </c>
      <c r="AN270" s="22">
        <v>86.614980753862554</v>
      </c>
      <c r="AO270" s="22">
        <v>0.10818442652983414</v>
      </c>
      <c r="AP270" s="22">
        <v>0.33946711961084669</v>
      </c>
      <c r="AQ270" s="22">
        <v>8.2618665271631093E-4</v>
      </c>
      <c r="AR270" s="22">
        <v>19.095089487975969</v>
      </c>
      <c r="AS270" s="22">
        <v>0.64534867725204348</v>
      </c>
      <c r="AT270" s="22">
        <v>199.50758699643595</v>
      </c>
      <c r="AU270" s="22">
        <v>5.8311784062786889E-3</v>
      </c>
      <c r="AV270" s="22">
        <v>28.707195067534474</v>
      </c>
      <c r="AW270" s="22">
        <v>103.9197134955191</v>
      </c>
      <c r="AX270" s="22">
        <v>6.2307991645955005E-2</v>
      </c>
      <c r="AY270" s="22">
        <v>0</v>
      </c>
      <c r="AZ270" s="22">
        <v>89.336263352187103</v>
      </c>
      <c r="BA270" s="22">
        <v>15.034809407216329</v>
      </c>
      <c r="BB270" s="22">
        <v>0.63887449954548936</v>
      </c>
      <c r="BC270" s="22">
        <v>3.3542671512807587</v>
      </c>
      <c r="BD270" s="22">
        <v>7253.4426150734116</v>
      </c>
    </row>
    <row r="271" spans="1:56" x14ac:dyDescent="0.3">
      <c r="A271" s="23" t="s">
        <v>27</v>
      </c>
      <c r="B271" s="22">
        <v>2.0927988793877579</v>
      </c>
      <c r="C271" s="22">
        <v>11.093190218518449</v>
      </c>
      <c r="D271" s="22">
        <v>15.943824052259199</v>
      </c>
      <c r="E271" s="22">
        <v>1.7830722618006347E-4</v>
      </c>
      <c r="F271" s="22">
        <v>0</v>
      </c>
      <c r="G271" s="22">
        <v>8.3002567198419516E-2</v>
      </c>
      <c r="H271" s="22">
        <v>0</v>
      </c>
      <c r="I271" s="22">
        <v>222.80524544294838</v>
      </c>
      <c r="J271" s="22">
        <v>4353.673134384866</v>
      </c>
      <c r="K271" s="22">
        <v>0</v>
      </c>
      <c r="L271" s="22">
        <v>0</v>
      </c>
      <c r="M271" s="22">
        <v>0</v>
      </c>
      <c r="N271" s="22">
        <v>168.80129022106036</v>
      </c>
      <c r="O271" s="22">
        <v>2.309771309222775</v>
      </c>
      <c r="P271" s="22">
        <v>0.19262064503045279</v>
      </c>
      <c r="Q271" s="22">
        <v>824.38117918138937</v>
      </c>
      <c r="R271" s="22">
        <v>78339.290515412329</v>
      </c>
      <c r="S271" s="22">
        <v>25377.191660416021</v>
      </c>
      <c r="T271" s="22">
        <v>7.297294338069628E-5</v>
      </c>
      <c r="U271" s="22">
        <v>42.956599935301682</v>
      </c>
      <c r="V271" s="22">
        <v>1709.8926117567496</v>
      </c>
      <c r="W271" s="22">
        <v>0.2814930550493876</v>
      </c>
      <c r="X271" s="22">
        <v>186.52908664057384</v>
      </c>
      <c r="Y271" s="22">
        <v>280.77813533319824</v>
      </c>
      <c r="Z271" s="22">
        <v>2393.268871410879</v>
      </c>
      <c r="AA271" s="22">
        <v>0</v>
      </c>
      <c r="AB271" s="22">
        <v>1.3024283399332583</v>
      </c>
      <c r="AC271" s="22">
        <v>0</v>
      </c>
      <c r="AD271" s="22">
        <v>2.4949618807230256E-4</v>
      </c>
      <c r="AE271" s="22">
        <v>11.879749815672062</v>
      </c>
      <c r="AF271" s="22">
        <v>0</v>
      </c>
      <c r="AG271" s="22">
        <v>4.8178427295710251E-2</v>
      </c>
      <c r="AH271" s="22">
        <v>0</v>
      </c>
      <c r="AI271" s="22">
        <v>6633.0040349426781</v>
      </c>
      <c r="AJ271" s="22">
        <v>0</v>
      </c>
      <c r="AK271" s="22">
        <v>28.578278919117288</v>
      </c>
      <c r="AL271" s="22">
        <v>3388.4470564057247</v>
      </c>
      <c r="AM271" s="22">
        <v>11.574029406979376</v>
      </c>
      <c r="AN271" s="22">
        <v>94.34643983054805</v>
      </c>
      <c r="AO271" s="22">
        <v>2.4756127466346696</v>
      </c>
      <c r="AP271" s="22">
        <v>5.8020381112571382</v>
      </c>
      <c r="AQ271" s="22">
        <v>1.9453107592164454E-2</v>
      </c>
      <c r="AR271" s="22">
        <v>189.42634319598784</v>
      </c>
      <c r="AS271" s="22">
        <v>59.057606526189502</v>
      </c>
      <c r="AT271" s="22">
        <v>458.95504411575104</v>
      </c>
      <c r="AU271" s="22">
        <v>379.47315906239453</v>
      </c>
      <c r="AV271" s="22">
        <v>8.97385856039805E-2</v>
      </c>
      <c r="AW271" s="22">
        <v>5232.5241593970068</v>
      </c>
      <c r="AX271" s="22">
        <v>0.42951762318083225</v>
      </c>
      <c r="AY271" s="22">
        <v>0</v>
      </c>
      <c r="AZ271" s="22">
        <v>270.339336942508</v>
      </c>
      <c r="BA271" s="22">
        <v>539.88888265849073</v>
      </c>
      <c r="BB271" s="22">
        <v>35.412107068986735</v>
      </c>
      <c r="BC271" s="22">
        <v>13.437386426322425</v>
      </c>
      <c r="BD271" s="22">
        <v>131288.07611329417</v>
      </c>
    </row>
    <row r="272" spans="1:56" x14ac:dyDescent="0.3">
      <c r="A272" s="23" t="s">
        <v>28</v>
      </c>
      <c r="B272" s="22">
        <v>0</v>
      </c>
      <c r="C272" s="22">
        <v>764.14473601724353</v>
      </c>
      <c r="D272" s="22">
        <v>40751.556577549585</v>
      </c>
      <c r="E272" s="22">
        <v>0</v>
      </c>
      <c r="F272" s="22">
        <v>0</v>
      </c>
      <c r="G272" s="22">
        <v>27.800033153997216</v>
      </c>
      <c r="H272" s="22">
        <v>0</v>
      </c>
      <c r="I272" s="22">
        <v>0</v>
      </c>
      <c r="J272" s="22">
        <v>4375.9564839618715</v>
      </c>
      <c r="K272" s="22">
        <v>0</v>
      </c>
      <c r="L272" s="22">
        <v>12.96605657741617</v>
      </c>
      <c r="M272" s="22">
        <v>0</v>
      </c>
      <c r="N272" s="22">
        <v>20748.101032800205</v>
      </c>
      <c r="O272" s="22">
        <v>0</v>
      </c>
      <c r="P272" s="22">
        <v>0</v>
      </c>
      <c r="Q272" s="22">
        <v>0</v>
      </c>
      <c r="R272" s="22">
        <v>4131.9474971346217</v>
      </c>
      <c r="S272" s="22">
        <v>41037.622442451408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87.31650136128458</v>
      </c>
      <c r="Z272" s="22">
        <v>0</v>
      </c>
      <c r="AA272" s="22">
        <v>0</v>
      </c>
      <c r="AB272" s="22">
        <v>0</v>
      </c>
      <c r="AC272" s="22">
        <v>976.85970967539572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242195.42915571373</v>
      </c>
      <c r="AJ272" s="22">
        <v>0</v>
      </c>
      <c r="AK272" s="22">
        <v>0</v>
      </c>
      <c r="AL272" s="22">
        <v>6668.3752892627008</v>
      </c>
      <c r="AM272" s="22">
        <v>0</v>
      </c>
      <c r="AN272" s="22">
        <v>604.33862167668167</v>
      </c>
      <c r="AO272" s="22">
        <v>1056.5938697813676</v>
      </c>
      <c r="AP272" s="22">
        <v>0</v>
      </c>
      <c r="AQ272" s="22">
        <v>0</v>
      </c>
      <c r="AR272" s="22">
        <v>0</v>
      </c>
      <c r="AS272" s="22">
        <v>0</v>
      </c>
      <c r="AT272" s="22">
        <v>0</v>
      </c>
      <c r="AU272" s="22">
        <v>5475.4009358529711</v>
      </c>
      <c r="AV272" s="22">
        <v>0.27108064148111222</v>
      </c>
      <c r="AW272" s="22">
        <v>2.0331048111083416</v>
      </c>
      <c r="AX272" s="22">
        <v>3.7617421335245409E-4</v>
      </c>
      <c r="AY272" s="22">
        <v>0</v>
      </c>
      <c r="AZ272" s="22">
        <v>1944.4952451534923</v>
      </c>
      <c r="BA272" s="22">
        <v>0</v>
      </c>
      <c r="BB272" s="22">
        <v>3.1744969857656566</v>
      </c>
      <c r="BC272" s="22">
        <v>1.3113706133548406</v>
      </c>
      <c r="BD272" s="22">
        <v>370865.69461734983</v>
      </c>
    </row>
    <row r="273" spans="1:56" x14ac:dyDescent="0.3">
      <c r="A273" s="23" t="s">
        <v>29</v>
      </c>
      <c r="B273" s="22">
        <v>892.72452253088454</v>
      </c>
      <c r="C273" s="22">
        <v>11899.294273819158</v>
      </c>
      <c r="D273" s="22">
        <v>3156.3705401338275</v>
      </c>
      <c r="E273" s="22">
        <v>1.3008687195583692E-3</v>
      </c>
      <c r="F273" s="22">
        <v>0</v>
      </c>
      <c r="G273" s="22">
        <v>2.1508790302552558</v>
      </c>
      <c r="H273" s="22">
        <v>0</v>
      </c>
      <c r="I273" s="22">
        <v>6429.8166647889066</v>
      </c>
      <c r="J273" s="22">
        <v>1378531.4101566798</v>
      </c>
      <c r="K273" s="22">
        <v>0</v>
      </c>
      <c r="L273" s="22">
        <v>0</v>
      </c>
      <c r="M273" s="22">
        <v>0</v>
      </c>
      <c r="N273" s="22">
        <v>128522.98815431468</v>
      </c>
      <c r="O273" s="22">
        <v>453.27430117689153</v>
      </c>
      <c r="P273" s="22">
        <v>7.8177050099561253E-5</v>
      </c>
      <c r="Q273" s="22">
        <v>13.143252191804971</v>
      </c>
      <c r="R273" s="22">
        <v>4581.8055218736108</v>
      </c>
      <c r="S273" s="22">
        <v>254098.76765301419</v>
      </c>
      <c r="T273" s="22">
        <v>5.3238571117801201E-4</v>
      </c>
      <c r="U273" s="22">
        <v>533.89379239533503</v>
      </c>
      <c r="V273" s="22">
        <v>81.264442136267377</v>
      </c>
      <c r="W273" s="22">
        <v>272.07930070054368</v>
      </c>
      <c r="X273" s="22">
        <v>74.54025215558022</v>
      </c>
      <c r="Y273" s="22">
        <v>91647.195713524154</v>
      </c>
      <c r="Z273" s="22">
        <v>126963.6779285278</v>
      </c>
      <c r="AA273" s="22">
        <v>0</v>
      </c>
      <c r="AB273" s="22">
        <v>0.10933857209396874</v>
      </c>
      <c r="AC273" s="22">
        <v>52.770962007880406</v>
      </c>
      <c r="AD273" s="22">
        <v>3.2452623165473635E-3</v>
      </c>
      <c r="AE273" s="22">
        <v>0</v>
      </c>
      <c r="AF273" s="22">
        <v>0</v>
      </c>
      <c r="AG273" s="22">
        <v>123.25242327781439</v>
      </c>
      <c r="AH273" s="22">
        <v>0</v>
      </c>
      <c r="AI273" s="22">
        <v>442.90147867191524</v>
      </c>
      <c r="AJ273" s="22">
        <v>0</v>
      </c>
      <c r="AK273" s="22">
        <v>113589.16032441502</v>
      </c>
      <c r="AL273" s="22">
        <v>155315.26882370946</v>
      </c>
      <c r="AM273" s="22">
        <v>693.44839637498376</v>
      </c>
      <c r="AN273" s="22">
        <v>185.80752284597824</v>
      </c>
      <c r="AO273" s="22">
        <v>65.729014403951297</v>
      </c>
      <c r="AP273" s="22">
        <v>12336.990352439547</v>
      </c>
      <c r="AQ273" s="22">
        <v>0.50593555195868822</v>
      </c>
      <c r="AR273" s="22">
        <v>1111.2688444822354</v>
      </c>
      <c r="AS273" s="22">
        <v>345164.29800087254</v>
      </c>
      <c r="AT273" s="22">
        <v>1.6610405571826163</v>
      </c>
      <c r="AU273" s="22">
        <v>3.6324272390412182</v>
      </c>
      <c r="AV273" s="22">
        <v>28.668570098965414</v>
      </c>
      <c r="AW273" s="22">
        <v>50.415121298654057</v>
      </c>
      <c r="AX273" s="22">
        <v>31650.054420001656</v>
      </c>
      <c r="AY273" s="22">
        <v>0</v>
      </c>
      <c r="AZ273" s="22">
        <v>46488.514806185936</v>
      </c>
      <c r="BA273" s="22">
        <v>223350.46113897621</v>
      </c>
      <c r="BB273" s="22">
        <v>86262.462114614405</v>
      </c>
      <c r="BC273" s="22">
        <v>164.60050514279681</v>
      </c>
      <c r="BD273" s="22">
        <v>3025236.3840674274</v>
      </c>
    </row>
    <row r="274" spans="1:56" x14ac:dyDescent="0.3">
      <c r="A274" s="23" t="s">
        <v>30</v>
      </c>
      <c r="B274" s="22">
        <v>0</v>
      </c>
      <c r="C274" s="22">
        <v>0.21401103274824648</v>
      </c>
      <c r="D274" s="22">
        <v>0.81324192444333665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92.246301261275249</v>
      </c>
      <c r="K274" s="22">
        <v>0</v>
      </c>
      <c r="L274" s="22">
        <v>0</v>
      </c>
      <c r="M274" s="22">
        <v>0</v>
      </c>
      <c r="N274" s="22">
        <v>1419.2783669798212</v>
      </c>
      <c r="O274" s="22">
        <v>2.7108064148111222</v>
      </c>
      <c r="P274" s="22">
        <v>0</v>
      </c>
      <c r="Q274" s="22">
        <v>0</v>
      </c>
      <c r="R274" s="22">
        <v>2395.6751690893293</v>
      </c>
      <c r="S274" s="22">
        <v>21326.003889138054</v>
      </c>
      <c r="T274" s="22">
        <v>1140.621734939421</v>
      </c>
      <c r="U274" s="22">
        <v>8.5604413099298587E-2</v>
      </c>
      <c r="V274" s="22">
        <v>0</v>
      </c>
      <c r="W274" s="22">
        <v>0</v>
      </c>
      <c r="X274" s="22">
        <v>0</v>
      </c>
      <c r="Y274" s="22">
        <v>10850.58753938997</v>
      </c>
      <c r="Z274" s="22">
        <v>16511.639804191091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14611.992868638219</v>
      </c>
      <c r="AJ274" s="22">
        <v>0</v>
      </c>
      <c r="AK274" s="22">
        <v>0</v>
      </c>
      <c r="AL274" s="22">
        <v>247.67830614497953</v>
      </c>
      <c r="AM274" s="22">
        <v>0</v>
      </c>
      <c r="AN274" s="22">
        <v>0.34955135348880256</v>
      </c>
      <c r="AO274" s="22">
        <v>0</v>
      </c>
      <c r="AP274" s="22">
        <v>164.48395650044333</v>
      </c>
      <c r="AQ274" s="22">
        <v>0</v>
      </c>
      <c r="AR274" s="22">
        <v>0</v>
      </c>
      <c r="AS274" s="22">
        <v>0</v>
      </c>
      <c r="AT274" s="22">
        <v>0</v>
      </c>
      <c r="AU274" s="22">
        <v>621.43810319326656</v>
      </c>
      <c r="AV274" s="22">
        <v>36.481747382484428</v>
      </c>
      <c r="AW274" s="22">
        <v>0</v>
      </c>
      <c r="AX274" s="22">
        <v>0</v>
      </c>
      <c r="AY274" s="22">
        <v>0</v>
      </c>
      <c r="AZ274" s="22">
        <v>150.14300687507813</v>
      </c>
      <c r="BA274" s="22">
        <v>0</v>
      </c>
      <c r="BB274" s="22">
        <v>719.9759163716509</v>
      </c>
      <c r="BC274" s="22">
        <v>37.591942163326181</v>
      </c>
      <c r="BD274" s="22">
        <v>70330.011867396999</v>
      </c>
    </row>
    <row r="275" spans="1:56" x14ac:dyDescent="0.3">
      <c r="A275" s="25" t="s">
        <v>31</v>
      </c>
      <c r="B275" s="22">
        <v>194.37236041619477</v>
      </c>
      <c r="C275" s="22">
        <v>32.896099865506216</v>
      </c>
      <c r="D275" s="22">
        <v>52.831042514468805</v>
      </c>
      <c r="E275" s="22">
        <v>710.73240376846604</v>
      </c>
      <c r="F275" s="22">
        <v>0</v>
      </c>
      <c r="G275" s="22">
        <v>2.7536102177016426</v>
      </c>
      <c r="H275" s="22">
        <v>0</v>
      </c>
      <c r="I275" s="22">
        <v>97.818950119382933</v>
      </c>
      <c r="J275" s="22">
        <v>520478.09157733509</v>
      </c>
      <c r="K275" s="22">
        <v>0</v>
      </c>
      <c r="L275" s="22">
        <v>0</v>
      </c>
      <c r="M275" s="22">
        <v>0</v>
      </c>
      <c r="N275" s="22">
        <v>253.38530095636366</v>
      </c>
      <c r="O275" s="22">
        <v>108.91601049888851</v>
      </c>
      <c r="P275" s="22">
        <v>1.9451637249836493E-3</v>
      </c>
      <c r="Q275" s="22">
        <v>67.669905315306295</v>
      </c>
      <c r="R275" s="22">
        <v>3581.1991009502576</v>
      </c>
      <c r="S275" s="22">
        <v>19398.801252589845</v>
      </c>
      <c r="T275" s="22">
        <v>1.3246564967138649E-2</v>
      </c>
      <c r="U275" s="22">
        <v>682.33641641379813</v>
      </c>
      <c r="V275" s="22">
        <v>241.08364683361444</v>
      </c>
      <c r="W275" s="22">
        <v>597.43506771415014</v>
      </c>
      <c r="X275" s="22">
        <v>138.64292210352755</v>
      </c>
      <c r="Y275" s="22">
        <v>1822.3197605116495</v>
      </c>
      <c r="Z275" s="22">
        <v>1192.3242480444801</v>
      </c>
      <c r="AA275" s="22">
        <v>0</v>
      </c>
      <c r="AB275" s="22">
        <v>0.10861321221821608</v>
      </c>
      <c r="AC275" s="22">
        <v>6112.6500720611657</v>
      </c>
      <c r="AD275" s="22">
        <v>9.6194184331654462</v>
      </c>
      <c r="AE275" s="22">
        <v>3617.5482751597424</v>
      </c>
      <c r="AF275" s="22">
        <v>0</v>
      </c>
      <c r="AG275" s="22">
        <v>0</v>
      </c>
      <c r="AH275" s="22">
        <v>0</v>
      </c>
      <c r="AI275" s="22">
        <v>368.73708480863826</v>
      </c>
      <c r="AJ275" s="22">
        <v>0</v>
      </c>
      <c r="AK275" s="22">
        <v>1.1876601227295707</v>
      </c>
      <c r="AL275" s="22">
        <v>6311.0883609649018</v>
      </c>
      <c r="AM275" s="22">
        <v>221753.9471406932</v>
      </c>
      <c r="AN275" s="22">
        <v>25.358579869643123</v>
      </c>
      <c r="AO275" s="22">
        <v>110.35591883444104</v>
      </c>
      <c r="AP275" s="22">
        <v>1198.3581802527385</v>
      </c>
      <c r="AQ275" s="22">
        <v>7.7646959518221426</v>
      </c>
      <c r="AR275" s="22">
        <v>1.9624663050749012</v>
      </c>
      <c r="AS275" s="22">
        <v>1441.2269218122974</v>
      </c>
      <c r="AT275" s="22">
        <v>267.39965666297985</v>
      </c>
      <c r="AU275" s="22">
        <v>10.086768755018074</v>
      </c>
      <c r="AV275" s="22">
        <v>2571.4758950913865</v>
      </c>
      <c r="AW275" s="22">
        <v>1975.5728462809636</v>
      </c>
      <c r="AX275" s="22">
        <v>326290.81621961779</v>
      </c>
      <c r="AY275" s="22">
        <v>151.85580120304246</v>
      </c>
      <c r="AZ275" s="22">
        <v>8615.6627507540343</v>
      </c>
      <c r="BA275" s="22">
        <v>51046.225817486004</v>
      </c>
      <c r="BB275" s="22">
        <v>15900.771293967151</v>
      </c>
      <c r="BC275" s="22">
        <v>318.99537300510434</v>
      </c>
      <c r="BD275" s="22">
        <v>1197762.400679203</v>
      </c>
    </row>
    <row r="276" spans="1:56" x14ac:dyDescent="0.3">
      <c r="A276" s="23" t="s">
        <v>32</v>
      </c>
      <c r="B276" s="22">
        <v>4.2814399422583097E-4</v>
      </c>
      <c r="C276" s="22">
        <v>5.8038044539104944E-5</v>
      </c>
      <c r="D276" s="22">
        <v>2.590824041796143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24966.163524784744</v>
      </c>
      <c r="K276" s="22">
        <v>0</v>
      </c>
      <c r="L276" s="22">
        <v>0</v>
      </c>
      <c r="M276" s="22">
        <v>0</v>
      </c>
      <c r="N276" s="22">
        <v>7.7550436171665961E-3</v>
      </c>
      <c r="O276" s="22">
        <v>6.1509679036077147E-5</v>
      </c>
      <c r="P276" s="22">
        <v>0</v>
      </c>
      <c r="Q276" s="22">
        <v>8.5106364990121606E-4</v>
      </c>
      <c r="R276" s="22">
        <v>0.22473851446271631</v>
      </c>
      <c r="S276" s="22">
        <v>52.248002342370413</v>
      </c>
      <c r="T276" s="22">
        <v>0</v>
      </c>
      <c r="U276" s="22">
        <v>6.5821045790327146E-2</v>
      </c>
      <c r="V276" s="22">
        <v>2214.6755937205689</v>
      </c>
      <c r="W276" s="22">
        <v>1.868659366665857E-2</v>
      </c>
      <c r="X276" s="22">
        <v>1.6626247646645529E-4</v>
      </c>
      <c r="Y276" s="22">
        <v>8.554766050562605E-5</v>
      </c>
      <c r="Z276" s="22">
        <v>1.6447841723304939</v>
      </c>
      <c r="AA276" s="22">
        <v>0</v>
      </c>
      <c r="AB276" s="22">
        <v>0</v>
      </c>
      <c r="AC276" s="22">
        <v>7.0826283613406138E-4</v>
      </c>
      <c r="AD276" s="22">
        <v>1.1029643512514791E-5</v>
      </c>
      <c r="AE276" s="22">
        <v>2.0983303299167053</v>
      </c>
      <c r="AF276" s="22">
        <v>0</v>
      </c>
      <c r="AG276" s="22">
        <v>8.3977823062971482E-5</v>
      </c>
      <c r="AH276" s="22">
        <v>0</v>
      </c>
      <c r="AI276" s="22">
        <v>6.5952150161157658E-2</v>
      </c>
      <c r="AJ276" s="22">
        <v>0</v>
      </c>
      <c r="AK276" s="22">
        <v>2.3467455631019623</v>
      </c>
      <c r="AL276" s="22">
        <v>22.59004261560985</v>
      </c>
      <c r="AM276" s="22">
        <v>2.8384542308191587E-3</v>
      </c>
      <c r="AN276" s="22">
        <v>0.40832669667150756</v>
      </c>
      <c r="AO276" s="22">
        <v>1.3721875482103501E-7</v>
      </c>
      <c r="AP276" s="22">
        <v>5.5726797297934109E-2</v>
      </c>
      <c r="AQ276" s="22">
        <v>0</v>
      </c>
      <c r="AR276" s="22">
        <v>0</v>
      </c>
      <c r="AS276" s="22">
        <v>886.05677302267918</v>
      </c>
      <c r="AT276" s="22">
        <v>1.2818097875350234E-3</v>
      </c>
      <c r="AU276" s="22">
        <v>0</v>
      </c>
      <c r="AV276" s="22">
        <v>1.7289563107450411E-6</v>
      </c>
      <c r="AW276" s="22">
        <v>4.4884254701960551E-5</v>
      </c>
      <c r="AX276" s="22">
        <v>28.062825456866975</v>
      </c>
      <c r="AY276" s="22">
        <v>0</v>
      </c>
      <c r="AZ276" s="22">
        <v>14.811670413234173</v>
      </c>
      <c r="BA276" s="22">
        <v>0</v>
      </c>
      <c r="BB276" s="22">
        <v>78.573350734822469</v>
      </c>
      <c r="BC276" s="22">
        <v>0.59806420727174769</v>
      </c>
      <c r="BD276" s="22">
        <v>28273.314159097248</v>
      </c>
    </row>
    <row r="277" spans="1:56" x14ac:dyDescent="0.3">
      <c r="A277" s="23" t="s">
        <v>33</v>
      </c>
      <c r="B277" s="22">
        <v>394.65148661941913</v>
      </c>
      <c r="C277" s="22">
        <v>8675.8031813794569</v>
      </c>
      <c r="D277" s="22">
        <v>83058.920353594222</v>
      </c>
      <c r="E277" s="22">
        <v>1.5447063753095043</v>
      </c>
      <c r="F277" s="22">
        <v>0</v>
      </c>
      <c r="G277" s="22">
        <v>0.83006577022101002</v>
      </c>
      <c r="H277" s="22">
        <v>0</v>
      </c>
      <c r="I277" s="22">
        <v>8792.8102389451524</v>
      </c>
      <c r="J277" s="22">
        <v>236436.30265535874</v>
      </c>
      <c r="K277" s="22">
        <v>0</v>
      </c>
      <c r="L277" s="22">
        <v>20671.153334640094</v>
      </c>
      <c r="M277" s="22">
        <v>0</v>
      </c>
      <c r="N277" s="22">
        <v>50192.668621250778</v>
      </c>
      <c r="O277" s="22">
        <v>10216.118294934464</v>
      </c>
      <c r="P277" s="22">
        <v>1.142329579104422E-4</v>
      </c>
      <c r="Q277" s="22">
        <v>374.93950178379066</v>
      </c>
      <c r="R277" s="22">
        <v>302990.67812229897</v>
      </c>
      <c r="S277" s="22">
        <v>1321685.4111497493</v>
      </c>
      <c r="T277" s="22">
        <v>0.82828725306992312</v>
      </c>
      <c r="U277" s="22">
        <v>5034.2797159317533</v>
      </c>
      <c r="V277" s="22">
        <v>716.24692427700006</v>
      </c>
      <c r="W277" s="22">
        <v>1697.1373956242658</v>
      </c>
      <c r="X277" s="22">
        <v>1285.1025444853112</v>
      </c>
      <c r="Y277" s="22">
        <v>32056.340387939548</v>
      </c>
      <c r="Z277" s="22">
        <v>12405.180417176811</v>
      </c>
      <c r="AA277" s="22">
        <v>0</v>
      </c>
      <c r="AB277" s="22">
        <v>4.0834891953326041E-2</v>
      </c>
      <c r="AC277" s="22">
        <v>2065.5895433884825</v>
      </c>
      <c r="AD277" s="22">
        <v>125913.82499369743</v>
      </c>
      <c r="AE277" s="22">
        <v>104779.96772794315</v>
      </c>
      <c r="AF277" s="22">
        <v>0</v>
      </c>
      <c r="AG277" s="22">
        <v>0.87093879597851476</v>
      </c>
      <c r="AH277" s="22">
        <v>0</v>
      </c>
      <c r="AI277" s="22">
        <v>0</v>
      </c>
      <c r="AJ277" s="22">
        <v>0</v>
      </c>
      <c r="AK277" s="22">
        <v>676.99494295449597</v>
      </c>
      <c r="AL277" s="22">
        <v>87567.261975126094</v>
      </c>
      <c r="AM277" s="22">
        <v>786.73674198185222</v>
      </c>
      <c r="AN277" s="22">
        <v>26413.169466085586</v>
      </c>
      <c r="AO277" s="22">
        <v>21637.316576366913</v>
      </c>
      <c r="AP277" s="22">
        <v>175912.97696602743</v>
      </c>
      <c r="AQ277" s="22">
        <v>568.10841917303708</v>
      </c>
      <c r="AR277" s="22">
        <v>743.09595676465756</v>
      </c>
      <c r="AS277" s="22">
        <v>984555.88614802412</v>
      </c>
      <c r="AT277" s="22">
        <v>17.673566996355461</v>
      </c>
      <c r="AU277" s="22">
        <v>31359.657403473077</v>
      </c>
      <c r="AV277" s="22">
        <v>1410.9182230497881</v>
      </c>
      <c r="AW277" s="22">
        <v>5546.3729451324789</v>
      </c>
      <c r="AX277" s="22">
        <v>422.01464062799232</v>
      </c>
      <c r="AY277" s="22">
        <v>27.289752941196756</v>
      </c>
      <c r="AZ277" s="22">
        <v>39952.330077941107</v>
      </c>
      <c r="BA277" s="22">
        <v>54524.570119948112</v>
      </c>
      <c r="BB277" s="22">
        <v>4705356.9246780453</v>
      </c>
      <c r="BC277" s="22">
        <v>7824.8186541685782</v>
      </c>
      <c r="BD277" s="22">
        <v>8474751.3587931655</v>
      </c>
    </row>
    <row r="278" spans="1:56" x14ac:dyDescent="0.3">
      <c r="A278" s="23" t="s">
        <v>34</v>
      </c>
      <c r="B278" s="22">
        <v>19739.513616384789</v>
      </c>
      <c r="C278" s="22">
        <v>27.93138541241472</v>
      </c>
      <c r="D278" s="22">
        <v>0.61449496113175717</v>
      </c>
      <c r="E278" s="22">
        <v>1.6299240783963502E-4</v>
      </c>
      <c r="F278" s="22">
        <v>0</v>
      </c>
      <c r="G278" s="22">
        <v>8.2906051210183004E-2</v>
      </c>
      <c r="H278" s="22">
        <v>0</v>
      </c>
      <c r="I278" s="22">
        <v>150.80130481181172</v>
      </c>
      <c r="J278" s="22">
        <v>6128.3840444174975</v>
      </c>
      <c r="K278" s="22">
        <v>0</v>
      </c>
      <c r="L278" s="22">
        <v>24.669368798272224</v>
      </c>
      <c r="M278" s="22">
        <v>0</v>
      </c>
      <c r="N278" s="22">
        <v>1.7305862010834154</v>
      </c>
      <c r="O278" s="22">
        <v>151.06763759330548</v>
      </c>
      <c r="P278" s="22">
        <v>9.7951971954965044E-6</v>
      </c>
      <c r="Q278" s="22">
        <v>0.13660367172686627</v>
      </c>
      <c r="R278" s="22">
        <v>21.118017550115816</v>
      </c>
      <c r="S278" s="22">
        <v>1375.3990480234245</v>
      </c>
      <c r="T278" s="22">
        <v>6.6705292901331179E-5</v>
      </c>
      <c r="U278" s="22">
        <v>0.15435244130813955</v>
      </c>
      <c r="V278" s="22">
        <v>1.4579384247627936</v>
      </c>
      <c r="W278" s="22">
        <v>448.92765593607857</v>
      </c>
      <c r="X278" s="22">
        <v>0.28985912928881036</v>
      </c>
      <c r="Y278" s="22">
        <v>29.297152669729531</v>
      </c>
      <c r="Z278" s="22">
        <v>19.952387443129826</v>
      </c>
      <c r="AA278" s="22">
        <v>0</v>
      </c>
      <c r="AB278" s="22">
        <v>4.1046787249046134E-3</v>
      </c>
      <c r="AC278" s="22">
        <v>2.0476189675082965</v>
      </c>
      <c r="AD278" s="22">
        <v>7.8054318743469653E-4</v>
      </c>
      <c r="AE278" s="22">
        <v>58.87275523428513</v>
      </c>
      <c r="AF278" s="22">
        <v>0</v>
      </c>
      <c r="AG278" s="22">
        <v>4.8650655438223278E-2</v>
      </c>
      <c r="AH278" s="22">
        <v>0</v>
      </c>
      <c r="AI278" s="22">
        <v>40.092203942901975</v>
      </c>
      <c r="AJ278" s="22">
        <v>0</v>
      </c>
      <c r="AK278" s="22">
        <v>2.5787039068398098E-4</v>
      </c>
      <c r="AL278" s="22">
        <v>81.051495210696615</v>
      </c>
      <c r="AM278" s="22">
        <v>11.708660626168649</v>
      </c>
      <c r="AN278" s="22">
        <v>0.6120771347884284</v>
      </c>
      <c r="AO278" s="22">
        <v>2.4799021089282398</v>
      </c>
      <c r="AP278" s="22">
        <v>915.05864018919351</v>
      </c>
      <c r="AQ278" s="22">
        <v>1.9438857924386807E-2</v>
      </c>
      <c r="AR278" s="22">
        <v>3.1907070676859237</v>
      </c>
      <c r="AS278" s="22">
        <v>2316.5106281058424</v>
      </c>
      <c r="AT278" s="22">
        <v>0.15547304209425042</v>
      </c>
      <c r="AU278" s="22">
        <v>17.30146300394042</v>
      </c>
      <c r="AV278" s="22">
        <v>0.23421266326477366</v>
      </c>
      <c r="AW278" s="22">
        <v>3.3449823697997956</v>
      </c>
      <c r="AX278" s="22">
        <v>0.52242875896030216</v>
      </c>
      <c r="AY278" s="22">
        <v>0</v>
      </c>
      <c r="AZ278" s="22">
        <v>46.130175507724594</v>
      </c>
      <c r="BA278" s="22">
        <v>385.03485562003323</v>
      </c>
      <c r="BB278" s="22">
        <v>33.676095194707742</v>
      </c>
      <c r="BC278" s="22">
        <v>117.08688814613542</v>
      </c>
      <c r="BD278" s="22">
        <v>32156.713094914307</v>
      </c>
    </row>
    <row r="279" spans="1:56" x14ac:dyDescent="0.3">
      <c r="A279" s="23" t="s">
        <v>35</v>
      </c>
      <c r="B279" s="22">
        <v>26.075699839702214</v>
      </c>
      <c r="C279" s="22">
        <v>488.3005027436617</v>
      </c>
      <c r="D279" s="22">
        <v>41.637336910036211</v>
      </c>
      <c r="E279" s="22">
        <v>1.4636869277891376E-4</v>
      </c>
      <c r="F279" s="22">
        <v>0</v>
      </c>
      <c r="G279" s="22">
        <v>2.7693886371128991E-3</v>
      </c>
      <c r="H279" s="22">
        <v>0</v>
      </c>
      <c r="I279" s="22">
        <v>45.788944522683828</v>
      </c>
      <c r="J279" s="22">
        <v>1413.3880947075247</v>
      </c>
      <c r="K279" s="22">
        <v>0</v>
      </c>
      <c r="L279" s="22">
        <v>2792.7743048839552</v>
      </c>
      <c r="M279" s="22">
        <v>0</v>
      </c>
      <c r="N279" s="22">
        <v>188.11932164865118</v>
      </c>
      <c r="O279" s="22">
        <v>3113.9719370156754</v>
      </c>
      <c r="P279" s="22">
        <v>3.7452018692721722</v>
      </c>
      <c r="Q279" s="22">
        <v>352.31086629695784</v>
      </c>
      <c r="R279" s="22">
        <v>67.875962600167327</v>
      </c>
      <c r="S279" s="22">
        <v>39992.632021464058</v>
      </c>
      <c r="T279" s="22">
        <v>5.9901971219472875E-5</v>
      </c>
      <c r="U279" s="22">
        <v>1.0050165163497684</v>
      </c>
      <c r="V279" s="22">
        <v>1.1805980036776305</v>
      </c>
      <c r="W279" s="22">
        <v>2.7923476759055559</v>
      </c>
      <c r="X279" s="22">
        <v>29.880165212722424</v>
      </c>
      <c r="Y279" s="22">
        <v>948.24146909439537</v>
      </c>
      <c r="Z279" s="22">
        <v>463.53159036672309</v>
      </c>
      <c r="AA279" s="22">
        <v>0</v>
      </c>
      <c r="AB279" s="22">
        <v>0</v>
      </c>
      <c r="AC279" s="22">
        <v>2356.7892608937173</v>
      </c>
      <c r="AD279" s="22">
        <v>225.00579742854879</v>
      </c>
      <c r="AE279" s="22">
        <v>9.7300450876018001</v>
      </c>
      <c r="AF279" s="22">
        <v>0</v>
      </c>
      <c r="AG279" s="22">
        <v>4.7417767155672481E-2</v>
      </c>
      <c r="AH279" s="22">
        <v>0</v>
      </c>
      <c r="AI279" s="22">
        <v>10164.879040634576</v>
      </c>
      <c r="AJ279" s="22">
        <v>0</v>
      </c>
      <c r="AK279" s="22">
        <v>0</v>
      </c>
      <c r="AL279" s="22">
        <v>2467.0660103795185</v>
      </c>
      <c r="AM279" s="22">
        <v>0.72406646285937004</v>
      </c>
      <c r="AN279" s="22">
        <v>1516.2366352150941</v>
      </c>
      <c r="AO279" s="22">
        <v>1.6057337081111536E-2</v>
      </c>
      <c r="AP279" s="22">
        <v>174.92798270246388</v>
      </c>
      <c r="AQ279" s="22">
        <v>50.528576084971746</v>
      </c>
      <c r="AR279" s="22">
        <v>7.1713004179098892E-3</v>
      </c>
      <c r="AS279" s="22">
        <v>1549.6299136944681</v>
      </c>
      <c r="AT279" s="22">
        <v>0.25054730184836116</v>
      </c>
      <c r="AU279" s="22">
        <v>8.8282132380927401</v>
      </c>
      <c r="AV279" s="22">
        <v>1020.9251841912076</v>
      </c>
      <c r="AW279" s="22">
        <v>17776.843867377789</v>
      </c>
      <c r="AX279" s="22">
        <v>0.34497937314447202</v>
      </c>
      <c r="AY279" s="22">
        <v>0</v>
      </c>
      <c r="AZ279" s="22">
        <v>1447.742138469996</v>
      </c>
      <c r="BA279" s="22">
        <v>4591.5002128525884</v>
      </c>
      <c r="BB279" s="22">
        <v>22.975301066783562</v>
      </c>
      <c r="BC279" s="22">
        <v>521.28294630565745</v>
      </c>
      <c r="BD279" s="22">
        <v>93879.535722197004</v>
      </c>
    </row>
    <row r="280" spans="1:56" x14ac:dyDescent="0.3">
      <c r="A280" s="23" t="s">
        <v>361</v>
      </c>
      <c r="B280" s="22">
        <v>555.40877262460492</v>
      </c>
      <c r="C280" s="22">
        <v>1764.2083568956216</v>
      </c>
      <c r="D280" s="22">
        <v>7500.3144474215705</v>
      </c>
      <c r="E280" s="22">
        <v>1319.4513286731519</v>
      </c>
      <c r="F280" s="22">
        <v>0</v>
      </c>
      <c r="G280" s="22">
        <v>65.852639529764815</v>
      </c>
      <c r="H280" s="22">
        <v>0</v>
      </c>
      <c r="I280" s="22">
        <v>6513.5806177802015</v>
      </c>
      <c r="J280" s="22">
        <v>1732207.6032497489</v>
      </c>
      <c r="K280" s="22">
        <v>0</v>
      </c>
      <c r="L280" s="22">
        <v>0</v>
      </c>
      <c r="M280" s="22">
        <v>0</v>
      </c>
      <c r="N280" s="22">
        <v>5435.8281535194756</v>
      </c>
      <c r="O280" s="22">
        <v>215.97533246684219</v>
      </c>
      <c r="P280" s="22">
        <v>1.0741958882238911E-5</v>
      </c>
      <c r="Q280" s="22">
        <v>758.02177188259259</v>
      </c>
      <c r="R280" s="22">
        <v>256710.96017396517</v>
      </c>
      <c r="S280" s="22">
        <v>1218244.2386081221</v>
      </c>
      <c r="T280" s="22">
        <v>7.3152739988047001E-5</v>
      </c>
      <c r="U280" s="22">
        <v>32.034977141355725</v>
      </c>
      <c r="V280" s="22">
        <v>912.22722114618568</v>
      </c>
      <c r="W280" s="22">
        <v>21055.793139162128</v>
      </c>
      <c r="X280" s="22">
        <v>10359.640973080461</v>
      </c>
      <c r="Y280" s="22">
        <v>41116.914587411564</v>
      </c>
      <c r="Z280" s="22">
        <v>1934055.0221967387</v>
      </c>
      <c r="AA280" s="22">
        <v>0</v>
      </c>
      <c r="AB280" s="22">
        <v>0.26367192091352226</v>
      </c>
      <c r="AC280" s="22">
        <v>127.3659968266294</v>
      </c>
      <c r="AD280" s="22">
        <v>1.9316329445839234E-2</v>
      </c>
      <c r="AE280" s="22">
        <v>265425.46090897481</v>
      </c>
      <c r="AF280" s="22">
        <v>0</v>
      </c>
      <c r="AG280" s="22">
        <v>11.990996924249833</v>
      </c>
      <c r="AH280" s="22">
        <v>0</v>
      </c>
      <c r="AI280" s="22">
        <v>15688.174611077109</v>
      </c>
      <c r="AJ280" s="22">
        <v>0</v>
      </c>
      <c r="AK280" s="22">
        <v>20304.251017069389</v>
      </c>
      <c r="AL280" s="22">
        <v>0</v>
      </c>
      <c r="AM280" s="22">
        <v>1094.972087269937</v>
      </c>
      <c r="AN280" s="22">
        <v>5007.696617508047</v>
      </c>
      <c r="AO280" s="22">
        <v>158.18550130684733</v>
      </c>
      <c r="AP280" s="22">
        <v>141275.79530194841</v>
      </c>
      <c r="AQ280" s="22">
        <v>1.2085267803328392</v>
      </c>
      <c r="AR280" s="22">
        <v>5244.7953213372793</v>
      </c>
      <c r="AS280" s="22">
        <v>1145537.0064528945</v>
      </c>
      <c r="AT280" s="22">
        <v>11.969432234401832</v>
      </c>
      <c r="AU280" s="22">
        <v>2228.986517574353</v>
      </c>
      <c r="AV280" s="22">
        <v>15.046666859422192</v>
      </c>
      <c r="AW280" s="22">
        <v>383.00247706859426</v>
      </c>
      <c r="AX280" s="22">
        <v>15736.947987258511</v>
      </c>
      <c r="AY280" s="22">
        <v>66.854516479639443</v>
      </c>
      <c r="AZ280" s="22">
        <v>110654.73648866717</v>
      </c>
      <c r="BA280" s="22">
        <v>803595.35936483415</v>
      </c>
      <c r="BB280" s="22">
        <v>50027.908894908454</v>
      </c>
      <c r="BC280" s="22">
        <v>7479.1325378715092</v>
      </c>
      <c r="BD280" s="22">
        <v>7828900.2078431295</v>
      </c>
    </row>
    <row r="281" spans="1:56" x14ac:dyDescent="0.3">
      <c r="A281" s="23" t="s">
        <v>36</v>
      </c>
      <c r="B281" s="22">
        <v>1135.7240753317446</v>
      </c>
      <c r="C281" s="22">
        <v>9471.556297827281</v>
      </c>
      <c r="D281" s="22">
        <v>184.69634704059806</v>
      </c>
      <c r="E281" s="22">
        <v>0</v>
      </c>
      <c r="F281" s="22">
        <v>0</v>
      </c>
      <c r="G281" s="22">
        <v>22.912488279053527</v>
      </c>
      <c r="H281" s="22">
        <v>0</v>
      </c>
      <c r="I281" s="22">
        <v>18264.944582150572</v>
      </c>
      <c r="J281" s="22">
        <v>141846.80417064892</v>
      </c>
      <c r="K281" s="22">
        <v>0</v>
      </c>
      <c r="L281" s="22">
        <v>0</v>
      </c>
      <c r="M281" s="22">
        <v>0</v>
      </c>
      <c r="N281" s="22">
        <v>110.13878909086041</v>
      </c>
      <c r="O281" s="22">
        <v>552.97322971641904</v>
      </c>
      <c r="P281" s="22">
        <v>0</v>
      </c>
      <c r="Q281" s="22">
        <v>64.601148504060419</v>
      </c>
      <c r="R281" s="22">
        <v>1146.1309200408862</v>
      </c>
      <c r="S281" s="22">
        <v>26840.588189622358</v>
      </c>
      <c r="T281" s="22">
        <v>0</v>
      </c>
      <c r="U281" s="22">
        <v>41.769753784258967</v>
      </c>
      <c r="V281" s="22">
        <v>198.69491986235752</v>
      </c>
      <c r="W281" s="22">
        <v>16.877853349331861</v>
      </c>
      <c r="X281" s="22">
        <v>81.173355627857916</v>
      </c>
      <c r="Y281" s="22">
        <v>1439.720458011253</v>
      </c>
      <c r="Z281" s="22">
        <v>15549.713110064946</v>
      </c>
      <c r="AA281" s="22">
        <v>0</v>
      </c>
      <c r="AB281" s="22">
        <v>1.178224655397313</v>
      </c>
      <c r="AC281" s="22">
        <v>563.64046195069602</v>
      </c>
      <c r="AD281" s="22">
        <v>4.7649486908686381E-3</v>
      </c>
      <c r="AE281" s="22">
        <v>18354.320387902113</v>
      </c>
      <c r="AF281" s="22">
        <v>0</v>
      </c>
      <c r="AG281" s="22">
        <v>13.441734941554094</v>
      </c>
      <c r="AH281" s="22">
        <v>0</v>
      </c>
      <c r="AI281" s="22">
        <v>1906.8877432925597</v>
      </c>
      <c r="AJ281" s="22">
        <v>0</v>
      </c>
      <c r="AK281" s="22">
        <v>59116.546609833451</v>
      </c>
      <c r="AL281" s="22">
        <v>39582.348837465885</v>
      </c>
      <c r="AM281" s="22">
        <v>0</v>
      </c>
      <c r="AN281" s="22">
        <v>40.238147980983605</v>
      </c>
      <c r="AO281" s="22">
        <v>706.71328814509639</v>
      </c>
      <c r="AP281" s="22">
        <v>718.71036524937392</v>
      </c>
      <c r="AQ281" s="22">
        <v>6.7312172983454603</v>
      </c>
      <c r="AR281" s="22">
        <v>1.1119245320941487</v>
      </c>
      <c r="AS281" s="22">
        <v>17018.54826301492</v>
      </c>
      <c r="AT281" s="22">
        <v>3.37093195895998</v>
      </c>
      <c r="AU281" s="22">
        <v>38.093237879202064</v>
      </c>
      <c r="AV281" s="22">
        <v>37.828869644665026</v>
      </c>
      <c r="AW281" s="22">
        <v>114.48032015062549</v>
      </c>
      <c r="AX281" s="22">
        <v>133.74446515184192</v>
      </c>
      <c r="AY281" s="22">
        <v>0</v>
      </c>
      <c r="AZ281" s="22">
        <v>7695.688766624924</v>
      </c>
      <c r="BA281" s="22">
        <v>50560.495782470578</v>
      </c>
      <c r="BB281" s="22">
        <v>2634.9269267611307</v>
      </c>
      <c r="BC281" s="22">
        <v>1785.2435410870953</v>
      </c>
      <c r="BD281" s="22">
        <v>418003.31450189289</v>
      </c>
    </row>
    <row r="282" spans="1:56" x14ac:dyDescent="0.3">
      <c r="A282" s="23" t="s">
        <v>37</v>
      </c>
      <c r="B282" s="22">
        <v>794.1755147598509</v>
      </c>
      <c r="C282" s="22">
        <v>28651.427247738564</v>
      </c>
      <c r="D282" s="22">
        <v>3251.504613686353</v>
      </c>
      <c r="E282" s="22">
        <v>0</v>
      </c>
      <c r="F282" s="22">
        <v>0</v>
      </c>
      <c r="G282" s="22">
        <v>0.97898241491862337</v>
      </c>
      <c r="H282" s="22">
        <v>0</v>
      </c>
      <c r="I282" s="22">
        <v>58.315008298746051</v>
      </c>
      <c r="J282" s="22">
        <v>1590.1164759575752</v>
      </c>
      <c r="K282" s="22">
        <v>0</v>
      </c>
      <c r="L282" s="22">
        <v>12.937838826431587</v>
      </c>
      <c r="M282" s="22">
        <v>0</v>
      </c>
      <c r="N282" s="22">
        <v>23321.580414543841</v>
      </c>
      <c r="O282" s="22">
        <v>3015.5148405942105</v>
      </c>
      <c r="P282" s="22">
        <v>0</v>
      </c>
      <c r="Q282" s="22">
        <v>151.23840143700355</v>
      </c>
      <c r="R282" s="22">
        <v>17743.248050126942</v>
      </c>
      <c r="S282" s="22">
        <v>615421.11483176041</v>
      </c>
      <c r="T282" s="22">
        <v>0</v>
      </c>
      <c r="U282" s="22">
        <v>2280.3341753370455</v>
      </c>
      <c r="V282" s="22">
        <v>886.42512048077037</v>
      </c>
      <c r="W282" s="22">
        <v>1.6053114859756028</v>
      </c>
      <c r="X282" s="22">
        <v>175.77434774921858</v>
      </c>
      <c r="Y282" s="22">
        <v>15415.072729850124</v>
      </c>
      <c r="Z282" s="22">
        <v>298.54388917390042</v>
      </c>
      <c r="AA282" s="22">
        <v>0</v>
      </c>
      <c r="AB282" s="22">
        <v>8.6531599969885912E-3</v>
      </c>
      <c r="AC282" s="22">
        <v>1009.724315048928</v>
      </c>
      <c r="AD282" s="22">
        <v>16.063674228789324</v>
      </c>
      <c r="AE282" s="22">
        <v>4.4935155047597632</v>
      </c>
      <c r="AF282" s="22">
        <v>0</v>
      </c>
      <c r="AG282" s="22">
        <v>6.4943150963195215</v>
      </c>
      <c r="AH282" s="22">
        <v>0</v>
      </c>
      <c r="AI282" s="22">
        <v>84914.499554061855</v>
      </c>
      <c r="AJ282" s="22">
        <v>0</v>
      </c>
      <c r="AK282" s="22">
        <v>323.01376024945239</v>
      </c>
      <c r="AL282" s="22">
        <v>18194.887073061189</v>
      </c>
      <c r="AM282" s="22">
        <v>123.46518639972385</v>
      </c>
      <c r="AN282" s="22">
        <v>0</v>
      </c>
      <c r="AO282" s="22">
        <v>5.190284245031564</v>
      </c>
      <c r="AP282" s="22">
        <v>415.04551866150655</v>
      </c>
      <c r="AQ282" s="22">
        <v>4.7336137407129923</v>
      </c>
      <c r="AR282" s="22">
        <v>360.40554500089269</v>
      </c>
      <c r="AS282" s="22">
        <v>31.122820797435018</v>
      </c>
      <c r="AT282" s="22">
        <v>80.690118835452097</v>
      </c>
      <c r="AU282" s="22">
        <v>3307.1354415505016</v>
      </c>
      <c r="AV282" s="22">
        <v>626.23481739605916</v>
      </c>
      <c r="AW282" s="22">
        <v>3262.9877536216709</v>
      </c>
      <c r="AX282" s="22">
        <v>44835.465669431673</v>
      </c>
      <c r="AY282" s="22">
        <v>0</v>
      </c>
      <c r="AZ282" s="22">
        <v>20379.767541874866</v>
      </c>
      <c r="BA282" s="22">
        <v>586.01664478752139</v>
      </c>
      <c r="BB282" s="22">
        <v>2122.5674421200556</v>
      </c>
      <c r="BC282" s="22">
        <v>458.30900070531493</v>
      </c>
      <c r="BD282" s="22">
        <v>894138.23005380179</v>
      </c>
    </row>
    <row r="283" spans="1:56" x14ac:dyDescent="0.3">
      <c r="A283" s="23" t="s">
        <v>38</v>
      </c>
      <c r="B283" s="22">
        <v>57.602005817893151</v>
      </c>
      <c r="C283" s="22">
        <v>4456.769984363179</v>
      </c>
      <c r="D283" s="22">
        <v>33906.166863337443</v>
      </c>
      <c r="E283" s="22">
        <v>0</v>
      </c>
      <c r="F283" s="22">
        <v>0</v>
      </c>
      <c r="G283" s="22">
        <v>0</v>
      </c>
      <c r="H283" s="22">
        <v>0</v>
      </c>
      <c r="I283" s="22">
        <v>37.230500649059614</v>
      </c>
      <c r="J283" s="22">
        <v>76.595925255208115</v>
      </c>
      <c r="K283" s="22">
        <v>0</v>
      </c>
      <c r="L283" s="22">
        <v>1.3897242359907427</v>
      </c>
      <c r="M283" s="22">
        <v>0</v>
      </c>
      <c r="N283" s="22">
        <v>469.63899861626032</v>
      </c>
      <c r="O283" s="22">
        <v>476.83047741219741</v>
      </c>
      <c r="P283" s="22">
        <v>0</v>
      </c>
      <c r="Q283" s="22">
        <v>82.458892505160222</v>
      </c>
      <c r="R283" s="22">
        <v>2852.4860894535732</v>
      </c>
      <c r="S283" s="22">
        <v>43347.904310816622</v>
      </c>
      <c r="T283" s="22">
        <v>0</v>
      </c>
      <c r="U283" s="22">
        <v>224.06717033310753</v>
      </c>
      <c r="V283" s="22">
        <v>2214.6242838662224</v>
      </c>
      <c r="W283" s="22">
        <v>587.26802544796408</v>
      </c>
      <c r="X283" s="22">
        <v>6.4386419334057052</v>
      </c>
      <c r="Y283" s="22">
        <v>3599.0424524317482</v>
      </c>
      <c r="Z283" s="22">
        <v>439.68444910266606</v>
      </c>
      <c r="AA283" s="22">
        <v>0</v>
      </c>
      <c r="AB283" s="22">
        <v>0</v>
      </c>
      <c r="AC283" s="22">
        <v>12.554440395389424</v>
      </c>
      <c r="AD283" s="22">
        <v>1955.8403474690972</v>
      </c>
      <c r="AE283" s="22">
        <v>1.4708827528688717</v>
      </c>
      <c r="AF283" s="22">
        <v>0</v>
      </c>
      <c r="AG283" s="22">
        <v>6.7044837590961061E-3</v>
      </c>
      <c r="AH283" s="22">
        <v>0</v>
      </c>
      <c r="AI283" s="22">
        <v>92575.150897156389</v>
      </c>
      <c r="AJ283" s="22">
        <v>0</v>
      </c>
      <c r="AK283" s="22">
        <v>4.888422960856037E-3</v>
      </c>
      <c r="AL283" s="22">
        <v>7519.7123921841212</v>
      </c>
      <c r="AM283" s="22">
        <v>0.1680280064969181</v>
      </c>
      <c r="AN283" s="22">
        <v>442.61033557895377</v>
      </c>
      <c r="AO283" s="22">
        <v>0</v>
      </c>
      <c r="AP283" s="22">
        <v>30.962729916777988</v>
      </c>
      <c r="AQ283" s="22">
        <v>14.288803286491259</v>
      </c>
      <c r="AR283" s="22">
        <v>1.9508002860306369E-4</v>
      </c>
      <c r="AS283" s="22">
        <v>6932.6968516744773</v>
      </c>
      <c r="AT283" s="22">
        <v>7.6245802117271083E-2</v>
      </c>
      <c r="AU283" s="22">
        <v>0</v>
      </c>
      <c r="AV283" s="22">
        <v>67491.066138354145</v>
      </c>
      <c r="AW283" s="22">
        <v>81.085317376466776</v>
      </c>
      <c r="AX283" s="22">
        <v>297.87566799895399</v>
      </c>
      <c r="AY283" s="22">
        <v>0</v>
      </c>
      <c r="AZ283" s="22">
        <v>453.09733698779894</v>
      </c>
      <c r="BA283" s="22">
        <v>166.31049345264495</v>
      </c>
      <c r="BB283" s="22">
        <v>13756.729101803341</v>
      </c>
      <c r="BC283" s="22">
        <v>2.9927462043787894</v>
      </c>
      <c r="BD283" s="22">
        <v>284570.89933996537</v>
      </c>
    </row>
    <row r="284" spans="1:56" x14ac:dyDescent="0.3">
      <c r="A284" s="23" t="s">
        <v>197</v>
      </c>
      <c r="B284" s="22">
        <v>957.43212767883495</v>
      </c>
      <c r="C284" s="22">
        <v>389.81835474787715</v>
      </c>
      <c r="D284" s="22">
        <v>2324.0702537413749</v>
      </c>
      <c r="E284" s="22">
        <v>1.1635676452087232E-4</v>
      </c>
      <c r="F284" s="22">
        <v>0</v>
      </c>
      <c r="G284" s="22">
        <v>77.060646560642809</v>
      </c>
      <c r="H284" s="22">
        <v>0</v>
      </c>
      <c r="I284" s="22">
        <v>31748.576847739005</v>
      </c>
      <c r="J284" s="22">
        <v>1543861.5509953967</v>
      </c>
      <c r="K284" s="22">
        <v>0</v>
      </c>
      <c r="L284" s="22">
        <v>0</v>
      </c>
      <c r="M284" s="22">
        <v>0</v>
      </c>
      <c r="N284" s="22">
        <v>1317.7287843095162</v>
      </c>
      <c r="O284" s="22">
        <v>797.07787637026559</v>
      </c>
      <c r="P284" s="22">
        <v>6.9925800141148961E-6</v>
      </c>
      <c r="Q284" s="22">
        <v>104.41498296056542</v>
      </c>
      <c r="R284" s="22">
        <v>53473.126858834206</v>
      </c>
      <c r="S284" s="22">
        <v>274154.00237051852</v>
      </c>
      <c r="T284" s="22">
        <v>4.7619469896122432E-5</v>
      </c>
      <c r="U284" s="22">
        <v>116.85159553525708</v>
      </c>
      <c r="V284" s="22">
        <v>607.71639712116746</v>
      </c>
      <c r="W284" s="22">
        <v>280.53021984072387</v>
      </c>
      <c r="X284" s="22">
        <v>1062.1483585897222</v>
      </c>
      <c r="Y284" s="22">
        <v>44140.742253275042</v>
      </c>
      <c r="Z284" s="22">
        <v>1060437.9610846234</v>
      </c>
      <c r="AA284" s="22">
        <v>0</v>
      </c>
      <c r="AB284" s="22">
        <v>1.1905929641708433</v>
      </c>
      <c r="AC284" s="22">
        <v>1326.5681928021872</v>
      </c>
      <c r="AD284" s="22">
        <v>5.0099210428056979E-3</v>
      </c>
      <c r="AE284" s="22">
        <v>195387.54897383941</v>
      </c>
      <c r="AF284" s="22">
        <v>0</v>
      </c>
      <c r="AG284" s="22">
        <v>2.3308806669833619</v>
      </c>
      <c r="AH284" s="22">
        <v>0</v>
      </c>
      <c r="AI284" s="22">
        <v>4577.9049301876394</v>
      </c>
      <c r="AJ284" s="22">
        <v>0</v>
      </c>
      <c r="AK284" s="22">
        <v>770.732304169504</v>
      </c>
      <c r="AL284" s="22">
        <v>139904.20451051195</v>
      </c>
      <c r="AM284" s="22">
        <v>4559.3194793719385</v>
      </c>
      <c r="AN284" s="22">
        <v>541.75740506649026</v>
      </c>
      <c r="AO284" s="22">
        <v>714.14602449701283</v>
      </c>
      <c r="AP284" s="22">
        <v>0</v>
      </c>
      <c r="AQ284" s="22">
        <v>5.4543261032637593</v>
      </c>
      <c r="AR284" s="22">
        <v>781.74603710168219</v>
      </c>
      <c r="AS284" s="22">
        <v>1043978.8694095433</v>
      </c>
      <c r="AT284" s="22">
        <v>7.7700720950909128</v>
      </c>
      <c r="AU284" s="22">
        <v>38.501829946242957</v>
      </c>
      <c r="AV284" s="22">
        <v>16.854141983160645</v>
      </c>
      <c r="AW284" s="22">
        <v>2012.5940684639977</v>
      </c>
      <c r="AX284" s="22">
        <v>9089.7068553343815</v>
      </c>
      <c r="AY284" s="22">
        <v>0</v>
      </c>
      <c r="AZ284" s="22">
        <v>13205.236486172747</v>
      </c>
      <c r="BA284" s="22">
        <v>405435.92649990704</v>
      </c>
      <c r="BB284" s="22">
        <v>34762.420199521301</v>
      </c>
      <c r="BC284" s="22">
        <v>1378.0470624134871</v>
      </c>
      <c r="BD284" s="22">
        <v>4874349.6454713959</v>
      </c>
    </row>
    <row r="285" spans="1:56" x14ac:dyDescent="0.3">
      <c r="A285" s="23" t="s">
        <v>40</v>
      </c>
      <c r="B285" s="22">
        <v>0.13322743891406502</v>
      </c>
      <c r="C285" s="22">
        <v>2434.6896920722083</v>
      </c>
      <c r="D285" s="22">
        <v>832.96034062952458</v>
      </c>
      <c r="E285" s="22">
        <v>0</v>
      </c>
      <c r="F285" s="22">
        <v>0</v>
      </c>
      <c r="G285" s="22">
        <v>94.890800827772196</v>
      </c>
      <c r="H285" s="22">
        <v>0</v>
      </c>
      <c r="I285" s="22">
        <v>44.144555084057217</v>
      </c>
      <c r="J285" s="22">
        <v>401.72151372090769</v>
      </c>
      <c r="K285" s="22">
        <v>0</v>
      </c>
      <c r="L285" s="22">
        <v>15.265803282659732</v>
      </c>
      <c r="M285" s="22">
        <v>0</v>
      </c>
      <c r="N285" s="22">
        <v>1100.7074773979393</v>
      </c>
      <c r="O285" s="22">
        <v>215.44555968016331</v>
      </c>
      <c r="P285" s="22">
        <v>0</v>
      </c>
      <c r="Q285" s="22">
        <v>263.1384469424911</v>
      </c>
      <c r="R285" s="22">
        <v>8759.043109008262</v>
      </c>
      <c r="S285" s="22">
        <v>145448.59405752813</v>
      </c>
      <c r="T285" s="22">
        <v>0</v>
      </c>
      <c r="U285" s="22">
        <v>3483.1756559627229</v>
      </c>
      <c r="V285" s="22">
        <v>1.7184146413835821E-2</v>
      </c>
      <c r="W285" s="22">
        <v>5.0897756940987676E-3</v>
      </c>
      <c r="X285" s="22">
        <v>68.296852899408933</v>
      </c>
      <c r="Y285" s="22">
        <v>14207.553965328681</v>
      </c>
      <c r="Z285" s="22">
        <v>50.943299993300784</v>
      </c>
      <c r="AA285" s="22">
        <v>0</v>
      </c>
      <c r="AB285" s="22">
        <v>2.7987424152256925E-4</v>
      </c>
      <c r="AC285" s="22">
        <v>0.13392811399237994</v>
      </c>
      <c r="AD285" s="22">
        <v>65.159227549724221</v>
      </c>
      <c r="AE285" s="22">
        <v>3.9568337523187849E-2</v>
      </c>
      <c r="AF285" s="22">
        <v>0</v>
      </c>
      <c r="AG285" s="22">
        <v>3.2606373673115896E-4</v>
      </c>
      <c r="AH285" s="22">
        <v>0</v>
      </c>
      <c r="AI285" s="22">
        <v>11794.280625467474</v>
      </c>
      <c r="AJ285" s="22">
        <v>0</v>
      </c>
      <c r="AK285" s="22">
        <v>0</v>
      </c>
      <c r="AL285" s="22">
        <v>1270.9151888498595</v>
      </c>
      <c r="AM285" s="22">
        <v>0.76395968861191876</v>
      </c>
      <c r="AN285" s="22">
        <v>286.4667779938427</v>
      </c>
      <c r="AO285" s="22">
        <v>411.76815752004495</v>
      </c>
      <c r="AP285" s="22">
        <v>3.6486609067625971E-2</v>
      </c>
      <c r="AQ285" s="22">
        <v>0</v>
      </c>
      <c r="AR285" s="22">
        <v>2.640901624544457E-4</v>
      </c>
      <c r="AS285" s="22">
        <v>0.78394509333878171</v>
      </c>
      <c r="AT285" s="22">
        <v>73.125180923930458</v>
      </c>
      <c r="AU285" s="22">
        <v>974.37073342109807</v>
      </c>
      <c r="AV285" s="22">
        <v>9.2185123417699764</v>
      </c>
      <c r="AW285" s="22">
        <v>3261.4892224275659</v>
      </c>
      <c r="AX285" s="22">
        <v>2.3827415150638295E-2</v>
      </c>
      <c r="AY285" s="22">
        <v>29.358788232588211</v>
      </c>
      <c r="AZ285" s="22">
        <v>2458.3884456026972</v>
      </c>
      <c r="BA285" s="22">
        <v>198.93889754856326</v>
      </c>
      <c r="BB285" s="22">
        <v>947.95141898835948</v>
      </c>
      <c r="BC285" s="22">
        <v>63.649755521728778</v>
      </c>
      <c r="BD285" s="22">
        <v>199267.59014939427</v>
      </c>
    </row>
    <row r="286" spans="1:56" x14ac:dyDescent="0.3">
      <c r="A286" s="23" t="s">
        <v>41</v>
      </c>
      <c r="B286" s="22">
        <v>547.52551944719619</v>
      </c>
      <c r="C286" s="22">
        <v>219.03957526465305</v>
      </c>
      <c r="D286" s="22">
        <v>1899.5881452531873</v>
      </c>
      <c r="E286" s="22">
        <v>0</v>
      </c>
      <c r="F286" s="22">
        <v>0</v>
      </c>
      <c r="G286" s="22">
        <v>384.77171596146786</v>
      </c>
      <c r="H286" s="22">
        <v>0</v>
      </c>
      <c r="I286" s="22">
        <v>308.09763045649999</v>
      </c>
      <c r="J286" s="22">
        <v>93234.198375566775</v>
      </c>
      <c r="K286" s="22">
        <v>0</v>
      </c>
      <c r="L286" s="22">
        <v>3.4072934313884713</v>
      </c>
      <c r="M286" s="22">
        <v>0</v>
      </c>
      <c r="N286" s="22">
        <v>1561.5303786198231</v>
      </c>
      <c r="O286" s="22">
        <v>18.510850413792486</v>
      </c>
      <c r="P286" s="22">
        <v>787.74607674192896</v>
      </c>
      <c r="Q286" s="22">
        <v>5848.1963822831622</v>
      </c>
      <c r="R286" s="22">
        <v>28380.055565628274</v>
      </c>
      <c r="S286" s="22">
        <v>81293.632426699143</v>
      </c>
      <c r="T286" s="22">
        <v>0</v>
      </c>
      <c r="U286" s="22">
        <v>221.34241136499995</v>
      </c>
      <c r="V286" s="22">
        <v>3.862430425092203</v>
      </c>
      <c r="W286" s="22">
        <v>61.554930394440063</v>
      </c>
      <c r="X286" s="22">
        <v>148.33937481700806</v>
      </c>
      <c r="Y286" s="22">
        <v>17244.276057208186</v>
      </c>
      <c r="Z286" s="22">
        <v>1122.9726707577006</v>
      </c>
      <c r="AA286" s="22">
        <v>0</v>
      </c>
      <c r="AB286" s="22">
        <v>2932.9419080038952</v>
      </c>
      <c r="AC286" s="22">
        <v>3404.9562730166081</v>
      </c>
      <c r="AD286" s="22">
        <v>27.593992602853017</v>
      </c>
      <c r="AE286" s="22">
        <v>363.85905844438247</v>
      </c>
      <c r="AF286" s="22">
        <v>0</v>
      </c>
      <c r="AG286" s="22">
        <v>0.47123667824494186</v>
      </c>
      <c r="AH286" s="22">
        <v>0</v>
      </c>
      <c r="AI286" s="22">
        <v>6535.8047088385028</v>
      </c>
      <c r="AJ286" s="22">
        <v>0</v>
      </c>
      <c r="AK286" s="22">
        <v>43716.769225982694</v>
      </c>
      <c r="AL286" s="22">
        <v>1063.8198071867544</v>
      </c>
      <c r="AM286" s="22">
        <v>251.0491441455587</v>
      </c>
      <c r="AN286" s="22">
        <v>1369.3313347029757</v>
      </c>
      <c r="AO286" s="22">
        <v>7.9613341412075007</v>
      </c>
      <c r="AP286" s="22">
        <v>301.28029297655263</v>
      </c>
      <c r="AQ286" s="22">
        <v>6.0795917297265113E-2</v>
      </c>
      <c r="AR286" s="22">
        <v>0</v>
      </c>
      <c r="AS286" s="22">
        <v>56053.990426814489</v>
      </c>
      <c r="AT286" s="22">
        <v>366.92752166793156</v>
      </c>
      <c r="AU286" s="22">
        <v>430.3701252167088</v>
      </c>
      <c r="AV286" s="22">
        <v>1.4328792692445336</v>
      </c>
      <c r="AW286" s="22">
        <v>83.494565692577865</v>
      </c>
      <c r="AX286" s="22">
        <v>6.6025385581716129</v>
      </c>
      <c r="AY286" s="22">
        <v>0</v>
      </c>
      <c r="AZ286" s="22">
        <v>7949.9315329224701</v>
      </c>
      <c r="BA286" s="22">
        <v>2478.9148165541555</v>
      </c>
      <c r="BB286" s="22">
        <v>60.627068596401571</v>
      </c>
      <c r="BC286" s="22">
        <v>1748.2390618243669</v>
      </c>
      <c r="BD286" s="22">
        <v>362445.07746048889</v>
      </c>
    </row>
    <row r="287" spans="1:56" x14ac:dyDescent="0.3">
      <c r="A287" s="23" t="s">
        <v>42</v>
      </c>
      <c r="B287" s="22">
        <v>3691.2308617306421</v>
      </c>
      <c r="C287" s="22">
        <v>14601.41986948967</v>
      </c>
      <c r="D287" s="22">
        <v>3121.0195388966836</v>
      </c>
      <c r="E287" s="22">
        <v>1.4072677394481189E-4</v>
      </c>
      <c r="F287" s="22">
        <v>0</v>
      </c>
      <c r="G287" s="22">
        <v>26.815036474223628</v>
      </c>
      <c r="H287" s="22">
        <v>0</v>
      </c>
      <c r="I287" s="22">
        <v>6734.6567027375813</v>
      </c>
      <c r="J287" s="22">
        <v>32736.448755911402</v>
      </c>
      <c r="K287" s="22">
        <v>0</v>
      </c>
      <c r="L287" s="22">
        <v>0</v>
      </c>
      <c r="M287" s="22">
        <v>0</v>
      </c>
      <c r="N287" s="22">
        <v>679.29531343118776</v>
      </c>
      <c r="O287" s="22">
        <v>1413.1891435607324</v>
      </c>
      <c r="P287" s="22">
        <v>8.4571209159123388E-6</v>
      </c>
      <c r="Q287" s="22">
        <v>124.87698113334352</v>
      </c>
      <c r="R287" s="22">
        <v>408803.20086717559</v>
      </c>
      <c r="S287" s="22">
        <v>257997.95971440928</v>
      </c>
      <c r="T287" s="22">
        <v>5.759299343736304E-5</v>
      </c>
      <c r="U287" s="22">
        <v>80.111287184372884</v>
      </c>
      <c r="V287" s="22">
        <v>86.669899413384172</v>
      </c>
      <c r="W287" s="22">
        <v>29514.251410976409</v>
      </c>
      <c r="X287" s="22">
        <v>70.917453803049895</v>
      </c>
      <c r="Y287" s="22">
        <v>28987.473482018286</v>
      </c>
      <c r="Z287" s="22">
        <v>428788.60110511602</v>
      </c>
      <c r="AA287" s="22">
        <v>0</v>
      </c>
      <c r="AB287" s="22">
        <v>1.3787677504303313</v>
      </c>
      <c r="AC287" s="22">
        <v>662.57425635315781</v>
      </c>
      <c r="AD287" s="22">
        <v>1.7450623029507187E-2</v>
      </c>
      <c r="AE287" s="22">
        <v>253837.25364486812</v>
      </c>
      <c r="AF287" s="22">
        <v>0</v>
      </c>
      <c r="AG287" s="22">
        <v>2.0195684266909129</v>
      </c>
      <c r="AH287" s="22">
        <v>0</v>
      </c>
      <c r="AI287" s="22">
        <v>5014.9738194877145</v>
      </c>
      <c r="AJ287" s="22">
        <v>0</v>
      </c>
      <c r="AK287" s="22">
        <v>80991.474482998834</v>
      </c>
      <c r="AL287" s="22">
        <v>142923.18073882817</v>
      </c>
      <c r="AM287" s="22">
        <v>4470.8259801221766</v>
      </c>
      <c r="AN287" s="22">
        <v>95.220053598410814</v>
      </c>
      <c r="AO287" s="22">
        <v>827.01745224923911</v>
      </c>
      <c r="AP287" s="22">
        <v>306.96240654465976</v>
      </c>
      <c r="AQ287" s="22">
        <v>6.3164128661032501</v>
      </c>
      <c r="AR287" s="22">
        <v>18.108842561553384</v>
      </c>
      <c r="AS287" s="22">
        <v>0</v>
      </c>
      <c r="AT287" s="22">
        <v>3277.3438052258002</v>
      </c>
      <c r="AU287" s="22">
        <v>79.828025977659053</v>
      </c>
      <c r="AV287" s="22">
        <v>353.58932917509475</v>
      </c>
      <c r="AW287" s="22">
        <v>259.01413313889685</v>
      </c>
      <c r="AX287" s="22">
        <v>694.53180841304891</v>
      </c>
      <c r="AY287" s="22">
        <v>0</v>
      </c>
      <c r="AZ287" s="22">
        <v>57345.368215178096</v>
      </c>
      <c r="BA287" s="22">
        <v>378139.44596863369</v>
      </c>
      <c r="BB287" s="22">
        <v>147637.1508681385</v>
      </c>
      <c r="BC287" s="22">
        <v>2202.9271225724665</v>
      </c>
      <c r="BD287" s="22">
        <v>2296604.6607839698</v>
      </c>
    </row>
    <row r="288" spans="1:56" x14ac:dyDescent="0.3">
      <c r="A288" s="23" t="s">
        <v>43</v>
      </c>
      <c r="B288" s="22">
        <v>3.5333352977380192E-4</v>
      </c>
      <c r="C288" s="22">
        <v>1388.0881399290886</v>
      </c>
      <c r="D288" s="22">
        <v>82.31590213293056</v>
      </c>
      <c r="E288" s="22">
        <v>0.84372375614693895</v>
      </c>
      <c r="F288" s="22">
        <v>0</v>
      </c>
      <c r="G288" s="22">
        <v>0</v>
      </c>
      <c r="H288" s="22">
        <v>0</v>
      </c>
      <c r="I288" s="22">
        <v>0</v>
      </c>
      <c r="J288" s="22">
        <v>5.492829361106085</v>
      </c>
      <c r="K288" s="22">
        <v>0</v>
      </c>
      <c r="L288" s="22">
        <v>1175.3469273231151</v>
      </c>
      <c r="M288" s="22">
        <v>0</v>
      </c>
      <c r="N288" s="22">
        <v>36443.465115301515</v>
      </c>
      <c r="O288" s="22">
        <v>103.41018178592135</v>
      </c>
      <c r="P288" s="22">
        <v>0</v>
      </c>
      <c r="Q288" s="22">
        <v>5.1441008426297419</v>
      </c>
      <c r="R288" s="22">
        <v>487.00696222404105</v>
      </c>
      <c r="S288" s="22">
        <v>47361.314011779883</v>
      </c>
      <c r="T288" s="22">
        <v>0</v>
      </c>
      <c r="U288" s="22">
        <v>48586.824353160031</v>
      </c>
      <c r="V288" s="22">
        <v>63.274094210873145</v>
      </c>
      <c r="W288" s="22">
        <v>1.5421447430619814E-2</v>
      </c>
      <c r="X288" s="22">
        <v>12.469846719229464</v>
      </c>
      <c r="Y288" s="22">
        <v>10384.176096828167</v>
      </c>
      <c r="Z288" s="22">
        <v>3.8004504608991438</v>
      </c>
      <c r="AA288" s="22">
        <v>0</v>
      </c>
      <c r="AB288" s="22">
        <v>0</v>
      </c>
      <c r="AC288" s="22">
        <v>702.38479398638594</v>
      </c>
      <c r="AD288" s="22">
        <v>9.1024116348294756E-6</v>
      </c>
      <c r="AE288" s="22">
        <v>2.6664118861971209E-3</v>
      </c>
      <c r="AF288" s="22">
        <v>0</v>
      </c>
      <c r="AG288" s="22">
        <v>6.930420850399334E-5</v>
      </c>
      <c r="AH288" s="22">
        <v>0</v>
      </c>
      <c r="AI288" s="22">
        <v>14854.949375463322</v>
      </c>
      <c r="AJ288" s="22">
        <v>0</v>
      </c>
      <c r="AK288" s="22">
        <v>0</v>
      </c>
      <c r="AL288" s="22">
        <v>3.5747282352484554E-3</v>
      </c>
      <c r="AM288" s="22">
        <v>2.3424853927711754E-3</v>
      </c>
      <c r="AN288" s="22">
        <v>316.38678012615969</v>
      </c>
      <c r="AO288" s="22">
        <v>1.132422447726981E-7</v>
      </c>
      <c r="AP288" s="22">
        <v>1.1023314663093595E-2</v>
      </c>
      <c r="AQ288" s="22">
        <v>6.3917961780809618</v>
      </c>
      <c r="AR288" s="22">
        <v>0</v>
      </c>
      <c r="AS288" s="22">
        <v>849.68877504933084</v>
      </c>
      <c r="AT288" s="22">
        <v>0</v>
      </c>
      <c r="AU288" s="22">
        <v>44.407289295261144</v>
      </c>
      <c r="AV288" s="22">
        <v>33.178845203922101</v>
      </c>
      <c r="AW288" s="22">
        <v>11.627969820859658</v>
      </c>
      <c r="AX288" s="22">
        <v>1.6381404879269638E-3</v>
      </c>
      <c r="AY288" s="22">
        <v>0</v>
      </c>
      <c r="AZ288" s="22">
        <v>1750.5740604925684</v>
      </c>
      <c r="BA288" s="22">
        <v>22.650294088015272</v>
      </c>
      <c r="BB288" s="22">
        <v>8.2541631590825806E-3</v>
      </c>
      <c r="BC288" s="22">
        <v>15.698012920120316</v>
      </c>
      <c r="BD288" s="22">
        <v>164710.95608098421</v>
      </c>
    </row>
    <row r="289" spans="1:56" x14ac:dyDescent="0.3">
      <c r="A289" s="23" t="s">
        <v>44</v>
      </c>
      <c r="B289" s="22">
        <v>1.0358322440947523E-4</v>
      </c>
      <c r="C289" s="22">
        <v>147452.11776775622</v>
      </c>
      <c r="D289" s="22">
        <v>129.13429387471902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35031.316652004367</v>
      </c>
      <c r="K289" s="22">
        <v>0</v>
      </c>
      <c r="L289" s="22">
        <v>2754.2218026012679</v>
      </c>
      <c r="M289" s="22">
        <v>0</v>
      </c>
      <c r="N289" s="22">
        <v>441.59036776070701</v>
      </c>
      <c r="O289" s="22">
        <v>3.4598599108039449</v>
      </c>
      <c r="P289" s="22">
        <v>0</v>
      </c>
      <c r="Q289" s="22">
        <v>2.0590249594384257E-4</v>
      </c>
      <c r="R289" s="22">
        <v>171.31180251959816</v>
      </c>
      <c r="S289" s="22">
        <v>18832.84851165361</v>
      </c>
      <c r="T289" s="22">
        <v>49.81463472270017</v>
      </c>
      <c r="U289" s="22">
        <v>328.41456890128705</v>
      </c>
      <c r="V289" s="22">
        <v>2024.7442633823948</v>
      </c>
      <c r="W289" s="22">
        <v>4.5209500806432023E-3</v>
      </c>
      <c r="X289" s="22">
        <v>1.5694544649465008</v>
      </c>
      <c r="Y289" s="22">
        <v>3347.0791430428826</v>
      </c>
      <c r="Z289" s="22">
        <v>2.1699809293755263E-6</v>
      </c>
      <c r="AA289" s="22">
        <v>0</v>
      </c>
      <c r="AB289" s="22">
        <v>0</v>
      </c>
      <c r="AC289" s="22">
        <v>1.7135391196791805E-4</v>
      </c>
      <c r="AD289" s="22">
        <v>2.6684621401245463E-6</v>
      </c>
      <c r="AE289" s="22">
        <v>7.8168505817396983E-4</v>
      </c>
      <c r="AF289" s="22">
        <v>0</v>
      </c>
      <c r="AG289" s="22">
        <v>2.0317215257170519E-5</v>
      </c>
      <c r="AH289" s="22">
        <v>0</v>
      </c>
      <c r="AI289" s="22">
        <v>10.761650222744125</v>
      </c>
      <c r="AJ289" s="22">
        <v>0</v>
      </c>
      <c r="AK289" s="22">
        <v>0</v>
      </c>
      <c r="AL289" s="22">
        <v>3311.1867935905625</v>
      </c>
      <c r="AM289" s="22">
        <v>6.8672279777882875E-4</v>
      </c>
      <c r="AN289" s="22">
        <v>246.50504210359099</v>
      </c>
      <c r="AO289" s="22">
        <v>3.0817589047728351</v>
      </c>
      <c r="AP289" s="22">
        <v>564.50438408062007</v>
      </c>
      <c r="AQ289" s="22">
        <v>0</v>
      </c>
      <c r="AR289" s="22">
        <v>0</v>
      </c>
      <c r="AS289" s="22">
        <v>1.4334956930633933E-3</v>
      </c>
      <c r="AT289" s="22">
        <v>2.0191475241963026</v>
      </c>
      <c r="AU289" s="22">
        <v>0</v>
      </c>
      <c r="AV289" s="22">
        <v>3.8955845861537144</v>
      </c>
      <c r="AW289" s="22">
        <v>31.431097868719682</v>
      </c>
      <c r="AX289" s="22">
        <v>360.65721285335502</v>
      </c>
      <c r="AY289" s="22">
        <v>0</v>
      </c>
      <c r="AZ289" s="22">
        <v>367.31677881562445</v>
      </c>
      <c r="BA289" s="22">
        <v>27.6602221087347</v>
      </c>
      <c r="BB289" s="22">
        <v>17074.6251547965</v>
      </c>
      <c r="BC289" s="22">
        <v>105.12830973787564</v>
      </c>
      <c r="BD289" s="22">
        <v>232676.40418863785</v>
      </c>
    </row>
    <row r="290" spans="1:56" x14ac:dyDescent="0.3">
      <c r="A290" s="23" t="s">
        <v>45</v>
      </c>
      <c r="B290" s="22">
        <v>1589.9375728833793</v>
      </c>
      <c r="C290" s="22">
        <v>564.97824417088873</v>
      </c>
      <c r="D290" s="22">
        <v>69230.415416334319</v>
      </c>
      <c r="E290" s="22">
        <v>439.05198011330486</v>
      </c>
      <c r="F290" s="22">
        <v>0</v>
      </c>
      <c r="G290" s="22">
        <v>3.4832016309936087</v>
      </c>
      <c r="H290" s="22">
        <v>0</v>
      </c>
      <c r="I290" s="22">
        <v>144.86354859158072</v>
      </c>
      <c r="J290" s="22">
        <v>9534.3899987325676</v>
      </c>
      <c r="K290" s="22">
        <v>0</v>
      </c>
      <c r="L290" s="22">
        <v>115.76332341425424</v>
      </c>
      <c r="M290" s="22">
        <v>0</v>
      </c>
      <c r="N290" s="22">
        <v>5151.136208015414</v>
      </c>
      <c r="O290" s="22">
        <v>2255.4965811679722</v>
      </c>
      <c r="P290" s="22">
        <v>0</v>
      </c>
      <c r="Q290" s="22">
        <v>135.06280923159184</v>
      </c>
      <c r="R290" s="22">
        <v>26864.03014968591</v>
      </c>
      <c r="S290" s="22">
        <v>145670.15592484837</v>
      </c>
      <c r="T290" s="22">
        <v>27.407679593958768</v>
      </c>
      <c r="U290" s="22">
        <v>2021.240686630239</v>
      </c>
      <c r="V290" s="22">
        <v>7150.2401952799455</v>
      </c>
      <c r="W290" s="22">
        <v>2.9311915084694697</v>
      </c>
      <c r="X290" s="22">
        <v>2651.9998726912622</v>
      </c>
      <c r="Y290" s="22">
        <v>13024.677500112601</v>
      </c>
      <c r="Z290" s="22">
        <v>464.75922597784006</v>
      </c>
      <c r="AA290" s="22">
        <v>0</v>
      </c>
      <c r="AB290" s="22">
        <v>3.4020721774692658E-3</v>
      </c>
      <c r="AC290" s="22">
        <v>1551.3671723538957</v>
      </c>
      <c r="AD290" s="22">
        <v>7.5466138610075983</v>
      </c>
      <c r="AE290" s="22">
        <v>18.7627284423586</v>
      </c>
      <c r="AF290" s="22">
        <v>0</v>
      </c>
      <c r="AG290" s="22">
        <v>14.455309472158293</v>
      </c>
      <c r="AH290" s="22">
        <v>0</v>
      </c>
      <c r="AI290" s="22">
        <v>215910.97650710007</v>
      </c>
      <c r="AJ290" s="22">
        <v>505.70412408137497</v>
      </c>
      <c r="AK290" s="22">
        <v>19.971293939269749</v>
      </c>
      <c r="AL290" s="22">
        <v>2123.7314634979284</v>
      </c>
      <c r="AM290" s="22">
        <v>6463.5666291026409</v>
      </c>
      <c r="AN290" s="22">
        <v>5003.2879397493225</v>
      </c>
      <c r="AO290" s="22">
        <v>4039.151881484072</v>
      </c>
      <c r="AP290" s="22">
        <v>4.402454457880542</v>
      </c>
      <c r="AQ290" s="22">
        <v>1.5584222893265189E-2</v>
      </c>
      <c r="AR290" s="22">
        <v>1.5706105484059374</v>
      </c>
      <c r="AS290" s="22">
        <v>10.824453065899457</v>
      </c>
      <c r="AT290" s="22">
        <v>24.05891324084045</v>
      </c>
      <c r="AU290" s="22">
        <v>340.55160975366147</v>
      </c>
      <c r="AV290" s="22">
        <v>0</v>
      </c>
      <c r="AW290" s="22">
        <v>345.41202133590144</v>
      </c>
      <c r="AX290" s="22">
        <v>0.58977964747281886</v>
      </c>
      <c r="AY290" s="22">
        <v>0</v>
      </c>
      <c r="AZ290" s="22">
        <v>42808.776649536281</v>
      </c>
      <c r="BA290" s="22">
        <v>590.77170589744924</v>
      </c>
      <c r="BB290" s="22">
        <v>17414.138232398229</v>
      </c>
      <c r="BC290" s="22">
        <v>1309.8310234513165</v>
      </c>
      <c r="BD290" s="22">
        <v>585551.48941332742</v>
      </c>
    </row>
    <row r="291" spans="1:56" x14ac:dyDescent="0.3">
      <c r="A291" s="23" t="s">
        <v>46</v>
      </c>
      <c r="B291" s="22">
        <v>228.91288331684251</v>
      </c>
      <c r="C291" s="22">
        <v>3306.9364806938188</v>
      </c>
      <c r="D291" s="22">
        <v>603.41414845717895</v>
      </c>
      <c r="E291" s="22">
        <v>7.6886316995244206</v>
      </c>
      <c r="F291" s="22">
        <v>0</v>
      </c>
      <c r="G291" s="22">
        <v>5.2767353210746194E-2</v>
      </c>
      <c r="H291" s="22">
        <v>0</v>
      </c>
      <c r="I291" s="22">
        <v>3904.5484800500913</v>
      </c>
      <c r="J291" s="22">
        <v>4877.0726546476317</v>
      </c>
      <c r="K291" s="22">
        <v>0</v>
      </c>
      <c r="L291" s="22">
        <v>0.9946757222065723</v>
      </c>
      <c r="M291" s="22">
        <v>0</v>
      </c>
      <c r="N291" s="22">
        <v>1855.1726325482814</v>
      </c>
      <c r="O291" s="22">
        <v>15760.571993003414</v>
      </c>
      <c r="P291" s="22">
        <v>3.5383157414376756</v>
      </c>
      <c r="Q291" s="22">
        <v>310.15049693369838</v>
      </c>
      <c r="R291" s="22">
        <v>66461.604764021715</v>
      </c>
      <c r="S291" s="22">
        <v>138860.12456539323</v>
      </c>
      <c r="T291" s="22">
        <v>0</v>
      </c>
      <c r="U291" s="22">
        <v>219.80282569704269</v>
      </c>
      <c r="V291" s="22">
        <v>126.97315813920875</v>
      </c>
      <c r="W291" s="22">
        <v>294.39951897260931</v>
      </c>
      <c r="X291" s="22">
        <v>159.84082151622374</v>
      </c>
      <c r="Y291" s="22">
        <v>18617.420855070006</v>
      </c>
      <c r="Z291" s="22">
        <v>192.65503902669121</v>
      </c>
      <c r="AA291" s="22">
        <v>0</v>
      </c>
      <c r="AB291" s="22">
        <v>2.7134458639220273E-3</v>
      </c>
      <c r="AC291" s="22">
        <v>9148.4706746532647</v>
      </c>
      <c r="AD291" s="22">
        <v>289.18166399374934</v>
      </c>
      <c r="AE291" s="22">
        <v>10.678725551671013</v>
      </c>
      <c r="AF291" s="22">
        <v>0</v>
      </c>
      <c r="AG291" s="22">
        <v>3.1458988398314069E-2</v>
      </c>
      <c r="AH291" s="22">
        <v>0</v>
      </c>
      <c r="AI291" s="22">
        <v>129170.46282651582</v>
      </c>
      <c r="AJ291" s="22">
        <v>0</v>
      </c>
      <c r="AK291" s="22">
        <v>789.50512207791871</v>
      </c>
      <c r="AL291" s="22">
        <v>606.44692608439595</v>
      </c>
      <c r="AM291" s="22">
        <v>62.746289588718135</v>
      </c>
      <c r="AN291" s="22">
        <v>6865.7423347924005</v>
      </c>
      <c r="AO291" s="22">
        <v>2423.0911007474806</v>
      </c>
      <c r="AP291" s="22">
        <v>3.7532258092981734</v>
      </c>
      <c r="AQ291" s="22">
        <v>85.302960012585729</v>
      </c>
      <c r="AR291" s="22">
        <v>4.2129103448718999</v>
      </c>
      <c r="AS291" s="22">
        <v>162.82726739261773</v>
      </c>
      <c r="AT291" s="22">
        <v>0.94469396599801181</v>
      </c>
      <c r="AU291" s="22">
        <v>1704.1220420019972</v>
      </c>
      <c r="AV291" s="22">
        <v>12.068948525684288</v>
      </c>
      <c r="AW291" s="22">
        <v>0</v>
      </c>
      <c r="AX291" s="22">
        <v>0.73948243052616935</v>
      </c>
      <c r="AY291" s="22">
        <v>0</v>
      </c>
      <c r="AZ291" s="22">
        <v>40769.647472395554</v>
      </c>
      <c r="BA291" s="22">
        <v>3452.7521029038426</v>
      </c>
      <c r="BB291" s="22">
        <v>13061.614025325871</v>
      </c>
      <c r="BC291" s="22">
        <v>39.356934869006622</v>
      </c>
      <c r="BD291" s="22">
        <v>464455.57761042158</v>
      </c>
    </row>
    <row r="292" spans="1:56" x14ac:dyDescent="0.3">
      <c r="A292" s="23" t="s">
        <v>47</v>
      </c>
      <c r="B292" s="22">
        <v>7478.1298865663111</v>
      </c>
      <c r="C292" s="22">
        <v>1272.6644374496827</v>
      </c>
      <c r="D292" s="22">
        <v>229.22808820438925</v>
      </c>
      <c r="E292" s="22">
        <v>6.124883517920831E-4</v>
      </c>
      <c r="F292" s="22">
        <v>0</v>
      </c>
      <c r="G292" s="22">
        <v>25.241797509733342</v>
      </c>
      <c r="H292" s="22">
        <v>0</v>
      </c>
      <c r="I292" s="22">
        <v>3507.4981143959885</v>
      </c>
      <c r="J292" s="22">
        <v>902656.68777763203</v>
      </c>
      <c r="K292" s="22">
        <v>0</v>
      </c>
      <c r="L292" s="22">
        <v>1.1075467261449066</v>
      </c>
      <c r="M292" s="22">
        <v>0</v>
      </c>
      <c r="N292" s="22">
        <v>3.0685853042478595</v>
      </c>
      <c r="O292" s="22">
        <v>278.46198043404507</v>
      </c>
      <c r="P292" s="22">
        <v>3.6808120484058512E-5</v>
      </c>
      <c r="Q292" s="22">
        <v>62.96695534855963</v>
      </c>
      <c r="R292" s="22">
        <v>2384.9063864556947</v>
      </c>
      <c r="S292" s="22">
        <v>122566.09490288468</v>
      </c>
      <c r="T292" s="22">
        <v>2.5066330049643842E-4</v>
      </c>
      <c r="U292" s="22">
        <v>74.158258452062185</v>
      </c>
      <c r="V292" s="22">
        <v>11.314351699158843</v>
      </c>
      <c r="W292" s="22">
        <v>3.3226169692620875</v>
      </c>
      <c r="X292" s="22">
        <v>41.261278797368433</v>
      </c>
      <c r="Y292" s="22">
        <v>1632.3594631921908</v>
      </c>
      <c r="Z292" s="22">
        <v>75432.0292099574</v>
      </c>
      <c r="AA292" s="22">
        <v>0</v>
      </c>
      <c r="AB292" s="22">
        <v>0.1092298250553366</v>
      </c>
      <c r="AC292" s="22">
        <v>52.474067445793338</v>
      </c>
      <c r="AD292" s="22">
        <v>1.8308406961566176E-3</v>
      </c>
      <c r="AE292" s="22">
        <v>113657.74908264015</v>
      </c>
      <c r="AF292" s="22">
        <v>0</v>
      </c>
      <c r="AG292" s="22">
        <v>0.27917253086856963</v>
      </c>
      <c r="AH292" s="22">
        <v>0</v>
      </c>
      <c r="AI292" s="22">
        <v>12172.921940138493</v>
      </c>
      <c r="AJ292" s="22">
        <v>36.693582889367853</v>
      </c>
      <c r="AK292" s="22">
        <v>4.9480778005821078</v>
      </c>
      <c r="AL292" s="22">
        <v>127681.40893595101</v>
      </c>
      <c r="AM292" s="22">
        <v>5444.5186107578784</v>
      </c>
      <c r="AN292" s="22">
        <v>6.8439093018781163</v>
      </c>
      <c r="AO292" s="22">
        <v>65.584479775169868</v>
      </c>
      <c r="AP292" s="22">
        <v>17789.760288788904</v>
      </c>
      <c r="AQ292" s="22">
        <v>0.50275076699762622</v>
      </c>
      <c r="AR292" s="22">
        <v>1294.4582833559678</v>
      </c>
      <c r="AS292" s="22">
        <v>67808.962899503735</v>
      </c>
      <c r="AT292" s="22">
        <v>1.1654937782853274</v>
      </c>
      <c r="AU292" s="22">
        <v>40.023450867277525</v>
      </c>
      <c r="AV292" s="22">
        <v>979.15302468312859</v>
      </c>
      <c r="AW292" s="22">
        <v>2604.9964487138991</v>
      </c>
      <c r="AX292" s="22">
        <v>0</v>
      </c>
      <c r="AY292" s="22">
        <v>5733.6194860232745</v>
      </c>
      <c r="AZ292" s="22">
        <v>2923.1782104460117</v>
      </c>
      <c r="BA292" s="22">
        <v>4162.6584101317239</v>
      </c>
      <c r="BB292" s="22">
        <v>62289.570753611733</v>
      </c>
      <c r="BC292" s="22">
        <v>108.39683678953898</v>
      </c>
      <c r="BD292" s="22">
        <v>1542520.4817952963</v>
      </c>
    </row>
    <row r="293" spans="1:56" x14ac:dyDescent="0.3">
      <c r="A293" s="23" t="s">
        <v>48</v>
      </c>
      <c r="B293" s="22">
        <v>87.572990207662883</v>
      </c>
      <c r="C293" s="22">
        <v>42172.202184160684</v>
      </c>
      <c r="D293" s="22">
        <v>293.93838946006372</v>
      </c>
      <c r="E293" s="22">
        <v>6.4299757221140407E-5</v>
      </c>
      <c r="F293" s="22">
        <v>0</v>
      </c>
      <c r="G293" s="22">
        <v>7.91615918789799</v>
      </c>
      <c r="H293" s="22">
        <v>0</v>
      </c>
      <c r="I293" s="22">
        <v>55162.997782084829</v>
      </c>
      <c r="J293" s="22">
        <v>109472.28820775867</v>
      </c>
      <c r="K293" s="22">
        <v>0</v>
      </c>
      <c r="L293" s="22">
        <v>351061.420805045</v>
      </c>
      <c r="M293" s="22">
        <v>0</v>
      </c>
      <c r="N293" s="22">
        <v>668.25350795089264</v>
      </c>
      <c r="O293" s="22">
        <v>447.34740039206349</v>
      </c>
      <c r="P293" s="22">
        <v>3.8641603615261437E-6</v>
      </c>
      <c r="Q293" s="22">
        <v>65.893646923721079</v>
      </c>
      <c r="R293" s="22">
        <v>83788.362367692287</v>
      </c>
      <c r="S293" s="22">
        <v>691629.46504207747</v>
      </c>
      <c r="T293" s="22">
        <v>2.6314932061993036E-5</v>
      </c>
      <c r="U293" s="22">
        <v>3253.5499955985224</v>
      </c>
      <c r="V293" s="22">
        <v>185139.87179260136</v>
      </c>
      <c r="W293" s="22">
        <v>16869.180406474574</v>
      </c>
      <c r="X293" s="22">
        <v>1.4897940347219998</v>
      </c>
      <c r="Y293" s="22">
        <v>10010.906550661313</v>
      </c>
      <c r="Z293" s="22">
        <v>156.51475313164968</v>
      </c>
      <c r="AA293" s="22">
        <v>0</v>
      </c>
      <c r="AB293" s="22">
        <v>33.323985757328956</v>
      </c>
      <c r="AC293" s="22">
        <v>16501.895285387243</v>
      </c>
      <c r="AD293" s="22">
        <v>112.84809737206631</v>
      </c>
      <c r="AE293" s="22">
        <v>287904.61511618301</v>
      </c>
      <c r="AF293" s="22">
        <v>0</v>
      </c>
      <c r="AG293" s="22">
        <v>5.2296727810932156E-2</v>
      </c>
      <c r="AH293" s="22">
        <v>0</v>
      </c>
      <c r="AI293" s="22">
        <v>282044.62255679158</v>
      </c>
      <c r="AJ293" s="22">
        <v>0</v>
      </c>
      <c r="AK293" s="22">
        <v>32.998601067196873</v>
      </c>
      <c r="AL293" s="22">
        <v>212361.36486113368</v>
      </c>
      <c r="AM293" s="22">
        <v>460.43554882650562</v>
      </c>
      <c r="AN293" s="22">
        <v>48206.658492065173</v>
      </c>
      <c r="AO293" s="22">
        <v>18.602875976066926</v>
      </c>
      <c r="AP293" s="22">
        <v>15582.15404345416</v>
      </c>
      <c r="AQ293" s="22">
        <v>29596.213078933662</v>
      </c>
      <c r="AR293" s="22">
        <v>3.8170062407014878</v>
      </c>
      <c r="AS293" s="22">
        <v>141042.15040015962</v>
      </c>
      <c r="AT293" s="22">
        <v>0.10550706123344689</v>
      </c>
      <c r="AU293" s="22">
        <v>2.1414244366349573</v>
      </c>
      <c r="AV293" s="22">
        <v>67344.683658555266</v>
      </c>
      <c r="AW293" s="22">
        <v>638.94056936744391</v>
      </c>
      <c r="AX293" s="22">
        <v>27083.662582831879</v>
      </c>
      <c r="AY293" s="22">
        <v>0</v>
      </c>
      <c r="AZ293" s="22">
        <v>5867.134565872394</v>
      </c>
      <c r="BA293" s="22">
        <v>2895.672454312903</v>
      </c>
      <c r="BB293" s="22">
        <v>1232811.4654943997</v>
      </c>
      <c r="BC293" s="22">
        <v>137107.32449255945</v>
      </c>
      <c r="BD293" s="22">
        <v>4057942.0548653952</v>
      </c>
    </row>
    <row r="294" spans="1:56" x14ac:dyDescent="0.3">
      <c r="A294" s="23" t="s">
        <v>49</v>
      </c>
      <c r="B294" s="22">
        <v>1461.9489448669201</v>
      </c>
      <c r="C294" s="22">
        <v>3814.4216077373489</v>
      </c>
      <c r="D294" s="22">
        <v>5205.5419960825539</v>
      </c>
      <c r="E294" s="22">
        <v>1.3651049072538151E-3</v>
      </c>
      <c r="F294" s="22">
        <v>0</v>
      </c>
      <c r="G294" s="22">
        <v>23.231159168416792</v>
      </c>
      <c r="H294" s="22">
        <v>0</v>
      </c>
      <c r="I294" s="22">
        <v>25641.469595153761</v>
      </c>
      <c r="J294" s="22">
        <v>37171.117704883625</v>
      </c>
      <c r="K294" s="22">
        <v>0</v>
      </c>
      <c r="L294" s="22">
        <v>2.0246239184668111</v>
      </c>
      <c r="M294" s="22">
        <v>0</v>
      </c>
      <c r="N294" s="22">
        <v>6908.6218853914388</v>
      </c>
      <c r="O294" s="22">
        <v>5001.9751448039897</v>
      </c>
      <c r="P294" s="22">
        <v>9.5093055925039369</v>
      </c>
      <c r="Q294" s="22">
        <v>2499.0120185809315</v>
      </c>
      <c r="R294" s="22">
        <v>120167.80227442175</v>
      </c>
      <c r="S294" s="22">
        <v>435655.85103807144</v>
      </c>
      <c r="T294" s="22">
        <v>24.59756003849229</v>
      </c>
      <c r="U294" s="22">
        <v>18592.709382001627</v>
      </c>
      <c r="V294" s="22">
        <v>4514.1952752958759</v>
      </c>
      <c r="W294" s="22">
        <v>436.75359104419761</v>
      </c>
      <c r="X294" s="22">
        <v>4144.3080951707116</v>
      </c>
      <c r="Y294" s="22">
        <v>41155.599683346634</v>
      </c>
      <c r="Z294" s="22">
        <v>51389.965627668556</v>
      </c>
      <c r="AA294" s="22">
        <v>0</v>
      </c>
      <c r="AB294" s="22">
        <v>121.83130255644646</v>
      </c>
      <c r="AC294" s="22">
        <v>978.90449698746045</v>
      </c>
      <c r="AD294" s="22">
        <v>48.459713354623418</v>
      </c>
      <c r="AE294" s="22">
        <v>13834.493086689181</v>
      </c>
      <c r="AF294" s="22">
        <v>0</v>
      </c>
      <c r="AG294" s="22">
        <v>9.3620220921380302</v>
      </c>
      <c r="AH294" s="22">
        <v>0</v>
      </c>
      <c r="AI294" s="22">
        <v>1455649.276429228</v>
      </c>
      <c r="AJ294" s="22">
        <v>11.126372489723362</v>
      </c>
      <c r="AK294" s="22">
        <v>4986.7768120033452</v>
      </c>
      <c r="AL294" s="22">
        <v>11802.956664214262</v>
      </c>
      <c r="AM294" s="22">
        <v>16515.465965774936</v>
      </c>
      <c r="AN294" s="22">
        <v>20970.613514825152</v>
      </c>
      <c r="AO294" s="22">
        <v>1272.9769288773321</v>
      </c>
      <c r="AP294" s="22">
        <v>382.42352000399598</v>
      </c>
      <c r="AQ294" s="22">
        <v>13.689547760664155</v>
      </c>
      <c r="AR294" s="22">
        <v>2.0337166982077894</v>
      </c>
      <c r="AS294" s="22">
        <v>17498.682317443243</v>
      </c>
      <c r="AT294" s="22">
        <v>101.41214305107124</v>
      </c>
      <c r="AU294" s="22">
        <v>6595.0810463744201</v>
      </c>
      <c r="AV294" s="22">
        <v>20467.220320447683</v>
      </c>
      <c r="AW294" s="22">
        <v>2910.3434790184092</v>
      </c>
      <c r="AX294" s="22">
        <v>107.96013097288291</v>
      </c>
      <c r="AY294" s="22">
        <v>4.9163315639484999</v>
      </c>
      <c r="AZ294" s="22">
        <v>0</v>
      </c>
      <c r="BA294" s="22">
        <v>114096.47108699646</v>
      </c>
      <c r="BB294" s="22">
        <v>176329.7102480903</v>
      </c>
      <c r="BC294" s="22">
        <v>3001.7852553269881</v>
      </c>
      <c r="BD294" s="22">
        <v>2631534.6303311842</v>
      </c>
    </row>
    <row r="295" spans="1:56" x14ac:dyDescent="0.3">
      <c r="A295" s="23" t="s">
        <v>50</v>
      </c>
      <c r="B295" s="22">
        <v>29696.49072124773</v>
      </c>
      <c r="C295" s="22">
        <v>2279.7188642579813</v>
      </c>
      <c r="D295" s="22">
        <v>61466.887023088253</v>
      </c>
      <c r="E295" s="22">
        <v>35.61150718631913</v>
      </c>
      <c r="F295" s="22">
        <v>0</v>
      </c>
      <c r="G295" s="22">
        <v>761.1806378009876</v>
      </c>
      <c r="H295" s="22">
        <v>0</v>
      </c>
      <c r="I295" s="22">
        <v>1103869.9641871522</v>
      </c>
      <c r="J295" s="22">
        <v>682548.77800719964</v>
      </c>
      <c r="K295" s="22">
        <v>0</v>
      </c>
      <c r="L295" s="22">
        <v>1.4053995196038822E-3</v>
      </c>
      <c r="M295" s="22">
        <v>0</v>
      </c>
      <c r="N295" s="22">
        <v>40347.64624448579</v>
      </c>
      <c r="O295" s="22">
        <v>39004.619087817147</v>
      </c>
      <c r="P295" s="22">
        <v>2.1401103274824647</v>
      </c>
      <c r="Q295" s="22">
        <v>5350.8810228041284</v>
      </c>
      <c r="R295" s="22">
        <v>499225.02942038275</v>
      </c>
      <c r="S295" s="22">
        <v>972141.27099961555</v>
      </c>
      <c r="T295" s="22">
        <v>14.574151330155583</v>
      </c>
      <c r="U295" s="22">
        <v>2274.139450665004</v>
      </c>
      <c r="V295" s="22">
        <v>252414.83867565708</v>
      </c>
      <c r="W295" s="22">
        <v>58685.552167231508</v>
      </c>
      <c r="X295" s="22">
        <v>21506.881108484173</v>
      </c>
      <c r="Y295" s="22">
        <v>1568940.1210132097</v>
      </c>
      <c r="Z295" s="22">
        <v>1089279.4985953681</v>
      </c>
      <c r="AA295" s="22">
        <v>0</v>
      </c>
      <c r="AB295" s="22">
        <v>2.0937033294210035</v>
      </c>
      <c r="AC295" s="22">
        <v>11474.45403064811</v>
      </c>
      <c r="AD295" s="22">
        <v>44.131723782304896</v>
      </c>
      <c r="AE295" s="22">
        <v>2524148.2399925184</v>
      </c>
      <c r="AF295" s="22">
        <v>0</v>
      </c>
      <c r="AG295" s="22">
        <v>9037.8216459128053</v>
      </c>
      <c r="AH295" s="22">
        <v>0</v>
      </c>
      <c r="AI295" s="22">
        <v>34494.582636454987</v>
      </c>
      <c r="AJ295" s="22">
        <v>60.342459725170997</v>
      </c>
      <c r="AK295" s="22">
        <v>1523.1789980019776</v>
      </c>
      <c r="AL295" s="22">
        <v>187862.01110410309</v>
      </c>
      <c r="AM295" s="22">
        <v>84835.002518016277</v>
      </c>
      <c r="AN295" s="22">
        <v>31280.960389692002</v>
      </c>
      <c r="AO295" s="22">
        <v>5158.4005656271474</v>
      </c>
      <c r="AP295" s="22">
        <v>1051991.0767689329</v>
      </c>
      <c r="AQ295" s="22">
        <v>148.57674114126226</v>
      </c>
      <c r="AR295" s="22">
        <v>1802.9856442555765</v>
      </c>
      <c r="AS295" s="22">
        <v>1199753.2630238691</v>
      </c>
      <c r="AT295" s="22">
        <v>17216.677139538468</v>
      </c>
      <c r="AU295" s="22">
        <v>2733.9419180164909</v>
      </c>
      <c r="AV295" s="22">
        <v>12877.988290511053</v>
      </c>
      <c r="AW295" s="22">
        <v>4419.3082437652247</v>
      </c>
      <c r="AX295" s="22">
        <v>16329.137804602688</v>
      </c>
      <c r="AY295" s="22">
        <v>0</v>
      </c>
      <c r="AZ295" s="22">
        <v>259388.8570679824</v>
      </c>
      <c r="BA295" s="22">
        <v>0</v>
      </c>
      <c r="BB295" s="22">
        <v>5252611.3784313053</v>
      </c>
      <c r="BC295" s="22">
        <v>11928.788622888882</v>
      </c>
      <c r="BD295" s="22">
        <v>17150969.023865335</v>
      </c>
    </row>
    <row r="296" spans="1:56" x14ac:dyDescent="0.3">
      <c r="A296" s="23" t="s">
        <v>229</v>
      </c>
      <c r="B296" s="22">
        <v>116.152571784717</v>
      </c>
      <c r="C296" s="22">
        <v>0.1918029092977202</v>
      </c>
      <c r="D296" s="22">
        <v>57.668875485616404</v>
      </c>
      <c r="E296" s="22">
        <v>0</v>
      </c>
      <c r="F296" s="22">
        <v>0</v>
      </c>
      <c r="G296" s="22">
        <v>3.4526262593891519</v>
      </c>
      <c r="H296" s="22">
        <v>0</v>
      </c>
      <c r="I296" s="22">
        <v>18.661951740342861</v>
      </c>
      <c r="J296" s="22">
        <v>719568.38807622239</v>
      </c>
      <c r="K296" s="22">
        <v>0</v>
      </c>
      <c r="L296" s="22">
        <v>0</v>
      </c>
      <c r="M296" s="22">
        <v>0</v>
      </c>
      <c r="N296" s="22">
        <v>3.7630235332753075</v>
      </c>
      <c r="O296" s="22">
        <v>106.14122257086179</v>
      </c>
      <c r="P296" s="22">
        <v>0</v>
      </c>
      <c r="Q296" s="22">
        <v>2.925211731827968</v>
      </c>
      <c r="R296" s="22">
        <v>1074.5481441680436</v>
      </c>
      <c r="S296" s="22">
        <v>7207.0667066815695</v>
      </c>
      <c r="T296" s="22">
        <v>0</v>
      </c>
      <c r="U296" s="22">
        <v>31.606136553848067</v>
      </c>
      <c r="V296" s="22">
        <v>959.89525668752697</v>
      </c>
      <c r="W296" s="22">
        <v>720.55323338428298</v>
      </c>
      <c r="X296" s="22">
        <v>8.2716960919981446</v>
      </c>
      <c r="Y296" s="22">
        <v>182.70264791844261</v>
      </c>
      <c r="Z296" s="22">
        <v>9836.1565553489236</v>
      </c>
      <c r="AA296" s="22">
        <v>0</v>
      </c>
      <c r="AB296" s="22">
        <v>0.17754376282227771</v>
      </c>
      <c r="AC296" s="22">
        <v>84.887481240792113</v>
      </c>
      <c r="AD296" s="22">
        <v>0</v>
      </c>
      <c r="AE296" s="22">
        <v>22068.742958942243</v>
      </c>
      <c r="AF296" s="22">
        <v>0</v>
      </c>
      <c r="AG296" s="22">
        <v>0.1982525646974051</v>
      </c>
      <c r="AH296" s="22">
        <v>0</v>
      </c>
      <c r="AI296" s="22">
        <v>1722.4940641290364</v>
      </c>
      <c r="AJ296" s="22">
        <v>35.230162293092903</v>
      </c>
      <c r="AK296" s="22">
        <v>81.841583601591111</v>
      </c>
      <c r="AL296" s="22">
        <v>395154.6276627378</v>
      </c>
      <c r="AM296" s="22">
        <v>486.39257369335155</v>
      </c>
      <c r="AN296" s="22">
        <v>26.286117426227737</v>
      </c>
      <c r="AO296" s="22">
        <v>106.49287042357047</v>
      </c>
      <c r="AP296" s="22">
        <v>60214.215535124757</v>
      </c>
      <c r="AQ296" s="22">
        <v>0.81329302519078628</v>
      </c>
      <c r="AR296" s="22">
        <v>1.5949753512634177</v>
      </c>
      <c r="AS296" s="22">
        <v>159849.1027053686</v>
      </c>
      <c r="AT296" s="22">
        <v>0.42447044568969627</v>
      </c>
      <c r="AU296" s="22">
        <v>9.6637115169010581</v>
      </c>
      <c r="AV296" s="22">
        <v>86.506263096414926</v>
      </c>
      <c r="AW296" s="22">
        <v>16.036496915997326</v>
      </c>
      <c r="AX296" s="22">
        <v>1128729.4415283839</v>
      </c>
      <c r="AY296" s="22">
        <v>0</v>
      </c>
      <c r="AZ296" s="22">
        <v>1186.9632445152531</v>
      </c>
      <c r="BA296" s="22">
        <v>886.71486156914966</v>
      </c>
      <c r="BB296" s="22">
        <v>0</v>
      </c>
      <c r="BC296" s="22">
        <v>202.37311965792145</v>
      </c>
      <c r="BD296" s="22">
        <v>2510849.367214859</v>
      </c>
    </row>
    <row r="297" spans="1:56" x14ac:dyDescent="0.3">
      <c r="A297" s="23" t="s">
        <v>51</v>
      </c>
      <c r="B297" s="22">
        <v>34021.602216596089</v>
      </c>
      <c r="C297" s="22">
        <v>115777.12080671737</v>
      </c>
      <c r="D297" s="22">
        <v>23797.071641411341</v>
      </c>
      <c r="E297" s="22">
        <v>460.23608699322716</v>
      </c>
      <c r="F297" s="22">
        <v>0</v>
      </c>
      <c r="G297" s="22">
        <v>352.2141966228595</v>
      </c>
      <c r="H297" s="22">
        <v>0</v>
      </c>
      <c r="I297" s="22">
        <v>64410.063314052677</v>
      </c>
      <c r="J297" s="22">
        <v>4999271.5107151568</v>
      </c>
      <c r="K297" s="22">
        <v>0</v>
      </c>
      <c r="L297" s="22">
        <v>2399.6443979162377</v>
      </c>
      <c r="M297" s="22">
        <v>890.51253797348556</v>
      </c>
      <c r="N297" s="22">
        <v>29006.618384153513</v>
      </c>
      <c r="O297" s="22">
        <v>31548.994843537119</v>
      </c>
      <c r="P297" s="22">
        <v>129.78385004805148</v>
      </c>
      <c r="Q297" s="22">
        <v>31779.197169787993</v>
      </c>
      <c r="R297" s="22">
        <v>367347.93440634664</v>
      </c>
      <c r="S297" s="22">
        <v>842490.36754420795</v>
      </c>
      <c r="T297" s="22">
        <v>1623.8989290566933</v>
      </c>
      <c r="U297" s="22">
        <v>5146.3554556843546</v>
      </c>
      <c r="V297" s="22">
        <v>142880.4252106791</v>
      </c>
      <c r="W297" s="22">
        <v>10377.001241150379</v>
      </c>
      <c r="X297" s="22">
        <v>1822.912239843133</v>
      </c>
      <c r="Y297" s="22">
        <v>124232.54127066777</v>
      </c>
      <c r="Z297" s="22">
        <v>62688.164828674693</v>
      </c>
      <c r="AA297" s="22">
        <v>0</v>
      </c>
      <c r="AB297" s="22">
        <v>101.31337801385035</v>
      </c>
      <c r="AC297" s="22">
        <v>4706.7363856767097</v>
      </c>
      <c r="AD297" s="22">
        <v>1149.924830851226</v>
      </c>
      <c r="AE297" s="22">
        <v>108961.62186667221</v>
      </c>
      <c r="AF297" s="22">
        <v>17.58457319081425</v>
      </c>
      <c r="AG297" s="22">
        <v>508.5660226533185</v>
      </c>
      <c r="AH297" s="22">
        <v>0</v>
      </c>
      <c r="AI297" s="22">
        <v>160451.14880188284</v>
      </c>
      <c r="AJ297" s="22">
        <v>1477.5099594926228</v>
      </c>
      <c r="AK297" s="22">
        <v>6127.1693909482165</v>
      </c>
      <c r="AL297" s="22">
        <v>33745.897376795241</v>
      </c>
      <c r="AM297" s="22">
        <v>8501.4674346847078</v>
      </c>
      <c r="AN297" s="22">
        <v>42654.885278572787</v>
      </c>
      <c r="AO297" s="22">
        <v>9203.5589435464699</v>
      </c>
      <c r="AP297" s="22">
        <v>49159.190696443176</v>
      </c>
      <c r="AQ297" s="22">
        <v>4275.80148287252</v>
      </c>
      <c r="AR297" s="22">
        <v>12088.375489827253</v>
      </c>
      <c r="AS297" s="22">
        <v>71834.489899228211</v>
      </c>
      <c r="AT297" s="22">
        <v>2243.3210860990007</v>
      </c>
      <c r="AU297" s="22">
        <v>19518.72349935881</v>
      </c>
      <c r="AV297" s="22">
        <v>82768.82517684059</v>
      </c>
      <c r="AW297" s="22">
        <v>9131.4558376170444</v>
      </c>
      <c r="AX297" s="22">
        <v>42296.142108514403</v>
      </c>
      <c r="AY297" s="22">
        <v>18164.304232982911</v>
      </c>
      <c r="AZ297" s="22">
        <v>61100.788090981026</v>
      </c>
      <c r="BA297" s="22">
        <v>144186.73751288463</v>
      </c>
      <c r="BB297" s="22">
        <v>88610.081483102505</v>
      </c>
      <c r="BC297" s="22">
        <v>0</v>
      </c>
      <c r="BD297" s="22">
        <v>7875439.7921270085</v>
      </c>
    </row>
    <row r="298" spans="1:56" x14ac:dyDescent="0.3">
      <c r="A298" s="23" t="s">
        <v>52</v>
      </c>
      <c r="B298" s="22">
        <v>148404.48948180536</v>
      </c>
      <c r="C298" s="22">
        <v>632726.79125729238</v>
      </c>
      <c r="D298" s="22">
        <v>729266.52578183601</v>
      </c>
      <c r="E298" s="22">
        <v>9010.8511933359314</v>
      </c>
      <c r="F298" s="22">
        <v>0</v>
      </c>
      <c r="G298" s="22">
        <v>6067.065794973807</v>
      </c>
      <c r="H298" s="22">
        <v>0</v>
      </c>
      <c r="I298" s="22">
        <v>1443846.2902050803</v>
      </c>
      <c r="J298" s="22">
        <v>18978869.732495487</v>
      </c>
      <c r="K298" s="22">
        <v>412.67480560035267</v>
      </c>
      <c r="L298" s="22">
        <v>553389.95033465675</v>
      </c>
      <c r="M298" s="22">
        <v>1284.3731326534842</v>
      </c>
      <c r="N298" s="22">
        <v>1032031.6224140199</v>
      </c>
      <c r="O298" s="22">
        <v>212119.10692187905</v>
      </c>
      <c r="P298" s="22">
        <v>19280.426259073854</v>
      </c>
      <c r="Q298" s="22">
        <v>66196.067080694615</v>
      </c>
      <c r="R298" s="22">
        <v>3632203.0728081865</v>
      </c>
      <c r="S298" s="22">
        <v>13617988.795740031</v>
      </c>
      <c r="T298" s="22">
        <v>8140.0141673253565</v>
      </c>
      <c r="U298" s="22">
        <v>148645.33596782235</v>
      </c>
      <c r="V298" s="22">
        <v>902047.8297890285</v>
      </c>
      <c r="W298" s="22">
        <v>289280.96112283104</v>
      </c>
      <c r="X298" s="22">
        <v>102645.17329012894</v>
      </c>
      <c r="Y298" s="22">
        <v>2709204.9414518354</v>
      </c>
      <c r="Z298" s="22">
        <v>6588274.4880468771</v>
      </c>
      <c r="AA298" s="22">
        <v>0</v>
      </c>
      <c r="AB298" s="22">
        <v>3285.1305433795333</v>
      </c>
      <c r="AC298" s="22">
        <v>136862.39526352915</v>
      </c>
      <c r="AD298" s="22">
        <v>457684.43964278896</v>
      </c>
      <c r="AE298" s="22">
        <v>5577605.6125176465</v>
      </c>
      <c r="AF298" s="22">
        <v>18.384073798653503</v>
      </c>
      <c r="AG298" s="22">
        <v>66742.866159887504</v>
      </c>
      <c r="AH298" s="22">
        <v>0</v>
      </c>
      <c r="AI298" s="22">
        <v>11025016.217353161</v>
      </c>
      <c r="AJ298" s="22">
        <v>4336.7923267814058</v>
      </c>
      <c r="AK298" s="22">
        <v>380077.4379801451</v>
      </c>
      <c r="AL298" s="22">
        <v>4166073.5048180921</v>
      </c>
      <c r="AM298" s="22">
        <v>2469920.2617211258</v>
      </c>
      <c r="AN298" s="22">
        <v>398085.18261639331</v>
      </c>
      <c r="AO298" s="22">
        <v>132986.49024176228</v>
      </c>
      <c r="AP298" s="22">
        <v>2179453.9580339342</v>
      </c>
      <c r="AQ298" s="22">
        <v>57864.553562594083</v>
      </c>
      <c r="AR298" s="22">
        <v>190441.51203128847</v>
      </c>
      <c r="AS298" s="22">
        <v>7541121.5700589539</v>
      </c>
      <c r="AT298" s="22">
        <v>103176.33819355108</v>
      </c>
      <c r="AU298" s="22">
        <v>631879.38044178521</v>
      </c>
      <c r="AV298" s="22">
        <v>277300.49300972704</v>
      </c>
      <c r="AW298" s="22">
        <v>113661.97280021064</v>
      </c>
      <c r="AX298" s="22">
        <v>1905608.5407621679</v>
      </c>
      <c r="AY298" s="22">
        <v>27832.53591563904</v>
      </c>
      <c r="AZ298" s="22">
        <v>1803510.4671075847</v>
      </c>
      <c r="BA298" s="22">
        <v>5526500.0669768546</v>
      </c>
      <c r="BB298" s="22">
        <v>13420199.450363876</v>
      </c>
      <c r="BC298" s="22">
        <v>1015940.2356804407</v>
      </c>
      <c r="BD298" s="22">
        <v>111444522.36973955</v>
      </c>
    </row>
  </sheetData>
  <phoneticPr fontId="2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69"/>
  <sheetViews>
    <sheetView topLeftCell="A49" workbookViewId="0">
      <selection activeCell="A60" sqref="A60"/>
    </sheetView>
  </sheetViews>
  <sheetFormatPr defaultRowHeight="14" x14ac:dyDescent="0.3"/>
  <cols>
    <col min="1" max="1" width="17.08203125" style="6" customWidth="1"/>
    <col min="2" max="2" width="13.4140625" style="6" customWidth="1"/>
    <col min="3" max="3" width="14.75" style="6" customWidth="1"/>
    <col min="4" max="4" width="12.83203125" style="6" customWidth="1"/>
    <col min="5" max="5" width="13.33203125" style="6" customWidth="1"/>
    <col min="6" max="6" width="15.1640625" style="6" customWidth="1"/>
    <col min="7" max="7" width="16.08203125" style="6" customWidth="1"/>
    <col min="8" max="8" width="13.9140625" style="6" customWidth="1"/>
    <col min="9" max="9" width="14.08203125" style="6" customWidth="1"/>
    <col min="10" max="10" width="12.9140625" customWidth="1"/>
    <col min="11" max="16384" width="8.6640625" style="6"/>
  </cols>
  <sheetData>
    <row r="1" spans="1:12" x14ac:dyDescent="0.3">
      <c r="A1" s="7" t="s">
        <v>276</v>
      </c>
    </row>
    <row r="2" spans="1:12" x14ac:dyDescent="0.3">
      <c r="A2" s="6" t="s">
        <v>75</v>
      </c>
    </row>
    <row r="3" spans="1:12" x14ac:dyDescent="0.3">
      <c r="A3" s="1" t="s">
        <v>67</v>
      </c>
      <c r="B3" s="12" t="s">
        <v>76</v>
      </c>
      <c r="C3" s="12" t="s">
        <v>77</v>
      </c>
      <c r="D3" s="12" t="s">
        <v>78</v>
      </c>
      <c r="E3" s="12" t="s">
        <v>79</v>
      </c>
      <c r="F3" s="12" t="s">
        <v>80</v>
      </c>
      <c r="G3" s="12" t="s">
        <v>81</v>
      </c>
      <c r="H3" s="12" t="s">
        <v>82</v>
      </c>
      <c r="I3" s="12" t="s">
        <v>83</v>
      </c>
    </row>
    <row r="4" spans="1:12" x14ac:dyDescent="0.3">
      <c r="A4" s="15" t="s">
        <v>1</v>
      </c>
      <c r="B4" s="19">
        <v>-785901.1294399742</v>
      </c>
      <c r="C4" s="19">
        <v>-2405471.6793230497</v>
      </c>
      <c r="D4" s="19">
        <v>-22136.091649446331</v>
      </c>
      <c r="E4" s="19">
        <v>-15932.421724399937</v>
      </c>
      <c r="F4" s="19">
        <v>1957.1401255956744</v>
      </c>
      <c r="G4" s="19">
        <v>-2565.4655962096222</v>
      </c>
      <c r="H4" s="19">
        <v>-765722.17791612353</v>
      </c>
      <c r="I4" s="19">
        <v>-2386973.79200244</v>
      </c>
      <c r="K4" s="20"/>
      <c r="L4" s="20"/>
    </row>
    <row r="5" spans="1:12" x14ac:dyDescent="0.3">
      <c r="A5" s="15" t="s">
        <v>2</v>
      </c>
      <c r="B5" s="19">
        <v>-245397.9070950668</v>
      </c>
      <c r="C5" s="19">
        <v>-602555.64874088741</v>
      </c>
      <c r="D5" s="19">
        <v>395.70657918537847</v>
      </c>
      <c r="E5" s="19">
        <v>-2014.0313535659643</v>
      </c>
      <c r="F5" s="19">
        <v>-171870.81930848939</v>
      </c>
      <c r="G5" s="19">
        <v>-415970.93606097793</v>
      </c>
      <c r="H5" s="19">
        <v>-73922.79436576282</v>
      </c>
      <c r="I5" s="19">
        <v>-184570.68132634356</v>
      </c>
      <c r="K5" s="20"/>
      <c r="L5" s="20"/>
    </row>
    <row r="6" spans="1:12" x14ac:dyDescent="0.3">
      <c r="A6" s="15" t="s">
        <v>3</v>
      </c>
      <c r="B6" s="19">
        <v>-263309.68731411063</v>
      </c>
      <c r="C6" s="19">
        <v>-292125.86903821974</v>
      </c>
      <c r="D6" s="19">
        <v>-6519.8024306282405</v>
      </c>
      <c r="E6" s="19">
        <v>763.54056916406398</v>
      </c>
      <c r="F6" s="19">
        <v>-6658.6463066896358</v>
      </c>
      <c r="G6" s="19">
        <v>4244.2605424462454</v>
      </c>
      <c r="H6" s="19">
        <v>-250131.23857679276</v>
      </c>
      <c r="I6" s="19">
        <v>-297133.67014983005</v>
      </c>
      <c r="K6" s="20"/>
      <c r="L6" s="20"/>
    </row>
    <row r="7" spans="1:12" x14ac:dyDescent="0.3">
      <c r="A7" s="15" t="s">
        <v>4</v>
      </c>
      <c r="B7" s="19">
        <v>-75398.257568006418</v>
      </c>
      <c r="C7" s="19">
        <v>-1503136.9123934733</v>
      </c>
      <c r="D7" s="19">
        <v>-254.21705723437276</v>
      </c>
      <c r="E7" s="19">
        <v>-266.27391989894738</v>
      </c>
      <c r="F7" s="19">
        <v>-8920.8276247681661</v>
      </c>
      <c r="G7" s="19">
        <v>-1166.7088918398056</v>
      </c>
      <c r="H7" s="19">
        <v>-66223.212886003879</v>
      </c>
      <c r="I7" s="19">
        <v>-1501703.9295817346</v>
      </c>
      <c r="K7" s="20"/>
      <c r="L7" s="20"/>
    </row>
    <row r="8" spans="1:12" x14ac:dyDescent="0.3">
      <c r="A8" s="15" t="s">
        <v>5</v>
      </c>
      <c r="B8" s="19">
        <v>-272.1052875515021</v>
      </c>
      <c r="C8" s="19">
        <v>-638.36207674426385</v>
      </c>
      <c r="D8" s="19">
        <v>-0.30695475411043249</v>
      </c>
      <c r="E8" s="19">
        <v>-1.0745057775501361</v>
      </c>
      <c r="F8" s="19">
        <v>-76.607109307327633</v>
      </c>
      <c r="G8" s="19">
        <v>-580.04747188818169</v>
      </c>
      <c r="H8" s="19">
        <v>-195.19122349006406</v>
      </c>
      <c r="I8" s="19">
        <v>-57.240099078531962</v>
      </c>
      <c r="K8" s="20"/>
      <c r="L8" s="20"/>
    </row>
    <row r="9" spans="1:12" x14ac:dyDescent="0.3">
      <c r="A9" s="15" t="s">
        <v>6</v>
      </c>
      <c r="B9" s="19">
        <v>-10327.097293537776</v>
      </c>
      <c r="C9" s="19">
        <v>-7505.7789584766797</v>
      </c>
      <c r="D9" s="19">
        <v>168.67472411364491</v>
      </c>
      <c r="E9" s="19">
        <v>379.00099740918699</v>
      </c>
      <c r="F9" s="19">
        <v>-4390.6081065367316</v>
      </c>
      <c r="G9" s="19">
        <v>-41.893414472714475</v>
      </c>
      <c r="H9" s="19">
        <v>-6105.1639111146887</v>
      </c>
      <c r="I9" s="19">
        <v>-7842.8865414131533</v>
      </c>
      <c r="K9" s="20"/>
      <c r="L9" s="20"/>
    </row>
    <row r="10" spans="1:12" x14ac:dyDescent="0.3">
      <c r="A10" s="15" t="s">
        <v>7</v>
      </c>
      <c r="B10" s="19">
        <v>-3464.059925544675</v>
      </c>
      <c r="C10" s="19">
        <v>-22287.840408724267</v>
      </c>
      <c r="D10" s="19">
        <v>-16.939021373256502</v>
      </c>
      <c r="E10" s="19">
        <v>-4.1429565517787577</v>
      </c>
      <c r="F10" s="19">
        <v>0</v>
      </c>
      <c r="G10" s="19">
        <v>0</v>
      </c>
      <c r="H10" s="19">
        <v>-3447.1209041714187</v>
      </c>
      <c r="I10" s="19">
        <v>-22283.697452172488</v>
      </c>
      <c r="K10" s="20"/>
      <c r="L10" s="20"/>
    </row>
    <row r="11" spans="1:12" x14ac:dyDescent="0.3">
      <c r="A11" s="17" t="s">
        <v>8</v>
      </c>
      <c r="B11" s="19">
        <v>-321848.17087154725</v>
      </c>
      <c r="C11" s="19">
        <v>306813.00571056514</v>
      </c>
      <c r="D11" s="19">
        <v>-579.97653540663566</v>
      </c>
      <c r="E11" s="19">
        <v>-377.56541802707216</v>
      </c>
      <c r="F11" s="19">
        <v>-9148.1014285089404</v>
      </c>
      <c r="G11" s="19">
        <v>5571.6615402199677</v>
      </c>
      <c r="H11" s="19">
        <v>-312120.09290763165</v>
      </c>
      <c r="I11" s="19">
        <v>301618.90958837228</v>
      </c>
      <c r="K11" s="20"/>
      <c r="L11" s="20"/>
    </row>
    <row r="12" spans="1:12" x14ac:dyDescent="0.3">
      <c r="A12" s="18" t="s">
        <v>9</v>
      </c>
      <c r="B12" s="19">
        <v>21965057.529291786</v>
      </c>
      <c r="C12" s="19">
        <v>37230018.429955721</v>
      </c>
      <c r="D12" s="19">
        <v>-4770260.1340150908</v>
      </c>
      <c r="E12" s="19">
        <v>-7738228.1214874759</v>
      </c>
      <c r="F12" s="19">
        <v>4005069.1088295723</v>
      </c>
      <c r="G12" s="19">
        <v>6871219.8935576919</v>
      </c>
      <c r="H12" s="19">
        <v>22730248.554477304</v>
      </c>
      <c r="I12" s="19">
        <v>38097026.657885507</v>
      </c>
      <c r="K12" s="20"/>
      <c r="L12" s="20"/>
    </row>
    <row r="13" spans="1:12" x14ac:dyDescent="0.3">
      <c r="A13" s="15" t="s">
        <v>360</v>
      </c>
      <c r="B13" s="19">
        <v>-1329776.5527215446</v>
      </c>
      <c r="C13" s="19">
        <v>-837594.54495747155</v>
      </c>
      <c r="D13" s="19">
        <v>-238618.77226081357</v>
      </c>
      <c r="E13" s="19">
        <v>-266162.4269358617</v>
      </c>
      <c r="F13" s="19">
        <v>-139851.41032156188</v>
      </c>
      <c r="G13" s="19">
        <v>-159086.38255231926</v>
      </c>
      <c r="H13" s="19">
        <v>-951306.37013916927</v>
      </c>
      <c r="I13" s="19">
        <v>-412345.7354692907</v>
      </c>
      <c r="K13" s="20"/>
      <c r="L13" s="20"/>
    </row>
    <row r="14" spans="1:12" x14ac:dyDescent="0.3">
      <c r="A14" s="15" t="s">
        <v>10</v>
      </c>
      <c r="B14" s="19">
        <v>-5610.8832979686576</v>
      </c>
      <c r="C14" s="19">
        <v>-2690.6831175377738</v>
      </c>
      <c r="D14" s="19">
        <v>-11.877051799703828</v>
      </c>
      <c r="E14" s="19">
        <v>-0.70987039911075933</v>
      </c>
      <c r="F14" s="19">
        <v>-3.2221693293330103</v>
      </c>
      <c r="G14" s="19">
        <v>-12.685996926190828</v>
      </c>
      <c r="H14" s="19">
        <v>-5595.78407683962</v>
      </c>
      <c r="I14" s="19">
        <v>-2677.287250212481</v>
      </c>
      <c r="K14" s="20"/>
      <c r="L14" s="20"/>
    </row>
    <row r="15" spans="1:12" x14ac:dyDescent="0.3">
      <c r="A15" s="15" t="s">
        <v>11</v>
      </c>
      <c r="B15" s="19">
        <v>-12388.358970461335</v>
      </c>
      <c r="C15" s="19">
        <v>-11619.955717005263</v>
      </c>
      <c r="D15" s="19">
        <v>-7.2316504879340702</v>
      </c>
      <c r="E15" s="19">
        <v>-9.9867305798812271</v>
      </c>
      <c r="F15" s="19">
        <v>-3.4414352121312657</v>
      </c>
      <c r="G15" s="19">
        <v>-30.990153331232225</v>
      </c>
      <c r="H15" s="19">
        <v>-12377.685884761269</v>
      </c>
      <c r="I15" s="19">
        <v>-11578.978833094148</v>
      </c>
      <c r="K15" s="20"/>
      <c r="L15" s="20"/>
    </row>
    <row r="16" spans="1:12" x14ac:dyDescent="0.3">
      <c r="A16" s="15" t="s">
        <v>12</v>
      </c>
      <c r="B16" s="19">
        <v>-156544.1899083851</v>
      </c>
      <c r="C16" s="19">
        <v>-158214.8638559588</v>
      </c>
      <c r="D16" s="19">
        <v>-66483.109081007249</v>
      </c>
      <c r="E16" s="19">
        <v>-14951.043213470051</v>
      </c>
      <c r="F16" s="19">
        <v>-14442.488056739581</v>
      </c>
      <c r="G16" s="19">
        <v>-14915.969931799409</v>
      </c>
      <c r="H16" s="19">
        <v>-75618.592770638294</v>
      </c>
      <c r="I16" s="19">
        <v>-128347.85071068935</v>
      </c>
      <c r="K16" s="20"/>
      <c r="L16" s="20"/>
    </row>
    <row r="17" spans="1:12" x14ac:dyDescent="0.3">
      <c r="A17" s="15" t="s">
        <v>13</v>
      </c>
      <c r="B17" s="19">
        <v>-50759.925959536849</v>
      </c>
      <c r="C17" s="19">
        <v>-76454.54664273464</v>
      </c>
      <c r="D17" s="19">
        <v>-31152.351704412496</v>
      </c>
      <c r="E17" s="19">
        <v>-23465.143912146275</v>
      </c>
      <c r="F17" s="19">
        <v>-4855.4662309065898</v>
      </c>
      <c r="G17" s="19">
        <v>-2795.7858505505055</v>
      </c>
      <c r="H17" s="19">
        <v>-14752.10802421776</v>
      </c>
      <c r="I17" s="19">
        <v>-50193.616880037865</v>
      </c>
      <c r="K17" s="20"/>
      <c r="L17" s="20"/>
    </row>
    <row r="18" spans="1:12" x14ac:dyDescent="0.3">
      <c r="A18" s="15" t="s">
        <v>14</v>
      </c>
      <c r="B18" s="19">
        <v>-5387.8233294477086</v>
      </c>
      <c r="C18" s="19">
        <v>-12237.511687151102</v>
      </c>
      <c r="D18" s="19">
        <v>-1617.3928285828654</v>
      </c>
      <c r="E18" s="19">
        <v>0</v>
      </c>
      <c r="F18" s="19">
        <v>-21.534810359126524</v>
      </c>
      <c r="G18" s="19">
        <v>-83.248677631854164</v>
      </c>
      <c r="H18" s="19">
        <v>-3748.8956905057166</v>
      </c>
      <c r="I18" s="19">
        <v>-12154.263009519247</v>
      </c>
      <c r="K18" s="20"/>
      <c r="L18" s="20"/>
    </row>
    <row r="19" spans="1:12" x14ac:dyDescent="0.3">
      <c r="A19" s="15" t="s">
        <v>15</v>
      </c>
      <c r="B19" s="19">
        <v>-48979.968530636586</v>
      </c>
      <c r="C19" s="19">
        <v>-43707.330721468825</v>
      </c>
      <c r="D19" s="19">
        <v>-26509.569442188855</v>
      </c>
      <c r="E19" s="19">
        <v>-5597.1320475413995</v>
      </c>
      <c r="F19" s="19">
        <v>-10656.060724802153</v>
      </c>
      <c r="G19" s="19">
        <v>-18364.037744953388</v>
      </c>
      <c r="H19" s="19">
        <v>-11814.33836364558</v>
      </c>
      <c r="I19" s="19">
        <v>-19746.160928974041</v>
      </c>
      <c r="K19" s="20"/>
      <c r="L19" s="20"/>
    </row>
    <row r="20" spans="1:12" x14ac:dyDescent="0.3">
      <c r="A20" s="15" t="s">
        <v>16</v>
      </c>
      <c r="B20" s="19">
        <v>-529300.86250682734</v>
      </c>
      <c r="C20" s="19">
        <v>-655513.93795279483</v>
      </c>
      <c r="D20" s="19">
        <v>-14223.405191441514</v>
      </c>
      <c r="E20" s="19">
        <v>-4890.9572965937177</v>
      </c>
      <c r="F20" s="19">
        <v>-56690.452978515823</v>
      </c>
      <c r="G20" s="19">
        <v>-188591.10545595747</v>
      </c>
      <c r="H20" s="19">
        <v>-458387.00433686998</v>
      </c>
      <c r="I20" s="19">
        <v>-462031.87520024372</v>
      </c>
      <c r="K20" s="20"/>
      <c r="L20" s="20"/>
    </row>
    <row r="21" spans="1:12" x14ac:dyDescent="0.3">
      <c r="A21" s="15" t="s">
        <v>17</v>
      </c>
      <c r="B21" s="19">
        <v>1594264.9809410218</v>
      </c>
      <c r="C21" s="19">
        <v>1793884.8319435092</v>
      </c>
      <c r="D21" s="19">
        <v>2009474.8766152698</v>
      </c>
      <c r="E21" s="19">
        <v>2327972.8887017779</v>
      </c>
      <c r="F21" s="19">
        <v>228425.88762732013</v>
      </c>
      <c r="G21" s="19">
        <v>515052.16297865473</v>
      </c>
      <c r="H21" s="19">
        <v>-643635.78330156812</v>
      </c>
      <c r="I21" s="19">
        <v>-1049140.2197369242</v>
      </c>
      <c r="K21" s="20"/>
      <c r="L21" s="20"/>
    </row>
    <row r="22" spans="1:12" x14ac:dyDescent="0.3">
      <c r="A22" s="15" t="s">
        <v>18</v>
      </c>
      <c r="B22" s="19">
        <v>-23808.373137938703</v>
      </c>
      <c r="C22" s="19">
        <v>-17365.007100170144</v>
      </c>
      <c r="D22" s="19">
        <v>68.376311445894018</v>
      </c>
      <c r="E22" s="19">
        <v>-29.980458996992137</v>
      </c>
      <c r="F22" s="19">
        <v>-157.71358736437344</v>
      </c>
      <c r="G22" s="19">
        <v>-175.98599715419758</v>
      </c>
      <c r="H22" s="19">
        <v>-23719.035862020221</v>
      </c>
      <c r="I22" s="19">
        <v>-17159.040644018954</v>
      </c>
      <c r="K22" s="20"/>
      <c r="L22" s="20"/>
    </row>
    <row r="23" spans="1:12" x14ac:dyDescent="0.3">
      <c r="A23" s="15" t="s">
        <v>19</v>
      </c>
      <c r="B23" s="19">
        <v>-50674.561294272375</v>
      </c>
      <c r="C23" s="19">
        <v>-74960.96869840374</v>
      </c>
      <c r="D23" s="19">
        <v>-1596.3031323766486</v>
      </c>
      <c r="E23" s="19">
        <v>149.99272930297676</v>
      </c>
      <c r="F23" s="19">
        <v>650.2618242513463</v>
      </c>
      <c r="G23" s="19">
        <v>1561.0532312965659</v>
      </c>
      <c r="H23" s="19">
        <v>-49728.519986147076</v>
      </c>
      <c r="I23" s="19">
        <v>-76672.014659003282</v>
      </c>
      <c r="K23" s="20"/>
      <c r="L23" s="20"/>
    </row>
    <row r="24" spans="1:12" x14ac:dyDescent="0.3">
      <c r="A24" s="15" t="s">
        <v>20</v>
      </c>
      <c r="B24" s="19">
        <v>-811172.60476294928</v>
      </c>
      <c r="C24" s="19">
        <v>-10718257.612572204</v>
      </c>
      <c r="D24" s="19">
        <v>-6016.3331407913374</v>
      </c>
      <c r="E24" s="19">
        <v>2460.4968690972546</v>
      </c>
      <c r="F24" s="19">
        <v>-86053.452997589397</v>
      </c>
      <c r="G24" s="19">
        <v>-398271.09183980623</v>
      </c>
      <c r="H24" s="19">
        <v>-719102.81862456864</v>
      </c>
      <c r="I24" s="19">
        <v>-10322447.017601497</v>
      </c>
      <c r="K24" s="20"/>
      <c r="L24" s="20"/>
    </row>
    <row r="25" spans="1:12" x14ac:dyDescent="0.3">
      <c r="A25" s="15" t="s">
        <v>21</v>
      </c>
      <c r="B25" s="19">
        <v>-46423.858139474745</v>
      </c>
      <c r="C25" s="19">
        <v>-59683.62222613662</v>
      </c>
      <c r="D25" s="19">
        <v>-31494.941304247332</v>
      </c>
      <c r="E25" s="19">
        <v>-34009.64941965152</v>
      </c>
      <c r="F25" s="19">
        <v>78776.117253013217</v>
      </c>
      <c r="G25" s="19">
        <v>97292.368680026979</v>
      </c>
      <c r="H25" s="19">
        <v>-93705.034088240616</v>
      </c>
      <c r="I25" s="19">
        <v>-122966.34148651207</v>
      </c>
      <c r="K25" s="20"/>
      <c r="L25" s="20"/>
    </row>
    <row r="26" spans="1:12" x14ac:dyDescent="0.3">
      <c r="A26" s="15" t="s">
        <v>22</v>
      </c>
      <c r="B26" s="19">
        <v>-44808.699106137101</v>
      </c>
      <c r="C26" s="19">
        <v>-182299.10284526634</v>
      </c>
      <c r="D26" s="19">
        <v>-43.42762015893927</v>
      </c>
      <c r="E26" s="19">
        <v>-157.30241432856386</v>
      </c>
      <c r="F26" s="19">
        <v>-41338.875115228569</v>
      </c>
      <c r="G26" s="19">
        <v>-172497.36750037555</v>
      </c>
      <c r="H26" s="19">
        <v>-3426.3963707495886</v>
      </c>
      <c r="I26" s="19">
        <v>-9644.4329305622305</v>
      </c>
      <c r="K26" s="20"/>
      <c r="L26" s="20"/>
    </row>
    <row r="27" spans="1:12" x14ac:dyDescent="0.3">
      <c r="A27" s="15" t="s">
        <v>23</v>
      </c>
      <c r="B27" s="19">
        <v>-360772.66107376065</v>
      </c>
      <c r="C27" s="19">
        <v>-539843.65937773255</v>
      </c>
      <c r="D27" s="19">
        <v>1506.8377710352361</v>
      </c>
      <c r="E27" s="19">
        <v>18631.464413289839</v>
      </c>
      <c r="F27" s="19">
        <v>-74142.371130419691</v>
      </c>
      <c r="G27" s="19">
        <v>-339782.69339815993</v>
      </c>
      <c r="H27" s="19">
        <v>-288137.12771437626</v>
      </c>
      <c r="I27" s="19">
        <v>-218692.43039286241</v>
      </c>
      <c r="K27" s="20"/>
      <c r="L27" s="20"/>
    </row>
    <row r="28" spans="1:12" x14ac:dyDescent="0.3">
      <c r="A28" s="15" t="s">
        <v>24</v>
      </c>
      <c r="B28" s="19">
        <v>-12029929.435810201</v>
      </c>
      <c r="C28" s="19">
        <v>-3870273.6799945291</v>
      </c>
      <c r="D28" s="19">
        <v>-3167910.7054776275</v>
      </c>
      <c r="E28" s="19">
        <v>-4022850.8532630713</v>
      </c>
      <c r="F28" s="19">
        <v>2117890.8090997189</v>
      </c>
      <c r="G28" s="19">
        <v>4615424.2003108151</v>
      </c>
      <c r="H28" s="19">
        <v>-10979909.539432295</v>
      </c>
      <c r="I28" s="19">
        <v>-4462847.0270422734</v>
      </c>
      <c r="K28" s="20"/>
      <c r="L28" s="20"/>
    </row>
    <row r="29" spans="1:12" x14ac:dyDescent="0.3">
      <c r="A29" s="15" t="s">
        <v>25</v>
      </c>
      <c r="B29" s="19">
        <v>-12.375031138870385</v>
      </c>
      <c r="C29" s="19">
        <v>-8497.1587836791168</v>
      </c>
      <c r="D29" s="19">
        <v>0</v>
      </c>
      <c r="E29" s="19">
        <v>0</v>
      </c>
      <c r="F29" s="19">
        <v>0</v>
      </c>
      <c r="G29" s="19">
        <v>-2.81696795086205</v>
      </c>
      <c r="H29" s="19">
        <v>-12.375031138870385</v>
      </c>
      <c r="I29" s="19">
        <v>-8494.341815728254</v>
      </c>
      <c r="K29" s="20"/>
      <c r="L29" s="20"/>
    </row>
    <row r="30" spans="1:12" x14ac:dyDescent="0.3">
      <c r="A30" s="15" t="s">
        <v>26</v>
      </c>
      <c r="B30" s="19">
        <v>-1700.2009164520634</v>
      </c>
      <c r="C30" s="19">
        <v>-354.11842901393959</v>
      </c>
      <c r="D30" s="19">
        <v>-144.49471324378698</v>
      </c>
      <c r="E30" s="19">
        <v>408.823287139527</v>
      </c>
      <c r="F30" s="19">
        <v>-155.70462216572253</v>
      </c>
      <c r="G30" s="19">
        <v>-301.01188018041546</v>
      </c>
      <c r="H30" s="19">
        <v>-1400.0015810425541</v>
      </c>
      <c r="I30" s="19">
        <v>-461.92983597305113</v>
      </c>
      <c r="K30" s="20"/>
      <c r="L30" s="20"/>
    </row>
    <row r="31" spans="1:12" x14ac:dyDescent="0.3">
      <c r="A31" s="15" t="s">
        <v>27</v>
      </c>
      <c r="B31" s="19">
        <v>-13081.775664009241</v>
      </c>
      <c r="C31" s="19">
        <v>-26258.619372434681</v>
      </c>
      <c r="D31" s="19">
        <v>-1505.1318042228299</v>
      </c>
      <c r="E31" s="19">
        <v>580.03505680992293</v>
      </c>
      <c r="F31" s="19">
        <v>-5759.7905986460446</v>
      </c>
      <c r="G31" s="19">
        <v>1093.8203062876551</v>
      </c>
      <c r="H31" s="19">
        <v>-5816.8532611403662</v>
      </c>
      <c r="I31" s="19">
        <v>-27932.474735532258</v>
      </c>
      <c r="K31" s="20"/>
      <c r="L31" s="20"/>
    </row>
    <row r="32" spans="1:12" x14ac:dyDescent="0.3">
      <c r="A32" s="15" t="s">
        <v>28</v>
      </c>
      <c r="B32" s="19">
        <v>-4893.8827231838259</v>
      </c>
      <c r="C32" s="19">
        <v>-27208.338379578105</v>
      </c>
      <c r="D32" s="19">
        <v>0</v>
      </c>
      <c r="E32" s="19">
        <v>-0.31703906602797549</v>
      </c>
      <c r="F32" s="19">
        <v>-89.868911956343979</v>
      </c>
      <c r="G32" s="19">
        <v>-868.98411727580276</v>
      </c>
      <c r="H32" s="19">
        <v>-4804.0138112274817</v>
      </c>
      <c r="I32" s="19">
        <v>-26339.037223236279</v>
      </c>
      <c r="K32" s="20"/>
      <c r="L32" s="20"/>
    </row>
    <row r="33" spans="1:12" x14ac:dyDescent="0.3">
      <c r="A33" s="15" t="s">
        <v>29</v>
      </c>
      <c r="B33" s="19">
        <v>-2829688.2135970392</v>
      </c>
      <c r="C33" s="19">
        <v>-886768.06321216188</v>
      </c>
      <c r="D33" s="19">
        <v>-931055.94298873784</v>
      </c>
      <c r="E33" s="19">
        <v>-169294.62309661717</v>
      </c>
      <c r="F33" s="19">
        <v>-1277628.7268269155</v>
      </c>
      <c r="G33" s="19">
        <v>-1706913.6801892177</v>
      </c>
      <c r="H33" s="19">
        <v>-621003.54378138634</v>
      </c>
      <c r="I33" s="19">
        <v>989440.24007367308</v>
      </c>
      <c r="K33" s="20"/>
      <c r="L33" s="20"/>
    </row>
    <row r="34" spans="1:12" x14ac:dyDescent="0.3">
      <c r="A34" s="15" t="s">
        <v>30</v>
      </c>
      <c r="B34" s="19">
        <v>-35223.807338220897</v>
      </c>
      <c r="C34" s="19">
        <v>-26587.937769483706</v>
      </c>
      <c r="D34" s="19">
        <v>-374.33094858788081</v>
      </c>
      <c r="E34" s="19">
        <v>0</v>
      </c>
      <c r="F34" s="19">
        <v>-21980.554548042604</v>
      </c>
      <c r="G34" s="19">
        <v>-17799.988781106087</v>
      </c>
      <c r="H34" s="19">
        <v>-12868.921841590411</v>
      </c>
      <c r="I34" s="19">
        <v>-8787.9489883776168</v>
      </c>
      <c r="K34" s="20"/>
      <c r="L34" s="20"/>
    </row>
    <row r="35" spans="1:12" x14ac:dyDescent="0.3">
      <c r="A35" s="17" t="s">
        <v>31</v>
      </c>
      <c r="B35" s="19">
        <v>-153469.69407446834</v>
      </c>
      <c r="C35" s="19">
        <v>-2122427.035506946</v>
      </c>
      <c r="D35" s="19">
        <v>-1954.8093153759928</v>
      </c>
      <c r="E35" s="19">
        <v>-6111.2562261923822</v>
      </c>
      <c r="F35" s="19">
        <v>-26077.515586880403</v>
      </c>
      <c r="G35" s="19">
        <v>-33460.480433241944</v>
      </c>
      <c r="H35" s="19">
        <v>-125437.36917221193</v>
      </c>
      <c r="I35" s="19">
        <v>-2082855.2988475119</v>
      </c>
      <c r="K35" s="20"/>
      <c r="L35" s="20"/>
    </row>
    <row r="36" spans="1:12" x14ac:dyDescent="0.3">
      <c r="A36" s="15" t="s">
        <v>32</v>
      </c>
      <c r="B36" s="19">
        <v>-23245.267847809377</v>
      </c>
      <c r="C36" s="19">
        <v>-91852.650219348856</v>
      </c>
      <c r="D36" s="19">
        <v>-149.32268416770341</v>
      </c>
      <c r="E36" s="19">
        <v>-85.360136155526831</v>
      </c>
      <c r="F36" s="19">
        <v>-1.0674288651800918</v>
      </c>
      <c r="G36" s="19">
        <v>-106.62663241455851</v>
      </c>
      <c r="H36" s="19">
        <v>-23094.877734776492</v>
      </c>
      <c r="I36" s="19">
        <v>-91660.663450778768</v>
      </c>
      <c r="K36" s="20"/>
      <c r="L36" s="20"/>
    </row>
    <row r="37" spans="1:12" x14ac:dyDescent="0.3">
      <c r="A37" s="15" t="s">
        <v>33</v>
      </c>
      <c r="B37" s="19">
        <v>-1973587.3934009229</v>
      </c>
      <c r="C37" s="19">
        <v>-1451689.1421967673</v>
      </c>
      <c r="D37" s="19">
        <v>-907.5224447382675</v>
      </c>
      <c r="E37" s="19">
        <v>7654.7186330315853</v>
      </c>
      <c r="F37" s="19">
        <v>-64050.974827678685</v>
      </c>
      <c r="G37" s="19">
        <v>-100498.19584171525</v>
      </c>
      <c r="H37" s="19">
        <v>-1908628.8961285059</v>
      </c>
      <c r="I37" s="19">
        <v>-1358845.6649880835</v>
      </c>
      <c r="K37" s="20"/>
      <c r="L37" s="20"/>
    </row>
    <row r="38" spans="1:12" x14ac:dyDescent="0.3">
      <c r="A38" s="15" t="s">
        <v>34</v>
      </c>
      <c r="B38" s="19">
        <v>-29472.109232362072</v>
      </c>
      <c r="C38" s="19">
        <v>-32332.407309259823</v>
      </c>
      <c r="D38" s="19">
        <v>-935.97180729558545</v>
      </c>
      <c r="E38" s="19">
        <v>-88.438051061812388</v>
      </c>
      <c r="F38" s="19">
        <v>-1263.4866679379011</v>
      </c>
      <c r="G38" s="19">
        <v>-511.60888724510374</v>
      </c>
      <c r="H38" s="19">
        <v>-27272.650757128587</v>
      </c>
      <c r="I38" s="19">
        <v>-31732.360370952902</v>
      </c>
      <c r="K38" s="20"/>
      <c r="L38" s="20"/>
    </row>
    <row r="39" spans="1:12" x14ac:dyDescent="0.3">
      <c r="A39" s="15" t="s">
        <v>35</v>
      </c>
      <c r="B39" s="19">
        <v>-115649.35670758135</v>
      </c>
      <c r="C39" s="19">
        <v>-113809.94024307007</v>
      </c>
      <c r="D39" s="19">
        <v>-112778.31444444624</v>
      </c>
      <c r="E39" s="19">
        <v>-99339.74197144332</v>
      </c>
      <c r="F39" s="19">
        <v>3168.0262799400366</v>
      </c>
      <c r="G39" s="19">
        <v>-800.11997412581604</v>
      </c>
      <c r="H39" s="19">
        <v>-6039.0685430751437</v>
      </c>
      <c r="I39" s="19">
        <v>-13670.078297500942</v>
      </c>
      <c r="K39" s="20"/>
      <c r="L39" s="20"/>
    </row>
    <row r="40" spans="1:12" x14ac:dyDescent="0.3">
      <c r="A40" s="15" t="s">
        <v>361</v>
      </c>
      <c r="B40" s="19">
        <v>3436996.505567858</v>
      </c>
      <c r="C40" s="19">
        <v>5518815.2339832243</v>
      </c>
      <c r="D40" s="19">
        <v>353568.33030803641</v>
      </c>
      <c r="E40" s="19">
        <v>1921273.9845325542</v>
      </c>
      <c r="F40" s="19">
        <v>-2961912.8243019148</v>
      </c>
      <c r="G40" s="19">
        <v>-4392624.4626848549</v>
      </c>
      <c r="H40" s="19">
        <v>6045340.9995617364</v>
      </c>
      <c r="I40" s="19">
        <v>7990165.7121355245</v>
      </c>
      <c r="K40" s="20"/>
      <c r="L40" s="20"/>
    </row>
    <row r="41" spans="1:12" x14ac:dyDescent="0.3">
      <c r="A41" s="15" t="s">
        <v>36</v>
      </c>
      <c r="B41" s="19">
        <v>572466.57637668424</v>
      </c>
      <c r="C41" s="19">
        <v>26312.930604156922</v>
      </c>
      <c r="D41" s="19">
        <v>-3153.4594631203795</v>
      </c>
      <c r="E41" s="19">
        <v>-327064.63653666771</v>
      </c>
      <c r="F41" s="19">
        <v>-463243.61802753108</v>
      </c>
      <c r="G41" s="19">
        <v>-173497.75827752621</v>
      </c>
      <c r="H41" s="19">
        <v>1038863.6538673356</v>
      </c>
      <c r="I41" s="19">
        <v>526875.32541835087</v>
      </c>
      <c r="K41" s="20"/>
      <c r="L41" s="20"/>
    </row>
    <row r="42" spans="1:12" x14ac:dyDescent="0.3">
      <c r="A42" s="15" t="s">
        <v>37</v>
      </c>
      <c r="B42" s="19">
        <v>118751.49470075243</v>
      </c>
      <c r="C42" s="19">
        <v>-90912.661793147039</v>
      </c>
      <c r="D42" s="19">
        <v>17341.624523915361</v>
      </c>
      <c r="E42" s="19">
        <v>12556.60008914926</v>
      </c>
      <c r="F42" s="19">
        <v>16636.384572467497</v>
      </c>
      <c r="G42" s="19">
        <v>33814.476288375328</v>
      </c>
      <c r="H42" s="19">
        <v>84773.485604369591</v>
      </c>
      <c r="I42" s="19">
        <v>-137283.73817067166</v>
      </c>
      <c r="K42" s="20"/>
      <c r="L42" s="20"/>
    </row>
    <row r="43" spans="1:12" x14ac:dyDescent="0.3">
      <c r="A43" s="15" t="s">
        <v>38</v>
      </c>
      <c r="B43" s="19">
        <v>-30116.307536597138</v>
      </c>
      <c r="C43" s="19">
        <v>-53929.567139430568</v>
      </c>
      <c r="D43" s="19">
        <v>-1.9562670652339034</v>
      </c>
      <c r="E43" s="19">
        <v>-24.371914178556459</v>
      </c>
      <c r="F43" s="19">
        <v>-234.53940792483897</v>
      </c>
      <c r="G43" s="19">
        <v>-6872.8252712806288</v>
      </c>
      <c r="H43" s="19">
        <v>-29879.811861607068</v>
      </c>
      <c r="I43" s="19">
        <v>-47032.369953971378</v>
      </c>
      <c r="K43" s="20"/>
      <c r="L43" s="20"/>
    </row>
    <row r="44" spans="1:12" x14ac:dyDescent="0.3">
      <c r="A44" s="15" t="s">
        <v>197</v>
      </c>
      <c r="B44" s="19">
        <v>-184066.28234615782</v>
      </c>
      <c r="C44" s="19">
        <v>98108.915849323384</v>
      </c>
      <c r="D44" s="19">
        <v>1546914.7767585129</v>
      </c>
      <c r="E44" s="19">
        <v>1667323.9238321797</v>
      </c>
      <c r="F44" s="19">
        <v>-2037145.1528178547</v>
      </c>
      <c r="G44" s="19">
        <v>-4401560.6171464818</v>
      </c>
      <c r="H44" s="19">
        <v>306164.09371318412</v>
      </c>
      <c r="I44" s="19">
        <v>2832345.6091636252</v>
      </c>
      <c r="K44" s="20"/>
      <c r="L44" s="20"/>
    </row>
    <row r="45" spans="1:12" x14ac:dyDescent="0.3">
      <c r="A45" s="15" t="s">
        <v>40</v>
      </c>
      <c r="B45" s="19">
        <v>-90187.898417504082</v>
      </c>
      <c r="C45" s="19">
        <v>-24591.484431401772</v>
      </c>
      <c r="D45" s="19">
        <v>-30.955788997550886</v>
      </c>
      <c r="E45" s="19">
        <v>-125.46948383439137</v>
      </c>
      <c r="F45" s="19">
        <v>324.37965717431462</v>
      </c>
      <c r="G45" s="19">
        <v>900.04956373933078</v>
      </c>
      <c r="H45" s="19">
        <v>-90481.322285680842</v>
      </c>
      <c r="I45" s="19">
        <v>-25366.064511306715</v>
      </c>
      <c r="K45" s="20"/>
      <c r="L45" s="20"/>
    </row>
    <row r="46" spans="1:12" x14ac:dyDescent="0.3">
      <c r="A46" s="15" t="s">
        <v>41</v>
      </c>
      <c r="B46" s="19">
        <v>-11869.852441656185</v>
      </c>
      <c r="C46" s="19">
        <v>-185844.68781668259</v>
      </c>
      <c r="D46" s="19">
        <v>-10663.972428196377</v>
      </c>
      <c r="E46" s="19">
        <v>-1362.1003909627252</v>
      </c>
      <c r="F46" s="19">
        <v>64504.734651530503</v>
      </c>
      <c r="G46" s="19">
        <v>25735.455313148195</v>
      </c>
      <c r="H46" s="19">
        <v>-65710.614664990309</v>
      </c>
      <c r="I46" s="19">
        <v>-210218.04273886807</v>
      </c>
      <c r="K46" s="20"/>
      <c r="L46" s="20"/>
    </row>
    <row r="47" spans="1:12" x14ac:dyDescent="0.3">
      <c r="A47" s="15" t="s">
        <v>42</v>
      </c>
      <c r="B47" s="19">
        <v>37973.353379482869</v>
      </c>
      <c r="C47" s="19">
        <v>2700655.6830484373</v>
      </c>
      <c r="D47" s="19">
        <v>-467810.42004395789</v>
      </c>
      <c r="E47" s="19">
        <v>-215085.76392390864</v>
      </c>
      <c r="F47" s="19">
        <v>836688.05309975124</v>
      </c>
      <c r="G47" s="19">
        <v>2108042.0794171328</v>
      </c>
      <c r="H47" s="19">
        <v>-330904.27967631031</v>
      </c>
      <c r="I47" s="19">
        <v>807699.36755521223</v>
      </c>
      <c r="K47" s="20"/>
      <c r="L47" s="20"/>
    </row>
    <row r="48" spans="1:12" x14ac:dyDescent="0.3">
      <c r="A48" s="15" t="s">
        <v>43</v>
      </c>
      <c r="B48" s="19">
        <v>-20083.258590211899</v>
      </c>
      <c r="C48" s="19">
        <v>-7484.6124962393296</v>
      </c>
      <c r="D48" s="19">
        <v>-492.24004270478076</v>
      </c>
      <c r="E48" s="19">
        <v>-270.80445347971983</v>
      </c>
      <c r="F48" s="19">
        <v>756.98016617494511</v>
      </c>
      <c r="G48" s="19">
        <v>2117.0475296500372</v>
      </c>
      <c r="H48" s="19">
        <v>-20347.998713682067</v>
      </c>
      <c r="I48" s="19">
        <v>-9330.8555724096477</v>
      </c>
      <c r="K48" s="20"/>
      <c r="L48" s="20"/>
    </row>
    <row r="49" spans="1:12" x14ac:dyDescent="0.3">
      <c r="A49" s="15" t="s">
        <v>44</v>
      </c>
      <c r="B49" s="19">
        <v>-1328.4678015161007</v>
      </c>
      <c r="C49" s="19">
        <v>-80956.100965240417</v>
      </c>
      <c r="D49" s="19">
        <v>0.10057928355958375</v>
      </c>
      <c r="E49" s="19">
        <v>79.660388599520147</v>
      </c>
      <c r="F49" s="19">
        <v>1355.563100662564</v>
      </c>
      <c r="G49" s="19">
        <v>700.01244315273425</v>
      </c>
      <c r="H49" s="19">
        <v>-2684.1314814622237</v>
      </c>
      <c r="I49" s="19">
        <v>-81735.773796992682</v>
      </c>
      <c r="K49" s="20"/>
      <c r="L49" s="20"/>
    </row>
    <row r="50" spans="1:12" x14ac:dyDescent="0.3">
      <c r="A50" s="15" t="s">
        <v>45</v>
      </c>
      <c r="B50" s="19">
        <v>-77981.687723133044</v>
      </c>
      <c r="C50" s="19">
        <v>-88496.904896321677</v>
      </c>
      <c r="D50" s="19">
        <v>785.70176536842428</v>
      </c>
      <c r="E50" s="19">
        <v>-357.33671148832866</v>
      </c>
      <c r="F50" s="19">
        <v>-2242.336559875208</v>
      </c>
      <c r="G50" s="19">
        <v>-4741.7275976441169</v>
      </c>
      <c r="H50" s="19">
        <v>-76525.052928626246</v>
      </c>
      <c r="I50" s="19">
        <v>-83397.840587189246</v>
      </c>
      <c r="K50" s="20"/>
      <c r="L50" s="20"/>
    </row>
    <row r="51" spans="1:12" x14ac:dyDescent="0.3">
      <c r="A51" s="15" t="s">
        <v>46</v>
      </c>
      <c r="B51" s="19">
        <v>-22738.141633273823</v>
      </c>
      <c r="C51" s="19">
        <v>-70651.924134493383</v>
      </c>
      <c r="D51" s="19">
        <v>-273.87787429942051</v>
      </c>
      <c r="E51" s="19">
        <v>-347.07517805329888</v>
      </c>
      <c r="F51" s="19">
        <v>-639.56014260529719</v>
      </c>
      <c r="G51" s="19">
        <v>-5168.5090776829811</v>
      </c>
      <c r="H51" s="19">
        <v>-21824.703616369105</v>
      </c>
      <c r="I51" s="19">
        <v>-65136.339878757099</v>
      </c>
      <c r="K51" s="20"/>
      <c r="L51" s="20"/>
    </row>
    <row r="52" spans="1:12" x14ac:dyDescent="0.3">
      <c r="A52" s="15" t="s">
        <v>47</v>
      </c>
      <c r="B52" s="19">
        <v>-294246.41818916448</v>
      </c>
      <c r="C52" s="19">
        <v>-1478281.3184242875</v>
      </c>
      <c r="D52" s="19">
        <v>-6407.7772235108123</v>
      </c>
      <c r="E52" s="19">
        <v>-60173.882754752922</v>
      </c>
      <c r="F52" s="19">
        <v>-34339.605499934871</v>
      </c>
      <c r="G52" s="19">
        <v>-1462353.1040717883</v>
      </c>
      <c r="H52" s="19">
        <v>-253499.03546571877</v>
      </c>
      <c r="I52" s="19">
        <v>44245.668402253767</v>
      </c>
      <c r="K52" s="20"/>
      <c r="L52" s="20"/>
    </row>
    <row r="53" spans="1:12" x14ac:dyDescent="0.3">
      <c r="A53" s="15" t="s">
        <v>48</v>
      </c>
      <c r="B53" s="19">
        <v>-313515.35019867634</v>
      </c>
      <c r="C53" s="19">
        <v>-1881238.3707598953</v>
      </c>
      <c r="D53" s="19">
        <v>-101.26465829756222</v>
      </c>
      <c r="E53" s="19">
        <v>79.279526378210676</v>
      </c>
      <c r="F53" s="19">
        <v>-9253.6219345756235</v>
      </c>
      <c r="G53" s="19">
        <v>-32933.788685235981</v>
      </c>
      <c r="H53" s="19">
        <v>-304160.46360580315</v>
      </c>
      <c r="I53" s="19">
        <v>-1848383.8616010374</v>
      </c>
      <c r="K53" s="20"/>
      <c r="L53" s="20"/>
    </row>
    <row r="54" spans="1:12" x14ac:dyDescent="0.3">
      <c r="A54" s="15" t="s">
        <v>49</v>
      </c>
      <c r="B54" s="19">
        <v>-2319080.600840508</v>
      </c>
      <c r="C54" s="19">
        <v>-342566.64067980176</v>
      </c>
      <c r="D54" s="19">
        <v>-115684.04656134032</v>
      </c>
      <c r="E54" s="19">
        <v>-59125.826087433306</v>
      </c>
      <c r="F54" s="19">
        <v>9736.2364525507728</v>
      </c>
      <c r="G54" s="19">
        <v>90276.510350016033</v>
      </c>
      <c r="H54" s="19">
        <v>-2213132.7907317188</v>
      </c>
      <c r="I54" s="19">
        <v>-373717.32494238444</v>
      </c>
      <c r="K54" s="20"/>
      <c r="L54" s="20"/>
    </row>
    <row r="55" spans="1:12" x14ac:dyDescent="0.3">
      <c r="A55" s="15" t="s">
        <v>50</v>
      </c>
      <c r="B55" s="19">
        <v>1652317.8732331619</v>
      </c>
      <c r="C55" s="19">
        <v>2530757.8036642838</v>
      </c>
      <c r="D55" s="19">
        <v>6105199.1754949298</v>
      </c>
      <c r="E55" s="19">
        <v>7804322.2300813962</v>
      </c>
      <c r="F55" s="19">
        <v>311727.20782140992</v>
      </c>
      <c r="G55" s="19">
        <v>1970583.0372947748</v>
      </c>
      <c r="H55" s="19">
        <v>-4764608.5100831781</v>
      </c>
      <c r="I55" s="19">
        <v>-7244147.4637118857</v>
      </c>
      <c r="K55" s="20"/>
      <c r="L55" s="20"/>
    </row>
    <row r="56" spans="1:12" x14ac:dyDescent="0.3">
      <c r="A56" s="15" t="s">
        <v>277</v>
      </c>
      <c r="B56" s="19">
        <v>-504924.60773599026</v>
      </c>
      <c r="C56" s="19">
        <v>-1327009.7212656799</v>
      </c>
      <c r="D56" s="19">
        <v>-1287.6164916493103</v>
      </c>
      <c r="E56" s="19">
        <v>-16159.594404587666</v>
      </c>
      <c r="F56" s="19">
        <v>-26094.916250921273</v>
      </c>
      <c r="G56" s="19">
        <v>-1063614.6940150126</v>
      </c>
      <c r="H56" s="19">
        <v>-477542.07499341969</v>
      </c>
      <c r="I56" s="19">
        <v>-247235.43284607981</v>
      </c>
      <c r="K56" s="20"/>
      <c r="L56" s="20"/>
    </row>
    <row r="57" spans="1:12" x14ac:dyDescent="0.3">
      <c r="A57" s="15" t="s">
        <v>51</v>
      </c>
      <c r="B57" s="19">
        <v>-3115408.1901582945</v>
      </c>
      <c r="C57" s="19">
        <v>-17691178.310128707</v>
      </c>
      <c r="D57" s="19">
        <v>5742.1341127285195</v>
      </c>
      <c r="E57" s="19">
        <v>-680671.22441905818</v>
      </c>
      <c r="F57" s="19">
        <v>-116270.9261565817</v>
      </c>
      <c r="G57" s="19">
        <v>-1224064.6922810895</v>
      </c>
      <c r="H57" s="19">
        <v>-3004879.398114441</v>
      </c>
      <c r="I57" s="19">
        <v>-15786442.39342856</v>
      </c>
      <c r="K57" s="20"/>
      <c r="L57" s="20"/>
    </row>
    <row r="58" spans="1:12" x14ac:dyDescent="0.3">
      <c r="B58" s="20"/>
      <c r="C58" s="20"/>
      <c r="D58" s="20"/>
      <c r="E58" s="20"/>
      <c r="F58" s="20"/>
      <c r="G58" s="20"/>
      <c r="H58" s="20"/>
      <c r="I58" s="20"/>
    </row>
    <row r="60" spans="1:12" x14ac:dyDescent="0.3">
      <c r="A60" s="7" t="s">
        <v>278</v>
      </c>
    </row>
    <row r="61" spans="1:12" x14ac:dyDescent="0.3">
      <c r="A61" s="6" t="s">
        <v>75</v>
      </c>
    </row>
    <row r="62" spans="1:12" x14ac:dyDescent="0.3">
      <c r="A62" s="1" t="s">
        <v>84</v>
      </c>
      <c r="B62" s="12" t="s">
        <v>76</v>
      </c>
      <c r="C62" s="12" t="s">
        <v>77</v>
      </c>
      <c r="D62" s="12" t="s">
        <v>78</v>
      </c>
      <c r="E62" s="12" t="s">
        <v>79</v>
      </c>
      <c r="F62" s="12" t="s">
        <v>80</v>
      </c>
      <c r="G62" s="12" t="s">
        <v>81</v>
      </c>
      <c r="H62" s="12" t="s">
        <v>82</v>
      </c>
      <c r="I62" s="12" t="s">
        <v>83</v>
      </c>
    </row>
    <row r="63" spans="1:12" x14ac:dyDescent="0.3">
      <c r="A63" s="12" t="s">
        <v>62</v>
      </c>
      <c r="B63" s="19">
        <v>-815373.23867233621</v>
      </c>
      <c r="C63" s="19">
        <v>-2437804.0866323095</v>
      </c>
      <c r="D63" s="19">
        <v>-23072.063456741918</v>
      </c>
      <c r="E63" s="19">
        <v>-16020.859775461748</v>
      </c>
      <c r="F63" s="19">
        <v>693.6534576577742</v>
      </c>
      <c r="G63" s="19">
        <v>-3077.0744834547259</v>
      </c>
      <c r="H63" s="19">
        <v>-792994.82867325202</v>
      </c>
      <c r="I63" s="19">
        <v>-2418706.1523733931</v>
      </c>
      <c r="K63" s="20"/>
      <c r="L63" s="20"/>
    </row>
    <row r="64" spans="1:12" x14ac:dyDescent="0.3">
      <c r="A64" s="12" t="s">
        <v>63</v>
      </c>
      <c r="B64" s="19">
        <v>-4812577.154911086</v>
      </c>
      <c r="C64" s="19">
        <v>-3474552.71325339</v>
      </c>
      <c r="D64" s="19">
        <v>1638720.5854186921</v>
      </c>
      <c r="E64" s="19">
        <v>2157107.394338116</v>
      </c>
      <c r="F64" s="19">
        <v>-154826.57524741162</v>
      </c>
      <c r="G64" s="19">
        <v>-614819.21417653654</v>
      </c>
      <c r="H64" s="19">
        <v>-6296471.165082356</v>
      </c>
      <c r="I64" s="19">
        <v>-5016840.8934149798</v>
      </c>
      <c r="K64" s="20"/>
      <c r="L64" s="20"/>
    </row>
    <row r="65" spans="1:12" x14ac:dyDescent="0.3">
      <c r="A65" s="12" t="s">
        <v>65</v>
      </c>
      <c r="B65" s="19">
        <v>-4216524.9309591707</v>
      </c>
      <c r="C65" s="19">
        <v>-13747546.106296273</v>
      </c>
      <c r="D65" s="19">
        <v>-1447494.3239746073</v>
      </c>
      <c r="E65" s="19">
        <v>-819338.95133919502</v>
      </c>
      <c r="F65" s="19">
        <v>-981227.44572287658</v>
      </c>
      <c r="G65" s="19">
        <v>-2632939.1600536807</v>
      </c>
      <c r="H65" s="19">
        <v>-1787803.1612616889</v>
      </c>
      <c r="I65" s="19">
        <v>-10295267.994903395</v>
      </c>
      <c r="K65" s="20"/>
      <c r="L65" s="20"/>
    </row>
    <row r="66" spans="1:12" x14ac:dyDescent="0.3">
      <c r="A66" s="12" t="s">
        <v>64</v>
      </c>
      <c r="B66" s="19">
        <v>1101601.7507191356</v>
      </c>
      <c r="C66" s="19">
        <v>-787993.13852556795</v>
      </c>
      <c r="D66" s="19">
        <v>6102410.1725869123</v>
      </c>
      <c r="E66" s="19">
        <v>7797567.1345172785</v>
      </c>
      <c r="F66" s="19">
        <v>267580.76318125194</v>
      </c>
      <c r="G66" s="19">
        <v>1941527.5095099136</v>
      </c>
      <c r="H66" s="19">
        <v>-5268389.1850490244</v>
      </c>
      <c r="I66" s="19">
        <v>-10527087.78255276</v>
      </c>
      <c r="K66" s="20"/>
      <c r="L66" s="20"/>
    </row>
    <row r="67" spans="1:12" x14ac:dyDescent="0.3">
      <c r="A67" s="12" t="s">
        <v>59</v>
      </c>
      <c r="B67" s="19">
        <v>11858281.763981752</v>
      </c>
      <c r="C67" s="19">
        <v>38139074.354836255</v>
      </c>
      <c r="D67" s="19">
        <v>-6276306.5046869824</v>
      </c>
      <c r="E67" s="19">
        <v>-8438643.4933216795</v>
      </c>
      <c r="F67" s="19">
        <v>984050.53048796207</v>
      </c>
      <c r="G67" s="19">
        <v>2533372.6314848475</v>
      </c>
      <c r="H67" s="19">
        <v>17150537.738180764</v>
      </c>
      <c r="I67" s="19">
        <v>44044345.216673084</v>
      </c>
      <c r="K67" s="20"/>
      <c r="L67" s="20"/>
    </row>
    <row r="68" spans="1:12" x14ac:dyDescent="0.3">
      <c r="A68" s="12" t="s">
        <v>60</v>
      </c>
      <c r="B68" s="19">
        <v>-3115408.1901582945</v>
      </c>
      <c r="C68" s="19">
        <v>-17691178.310128707</v>
      </c>
      <c r="D68" s="19">
        <v>5742.1341127285341</v>
      </c>
      <c r="E68" s="19">
        <v>-680671.22441905818</v>
      </c>
      <c r="F68" s="19">
        <v>-116270.92615658173</v>
      </c>
      <c r="G68" s="19">
        <v>-1224064.6922810895</v>
      </c>
      <c r="H68" s="19">
        <v>-3004879.398114441</v>
      </c>
      <c r="I68" s="19">
        <v>-15786442.39342856</v>
      </c>
      <c r="K68" s="20"/>
      <c r="L68" s="20"/>
    </row>
    <row r="69" spans="1:12" x14ac:dyDescent="0.3">
      <c r="B69" s="20"/>
      <c r="C69" s="20"/>
      <c r="D69" s="20"/>
      <c r="E69" s="20"/>
      <c r="F69" s="20"/>
      <c r="G69" s="20"/>
      <c r="H69" s="20"/>
      <c r="I69" s="20"/>
    </row>
  </sheetData>
  <phoneticPr fontId="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M298"/>
  <sheetViews>
    <sheetView workbookViewId="0">
      <selection activeCell="D281" sqref="D281"/>
    </sheetView>
  </sheetViews>
  <sheetFormatPr defaultRowHeight="14" x14ac:dyDescent="0.3"/>
  <cols>
    <col min="2" max="2" width="9.5" bestFit="1" customWidth="1"/>
    <col min="3" max="3" width="11.1640625" customWidth="1"/>
    <col min="4" max="4" width="10.25" customWidth="1"/>
    <col min="5" max="5" width="8.83203125" bestFit="1" customWidth="1"/>
    <col min="6" max="6" width="10.6640625" customWidth="1"/>
    <col min="7" max="7" width="8.83203125" bestFit="1" customWidth="1"/>
    <col min="8" max="8" width="10.6640625" customWidth="1"/>
    <col min="9" max="9" width="8.83203125" bestFit="1" customWidth="1"/>
    <col min="10" max="10" width="11.9140625" bestFit="1" customWidth="1"/>
    <col min="11" max="11" width="10.5" bestFit="1" customWidth="1"/>
    <col min="12" max="13" width="8.83203125" bestFit="1" customWidth="1"/>
    <col min="14" max="15" width="9.5" bestFit="1" customWidth="1"/>
    <col min="16" max="16" width="8.83203125" bestFit="1" customWidth="1"/>
    <col min="17" max="17" width="9.5" bestFit="1" customWidth="1"/>
    <col min="18" max="18" width="8.83203125" bestFit="1" customWidth="1"/>
    <col min="19" max="19" width="10.5" bestFit="1" customWidth="1"/>
    <col min="20" max="22" width="8.83203125" bestFit="1" customWidth="1"/>
    <col min="23" max="23" width="10.5" bestFit="1" customWidth="1"/>
    <col min="24" max="24" width="8.83203125" bestFit="1" customWidth="1"/>
    <col min="25" max="25" width="10.5" bestFit="1" customWidth="1"/>
    <col min="26" max="26" width="11.9140625" bestFit="1" customWidth="1"/>
    <col min="27" max="30" width="8.83203125" bestFit="1" customWidth="1"/>
    <col min="31" max="31" width="11.9140625" bestFit="1" customWidth="1"/>
    <col min="32" max="36" width="8.83203125" bestFit="1" customWidth="1"/>
    <col min="37" max="37" width="9.5" bestFit="1" customWidth="1"/>
    <col min="38" max="38" width="11.9140625" bestFit="1" customWidth="1"/>
    <col min="39" max="41" width="8.83203125" bestFit="1" customWidth="1"/>
    <col min="42" max="42" width="10.5" bestFit="1" customWidth="1"/>
    <col min="43" max="43" width="8.83203125" bestFit="1" customWidth="1"/>
    <col min="44" max="44" width="9.5" bestFit="1" customWidth="1"/>
    <col min="45" max="45" width="10.5" bestFit="1" customWidth="1"/>
    <col min="46" max="51" width="8.83203125" bestFit="1" customWidth="1"/>
    <col min="52" max="53" width="10.5" bestFit="1" customWidth="1"/>
    <col min="54" max="54" width="8.83203125" bestFit="1" customWidth="1"/>
    <col min="55" max="55" width="9.5" bestFit="1" customWidth="1"/>
    <col min="56" max="56" width="12.9140625" bestFit="1" customWidth="1"/>
    <col min="59" max="59" width="10.75" customWidth="1"/>
    <col min="60" max="60" width="12.4140625" customWidth="1"/>
    <col min="61" max="61" width="11.4140625" customWidth="1"/>
    <col min="62" max="62" width="11.6640625" customWidth="1"/>
    <col min="63" max="63" width="13" customWidth="1"/>
    <col min="65" max="65" width="11.33203125" customWidth="1"/>
  </cols>
  <sheetData>
    <row r="1" spans="1:65" s="6" customFormat="1" x14ac:dyDescent="0.3">
      <c r="A1" s="7" t="s">
        <v>289</v>
      </c>
      <c r="BF1" s="6" t="s">
        <v>290</v>
      </c>
      <c r="BG1"/>
      <c r="BH1"/>
      <c r="BI1"/>
      <c r="BJ1"/>
      <c r="BK1"/>
      <c r="BL1"/>
      <c r="BM1"/>
    </row>
    <row r="2" spans="1:65" s="6" customFormat="1" x14ac:dyDescent="0.3">
      <c r="A2" s="6" t="s">
        <v>74</v>
      </c>
      <c r="BF2" s="6" t="s">
        <v>74</v>
      </c>
      <c r="BG2"/>
      <c r="BH2"/>
      <c r="BI2"/>
      <c r="BJ2"/>
      <c r="BK2"/>
      <c r="BL2"/>
      <c r="BM2"/>
    </row>
    <row r="3" spans="1:65" x14ac:dyDescent="0.3">
      <c r="A3" s="1" t="s">
        <v>67</v>
      </c>
      <c r="B3" s="15" t="s">
        <v>1</v>
      </c>
      <c r="C3" s="15" t="s">
        <v>2</v>
      </c>
      <c r="D3" s="15" t="s">
        <v>3</v>
      </c>
      <c r="E3" s="15" t="s">
        <v>4</v>
      </c>
      <c r="F3" s="15" t="s">
        <v>5</v>
      </c>
      <c r="G3" s="15" t="s">
        <v>6</v>
      </c>
      <c r="H3" s="15" t="s">
        <v>7</v>
      </c>
      <c r="I3" s="15" t="s">
        <v>8</v>
      </c>
      <c r="J3" s="15" t="s">
        <v>9</v>
      </c>
      <c r="K3" s="15" t="s">
        <v>360</v>
      </c>
      <c r="L3" s="15" t="s">
        <v>10</v>
      </c>
      <c r="M3" s="15" t="s">
        <v>11</v>
      </c>
      <c r="N3" s="15" t="s">
        <v>12</v>
      </c>
      <c r="O3" s="15" t="s">
        <v>13</v>
      </c>
      <c r="P3" s="15" t="s">
        <v>14</v>
      </c>
      <c r="Q3" s="15" t="s">
        <v>15</v>
      </c>
      <c r="R3" s="15" t="s">
        <v>16</v>
      </c>
      <c r="S3" s="15" t="s">
        <v>17</v>
      </c>
      <c r="T3" s="15" t="s">
        <v>18</v>
      </c>
      <c r="U3" s="15" t="s">
        <v>19</v>
      </c>
      <c r="V3" s="15" t="s">
        <v>20</v>
      </c>
      <c r="W3" s="15" t="s">
        <v>21</v>
      </c>
      <c r="X3" s="15" t="s">
        <v>22</v>
      </c>
      <c r="Y3" s="15" t="s">
        <v>23</v>
      </c>
      <c r="Z3" s="15" t="s">
        <v>24</v>
      </c>
      <c r="AA3" s="15" t="s">
        <v>25</v>
      </c>
      <c r="AB3" s="15" t="s">
        <v>26</v>
      </c>
      <c r="AC3" s="15" t="s">
        <v>27</v>
      </c>
      <c r="AD3" s="15" t="s">
        <v>28</v>
      </c>
      <c r="AE3" s="15" t="s">
        <v>29</v>
      </c>
      <c r="AF3" s="15" t="s">
        <v>30</v>
      </c>
      <c r="AG3" s="15" t="s">
        <v>31</v>
      </c>
      <c r="AH3" s="15" t="s">
        <v>32</v>
      </c>
      <c r="AI3" s="15" t="s">
        <v>33</v>
      </c>
      <c r="AJ3" s="16" t="s">
        <v>34</v>
      </c>
      <c r="AK3" s="15" t="s">
        <v>35</v>
      </c>
      <c r="AL3" s="15" t="s">
        <v>361</v>
      </c>
      <c r="AM3" s="15" t="s">
        <v>36</v>
      </c>
      <c r="AN3" s="15" t="s">
        <v>37</v>
      </c>
      <c r="AO3" s="15" t="s">
        <v>38</v>
      </c>
      <c r="AP3" s="15" t="s">
        <v>197</v>
      </c>
      <c r="AQ3" s="15" t="s">
        <v>40</v>
      </c>
      <c r="AR3" s="15" t="s">
        <v>41</v>
      </c>
      <c r="AS3" s="15" t="s">
        <v>42</v>
      </c>
      <c r="AT3" s="15" t="s">
        <v>43</v>
      </c>
      <c r="AU3" s="15" t="s">
        <v>44</v>
      </c>
      <c r="AV3" s="15" t="s">
        <v>45</v>
      </c>
      <c r="AW3" s="15" t="s">
        <v>46</v>
      </c>
      <c r="AX3" s="15" t="s">
        <v>47</v>
      </c>
      <c r="AY3" s="15" t="s">
        <v>48</v>
      </c>
      <c r="AZ3" s="15" t="s">
        <v>49</v>
      </c>
      <c r="BA3" s="15" t="s">
        <v>50</v>
      </c>
      <c r="BB3" s="15" t="s">
        <v>229</v>
      </c>
      <c r="BC3" s="16" t="s">
        <v>51</v>
      </c>
      <c r="BD3" s="15" t="s">
        <v>52</v>
      </c>
      <c r="BF3" s="1" t="s">
        <v>84</v>
      </c>
      <c r="BG3" s="12" t="s">
        <v>56</v>
      </c>
      <c r="BH3" s="12" t="s">
        <v>57</v>
      </c>
      <c r="BI3" s="12" t="s">
        <v>65</v>
      </c>
      <c r="BJ3" s="12" t="s">
        <v>58</v>
      </c>
      <c r="BK3" s="12" t="s">
        <v>59</v>
      </c>
      <c r="BL3" s="12" t="s">
        <v>60</v>
      </c>
      <c r="BM3" s="12" t="s">
        <v>61</v>
      </c>
    </row>
    <row r="4" spans="1:65" x14ac:dyDescent="0.3">
      <c r="A4" s="15" t="s">
        <v>1</v>
      </c>
      <c r="B4" s="14">
        <v>0</v>
      </c>
      <c r="C4" s="14">
        <v>0</v>
      </c>
      <c r="D4" s="14">
        <v>196.51169837771388</v>
      </c>
      <c r="E4" s="14">
        <v>1.3425022722524036</v>
      </c>
      <c r="F4" s="14">
        <v>0</v>
      </c>
      <c r="G4" s="14">
        <v>0</v>
      </c>
      <c r="H4" s="14">
        <v>0</v>
      </c>
      <c r="I4" s="14">
        <v>0</v>
      </c>
      <c r="J4" s="14">
        <v>1339.5668688546752</v>
      </c>
      <c r="K4" s="14">
        <v>3.1312053857036504E-2</v>
      </c>
      <c r="L4" s="14">
        <v>0</v>
      </c>
      <c r="M4" s="14">
        <v>0</v>
      </c>
      <c r="N4" s="14">
        <v>0</v>
      </c>
      <c r="O4" s="14">
        <v>1150.6595985557715</v>
      </c>
      <c r="P4" s="14">
        <v>0</v>
      </c>
      <c r="Q4" s="14">
        <v>17.391260979205295</v>
      </c>
      <c r="R4" s="14">
        <v>0</v>
      </c>
      <c r="S4" s="14">
        <v>3.3166164593953056E-4</v>
      </c>
      <c r="T4" s="14">
        <v>0</v>
      </c>
      <c r="U4" s="14">
        <v>0</v>
      </c>
      <c r="V4" s="14">
        <v>0</v>
      </c>
      <c r="W4" s="14">
        <v>2.8287817398180241E-5</v>
      </c>
      <c r="X4" s="14">
        <v>0</v>
      </c>
      <c r="Y4" s="14">
        <v>2.067137955390233E-4</v>
      </c>
      <c r="Z4" s="14">
        <v>5.7489039713066847E-2</v>
      </c>
      <c r="AA4" s="14">
        <v>0</v>
      </c>
      <c r="AB4" s="14">
        <v>0</v>
      </c>
      <c r="AC4" s="14">
        <v>0</v>
      </c>
      <c r="AD4" s="14">
        <v>0</v>
      </c>
      <c r="AE4" s="14">
        <v>13.0375891808673</v>
      </c>
      <c r="AF4" s="14">
        <v>0</v>
      </c>
      <c r="AG4" s="14">
        <v>0</v>
      </c>
      <c r="AH4" s="14">
        <v>0</v>
      </c>
      <c r="AI4" s="14">
        <v>297.91476933635442</v>
      </c>
      <c r="AJ4" s="14">
        <v>988.647505550235</v>
      </c>
      <c r="AK4" s="14">
        <v>7.2799492811863147E-4</v>
      </c>
      <c r="AL4" s="14">
        <v>3.2508377169709206</v>
      </c>
      <c r="AM4" s="14">
        <v>10.567024596628315</v>
      </c>
      <c r="AN4" s="14">
        <v>230.37379032778568</v>
      </c>
      <c r="AO4" s="14">
        <v>0</v>
      </c>
      <c r="AP4" s="14">
        <v>0.13682910513553531</v>
      </c>
      <c r="AQ4" s="14">
        <v>0</v>
      </c>
      <c r="AR4" s="14">
        <v>0</v>
      </c>
      <c r="AS4" s="14">
        <v>2.4592896368753659E-2</v>
      </c>
      <c r="AT4" s="14">
        <v>0</v>
      </c>
      <c r="AU4" s="14">
        <v>0</v>
      </c>
      <c r="AV4" s="14">
        <v>0</v>
      </c>
      <c r="AW4" s="14">
        <v>0</v>
      </c>
      <c r="AX4" s="14">
        <v>23.345123405409247</v>
      </c>
      <c r="AY4" s="14">
        <v>0</v>
      </c>
      <c r="AZ4" s="14">
        <v>0</v>
      </c>
      <c r="BA4" s="14">
        <v>6.0998774321472729E-3</v>
      </c>
      <c r="BB4" s="14">
        <v>0</v>
      </c>
      <c r="BC4" s="14">
        <v>95.843925785629438</v>
      </c>
      <c r="BD4" s="14">
        <v>4368.7101125701911</v>
      </c>
      <c r="BF4" s="12" t="s">
        <v>62</v>
      </c>
      <c r="BG4" s="13">
        <f>B4+AJ4+B38+AJ38</f>
        <v>991.20043220008927</v>
      </c>
      <c r="BH4" s="13">
        <f>SUM(C4,D4,G4,L4:U4,X4:Y4,AB4:AD4,AF4,AI4,AK4,AN4:AO4,AQ4,AT4:AW4,AZ4,AR4)+SUM(C38,D38,G38,L38:U38,X38:Y38,AB38:AD38,AF38,AI38,AK38,AN38:AO38,AQ38,AT38:AW38,AZ38,AR38)</f>
        <v>1892.8523839472005</v>
      </c>
      <c r="BI4" s="13">
        <f>SUM(F4,H4,V4:W4,AA4,AE4,AH4,AM4,AS4,AX4,BB4,AY4)+SUM(F38,H38,V38:W38,AA38,AE38,AH38,AM38,AS38,AX38,BB38,AY38)</f>
        <v>46.974358367091014</v>
      </c>
      <c r="BJ4" s="13">
        <f>SUM(E4,I4,AG4,BA4)+SUM(E38,I38,AG38,BA38)</f>
        <v>24.893817594952605</v>
      </c>
      <c r="BK4" s="13">
        <f>SUM(J4:K4,Z4,AL4,AP4)+SUM(J38:K38,Z38,AL38,AP38)</f>
        <v>1343.0433367703517</v>
      </c>
      <c r="BL4" s="13">
        <f>BC4+BC38</f>
        <v>125.32570875793965</v>
      </c>
      <c r="BM4" s="13">
        <f>SUM(BG4:BL4)</f>
        <v>4424.2900376376247</v>
      </c>
    </row>
    <row r="5" spans="1:65" x14ac:dyDescent="0.3">
      <c r="A5" s="15" t="s">
        <v>2</v>
      </c>
      <c r="B5" s="14">
        <v>0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0</v>
      </c>
      <c r="R5" s="14">
        <v>6.1252783687786501</v>
      </c>
      <c r="S5" s="14">
        <v>987.66844869840043</v>
      </c>
      <c r="T5" s="14">
        <v>0</v>
      </c>
      <c r="U5" s="14">
        <v>0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31.556750216819392</v>
      </c>
      <c r="AD5" s="14">
        <v>0</v>
      </c>
      <c r="AE5" s="14">
        <v>0</v>
      </c>
      <c r="AF5" s="14">
        <v>0</v>
      </c>
      <c r="AG5" s="14">
        <v>0</v>
      </c>
      <c r="AH5" s="14">
        <v>0</v>
      </c>
      <c r="AI5" s="14">
        <v>55.959798890463404</v>
      </c>
      <c r="AJ5" s="14">
        <v>0</v>
      </c>
      <c r="AK5" s="14">
        <v>0</v>
      </c>
      <c r="AL5" s="14">
        <v>0</v>
      </c>
      <c r="AM5" s="14">
        <v>0</v>
      </c>
      <c r="AN5" s="14">
        <v>0</v>
      </c>
      <c r="AO5" s="14">
        <v>0</v>
      </c>
      <c r="AP5" s="14">
        <v>0</v>
      </c>
      <c r="AQ5" s="14">
        <v>20.422623526773478</v>
      </c>
      <c r="AR5" s="14">
        <v>0</v>
      </c>
      <c r="AS5" s="14">
        <v>0</v>
      </c>
      <c r="AT5" s="14">
        <v>10.321948975302281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0</v>
      </c>
      <c r="BB5" s="14">
        <v>0</v>
      </c>
      <c r="BC5" s="14">
        <v>0</v>
      </c>
      <c r="BD5" s="14">
        <v>1112.0548486765381</v>
      </c>
      <c r="BF5" s="12" t="s">
        <v>63</v>
      </c>
      <c r="BG5" s="13">
        <f>BG10-SUM(BG6:BG9,BG4)</f>
        <v>92.985547650834633</v>
      </c>
      <c r="BH5" s="13">
        <f t="shared" ref="BH5:BM5" si="0">BH10-SUM(BH6:BH9,BH4)</f>
        <v>343906.00716234464</v>
      </c>
      <c r="BI5" s="13">
        <f t="shared" si="0"/>
        <v>272110.51244952809</v>
      </c>
      <c r="BJ5" s="13">
        <f t="shared" si="0"/>
        <v>111304.86928233079</v>
      </c>
      <c r="BK5" s="13">
        <f t="shared" si="0"/>
        <v>2438594.5026746728</v>
      </c>
      <c r="BL5" s="13">
        <f t="shared" si="0"/>
        <v>13358.469378505586</v>
      </c>
      <c r="BM5" s="13">
        <f t="shared" si="0"/>
        <v>3179367.3464950323</v>
      </c>
    </row>
    <row r="6" spans="1:65" x14ac:dyDescent="0.3">
      <c r="A6" s="15" t="s">
        <v>3</v>
      </c>
      <c r="B6" s="14">
        <v>0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5622.4196682120664</v>
      </c>
      <c r="K6" s="14">
        <v>0</v>
      </c>
      <c r="L6" s="14">
        <v>0</v>
      </c>
      <c r="M6" s="14">
        <v>0</v>
      </c>
      <c r="N6" s="14">
        <v>0</v>
      </c>
      <c r="O6" s="14">
        <v>0</v>
      </c>
      <c r="P6" s="14">
        <v>0</v>
      </c>
      <c r="Q6" s="14">
        <v>0</v>
      </c>
      <c r="R6" s="14">
        <v>37.606594122928364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8710.7468016225084</v>
      </c>
      <c r="AA6" s="14">
        <v>0</v>
      </c>
      <c r="AB6" s="14">
        <v>0</v>
      </c>
      <c r="AC6" s="14">
        <v>0</v>
      </c>
      <c r="AD6" s="14">
        <v>0</v>
      </c>
      <c r="AE6" s="14">
        <v>0</v>
      </c>
      <c r="AF6" s="14">
        <v>0</v>
      </c>
      <c r="AG6" s="14">
        <v>0</v>
      </c>
      <c r="AH6" s="14">
        <v>0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0</v>
      </c>
      <c r="AO6" s="14">
        <v>0</v>
      </c>
      <c r="AP6" s="14">
        <v>0</v>
      </c>
      <c r="AQ6" s="14">
        <v>8.5794128876324915</v>
      </c>
      <c r="AR6" s="14">
        <v>0</v>
      </c>
      <c r="AS6" s="14">
        <v>0</v>
      </c>
      <c r="AT6" s="14">
        <v>0</v>
      </c>
      <c r="AU6" s="14">
        <v>0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11.415748684012168</v>
      </c>
      <c r="BD6" s="14">
        <v>14390.768225529149</v>
      </c>
      <c r="BF6" s="12" t="s">
        <v>65</v>
      </c>
      <c r="BG6" s="13">
        <f>B8+AJ8+B10+AJ10+B24+AJ24+B25+AJ25+B29+AJ29+B33+AJ33+B36+AJ36+B41+AJ41+B47+AJ47+B52+AJ52+B53+AJ53+B56+AJ56</f>
        <v>0</v>
      </c>
      <c r="BH6" s="13">
        <f>SUM(C8,D8,G8,L8:U8,X8:Y8,AB8:AD8,AF8,AI8,AK8,AN8:AO8,AQ8,AT8:AW8,AZ8,AR8)+SUM(C10,D10,G10,L10:U10,X10:Y10,AB10:AD10,AF10,AI10,AK10,AN10:AO10,AQ10,AT10:AW10,AZ10,AR10)+SUM(C24,D24,G24,L24:U24,X24:Y24,AB24:AD24,AF24,AI24,AK24,AN24:AO24,AQ24,AT24:AW24,AZ24,AR24)+SUM(C25,D25,G25,L25:U25,X25:Y25,AB25:AD25,AF25,AI25,AK25,AN25:AO25,AQ25,AT25:AW25,AZ25,AR25)+SUM(C29,D29,G29,L29:U29,X29:Y29,AB29:AD29,AF29,AI29,AK29,AN29:AO29,AQ29,AT29:AW29,AZ29,AR29)+SUM(C33,D33,G33,L33:U33,X33:Y33,AB33:AD33,AF33,AI33,AK33,AN33:AO33,AQ33,AT33:AW33,AZ33,AR33)+SUM(C36,D36,G36,L36:U36,X36:Y36,AB36:AD36,AF36,AI36,AK36,AN36:AO36,AQ36,AT36:AW36,AZ36,AR36)+SUM(C41,D41,G41,L41:U41,X41:Y41,AB41:AD41,AF41,AI41,AK41,AN41:AO41,AQ41,AT41:AW41,AZ41,AR41)+SUM(C47,D47,G47,L47:U47,X47:Y47,AB47:AD47,AF47,AI47,AK47,AN47:AO47,AQ47,AT47:AW47,AZ47,AR47)+SUM(C52,D52,G52,L52:U52,X52:Y52,AB52:AD52,AF52,AI52,AK52,AN52:AO52,AQ52,AT52:AW52,AZ52,AR52)+SUM(C53,D53,G53,L53:U53,X53:Y53,AB53:AD53,AF53,AI53,AK53,AN53:AO53,AQ53,AT53:AW53,AZ53,AR53)+SUM(C56,D56,G56,L56:U56,X56:Y56,AB56:AD56,AF56,AI56,AK56,AN56:AO56,AQ56,AT56:AW56,AZ56,AR56)</f>
        <v>297.93637898309197</v>
      </c>
      <c r="BI6" s="13">
        <f>SUM(F8,H8,V8:W8,AA8,AE8,AH8,AM8,AS8,AX8,BB8,AY8)+SUM(F10,H10,V10:W10,AA10,AE10,AH10,AM10,AS10,AX10,BB10,AY10)+SUM(F24,H24,V24:W24,AA24,AE24,AH24,AM24,AS24,AX24,BB24,AY24)+SUM(F25,H25,V25:W25,AA25,AE25,AH25,AM25,AS25,AX25,BB25,AY25)+SUM(F29,H29,V29:W29,AA29,AE29,AH29,AM29,AS29,AX29,BB29,AY29)+SUM(F33,H33,V33:W33,AA33,AE33,AH33,AM33,AS33,AX33,BB33,AY33)+SUM(F36,H36,V36:W36,AA36,AE36,AH36,AM36,AS36,AX36,BB36,AY36)+SUM(F41,H41,V41:W41,AA41,AE41,AH41,AM41,AS41,AX41,BB41,AY41)+SUM(F47,H47,V47:W47,AA47,AE47,AH47,AM47,AS47,AX47,BB47,AY47)+SUM(F52,H52,V52:W52,AA52,AE52,AH52,AM52,AS52,AX52,BB52,AY52)+SUM(F53,H53,V53:W53,AA53,AE53,AH53,AM53,AS53,AX53,BB53,AY53)+SUM(F56,H56,V56:W56,AA56,AE56,AH56,AM56,AS56,AX56,BB56,AY56)</f>
        <v>1053.65734037063</v>
      </c>
      <c r="BJ6" s="13">
        <f>SUM(E8,I8,AG8,BA8)+SUM(E10,I10,AG10,BA10)+SUM(E24,I24,AG24,BA24)+SUM(E25,I25,AG25,BA25)+SUM(E29,I29,AG29,BA29)+SUM(E33,I33,AG33,BA33)+SUM(E36,I36,AG36,BA36)+SUM(E41,I41,AG41,BA41)+SUM(E47,I47,AG47,BA47)+SUM(E52,I52,AG52,BA52)+SUM(E53,I53,AG53,BA53)+SUM(E56,I56,AG56,BA56)</f>
        <v>564.97809474964197</v>
      </c>
      <c r="BK6" s="13">
        <f>SUM(J8:K8,Z8,AL8,AP8)+SUM(J10:K10,Z10,AL10,AP10)+SUM(J24:K24,Z24,AL24,AP24)+SUM(J25:K25,Z25,AL25,AP25)+SUM(J29:K29,Z29,AL29,AP29)+SUM(J33:K33,Z33,AL33,AP33)+SUM(J36:K36,Z36,AL36,AP36)+SUM(J41:K41,Z41,AL41,AP41)+SUM(J47:K47,Z47,AL47,AP47)+SUM(J52:K52,Z52,AL52,AP52)+SUM(J53:K53,Z53,AL53,AP53)+SUM(J56:K56,Z56,AL56,AP56)</f>
        <v>19865.791441733978</v>
      </c>
      <c r="BL6" s="13">
        <f>BC8+BC10+BC24+BC25+BC29+BC33+BC36+BC41+BC47+BC52+BC53+BC56</f>
        <v>273.6299902936629</v>
      </c>
      <c r="BM6" s="13">
        <f>SUM(BG6:BL6)</f>
        <v>22055.993246131005</v>
      </c>
    </row>
    <row r="7" spans="1:65" x14ac:dyDescent="0.3">
      <c r="A7" s="15" t="s">
        <v>4</v>
      </c>
      <c r="B7" s="14">
        <v>0</v>
      </c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0</v>
      </c>
      <c r="V7" s="14">
        <v>0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0</v>
      </c>
      <c r="AF7" s="14">
        <v>0</v>
      </c>
      <c r="AG7" s="14">
        <v>0</v>
      </c>
      <c r="AH7" s="14">
        <v>0</v>
      </c>
      <c r="AI7" s="14">
        <v>0</v>
      </c>
      <c r="AJ7" s="14">
        <v>0</v>
      </c>
      <c r="AK7" s="14">
        <v>0</v>
      </c>
      <c r="AL7" s="14">
        <v>0</v>
      </c>
      <c r="AM7" s="14">
        <v>0</v>
      </c>
      <c r="AN7" s="14">
        <v>0</v>
      </c>
      <c r="AO7" s="14">
        <v>0</v>
      </c>
      <c r="AP7" s="14">
        <v>0</v>
      </c>
      <c r="AQ7" s="14">
        <v>0</v>
      </c>
      <c r="AR7" s="14">
        <v>0</v>
      </c>
      <c r="AS7" s="14">
        <v>0</v>
      </c>
      <c r="AT7" s="14">
        <v>0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0</v>
      </c>
      <c r="BB7" s="14">
        <v>0</v>
      </c>
      <c r="BC7" s="14">
        <v>0</v>
      </c>
      <c r="BD7" s="14">
        <v>0</v>
      </c>
      <c r="BF7" s="12" t="s">
        <v>64</v>
      </c>
      <c r="BG7" s="13">
        <f>B7+AJ7+B11+AJ11+B35+AJ35+B55+AJ55</f>
        <v>216.39646636680371</v>
      </c>
      <c r="BH7" s="13">
        <f>SUM(C7,D7,G7,L7:U7,X7:Y7,AB7:AD7,AF7,AI7,AK7,AN7:AO7,AQ7,AT7:AW7,AZ7,AR7)+SUM(C11,D11,G11,L11:U11,X11:Y11,AB11:AD11,AF11,AI11,AK11,AN11:AO11,AQ11,AT11:AW11,AZ11,AR11)+SUM(C35,D35,G35,L35:U35,X35:Y35,AB35:AD35,AF35,AI35,AK35,AN35:AO35,AQ35,AT35:AW35,AZ35,AR35)+SUM(C55,D55,G55,L55:U55,X55:Y55,AB55:AD55,AF55,AI55,AK55,AN55:AO55,AQ55,AT55:AW55,AZ55,AR55)</f>
        <v>736745.84755614679</v>
      </c>
      <c r="BI7" s="13">
        <f>SUM(F7,H7,V7:W7,AA7,AE7,AH7,AM7,AS7,AX7,BB7,AY7)+SUM(F11,H11,V11:W11,AA11,AE11,AH11,AM11,AS11,AX11,BB11,AY11)+SUM(F35,H35,V35:W35,AA35,AE35,AH35,AM35,AS35,AX35,BB35,AY35)+SUM(F55,H55,V55:W55,AA55,AE55,AH55,AM55,AS55,AX55,BB55,AY55)</f>
        <v>266562.76447930798</v>
      </c>
      <c r="BJ7" s="13">
        <f>SUM(E7,I7,AG7,BA7)+SUM(E11,I11,AG11,BA11)+SUM(E35,I35,AG35,BA35)+SUM(E55,I55,AG55,BA55)</f>
        <v>2352.4166033586425</v>
      </c>
      <c r="BK7" s="13">
        <f>SUM(J7:K7,Z7,AL7,AP7)+SUM(J11:K11,Z11,AL11,AP11)+SUM(J35:K35,Z35,AL35,AP35)+SUM(J55:K55,Z55,AL55,AP55)</f>
        <v>5254005.0762050431</v>
      </c>
      <c r="BL7" s="13">
        <f>BC7+BC11+BC35+BC55</f>
        <v>6800.9255819982254</v>
      </c>
      <c r="BM7" s="13">
        <f>SUM(BG7:BL7)</f>
        <v>6266683.4268922219</v>
      </c>
    </row>
    <row r="8" spans="1:65" x14ac:dyDescent="0.3">
      <c r="A8" s="15" t="s">
        <v>5</v>
      </c>
      <c r="B8" s="14">
        <v>0</v>
      </c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0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F8" s="12" t="s">
        <v>59</v>
      </c>
      <c r="BG8" s="13">
        <f>B12+AJ12+B13+AJ13+B28+AJ28+B40+AJ40+B44+AJ44</f>
        <v>26195.771048161812</v>
      </c>
      <c r="BH8" s="13">
        <f>SUM(C12,D12,G12,L12:U12,X12:Y12,AB12:AD12,AF12,AI12,AK12,AN12:AO12,AQ12,AT12:AW12,AZ12,AR12)+SUM(C13,D13,G13,L13:U13,X13:Y13,AB13:AD13,AF13,AI13,AK13,AN13:AO13,AQ13,AT13:AW13,AZ13,AR13)+SUM(C28,D28,G28,L28:U28,X28:Y28,AB28:AD28,AF28,AI28,AK28,AN28:AO28,AQ28,AT28:AW28,AZ28,AR28)+SUM(C40,D40,G40,L40:U40,X40:Y40,AB40:AD40,AF40,AI40,AK40,AN40:AO40,AQ40,AT40:AW40,AZ40,AR40)+SUM(C44,D44,G44,L44:U44,X44:Y44,AB44:AD44,AF44,AI44,AK44,AN44:AO44,AQ44,AT44:AW44,AZ44,AR44)</f>
        <v>424310.69016052806</v>
      </c>
      <c r="BI8" s="13">
        <f>SUM(F12,H12,V12:W12,AA12,AE12,AH12,AM12,AS12,AX12,BB12,AY12)+SUM(F13,H13,V13:W13,AA13,AE13,AH13,AM13,AS13,AX13,BB13,AY13)+SUM(F28,H28,V28:W28,AA28,AE28,AH28,AM28,AS28,AX28,BB28,AY28)+SUM(F40,H40,V40:W40,AA40,AE40,AH40,AM40,AS40,AX40,BB40,AY40)+SUM(F44,H44,V44:W44,AA44,AE44,AH44,AM44,AS44,AX44,BB44,AY44)</f>
        <v>928648.57745363784</v>
      </c>
      <c r="BJ8" s="13">
        <f>SUM(E12,I12,AG12,BA12)+SUM(E13,I13,AG13,BA13)+SUM(E28,I28,AG28,BA28)+SUM(E40,I40,AG40,BA40)+SUM(E44,I44,AG44,BA44)</f>
        <v>49946.579588586777</v>
      </c>
      <c r="BK8" s="13">
        <f>SUM(J12:K12,Z12,AL12,AP12)+SUM(J13:K13,Z13,AL13,AP13)+SUM(J28:K28,Z28,AL28,AP28)+SUM(J40:K40,Z40,AL40,AP40)+SUM(J44:K44,Z44,AL44,AP44)</f>
        <v>5576847.2708859779</v>
      </c>
      <c r="BL8" s="13">
        <f>BC12+BC13+BC28+BC40+BC44</f>
        <v>17621.547261494081</v>
      </c>
      <c r="BM8" s="13">
        <f>SUM(BG8:BL8)</f>
        <v>7023570.436398386</v>
      </c>
    </row>
    <row r="9" spans="1:65" x14ac:dyDescent="0.3">
      <c r="A9" s="15" t="s">
        <v>6</v>
      </c>
      <c r="B9" s="14">
        <v>0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5.7127218959947814E-3</v>
      </c>
      <c r="J9" s="14">
        <v>2.0779868907800987E-2</v>
      </c>
      <c r="K9" s="14">
        <v>0</v>
      </c>
      <c r="L9" s="14">
        <v>0</v>
      </c>
      <c r="M9" s="14">
        <v>0</v>
      </c>
      <c r="N9" s="14">
        <v>0</v>
      </c>
      <c r="O9" s="14">
        <v>0.58638360707530179</v>
      </c>
      <c r="P9" s="14">
        <v>0</v>
      </c>
      <c r="Q9" s="14">
        <v>0.26767906265487967</v>
      </c>
      <c r="R9" s="14">
        <v>0</v>
      </c>
      <c r="S9" s="14">
        <v>9.7163943704155833E-2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14.422299048297495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0.15419190905284336</v>
      </c>
      <c r="AH9" s="14">
        <v>0</v>
      </c>
      <c r="AI9" s="14">
        <v>0</v>
      </c>
      <c r="AJ9" s="14">
        <v>0</v>
      </c>
      <c r="AK9" s="14">
        <v>0</v>
      </c>
      <c r="AL9" s="14">
        <v>7.2214994622055934E-3</v>
      </c>
      <c r="AM9" s="14">
        <v>0</v>
      </c>
      <c r="AN9" s="14">
        <v>0</v>
      </c>
      <c r="AO9" s="14">
        <v>0</v>
      </c>
      <c r="AP9" s="14">
        <v>61.393594684769923</v>
      </c>
      <c r="AQ9" s="14">
        <v>0</v>
      </c>
      <c r="AR9" s="14">
        <v>0</v>
      </c>
      <c r="AS9" s="14">
        <v>6.6044356580510933E-3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159.05607902112573</v>
      </c>
      <c r="BB9" s="14">
        <v>0</v>
      </c>
      <c r="BC9" s="14">
        <v>7.6408286778564165E-3</v>
      </c>
      <c r="BD9" s="14">
        <v>236.02535063128227</v>
      </c>
      <c r="BF9" s="12" t="s">
        <v>60</v>
      </c>
      <c r="BG9" s="13">
        <f>B57+AJ57</f>
        <v>0</v>
      </c>
      <c r="BH9" s="13">
        <f>SUM(C57,D57,G57,L57:U57,X57:Y57,AB57:AD57,AF57,AI57,AK57,AN57:AO57,AQ57,AT57:AW57,AZ57,AR57)</f>
        <v>33493.42743439052</v>
      </c>
      <c r="BI9" s="13">
        <f>SUM(F57,H57,V57:W57,AA57,AE57,AH57,AM57,AS57,AX57,BB57,AY57)</f>
        <v>1127.8311395267015</v>
      </c>
      <c r="BJ9" s="13">
        <f>SUM(E57,I57,AG57,BA57)</f>
        <v>79.516918688981846</v>
      </c>
      <c r="BK9" s="13">
        <f>SUM(J57:K57,Z57,AL57,AP57)</f>
        <v>9221.2565411718278</v>
      </c>
      <c r="BL9" s="13">
        <f>BC57</f>
        <v>0</v>
      </c>
      <c r="BM9" s="13">
        <f>SUM(BG9:BL9)</f>
        <v>43922.032033778029</v>
      </c>
    </row>
    <row r="10" spans="1:65" x14ac:dyDescent="0.3">
      <c r="A10" s="15" t="s">
        <v>7</v>
      </c>
      <c r="B10" s="14">
        <v>0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0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F10" s="12" t="s">
        <v>61</v>
      </c>
      <c r="BG10" s="13">
        <f>B58+AJ58</f>
        <v>27496.353494379542</v>
      </c>
      <c r="BH10" s="13">
        <f>SUM(C58,D58,G58,L58:U58,X58:Y58,AB58:AD58,AF58,AI58,AK58,AN58:AO58,AQ58,AT58:AW58,AZ58,AR58)</f>
        <v>1540646.7610763402</v>
      </c>
      <c r="BI10" s="13">
        <f>SUM(F58,H58,V58:W58,AA58,AE58,AH58,AM58,AS58,AX58,BB58,AY58)</f>
        <v>1469550.3172207384</v>
      </c>
      <c r="BJ10" s="13">
        <f>SUM(E58,I58,AG58,BA58)</f>
        <v>164273.25430530979</v>
      </c>
      <c r="BK10" s="13">
        <f>SUM(J58:K58,Z58,AL58,AP58)</f>
        <v>13299876.941085368</v>
      </c>
      <c r="BL10" s="13">
        <f>BC58</f>
        <v>38179.897921049494</v>
      </c>
      <c r="BM10" s="13">
        <f>SUM(BG10:BL10)</f>
        <v>16540023.525103187</v>
      </c>
    </row>
    <row r="11" spans="1:65" x14ac:dyDescent="0.3">
      <c r="A11" s="17" t="s">
        <v>8</v>
      </c>
      <c r="B11" s="14">
        <v>0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8.1976650379122287</v>
      </c>
      <c r="K11" s="14">
        <v>24.679802800602243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7.5220747792629243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0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9.6016850167811736</v>
      </c>
      <c r="AX11" s="14">
        <v>0</v>
      </c>
      <c r="AY11" s="14">
        <v>0</v>
      </c>
      <c r="AZ11" s="14">
        <v>0.44913542334786155</v>
      </c>
      <c r="BA11" s="14">
        <v>39.5843052106922</v>
      </c>
      <c r="BB11" s="14">
        <v>0</v>
      </c>
      <c r="BC11" s="14">
        <v>4.3101903652374611</v>
      </c>
      <c r="BD11" s="14">
        <v>94.344858633836097</v>
      </c>
    </row>
    <row r="12" spans="1:65" x14ac:dyDescent="0.3">
      <c r="A12" s="18" t="s">
        <v>9</v>
      </c>
      <c r="B12" s="14">
        <v>11658.142463797727</v>
      </c>
      <c r="C12" s="14">
        <v>251.70693867736549</v>
      </c>
      <c r="D12" s="14">
        <v>15417.80211866121</v>
      </c>
      <c r="E12" s="14">
        <v>0</v>
      </c>
      <c r="F12" s="14">
        <v>0</v>
      </c>
      <c r="G12" s="14">
        <v>0</v>
      </c>
      <c r="H12" s="14">
        <v>0</v>
      </c>
      <c r="I12" s="14">
        <v>23.655920462509194</v>
      </c>
      <c r="J12" s="14">
        <v>0</v>
      </c>
      <c r="K12" s="14">
        <v>45373.671430288014</v>
      </c>
      <c r="L12" s="14">
        <v>0</v>
      </c>
      <c r="M12" s="14">
        <v>0</v>
      </c>
      <c r="N12" s="14">
        <v>3938.5510410512138</v>
      </c>
      <c r="O12" s="14">
        <v>29.35668521198593</v>
      </c>
      <c r="P12" s="14">
        <v>0</v>
      </c>
      <c r="Q12" s="14">
        <v>13.401073777271595</v>
      </c>
      <c r="R12" s="14">
        <v>73.307517793013261</v>
      </c>
      <c r="S12" s="14">
        <v>111976.19169075137</v>
      </c>
      <c r="T12" s="14">
        <v>0</v>
      </c>
      <c r="U12" s="14">
        <v>0</v>
      </c>
      <c r="V12" s="14">
        <v>1886.038330889116</v>
      </c>
      <c r="W12" s="14">
        <v>2805.6627494800346</v>
      </c>
      <c r="X12" s="14">
        <v>0</v>
      </c>
      <c r="Y12" s="14">
        <v>2078.7693943549898</v>
      </c>
      <c r="Z12" s="14">
        <v>505218.02221765905</v>
      </c>
      <c r="AA12" s="14">
        <v>0</v>
      </c>
      <c r="AB12" s="14">
        <v>0</v>
      </c>
      <c r="AC12" s="14">
        <v>1915.5179114847324</v>
      </c>
      <c r="AD12" s="14">
        <v>0</v>
      </c>
      <c r="AE12" s="14">
        <v>20081.364278380093</v>
      </c>
      <c r="AF12" s="14">
        <v>0</v>
      </c>
      <c r="AG12" s="14">
        <v>9.2992912239756844</v>
      </c>
      <c r="AH12" s="14">
        <v>0</v>
      </c>
      <c r="AI12" s="14">
        <v>130.24587036824195</v>
      </c>
      <c r="AJ12" s="14">
        <v>0</v>
      </c>
      <c r="AK12" s="14">
        <v>163.22555260823208</v>
      </c>
      <c r="AL12" s="14">
        <v>120066.54172888145</v>
      </c>
      <c r="AM12" s="14">
        <v>4.0233570958344291</v>
      </c>
      <c r="AN12" s="14">
        <v>240.45250267343357</v>
      </c>
      <c r="AO12" s="14">
        <v>0</v>
      </c>
      <c r="AP12" s="14">
        <v>80049.641882441618</v>
      </c>
      <c r="AQ12" s="14">
        <v>0</v>
      </c>
      <c r="AR12" s="14">
        <v>13260.455378752282</v>
      </c>
      <c r="AS12" s="14">
        <v>2975.3527895221573</v>
      </c>
      <c r="AT12" s="14">
        <v>0</v>
      </c>
      <c r="AU12" s="14">
        <v>0</v>
      </c>
      <c r="AV12" s="14">
        <v>13.176853606548548</v>
      </c>
      <c r="AW12" s="14">
        <v>11.119707684851093</v>
      </c>
      <c r="AX12" s="14">
        <v>0</v>
      </c>
      <c r="AY12" s="14">
        <v>32.333638901394792</v>
      </c>
      <c r="AZ12" s="14">
        <v>232.77254753621628</v>
      </c>
      <c r="BA12" s="14">
        <v>9002.3210996505059</v>
      </c>
      <c r="BB12" s="14">
        <v>0</v>
      </c>
      <c r="BC12" s="14">
        <v>9877.2901618977794</v>
      </c>
      <c r="BD12" s="14">
        <v>958809.41412556451</v>
      </c>
    </row>
    <row r="13" spans="1:65" x14ac:dyDescent="0.3">
      <c r="A13" s="15" t="s">
        <v>360</v>
      </c>
      <c r="B13" s="14">
        <v>0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</row>
    <row r="14" spans="1:65" x14ac:dyDescent="0.3">
      <c r="A14" s="15" t="s">
        <v>10</v>
      </c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</row>
    <row r="15" spans="1:65" x14ac:dyDescent="0.3">
      <c r="A15" s="15" t="s">
        <v>11</v>
      </c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0.36208542081450146</v>
      </c>
      <c r="BD15" s="14">
        <v>0.36208542081450146</v>
      </c>
    </row>
    <row r="16" spans="1:65" x14ac:dyDescent="0.3">
      <c r="A16" s="15" t="s">
        <v>12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577.54138824326787</v>
      </c>
      <c r="K16" s="14">
        <v>7.5157869639898953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1.3635808233549377E-3</v>
      </c>
      <c r="S16" s="14">
        <v>0</v>
      </c>
      <c r="T16" s="14">
        <v>0</v>
      </c>
      <c r="U16" s="14">
        <v>1516.5671257785607</v>
      </c>
      <c r="V16" s="14">
        <v>0</v>
      </c>
      <c r="W16" s="14">
        <v>0</v>
      </c>
      <c r="X16" s="14">
        <v>0</v>
      </c>
      <c r="Y16" s="14">
        <v>0</v>
      </c>
      <c r="Z16" s="14">
        <v>2.0191291174586437</v>
      </c>
      <c r="AA16" s="14">
        <v>0</v>
      </c>
      <c r="AB16" s="14">
        <v>137.4365620199932</v>
      </c>
      <c r="AC16" s="14">
        <v>120.66245200434362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0.62005495832204638</v>
      </c>
      <c r="AM16" s="14">
        <v>3.4757942556106256E-4</v>
      </c>
      <c r="AN16" s="14">
        <v>272.40390262859864</v>
      </c>
      <c r="AO16" s="14">
        <v>0</v>
      </c>
      <c r="AP16" s="14">
        <v>0</v>
      </c>
      <c r="AQ16" s="14">
        <v>0</v>
      </c>
      <c r="AR16" s="14">
        <v>763.72615937089824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160.41892831335809</v>
      </c>
      <c r="BA16" s="14">
        <v>3.6362155289465011E-3</v>
      </c>
      <c r="BB16" s="14">
        <v>0</v>
      </c>
      <c r="BC16" s="14">
        <v>26.651255737149231</v>
      </c>
      <c r="BD16" s="14">
        <v>3585.5680925117176</v>
      </c>
    </row>
    <row r="17" spans="1:56" x14ac:dyDescent="0.3">
      <c r="A17" s="15" t="s">
        <v>13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</row>
    <row r="18" spans="1:56" x14ac:dyDescent="0.3">
      <c r="A18" s="15" t="s">
        <v>14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</row>
    <row r="19" spans="1:56" x14ac:dyDescent="0.3">
      <c r="A19" s="15" t="s">
        <v>15</v>
      </c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</row>
    <row r="20" spans="1:56" x14ac:dyDescent="0.3">
      <c r="A20" s="15" t="s">
        <v>16</v>
      </c>
      <c r="B20" s="14">
        <v>38.365967713803222</v>
      </c>
      <c r="C20" s="14">
        <v>47.174198471533771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0.56808253707197442</v>
      </c>
      <c r="J20" s="14">
        <v>137.55504210065115</v>
      </c>
      <c r="K20" s="14">
        <v>0.11186977744306169</v>
      </c>
      <c r="L20" s="14">
        <v>0</v>
      </c>
      <c r="M20" s="14">
        <v>0</v>
      </c>
      <c r="N20" s="14">
        <v>0</v>
      </c>
      <c r="O20" s="14">
        <v>0.23855437815346875</v>
      </c>
      <c r="P20" s="14">
        <v>0</v>
      </c>
      <c r="Q20" s="14">
        <v>0.1088980175534443</v>
      </c>
      <c r="R20" s="14">
        <v>0</v>
      </c>
      <c r="S20" s="14">
        <v>98.115572872943929</v>
      </c>
      <c r="T20" s="14">
        <v>0</v>
      </c>
      <c r="U20" s="14">
        <v>6.5225665388390048</v>
      </c>
      <c r="V20" s="14">
        <v>49.746513648570122</v>
      </c>
      <c r="W20" s="14">
        <v>1.010649716921475E-4</v>
      </c>
      <c r="X20" s="14">
        <v>0</v>
      </c>
      <c r="Y20" s="14">
        <v>162.78328001132505</v>
      </c>
      <c r="Z20" s="14">
        <v>21.56192691724484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5.3839016254487992</v>
      </c>
      <c r="AH20" s="14">
        <v>0</v>
      </c>
      <c r="AI20" s="14">
        <v>11.277128964068011</v>
      </c>
      <c r="AJ20" s="14">
        <v>0</v>
      </c>
      <c r="AK20" s="14">
        <v>2.6009354403945459E-3</v>
      </c>
      <c r="AL20" s="14">
        <v>11.617330641610918</v>
      </c>
      <c r="AM20" s="14">
        <v>0</v>
      </c>
      <c r="AN20" s="14">
        <v>3.9857793558349006</v>
      </c>
      <c r="AO20" s="14">
        <v>0</v>
      </c>
      <c r="AP20" s="14">
        <v>0.48885459922667451</v>
      </c>
      <c r="AQ20" s="14">
        <v>0</v>
      </c>
      <c r="AR20" s="14">
        <v>0.45733514619869248</v>
      </c>
      <c r="AS20" s="14">
        <v>9.773821346893266</v>
      </c>
      <c r="AT20" s="14">
        <v>0</v>
      </c>
      <c r="AU20" s="14">
        <v>0</v>
      </c>
      <c r="AV20" s="14">
        <v>38.597300065990261</v>
      </c>
      <c r="AW20" s="14">
        <v>0</v>
      </c>
      <c r="AX20" s="14">
        <v>24.322585246796336</v>
      </c>
      <c r="AY20" s="14">
        <v>25.351008421193082</v>
      </c>
      <c r="AZ20" s="14">
        <v>1880.7823129224362</v>
      </c>
      <c r="BA20" s="14">
        <v>84.084250665959871</v>
      </c>
      <c r="BB20" s="14">
        <v>3.2512253410635443</v>
      </c>
      <c r="BC20" s="14">
        <v>87.267039168774573</v>
      </c>
      <c r="BD20" s="14">
        <v>2749.4950484970404</v>
      </c>
    </row>
    <row r="21" spans="1:56" x14ac:dyDescent="0.3">
      <c r="A21" s="15" t="s">
        <v>17</v>
      </c>
      <c r="B21" s="14">
        <v>27.709592620665319</v>
      </c>
      <c r="C21" s="14">
        <v>15.074320123492614</v>
      </c>
      <c r="D21" s="14">
        <v>22.758577387444813</v>
      </c>
      <c r="E21" s="14">
        <v>17.923228330317823</v>
      </c>
      <c r="F21" s="14">
        <v>0</v>
      </c>
      <c r="G21" s="14">
        <v>21.282576401207919</v>
      </c>
      <c r="H21" s="14">
        <v>0</v>
      </c>
      <c r="I21" s="14">
        <v>3.8829888029324859</v>
      </c>
      <c r="J21" s="14">
        <v>1430676.7721408976</v>
      </c>
      <c r="K21" s="14">
        <v>20037.227005415509</v>
      </c>
      <c r="L21" s="14">
        <v>0</v>
      </c>
      <c r="M21" s="14">
        <v>7.5937359087485721</v>
      </c>
      <c r="N21" s="14">
        <v>42207.301769439197</v>
      </c>
      <c r="O21" s="14">
        <v>9573.286769790273</v>
      </c>
      <c r="P21" s="14">
        <v>0</v>
      </c>
      <c r="Q21" s="14">
        <v>19762.738922028508</v>
      </c>
      <c r="R21" s="14">
        <v>568.73898756661038</v>
      </c>
      <c r="S21" s="14">
        <v>0</v>
      </c>
      <c r="T21" s="14">
        <v>1.0611114415536085</v>
      </c>
      <c r="U21" s="14">
        <v>2.2177732024888215</v>
      </c>
      <c r="V21" s="14">
        <v>312.01202449436272</v>
      </c>
      <c r="W21" s="14">
        <v>2.1337482948048447</v>
      </c>
      <c r="X21" s="14">
        <v>0</v>
      </c>
      <c r="Y21" s="14">
        <v>637.61492989783483</v>
      </c>
      <c r="Z21" s="14">
        <v>381162.89113733702</v>
      </c>
      <c r="AA21" s="14">
        <v>0</v>
      </c>
      <c r="AB21" s="14">
        <v>35.139887193629569</v>
      </c>
      <c r="AC21" s="14">
        <v>0</v>
      </c>
      <c r="AD21" s="14">
        <v>0</v>
      </c>
      <c r="AE21" s="14">
        <v>7891.8906224505135</v>
      </c>
      <c r="AF21" s="14">
        <v>370.11164764255625</v>
      </c>
      <c r="AG21" s="14">
        <v>104.80563683219805</v>
      </c>
      <c r="AH21" s="14">
        <v>0</v>
      </c>
      <c r="AI21" s="14">
        <v>909.65161292332039</v>
      </c>
      <c r="AJ21" s="14">
        <v>0</v>
      </c>
      <c r="AK21" s="14">
        <v>59207.080361106884</v>
      </c>
      <c r="AL21" s="14">
        <v>246673.61714447718</v>
      </c>
      <c r="AM21" s="14">
        <v>0.81742494344099936</v>
      </c>
      <c r="AN21" s="14">
        <v>252.71754131412061</v>
      </c>
      <c r="AO21" s="14">
        <v>0.53307020286579376</v>
      </c>
      <c r="AP21" s="14">
        <v>232817.38495083663</v>
      </c>
      <c r="AQ21" s="14">
        <v>0</v>
      </c>
      <c r="AR21" s="14">
        <v>4602.3571467612128</v>
      </c>
      <c r="AS21" s="14">
        <v>184503.59559674334</v>
      </c>
      <c r="AT21" s="14">
        <v>0.25144820889895936</v>
      </c>
      <c r="AU21" s="14">
        <v>0</v>
      </c>
      <c r="AV21" s="14">
        <v>9.4469092083339028</v>
      </c>
      <c r="AW21" s="14">
        <v>244.21404392893629</v>
      </c>
      <c r="AX21" s="14">
        <v>199.93904330600753</v>
      </c>
      <c r="AY21" s="14">
        <v>6.0322425314860348</v>
      </c>
      <c r="AZ21" s="14">
        <v>150886.15708513148</v>
      </c>
      <c r="BA21" s="14">
        <v>108580.5221011837</v>
      </c>
      <c r="BB21" s="14">
        <v>0</v>
      </c>
      <c r="BC21" s="14">
        <v>11173.223158171631</v>
      </c>
      <c r="BD21" s="14">
        <v>2913529.7100144788</v>
      </c>
    </row>
    <row r="22" spans="1:56" x14ac:dyDescent="0.3">
      <c r="A22" s="15" t="s">
        <v>18</v>
      </c>
      <c r="B22" s="14">
        <v>0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69.560632509808116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69.560632509808116</v>
      </c>
    </row>
    <row r="23" spans="1:56" x14ac:dyDescent="0.3">
      <c r="A23" s="15" t="s">
        <v>19</v>
      </c>
      <c r="B23" s="14">
        <v>0</v>
      </c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5.0556179925665215E-4</v>
      </c>
      <c r="J23" s="14">
        <v>22.325664707939801</v>
      </c>
      <c r="K23" s="14">
        <v>5.3621928395526861E-2</v>
      </c>
      <c r="L23" s="14">
        <v>0</v>
      </c>
      <c r="M23" s="14">
        <v>0</v>
      </c>
      <c r="N23" s="14">
        <v>2.886625438160054</v>
      </c>
      <c r="O23" s="14">
        <v>5.1893503104963011E-2</v>
      </c>
      <c r="P23" s="14">
        <v>0</v>
      </c>
      <c r="Q23" s="14">
        <v>2.3688936903092459E-2</v>
      </c>
      <c r="R23" s="14">
        <v>9.3337575143293705</v>
      </c>
      <c r="S23" s="14">
        <v>17.552708275227221</v>
      </c>
      <c r="T23" s="14">
        <v>0</v>
      </c>
      <c r="U23" s="14">
        <v>0</v>
      </c>
      <c r="V23" s="14">
        <v>0</v>
      </c>
      <c r="W23" s="14">
        <v>4.8442919966749205E-5</v>
      </c>
      <c r="X23" s="14">
        <v>0</v>
      </c>
      <c r="Y23" s="14">
        <v>13.472949030419857</v>
      </c>
      <c r="Z23" s="14">
        <v>17.731493933730022</v>
      </c>
      <c r="AA23" s="14">
        <v>0</v>
      </c>
      <c r="AB23" s="14">
        <v>0</v>
      </c>
      <c r="AC23" s="14">
        <v>0</v>
      </c>
      <c r="AD23" s="14">
        <v>0</v>
      </c>
      <c r="AE23" s="14">
        <v>10.382296545438033</v>
      </c>
      <c r="AF23" s="14">
        <v>0</v>
      </c>
      <c r="AG23" s="14">
        <v>1.3645603687836998E-2</v>
      </c>
      <c r="AH23" s="14">
        <v>0</v>
      </c>
      <c r="AI23" s="14">
        <v>3.0274364351434704</v>
      </c>
      <c r="AJ23" s="14">
        <v>0</v>
      </c>
      <c r="AK23" s="14">
        <v>1.2466921552356624E-3</v>
      </c>
      <c r="AL23" s="14">
        <v>5.5677024299159248</v>
      </c>
      <c r="AM23" s="14">
        <v>0</v>
      </c>
      <c r="AN23" s="14">
        <v>3.7716566339353178E-3</v>
      </c>
      <c r="AO23" s="14">
        <v>0</v>
      </c>
      <c r="AP23" s="14">
        <v>0.40027581845522642</v>
      </c>
      <c r="AQ23" s="14">
        <v>0</v>
      </c>
      <c r="AR23" s="14">
        <v>0</v>
      </c>
      <c r="AS23" s="14">
        <v>2.330878540684842</v>
      </c>
      <c r="AT23" s="14">
        <v>0</v>
      </c>
      <c r="AU23" s="14">
        <v>0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14.086516781311641</v>
      </c>
      <c r="BB23" s="14">
        <v>0</v>
      </c>
      <c r="BC23" s="14">
        <v>8.0573774846528536E-4</v>
      </c>
      <c r="BD23" s="14">
        <v>119.24753351410376</v>
      </c>
    </row>
    <row r="24" spans="1:56" x14ac:dyDescent="0.3">
      <c r="A24" s="15" t="s">
        <v>20</v>
      </c>
      <c r="B24" s="14">
        <v>0</v>
      </c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</row>
    <row r="25" spans="1:56" x14ac:dyDescent="0.3">
      <c r="A25" s="15" t="s">
        <v>21</v>
      </c>
      <c r="B25" s="14">
        <v>0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</row>
    <row r="26" spans="1:56" x14ac:dyDescent="0.3">
      <c r="A26" s="15" t="s">
        <v>22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0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0</v>
      </c>
      <c r="AT26" s="14">
        <v>0</v>
      </c>
      <c r="AU26" s="14">
        <v>0</v>
      </c>
      <c r="AV26" s="14">
        <v>0</v>
      </c>
      <c r="AW26" s="14">
        <v>0</v>
      </c>
      <c r="AX26" s="14">
        <v>0</v>
      </c>
      <c r="AY26" s="14">
        <v>0</v>
      </c>
      <c r="AZ26" s="14">
        <v>0</v>
      </c>
      <c r="BA26" s="14">
        <v>0</v>
      </c>
      <c r="BB26" s="14">
        <v>0</v>
      </c>
      <c r="BC26" s="14">
        <v>0</v>
      </c>
      <c r="BD26" s="14">
        <v>0</v>
      </c>
    </row>
    <row r="27" spans="1:56" x14ac:dyDescent="0.3">
      <c r="A27" s="15" t="s">
        <v>23</v>
      </c>
      <c r="B27" s="14">
        <v>0</v>
      </c>
      <c r="C27" s="14">
        <v>30.369914670816311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2.8094172139399406E-2</v>
      </c>
      <c r="J27" s="14">
        <v>1125.407653283962</v>
      </c>
      <c r="K27" s="14">
        <v>377.10199263390723</v>
      </c>
      <c r="L27" s="14">
        <v>0</v>
      </c>
      <c r="M27" s="14">
        <v>0</v>
      </c>
      <c r="N27" s="14">
        <v>0</v>
      </c>
      <c r="O27" s="14">
        <v>2.8837325353515721</v>
      </c>
      <c r="P27" s="14">
        <v>1617.3928285828654</v>
      </c>
      <c r="Q27" s="14">
        <v>1.3163990478184719</v>
      </c>
      <c r="R27" s="14">
        <v>0.83980908078370831</v>
      </c>
      <c r="S27" s="14">
        <v>1.1291134724185992</v>
      </c>
      <c r="T27" s="14">
        <v>0</v>
      </c>
      <c r="U27" s="14">
        <v>0</v>
      </c>
      <c r="V27" s="14">
        <v>0</v>
      </c>
      <c r="W27" s="14">
        <v>4.0321400981537837E-2</v>
      </c>
      <c r="X27" s="14">
        <v>0</v>
      </c>
      <c r="Y27" s="14">
        <v>0</v>
      </c>
      <c r="Z27" s="14">
        <v>152.87112449723926</v>
      </c>
      <c r="AA27" s="14">
        <v>0</v>
      </c>
      <c r="AB27" s="14">
        <v>0</v>
      </c>
      <c r="AC27" s="14">
        <v>0</v>
      </c>
      <c r="AD27" s="14">
        <v>0</v>
      </c>
      <c r="AE27" s="14">
        <v>77058.390637219956</v>
      </c>
      <c r="AF27" s="14">
        <v>4.2193009453245383</v>
      </c>
      <c r="AG27" s="14">
        <v>0.75828897578058385</v>
      </c>
      <c r="AH27" s="14">
        <v>0</v>
      </c>
      <c r="AI27" s="14">
        <v>0</v>
      </c>
      <c r="AJ27" s="14">
        <v>0</v>
      </c>
      <c r="AK27" s="14">
        <v>1.0376825824351328</v>
      </c>
      <c r="AL27" s="14">
        <v>4661.2022720833747</v>
      </c>
      <c r="AM27" s="14">
        <v>1.5375592775689135E-2</v>
      </c>
      <c r="AN27" s="14">
        <v>138.75038148235183</v>
      </c>
      <c r="AO27" s="14">
        <v>0</v>
      </c>
      <c r="AP27" s="14">
        <v>5676.9237243016651</v>
      </c>
      <c r="AQ27" s="14">
        <v>0</v>
      </c>
      <c r="AR27" s="14">
        <v>0</v>
      </c>
      <c r="AS27" s="14">
        <v>532.65034834390235</v>
      </c>
      <c r="AT27" s="14">
        <v>483.6857746380382</v>
      </c>
      <c r="AU27" s="14">
        <v>0</v>
      </c>
      <c r="AV27" s="14">
        <v>122.82490660087468</v>
      </c>
      <c r="AW27" s="14">
        <v>0</v>
      </c>
      <c r="AX27" s="14">
        <v>0</v>
      </c>
      <c r="AY27" s="14">
        <v>0</v>
      </c>
      <c r="AZ27" s="14">
        <v>0</v>
      </c>
      <c r="BA27" s="14">
        <v>791.06572322308705</v>
      </c>
      <c r="BB27" s="14">
        <v>0</v>
      </c>
      <c r="BC27" s="14">
        <v>1241.6030232397</v>
      </c>
      <c r="BD27" s="14">
        <v>94022.508422607556</v>
      </c>
    </row>
    <row r="28" spans="1:56" x14ac:dyDescent="0.3">
      <c r="A28" s="15" t="s">
        <v>24</v>
      </c>
      <c r="B28" s="14">
        <v>14530.420518472794</v>
      </c>
      <c r="C28" s="14">
        <v>366.54382643799948</v>
      </c>
      <c r="D28" s="14">
        <v>5061.8054183058503</v>
      </c>
      <c r="E28" s="14">
        <v>79.214562147745298</v>
      </c>
      <c r="F28" s="14">
        <v>0</v>
      </c>
      <c r="G28" s="14">
        <v>0</v>
      </c>
      <c r="H28" s="14">
        <v>0</v>
      </c>
      <c r="I28" s="14">
        <v>0.84066928811376929</v>
      </c>
      <c r="J28" s="14">
        <v>233487.75232939015</v>
      </c>
      <c r="K28" s="14">
        <v>18217.614584763869</v>
      </c>
      <c r="L28" s="14">
        <v>0</v>
      </c>
      <c r="M28" s="14">
        <v>0</v>
      </c>
      <c r="N28" s="14">
        <v>1878.8836848352587</v>
      </c>
      <c r="O28" s="14">
        <v>86.290685682982613</v>
      </c>
      <c r="P28" s="14">
        <v>0</v>
      </c>
      <c r="Q28" s="14">
        <v>4005.7322902542505</v>
      </c>
      <c r="R28" s="14">
        <v>885.32631198444108</v>
      </c>
      <c r="S28" s="14">
        <v>12557.678096282063</v>
      </c>
      <c r="T28" s="14">
        <v>0</v>
      </c>
      <c r="U28" s="14">
        <v>0</v>
      </c>
      <c r="V28" s="14">
        <v>219.32414952394848</v>
      </c>
      <c r="W28" s="14">
        <v>28516.24506599053</v>
      </c>
      <c r="X28" s="14">
        <v>0</v>
      </c>
      <c r="Y28" s="14">
        <v>16716.998820184112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75340.056633342145</v>
      </c>
      <c r="AF28" s="14">
        <v>0</v>
      </c>
      <c r="AG28" s="14">
        <v>72.852331873077944</v>
      </c>
      <c r="AH28" s="14">
        <v>0</v>
      </c>
      <c r="AI28" s="14">
        <v>1499.0552174186485</v>
      </c>
      <c r="AJ28" s="14">
        <v>0</v>
      </c>
      <c r="AK28" s="14">
        <v>4561.733010961987</v>
      </c>
      <c r="AL28" s="14">
        <v>412398.52972793445</v>
      </c>
      <c r="AM28" s="14">
        <v>17.158815190486738</v>
      </c>
      <c r="AN28" s="14">
        <v>278.60029232299263</v>
      </c>
      <c r="AO28" s="14">
        <v>0</v>
      </c>
      <c r="AP28" s="14">
        <v>136746.47958869449</v>
      </c>
      <c r="AQ28" s="14">
        <v>0</v>
      </c>
      <c r="AR28" s="14">
        <v>5.2560231272607467</v>
      </c>
      <c r="AS28" s="14">
        <v>31946.170700193339</v>
      </c>
      <c r="AT28" s="14">
        <v>0</v>
      </c>
      <c r="AU28" s="14">
        <v>0</v>
      </c>
      <c r="AV28" s="14">
        <v>0</v>
      </c>
      <c r="AW28" s="14">
        <v>0</v>
      </c>
      <c r="AX28" s="14">
        <v>264.22997818404036</v>
      </c>
      <c r="AY28" s="14">
        <v>9.5935179410196163</v>
      </c>
      <c r="AZ28" s="14">
        <v>28949.852199064113</v>
      </c>
      <c r="BA28" s="14">
        <v>24184.792549232061</v>
      </c>
      <c r="BB28" s="14">
        <v>23.167325240547374</v>
      </c>
      <c r="BC28" s="14">
        <v>3841.3896649168955</v>
      </c>
      <c r="BD28" s="14">
        <v>1056749.5885891817</v>
      </c>
    </row>
    <row r="29" spans="1:56" x14ac:dyDescent="0.3">
      <c r="A29" s="15" t="s">
        <v>25</v>
      </c>
      <c r="B29" s="14">
        <v>0</v>
      </c>
      <c r="C29" s="14">
        <v>0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4">
        <v>0</v>
      </c>
      <c r="AM29" s="14">
        <v>0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>
        <v>0</v>
      </c>
      <c r="AY29" s="14">
        <v>0</v>
      </c>
      <c r="AZ29" s="14">
        <v>0</v>
      </c>
      <c r="BA29" s="14">
        <v>0</v>
      </c>
      <c r="BB29" s="14">
        <v>0</v>
      </c>
      <c r="BC29" s="14">
        <v>0</v>
      </c>
      <c r="BD29" s="14">
        <v>0</v>
      </c>
    </row>
    <row r="30" spans="1:56" x14ac:dyDescent="0.3">
      <c r="A30" s="15" t="s">
        <v>26</v>
      </c>
      <c r="B30" s="14">
        <v>0</v>
      </c>
      <c r="C30" s="14">
        <v>0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0</v>
      </c>
      <c r="AK30" s="14">
        <v>0</v>
      </c>
      <c r="AL30" s="14">
        <v>0</v>
      </c>
      <c r="AM30" s="14">
        <v>0</v>
      </c>
      <c r="AN30" s="14">
        <v>0</v>
      </c>
      <c r="AO30" s="14">
        <v>0</v>
      </c>
      <c r="AP30" s="14">
        <v>0</v>
      </c>
      <c r="AQ30" s="14">
        <v>0</v>
      </c>
      <c r="AR30" s="14">
        <v>20.591093826735779</v>
      </c>
      <c r="AS30" s="14">
        <v>0</v>
      </c>
      <c r="AT30" s="14">
        <v>0</v>
      </c>
      <c r="AU30" s="14">
        <v>0</v>
      </c>
      <c r="AV30" s="14">
        <v>0</v>
      </c>
      <c r="AW30" s="14">
        <v>0</v>
      </c>
      <c r="AX30" s="14">
        <v>0</v>
      </c>
      <c r="AY30" s="14">
        <v>0</v>
      </c>
      <c r="AZ30" s="14">
        <v>0</v>
      </c>
      <c r="BA30" s="14">
        <v>0</v>
      </c>
      <c r="BB30" s="14">
        <v>0</v>
      </c>
      <c r="BC30" s="14">
        <v>7.4906421430999997</v>
      </c>
      <c r="BD30" s="14">
        <v>28.08173596983578</v>
      </c>
    </row>
    <row r="31" spans="1:56" x14ac:dyDescent="0.3">
      <c r="A31" s="15" t="s">
        <v>27</v>
      </c>
      <c r="B31" s="14">
        <v>0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563.47783476794496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563.47783476794496</v>
      </c>
    </row>
    <row r="32" spans="1:56" x14ac:dyDescent="0.3">
      <c r="A32" s="15" t="s">
        <v>28</v>
      </c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</row>
    <row r="33" spans="1:56" x14ac:dyDescent="0.3">
      <c r="A33" s="15" t="s">
        <v>29</v>
      </c>
      <c r="B33" s="14">
        <v>0</v>
      </c>
      <c r="C33" s="14">
        <v>0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</row>
    <row r="34" spans="1:56" x14ac:dyDescent="0.3">
      <c r="A34" s="15" t="s">
        <v>30</v>
      </c>
      <c r="B34" s="14">
        <v>0</v>
      </c>
      <c r="C34" s="14">
        <v>0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</row>
    <row r="35" spans="1:56" x14ac:dyDescent="0.3">
      <c r="A35" s="17" t="s">
        <v>31</v>
      </c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</row>
    <row r="36" spans="1:56" x14ac:dyDescent="0.3">
      <c r="A36" s="15" t="s">
        <v>32</v>
      </c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</row>
    <row r="37" spans="1:56" x14ac:dyDescent="0.3">
      <c r="A37" s="15" t="s">
        <v>33</v>
      </c>
      <c r="B37" s="14">
        <v>3.9225920588237657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155.60738884654006</v>
      </c>
      <c r="K37" s="14">
        <v>404.08481514689464</v>
      </c>
      <c r="L37" s="14">
        <v>0</v>
      </c>
      <c r="M37" s="14">
        <v>0</v>
      </c>
      <c r="N37" s="14">
        <v>4.274619551282309E-2</v>
      </c>
      <c r="O37" s="14">
        <v>0</v>
      </c>
      <c r="P37" s="14">
        <v>0</v>
      </c>
      <c r="Q37" s="14">
        <v>181.24386897436992</v>
      </c>
      <c r="R37" s="14">
        <v>7.3312656090869385E-2</v>
      </c>
      <c r="S37" s="14">
        <v>8.2977908936656589E-2</v>
      </c>
      <c r="T37" s="14">
        <v>0</v>
      </c>
      <c r="U37" s="14">
        <v>0</v>
      </c>
      <c r="V37" s="14">
        <v>5.9014894628585761</v>
      </c>
      <c r="W37" s="14">
        <v>0</v>
      </c>
      <c r="X37" s="14">
        <v>23.404799284315136</v>
      </c>
      <c r="Y37" s="14">
        <v>33.032751203056286</v>
      </c>
      <c r="Z37" s="14">
        <v>1491.5228841722242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33.337133478497087</v>
      </c>
      <c r="AM37" s="14">
        <v>1.8687539787868662E-2</v>
      </c>
      <c r="AN37" s="14">
        <v>4.7775159690802267E-2</v>
      </c>
      <c r="AO37" s="14">
        <v>0</v>
      </c>
      <c r="AP37" s="14">
        <v>0</v>
      </c>
      <c r="AQ37" s="14">
        <v>0</v>
      </c>
      <c r="AR37" s="14">
        <v>0</v>
      </c>
      <c r="AS37" s="14">
        <v>0</v>
      </c>
      <c r="AT37" s="14">
        <v>0</v>
      </c>
      <c r="AU37" s="14">
        <v>0</v>
      </c>
      <c r="AV37" s="14">
        <v>4.274619551282309E-2</v>
      </c>
      <c r="AW37" s="14">
        <v>4.274619551282309E-2</v>
      </c>
      <c r="AX37" s="14">
        <v>0</v>
      </c>
      <c r="AY37" s="14">
        <v>0</v>
      </c>
      <c r="AZ37" s="14">
        <v>0</v>
      </c>
      <c r="BA37" s="14">
        <v>0.19550041624231831</v>
      </c>
      <c r="BB37" s="14">
        <v>0</v>
      </c>
      <c r="BC37" s="14">
        <v>10.757331008296028</v>
      </c>
      <c r="BD37" s="14">
        <v>2343.3615459031626</v>
      </c>
    </row>
    <row r="38" spans="1:56" x14ac:dyDescent="0.3">
      <c r="A38" s="15" t="s">
        <v>34</v>
      </c>
      <c r="B38" s="14">
        <v>2.5529266498543106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0</v>
      </c>
      <c r="AE38" s="14">
        <v>0</v>
      </c>
      <c r="AF38" s="14">
        <v>0</v>
      </c>
      <c r="AG38" s="14">
        <v>9.312415587838526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0</v>
      </c>
      <c r="AW38" s="14">
        <v>0</v>
      </c>
      <c r="AX38" s="14">
        <v>0</v>
      </c>
      <c r="AY38" s="14">
        <v>0</v>
      </c>
      <c r="AZ38" s="14">
        <v>0</v>
      </c>
      <c r="BA38" s="14">
        <v>14.232799857429526</v>
      </c>
      <c r="BB38" s="14">
        <v>0</v>
      </c>
      <c r="BC38" s="14">
        <v>29.481782972310221</v>
      </c>
      <c r="BD38" s="14">
        <v>55.57992506743259</v>
      </c>
    </row>
    <row r="39" spans="1:56" x14ac:dyDescent="0.3">
      <c r="A39" s="15" t="s">
        <v>35</v>
      </c>
      <c r="B39" s="14">
        <v>0</v>
      </c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5.9285849069924638E-6</v>
      </c>
      <c r="J39" s="14">
        <v>3261.3541421543146</v>
      </c>
      <c r="K39" s="14">
        <v>53.203101124831761</v>
      </c>
      <c r="L39" s="14">
        <v>0</v>
      </c>
      <c r="M39" s="14">
        <v>0</v>
      </c>
      <c r="N39" s="14">
        <v>433.10394814584373</v>
      </c>
      <c r="O39" s="14">
        <v>10.214320347124151</v>
      </c>
      <c r="P39" s="14">
        <v>0</v>
      </c>
      <c r="Q39" s="14">
        <v>68.904816793352353</v>
      </c>
      <c r="R39" s="14">
        <v>6.8182558239345626E-3</v>
      </c>
      <c r="S39" s="14">
        <v>172.31244589652599</v>
      </c>
      <c r="T39" s="14">
        <v>0</v>
      </c>
      <c r="U39" s="14">
        <v>0</v>
      </c>
      <c r="V39" s="14">
        <v>0</v>
      </c>
      <c r="W39" s="14">
        <v>1.411337398629361E-2</v>
      </c>
      <c r="X39" s="14">
        <v>0</v>
      </c>
      <c r="Y39" s="14">
        <v>0.10313376474058213</v>
      </c>
      <c r="Z39" s="14">
        <v>138.41029798187856</v>
      </c>
      <c r="AA39" s="14">
        <v>0</v>
      </c>
      <c r="AB39" s="14">
        <v>0</v>
      </c>
      <c r="AC39" s="14">
        <v>0</v>
      </c>
      <c r="AD39" s="14">
        <v>0</v>
      </c>
      <c r="AE39" s="14">
        <v>1.8184820550630232</v>
      </c>
      <c r="AF39" s="14">
        <v>0</v>
      </c>
      <c r="AG39" s="14">
        <v>1.600182612481013E-4</v>
      </c>
      <c r="AH39" s="14">
        <v>0</v>
      </c>
      <c r="AI39" s="14">
        <v>0</v>
      </c>
      <c r="AJ39" s="14">
        <v>0</v>
      </c>
      <c r="AK39" s="14">
        <v>0</v>
      </c>
      <c r="AL39" s="14">
        <v>1625.0102496271747</v>
      </c>
      <c r="AM39" s="14">
        <v>286.08089553124091</v>
      </c>
      <c r="AN39" s="14">
        <v>1.0988355090723594</v>
      </c>
      <c r="AO39" s="14">
        <v>0</v>
      </c>
      <c r="AP39" s="14">
        <v>68.266855155531601</v>
      </c>
      <c r="AQ39" s="14">
        <v>0</v>
      </c>
      <c r="AR39" s="14">
        <v>0</v>
      </c>
      <c r="AS39" s="14">
        <v>637.03603961593126</v>
      </c>
      <c r="AT39" s="14">
        <v>0</v>
      </c>
      <c r="AU39" s="14">
        <v>0</v>
      </c>
      <c r="AV39" s="14">
        <v>0</v>
      </c>
      <c r="AW39" s="14">
        <v>0.53149508118173461</v>
      </c>
      <c r="AX39" s="14">
        <v>0</v>
      </c>
      <c r="AY39" s="14">
        <v>34.973962579618792</v>
      </c>
      <c r="AZ39" s="14">
        <v>2.6491357998805127</v>
      </c>
      <c r="BA39" s="14">
        <v>3.2266025727200072</v>
      </c>
      <c r="BB39" s="14">
        <v>0</v>
      </c>
      <c r="BC39" s="14">
        <v>1.144567577790947</v>
      </c>
      <c r="BD39" s="14">
        <v>6799.4644248904733</v>
      </c>
    </row>
    <row r="40" spans="1:56" x14ac:dyDescent="0.3">
      <c r="A40" s="15" t="s">
        <v>361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25.309690213797186</v>
      </c>
      <c r="H40" s="14">
        <v>16.939021373256502</v>
      </c>
      <c r="I40" s="14">
        <v>1.2231678453336203</v>
      </c>
      <c r="J40" s="14">
        <v>1510215.0559628261</v>
      </c>
      <c r="K40" s="14">
        <v>21267.342879123269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417.63151018148523</v>
      </c>
      <c r="T40" s="14">
        <v>0</v>
      </c>
      <c r="U40" s="14">
        <v>0</v>
      </c>
      <c r="V40" s="14">
        <v>2263.7006695589416</v>
      </c>
      <c r="W40" s="14">
        <v>19.391534679304211</v>
      </c>
      <c r="X40" s="14">
        <v>0</v>
      </c>
      <c r="Y40" s="14">
        <v>788.31932108675733</v>
      </c>
      <c r="Z40" s="14">
        <v>425881.85142964509</v>
      </c>
      <c r="AA40" s="14">
        <v>0</v>
      </c>
      <c r="AB40" s="14">
        <v>0</v>
      </c>
      <c r="AC40" s="14">
        <v>0</v>
      </c>
      <c r="AD40" s="14">
        <v>0</v>
      </c>
      <c r="AE40" s="14">
        <v>311653.62875285902</v>
      </c>
      <c r="AF40" s="14">
        <v>0</v>
      </c>
      <c r="AG40" s="14">
        <v>0</v>
      </c>
      <c r="AH40" s="14">
        <v>0</v>
      </c>
      <c r="AI40" s="14">
        <v>1.8347517680004306</v>
      </c>
      <c r="AJ40" s="14">
        <v>0</v>
      </c>
      <c r="AK40" s="14">
        <v>9959.6627134751452</v>
      </c>
      <c r="AL40" s="14">
        <v>0</v>
      </c>
      <c r="AM40" s="14">
        <v>878.74107741073817</v>
      </c>
      <c r="AN40" s="14">
        <v>0</v>
      </c>
      <c r="AO40" s="14">
        <v>0</v>
      </c>
      <c r="AP40" s="14">
        <v>4839.5006457547515</v>
      </c>
      <c r="AQ40" s="14">
        <v>0</v>
      </c>
      <c r="AR40" s="14">
        <v>0</v>
      </c>
      <c r="AS40" s="14">
        <v>171609.02167115407</v>
      </c>
      <c r="AT40" s="14">
        <v>0</v>
      </c>
      <c r="AU40" s="14">
        <v>0</v>
      </c>
      <c r="AV40" s="14">
        <v>0</v>
      </c>
      <c r="AW40" s="14">
        <v>0</v>
      </c>
      <c r="AX40" s="14">
        <v>713.81110198287456</v>
      </c>
      <c r="AY40" s="14">
        <v>0</v>
      </c>
      <c r="AZ40" s="14">
        <v>0</v>
      </c>
      <c r="BA40" s="14">
        <v>13414.407628389248</v>
      </c>
      <c r="BB40" s="14">
        <v>1212.2705318024664</v>
      </c>
      <c r="BC40" s="14">
        <v>440.90876493510683</v>
      </c>
      <c r="BD40" s="14">
        <v>2475620.5528260646</v>
      </c>
    </row>
    <row r="41" spans="1:56" x14ac:dyDescent="0.3">
      <c r="A41" s="15" t="s">
        <v>36</v>
      </c>
      <c r="B41" s="14">
        <v>0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0.26323038397328885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0.26323038397328885</v>
      </c>
    </row>
    <row r="42" spans="1:56" x14ac:dyDescent="0.3">
      <c r="A42" s="15" t="s">
        <v>37</v>
      </c>
      <c r="B42" s="14">
        <v>0</v>
      </c>
      <c r="C42" s="14">
        <v>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2.9333060449903651E-4</v>
      </c>
      <c r="J42" s="14">
        <v>3591.7977517386657</v>
      </c>
      <c r="K42" s="14">
        <v>125.24430704669069</v>
      </c>
      <c r="L42" s="14">
        <v>0</v>
      </c>
      <c r="M42" s="14">
        <v>0</v>
      </c>
      <c r="N42" s="14">
        <v>1832.8713711988282</v>
      </c>
      <c r="O42" s="14">
        <v>91.904255552511586</v>
      </c>
      <c r="P42" s="14">
        <v>0</v>
      </c>
      <c r="Q42" s="14">
        <v>1.3744492150990406E-2</v>
      </c>
      <c r="R42" s="14">
        <v>0</v>
      </c>
      <c r="S42" s="14">
        <v>1.3894273417420313</v>
      </c>
      <c r="T42" s="14">
        <v>0</v>
      </c>
      <c r="U42" s="14">
        <v>183.74326417082557</v>
      </c>
      <c r="V42" s="14">
        <v>0</v>
      </c>
      <c r="W42" s="14">
        <v>0.11314773869751253</v>
      </c>
      <c r="X42" s="14">
        <v>0</v>
      </c>
      <c r="Y42" s="14">
        <v>0.82682938006822237</v>
      </c>
      <c r="Z42" s="14">
        <v>520.42072221370017</v>
      </c>
      <c r="AA42" s="14">
        <v>0</v>
      </c>
      <c r="AB42" s="14">
        <v>0</v>
      </c>
      <c r="AC42" s="14">
        <v>0.87252528487938896</v>
      </c>
      <c r="AD42" s="14">
        <v>0</v>
      </c>
      <c r="AE42" s="14">
        <v>0</v>
      </c>
      <c r="AF42" s="14">
        <v>0</v>
      </c>
      <c r="AG42" s="14">
        <v>7.917277738137652E-3</v>
      </c>
      <c r="AH42" s="14">
        <v>0</v>
      </c>
      <c r="AI42" s="14">
        <v>0</v>
      </c>
      <c r="AJ42" s="14">
        <v>0</v>
      </c>
      <c r="AK42" s="14">
        <v>2.9118888438943422</v>
      </c>
      <c r="AL42" s="14">
        <v>13002.945467990612</v>
      </c>
      <c r="AM42" s="14">
        <v>0</v>
      </c>
      <c r="AN42" s="14">
        <v>0</v>
      </c>
      <c r="AO42" s="14">
        <v>0</v>
      </c>
      <c r="AP42" s="14">
        <v>547.29934148563791</v>
      </c>
      <c r="AQ42" s="14">
        <v>0</v>
      </c>
      <c r="AR42" s="14">
        <v>0</v>
      </c>
      <c r="AS42" s="14">
        <v>98.36885489848332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32.56578616480418</v>
      </c>
      <c r="BB42" s="14">
        <v>0</v>
      </c>
      <c r="BC42" s="14">
        <v>0.30296546991868711</v>
      </c>
      <c r="BD42" s="14">
        <v>20033.59986162046</v>
      </c>
    </row>
    <row r="43" spans="1:56" x14ac:dyDescent="0.3">
      <c r="A43" s="15" t="s">
        <v>38</v>
      </c>
      <c r="B43" s="14">
        <v>0</v>
      </c>
      <c r="C43" s="14">
        <v>0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0</v>
      </c>
      <c r="AD43" s="14">
        <v>0</v>
      </c>
      <c r="AE43" s="14">
        <v>0</v>
      </c>
      <c r="AF43" s="14">
        <v>0</v>
      </c>
      <c r="AG43" s="14">
        <v>0</v>
      </c>
      <c r="AH43" s="14">
        <v>0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0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</row>
    <row r="44" spans="1:56" x14ac:dyDescent="0.3">
      <c r="A44" s="15" t="s">
        <v>197</v>
      </c>
      <c r="B44" s="14">
        <v>7.2080658912880713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7.0935252842574473E-2</v>
      </c>
      <c r="J44" s="14">
        <v>1335447.8121027639</v>
      </c>
      <c r="K44" s="14">
        <v>25466.678221313003</v>
      </c>
      <c r="L44" s="14">
        <v>0</v>
      </c>
      <c r="M44" s="14">
        <v>0</v>
      </c>
      <c r="N44" s="14">
        <v>0</v>
      </c>
      <c r="O44" s="14">
        <v>1212.8301850915539</v>
      </c>
      <c r="P44" s="14">
        <v>0</v>
      </c>
      <c r="Q44" s="14">
        <v>3.3237889636111499</v>
      </c>
      <c r="R44" s="14">
        <v>3.5292939107012513</v>
      </c>
      <c r="S44" s="14">
        <v>175680.42202863909</v>
      </c>
      <c r="T44" s="14">
        <v>0</v>
      </c>
      <c r="U44" s="14">
        <v>0</v>
      </c>
      <c r="V44" s="14">
        <v>0</v>
      </c>
      <c r="W44" s="14">
        <v>5.4330642104067</v>
      </c>
      <c r="X44" s="14">
        <v>0</v>
      </c>
      <c r="Y44" s="14">
        <v>9008.3382114102096</v>
      </c>
      <c r="Z44" s="14">
        <v>76197.753028271763</v>
      </c>
      <c r="AA44" s="14">
        <v>0</v>
      </c>
      <c r="AB44" s="14">
        <v>0</v>
      </c>
      <c r="AC44" s="14">
        <v>0</v>
      </c>
      <c r="AD44" s="14">
        <v>0</v>
      </c>
      <c r="AE44" s="14">
        <v>247438.48591613694</v>
      </c>
      <c r="AF44" s="14">
        <v>0</v>
      </c>
      <c r="AG44" s="14">
        <v>1.9146113278525119</v>
      </c>
      <c r="AH44" s="14">
        <v>0</v>
      </c>
      <c r="AI44" s="14">
        <v>0</v>
      </c>
      <c r="AJ44" s="14">
        <v>0</v>
      </c>
      <c r="AK44" s="14">
        <v>139.82143385772048</v>
      </c>
      <c r="AL44" s="14">
        <v>625973.0231262265</v>
      </c>
      <c r="AM44" s="14">
        <v>1094.7236229409866</v>
      </c>
      <c r="AN44" s="14">
        <v>423.00614178175601</v>
      </c>
      <c r="AO44" s="14">
        <v>0</v>
      </c>
      <c r="AP44" s="14">
        <v>0</v>
      </c>
      <c r="AQ44" s="14">
        <v>0</v>
      </c>
      <c r="AR44" s="14">
        <v>46.852428293372469</v>
      </c>
      <c r="AS44" s="14">
        <v>27621.709159654198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3155.9868218935103</v>
      </c>
      <c r="BB44" s="14">
        <v>0</v>
      </c>
      <c r="BC44" s="14">
        <v>3461.9586697442983</v>
      </c>
      <c r="BD44" s="14">
        <v>2532390.8808575743</v>
      </c>
    </row>
    <row r="45" spans="1:56" x14ac:dyDescent="0.3">
      <c r="A45" s="15" t="s">
        <v>40</v>
      </c>
      <c r="B45" s="14">
        <v>0</v>
      </c>
      <c r="C45" s="14">
        <v>0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</row>
    <row r="46" spans="1:56" x14ac:dyDescent="0.3">
      <c r="A46" s="15" t="s">
        <v>41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4.3146339577407522E-3</v>
      </c>
      <c r="J46" s="14">
        <v>2978.2083858390847</v>
      </c>
      <c r="K46" s="14">
        <v>1.0173187352087683</v>
      </c>
      <c r="L46" s="14">
        <v>0</v>
      </c>
      <c r="M46" s="14">
        <v>0</v>
      </c>
      <c r="N46" s="14">
        <v>231.40111692175125</v>
      </c>
      <c r="O46" s="14">
        <v>0.44287656031767014</v>
      </c>
      <c r="P46" s="14">
        <v>0</v>
      </c>
      <c r="Q46" s="14">
        <v>0.20216933268127241</v>
      </c>
      <c r="R46" s="14">
        <v>54.851046963218266</v>
      </c>
      <c r="S46" s="14">
        <v>3585.8562974980059</v>
      </c>
      <c r="T46" s="14">
        <v>0</v>
      </c>
      <c r="U46" s="14">
        <v>0</v>
      </c>
      <c r="V46" s="14">
        <v>0</v>
      </c>
      <c r="W46" s="14">
        <v>9.1906224831899168E-4</v>
      </c>
      <c r="X46" s="14">
        <v>0</v>
      </c>
      <c r="Y46" s="14">
        <v>6.7160658955211124E-3</v>
      </c>
      <c r="Z46" s="14">
        <v>827.52001134729528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0.11645615853884013</v>
      </c>
      <c r="AH46" s="14">
        <v>0</v>
      </c>
      <c r="AI46" s="14">
        <v>0</v>
      </c>
      <c r="AJ46" s="14">
        <v>0</v>
      </c>
      <c r="AK46" s="14">
        <v>2.3652325168239161E-2</v>
      </c>
      <c r="AL46" s="14">
        <v>105.62414432476641</v>
      </c>
      <c r="AM46" s="14">
        <v>0</v>
      </c>
      <c r="AN46" s="14">
        <v>7.155611652334605E-2</v>
      </c>
      <c r="AO46" s="14">
        <v>0</v>
      </c>
      <c r="AP46" s="14">
        <v>4.4455343878679932</v>
      </c>
      <c r="AQ46" s="14">
        <v>0</v>
      </c>
      <c r="AR46" s="14">
        <v>0</v>
      </c>
      <c r="AS46" s="14">
        <v>0.80400354816986064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120.32809177888437</v>
      </c>
      <c r="BB46" s="14">
        <v>0</v>
      </c>
      <c r="BC46" s="14">
        <v>738.31357554015176</v>
      </c>
      <c r="BD46" s="14">
        <v>8649.2381871397356</v>
      </c>
    </row>
    <row r="47" spans="1:56" x14ac:dyDescent="0.3">
      <c r="A47" s="15" t="s">
        <v>42</v>
      </c>
      <c r="B47" s="14">
        <v>0</v>
      </c>
      <c r="C47" s="14">
        <v>0</v>
      </c>
      <c r="D47" s="14">
        <v>0</v>
      </c>
      <c r="E47" s="14">
        <v>0</v>
      </c>
      <c r="F47" s="14">
        <v>0.30695475411043249</v>
      </c>
      <c r="G47" s="14">
        <v>0</v>
      </c>
      <c r="H47" s="14">
        <v>0</v>
      </c>
      <c r="I47" s="14">
        <v>1.9327182610344537E-2</v>
      </c>
      <c r="J47" s="14">
        <v>3346.594097834583</v>
      </c>
      <c r="K47" s="14">
        <v>647.36864045188429</v>
      </c>
      <c r="L47" s="14">
        <v>0</v>
      </c>
      <c r="M47" s="14">
        <v>0</v>
      </c>
      <c r="N47" s="14">
        <v>0</v>
      </c>
      <c r="O47" s="14">
        <v>1.9838429491207339</v>
      </c>
      <c r="P47" s="14">
        <v>0</v>
      </c>
      <c r="Q47" s="14">
        <v>0.90560720775220482</v>
      </c>
      <c r="R47" s="14">
        <v>9.3169306021060216E-2</v>
      </c>
      <c r="S47" s="14">
        <v>280.61820334912716</v>
      </c>
      <c r="T47" s="14">
        <v>0</v>
      </c>
      <c r="U47" s="14">
        <v>0</v>
      </c>
      <c r="V47" s="14">
        <v>36.904932288584135</v>
      </c>
      <c r="W47" s="14">
        <v>35.403252149501249</v>
      </c>
      <c r="X47" s="14">
        <v>0</v>
      </c>
      <c r="Y47" s="14">
        <v>1.8099843399618898</v>
      </c>
      <c r="Z47" s="14">
        <v>874.26607572361627</v>
      </c>
      <c r="AA47" s="14">
        <v>0</v>
      </c>
      <c r="AB47" s="14">
        <v>0</v>
      </c>
      <c r="AC47" s="14">
        <v>0</v>
      </c>
      <c r="AD47" s="14">
        <v>0</v>
      </c>
      <c r="AE47" s="14">
        <v>895.55202245550333</v>
      </c>
      <c r="AF47" s="14">
        <v>0</v>
      </c>
      <c r="AG47" s="14">
        <v>0.52165941867243715</v>
      </c>
      <c r="AH47" s="14">
        <v>0</v>
      </c>
      <c r="AI47" s="14">
        <v>0</v>
      </c>
      <c r="AJ47" s="14">
        <v>0</v>
      </c>
      <c r="AK47" s="14">
        <v>3.1116872895285428</v>
      </c>
      <c r="AL47" s="14">
        <v>13937.529459665089</v>
      </c>
      <c r="AM47" s="14">
        <v>23.410105923541554</v>
      </c>
      <c r="AN47" s="14">
        <v>9.4138845415803836</v>
      </c>
      <c r="AO47" s="14">
        <v>0</v>
      </c>
      <c r="AP47" s="14">
        <v>1059.7699376748305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564.43710814835924</v>
      </c>
      <c r="BB47" s="14">
        <v>48.927409265233031</v>
      </c>
      <c r="BC47" s="14">
        <v>1.8426577967548685</v>
      </c>
      <c r="BD47" s="14">
        <v>21770.790019715965</v>
      </c>
    </row>
    <row r="48" spans="1:56" x14ac:dyDescent="0.3">
      <c r="A48" s="15" t="s">
        <v>43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6.4999362000380989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6.4999362000380989</v>
      </c>
    </row>
    <row r="49" spans="1:65" x14ac:dyDescent="0.3">
      <c r="A49" s="15" t="s">
        <v>44</v>
      </c>
      <c r="B49" s="14">
        <v>0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0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0.10057928355958375</v>
      </c>
      <c r="BD49" s="14">
        <v>0.10057928355958375</v>
      </c>
    </row>
    <row r="50" spans="1:65" x14ac:dyDescent="0.3">
      <c r="A50" s="15" t="s">
        <v>45</v>
      </c>
      <c r="B50" s="14">
        <v>0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971.34945994085797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0.53307020286579376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0.51798331033185629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>
        <v>9.0521355203625364E-2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972.4910348092593</v>
      </c>
    </row>
    <row r="51" spans="1:65" x14ac:dyDescent="0.3">
      <c r="A51" s="15" t="s">
        <v>46</v>
      </c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</row>
    <row r="52" spans="1:65" x14ac:dyDescent="0.3">
      <c r="A52" s="15" t="s">
        <v>47</v>
      </c>
      <c r="B52" s="14">
        <v>0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0</v>
      </c>
      <c r="AG52" s="14">
        <v>0</v>
      </c>
      <c r="AH52" s="14">
        <v>13.152663534156389</v>
      </c>
      <c r="AI52" s="14">
        <v>0</v>
      </c>
      <c r="AJ52" s="14">
        <v>0</v>
      </c>
      <c r="AK52" s="14">
        <v>0</v>
      </c>
      <c r="AL52" s="14">
        <v>0</v>
      </c>
      <c r="AM52" s="14">
        <v>0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13.152663534156389</v>
      </c>
    </row>
    <row r="53" spans="1:65" x14ac:dyDescent="0.3">
      <c r="A53" s="15" t="s">
        <v>48</v>
      </c>
      <c r="B53" s="14">
        <v>0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  <c r="AC53" s="14">
        <v>0</v>
      </c>
      <c r="AD53" s="14">
        <v>0</v>
      </c>
      <c r="AE53" s="14">
        <v>0</v>
      </c>
      <c r="AF53" s="14">
        <v>0</v>
      </c>
      <c r="AG53" s="14">
        <v>0</v>
      </c>
      <c r="AH53" s="14">
        <v>0</v>
      </c>
      <c r="AI53" s="14">
        <v>0</v>
      </c>
      <c r="AJ53" s="14">
        <v>0</v>
      </c>
      <c r="AK53" s="14">
        <v>0</v>
      </c>
      <c r="AL53" s="14">
        <v>0</v>
      </c>
      <c r="AM53" s="14">
        <v>0</v>
      </c>
      <c r="AN53" s="14">
        <v>0</v>
      </c>
      <c r="AO53" s="14">
        <v>0</v>
      </c>
      <c r="AP53" s="14">
        <v>0</v>
      </c>
      <c r="AQ53" s="14">
        <v>0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0</v>
      </c>
      <c r="AX53" s="14">
        <v>0</v>
      </c>
      <c r="AY53" s="14">
        <v>0</v>
      </c>
      <c r="AZ53" s="14">
        <v>0</v>
      </c>
      <c r="BA53" s="14">
        <v>0</v>
      </c>
      <c r="BB53" s="14">
        <v>0</v>
      </c>
      <c r="BC53" s="14">
        <v>271.78733249690805</v>
      </c>
      <c r="BD53" s="14">
        <v>271.78733249690805</v>
      </c>
    </row>
    <row r="54" spans="1:65" x14ac:dyDescent="0.3">
      <c r="A54" s="15" t="s">
        <v>49</v>
      </c>
      <c r="B54" s="14">
        <v>20.083168444759885</v>
      </c>
      <c r="C54" s="14">
        <v>0</v>
      </c>
      <c r="D54" s="14">
        <v>0.72417084162900291</v>
      </c>
      <c r="E54" s="14">
        <v>0</v>
      </c>
      <c r="F54" s="14">
        <v>0</v>
      </c>
      <c r="G54" s="14">
        <v>0</v>
      </c>
      <c r="H54" s="14">
        <v>0</v>
      </c>
      <c r="I54" s="14">
        <v>4.2195845161982106</v>
      </c>
      <c r="J54" s="14">
        <v>8256.3004670340997</v>
      </c>
      <c r="K54" s="14">
        <v>94.442287422317662</v>
      </c>
      <c r="L54" s="14">
        <v>0</v>
      </c>
      <c r="M54" s="14">
        <v>0</v>
      </c>
      <c r="N54" s="14">
        <v>12.341078092760926</v>
      </c>
      <c r="O54" s="14">
        <v>4.3918168681361784</v>
      </c>
      <c r="P54" s="14">
        <v>0</v>
      </c>
      <c r="Q54" s="14">
        <v>1.9091896507730934</v>
      </c>
      <c r="R54" s="14">
        <v>13302.621072554724</v>
      </c>
      <c r="S54" s="14">
        <v>22231.762885905115</v>
      </c>
      <c r="T54" s="14">
        <v>0.12320962236049007</v>
      </c>
      <c r="U54" s="14">
        <v>0</v>
      </c>
      <c r="V54" s="14">
        <v>40.546023684957198</v>
      </c>
      <c r="W54" s="14">
        <v>110.00590521467896</v>
      </c>
      <c r="X54" s="14">
        <v>20.022820874624134</v>
      </c>
      <c r="Y54" s="14">
        <v>37.774955558789195</v>
      </c>
      <c r="Z54" s="14">
        <v>23277.916242545951</v>
      </c>
      <c r="AA54" s="14">
        <v>0</v>
      </c>
      <c r="AB54" s="14">
        <v>0</v>
      </c>
      <c r="AC54" s="14">
        <v>0</v>
      </c>
      <c r="AD54" s="14">
        <v>0</v>
      </c>
      <c r="AE54" s="14">
        <v>10.842446767723127</v>
      </c>
      <c r="AF54" s="14">
        <v>0</v>
      </c>
      <c r="AG54" s="14">
        <v>232.29893377147525</v>
      </c>
      <c r="AH54" s="14">
        <v>0</v>
      </c>
      <c r="AI54" s="14">
        <v>149.40169837270838</v>
      </c>
      <c r="AJ54" s="14">
        <v>2.9042268127829809</v>
      </c>
      <c r="AK54" s="14">
        <v>1780.1382620083698</v>
      </c>
      <c r="AL54" s="14">
        <v>9805.1043232327866</v>
      </c>
      <c r="AM54" s="14">
        <v>0</v>
      </c>
      <c r="AN54" s="14">
        <v>594.98893972215751</v>
      </c>
      <c r="AO54" s="14">
        <v>1.3326755071644842</v>
      </c>
      <c r="AP54" s="14">
        <v>28678.55038885945</v>
      </c>
      <c r="AQ54" s="14">
        <v>1.9537525831449143</v>
      </c>
      <c r="AR54" s="14">
        <v>6.7843417476234729</v>
      </c>
      <c r="AS54" s="14">
        <v>131.75864056265252</v>
      </c>
      <c r="AT54" s="14">
        <v>4.4808070825794557</v>
      </c>
      <c r="AU54" s="14">
        <v>0</v>
      </c>
      <c r="AV54" s="14">
        <v>2.7005537635748231</v>
      </c>
      <c r="AW54" s="14">
        <v>8.3681963921573654</v>
      </c>
      <c r="AX54" s="14">
        <v>119.54602195683223</v>
      </c>
      <c r="AY54" s="14">
        <v>0</v>
      </c>
      <c r="AZ54" s="14">
        <v>0</v>
      </c>
      <c r="BA54" s="14">
        <v>1149.5630515997516</v>
      </c>
      <c r="BB54" s="14">
        <v>0</v>
      </c>
      <c r="BC54" s="14">
        <v>59.828960494259199</v>
      </c>
      <c r="BD54" s="14">
        <v>110155.73110006902</v>
      </c>
    </row>
    <row r="55" spans="1:65" x14ac:dyDescent="0.3">
      <c r="A55" s="15" t="s">
        <v>50</v>
      </c>
      <c r="B55" s="14">
        <v>216.39646636680371</v>
      </c>
      <c r="C55" s="14">
        <v>0</v>
      </c>
      <c r="D55" s="14">
        <v>208.58754879615896</v>
      </c>
      <c r="E55" s="14">
        <v>155.73676448405723</v>
      </c>
      <c r="F55" s="14">
        <v>0</v>
      </c>
      <c r="G55" s="14">
        <v>20.758359902632257</v>
      </c>
      <c r="H55" s="14">
        <v>0</v>
      </c>
      <c r="I55" s="14">
        <v>639.79907192991141</v>
      </c>
      <c r="J55" s="14">
        <v>1182896.9358569882</v>
      </c>
      <c r="K55" s="14">
        <v>106502.32424457112</v>
      </c>
      <c r="L55" s="14">
        <v>0</v>
      </c>
      <c r="M55" s="14">
        <v>0</v>
      </c>
      <c r="N55" s="14">
        <v>19526.430501603387</v>
      </c>
      <c r="O55" s="14">
        <v>18986.950921712014</v>
      </c>
      <c r="P55" s="14">
        <v>0</v>
      </c>
      <c r="Q55" s="14">
        <v>2451.9586004626472</v>
      </c>
      <c r="R55" s="14">
        <v>2011.3265561803546</v>
      </c>
      <c r="S55" s="14">
        <v>542692.66829027201</v>
      </c>
      <c r="T55" s="14">
        <v>0</v>
      </c>
      <c r="U55" s="14">
        <v>0</v>
      </c>
      <c r="V55" s="14">
        <v>226.11515304849064</v>
      </c>
      <c r="W55" s="14">
        <v>0</v>
      </c>
      <c r="X55" s="14">
        <v>0</v>
      </c>
      <c r="Y55" s="14">
        <v>63035.175362586066</v>
      </c>
      <c r="Z55" s="14">
        <v>2797962.0231054816</v>
      </c>
      <c r="AA55" s="14">
        <v>0</v>
      </c>
      <c r="AB55" s="14">
        <v>0</v>
      </c>
      <c r="AC55" s="14">
        <v>0</v>
      </c>
      <c r="AD55" s="14">
        <v>0</v>
      </c>
      <c r="AE55" s="14">
        <v>190660.49331134456</v>
      </c>
      <c r="AF55" s="14">
        <v>0</v>
      </c>
      <c r="AG55" s="14">
        <v>1517.2964617339819</v>
      </c>
      <c r="AH55" s="14">
        <v>0</v>
      </c>
      <c r="AI55" s="14">
        <v>192.48661000622641</v>
      </c>
      <c r="AJ55" s="14">
        <v>0</v>
      </c>
      <c r="AK55" s="14">
        <v>43758.584932276251</v>
      </c>
      <c r="AL55" s="14">
        <v>671769.96935201623</v>
      </c>
      <c r="AM55" s="14">
        <v>838.16595915946516</v>
      </c>
      <c r="AN55" s="14">
        <v>73.397786368452643</v>
      </c>
      <c r="AO55" s="14">
        <v>0</v>
      </c>
      <c r="AP55" s="14">
        <v>494840.94617814745</v>
      </c>
      <c r="AQ55" s="14">
        <v>0</v>
      </c>
      <c r="AR55" s="14">
        <v>43.252873542575571</v>
      </c>
      <c r="AS55" s="14">
        <v>69497.633999248239</v>
      </c>
      <c r="AT55" s="14">
        <v>0</v>
      </c>
      <c r="AU55" s="14">
        <v>0</v>
      </c>
      <c r="AV55" s="14">
        <v>0</v>
      </c>
      <c r="AW55" s="14">
        <v>0</v>
      </c>
      <c r="AX55" s="14">
        <v>5075.7360329630083</v>
      </c>
      <c r="AY55" s="14">
        <v>264.62002354424601</v>
      </c>
      <c r="AZ55" s="14">
        <v>43726.69631721855</v>
      </c>
      <c r="BA55" s="14">
        <v>0</v>
      </c>
      <c r="BB55" s="14">
        <v>0</v>
      </c>
      <c r="BC55" s="14">
        <v>6796.6153916329877</v>
      </c>
      <c r="BD55" s="14">
        <v>6266589.0820335886</v>
      </c>
    </row>
    <row r="56" spans="1:65" x14ac:dyDescent="0.3">
      <c r="A56" s="15" t="s">
        <v>229</v>
      </c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  <c r="AC56" s="14">
        <v>0</v>
      </c>
      <c r="AD56" s="14">
        <v>0</v>
      </c>
      <c r="AE56" s="14">
        <v>0</v>
      </c>
      <c r="AF56" s="14">
        <v>0</v>
      </c>
      <c r="AG56" s="14">
        <v>0</v>
      </c>
      <c r="AH56" s="14">
        <v>0</v>
      </c>
      <c r="AI56" s="14">
        <v>0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</row>
    <row r="57" spans="1:65" x14ac:dyDescent="0.3">
      <c r="A57" s="15" t="s">
        <v>51</v>
      </c>
      <c r="B57" s="14">
        <v>0</v>
      </c>
      <c r="C57" s="14">
        <v>5.4790711099519784</v>
      </c>
      <c r="D57" s="14">
        <v>2.3811237873798117</v>
      </c>
      <c r="E57" s="14">
        <v>0</v>
      </c>
      <c r="F57" s="14">
        <v>0</v>
      </c>
      <c r="G57" s="14">
        <v>0</v>
      </c>
      <c r="H57" s="14">
        <v>0</v>
      </c>
      <c r="I57" s="14">
        <v>2.7198739664339466E-3</v>
      </c>
      <c r="J57" s="14">
        <v>4950.9733240915311</v>
      </c>
      <c r="K57" s="14">
        <v>19.059039252728635</v>
      </c>
      <c r="L57" s="14">
        <v>11.877051799703828</v>
      </c>
      <c r="M57" s="14">
        <v>0</v>
      </c>
      <c r="N57" s="14">
        <v>4.863290597063215</v>
      </c>
      <c r="O57" s="14">
        <v>0.27918206701886383</v>
      </c>
      <c r="P57" s="14">
        <v>0</v>
      </c>
      <c r="Q57" s="14">
        <v>0.12744420735497211</v>
      </c>
      <c r="R57" s="14">
        <v>19.11935009991037</v>
      </c>
      <c r="S57" s="14">
        <v>33276.040428767243</v>
      </c>
      <c r="T57" s="14">
        <v>0</v>
      </c>
      <c r="U57" s="14">
        <v>0</v>
      </c>
      <c r="V57" s="14">
        <v>976.04385419150856</v>
      </c>
      <c r="W57" s="14">
        <v>0.49730485644442235</v>
      </c>
      <c r="X57" s="14">
        <v>0</v>
      </c>
      <c r="Y57" s="14">
        <v>0.12582267395319438</v>
      </c>
      <c r="Z57" s="14">
        <v>2188.02341986998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  <c r="AF57" s="14">
        <v>0</v>
      </c>
      <c r="AG57" s="14">
        <v>7.3412038412304065E-2</v>
      </c>
      <c r="AH57" s="14">
        <v>136.17002063354704</v>
      </c>
      <c r="AI57" s="14">
        <v>2.9096158255046824E-2</v>
      </c>
      <c r="AJ57" s="14">
        <v>0</v>
      </c>
      <c r="AK57" s="14">
        <v>0.44311637857260416</v>
      </c>
      <c r="AL57" s="14">
        <v>1978.7252408440115</v>
      </c>
      <c r="AM57" s="14">
        <v>0</v>
      </c>
      <c r="AN57" s="14">
        <v>172.6624567441151</v>
      </c>
      <c r="AO57" s="14">
        <v>0</v>
      </c>
      <c r="AP57" s="14">
        <v>84.475517113576231</v>
      </c>
      <c r="AQ57" s="14">
        <v>0</v>
      </c>
      <c r="AR57" s="14">
        <v>0</v>
      </c>
      <c r="AS57" s="14">
        <v>14.972362969689538</v>
      </c>
      <c r="AT57" s="14">
        <v>0</v>
      </c>
      <c r="AU57" s="14">
        <v>0</v>
      </c>
      <c r="AV57" s="14">
        <v>0</v>
      </c>
      <c r="AW57" s="14">
        <v>0</v>
      </c>
      <c r="AX57" s="14">
        <v>0</v>
      </c>
      <c r="AY57" s="14">
        <v>0.14759687551188669</v>
      </c>
      <c r="AZ57" s="14">
        <v>0</v>
      </c>
      <c r="BA57" s="14">
        <v>79.440786776603105</v>
      </c>
      <c r="BB57" s="14">
        <v>0</v>
      </c>
      <c r="BC57" s="14">
        <v>0</v>
      </c>
      <c r="BD57" s="14">
        <v>43922.032033778014</v>
      </c>
    </row>
    <row r="58" spans="1:65" x14ac:dyDescent="0.3">
      <c r="A58" s="15" t="s">
        <v>52</v>
      </c>
      <c r="B58" s="14">
        <v>26504.801762016523</v>
      </c>
      <c r="C58" s="14">
        <v>716.34826949115961</v>
      </c>
      <c r="D58" s="14">
        <v>20910.57065615739</v>
      </c>
      <c r="E58" s="14">
        <v>254.21705723437276</v>
      </c>
      <c r="F58" s="14">
        <v>0.30695475411043249</v>
      </c>
      <c r="G58" s="14">
        <v>67.350626517637352</v>
      </c>
      <c r="H58" s="14">
        <v>16.939021373256502</v>
      </c>
      <c r="I58" s="14">
        <v>674.32139404047177</v>
      </c>
      <c r="J58" s="14">
        <v>5729069.5481406553</v>
      </c>
      <c r="K58" s="14">
        <v>238618.77226081357</v>
      </c>
      <c r="L58" s="14">
        <v>11.877051799703828</v>
      </c>
      <c r="M58" s="14">
        <v>7.5937359087485721</v>
      </c>
      <c r="N58" s="14">
        <v>70068.677173518969</v>
      </c>
      <c r="O58" s="14">
        <v>31152.351704412496</v>
      </c>
      <c r="P58" s="14">
        <v>1617.3928285828654</v>
      </c>
      <c r="Q58" s="14">
        <v>26509.569442188855</v>
      </c>
      <c r="R58" s="14">
        <v>16972.900239938554</v>
      </c>
      <c r="S58" s="14">
        <v>904054.83339920896</v>
      </c>
      <c r="T58" s="14">
        <v>1.1843210639140986</v>
      </c>
      <c r="U58" s="14">
        <v>1715.5506658907523</v>
      </c>
      <c r="V58" s="14">
        <v>6016.3331407913374</v>
      </c>
      <c r="W58" s="14">
        <v>31494.941304247332</v>
      </c>
      <c r="X58" s="14">
        <v>43.42762015893927</v>
      </c>
      <c r="Y58" s="14">
        <v>92515.67065157232</v>
      </c>
      <c r="Z58" s="14">
        <v>4224660.2940668091</v>
      </c>
      <c r="AA58" s="14">
        <v>0</v>
      </c>
      <c r="AB58" s="14">
        <v>172.57644921362277</v>
      </c>
      <c r="AC58" s="14">
        <v>2068.6096389907748</v>
      </c>
      <c r="AD58" s="14">
        <v>0</v>
      </c>
      <c r="AE58" s="14">
        <v>931055.94298873784</v>
      </c>
      <c r="AF58" s="14">
        <v>374.33094858788081</v>
      </c>
      <c r="AG58" s="14">
        <v>1954.8093153759928</v>
      </c>
      <c r="AH58" s="14">
        <v>149.32268416770341</v>
      </c>
      <c r="AI58" s="14">
        <v>3250.88399064143</v>
      </c>
      <c r="AJ58" s="14">
        <v>991.551732363018</v>
      </c>
      <c r="AK58" s="14">
        <v>119577.77886933672</v>
      </c>
      <c r="AL58" s="14">
        <v>2122052.2225180282</v>
      </c>
      <c r="AM58" s="14">
        <v>3153.7226935043527</v>
      </c>
      <c r="AN58" s="14">
        <v>2691.9753377050997</v>
      </c>
      <c r="AO58" s="14">
        <v>1.9562670652339034</v>
      </c>
      <c r="AP58" s="14">
        <v>985476.10409906122</v>
      </c>
      <c r="AQ58" s="14">
        <v>30.955788997550886</v>
      </c>
      <c r="AR58" s="14">
        <v>19313.210615336113</v>
      </c>
      <c r="AS58" s="14">
        <v>489581.21006367385</v>
      </c>
      <c r="AT58" s="14">
        <v>498.73997890481888</v>
      </c>
      <c r="AU58" s="14">
        <v>0</v>
      </c>
      <c r="AV58" s="14">
        <v>186.78926944083503</v>
      </c>
      <c r="AW58" s="14">
        <v>273.87787429942051</v>
      </c>
      <c r="AX58" s="14">
        <v>6420.9298870449684</v>
      </c>
      <c r="AY58" s="14">
        <v>373.05199079447027</v>
      </c>
      <c r="AZ58" s="14">
        <v>225839.77766140935</v>
      </c>
      <c r="BA58" s="14">
        <v>161389.90653865895</v>
      </c>
      <c r="BB58" s="14">
        <v>1287.6164916493103</v>
      </c>
      <c r="BC58" s="14">
        <v>38179.897921049494</v>
      </c>
      <c r="BD58" s="14">
        <v>16540023.525103189</v>
      </c>
    </row>
    <row r="61" spans="1:65" s="6" customFormat="1" x14ac:dyDescent="0.3">
      <c r="A61" s="7" t="s">
        <v>292</v>
      </c>
      <c r="BF61" s="7" t="s">
        <v>291</v>
      </c>
    </row>
    <row r="62" spans="1:65" x14ac:dyDescent="0.3">
      <c r="A62" s="6" t="s">
        <v>86</v>
      </c>
      <c r="B62" s="6"/>
      <c r="C62" s="6"/>
      <c r="D62" s="6"/>
      <c r="E62" s="6"/>
      <c r="F62" s="6"/>
      <c r="G62" s="6"/>
      <c r="H62" s="6"/>
      <c r="BF62" s="6" t="s">
        <v>86</v>
      </c>
      <c r="BG62" s="6"/>
      <c r="BH62" s="6"/>
      <c r="BI62" s="6"/>
      <c r="BJ62" s="6"/>
      <c r="BK62" s="6"/>
      <c r="BL62" s="6"/>
      <c r="BM62" s="6"/>
    </row>
    <row r="63" spans="1:65" x14ac:dyDescent="0.3">
      <c r="A63" s="23" t="s">
        <v>87</v>
      </c>
      <c r="B63" s="23" t="s">
        <v>1</v>
      </c>
      <c r="C63" s="23" t="s">
        <v>2</v>
      </c>
      <c r="D63" s="23" t="s">
        <v>3</v>
      </c>
      <c r="E63" s="23" t="s">
        <v>4</v>
      </c>
      <c r="F63" s="23" t="s">
        <v>5</v>
      </c>
      <c r="G63" s="23" t="s">
        <v>6</v>
      </c>
      <c r="H63" s="23" t="s">
        <v>7</v>
      </c>
      <c r="I63" s="23" t="s">
        <v>8</v>
      </c>
      <c r="J63" s="23" t="s">
        <v>9</v>
      </c>
      <c r="K63" s="23" t="s">
        <v>360</v>
      </c>
      <c r="L63" s="23" t="s">
        <v>10</v>
      </c>
      <c r="M63" s="23" t="s">
        <v>11</v>
      </c>
      <c r="N63" s="23" t="s">
        <v>12</v>
      </c>
      <c r="O63" s="23" t="s">
        <v>13</v>
      </c>
      <c r="P63" s="23" t="s">
        <v>14</v>
      </c>
      <c r="Q63" s="23" t="s">
        <v>15</v>
      </c>
      <c r="R63" s="23" t="s">
        <v>16</v>
      </c>
      <c r="S63" s="23" t="s">
        <v>17</v>
      </c>
      <c r="T63" s="23" t="s">
        <v>18</v>
      </c>
      <c r="U63" s="23" t="s">
        <v>19</v>
      </c>
      <c r="V63" s="23" t="s">
        <v>20</v>
      </c>
      <c r="W63" s="23" t="s">
        <v>21</v>
      </c>
      <c r="X63" s="23" t="s">
        <v>22</v>
      </c>
      <c r="Y63" s="23" t="s">
        <v>23</v>
      </c>
      <c r="Z63" s="23" t="s">
        <v>24</v>
      </c>
      <c r="AA63" s="23" t="s">
        <v>25</v>
      </c>
      <c r="AB63" s="23" t="s">
        <v>26</v>
      </c>
      <c r="AC63" s="23" t="s">
        <v>27</v>
      </c>
      <c r="AD63" s="23" t="s">
        <v>28</v>
      </c>
      <c r="AE63" s="23" t="s">
        <v>29</v>
      </c>
      <c r="AF63" s="23" t="s">
        <v>30</v>
      </c>
      <c r="AG63" s="23" t="s">
        <v>31</v>
      </c>
      <c r="AH63" s="23" t="s">
        <v>32</v>
      </c>
      <c r="AI63" s="23" t="s">
        <v>33</v>
      </c>
      <c r="AJ63" s="24" t="s">
        <v>34</v>
      </c>
      <c r="AK63" s="23" t="s">
        <v>35</v>
      </c>
      <c r="AL63" s="23" t="s">
        <v>361</v>
      </c>
      <c r="AM63" s="23" t="s">
        <v>36</v>
      </c>
      <c r="AN63" s="23" t="s">
        <v>37</v>
      </c>
      <c r="AO63" s="23" t="s">
        <v>38</v>
      </c>
      <c r="AP63" s="23" t="s">
        <v>197</v>
      </c>
      <c r="AQ63" s="23" t="s">
        <v>40</v>
      </c>
      <c r="AR63" s="23" t="s">
        <v>41</v>
      </c>
      <c r="AS63" s="23" t="s">
        <v>42</v>
      </c>
      <c r="AT63" s="23" t="s">
        <v>43</v>
      </c>
      <c r="AU63" s="23" t="s">
        <v>44</v>
      </c>
      <c r="AV63" s="23" t="s">
        <v>45</v>
      </c>
      <c r="AW63" s="23" t="s">
        <v>46</v>
      </c>
      <c r="AX63" s="23" t="s">
        <v>47</v>
      </c>
      <c r="AY63" s="23" t="s">
        <v>48</v>
      </c>
      <c r="AZ63" s="23" t="s">
        <v>49</v>
      </c>
      <c r="BA63" s="23" t="s">
        <v>50</v>
      </c>
      <c r="BB63" s="23" t="s">
        <v>229</v>
      </c>
      <c r="BC63" s="24" t="s">
        <v>51</v>
      </c>
      <c r="BD63" s="23" t="s">
        <v>52</v>
      </c>
      <c r="BF63" s="1" t="s">
        <v>84</v>
      </c>
      <c r="BG63" s="12" t="s">
        <v>56</v>
      </c>
      <c r="BH63" s="12" t="s">
        <v>57</v>
      </c>
      <c r="BI63" s="12" t="s">
        <v>65</v>
      </c>
      <c r="BJ63" s="12" t="s">
        <v>58</v>
      </c>
      <c r="BK63" s="12" t="s">
        <v>59</v>
      </c>
      <c r="BL63" s="12" t="s">
        <v>60</v>
      </c>
      <c r="BM63" s="12" t="s">
        <v>61</v>
      </c>
    </row>
    <row r="64" spans="1:65" x14ac:dyDescent="0.3">
      <c r="A64" s="23" t="s">
        <v>1</v>
      </c>
      <c r="B64" s="22">
        <v>0</v>
      </c>
      <c r="C64" s="22">
        <v>0</v>
      </c>
      <c r="D64" s="22">
        <v>31.693070447340546</v>
      </c>
      <c r="E64" s="22">
        <v>0.2165164692049473</v>
      </c>
      <c r="F64" s="22">
        <v>0</v>
      </c>
      <c r="G64" s="22">
        <v>0</v>
      </c>
      <c r="H64" s="22">
        <v>0</v>
      </c>
      <c r="I64" s="22">
        <v>0</v>
      </c>
      <c r="J64" s="22">
        <v>216.04305236796716</v>
      </c>
      <c r="K64" s="22">
        <v>5.0499544654819539E-3</v>
      </c>
      <c r="L64" s="22">
        <v>0</v>
      </c>
      <c r="M64" s="22">
        <v>0</v>
      </c>
      <c r="N64" s="22">
        <v>0</v>
      </c>
      <c r="O64" s="22">
        <v>185.57641106862692</v>
      </c>
      <c r="P64" s="22">
        <v>0</v>
      </c>
      <c r="Q64" s="22">
        <v>2.8048328111368406</v>
      </c>
      <c r="R64" s="22">
        <v>0</v>
      </c>
      <c r="S64" s="22">
        <v>5.3489822724134265E-5</v>
      </c>
      <c r="T64" s="22">
        <v>0</v>
      </c>
      <c r="U64" s="22">
        <v>0</v>
      </c>
      <c r="V64" s="22">
        <v>0</v>
      </c>
      <c r="W64" s="22">
        <v>4.5622107844125468E-6</v>
      </c>
      <c r="X64" s="22">
        <v>0</v>
      </c>
      <c r="Y64" s="22">
        <v>3.3338447219885201E-5</v>
      </c>
      <c r="Z64" s="22">
        <v>9.2717339507906709E-3</v>
      </c>
      <c r="AA64" s="22">
        <v>0</v>
      </c>
      <c r="AB64" s="22">
        <v>0</v>
      </c>
      <c r="AC64" s="22">
        <v>0</v>
      </c>
      <c r="AD64" s="22">
        <v>0</v>
      </c>
      <c r="AE64" s="22">
        <v>2.1026800734198567</v>
      </c>
      <c r="AF64" s="22">
        <v>0</v>
      </c>
      <c r="AG64" s="22">
        <v>0</v>
      </c>
      <c r="AH64" s="22">
        <v>0</v>
      </c>
      <c r="AI64" s="22">
        <v>48.047184212576504</v>
      </c>
      <c r="AJ64" s="22">
        <v>159.44737794065372</v>
      </c>
      <c r="AK64" s="22">
        <v>1.1740977627613344E-4</v>
      </c>
      <c r="AL64" s="22">
        <v>0.52428954422244956</v>
      </c>
      <c r="AM64" s="22">
        <v>1.7042316448561221</v>
      </c>
      <c r="AN64" s="22">
        <v>37.154290692891372</v>
      </c>
      <c r="AO64" s="22">
        <v>0</v>
      </c>
      <c r="AP64" s="22">
        <v>2.2067563936941106E-2</v>
      </c>
      <c r="AQ64" s="22">
        <v>0</v>
      </c>
      <c r="AR64" s="22">
        <v>0</v>
      </c>
      <c r="AS64" s="22">
        <v>3.9663002434640231E-3</v>
      </c>
      <c r="AT64" s="22">
        <v>0</v>
      </c>
      <c r="AU64" s="22">
        <v>0</v>
      </c>
      <c r="AV64" s="22">
        <v>0</v>
      </c>
      <c r="AW64" s="22">
        <v>0</v>
      </c>
      <c r="AX64" s="22">
        <v>3.7650615551007944</v>
      </c>
      <c r="AY64" s="22">
        <v>0</v>
      </c>
      <c r="AZ64" s="22">
        <v>0</v>
      </c>
      <c r="BA64" s="22">
        <v>9.8377779426443972E-4</v>
      </c>
      <c r="BB64" s="22">
        <v>0</v>
      </c>
      <c r="BC64" s="22">
        <v>15.457544344434416</v>
      </c>
      <c r="BD64" s="22">
        <v>704.57809130307942</v>
      </c>
      <c r="BF64" s="12" t="s">
        <v>62</v>
      </c>
      <c r="BG64" s="13">
        <f>B64+AJ64+B98+AJ98</f>
        <v>159.56572518526161</v>
      </c>
      <c r="BH64" s="13">
        <f>SUM(C64,D64,G64,L64:U64,X64:Y64,AB64:AD64,AF64,AI64,AK64,AN64:AO64,AQ64,AT64:AW64,AZ64,AR64)+SUM(C98,D98,G98,L98:U98,X98:Y98,AB98:AD98,AF98,AI98,AK98,AN98:AO98,AQ98,AT98:AW98,AZ98,AR98)</f>
        <v>305.27599347061846</v>
      </c>
      <c r="BI64" s="13">
        <f>SUM(F64,H64,V64:W64,AA64,AE64,AH64,AM64,AS64,AX64,BB64,AY64)+SUM(F98,H98,V98:W98,AA98,AE98,AH98,AM98,AS98,AX98,BB98,AY98)</f>
        <v>7.5759441358310209</v>
      </c>
      <c r="BJ64" s="13">
        <f>SUM(E64,I64,AG64,BA64)+SUM(E98,I98,AG98,BA98)</f>
        <v>1.3089970872259769</v>
      </c>
      <c r="BK64" s="13">
        <f>SUM(J64:K64,Z64,AL64,AP64)+SUM(J98:K98,Z98,AL98,AP98)</f>
        <v>216.60373116454281</v>
      </c>
      <c r="BL64" s="13">
        <f>BC64+BC98</f>
        <v>16.824245491566838</v>
      </c>
      <c r="BM64" s="13">
        <f>SUM(BG64:BL64)</f>
        <v>707.15463653504673</v>
      </c>
    </row>
    <row r="65" spans="1:65" x14ac:dyDescent="0.3">
      <c r="A65" s="23" t="s">
        <v>2</v>
      </c>
      <c r="B65" s="22">
        <v>0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0.28395246586604916</v>
      </c>
      <c r="S65" s="22">
        <v>45.785819775228724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1.4628913984478311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2.5941552248969311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  <c r="AQ65" s="22">
        <v>0.94674134965683554</v>
      </c>
      <c r="AR65" s="22">
        <v>0</v>
      </c>
      <c r="AS65" s="22">
        <v>0</v>
      </c>
      <c r="AT65" s="22">
        <v>0.47849953710186027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51.552059751198257</v>
      </c>
      <c r="BF65" s="12" t="s">
        <v>63</v>
      </c>
      <c r="BG65" s="13">
        <f>BG70-SUM(BG66:BG69,BG64)</f>
        <v>4.3105756107261186</v>
      </c>
      <c r="BH65" s="13">
        <f t="shared" ref="BH65:BM65" si="1">BH70-SUM(BH66:BH69,BH64)</f>
        <v>16273.482045036551</v>
      </c>
      <c r="BI65" s="13">
        <f t="shared" si="1"/>
        <v>13071.665233499312</v>
      </c>
      <c r="BJ65" s="13">
        <f t="shared" si="1"/>
        <v>5161.4332327371867</v>
      </c>
      <c r="BK65" s="13">
        <f t="shared" si="1"/>
        <v>115501.45654900139</v>
      </c>
      <c r="BL65" s="13">
        <f t="shared" si="1"/>
        <v>620.3178725392645</v>
      </c>
      <c r="BM65" s="13">
        <f t="shared" si="1"/>
        <v>150632.66550842463</v>
      </c>
    </row>
    <row r="66" spans="1:65" x14ac:dyDescent="0.3">
      <c r="A66" s="23" t="s">
        <v>3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260.64120400799425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1.7433469127638059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403.80826550887082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0.3977199562951394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0.52920533457791341</v>
      </c>
      <c r="BD66" s="22">
        <v>667.11974172050191</v>
      </c>
      <c r="BF66" s="12" t="s">
        <v>65</v>
      </c>
      <c r="BG66" s="13">
        <f>B68+AJ68+B70+AJ70+B84+AJ84+B85+AJ85+B89+AJ89+B93+AJ93+B96+AJ96+B101+AJ101+B107+AJ107+B112+AJ112+B113+AJ113+B116+AJ116</f>
        <v>0</v>
      </c>
      <c r="BH66" s="13">
        <f>SUM(C68,D68,G68,L68:U68,X68:Y68,AB68:AD68,AF68,AI68,AK68,AN68:AO68,AQ68,AT68:AW68,AZ68,AR68)+SUM(C70,D70,G70,L70:U70,X70:Y70,AB70:AD70,AF70,AI70,AK70,AN70:AO70,AQ70,AT70:AW70,AZ70,AR70)+SUM(C84,D84,G84,L84:U84,X84:Y84,AB84:AD84,AF84,AI84,AK84,AN84:AO84,AQ84,AT84:AW84,AZ84,AR84)+SUM(C85,D85,G85,L85:U85,X85:Y85,AB85:AD85,AF85,AI85,AK85,AN85:AO85,AQ85,AT85:AW85,AZ85,AR85)+SUM(C89,D89,G89,L89:U89,X89:Y89,AB89:AD89,AF89,AI89,AK89,AN89:AO89,AQ89,AT89:AW89,AZ89,AR89)+SUM(C93,D93,G93,L93:U93,X93:Y93,AB93:AD93,AF93,AI93,AK93,AN93:AO93,AQ93,AT93:AW93,AZ93,AR93)+SUM(C96,D96,G96,L96:U96,X96:Y96,AB96:AD96,AF96,AI96,AK96,AN96:AO96,AQ96,AT96:AW96,AZ96,AR96)+SUM(C101,D101,G101,L101:U101,X101:Y101,AB101:AD101,AF101,AI101,AK101,AN101:AO101,AQ101,AT101:AW101,AZ101,AR101)+SUM(C107,D107,G107,L107:U107,X107:Y107,AB107:AD107,AF107,AI107,AK107,AN107:AO107,AQ107,AT107:AW107,AZ107,AR107)+SUM(C112,D112,G112,L112:U112,X112:Y112,AB112:AD112,AF112,AI112,AK112,AN112:AO112,AQ112,AT112:AW112,AZ112,AR112)+SUM(C113,D113,G113,L113:U113,X113:Y113,AB113:AD113,AF113,AI113,AK113,AN113:AO113,AQ113,AT113:AW113,AZ113,AR113)+SUM(C116,D116,G116,L116:U116,X116:Y116,AB116:AD116,AF116,AI116,AK116,AN116:AO116,AQ116,AT116:AW116,AZ116,AR116)</f>
        <v>30.591806953937844</v>
      </c>
      <c r="BI66" s="13">
        <f>SUM(F68,H68,V68:W68,AA68,AE68,AH68,AM68,AS68,AX68,BB68,AY68)+SUM(F70,H70,V70:W70,AA70,AE70,AH70,AM70,AS70,AX70,BB70,AY70)+SUM(F84,H84,V84:W84,AA84,AE84,AH84,AM84,AS84,AX84,BB84,AY84)+SUM(F85,H85,V85:W85,AA85,AE85,AH85,AM85,AS85,AX85,BB85,AY85)+SUM(F89,H89,V89:W89,AA89,AE89,AH89,AM89,AS89,AX89,BB89,AY89)+SUM(F93,H93,V93:W93,AA93,AE93,AH93,AM93,AS93,AX93,BB93,AY93)+SUM(F96,H96,V96:W96,AA96,AE96,AH96,AM96,AS96,AX96,BB96,AY96)+SUM(F101,H101,V101:W101,AA101,AE101,AH101,AM101,AS101,AX101,BB101,AY101)+SUM(F107,H107,V107:W107,AA107,AE107,AH107,AM107,AS107,AX107,BB107,AY107)+SUM(F112,H112,V112:W112,AA112,AE112,AH112,AM112,AS112,AX112,BB112,AY112)+SUM(F113,H113,V113:W113,AA113,AE113,AH113,AM113,AS113,AX113,BB113,AY113)+SUM(F116,H116,V116:W116,AA116,AE116,AH116,AM116,AS116,AX116,BB116,AY116)</f>
        <v>108.18847319765256</v>
      </c>
      <c r="BJ66" s="13">
        <f>SUM(E68,I68,AG68,BA68)+SUM(E70,I70,AG70,BA70)+SUM(E84,I84,AG84,BA84)+SUM(E85,I85,AG85,BA85)+SUM(E89,I89,AG89,BA89)+SUM(E93,I93,AG93,BA93)+SUM(E96,I96,AG96,BA96)+SUM(E101,I101,AG101,BA101)+SUM(E107,I107,AG107,BA107)+SUM(E112,I112,AG112,BA112)+SUM(E113,I113,AG113,BA113)+SUM(E116,I116,AG116,BA116)</f>
        <v>58.011381043083411</v>
      </c>
      <c r="BK66" s="13">
        <f>SUM(J68:K68,Z68,AL68,AP68)+SUM(J70:K70,Z70,AL70,AP70)+SUM(J84:K84,Z84,AL84,AP84)+SUM(J85:K85,Z85,AL85,AP85)+SUM(J89:K89,Z89,AL89,AP89)+SUM(J93:K93,Z93,AL93,AP93)+SUM(J96:K96,Z96,AL96,AP96)+SUM(J101:K101,Z101,AL101,AP101)+SUM(J107:K107,Z107,AL107,AP107)+SUM(J112:K112,Z112,AL112,AP112)+SUM(J113:K113,Z113,AL113,AP113)+SUM(J116:K116,Z116,AL116,AP116)</f>
        <v>2039.7994325063789</v>
      </c>
      <c r="BL66" s="13">
        <f>BC68+BC70+BC84+BC85+BC89+BC93+BC96+BC101+BC107+BC112+BC113+BC116</f>
        <v>44.022598152303594</v>
      </c>
      <c r="BM66" s="13">
        <f>SUM(BG66:BL66)</f>
        <v>2280.6136918533562</v>
      </c>
    </row>
    <row r="67" spans="1:65" x14ac:dyDescent="0.3">
      <c r="A67" s="23" t="s">
        <v>4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Q67" s="22"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F67" s="12" t="s">
        <v>64</v>
      </c>
      <c r="BG67" s="13">
        <f>B67+AJ67+B71+AJ71+B95+AJ95+B115+AJ115</f>
        <v>5.0124429280880314</v>
      </c>
      <c r="BH67" s="13">
        <f>SUM(C67,D67,G67,L67:U67,X67:Y67,AB67:AD67,AF67,AI67,AK67,AN67:AO67,AQ67,AT67:AW67,AZ67,AR67)+SUM(C71,D71,G71,L71:U71,X71:Y71,AB71:AD71,AF71,AI71,AK71,AN71:AO71,AQ71,AT71:AW71,AZ71,AR71)+SUM(C95,D95,G95,L95:U95,X95:Y95,AB95:AD95,AF95,AI95,AK95,AN95:AO95,AQ95,AT95:AW95,AZ95,AR95)+SUM(C115,D115,G115,L115:U115,X115:Y115,AB115:AD115,AF115,AI115,AK115,AN115:AO115,AQ115,AT115:AW115,AZ115,AR115)</f>
        <v>17065.419668736045</v>
      </c>
      <c r="BI67" s="13">
        <f>SUM(F67,H67,V67:W67,AA67,AE67,AH67,AM67,AS67,AX67,BB67,AY67)+SUM(F71,H71,V71:W71,AA71,AE71,AH71,AM71,AS71,AX71,BB71,AY71)+SUM(F95,H95,V95:W95,AA95,AE95,AH95,AM95,AS95,AX95,BB95,AY95)+SUM(F115,H115,V115:W115,AA115,AE115,AH115,AM115,AS115,AX115,BB115,AY115)</f>
        <v>6174.4568482975556</v>
      </c>
      <c r="BJ67" s="13">
        <f>SUM(E67,I67,AG67,BA67)+SUM(E71,I71,AG71,BA71)+SUM(E95,I95,AG95,BA95)+SUM(E115,I115,AG115,BA115)</f>
        <v>54.489586477049571</v>
      </c>
      <c r="BK67" s="13">
        <f>SUM(J67:K67,Z67,AL67,AP67)+SUM(J71:K71,Z71,AL71,AP71)+SUM(J95:K95,Z95,AL95,AP95)+SUM(J115:K115,Z115,AL115,AP115)</f>
        <v>121699.77186098159</v>
      </c>
      <c r="BL67" s="13">
        <f>BC67+BC71+BC95+BC115</f>
        <v>157.53146024185472</v>
      </c>
      <c r="BM67" s="13">
        <f>SUM(BG67:BL67)</f>
        <v>145156.68186766218</v>
      </c>
    </row>
    <row r="68" spans="1:65" x14ac:dyDescent="0.3">
      <c r="A68" s="23" t="s">
        <v>5</v>
      </c>
      <c r="B68" s="22">
        <v>0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F68" s="12" t="s">
        <v>59</v>
      </c>
      <c r="BG68" s="13">
        <f>B72+AJ72+B73+AJ73+B88+AJ88+B100+AJ100+B104+AJ104</f>
        <v>6071.7859901889888</v>
      </c>
      <c r="BH68" s="13">
        <f>SUM(C72,D72,G72,L72:U72,X72:Y72,AB72:AD72,AF72,AI72,AK72,AN72:AO72,AQ72,AT72:AW72,AZ72,AR72)+SUM(C73,D73,G73,L73:U73,X73:Y73,AB73:AD73,AF73,AI73,AK73,AN73:AO73,AQ73,AT73:AW73,AZ73,AR73)+SUM(C88,D88,G88,L88:U88,X88:Y88,AB88:AD88,AF88,AI88,AK88,AN88:AO88,AQ88,AT88:AW88,AZ88,AR88)+SUM(C100,D100,G100,L100:U100,X100:Y100,AB100:AD100,AF100,AI100,AK100,AN100:AO100,AQ100,AT100:AW100,AZ100,AR100)+SUM(C104,D104,G104,L104:U104,X104:Y104,AB104:AD104,AF104,AI104,AK104,AN104:AO104,AQ104,AT104:AW104,AZ104,AR104)</f>
        <v>105036.80323537521</v>
      </c>
      <c r="BI68" s="13">
        <f>SUM(F72,H72,V72:W72,AA72,AE72,AH72,AM72,AS72,AX72,BB72,AY72)+SUM(F73,H73,V73:W73,AA73,AE73,AH73,AM73,AS73,AX73,BB73,AY73)+SUM(F88,H88,V88:W88,AA88,AE88,AH88,AM88,AS88,AX88,BB88,AY88)+SUM(F100,H100,V100:W100,AA100,AE100,AH100,AM100,AS100,AX100,BB100,AY100)+SUM(F104,H104,V104:W104,AA104,AE104,AH104,AM104,AS104,AX104,BB104,AY104)</f>
        <v>190584.74923547154</v>
      </c>
      <c r="BJ68" s="13">
        <f>SUM(E72,I72,AG72,BA72)+SUM(E73,I73,AG73,BA73)+SUM(E88,I88,AG88,BA88)+SUM(E100,I100,AG100,BA100)+SUM(E104,I104,AG104,BA104)</f>
        <v>11523.468733882419</v>
      </c>
      <c r="BK68" s="13">
        <f>SUM(J72:K72,Z72,AL72,AP72)+SUM(J73:K73,Z73,AL73,AP73)+SUM(J88:K88,Z88,AL88,AP88)+SUM(J100:K100,Z100,AL100,AP100)+SUM(J104:K104,Z104,AL104,AP104)</f>
        <v>1237248.8885482308</v>
      </c>
      <c r="BL68" s="13">
        <f>BC72+BC73+BC88+BC100+BC104</f>
        <v>3490.8176202097634</v>
      </c>
      <c r="BM68" s="13">
        <f>SUM(BG68:BL68)</f>
        <v>1553956.5133633586</v>
      </c>
    </row>
    <row r="69" spans="1:65" x14ac:dyDescent="0.3">
      <c r="A69" s="23" t="s">
        <v>6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2.6482738767318043E-4</v>
      </c>
      <c r="J69" s="22">
        <v>9.633023450524201E-4</v>
      </c>
      <c r="K69" s="22">
        <v>0</v>
      </c>
      <c r="L69" s="22">
        <v>0</v>
      </c>
      <c r="M69" s="22">
        <v>0</v>
      </c>
      <c r="N69" s="22">
        <v>0</v>
      </c>
      <c r="O69" s="22">
        <v>2.7183265991821477E-2</v>
      </c>
      <c r="P69" s="22">
        <v>0</v>
      </c>
      <c r="Q69" s="22">
        <v>1.2408926635724703E-2</v>
      </c>
      <c r="R69" s="22">
        <v>0</v>
      </c>
      <c r="S69" s="22">
        <v>4.504275519737126E-3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0.6685814311877909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7.1479482492284845E-3</v>
      </c>
      <c r="AH69" s="22">
        <v>0</v>
      </c>
      <c r="AI69" s="22">
        <v>0</v>
      </c>
      <c r="AJ69" s="22">
        <v>0</v>
      </c>
      <c r="AK69" s="22">
        <v>0</v>
      </c>
      <c r="AL69" s="22">
        <v>3.3477051263426877E-4</v>
      </c>
      <c r="AM69" s="22">
        <v>0</v>
      </c>
      <c r="AN69" s="22">
        <v>0</v>
      </c>
      <c r="AO69" s="22">
        <v>0</v>
      </c>
      <c r="AP69" s="22">
        <v>2.8460523015539638</v>
      </c>
      <c r="AQ69" s="22">
        <v>0</v>
      </c>
      <c r="AR69" s="22">
        <v>0</v>
      </c>
      <c r="AS69" s="22">
        <v>3.0616499003802914E-4</v>
      </c>
      <c r="AT69" s="22">
        <v>0</v>
      </c>
      <c r="AU69" s="22">
        <v>0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7.3734389083837453</v>
      </c>
      <c r="BB69" s="22">
        <v>0</v>
      </c>
      <c r="BC69" s="22">
        <v>3.5420955811514695E-4</v>
      </c>
      <c r="BD69" s="22">
        <v>10.941540332315526</v>
      </c>
      <c r="BF69" s="12" t="s">
        <v>60</v>
      </c>
      <c r="BG69" s="13">
        <f>B117+AJ117</f>
        <v>0</v>
      </c>
      <c r="BH69" s="13">
        <f>SUM(C117,D117,G117,L117:U117,X117:Y117,AB117:AD117,AF117,AI117,AK117,AN117:AO117,AQ117,AT117:AW117,AZ117,AR117)</f>
        <v>2955.0582656130832</v>
      </c>
      <c r="BI69" s="13">
        <f>SUM(F117,H117,V117:W117,AA117,AE117,AH117,AM117,AS117,AX117,BB117,AY117)</f>
        <v>99.506290826842303</v>
      </c>
      <c r="BJ69" s="13">
        <f>SUM(E117,I117,AG117,BA117)</f>
        <v>7.0156190580450559</v>
      </c>
      <c r="BK69" s="13">
        <f>SUM(J117:K117,Z117,AL117,AP117)</f>
        <v>813.57306339300828</v>
      </c>
      <c r="BL69" s="13">
        <f>BC117</f>
        <v>0</v>
      </c>
      <c r="BM69" s="13">
        <f>SUM(BG69:BL69)</f>
        <v>3875.1532388909791</v>
      </c>
    </row>
    <row r="70" spans="1:65" s="6" customFormat="1" x14ac:dyDescent="0.3">
      <c r="A70" s="23" t="s">
        <v>7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F70" s="12" t="s">
        <v>61</v>
      </c>
      <c r="BG70" s="13">
        <f>B118+AJ118</f>
        <v>6240.6747339130643</v>
      </c>
      <c r="BH70" s="13">
        <f>SUM(C118,D118,G118,L118:U118,X118:Y118,AB118:AD118,AF118,AI118,AK118,AN118:AO118,AQ118,AT118:AW118,AZ118,AR118)</f>
        <v>141666.63101518544</v>
      </c>
      <c r="BI70" s="13">
        <f>SUM(F118,H118,V118:W118,AA118,AE118,AH118,AM118,AS118,AX118,BB118,AY118)</f>
        <v>210046.14202542874</v>
      </c>
      <c r="BJ70" s="13">
        <f>SUM(E118,I118,AG118,BA118)</f>
        <v>16805.72755028501</v>
      </c>
      <c r="BK70" s="13">
        <f>SUM(J118:K118,Z118,AL118,AP118)</f>
        <v>1477520.0931852777</v>
      </c>
      <c r="BL70" s="13">
        <f>BC118</f>
        <v>4329.5137966347529</v>
      </c>
      <c r="BM70" s="13">
        <f>SUM(BG70:BL70)</f>
        <v>1856608.7823067247</v>
      </c>
    </row>
    <row r="71" spans="1:65" s="6" customFormat="1" x14ac:dyDescent="0.3">
      <c r="A71" s="25" t="s">
        <v>8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0.18988446916904519</v>
      </c>
      <c r="K71" s="22">
        <v>0.57166415464842835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0.17423561098246179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0.22240611858473799</v>
      </c>
      <c r="AX71" s="22">
        <v>0</v>
      </c>
      <c r="AY71" s="22">
        <v>0</v>
      </c>
      <c r="AZ71" s="22">
        <v>1.0403430861471628E-2</v>
      </c>
      <c r="BA71" s="22">
        <v>0.91690069642953298</v>
      </c>
      <c r="BB71" s="22">
        <v>0</v>
      </c>
      <c r="BC71" s="22">
        <v>9.9837966754626875E-2</v>
      </c>
      <c r="BD71" s="22">
        <v>2.1853324474303051</v>
      </c>
    </row>
    <row r="72" spans="1:65" s="6" customFormat="1" x14ac:dyDescent="0.3">
      <c r="A72" s="26" t="s">
        <v>9</v>
      </c>
      <c r="B72" s="22">
        <v>1151.0705253003439</v>
      </c>
      <c r="C72" s="22">
        <v>24.852367263893775</v>
      </c>
      <c r="D72" s="22">
        <v>1522.2817561900767</v>
      </c>
      <c r="E72" s="22">
        <v>0</v>
      </c>
      <c r="F72" s="22">
        <v>0</v>
      </c>
      <c r="G72" s="22">
        <v>0</v>
      </c>
      <c r="H72" s="22">
        <v>0</v>
      </c>
      <c r="I72" s="22">
        <v>2.3356750766942813</v>
      </c>
      <c r="J72" s="22">
        <v>0</v>
      </c>
      <c r="K72" s="22">
        <v>4479.9843517312001</v>
      </c>
      <c r="L72" s="22">
        <v>0</v>
      </c>
      <c r="M72" s="22">
        <v>0</v>
      </c>
      <c r="N72" s="22">
        <v>388.87413066216715</v>
      </c>
      <c r="O72" s="22">
        <v>2.8985419566600159</v>
      </c>
      <c r="P72" s="22">
        <v>0</v>
      </c>
      <c r="Q72" s="22">
        <v>1.3231594210050235</v>
      </c>
      <c r="R72" s="22">
        <v>7.2380418472755554</v>
      </c>
      <c r="S72" s="22">
        <v>11056.006065362277</v>
      </c>
      <c r="T72" s="22">
        <v>0</v>
      </c>
      <c r="U72" s="22">
        <v>0</v>
      </c>
      <c r="V72" s="22">
        <v>186.2186140729242</v>
      </c>
      <c r="W72" s="22">
        <v>277.01803309474673</v>
      </c>
      <c r="X72" s="22">
        <v>0</v>
      </c>
      <c r="Y72" s="22">
        <v>205.24797892708202</v>
      </c>
      <c r="Z72" s="22">
        <v>49882.867363403282</v>
      </c>
      <c r="AA72" s="22">
        <v>0</v>
      </c>
      <c r="AB72" s="22">
        <v>0</v>
      </c>
      <c r="AC72" s="22">
        <v>189.12929014565216</v>
      </c>
      <c r="AD72" s="22">
        <v>0</v>
      </c>
      <c r="AE72" s="22">
        <v>1982.7400977850659</v>
      </c>
      <c r="AF72" s="22">
        <v>0</v>
      </c>
      <c r="AG72" s="22">
        <v>0.91816857336770041</v>
      </c>
      <c r="AH72" s="22">
        <v>0</v>
      </c>
      <c r="AI72" s="22">
        <v>12.859868790292214</v>
      </c>
      <c r="AJ72" s="22">
        <v>0</v>
      </c>
      <c r="AK72" s="22">
        <v>16.116128548491933</v>
      </c>
      <c r="AL72" s="22">
        <v>11854.809433666665</v>
      </c>
      <c r="AM72" s="22">
        <v>0.39724748433588497</v>
      </c>
      <c r="AN72" s="22">
        <v>23.741156828506373</v>
      </c>
      <c r="AO72" s="22">
        <v>0</v>
      </c>
      <c r="AP72" s="22">
        <v>7903.7276837077088</v>
      </c>
      <c r="AQ72" s="22">
        <v>0</v>
      </c>
      <c r="AR72" s="22">
        <v>1309.2754172408602</v>
      </c>
      <c r="AS72" s="22">
        <v>293.77243493329598</v>
      </c>
      <c r="AT72" s="22">
        <v>0</v>
      </c>
      <c r="AU72" s="22">
        <v>0</v>
      </c>
      <c r="AV72" s="22">
        <v>1.3010209688031764</v>
      </c>
      <c r="AW72" s="22">
        <v>1.0979079905512035</v>
      </c>
      <c r="AX72" s="22">
        <v>0</v>
      </c>
      <c r="AY72" s="22">
        <v>3.192472456969444</v>
      </c>
      <c r="AZ72" s="22">
        <v>22.982873935538528</v>
      </c>
      <c r="BA72" s="22">
        <v>888.84713060209754</v>
      </c>
      <c r="BB72" s="22">
        <v>0</v>
      </c>
      <c r="BC72" s="22">
        <v>975.23748834820026</v>
      </c>
      <c r="BD72" s="22">
        <v>94668.362426316045</v>
      </c>
    </row>
    <row r="73" spans="1:65" s="6" customFormat="1" x14ac:dyDescent="0.3">
      <c r="A73" s="23" t="s">
        <v>360</v>
      </c>
      <c r="B73" s="22">
        <v>0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</row>
    <row r="74" spans="1:65" s="6" customFormat="1" x14ac:dyDescent="0.3">
      <c r="A74" s="23" t="s">
        <v>10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Q74" s="22"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</row>
    <row r="75" spans="1:65" s="6" customFormat="1" x14ac:dyDescent="0.3">
      <c r="A75" s="23" t="s">
        <v>11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1.6785367440357583E-2</v>
      </c>
      <c r="BD75" s="22">
        <v>1.6785367440357583E-2</v>
      </c>
    </row>
    <row r="76" spans="1:65" s="6" customFormat="1" x14ac:dyDescent="0.3">
      <c r="A76" s="23" t="s">
        <v>12</v>
      </c>
      <c r="B76" s="22">
        <v>0</v>
      </c>
      <c r="C76" s="22">
        <v>0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26.773363014369711</v>
      </c>
      <c r="K76" s="22">
        <v>0.34841293943908902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6.3212169943632521E-5</v>
      </c>
      <c r="S76" s="22">
        <v>0</v>
      </c>
      <c r="T76" s="22">
        <v>0</v>
      </c>
      <c r="U76" s="22">
        <v>70.304229308369401</v>
      </c>
      <c r="V76" s="22">
        <v>0</v>
      </c>
      <c r="W76" s="22">
        <v>0</v>
      </c>
      <c r="X76" s="22">
        <v>0</v>
      </c>
      <c r="Y76" s="22">
        <v>0</v>
      </c>
      <c r="Z76" s="22">
        <v>9.3601736490327367E-2</v>
      </c>
      <c r="AA76" s="22">
        <v>0</v>
      </c>
      <c r="AB76" s="22">
        <v>6.3712125941323938</v>
      </c>
      <c r="AC76" s="22">
        <v>5.5936071344474962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2.874418496397611E-2</v>
      </c>
      <c r="AM76" s="22">
        <v>1.6112906064063192E-5</v>
      </c>
      <c r="AN76" s="22">
        <v>12.627958307525684</v>
      </c>
      <c r="AO76" s="22">
        <v>0</v>
      </c>
      <c r="AP76" s="22">
        <v>0</v>
      </c>
      <c r="AQ76" s="22">
        <v>0</v>
      </c>
      <c r="AR76" s="22">
        <v>35.404419708522568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7.4366171663884248</v>
      </c>
      <c r="BA76" s="22">
        <v>1.6856578651635337E-4</v>
      </c>
      <c r="BB76" s="22">
        <v>0</v>
      </c>
      <c r="BC76" s="22">
        <v>1.2354850391067489</v>
      </c>
      <c r="BD76" s="22">
        <v>166.21789902461833</v>
      </c>
    </row>
    <row r="77" spans="1:65" s="6" customFormat="1" x14ac:dyDescent="0.3">
      <c r="A77" s="23" t="s">
        <v>13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</row>
    <row r="78" spans="1:65" s="6" customFormat="1" x14ac:dyDescent="0.3">
      <c r="A78" s="23" t="s">
        <v>14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</row>
    <row r="79" spans="1:65" s="6" customFormat="1" x14ac:dyDescent="0.3">
      <c r="A79" s="23" t="s">
        <v>15</v>
      </c>
      <c r="B79" s="22">
        <v>0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</row>
    <row r="80" spans="1:65" s="6" customFormat="1" x14ac:dyDescent="0.3">
      <c r="A80" s="23" t="s">
        <v>16</v>
      </c>
      <c r="B80" s="22">
        <v>1.7785495583678892</v>
      </c>
      <c r="C80" s="22">
        <v>2.1868769343649213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2.6334874515946696E-2</v>
      </c>
      <c r="J80" s="22">
        <v>6.3767050320320857</v>
      </c>
      <c r="K80" s="22">
        <v>5.186000904507041E-3</v>
      </c>
      <c r="L80" s="22">
        <v>0</v>
      </c>
      <c r="M80" s="22">
        <v>0</v>
      </c>
      <c r="N80" s="22">
        <v>0</v>
      </c>
      <c r="O80" s="22">
        <v>1.1058779673604623E-2</v>
      </c>
      <c r="P80" s="22">
        <v>0</v>
      </c>
      <c r="Q80" s="22">
        <v>5.0482376066102739E-3</v>
      </c>
      <c r="R80" s="22">
        <v>0</v>
      </c>
      <c r="S80" s="22">
        <v>4.5483906493359338</v>
      </c>
      <c r="T80" s="22">
        <v>0</v>
      </c>
      <c r="U80" s="22">
        <v>0.30236974402977479</v>
      </c>
      <c r="V80" s="22">
        <v>2.3061229822224618</v>
      </c>
      <c r="W80" s="22">
        <v>4.685117344371388E-6</v>
      </c>
      <c r="X80" s="22">
        <v>0</v>
      </c>
      <c r="Y80" s="22">
        <v>7.5462225515468093</v>
      </c>
      <c r="Z80" s="22">
        <v>0.99955658312326146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0.24958410875149278</v>
      </c>
      <c r="AH80" s="22">
        <v>0</v>
      </c>
      <c r="AI80" s="22">
        <v>0.5227792737646717</v>
      </c>
      <c r="AJ80" s="22">
        <v>0</v>
      </c>
      <c r="AK80" s="22">
        <v>1.2057281112689927E-4</v>
      </c>
      <c r="AL80" s="22">
        <v>0.53855016602688532</v>
      </c>
      <c r="AM80" s="22">
        <v>0</v>
      </c>
      <c r="AN80" s="22">
        <v>0.18477068442409136</v>
      </c>
      <c r="AO80" s="22">
        <v>0</v>
      </c>
      <c r="AP80" s="22">
        <v>2.2662067018523399E-2</v>
      </c>
      <c r="AQ80" s="22">
        <v>0</v>
      </c>
      <c r="AR80" s="22">
        <v>2.1200904623739174E-2</v>
      </c>
      <c r="AS80" s="22">
        <v>0.45308972185340113</v>
      </c>
      <c r="AT80" s="22">
        <v>0</v>
      </c>
      <c r="AU80" s="22">
        <v>0</v>
      </c>
      <c r="AV80" s="22">
        <v>1.789273543121451</v>
      </c>
      <c r="AW80" s="22">
        <v>0</v>
      </c>
      <c r="AX80" s="22">
        <v>1.127533744795687</v>
      </c>
      <c r="AY80" s="22">
        <v>1.1752088509283691</v>
      </c>
      <c r="AZ80" s="22">
        <v>87.188327347490727</v>
      </c>
      <c r="BA80" s="22">
        <v>3.8979339190194278</v>
      </c>
      <c r="BB80" s="22">
        <v>0.15071861180821083</v>
      </c>
      <c r="BC80" s="22">
        <v>4.0454799715075778</v>
      </c>
      <c r="BD80" s="22">
        <v>127.45966010078655</v>
      </c>
    </row>
    <row r="81" spans="1:56" s="6" customFormat="1" x14ac:dyDescent="0.3">
      <c r="A81" s="23" t="s">
        <v>17</v>
      </c>
      <c r="B81" s="22">
        <v>1.2845468693940318</v>
      </c>
      <c r="C81" s="22">
        <v>0.69880748475655352</v>
      </c>
      <c r="D81" s="22">
        <v>1.0550302826574758</v>
      </c>
      <c r="E81" s="22">
        <v>0.83087568829770042</v>
      </c>
      <c r="F81" s="22">
        <v>0</v>
      </c>
      <c r="G81" s="22">
        <v>0.98660659732768474</v>
      </c>
      <c r="H81" s="22">
        <v>0</v>
      </c>
      <c r="I81" s="22">
        <v>0.18000557348429333</v>
      </c>
      <c r="J81" s="22">
        <v>66322.569008025443</v>
      </c>
      <c r="K81" s="22">
        <v>928.87533835299121</v>
      </c>
      <c r="L81" s="22">
        <v>0</v>
      </c>
      <c r="M81" s="22">
        <v>0.35202645604083266</v>
      </c>
      <c r="N81" s="22">
        <v>1956.6241227620228</v>
      </c>
      <c r="O81" s="22">
        <v>443.79344432419646</v>
      </c>
      <c r="P81" s="22">
        <v>0</v>
      </c>
      <c r="Q81" s="22">
        <v>916.15076267886946</v>
      </c>
      <c r="R81" s="22">
        <v>26.365305906235985</v>
      </c>
      <c r="S81" s="22">
        <v>0</v>
      </c>
      <c r="T81" s="22">
        <v>4.9190451804381252E-2</v>
      </c>
      <c r="U81" s="22">
        <v>0.10281037557219021</v>
      </c>
      <c r="V81" s="22">
        <v>14.464091001418135</v>
      </c>
      <c r="W81" s="22">
        <v>9.8915192644236233E-2</v>
      </c>
      <c r="X81" s="22">
        <v>0</v>
      </c>
      <c r="Y81" s="22">
        <v>29.558220984754879</v>
      </c>
      <c r="Z81" s="22">
        <v>17669.750878058501</v>
      </c>
      <c r="AA81" s="22">
        <v>0</v>
      </c>
      <c r="AB81" s="22">
        <v>1.6289965970763698</v>
      </c>
      <c r="AC81" s="22">
        <v>0</v>
      </c>
      <c r="AD81" s="22">
        <v>0</v>
      </c>
      <c r="AE81" s="22">
        <v>365.84815704250212</v>
      </c>
      <c r="AF81" s="22">
        <v>17.157443085285511</v>
      </c>
      <c r="AG81" s="22">
        <v>4.8585251515839625</v>
      </c>
      <c r="AH81" s="22">
        <v>0</v>
      </c>
      <c r="AI81" s="22">
        <v>42.169155917090016</v>
      </c>
      <c r="AJ81" s="22">
        <v>0</v>
      </c>
      <c r="AK81" s="22">
        <v>2744.691008813345</v>
      </c>
      <c r="AL81" s="22">
        <v>11435.167127961628</v>
      </c>
      <c r="AM81" s="22">
        <v>3.789375998543705E-2</v>
      </c>
      <c r="AN81" s="22">
        <v>11.715348218216283</v>
      </c>
      <c r="AO81" s="22">
        <v>2.471179095385978E-2</v>
      </c>
      <c r="AP81" s="22">
        <v>10792.827129333729</v>
      </c>
      <c r="AQ81" s="22">
        <v>0</v>
      </c>
      <c r="AR81" s="22">
        <v>213.35367667211182</v>
      </c>
      <c r="AS81" s="22">
        <v>8553.1216340938245</v>
      </c>
      <c r="AT81" s="22">
        <v>1.1656505166914992E-2</v>
      </c>
      <c r="AU81" s="22">
        <v>0</v>
      </c>
      <c r="AV81" s="22">
        <v>0.43793489912099615</v>
      </c>
      <c r="AW81" s="22">
        <v>11.321147513262845</v>
      </c>
      <c r="AX81" s="22">
        <v>9.268670083472454</v>
      </c>
      <c r="AY81" s="22">
        <v>0.2796395589542906</v>
      </c>
      <c r="AZ81" s="22">
        <v>6994.7019204480821</v>
      </c>
      <c r="BA81" s="22">
        <v>5033.5193177190822</v>
      </c>
      <c r="BB81" s="22">
        <v>0</v>
      </c>
      <c r="BC81" s="22">
        <v>517.9624625071682</v>
      </c>
      <c r="BD81" s="22">
        <v>135063.89354473806</v>
      </c>
    </row>
    <row r="82" spans="1:56" s="6" customFormat="1" x14ac:dyDescent="0.3">
      <c r="A82" s="23" t="s">
        <v>18</v>
      </c>
      <c r="B82" s="22">
        <v>0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3.224655589375363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3.224655589375363</v>
      </c>
    </row>
    <row r="83" spans="1:56" s="6" customFormat="1" x14ac:dyDescent="0.3">
      <c r="A83" s="23" t="s">
        <v>19</v>
      </c>
      <c r="B83" s="22">
        <v>0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2.3436570699925134E-5</v>
      </c>
      <c r="J83" s="22">
        <v>1.0349615420306497</v>
      </c>
      <c r="K83" s="22">
        <v>2.485777441562803E-3</v>
      </c>
      <c r="L83" s="22">
        <v>0</v>
      </c>
      <c r="M83" s="22">
        <v>0</v>
      </c>
      <c r="N83" s="22">
        <v>0.1338166793161841</v>
      </c>
      <c r="O83" s="22">
        <v>2.4056520017423904E-3</v>
      </c>
      <c r="P83" s="22">
        <v>0</v>
      </c>
      <c r="Q83" s="22">
        <v>1.0981594047487495E-3</v>
      </c>
      <c r="R83" s="22">
        <v>0.43268947179588441</v>
      </c>
      <c r="S83" s="22">
        <v>0.81369931247255101</v>
      </c>
      <c r="T83" s="22">
        <v>0</v>
      </c>
      <c r="U83" s="22">
        <v>0</v>
      </c>
      <c r="V83" s="22">
        <v>0</v>
      </c>
      <c r="W83" s="22">
        <v>2.2456916649574049E-6</v>
      </c>
      <c r="X83" s="22">
        <v>0</v>
      </c>
      <c r="Y83" s="22">
        <v>0.62457195728038972</v>
      </c>
      <c r="Z83" s="22">
        <v>0.82198736495554003</v>
      </c>
      <c r="AA83" s="22">
        <v>0</v>
      </c>
      <c r="AB83" s="22">
        <v>0</v>
      </c>
      <c r="AC83" s="22">
        <v>0</v>
      </c>
      <c r="AD83" s="22">
        <v>0</v>
      </c>
      <c r="AE83" s="22">
        <v>0.48129709834191992</v>
      </c>
      <c r="AF83" s="22">
        <v>0</v>
      </c>
      <c r="AG83" s="22">
        <v>6.3257579200678277E-4</v>
      </c>
      <c r="AH83" s="22">
        <v>0</v>
      </c>
      <c r="AI83" s="22">
        <v>0.14034432220965648</v>
      </c>
      <c r="AJ83" s="22">
        <v>0</v>
      </c>
      <c r="AK83" s="22">
        <v>5.779350591793786E-5</v>
      </c>
      <c r="AL83" s="22">
        <v>0.25810465076026523</v>
      </c>
      <c r="AM83" s="22">
        <v>0</v>
      </c>
      <c r="AN83" s="22">
        <v>1.7484449475224789E-4</v>
      </c>
      <c r="AO83" s="22">
        <v>0</v>
      </c>
      <c r="AP83" s="22">
        <v>1.8555778012677597E-2</v>
      </c>
      <c r="AQ83" s="22">
        <v>0</v>
      </c>
      <c r="AR83" s="22">
        <v>0</v>
      </c>
      <c r="AS83" s="22">
        <v>0.10805365395886332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0.65301541165948396</v>
      </c>
      <c r="BB83" s="22">
        <v>0</v>
      </c>
      <c r="BC83" s="22">
        <v>3.7351971084980428E-5</v>
      </c>
      <c r="BD83" s="22">
        <v>5.528015079668247</v>
      </c>
    </row>
    <row r="84" spans="1:56" s="6" customFormat="1" x14ac:dyDescent="0.3">
      <c r="A84" s="23" t="s">
        <v>20</v>
      </c>
      <c r="B84" s="22">
        <v>0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</row>
    <row r="85" spans="1:56" s="6" customFormat="1" x14ac:dyDescent="0.3">
      <c r="A85" s="23" t="s">
        <v>21</v>
      </c>
      <c r="B85" s="22">
        <v>0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0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</row>
    <row r="86" spans="1:56" s="6" customFormat="1" x14ac:dyDescent="0.3">
      <c r="A86" s="23" t="s">
        <v>22</v>
      </c>
      <c r="B86" s="22">
        <v>0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</row>
    <row r="87" spans="1:56" s="6" customFormat="1" x14ac:dyDescent="0.3">
      <c r="A87" s="23" t="s">
        <v>23</v>
      </c>
      <c r="B87" s="22">
        <v>0</v>
      </c>
      <c r="C87" s="22">
        <v>1.4078726940599924</v>
      </c>
      <c r="D87" s="22">
        <v>0</v>
      </c>
      <c r="E87" s="22">
        <v>0</v>
      </c>
      <c r="F87" s="22">
        <v>0</v>
      </c>
      <c r="G87" s="22">
        <v>0</v>
      </c>
      <c r="H87" s="22">
        <v>0</v>
      </c>
      <c r="I87" s="22">
        <v>1.3023750065155608E-3</v>
      </c>
      <c r="J87" s="22">
        <v>52.171062115863286</v>
      </c>
      <c r="K87" s="22">
        <v>17.481497859296425</v>
      </c>
      <c r="L87" s="22">
        <v>0</v>
      </c>
      <c r="M87" s="22">
        <v>0</v>
      </c>
      <c r="N87" s="22">
        <v>0</v>
      </c>
      <c r="O87" s="22">
        <v>0.13368257163380246</v>
      </c>
      <c r="P87" s="22">
        <v>74.978254750198957</v>
      </c>
      <c r="Q87" s="22">
        <v>6.1024941755636004E-2</v>
      </c>
      <c r="R87" s="22">
        <v>3.8931432171430101E-2</v>
      </c>
      <c r="S87" s="22">
        <v>5.2342854550097365E-2</v>
      </c>
      <c r="T87" s="22">
        <v>0</v>
      </c>
      <c r="U87" s="22">
        <v>0</v>
      </c>
      <c r="V87" s="22">
        <v>0</v>
      </c>
      <c r="W87" s="22">
        <v>1.8691985158160818E-3</v>
      </c>
      <c r="X87" s="22">
        <v>0</v>
      </c>
      <c r="Y87" s="22">
        <v>0</v>
      </c>
      <c r="Z87" s="22">
        <v>7.0867200063859705</v>
      </c>
      <c r="AA87" s="22">
        <v>0</v>
      </c>
      <c r="AB87" s="22">
        <v>0</v>
      </c>
      <c r="AC87" s="22">
        <v>0</v>
      </c>
      <c r="AD87" s="22">
        <v>0</v>
      </c>
      <c r="AE87" s="22">
        <v>3572.2327573939842</v>
      </c>
      <c r="AF87" s="22">
        <v>0.19559615670083355</v>
      </c>
      <c r="AG87" s="22">
        <v>3.5152365582181856E-2</v>
      </c>
      <c r="AH87" s="22">
        <v>0</v>
      </c>
      <c r="AI87" s="22">
        <v>0</v>
      </c>
      <c r="AJ87" s="22">
        <v>0</v>
      </c>
      <c r="AK87" s="22">
        <v>4.8104348950178087E-2</v>
      </c>
      <c r="AL87" s="22">
        <v>216.08158835765963</v>
      </c>
      <c r="AM87" s="22">
        <v>7.1277372552778974E-4</v>
      </c>
      <c r="AN87" s="22">
        <v>6.4321179528081887</v>
      </c>
      <c r="AO87" s="22">
        <v>0</v>
      </c>
      <c r="AP87" s="22">
        <v>263.16787466597265</v>
      </c>
      <c r="AQ87" s="22">
        <v>0</v>
      </c>
      <c r="AR87" s="22">
        <v>0</v>
      </c>
      <c r="AS87" s="22">
        <v>24.692327556505663</v>
      </c>
      <c r="AT87" s="22">
        <v>22.422453339077673</v>
      </c>
      <c r="AU87" s="22">
        <v>0</v>
      </c>
      <c r="AV87" s="22">
        <v>5.6938530788829658</v>
      </c>
      <c r="AW87" s="22">
        <v>0</v>
      </c>
      <c r="AX87" s="22">
        <v>0</v>
      </c>
      <c r="AY87" s="22">
        <v>0</v>
      </c>
      <c r="AZ87" s="22">
        <v>0</v>
      </c>
      <c r="BA87" s="22">
        <v>36.671812976900547</v>
      </c>
      <c r="BB87" s="22">
        <v>0</v>
      </c>
      <c r="BC87" s="22">
        <v>57.55758658621621</v>
      </c>
      <c r="BD87" s="22">
        <v>4358.6464983524047</v>
      </c>
    </row>
    <row r="88" spans="1:56" s="6" customFormat="1" x14ac:dyDescent="0.3">
      <c r="A88" s="23" t="s">
        <v>24</v>
      </c>
      <c r="B88" s="22">
        <v>4918.2756693540869</v>
      </c>
      <c r="C88" s="22">
        <v>124.06823195722887</v>
      </c>
      <c r="D88" s="22">
        <v>1713.3264932152806</v>
      </c>
      <c r="E88" s="22">
        <v>26.812648207564841</v>
      </c>
      <c r="F88" s="22">
        <v>0</v>
      </c>
      <c r="G88" s="22">
        <v>0</v>
      </c>
      <c r="H88" s="22">
        <v>0</v>
      </c>
      <c r="I88" s="22">
        <v>0.28455083598211928</v>
      </c>
      <c r="J88" s="22">
        <v>79031.238628908555</v>
      </c>
      <c r="K88" s="22">
        <v>6166.3219211037367</v>
      </c>
      <c r="L88" s="22">
        <v>0</v>
      </c>
      <c r="M88" s="22">
        <v>0</v>
      </c>
      <c r="N88" s="22">
        <v>635.96699771513966</v>
      </c>
      <c r="O88" s="22">
        <v>29.207783721534081</v>
      </c>
      <c r="P88" s="22">
        <v>0</v>
      </c>
      <c r="Q88" s="22">
        <v>1355.8654848327949</v>
      </c>
      <c r="R88" s="22">
        <v>299.66640360727257</v>
      </c>
      <c r="S88" s="22">
        <v>4250.5392439265943</v>
      </c>
      <c r="T88" s="22">
        <v>0</v>
      </c>
      <c r="U88" s="22">
        <v>0</v>
      </c>
      <c r="V88" s="22">
        <v>74.237123897002604</v>
      </c>
      <c r="W88" s="22">
        <v>9652.2157848836086</v>
      </c>
      <c r="X88" s="22">
        <v>0</v>
      </c>
      <c r="Y88" s="22">
        <v>5658.39154189696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25501.200532802697</v>
      </c>
      <c r="AF88" s="22">
        <v>0</v>
      </c>
      <c r="AG88" s="22">
        <v>24.659152214593174</v>
      </c>
      <c r="AH88" s="22">
        <v>0</v>
      </c>
      <c r="AI88" s="22">
        <v>507.40216317038482</v>
      </c>
      <c r="AJ88" s="22">
        <v>0</v>
      </c>
      <c r="AK88" s="22">
        <v>1544.0613332133489</v>
      </c>
      <c r="AL88" s="22">
        <v>139589.19167271836</v>
      </c>
      <c r="AM88" s="22">
        <v>5.8079381225770721</v>
      </c>
      <c r="AN88" s="22">
        <v>94.300989944861428</v>
      </c>
      <c r="AO88" s="22">
        <v>0</v>
      </c>
      <c r="AP88" s="22">
        <v>46286.126583595244</v>
      </c>
      <c r="AQ88" s="22">
        <v>0</v>
      </c>
      <c r="AR88" s="22">
        <v>1.7790655563962929</v>
      </c>
      <c r="AS88" s="22">
        <v>10813.181482534772</v>
      </c>
      <c r="AT88" s="22">
        <v>0</v>
      </c>
      <c r="AU88" s="22">
        <v>0</v>
      </c>
      <c r="AV88" s="22">
        <v>0</v>
      </c>
      <c r="AW88" s="22">
        <v>0</v>
      </c>
      <c r="AX88" s="22">
        <v>89.436907291456379</v>
      </c>
      <c r="AY88" s="22">
        <v>3.2472264524514864</v>
      </c>
      <c r="AZ88" s="22">
        <v>9798.9836922502927</v>
      </c>
      <c r="BA88" s="22">
        <v>8186.1000933898586</v>
      </c>
      <c r="BB88" s="22">
        <v>7.8417064330477384</v>
      </c>
      <c r="BC88" s="22">
        <v>1300.2385788800796</v>
      </c>
      <c r="BD88" s="22">
        <v>357689.97762663377</v>
      </c>
    </row>
    <row r="89" spans="1:56" s="6" customFormat="1" x14ac:dyDescent="0.3">
      <c r="A89" s="23" t="s">
        <v>25</v>
      </c>
      <c r="B89" s="22">
        <v>0</v>
      </c>
      <c r="C89" s="22">
        <v>0</v>
      </c>
      <c r="D89" s="22">
        <v>0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</row>
    <row r="90" spans="1:56" s="6" customFormat="1" x14ac:dyDescent="0.3">
      <c r="A90" s="23" t="s">
        <v>26</v>
      </c>
      <c r="B90" s="22">
        <v>0</v>
      </c>
      <c r="C90" s="22">
        <v>0</v>
      </c>
      <c r="D90" s="22">
        <v>0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  <c r="AQ90" s="22">
        <v>0</v>
      </c>
      <c r="AR90" s="22">
        <v>0.95455120811866834</v>
      </c>
      <c r="AS90" s="22">
        <v>0</v>
      </c>
      <c r="AT90" s="22">
        <v>0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0.34724728892239753</v>
      </c>
      <c r="BD90" s="22">
        <v>1.3017984970410659</v>
      </c>
    </row>
    <row r="91" spans="1:56" s="6" customFormat="1" x14ac:dyDescent="0.3">
      <c r="A91" s="23" t="s">
        <v>27</v>
      </c>
      <c r="B91" s="22">
        <v>0</v>
      </c>
      <c r="C91" s="22">
        <v>0</v>
      </c>
      <c r="D91" s="22">
        <v>0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0</v>
      </c>
      <c r="AQ91" s="22">
        <v>0</v>
      </c>
      <c r="AR91" s="22">
        <v>26.12141212369481</v>
      </c>
      <c r="AS91" s="22">
        <v>0</v>
      </c>
      <c r="AT91" s="22">
        <v>0</v>
      </c>
      <c r="AU91" s="22">
        <v>0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26.12141212369481</v>
      </c>
    </row>
    <row r="92" spans="1:56" s="6" customFormat="1" x14ac:dyDescent="0.3">
      <c r="A92" s="23" t="s">
        <v>28</v>
      </c>
      <c r="B92" s="22">
        <v>0</v>
      </c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0</v>
      </c>
      <c r="AQ92" s="22"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</row>
    <row r="93" spans="1:56" s="6" customFormat="1" x14ac:dyDescent="0.3">
      <c r="A93" s="23" t="s">
        <v>29</v>
      </c>
      <c r="B93" s="22">
        <v>0</v>
      </c>
      <c r="C93" s="22">
        <v>0</v>
      </c>
      <c r="D93" s="22">
        <v>0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0</v>
      </c>
      <c r="AQ93" s="22"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</row>
    <row r="94" spans="1:56" s="6" customFormat="1" x14ac:dyDescent="0.3">
      <c r="A94" s="23" t="s">
        <v>30</v>
      </c>
      <c r="B94" s="22">
        <v>0</v>
      </c>
      <c r="C94" s="22">
        <v>0</v>
      </c>
      <c r="D94" s="22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</row>
    <row r="95" spans="1:56" s="6" customFormat="1" x14ac:dyDescent="0.3">
      <c r="A95" s="25" t="s">
        <v>31</v>
      </c>
      <c r="B95" s="22">
        <v>0</v>
      </c>
      <c r="C95" s="22">
        <v>0</v>
      </c>
      <c r="D95" s="22">
        <v>0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</row>
    <row r="96" spans="1:56" s="6" customFormat="1" x14ac:dyDescent="0.3">
      <c r="A96" s="23" t="s">
        <v>32</v>
      </c>
      <c r="B96" s="22">
        <v>0</v>
      </c>
      <c r="C96" s="22">
        <v>0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</row>
    <row r="97" spans="1:56" s="6" customFormat="1" x14ac:dyDescent="0.3">
      <c r="A97" s="23" t="s">
        <v>33</v>
      </c>
      <c r="B97" s="22">
        <v>0.18184148060387384</v>
      </c>
      <c r="C97" s="22">
        <v>0</v>
      </c>
      <c r="D97" s="22">
        <v>0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7.2135663246211772</v>
      </c>
      <c r="K97" s="22">
        <v>18.732353498387393</v>
      </c>
      <c r="L97" s="22">
        <v>0</v>
      </c>
      <c r="M97" s="22">
        <v>0</v>
      </c>
      <c r="N97" s="22">
        <v>1.9816058783755485E-3</v>
      </c>
      <c r="O97" s="22">
        <v>0</v>
      </c>
      <c r="P97" s="22">
        <v>0</v>
      </c>
      <c r="Q97" s="22">
        <v>8.4020089243123248</v>
      </c>
      <c r="R97" s="22">
        <v>3.3985899452832306E-3</v>
      </c>
      <c r="S97" s="22">
        <v>3.8466467050819468E-3</v>
      </c>
      <c r="T97" s="22">
        <v>0</v>
      </c>
      <c r="U97" s="22">
        <v>0</v>
      </c>
      <c r="V97" s="22">
        <v>0.27357817626749481</v>
      </c>
      <c r="W97" s="22">
        <v>0</v>
      </c>
      <c r="X97" s="22">
        <v>1.0849875009364474</v>
      </c>
      <c r="Y97" s="22">
        <v>1.5313150837776222</v>
      </c>
      <c r="Z97" s="22">
        <v>69.14324139374466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1.5454254788443802</v>
      </c>
      <c r="AM97" s="22">
        <v>8.6630724095454882E-4</v>
      </c>
      <c r="AN97" s="22">
        <v>2.2147359817138476E-3</v>
      </c>
      <c r="AO97" s="22">
        <v>0</v>
      </c>
      <c r="AP97" s="22">
        <v>0</v>
      </c>
      <c r="AQ97" s="22"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v>1.9816058783755485E-3</v>
      </c>
      <c r="AW97" s="22">
        <v>1.9816058783755485E-3</v>
      </c>
      <c r="AX97" s="22">
        <v>0</v>
      </c>
      <c r="AY97" s="22">
        <v>0</v>
      </c>
      <c r="AZ97" s="22">
        <v>0</v>
      </c>
      <c r="BA97" s="22">
        <v>9.06290652075528E-3</v>
      </c>
      <c r="BB97" s="22">
        <v>0</v>
      </c>
      <c r="BC97" s="22">
        <v>0.49868275073219831</v>
      </c>
      <c r="BD97" s="22">
        <v>108.63233461625647</v>
      </c>
    </row>
    <row r="98" spans="1:56" s="6" customFormat="1" x14ac:dyDescent="0.3">
      <c r="A98" s="23" t="s">
        <v>34</v>
      </c>
      <c r="B98" s="22">
        <v>0.1183472446078931</v>
      </c>
      <c r="C98" s="22">
        <v>0</v>
      </c>
      <c r="D98" s="22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0.43170011387799834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0.65979672634876674</v>
      </c>
      <c r="BB98" s="22">
        <v>0</v>
      </c>
      <c r="BC98" s="22">
        <v>1.3667011471324213</v>
      </c>
      <c r="BD98" s="22">
        <v>2.5765452319670796</v>
      </c>
    </row>
    <row r="99" spans="1:56" s="6" customFormat="1" x14ac:dyDescent="0.3">
      <c r="A99" s="23" t="s">
        <v>35</v>
      </c>
      <c r="B99" s="22">
        <v>0</v>
      </c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2">
        <v>0</v>
      </c>
      <c r="I99" s="22">
        <v>3.0992099382879122E-6</v>
      </c>
      <c r="J99" s="22">
        <v>1704.8960802972858</v>
      </c>
      <c r="K99" s="22">
        <v>27.812299619651043</v>
      </c>
      <c r="L99" s="22">
        <v>0</v>
      </c>
      <c r="M99" s="22">
        <v>0</v>
      </c>
      <c r="N99" s="22">
        <v>226.40817015577875</v>
      </c>
      <c r="O99" s="22">
        <v>5.3396086299323455</v>
      </c>
      <c r="P99" s="22">
        <v>0</v>
      </c>
      <c r="Q99" s="22">
        <v>36.020483193214204</v>
      </c>
      <c r="R99" s="22">
        <v>3.5642917395691267E-3</v>
      </c>
      <c r="S99" s="22">
        <v>90.077556987224312</v>
      </c>
      <c r="T99" s="22">
        <v>0</v>
      </c>
      <c r="U99" s="22">
        <v>0</v>
      </c>
      <c r="V99" s="22">
        <v>0</v>
      </c>
      <c r="W99" s="22">
        <v>7.377866659125651E-3</v>
      </c>
      <c r="X99" s="22">
        <v>0</v>
      </c>
      <c r="Y99" s="22">
        <v>5.3913909250092464E-2</v>
      </c>
      <c r="Z99" s="22">
        <v>72.354967972355425</v>
      </c>
      <c r="AA99" s="22">
        <v>0</v>
      </c>
      <c r="AB99" s="22">
        <v>0</v>
      </c>
      <c r="AC99" s="22">
        <v>0</v>
      </c>
      <c r="AD99" s="22">
        <v>0</v>
      </c>
      <c r="AE99" s="22">
        <v>0.95062443164174648</v>
      </c>
      <c r="AF99" s="22">
        <v>0</v>
      </c>
      <c r="AG99" s="22">
        <v>8.3650684496859056E-5</v>
      </c>
      <c r="AH99" s="22">
        <v>0</v>
      </c>
      <c r="AI99" s="22">
        <v>0</v>
      </c>
      <c r="AJ99" s="22">
        <v>0</v>
      </c>
      <c r="AK99" s="22">
        <v>0</v>
      </c>
      <c r="AL99" s="22">
        <v>849.48566891978965</v>
      </c>
      <c r="AM99" s="22">
        <v>149.55082342482757</v>
      </c>
      <c r="AN99" s="22">
        <v>0.57442407989199484</v>
      </c>
      <c r="AO99" s="22">
        <v>0</v>
      </c>
      <c r="AP99" s="22">
        <v>35.686984208347084</v>
      </c>
      <c r="AQ99" s="22">
        <v>0</v>
      </c>
      <c r="AR99" s="22">
        <v>0</v>
      </c>
      <c r="AS99" s="22">
        <v>333.0151218204989</v>
      </c>
      <c r="AT99" s="22">
        <v>0</v>
      </c>
      <c r="AU99" s="22">
        <v>0</v>
      </c>
      <c r="AV99" s="22">
        <v>0</v>
      </c>
      <c r="AW99" s="22">
        <v>0.27784283494139833</v>
      </c>
      <c r="AX99" s="22">
        <v>0</v>
      </c>
      <c r="AY99" s="22">
        <v>18.282887756270753</v>
      </c>
      <c r="AZ99" s="22">
        <v>1.3848545863247128</v>
      </c>
      <c r="BA99" s="22">
        <v>1.6867294501399144</v>
      </c>
      <c r="BB99" s="22">
        <v>0</v>
      </c>
      <c r="BC99" s="22">
        <v>0.59833084416957905</v>
      </c>
      <c r="BD99" s="22">
        <v>3554.4684020298282</v>
      </c>
    </row>
    <row r="100" spans="1:56" s="6" customFormat="1" x14ac:dyDescent="0.3">
      <c r="A100" s="23" t="s">
        <v>361</v>
      </c>
      <c r="B100" s="22">
        <v>0</v>
      </c>
      <c r="C100" s="22">
        <v>0</v>
      </c>
      <c r="D100" s="22">
        <v>0</v>
      </c>
      <c r="E100" s="22">
        <v>0</v>
      </c>
      <c r="F100" s="22">
        <v>0</v>
      </c>
      <c r="G100" s="22">
        <v>2.498960576271267</v>
      </c>
      <c r="H100" s="22">
        <v>1.6724798389396669</v>
      </c>
      <c r="I100" s="22">
        <v>0.12076987896063239</v>
      </c>
      <c r="J100" s="22">
        <v>149111.57958326521</v>
      </c>
      <c r="K100" s="22">
        <v>2099.8380844661883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41.234984329568654</v>
      </c>
      <c r="T100" s="22">
        <v>0</v>
      </c>
      <c r="U100" s="22">
        <v>0</v>
      </c>
      <c r="V100" s="22">
        <v>223.50722912534491</v>
      </c>
      <c r="W100" s="22">
        <v>1.914629545744571</v>
      </c>
      <c r="X100" s="22">
        <v>0</v>
      </c>
      <c r="Y100" s="22">
        <v>77.834967092360301</v>
      </c>
      <c r="Z100" s="22">
        <v>42049.58448254472</v>
      </c>
      <c r="AA100" s="22">
        <v>0</v>
      </c>
      <c r="AB100" s="22">
        <v>0</v>
      </c>
      <c r="AC100" s="22">
        <v>0</v>
      </c>
      <c r="AD100" s="22">
        <v>0</v>
      </c>
      <c r="AE100" s="22">
        <v>30771.223398092796</v>
      </c>
      <c r="AF100" s="22">
        <v>0</v>
      </c>
      <c r="AG100" s="22">
        <v>0</v>
      </c>
      <c r="AH100" s="22">
        <v>0</v>
      </c>
      <c r="AI100" s="22">
        <v>0.18115481844094858</v>
      </c>
      <c r="AJ100" s="22">
        <v>0</v>
      </c>
      <c r="AK100" s="22">
        <v>983.37056928360016</v>
      </c>
      <c r="AL100" s="22">
        <v>0</v>
      </c>
      <c r="AM100" s="22">
        <v>86.762788902192497</v>
      </c>
      <c r="AN100" s="22">
        <v>0</v>
      </c>
      <c r="AO100" s="22">
        <v>0</v>
      </c>
      <c r="AP100" s="22">
        <v>477.82968580104387</v>
      </c>
      <c r="AQ100" s="22">
        <v>0</v>
      </c>
      <c r="AR100" s="22">
        <v>0</v>
      </c>
      <c r="AS100" s="22">
        <v>16943.873119984604</v>
      </c>
      <c r="AT100" s="22">
        <v>0</v>
      </c>
      <c r="AU100" s="22">
        <v>0</v>
      </c>
      <c r="AV100" s="22">
        <v>0</v>
      </c>
      <c r="AW100" s="22">
        <v>0</v>
      </c>
      <c r="AX100" s="22">
        <v>70.478373606783606</v>
      </c>
      <c r="AY100" s="22">
        <v>0</v>
      </c>
      <c r="AZ100" s="22">
        <v>0</v>
      </c>
      <c r="BA100" s="22">
        <v>1324.4759431746518</v>
      </c>
      <c r="BB100" s="22">
        <v>119.69392912989221</v>
      </c>
      <c r="BC100" s="22">
        <v>43.533271723122503</v>
      </c>
      <c r="BD100" s="22">
        <v>244431.20840518046</v>
      </c>
    </row>
    <row r="101" spans="1:56" s="6" customFormat="1" x14ac:dyDescent="0.3">
      <c r="A101" s="23" t="s">
        <v>36</v>
      </c>
      <c r="B101" s="22">
        <v>0</v>
      </c>
      <c r="C101" s="22">
        <v>0</v>
      </c>
      <c r="D101" s="22">
        <v>0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2.7028230383973288E-2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0</v>
      </c>
      <c r="AQ101" s="22"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2.7028230383973288E-2</v>
      </c>
    </row>
    <row r="102" spans="1:56" s="6" customFormat="1" x14ac:dyDescent="0.3">
      <c r="A102" s="23" t="s">
        <v>37</v>
      </c>
      <c r="B102" s="22">
        <v>0</v>
      </c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2">
        <v>0</v>
      </c>
      <c r="I102" s="22">
        <v>1.3598067458620373E-5</v>
      </c>
      <c r="J102" s="22">
        <v>166.50669032396783</v>
      </c>
      <c r="K102" s="22">
        <v>5.8060103852363509</v>
      </c>
      <c r="L102" s="22">
        <v>0</v>
      </c>
      <c r="M102" s="22">
        <v>0</v>
      </c>
      <c r="N102" s="22">
        <v>84.967296852986749</v>
      </c>
      <c r="O102" s="22">
        <v>4.2604496345400715</v>
      </c>
      <c r="P102" s="22">
        <v>0</v>
      </c>
      <c r="Q102" s="22">
        <v>6.3716001190138223E-4</v>
      </c>
      <c r="R102" s="22">
        <v>0</v>
      </c>
      <c r="S102" s="22">
        <v>6.4410349387602969E-2</v>
      </c>
      <c r="T102" s="22">
        <v>0</v>
      </c>
      <c r="U102" s="22">
        <v>8.5178745856714588</v>
      </c>
      <c r="V102" s="22">
        <v>0</v>
      </c>
      <c r="W102" s="22">
        <v>5.2452439670480399E-3</v>
      </c>
      <c r="X102" s="22">
        <v>0</v>
      </c>
      <c r="Y102" s="22">
        <v>3.832972596275367E-2</v>
      </c>
      <c r="Z102" s="22">
        <v>24.125392914973087</v>
      </c>
      <c r="AA102" s="22">
        <v>0</v>
      </c>
      <c r="AB102" s="22">
        <v>0</v>
      </c>
      <c r="AC102" s="22">
        <v>4.0448072929195014E-2</v>
      </c>
      <c r="AD102" s="22">
        <v>0</v>
      </c>
      <c r="AE102" s="22">
        <v>0</v>
      </c>
      <c r="AF102" s="22">
        <v>0</v>
      </c>
      <c r="AG102" s="22">
        <v>3.6702503973526813E-4</v>
      </c>
      <c r="AH102" s="22">
        <v>0</v>
      </c>
      <c r="AI102" s="22">
        <v>0</v>
      </c>
      <c r="AJ102" s="22">
        <v>0</v>
      </c>
      <c r="AK102" s="22">
        <v>0.13498782712735793</v>
      </c>
      <c r="AL102" s="22">
        <v>602.78377681207542</v>
      </c>
      <c r="AM102" s="22">
        <v>0</v>
      </c>
      <c r="AN102" s="22">
        <v>0</v>
      </c>
      <c r="AO102" s="22">
        <v>0</v>
      </c>
      <c r="AP102" s="22">
        <v>25.371417954462562</v>
      </c>
      <c r="AQ102" s="22">
        <v>0</v>
      </c>
      <c r="AR102" s="22">
        <v>0</v>
      </c>
      <c r="AS102" s="22">
        <v>4.5601321656199998</v>
      </c>
      <c r="AT102" s="22">
        <v>0</v>
      </c>
      <c r="AU102" s="22">
        <v>0</v>
      </c>
      <c r="AV102" s="22">
        <v>0</v>
      </c>
      <c r="AW102" s="22">
        <v>0</v>
      </c>
      <c r="AX102" s="22">
        <v>0</v>
      </c>
      <c r="AY102" s="22">
        <v>0</v>
      </c>
      <c r="AZ102" s="22">
        <v>0</v>
      </c>
      <c r="BA102" s="22">
        <v>1.5096677616312886</v>
      </c>
      <c r="BB102" s="22">
        <v>0</v>
      </c>
      <c r="BC102" s="22">
        <v>1.4044715533937612E-2</v>
      </c>
      <c r="BD102" s="22">
        <v>928.70719310919196</v>
      </c>
    </row>
    <row r="103" spans="1:56" s="6" customFormat="1" x14ac:dyDescent="0.3">
      <c r="A103" s="23" t="s">
        <v>38</v>
      </c>
      <c r="B103" s="22">
        <v>0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0</v>
      </c>
      <c r="AQ103" s="22"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v>0</v>
      </c>
      <c r="AW103" s="22"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v>0</v>
      </c>
      <c r="BC103" s="22">
        <v>0</v>
      </c>
      <c r="BD103" s="22">
        <v>0</v>
      </c>
    </row>
    <row r="104" spans="1:56" s="6" customFormat="1" x14ac:dyDescent="0.3">
      <c r="A104" s="23" t="s">
        <v>197</v>
      </c>
      <c r="B104" s="22">
        <v>2.4397955345582298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2.4010256806510026E-2</v>
      </c>
      <c r="J104" s="22">
        <v>452024.11544848437</v>
      </c>
      <c r="K104" s="22">
        <v>8619.9944258955202</v>
      </c>
      <c r="L104" s="22">
        <v>0</v>
      </c>
      <c r="M104" s="22">
        <v>0</v>
      </c>
      <c r="N104" s="22">
        <v>0</v>
      </c>
      <c r="O104" s="22">
        <v>410.52034129435873</v>
      </c>
      <c r="P104" s="22">
        <v>0</v>
      </c>
      <c r="Q104" s="22">
        <v>1.1250404190996204</v>
      </c>
      <c r="R104" s="22">
        <v>1.1946000013512272</v>
      </c>
      <c r="S104" s="22">
        <v>59464.538149246073</v>
      </c>
      <c r="T104" s="22">
        <v>0</v>
      </c>
      <c r="U104" s="22">
        <v>0</v>
      </c>
      <c r="V104" s="22">
        <v>0</v>
      </c>
      <c r="W104" s="22">
        <v>1.8389906528933868</v>
      </c>
      <c r="X104" s="22">
        <v>0</v>
      </c>
      <c r="Y104" s="22">
        <v>3049.1540551194066</v>
      </c>
      <c r="Z104" s="22">
        <v>25791.514726085141</v>
      </c>
      <c r="AA104" s="22">
        <v>0</v>
      </c>
      <c r="AB104" s="22">
        <v>0</v>
      </c>
      <c r="AC104" s="22">
        <v>0</v>
      </c>
      <c r="AD104" s="22">
        <v>0</v>
      </c>
      <c r="AE104" s="22">
        <v>83753.301110314918</v>
      </c>
      <c r="AF104" s="22">
        <v>0</v>
      </c>
      <c r="AG104" s="22">
        <v>0.64806013687458319</v>
      </c>
      <c r="AH104" s="22">
        <v>0</v>
      </c>
      <c r="AI104" s="22">
        <v>0</v>
      </c>
      <c r="AJ104" s="22">
        <v>0</v>
      </c>
      <c r="AK104" s="22">
        <v>47.326941111055085</v>
      </c>
      <c r="AL104" s="22">
        <v>211880.16447285365</v>
      </c>
      <c r="AM104" s="22">
        <v>370.54347825190877</v>
      </c>
      <c r="AN104" s="22">
        <v>143.17967002177448</v>
      </c>
      <c r="AO104" s="22">
        <v>0</v>
      </c>
      <c r="AP104" s="22">
        <v>0</v>
      </c>
      <c r="AQ104" s="22">
        <v>0</v>
      </c>
      <c r="AR104" s="22">
        <v>15.858670974628495</v>
      </c>
      <c r="AS104" s="22">
        <v>9349.432105780561</v>
      </c>
      <c r="AT104" s="22">
        <v>0</v>
      </c>
      <c r="AU104" s="22">
        <v>0</v>
      </c>
      <c r="AV104" s="22">
        <v>0</v>
      </c>
      <c r="AW104" s="22">
        <v>0</v>
      </c>
      <c r="AX104" s="22">
        <v>0</v>
      </c>
      <c r="AY104" s="22">
        <v>0</v>
      </c>
      <c r="AZ104" s="22">
        <v>0</v>
      </c>
      <c r="BA104" s="22">
        <v>1068.2425315349656</v>
      </c>
      <c r="BB104" s="22">
        <v>0</v>
      </c>
      <c r="BC104" s="22">
        <v>1171.8082812583607</v>
      </c>
      <c r="BD104" s="22">
        <v>857166.964905228</v>
      </c>
    </row>
    <row r="105" spans="1:56" s="6" customFormat="1" x14ac:dyDescent="0.3">
      <c r="A105" s="23" t="s">
        <v>40</v>
      </c>
      <c r="B105" s="22">
        <v>0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0</v>
      </c>
      <c r="AQ105" s="22"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2">
        <v>0</v>
      </c>
    </row>
    <row r="106" spans="1:56" s="6" customFormat="1" x14ac:dyDescent="0.3">
      <c r="A106" s="23" t="s">
        <v>41</v>
      </c>
      <c r="B106" s="22">
        <v>0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2.0298210651103587E-4</v>
      </c>
      <c r="J106" s="22">
        <v>140.10991840962387</v>
      </c>
      <c r="K106" s="22">
        <v>4.7859795729681236E-2</v>
      </c>
      <c r="L106" s="22">
        <v>0</v>
      </c>
      <c r="M106" s="22">
        <v>0</v>
      </c>
      <c r="N106" s="22">
        <v>10.886273695944853</v>
      </c>
      <c r="O106" s="22">
        <v>2.0835143379049074E-2</v>
      </c>
      <c r="P106" s="22">
        <v>0</v>
      </c>
      <c r="Q106" s="22">
        <v>9.5110633767558194E-3</v>
      </c>
      <c r="R106" s="22">
        <v>2.5804694363365464</v>
      </c>
      <c r="S106" s="22">
        <v>168.69673581606369</v>
      </c>
      <c r="T106" s="22">
        <v>0</v>
      </c>
      <c r="U106" s="22">
        <v>0</v>
      </c>
      <c r="V106" s="22">
        <v>0</v>
      </c>
      <c r="W106" s="22">
        <v>4.3237315843182554E-5</v>
      </c>
      <c r="X106" s="22">
        <v>0</v>
      </c>
      <c r="Y106" s="22">
        <v>3.1595755660663932E-4</v>
      </c>
      <c r="Z106" s="22">
        <v>38.93070808056784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5.4786840802538506E-3</v>
      </c>
      <c r="AH106" s="22">
        <v>0</v>
      </c>
      <c r="AI106" s="22">
        <v>0</v>
      </c>
      <c r="AJ106" s="22">
        <v>0</v>
      </c>
      <c r="AK106" s="22">
        <v>1.1127244706169918E-3</v>
      </c>
      <c r="AL106" s="22">
        <v>4.9690915900298451</v>
      </c>
      <c r="AM106" s="22">
        <v>0</v>
      </c>
      <c r="AN106" s="22">
        <v>3.366360022175175E-3</v>
      </c>
      <c r="AO106" s="22">
        <v>0</v>
      </c>
      <c r="AP106" s="22">
        <v>0.20914032185691911</v>
      </c>
      <c r="AQ106" s="22">
        <v>0</v>
      </c>
      <c r="AR106" s="22">
        <v>0</v>
      </c>
      <c r="AS106" s="22">
        <v>3.7824375242093554E-2</v>
      </c>
      <c r="AT106" s="22">
        <v>0</v>
      </c>
      <c r="AU106" s="22">
        <v>0</v>
      </c>
      <c r="AV106" s="22"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5.6608393159081443</v>
      </c>
      <c r="BB106" s="22">
        <v>0</v>
      </c>
      <c r="BC106" s="22">
        <v>34.733988166010612</v>
      </c>
      <c r="BD106" s="22">
        <v>406.90371515562191</v>
      </c>
    </row>
    <row r="107" spans="1:56" s="6" customFormat="1" x14ac:dyDescent="0.3">
      <c r="A107" s="23" t="s">
        <v>42</v>
      </c>
      <c r="B107" s="22">
        <v>0</v>
      </c>
      <c r="C107" s="22">
        <v>0</v>
      </c>
      <c r="D107" s="22">
        <v>0</v>
      </c>
      <c r="E107" s="22">
        <v>0</v>
      </c>
      <c r="F107" s="22">
        <v>3.1517804617853376E-2</v>
      </c>
      <c r="G107" s="22">
        <v>0</v>
      </c>
      <c r="H107" s="22">
        <v>0</v>
      </c>
      <c r="I107" s="22">
        <v>1.9844956208342674E-3</v>
      </c>
      <c r="J107" s="22">
        <v>343.62490724891757</v>
      </c>
      <c r="K107" s="22">
        <v>66.471159192886404</v>
      </c>
      <c r="L107" s="22">
        <v>0</v>
      </c>
      <c r="M107" s="22">
        <v>0</v>
      </c>
      <c r="N107" s="22">
        <v>0</v>
      </c>
      <c r="O107" s="22">
        <v>0.20369899350181864</v>
      </c>
      <c r="P107" s="22">
        <v>0</v>
      </c>
      <c r="Q107" s="22">
        <v>9.2986834874644014E-2</v>
      </c>
      <c r="R107" s="22">
        <v>9.5665303900010958E-3</v>
      </c>
      <c r="S107" s="22">
        <v>28.813594143548858</v>
      </c>
      <c r="T107" s="22">
        <v>0</v>
      </c>
      <c r="U107" s="22">
        <v>0</v>
      </c>
      <c r="V107" s="22">
        <v>3.7893612323340484</v>
      </c>
      <c r="W107" s="22">
        <v>3.6351702299523176</v>
      </c>
      <c r="X107" s="22">
        <v>0</v>
      </c>
      <c r="Y107" s="22">
        <v>0.18584736683299444</v>
      </c>
      <c r="Z107" s="22">
        <v>89.76875904245145</v>
      </c>
      <c r="AA107" s="22">
        <v>0</v>
      </c>
      <c r="AB107" s="22">
        <v>0</v>
      </c>
      <c r="AC107" s="22">
        <v>0</v>
      </c>
      <c r="AD107" s="22">
        <v>0</v>
      </c>
      <c r="AE107" s="22">
        <v>91.954378588061374</v>
      </c>
      <c r="AF107" s="22">
        <v>0</v>
      </c>
      <c r="AG107" s="22">
        <v>5.3563463066174571E-2</v>
      </c>
      <c r="AH107" s="22">
        <v>0</v>
      </c>
      <c r="AI107" s="22">
        <v>0</v>
      </c>
      <c r="AJ107" s="22">
        <v>0</v>
      </c>
      <c r="AK107" s="22">
        <v>0.31950491305286854</v>
      </c>
      <c r="AL107" s="22">
        <v>1431.0914702668554</v>
      </c>
      <c r="AM107" s="22">
        <v>2.4037260693997435</v>
      </c>
      <c r="AN107" s="22">
        <v>0.96660817173665858</v>
      </c>
      <c r="AO107" s="22">
        <v>0</v>
      </c>
      <c r="AP107" s="22">
        <v>108.81610852488417</v>
      </c>
      <c r="AQ107" s="22"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57.955833084396403</v>
      </c>
      <c r="BB107" s="22">
        <v>5.0238170447901611</v>
      </c>
      <c r="BC107" s="22">
        <v>0.18920224442847383</v>
      </c>
      <c r="BD107" s="22">
        <v>2235.4027654865999</v>
      </c>
    </row>
    <row r="108" spans="1:56" s="6" customFormat="1" x14ac:dyDescent="0.3">
      <c r="A108" s="23" t="s">
        <v>43</v>
      </c>
      <c r="B108" s="22">
        <v>0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0.30132065856475249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0</v>
      </c>
      <c r="AQ108" s="22"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0.30132065856475249</v>
      </c>
    </row>
    <row r="109" spans="1:56" s="6" customFormat="1" x14ac:dyDescent="0.3">
      <c r="A109" s="23" t="s">
        <v>44</v>
      </c>
      <c r="B109" s="22">
        <v>0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0</v>
      </c>
      <c r="AQ109" s="22"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4.6626020667659956E-3</v>
      </c>
      <c r="BD109" s="22">
        <v>4.6626020667659956E-3</v>
      </c>
    </row>
    <row r="110" spans="1:56" s="6" customFormat="1" x14ac:dyDescent="0.3">
      <c r="A110" s="23" t="s">
        <v>45</v>
      </c>
      <c r="B110" s="22">
        <v>0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45.029312589895937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2.471179095385978E-2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2.401240064384488E-2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4.1963418600893957E-3</v>
      </c>
      <c r="AP110" s="22">
        <v>0</v>
      </c>
      <c r="AQ110" s="22"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45.082233123353738</v>
      </c>
    </row>
    <row r="111" spans="1:56" s="6" customFormat="1" x14ac:dyDescent="0.3">
      <c r="A111" s="23" t="s">
        <v>46</v>
      </c>
      <c r="B111" s="22">
        <v>0</v>
      </c>
      <c r="C111" s="22">
        <v>0</v>
      </c>
      <c r="D111" s="22">
        <v>0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</row>
    <row r="112" spans="1:56" s="6" customFormat="1" x14ac:dyDescent="0.3">
      <c r="A112" s="23" t="s">
        <v>47</v>
      </c>
      <c r="B112" s="22">
        <v>0</v>
      </c>
      <c r="C112" s="22">
        <v>0</v>
      </c>
      <c r="D112" s="22">
        <v>0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1.3505022284970594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v>0</v>
      </c>
      <c r="AQ112" s="22"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v>0</v>
      </c>
      <c r="BC112" s="22">
        <v>0</v>
      </c>
      <c r="BD112" s="22">
        <v>1.3505022284970594</v>
      </c>
    </row>
    <row r="113" spans="1:65" s="6" customFormat="1" x14ac:dyDescent="0.3">
      <c r="A113" s="23" t="s">
        <v>48</v>
      </c>
      <c r="B113" s="22">
        <v>0</v>
      </c>
      <c r="C113" s="22">
        <v>0</v>
      </c>
      <c r="D113" s="22">
        <v>0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0</v>
      </c>
      <c r="AQ113" s="22"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43.833395907875122</v>
      </c>
      <c r="BD113" s="22">
        <v>43.833395907875122</v>
      </c>
    </row>
    <row r="114" spans="1:65" s="6" customFormat="1" x14ac:dyDescent="0.3">
      <c r="A114" s="23" t="s">
        <v>49</v>
      </c>
      <c r="B114" s="22">
        <v>0.93100506768150026</v>
      </c>
      <c r="C114" s="22">
        <v>0</v>
      </c>
      <c r="D114" s="22">
        <v>3.3570734880715165E-2</v>
      </c>
      <c r="E114" s="22">
        <v>0</v>
      </c>
      <c r="F114" s="22">
        <v>0</v>
      </c>
      <c r="G114" s="22">
        <v>0</v>
      </c>
      <c r="H114" s="22">
        <v>0</v>
      </c>
      <c r="I114" s="22">
        <v>0.19560930233177132</v>
      </c>
      <c r="J114" s="22">
        <v>382.74127890987705</v>
      </c>
      <c r="K114" s="22">
        <v>4.3781063946885501</v>
      </c>
      <c r="L114" s="22">
        <v>0</v>
      </c>
      <c r="M114" s="22">
        <v>0</v>
      </c>
      <c r="N114" s="22">
        <v>0.57210127359218765</v>
      </c>
      <c r="O114" s="22">
        <v>0.20359356004060861</v>
      </c>
      <c r="P114" s="22">
        <v>0</v>
      </c>
      <c r="Q114" s="22">
        <v>8.8505219927018097E-2</v>
      </c>
      <c r="R114" s="22">
        <v>616.67598248057391</v>
      </c>
      <c r="S114" s="22">
        <v>1030.6084902490404</v>
      </c>
      <c r="T114" s="22">
        <v>5.7116875317883443E-3</v>
      </c>
      <c r="U114" s="22">
        <v>0</v>
      </c>
      <c r="V114" s="22">
        <v>1.879611458165042</v>
      </c>
      <c r="W114" s="22">
        <v>5.0995964860554341</v>
      </c>
      <c r="X114" s="22">
        <v>0.92820750644144057</v>
      </c>
      <c r="Y114" s="22">
        <v>1.7511517245602963</v>
      </c>
      <c r="Z114" s="22">
        <v>1079.1055229400531</v>
      </c>
      <c r="AA114" s="22">
        <v>0</v>
      </c>
      <c r="AB114" s="22">
        <v>0</v>
      </c>
      <c r="AC114" s="22">
        <v>0</v>
      </c>
      <c r="AD114" s="22">
        <v>0</v>
      </c>
      <c r="AE114" s="22">
        <v>0.50262850279737425</v>
      </c>
      <c r="AF114" s="22">
        <v>0</v>
      </c>
      <c r="AG114" s="22">
        <v>10.768793039460981</v>
      </c>
      <c r="AH114" s="22">
        <v>0</v>
      </c>
      <c r="AI114" s="22">
        <v>6.9258861562507539</v>
      </c>
      <c r="AJ114" s="22">
        <v>0.13463263467786815</v>
      </c>
      <c r="AK114" s="22">
        <v>82.522722829422833</v>
      </c>
      <c r="AL114" s="22">
        <v>454.53992178496878</v>
      </c>
      <c r="AM114" s="22">
        <v>0</v>
      </c>
      <c r="AN114" s="22">
        <v>27.582187522821144</v>
      </c>
      <c r="AO114" s="22">
        <v>6.1779477384649437E-2</v>
      </c>
      <c r="AP114" s="22">
        <v>1329.4653091830221</v>
      </c>
      <c r="AQ114" s="22">
        <v>9.0571045146929458E-2</v>
      </c>
      <c r="AR114" s="22">
        <v>0.31450498288125756</v>
      </c>
      <c r="AS114" s="22">
        <v>6.1079984670776097</v>
      </c>
      <c r="AT114" s="22">
        <v>0.20771892207442511</v>
      </c>
      <c r="AU114" s="22">
        <v>0</v>
      </c>
      <c r="AV114" s="22">
        <v>0.12519086549266698</v>
      </c>
      <c r="AW114" s="22">
        <v>0.38792849195493084</v>
      </c>
      <c r="AX114" s="22">
        <v>5.541852251506393</v>
      </c>
      <c r="AY114" s="22">
        <v>0</v>
      </c>
      <c r="AZ114" s="22">
        <v>0</v>
      </c>
      <c r="BA114" s="22">
        <v>53.290845495947075</v>
      </c>
      <c r="BB114" s="22">
        <v>0</v>
      </c>
      <c r="BC114" s="22">
        <v>2.773519804281936</v>
      </c>
      <c r="BD114" s="22">
        <v>5106.542036452609</v>
      </c>
    </row>
    <row r="115" spans="1:65" s="6" customFormat="1" x14ac:dyDescent="0.3">
      <c r="A115" s="23" t="s">
        <v>50</v>
      </c>
      <c r="B115" s="22">
        <v>5.0124429280880314</v>
      </c>
      <c r="C115" s="22">
        <v>0</v>
      </c>
      <c r="D115" s="22">
        <v>4.8315631091604283</v>
      </c>
      <c r="E115" s="22">
        <v>3.6073677952680994</v>
      </c>
      <c r="F115" s="22">
        <v>0</v>
      </c>
      <c r="G115" s="22">
        <v>0.4808308381352433</v>
      </c>
      <c r="H115" s="22">
        <v>0</v>
      </c>
      <c r="I115" s="22">
        <v>14.819818397849462</v>
      </c>
      <c r="J115" s="22">
        <v>27399.723666203692</v>
      </c>
      <c r="K115" s="22">
        <v>2466.9387210776204</v>
      </c>
      <c r="L115" s="22">
        <v>0</v>
      </c>
      <c r="M115" s="22">
        <v>0</v>
      </c>
      <c r="N115" s="22">
        <v>452.29536379148044</v>
      </c>
      <c r="O115" s="22">
        <v>439.79926969865545</v>
      </c>
      <c r="P115" s="22">
        <v>0</v>
      </c>
      <c r="Q115" s="22">
        <v>56.795301481591189</v>
      </c>
      <c r="R115" s="22">
        <v>46.5888364161775</v>
      </c>
      <c r="S115" s="22">
        <v>12570.519625241406</v>
      </c>
      <c r="T115" s="22">
        <v>0</v>
      </c>
      <c r="U115" s="22">
        <v>0</v>
      </c>
      <c r="V115" s="22">
        <v>5.2375591841240778</v>
      </c>
      <c r="W115" s="22">
        <v>0</v>
      </c>
      <c r="X115" s="22">
        <v>0</v>
      </c>
      <c r="Y115" s="22">
        <v>1460.0987912224675</v>
      </c>
      <c r="Z115" s="22">
        <v>64809.861229441041</v>
      </c>
      <c r="AA115" s="22">
        <v>0</v>
      </c>
      <c r="AB115" s="22">
        <v>0</v>
      </c>
      <c r="AC115" s="22">
        <v>0</v>
      </c>
      <c r="AD115" s="22">
        <v>0</v>
      </c>
      <c r="AE115" s="22">
        <v>4416.3144500904373</v>
      </c>
      <c r="AF115" s="22">
        <v>0</v>
      </c>
      <c r="AG115" s="22">
        <v>35.145499587502471</v>
      </c>
      <c r="AH115" s="22">
        <v>0</v>
      </c>
      <c r="AI115" s="22">
        <v>4.4586132263449834</v>
      </c>
      <c r="AJ115" s="22">
        <v>0</v>
      </c>
      <c r="AK115" s="22">
        <v>1013.5905325512055</v>
      </c>
      <c r="AL115" s="22">
        <v>15560.367915032526</v>
      </c>
      <c r="AM115" s="22">
        <v>19.414637887069848</v>
      </c>
      <c r="AN115" s="22">
        <v>1.7001304198574687</v>
      </c>
      <c r="AO115" s="22">
        <v>0</v>
      </c>
      <c r="AP115" s="22">
        <v>11462.118780602905</v>
      </c>
      <c r="AQ115" s="22">
        <v>0</v>
      </c>
      <c r="AR115" s="22">
        <v>1.0018766190963433</v>
      </c>
      <c r="AS115" s="22">
        <v>1609.7902609366324</v>
      </c>
      <c r="AT115" s="22">
        <v>0</v>
      </c>
      <c r="AU115" s="22">
        <v>0</v>
      </c>
      <c r="AV115" s="22">
        <v>0</v>
      </c>
      <c r="AW115" s="22">
        <v>0</v>
      </c>
      <c r="AX115" s="22">
        <v>117.57048352232216</v>
      </c>
      <c r="AY115" s="22">
        <v>6.1294566769705776</v>
      </c>
      <c r="AZ115" s="22">
        <v>1012.8518889600409</v>
      </c>
      <c r="BA115" s="22">
        <v>0</v>
      </c>
      <c r="BB115" s="22">
        <v>0</v>
      </c>
      <c r="BC115" s="22">
        <v>157.4316222751001</v>
      </c>
      <c r="BD115" s="22">
        <v>145154.49653521477</v>
      </c>
    </row>
    <row r="116" spans="1:65" s="6" customFormat="1" x14ac:dyDescent="0.3">
      <c r="A116" s="23" t="s">
        <v>229</v>
      </c>
      <c r="B116" s="22">
        <v>0</v>
      </c>
      <c r="C116" s="22">
        <v>0</v>
      </c>
      <c r="D116" s="22">
        <v>0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0</v>
      </c>
      <c r="AQ116" s="22"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</row>
    <row r="117" spans="1:65" s="6" customFormat="1" x14ac:dyDescent="0.3">
      <c r="A117" s="23" t="s">
        <v>51</v>
      </c>
      <c r="B117" s="22">
        <v>0</v>
      </c>
      <c r="C117" s="22">
        <v>0.48340751041563484</v>
      </c>
      <c r="D117" s="22">
        <v>0.21008180017192929</v>
      </c>
      <c r="E117" s="22">
        <v>0</v>
      </c>
      <c r="F117" s="22">
        <v>0</v>
      </c>
      <c r="G117" s="22">
        <v>0</v>
      </c>
      <c r="H117" s="22">
        <v>0</v>
      </c>
      <c r="I117" s="22">
        <v>2.3996905248591593E-4</v>
      </c>
      <c r="J117" s="22">
        <v>436.81449660073559</v>
      </c>
      <c r="K117" s="22">
        <v>1.6815410005065914</v>
      </c>
      <c r="L117" s="22">
        <v>1.0478885793513062</v>
      </c>
      <c r="M117" s="22">
        <v>0</v>
      </c>
      <c r="N117" s="22">
        <v>0.42907842456797385</v>
      </c>
      <c r="O117" s="22">
        <v>2.4631676658685077E-2</v>
      </c>
      <c r="P117" s="22">
        <v>0</v>
      </c>
      <c r="Q117" s="22">
        <v>1.1244148097012191E-2</v>
      </c>
      <c r="R117" s="22">
        <v>1.6868621062017204</v>
      </c>
      <c r="S117" s="22">
        <v>2935.8786439078308</v>
      </c>
      <c r="T117" s="22">
        <v>0</v>
      </c>
      <c r="U117" s="22">
        <v>0</v>
      </c>
      <c r="V117" s="22">
        <v>86.114401536820608</v>
      </c>
      <c r="W117" s="22">
        <v>4.3876215100539163E-2</v>
      </c>
      <c r="X117" s="22">
        <v>0</v>
      </c>
      <c r="Y117" s="22">
        <v>1.110108344078143E-2</v>
      </c>
      <c r="Z117" s="22">
        <v>193.04494008286753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6.4769976536661333E-3</v>
      </c>
      <c r="AH117" s="22">
        <v>12.014009190014972</v>
      </c>
      <c r="AI117" s="22">
        <v>2.5670959807737891E-3</v>
      </c>
      <c r="AJ117" s="22">
        <v>0</v>
      </c>
      <c r="AK117" s="22">
        <v>3.9095273832292339E-2</v>
      </c>
      <c r="AL117" s="22">
        <v>174.57897940685143</v>
      </c>
      <c r="AM117" s="22">
        <v>0</v>
      </c>
      <c r="AN117" s="22">
        <v>15.233664006534761</v>
      </c>
      <c r="AO117" s="22">
        <v>0</v>
      </c>
      <c r="AP117" s="22">
        <v>7.4531063020470922</v>
      </c>
      <c r="AQ117" s="22">
        <v>0</v>
      </c>
      <c r="AR117" s="22">
        <v>0</v>
      </c>
      <c r="AS117" s="22">
        <v>1.3209817071128132</v>
      </c>
      <c r="AT117" s="22">
        <v>0</v>
      </c>
      <c r="AU117" s="22">
        <v>0</v>
      </c>
      <c r="AV117" s="22">
        <v>0</v>
      </c>
      <c r="AW117" s="22">
        <v>0</v>
      </c>
      <c r="AX117" s="22">
        <v>0</v>
      </c>
      <c r="AY117" s="22">
        <v>1.3022177793372874E-2</v>
      </c>
      <c r="AZ117" s="22">
        <v>0</v>
      </c>
      <c r="BA117" s="22">
        <v>7.0089020913389035</v>
      </c>
      <c r="BB117" s="22">
        <v>0</v>
      </c>
      <c r="BC117" s="22">
        <v>0</v>
      </c>
      <c r="BD117" s="22">
        <v>3875.1532388909777</v>
      </c>
    </row>
    <row r="118" spans="1:65" s="6" customFormat="1" x14ac:dyDescent="0.3">
      <c r="A118" s="23" t="s">
        <v>52</v>
      </c>
      <c r="B118" s="22">
        <v>6081.0927233377324</v>
      </c>
      <c r="C118" s="22">
        <v>153.69756384471975</v>
      </c>
      <c r="D118" s="22">
        <v>3273.4315657795687</v>
      </c>
      <c r="E118" s="22">
        <v>31.467408160335591</v>
      </c>
      <c r="F118" s="22">
        <v>3.1517804617853376E-2</v>
      </c>
      <c r="G118" s="22">
        <v>3.9663980117341948</v>
      </c>
      <c r="H118" s="22">
        <v>1.6724798389396669</v>
      </c>
      <c r="I118" s="22">
        <v>17.990808979647134</v>
      </c>
      <c r="J118" s="22">
        <v>777679.39378144394</v>
      </c>
      <c r="K118" s="22">
        <v>24905.296469200541</v>
      </c>
      <c r="L118" s="22">
        <v>1.0478885793513062</v>
      </c>
      <c r="M118" s="22">
        <v>0.35202645604083266</v>
      </c>
      <c r="N118" s="22">
        <v>3757.1593336188757</v>
      </c>
      <c r="O118" s="22">
        <v>1522.0229399713853</v>
      </c>
      <c r="P118" s="22">
        <v>74.978254750198957</v>
      </c>
      <c r="Q118" s="22">
        <v>2378.7695384537137</v>
      </c>
      <c r="R118" s="22">
        <v>1004.512014708267</v>
      </c>
      <c r="S118" s="22">
        <v>91691.609759553947</v>
      </c>
      <c r="T118" s="22">
        <v>5.4902139336169595E-2</v>
      </c>
      <c r="U118" s="22">
        <v>79.528604672207578</v>
      </c>
      <c r="V118" s="22">
        <v>598.02769266662358</v>
      </c>
      <c r="W118" s="22">
        <v>9941.8795433402247</v>
      </c>
      <c r="X118" s="22">
        <v>2.0131950073778881</v>
      </c>
      <c r="Y118" s="22">
        <v>10492.05237034233</v>
      </c>
      <c r="Z118" s="22">
        <v>202183.56722455504</v>
      </c>
      <c r="AA118" s="22">
        <v>0</v>
      </c>
      <c r="AB118" s="22">
        <v>8.0002091912087643</v>
      </c>
      <c r="AC118" s="22">
        <v>196.22623675147668</v>
      </c>
      <c r="AD118" s="22">
        <v>0</v>
      </c>
      <c r="AE118" s="22">
        <v>150458.85211221667</v>
      </c>
      <c r="AF118" s="22">
        <v>17.353039241986345</v>
      </c>
      <c r="AG118" s="22">
        <v>77.788385636160115</v>
      </c>
      <c r="AH118" s="22">
        <v>13.364511418512032</v>
      </c>
      <c r="AI118" s="22">
        <v>625.30387220823229</v>
      </c>
      <c r="AJ118" s="22">
        <v>159.58201057533159</v>
      </c>
      <c r="AK118" s="22">
        <v>6432.222337213997</v>
      </c>
      <c r="AL118" s="22">
        <v>394056.12656816642</v>
      </c>
      <c r="AM118" s="22">
        <v>636.6243607410255</v>
      </c>
      <c r="AN118" s="22">
        <v>375.39907279234859</v>
      </c>
      <c r="AO118" s="22">
        <v>9.0687610198598612E-2</v>
      </c>
      <c r="AP118" s="22">
        <v>78695.70914191175</v>
      </c>
      <c r="AQ118" s="22">
        <v>1.4350323510989045</v>
      </c>
      <c r="AR118" s="22">
        <v>1604.084795990934</v>
      </c>
      <c r="AS118" s="22">
        <v>47933.470840196802</v>
      </c>
      <c r="AT118" s="22">
        <v>23.120328303420873</v>
      </c>
      <c r="AU118" s="22">
        <v>0</v>
      </c>
      <c r="AV118" s="22">
        <v>9.3492549612996321</v>
      </c>
      <c r="AW118" s="22">
        <v>13.30921455517349</v>
      </c>
      <c r="AX118" s="22">
        <v>297.18888205543749</v>
      </c>
      <c r="AY118" s="22">
        <v>32.319913930338295</v>
      </c>
      <c r="AZ118" s="22">
        <v>17925.540578125023</v>
      </c>
      <c r="BA118" s="22">
        <v>16678.480947508866</v>
      </c>
      <c r="BB118" s="22">
        <v>132.71017121953832</v>
      </c>
      <c r="BC118" s="22">
        <v>4329.5137966347529</v>
      </c>
      <c r="BD118" s="22">
        <v>1856608.7823067242</v>
      </c>
    </row>
    <row r="121" spans="1:65" x14ac:dyDescent="0.3">
      <c r="A121" s="7" t="s">
        <v>293</v>
      </c>
      <c r="BF121" s="7" t="s">
        <v>294</v>
      </c>
    </row>
    <row r="122" spans="1:65" x14ac:dyDescent="0.3">
      <c r="A122" s="6" t="s">
        <v>86</v>
      </c>
      <c r="BF122" s="6" t="s">
        <v>86</v>
      </c>
    </row>
    <row r="123" spans="1:65" x14ac:dyDescent="0.3">
      <c r="A123" s="23" t="s">
        <v>67</v>
      </c>
      <c r="B123" s="23" t="s">
        <v>1</v>
      </c>
      <c r="C123" s="23" t="s">
        <v>2</v>
      </c>
      <c r="D123" s="23" t="s">
        <v>3</v>
      </c>
      <c r="E123" s="23" t="s">
        <v>4</v>
      </c>
      <c r="F123" s="23" t="s">
        <v>5</v>
      </c>
      <c r="G123" s="23" t="s">
        <v>6</v>
      </c>
      <c r="H123" s="23" t="s">
        <v>7</v>
      </c>
      <c r="I123" s="23" t="s">
        <v>8</v>
      </c>
      <c r="J123" s="23" t="s">
        <v>9</v>
      </c>
      <c r="K123" s="23" t="s">
        <v>360</v>
      </c>
      <c r="L123" s="23" t="s">
        <v>10</v>
      </c>
      <c r="M123" s="23" t="s">
        <v>11</v>
      </c>
      <c r="N123" s="23" t="s">
        <v>12</v>
      </c>
      <c r="O123" s="23" t="s">
        <v>13</v>
      </c>
      <c r="P123" s="23" t="s">
        <v>14</v>
      </c>
      <c r="Q123" s="23" t="s">
        <v>15</v>
      </c>
      <c r="R123" s="23" t="s">
        <v>16</v>
      </c>
      <c r="S123" s="23" t="s">
        <v>17</v>
      </c>
      <c r="T123" s="23" t="s">
        <v>18</v>
      </c>
      <c r="U123" s="23" t="s">
        <v>19</v>
      </c>
      <c r="V123" s="23" t="s">
        <v>20</v>
      </c>
      <c r="W123" s="23" t="s">
        <v>21</v>
      </c>
      <c r="X123" s="23" t="s">
        <v>22</v>
      </c>
      <c r="Y123" s="23" t="s">
        <v>23</v>
      </c>
      <c r="Z123" s="23" t="s">
        <v>24</v>
      </c>
      <c r="AA123" s="23" t="s">
        <v>25</v>
      </c>
      <c r="AB123" s="23" t="s">
        <v>26</v>
      </c>
      <c r="AC123" s="23" t="s">
        <v>27</v>
      </c>
      <c r="AD123" s="23" t="s">
        <v>28</v>
      </c>
      <c r="AE123" s="23" t="s">
        <v>29</v>
      </c>
      <c r="AF123" s="23" t="s">
        <v>30</v>
      </c>
      <c r="AG123" s="23" t="s">
        <v>31</v>
      </c>
      <c r="AH123" s="23" t="s">
        <v>32</v>
      </c>
      <c r="AI123" s="23" t="s">
        <v>33</v>
      </c>
      <c r="AJ123" s="24" t="s">
        <v>34</v>
      </c>
      <c r="AK123" s="23" t="s">
        <v>35</v>
      </c>
      <c r="AL123" s="23" t="s">
        <v>361</v>
      </c>
      <c r="AM123" s="23" t="s">
        <v>36</v>
      </c>
      <c r="AN123" s="23" t="s">
        <v>37</v>
      </c>
      <c r="AO123" s="23" t="s">
        <v>38</v>
      </c>
      <c r="AP123" s="23" t="s">
        <v>197</v>
      </c>
      <c r="AQ123" s="23" t="s">
        <v>40</v>
      </c>
      <c r="AR123" s="23" t="s">
        <v>41</v>
      </c>
      <c r="AS123" s="23" t="s">
        <v>42</v>
      </c>
      <c r="AT123" s="23" t="s">
        <v>43</v>
      </c>
      <c r="AU123" s="23" t="s">
        <v>44</v>
      </c>
      <c r="AV123" s="23" t="s">
        <v>45</v>
      </c>
      <c r="AW123" s="23" t="s">
        <v>46</v>
      </c>
      <c r="AX123" s="23" t="s">
        <v>47</v>
      </c>
      <c r="AY123" s="23" t="s">
        <v>48</v>
      </c>
      <c r="AZ123" s="23" t="s">
        <v>49</v>
      </c>
      <c r="BA123" s="23" t="s">
        <v>50</v>
      </c>
      <c r="BB123" s="23" t="s">
        <v>229</v>
      </c>
      <c r="BC123" s="24" t="s">
        <v>51</v>
      </c>
      <c r="BD123" s="23" t="s">
        <v>52</v>
      </c>
      <c r="BF123" s="1" t="s">
        <v>84</v>
      </c>
      <c r="BG123" s="12" t="s">
        <v>56</v>
      </c>
      <c r="BH123" s="12" t="s">
        <v>57</v>
      </c>
      <c r="BI123" s="12" t="s">
        <v>65</v>
      </c>
      <c r="BJ123" s="12" t="s">
        <v>58</v>
      </c>
      <c r="BK123" s="12" t="s">
        <v>59</v>
      </c>
      <c r="BL123" s="12" t="s">
        <v>60</v>
      </c>
      <c r="BM123" s="12" t="s">
        <v>61</v>
      </c>
    </row>
    <row r="124" spans="1:65" x14ac:dyDescent="0.3">
      <c r="A124" s="23" t="s">
        <v>1</v>
      </c>
      <c r="B124" s="22">
        <v>0</v>
      </c>
      <c r="C124" s="22">
        <v>0</v>
      </c>
      <c r="D124" s="22">
        <v>104.2757732448346</v>
      </c>
      <c r="E124" s="22">
        <v>0.71237724612705766</v>
      </c>
      <c r="F124" s="22">
        <v>0</v>
      </c>
      <c r="G124" s="22">
        <v>0</v>
      </c>
      <c r="H124" s="22">
        <v>0</v>
      </c>
      <c r="I124" s="22">
        <v>0</v>
      </c>
      <c r="J124" s="22">
        <v>710.81962150923312</v>
      </c>
      <c r="K124" s="22">
        <v>1.6615237946550031E-2</v>
      </c>
      <c r="L124" s="22">
        <v>0</v>
      </c>
      <c r="M124" s="22">
        <v>0</v>
      </c>
      <c r="N124" s="22">
        <v>0</v>
      </c>
      <c r="O124" s="22">
        <v>610.57901576103552</v>
      </c>
      <c r="P124" s="22">
        <v>0</v>
      </c>
      <c r="Q124" s="22">
        <v>9.2283930233184339</v>
      </c>
      <c r="R124" s="22">
        <v>0</v>
      </c>
      <c r="S124" s="22">
        <v>1.759909199885133E-4</v>
      </c>
      <c r="T124" s="22">
        <v>0</v>
      </c>
      <c r="U124" s="22">
        <v>0</v>
      </c>
      <c r="V124" s="22">
        <v>0</v>
      </c>
      <c r="W124" s="22">
        <v>1.5010475493088786E-5</v>
      </c>
      <c r="X124" s="22">
        <v>0</v>
      </c>
      <c r="Y124" s="22">
        <v>1.0968935207498489E-4</v>
      </c>
      <c r="Z124" s="22">
        <v>3.0505634619576932E-2</v>
      </c>
      <c r="AA124" s="22">
        <v>0</v>
      </c>
      <c r="AB124" s="22">
        <v>0</v>
      </c>
      <c r="AC124" s="22">
        <v>0</v>
      </c>
      <c r="AD124" s="22">
        <v>0</v>
      </c>
      <c r="AE124" s="22">
        <v>6.9181870815157884</v>
      </c>
      <c r="AF124" s="22">
        <v>0</v>
      </c>
      <c r="AG124" s="22">
        <v>0</v>
      </c>
      <c r="AH124" s="22">
        <v>0</v>
      </c>
      <c r="AI124" s="22">
        <v>158.08368249860877</v>
      </c>
      <c r="AJ124" s="22">
        <v>524.60990342506329</v>
      </c>
      <c r="AK124" s="22">
        <v>3.8629880396218261E-4</v>
      </c>
      <c r="AL124" s="22">
        <v>1.7250047678029692</v>
      </c>
      <c r="AM124" s="22">
        <v>5.6072217064282768</v>
      </c>
      <c r="AN124" s="22">
        <v>122.24414790614618</v>
      </c>
      <c r="AO124" s="22">
        <v>0</v>
      </c>
      <c r="AP124" s="22">
        <v>7.2606164712811935E-2</v>
      </c>
      <c r="AQ124" s="22">
        <v>0</v>
      </c>
      <c r="AR124" s="22">
        <v>0</v>
      </c>
      <c r="AS124" s="22">
        <v>1.3049825055467042E-2</v>
      </c>
      <c r="AT124" s="22">
        <v>0</v>
      </c>
      <c r="AU124" s="22">
        <v>0</v>
      </c>
      <c r="AV124" s="22">
        <v>0</v>
      </c>
      <c r="AW124" s="22">
        <v>0</v>
      </c>
      <c r="AX124" s="22">
        <v>12.387714394061788</v>
      </c>
      <c r="AY124" s="22">
        <v>0</v>
      </c>
      <c r="AZ124" s="22">
        <v>0</v>
      </c>
      <c r="BA124" s="22">
        <v>3.2368018860296443E-3</v>
      </c>
      <c r="BB124" s="22">
        <v>0</v>
      </c>
      <c r="BC124" s="22">
        <v>50.858038247205329</v>
      </c>
      <c r="BD124" s="22">
        <v>2318.1857814651521</v>
      </c>
      <c r="BF124" s="12" t="s">
        <v>62</v>
      </c>
      <c r="BG124" s="13">
        <f>B124+AJ124+B158+AJ158</f>
        <v>525.25186919178816</v>
      </c>
      <c r="BH124" s="13">
        <f>SUM(C124,D124,G124,L124:U124,X124:Y124,AB124:AD124,AF124,AI124,AK124,AN124:AO124,AQ124,AT124:AW124,AZ124,AR124)+SUM(C158,D158,G158,L158:U158,X158:Y158,AB158:AD158,AF158,AI158,AK158,AN158:AO158,AQ158,AT158:AW158,AZ158,AR158)</f>
        <v>1004.4116844130193</v>
      </c>
      <c r="BI124" s="13">
        <f>SUM(F124,H124,V124:W124,AA124,AE124,AH124,AM124,AS124,AX124,BB124,AY124)+SUM(F158,H158,V158:W158,AA158,AE158,AH158,AM158,AS158,AX158,BB158,AY158)</f>
        <v>24.926188017536813</v>
      </c>
      <c r="BJ124" s="13">
        <f>SUM(E124,I124,AG124,BA124)+SUM(E158,I158,AG158,BA158)</f>
        <v>6.6363569283015851</v>
      </c>
      <c r="BK124" s="13">
        <f>SUM(J124:K124,Z124,AL124,AP124)+SUM(J158:K158,Z158,AL158,AP158)</f>
        <v>712.66435331431501</v>
      </c>
      <c r="BL124" s="13">
        <f>BC124+BC158</f>
        <v>58.271606283449273</v>
      </c>
      <c r="BM124" s="13">
        <f>SUM(BG124:BL124)</f>
        <v>2332.1620581484103</v>
      </c>
    </row>
    <row r="125" spans="1:65" x14ac:dyDescent="0.3">
      <c r="A125" s="23" t="s">
        <v>2</v>
      </c>
      <c r="B125" s="22">
        <v>0</v>
      </c>
      <c r="C125" s="22">
        <v>0</v>
      </c>
      <c r="D125" s="22">
        <v>0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1.540278889188073</v>
      </c>
      <c r="S125" s="22">
        <v>248.36175100244731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7.9353448519336265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14.07180077129744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v>0</v>
      </c>
      <c r="AQ125" s="22">
        <v>5.135527560749396</v>
      </c>
      <c r="AR125" s="22">
        <v>0</v>
      </c>
      <c r="AS125" s="22">
        <v>0</v>
      </c>
      <c r="AT125" s="22">
        <v>2.5955849097360586</v>
      </c>
      <c r="AU125" s="22">
        <v>0</v>
      </c>
      <c r="AV125" s="22">
        <v>0</v>
      </c>
      <c r="AW125" s="22"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v>0</v>
      </c>
      <c r="BC125" s="22">
        <v>0</v>
      </c>
      <c r="BD125" s="22">
        <v>279.64028798535196</v>
      </c>
      <c r="BF125" s="12" t="s">
        <v>63</v>
      </c>
      <c r="BG125" s="13">
        <f>BG130-SUM(BG126:BG129,BG124)</f>
        <v>23.38239463143691</v>
      </c>
      <c r="BH125" s="13">
        <f t="shared" ref="BH125:BM125" si="2">BH130-SUM(BH126:BH129,BH124)</f>
        <v>86101.007857229328</v>
      </c>
      <c r="BI125" s="13">
        <f t="shared" si="2"/>
        <v>68419.841611394193</v>
      </c>
      <c r="BJ125" s="13">
        <f t="shared" si="2"/>
        <v>27977.356504732772</v>
      </c>
      <c r="BK125" s="13">
        <f t="shared" si="2"/>
        <v>612806.18039523996</v>
      </c>
      <c r="BL125" s="13">
        <f t="shared" si="2"/>
        <v>3287.7722574097934</v>
      </c>
      <c r="BM125" s="13">
        <f t="shared" si="2"/>
        <v>798615.54102063924</v>
      </c>
    </row>
    <row r="126" spans="1:65" x14ac:dyDescent="0.3">
      <c r="A126" s="23" t="s">
        <v>3</v>
      </c>
      <c r="B126" s="22">
        <v>0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1413.8286947487147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9.4566547892844106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2190.4276997417437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v>0</v>
      </c>
      <c r="AQ126" s="22">
        <v>2.1574021222946245</v>
      </c>
      <c r="AR126" s="22">
        <v>0</v>
      </c>
      <c r="AS126" s="22">
        <v>0</v>
      </c>
      <c r="AT126" s="22">
        <v>0</v>
      </c>
      <c r="AU126" s="22">
        <v>0</v>
      </c>
      <c r="AV126" s="22">
        <v>0</v>
      </c>
      <c r="AW126" s="22"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v>0</v>
      </c>
      <c r="BC126" s="22">
        <v>2.8706347113766393</v>
      </c>
      <c r="BD126" s="22">
        <v>3618.7410861134144</v>
      </c>
      <c r="BF126" s="12" t="s">
        <v>65</v>
      </c>
      <c r="BG126" s="13">
        <f>B128+AJ128+B130+AJ130+B144+AJ144+B145+AJ145+B149+AJ149+B153+AJ153+B156+AJ156+B161+AJ161+B167+AJ167+B172+AJ172+B173+AJ173+B176+AJ176</f>
        <v>0</v>
      </c>
      <c r="BH126" s="13">
        <f>SUM(C128,D128,G128,L128:U128,X128:Y128,AB128:AD128,AF128,AI128,AK128,AN128:AO128,AQ128,AT128:AW128,AZ128,AR128)+SUM(C130,D130,G130,L130:U130,X130:Y130,AB130:AD130,AF130,AI130,AK130,AN130:AO130,AQ130,AT130:AW130,AZ130,AR130)+SUM(C144,D144,G144,L144:U144,X144:Y144,AB144:AD144,AF144,AI144,AK144,AN144:AO144,AQ144,AT144:AW144,AZ144,AR144)+SUM(C145,D145,G145,L145:U145,X145:Y145,AB145:AD145,AF145,AI145,AK145,AN145:AO145,AQ145,AT145:AW145,AZ145,AR145)+SUM(C149,D149,G149,L149:U149,X149:Y149,AB149:AD149,AF149,AI149,AK149,AN149:AO149,AQ149,AT149:AW149,AZ149,AR149)+SUM(C153,D153,G153,L153:U153,X153:Y153,AB153:AD153,AF153,AI153,AK153,AN153:AO153,AQ153,AT153:AW153,AZ153,AR153)+SUM(C156,D156,G156,L156:U156,X156:Y156,AB156:AD156,AF156,AI156,AK156,AN156:AO156,AQ156,AT156:AW156,AZ156,AR156)+SUM(C161,D161,G161,L161:U161,X161:Y161,AB161:AD161,AF161,AI161,AK161,AN161:AO161,AQ161,AT161:AW161,AZ161,AR161)+SUM(C167,D167,G167,L167:U167,X167:Y167,AB167:AD167,AF167,AI167,AK167,AN167:AO167,AQ167,AT167:AW167,AZ167,AR167)+SUM(C172,D172,G172,L172:U172,X172:Y172,AB172:AD172,AF172,AI172,AK172,AN172:AO172,AQ172,AT172:AW172,AZ172,AR172)+SUM(C173,D173,G173,L173:U173,X173:Y173,AB173:AD173,AF173,AI173,AK173,AN173:AO173,AQ173,AT173:AW173,AZ173,AR173)+SUM(C176,D176,G176,L176:U176,X176:Y176,AB176:AD176,AF176,AI176,AK176,AN176:AO176,AQ176,AT176:AW176,AZ176,AR176)</f>
        <v>100.65242275527952</v>
      </c>
      <c r="BI126" s="13">
        <f>SUM(F128,H128,V128:W128,AA128,AE128,AH128,AM128,AS128,AX128,BB128,AY128)+SUM(F130,H130,V130:W130,AA130,AE130,AH130,AM130,AS130,AX130,BB130,AY130)+SUM(F144,H144,V144:W144,AA144,AE144,AH144,AM144,AS144,AX144,BB144,AY144)+SUM(F145,H145,V145:W145,AA145,AE145,AH145,AM145,AS145,AX145,BB145,AY145)+SUM(F149,H149,V149:W149,AA149,AE149,AH149,AM149,AS149,AX149,BB149,AY149)+SUM(F153,H153,V153:W153,AA153,AE153,AH153,AM153,AS153,AX153,BB153,AY153)+SUM(F156,H156,V156:W156,AA156,AE156,AH156,AM156,AS156,AX156,BB156,AY156)+SUM(F161,H161,V161:W161,AA161,AE161,AH161,AM161,AS161,AX161,BB161,AY161)+SUM(F167,H167,V167:W167,AA167,AE167,AH167,AM167,AS167,AX167,BB167,AY167)+SUM(F172,H172,V172:W172,AA172,AE172,AH172,AM172,AS172,AX172,BB172,AY172)+SUM(F173,H173,V173:W173,AA173,AE173,AH173,AM173,AS173,AX173,BB173,AY173)+SUM(F176,H176,V176:W176,AA176,AE176,AH176,AM176,AS176,AX176,BB176,AY176)</f>
        <v>355.95909577798386</v>
      </c>
      <c r="BJ126" s="13">
        <f>SUM(E128,I128,AG128,BA128)+SUM(E130,I130,AG130,BA130)+SUM(E144,I144,AG144,BA144)+SUM(E145,I145,AG145,BA145)+SUM(E149,I149,AG149,BA149)+SUM(E153,I153,AG153,BA153)+SUM(E156,I156,AG156,BA156)+SUM(E161,I161,AG161,BA161)+SUM(E167,I167,AG167,BA167)+SUM(E172,I172,AG172,BA172)+SUM(E173,I173,AG173,BA173)+SUM(E176,I176,AG176,BA176)</f>
        <v>190.86764172374043</v>
      </c>
      <c r="BK126" s="13">
        <f>SUM(J128:K128,Z128,AL128,AP128)+SUM(J130:K130,Z130,AL130,AP130)+SUM(J144:K144,Z144,AL144,AP144)+SUM(J145:K145,Z145,AL145,AP145)+SUM(J149:K149,Z149,AL149,AP149)+SUM(J153:K153,Z153,AL153,AP153)+SUM(J156:K156,Z156,AL156,AP156)+SUM(J161:K161,Z161,AL161,AP161)+SUM(J167:K167,Z167,AL167,AP167)+SUM(J172:K172,Z172,AL172,AP172)+SUM(J173:K173,Z173,AL173,AP173)+SUM(J176:K176,Z176,AL176,AP176)</f>
        <v>6711.2987188284824</v>
      </c>
      <c r="BL126" s="13">
        <f>BC128+BC130+BC144+BC145+BC149+BC153+BC156+BC161+BC167+BC172+BC173+BC176</f>
        <v>144.84208685950418</v>
      </c>
      <c r="BM126" s="13">
        <f>SUM(BG126:BL126)</f>
        <v>7503.6199659449903</v>
      </c>
    </row>
    <row r="127" spans="1:65" x14ac:dyDescent="0.3">
      <c r="A127" s="23" t="s">
        <v>4</v>
      </c>
      <c r="B127" s="22">
        <v>0</v>
      </c>
      <c r="C127" s="22">
        <v>0</v>
      </c>
      <c r="D127" s="22">
        <v>0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0</v>
      </c>
      <c r="AQ127" s="22"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v>0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F127" s="12" t="s">
        <v>64</v>
      </c>
      <c r="BG127" s="13">
        <f>B127+AJ127+B131+AJ131+B155+AJ155+B175+AJ175</f>
        <v>27.189621339777762</v>
      </c>
      <c r="BH127" s="13">
        <f>SUM(C127,D127,G127,L127:U127,X127:Y127,AB127:AD127,AF127,AI127,AK127,AN127:AO127,AQ127,AT127:AW127,AZ127,AR127)+SUM(C131,D131,G131,L131:U131,X131:Y131,AB131:AD131,AF131,AI131,AK131,AN131:AO131,AQ131,AT131:AW131,AZ131,AR131)+SUM(C155,D155,G155,L155:U155,X155:Y155,AB155:AD155,AF155,AI155,AK155,AN155:AO155,AQ155,AT155:AW155,AZ155,AR155)+SUM(C175,D175,G175,L175:U175,X175:Y175,AB175:AD175,AF175,AI175,AK175,AN175:AO175,AQ175,AT175:AW175,AZ175,AR175)</f>
        <v>92570.091161979537</v>
      </c>
      <c r="BI127" s="13">
        <f>SUM(F127,H127,V127:W127,AA127,AE127,AH127,AM127,AS127,AX127,BB127,AY127)+SUM(F131,H131,V131:W131,AA131,AE131,AH131,AM131,AS131,AX131,BB131,AY131)+SUM(F155,H155,V155:W155,AA155,AE155,AH155,AM155,AS155,AX155,BB155,AY155)+SUM(F175,H175,V175:W175,AA175,AE175,AH175,AM175,AS175,AX175,BB175,AY175)</f>
        <v>33492.878840227619</v>
      </c>
      <c r="BJ127" s="13">
        <f>SUM(E127,I127,AG127,BA127)+SUM(E131,I131,AG131,BA131)+SUM(E155,I155,AG155,BA155)+SUM(E175,I175,AG175,BA175)</f>
        <v>295.57468175247271</v>
      </c>
      <c r="BK127" s="13">
        <f>SUM(J127:K127,Z127,AL127,AP127)+SUM(J131:K131,Z131,AL131,AP131)+SUM(J155:K155,Z155,AL155,AP155)+SUM(J175:K175,Z175,AL175,AP175)</f>
        <v>660151.29977741593</v>
      </c>
      <c r="BL127" s="13">
        <f>BC127+BC131+BC155+BC175</f>
        <v>854.51761038047277</v>
      </c>
      <c r="BM127" s="13">
        <f>SUM(BG127:BL127)</f>
        <v>787391.55169309583</v>
      </c>
    </row>
    <row r="128" spans="1:65" x14ac:dyDescent="0.3">
      <c r="A128" s="23" t="s">
        <v>5</v>
      </c>
      <c r="B128" s="22">
        <v>0</v>
      </c>
      <c r="C128" s="22">
        <v>0</v>
      </c>
      <c r="D128" s="22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F128" s="12" t="s">
        <v>59</v>
      </c>
      <c r="BG128" s="13">
        <f>B132+AJ132+B133+AJ133+B148+AJ148+B160+AJ160+B164+AJ164</f>
        <v>65983.314110696156</v>
      </c>
      <c r="BH128" s="13">
        <f>SUM(C132,D132,G132,L132:U132,X132:Y132,AB132:AD132,AF132,AI132,AK132,AN132:AO132,AQ132,AT132:AW132,AZ132,AR132)+SUM(C133,D133,G133,L133:U133,X133:Y133,AB133:AD133,AF133,AI133,AK133,AN133:AO133,AQ133,AT133:AW133,AZ133,AR133)+SUM(C148,D148,G148,L148:U148,X148:Y148,AB148:AD148,AF148,AI148,AK148,AN148:AO148,AQ148,AT148:AW148,AZ148,AR148)+SUM(C160,D160,G160,L160:U160,X160:Y160,AB160:AD160,AF160,AI160,AK160,AN160:AO160,AQ160,AT160:AW160,AZ160,AR160)+SUM(C164,D164,G164,L164:U164,X164:Y164,AB164:AD164,AF164,AI164,AK164,AN164:AO164,AQ164,AT164:AW164,AZ164,AR164)</f>
        <v>1141455.9723056748</v>
      </c>
      <c r="BI128" s="13">
        <f>SUM(F132,H132,V132:W132,AA132,AE132,AH132,AM132,AS132,AX132,BB132,AY132)+SUM(F133,H133,V133:W133,AA133,AE133,AH133,AM133,AS133,AX133,BB133,AY133)+SUM(F148,H148,V148:W148,AA148,AE148,AH148,AM148,AS148,AX148,BB148,AY148)+SUM(F160,H160,V160:W160,AA160,AE160,AH160,AM160,AS160,AX160,BB160,AY160)+SUM(F164,H164,V164:W164,AA164,AE164,AH164,AM164,AS164,AX164,BB164,AY164)</f>
        <v>2071122.6307765427</v>
      </c>
      <c r="BJ128" s="13">
        <f>SUM(E132,I132,AG132,BA132)+SUM(E133,I133,AG133,BA133)+SUM(E148,I148,AG148,BA148)+SUM(E160,I160,AG160,BA160)+SUM(E164,I164,AG164,BA164)</f>
        <v>125227.84207828822</v>
      </c>
      <c r="BK128" s="13">
        <f>SUM(J132:K132,Z132,AL132,AP132)+SUM(J133:K133,Z133,AL133,AP133)+SUM(J148:K148,Z148,AL148,AP148)+SUM(J160:K160,Z160,AL160,AP160)+SUM(J164:K164,Z164,AL164,AP164)</f>
        <v>13445431.40652534</v>
      </c>
      <c r="BL128" s="13">
        <f>BC132+BC133+BC148+BC160+BC164</f>
        <v>37935.414046153528</v>
      </c>
      <c r="BM128" s="13">
        <f>SUM(BG128:BL128)</f>
        <v>16887156.579842694</v>
      </c>
    </row>
    <row r="129" spans="1:65" x14ac:dyDescent="0.3">
      <c r="A129" s="23" t="s">
        <v>6</v>
      </c>
      <c r="B129" s="22">
        <v>0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2">
        <v>0</v>
      </c>
      <c r="I129" s="22">
        <v>1.4365363345858414E-3</v>
      </c>
      <c r="J129" s="22">
        <v>5.2253614402121415E-3</v>
      </c>
      <c r="K129" s="22">
        <v>0</v>
      </c>
      <c r="L129" s="22">
        <v>0</v>
      </c>
      <c r="M129" s="22">
        <v>0</v>
      </c>
      <c r="N129" s="22">
        <v>0</v>
      </c>
      <c r="O129" s="22">
        <v>0.1474535909335552</v>
      </c>
      <c r="P129" s="22">
        <v>0</v>
      </c>
      <c r="Q129" s="22">
        <v>6.731129337509166E-2</v>
      </c>
      <c r="R129" s="22">
        <v>0</v>
      </c>
      <c r="S129" s="22">
        <v>2.4433105283933568E-2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3.6266699111797758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3.877351005111266E-2</v>
      </c>
      <c r="AH129" s="22">
        <v>0</v>
      </c>
      <c r="AI129" s="22">
        <v>0</v>
      </c>
      <c r="AJ129" s="22">
        <v>0</v>
      </c>
      <c r="AK129" s="22">
        <v>0</v>
      </c>
      <c r="AL129" s="22">
        <v>1.8159375787089648E-3</v>
      </c>
      <c r="AM129" s="22">
        <v>0</v>
      </c>
      <c r="AN129" s="22">
        <v>0</v>
      </c>
      <c r="AO129" s="22">
        <v>0</v>
      </c>
      <c r="AP129" s="22">
        <v>15.438197601977008</v>
      </c>
      <c r="AQ129" s="22">
        <v>0</v>
      </c>
      <c r="AR129" s="22">
        <v>0</v>
      </c>
      <c r="AS129" s="22">
        <v>1.6607690633210223E-3</v>
      </c>
      <c r="AT129" s="22">
        <v>0</v>
      </c>
      <c r="AU129" s="22">
        <v>0</v>
      </c>
      <c r="AV129" s="22"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39.996667247323785</v>
      </c>
      <c r="BB129" s="22">
        <v>0</v>
      </c>
      <c r="BC129" s="22">
        <v>1.9213832253556398E-3</v>
      </c>
      <c r="BD129" s="22">
        <v>59.351566247766449</v>
      </c>
      <c r="BF129" s="12" t="s">
        <v>60</v>
      </c>
      <c r="BG129" s="13">
        <f>B177+AJ177</f>
        <v>0</v>
      </c>
      <c r="BH129" s="13">
        <f>SUM(C177,D177,G177,L177:U177,X177:Y177,AB177:AD177,AF177,AI177,AK177,AN177:AO177,AQ177,AT177:AW177,AZ177,AR177)</f>
        <v>9722.6611773805271</v>
      </c>
      <c r="BI129" s="13">
        <f>SUM(F177,H177,V177:W177,AA177,AE177,AH177,AM177,AS177,AX177,BB177,AY177)</f>
        <v>327.39318949657201</v>
      </c>
      <c r="BJ129" s="13">
        <f>SUM(E177,I177,AG177,BA177)</f>
        <v>23.082620009454889</v>
      </c>
      <c r="BK129" s="13">
        <f>SUM(J177:K177,Z177,AL177,AP177)</f>
        <v>2676.798400376937</v>
      </c>
      <c r="BL129" s="13">
        <f>BC177</f>
        <v>0</v>
      </c>
      <c r="BM129" s="13">
        <f>SUM(BG129:BL129)</f>
        <v>12749.935387263489</v>
      </c>
    </row>
    <row r="130" spans="1:65" x14ac:dyDescent="0.3">
      <c r="A130" s="23" t="s">
        <v>7</v>
      </c>
      <c r="B130" s="22">
        <v>0</v>
      </c>
      <c r="C130" s="22">
        <v>0</v>
      </c>
      <c r="D130" s="22">
        <v>0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  <c r="AQ130" s="22"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F130" s="12" t="s">
        <v>61</v>
      </c>
      <c r="BG130" s="13">
        <f>B178+AJ178</f>
        <v>66559.137995859171</v>
      </c>
      <c r="BH130" s="13">
        <f>SUM(C178,D178,G178,L178:U178,X178:Y178,AB178:AD178,AF178,AI178,AK178,AN178:AO178,AQ178,AT178:AW178,AZ178,AR178)</f>
        <v>1330954.7966094324</v>
      </c>
      <c r="BI130" s="13">
        <f>SUM(F178,H178,V178:W178,AA178,AE178,AH178,AM178,AS178,AX178,BB178,AY178)</f>
        <v>2173743.6297014565</v>
      </c>
      <c r="BJ130" s="13">
        <f>SUM(E178,I178,AG178,BA178)</f>
        <v>153721.35988343495</v>
      </c>
      <c r="BK130" s="13">
        <f>SUM(J178:K178,Z178,AL178,AP178)</f>
        <v>14728489.648170518</v>
      </c>
      <c r="BL130" s="13">
        <f>BC178</f>
        <v>42280.817607086748</v>
      </c>
      <c r="BM130" s="13">
        <f>SUM(BG130:BL130)</f>
        <v>18495749.389967788</v>
      </c>
    </row>
    <row r="131" spans="1:65" x14ac:dyDescent="0.3">
      <c r="A131" s="25" t="s">
        <v>8</v>
      </c>
      <c r="B131" s="22">
        <v>0</v>
      </c>
      <c r="C131" s="22">
        <v>0</v>
      </c>
      <c r="D131" s="22">
        <v>0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1.0300140847649306</v>
      </c>
      <c r="K131" s="22">
        <v>3.1009494016012344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0.94512802529305084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0</v>
      </c>
      <c r="AQ131" s="22"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v>0</v>
      </c>
      <c r="AW131" s="22">
        <v>1.2064253368517419</v>
      </c>
      <c r="AX131" s="22">
        <v>0</v>
      </c>
      <c r="AY131" s="22">
        <v>0</v>
      </c>
      <c r="AZ131" s="22">
        <v>5.643263171594233E-2</v>
      </c>
      <c r="BA131" s="22">
        <v>4.9736591717378413</v>
      </c>
      <c r="BB131" s="22">
        <v>0</v>
      </c>
      <c r="BC131" s="22">
        <v>0.54156357495467344</v>
      </c>
      <c r="BD131" s="22">
        <v>11.854172226919417</v>
      </c>
    </row>
    <row r="132" spans="1:65" x14ac:dyDescent="0.3">
      <c r="A132" s="26" t="s">
        <v>9</v>
      </c>
      <c r="B132" s="22">
        <v>12508.913877594121</v>
      </c>
      <c r="C132" s="22">
        <v>270.0756512527945</v>
      </c>
      <c r="D132" s="22">
        <v>16542.940651395649</v>
      </c>
      <c r="E132" s="22">
        <v>0</v>
      </c>
      <c r="F132" s="22">
        <v>0</v>
      </c>
      <c r="G132" s="22">
        <v>0</v>
      </c>
      <c r="H132" s="22">
        <v>0</v>
      </c>
      <c r="I132" s="22">
        <v>25.382248731274224</v>
      </c>
      <c r="J132" s="22">
        <v>0</v>
      </c>
      <c r="K132" s="22">
        <v>48684.886978712879</v>
      </c>
      <c r="L132" s="22">
        <v>0</v>
      </c>
      <c r="M132" s="22">
        <v>0</v>
      </c>
      <c r="N132" s="22">
        <v>4225.9730422756566</v>
      </c>
      <c r="O132" s="22">
        <v>31.499035818845893</v>
      </c>
      <c r="P132" s="22">
        <v>0</v>
      </c>
      <c r="Q132" s="22">
        <v>14.379038364621911</v>
      </c>
      <c r="R132" s="22">
        <v>78.657250029374126</v>
      </c>
      <c r="S132" s="22">
        <v>120147.83165930626</v>
      </c>
      <c r="T132" s="22">
        <v>0</v>
      </c>
      <c r="U132" s="22">
        <v>0</v>
      </c>
      <c r="V132" s="22">
        <v>2023.6749657327441</v>
      </c>
      <c r="W132" s="22">
        <v>3010.4104330345413</v>
      </c>
      <c r="X132" s="22">
        <v>0</v>
      </c>
      <c r="Y132" s="22">
        <v>2230.470883857628</v>
      </c>
      <c r="Z132" s="22">
        <v>542087.10769780993</v>
      </c>
      <c r="AA132" s="22">
        <v>0</v>
      </c>
      <c r="AB132" s="22">
        <v>0</v>
      </c>
      <c r="AC132" s="22">
        <v>2055.3058654205179</v>
      </c>
      <c r="AD132" s="22">
        <v>0</v>
      </c>
      <c r="AE132" s="22">
        <v>21546.833647203741</v>
      </c>
      <c r="AF132" s="22">
        <v>0</v>
      </c>
      <c r="AG132" s="22">
        <v>9.9779217319227396</v>
      </c>
      <c r="AH132" s="22">
        <v>0</v>
      </c>
      <c r="AI132" s="22">
        <v>139.75076907902971</v>
      </c>
      <c r="AJ132" s="22">
        <v>0</v>
      </c>
      <c r="AK132" s="22">
        <v>175.13719587313741</v>
      </c>
      <c r="AL132" s="22">
        <v>128828.58780727946</v>
      </c>
      <c r="AM132" s="22">
        <v>4.3169679532467651</v>
      </c>
      <c r="AN132" s="22">
        <v>257.99990495348067</v>
      </c>
      <c r="AO132" s="22">
        <v>0</v>
      </c>
      <c r="AP132" s="22">
        <v>85891.391304333185</v>
      </c>
      <c r="AQ132" s="22">
        <v>0</v>
      </c>
      <c r="AR132" s="22">
        <v>14228.158115719007</v>
      </c>
      <c r="AS132" s="22">
        <v>3192.4838725523614</v>
      </c>
      <c r="AT132" s="22">
        <v>0</v>
      </c>
      <c r="AU132" s="22">
        <v>0</v>
      </c>
      <c r="AV132" s="22">
        <v>14.138455371756306</v>
      </c>
      <c r="AW132" s="22">
        <v>11.931185967726838</v>
      </c>
      <c r="AX132" s="22">
        <v>0</v>
      </c>
      <c r="AY132" s="22">
        <v>34.69323741949016</v>
      </c>
      <c r="AZ132" s="22">
        <v>249.75949292441521</v>
      </c>
      <c r="BA132" s="22">
        <v>9659.2797423487027</v>
      </c>
      <c r="BB132" s="22">
        <v>0</v>
      </c>
      <c r="BC132" s="22">
        <v>10598.101057939748</v>
      </c>
      <c r="BD132" s="22">
        <v>1028780.0499579875</v>
      </c>
    </row>
    <row r="133" spans="1:65" x14ac:dyDescent="0.3">
      <c r="A133" s="23" t="s">
        <v>360</v>
      </c>
      <c r="B133" s="22">
        <v>0</v>
      </c>
      <c r="C133" s="22">
        <v>0</v>
      </c>
      <c r="D133" s="22">
        <v>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</row>
    <row r="134" spans="1:65" x14ac:dyDescent="0.3">
      <c r="A134" s="23" t="s">
        <v>10</v>
      </c>
      <c r="B134" s="22">
        <v>0</v>
      </c>
      <c r="C134" s="22">
        <v>0</v>
      </c>
      <c r="D134" s="22">
        <v>0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v>0</v>
      </c>
      <c r="AO134" s="22">
        <v>0</v>
      </c>
      <c r="AP134" s="22">
        <v>0</v>
      </c>
      <c r="AQ134" s="22"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</row>
    <row r="135" spans="1:65" x14ac:dyDescent="0.3">
      <c r="A135" s="23" t="s">
        <v>11</v>
      </c>
      <c r="B135" s="22">
        <v>0</v>
      </c>
      <c r="C135" s="22">
        <v>0</v>
      </c>
      <c r="D135" s="22">
        <v>0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0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9.1050968818999378E-2</v>
      </c>
      <c r="BD135" s="22">
        <v>9.1050968818999378E-2</v>
      </c>
    </row>
    <row r="136" spans="1:65" x14ac:dyDescent="0.3">
      <c r="A136" s="23" t="s">
        <v>12</v>
      </c>
      <c r="B136" s="22">
        <v>0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145.23010292524143</v>
      </c>
      <c r="K136" s="22">
        <v>1.8899399013888136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3.4288968263398127E-4</v>
      </c>
      <c r="S136" s="22">
        <v>0</v>
      </c>
      <c r="T136" s="22">
        <v>0</v>
      </c>
      <c r="U136" s="22">
        <v>381.36002761603862</v>
      </c>
      <c r="V136" s="22">
        <v>0</v>
      </c>
      <c r="W136" s="22">
        <v>0</v>
      </c>
      <c r="X136" s="22">
        <v>0</v>
      </c>
      <c r="Y136" s="22">
        <v>0</v>
      </c>
      <c r="Z136" s="22">
        <v>0.50773561084483687</v>
      </c>
      <c r="AA136" s="22">
        <v>0</v>
      </c>
      <c r="AB136" s="22">
        <v>34.560165650756026</v>
      </c>
      <c r="AC136" s="22">
        <v>30.342103060536967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0.15592067901891488</v>
      </c>
      <c r="AM136" s="22">
        <v>8.7403252436112869E-5</v>
      </c>
      <c r="AN136" s="22">
        <v>68.499414278038046</v>
      </c>
      <c r="AO136" s="22">
        <v>0</v>
      </c>
      <c r="AP136" s="22">
        <v>0</v>
      </c>
      <c r="AQ136" s="22">
        <v>0</v>
      </c>
      <c r="AR136" s="22">
        <v>192.04862368307991</v>
      </c>
      <c r="AS136" s="22">
        <v>0</v>
      </c>
      <c r="AT136" s="22">
        <v>0</v>
      </c>
      <c r="AU136" s="22">
        <v>0</v>
      </c>
      <c r="AV136" s="22">
        <v>0</v>
      </c>
      <c r="AW136" s="22">
        <v>0</v>
      </c>
      <c r="AX136" s="22">
        <v>0</v>
      </c>
      <c r="AY136" s="22">
        <v>0</v>
      </c>
      <c r="AZ136" s="22">
        <v>40.33937297718419</v>
      </c>
      <c r="BA136" s="22">
        <v>9.1437248702395013E-4</v>
      </c>
      <c r="BB136" s="22">
        <v>0</v>
      </c>
      <c r="BC136" s="22">
        <v>6.7017960835090538</v>
      </c>
      <c r="BD136" s="22">
        <v>901.63654713105893</v>
      </c>
    </row>
    <row r="137" spans="1:65" x14ac:dyDescent="0.3">
      <c r="A137" s="23" t="s">
        <v>13</v>
      </c>
      <c r="B137" s="22">
        <v>0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0</v>
      </c>
      <c r="AQ137" s="22"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</row>
    <row r="138" spans="1:65" x14ac:dyDescent="0.3">
      <c r="A138" s="23" t="s">
        <v>14</v>
      </c>
      <c r="B138" s="22">
        <v>0</v>
      </c>
      <c r="C138" s="22">
        <v>0</v>
      </c>
      <c r="D138" s="22">
        <v>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0</v>
      </c>
      <c r="AQ138" s="22"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</row>
    <row r="139" spans="1:65" x14ac:dyDescent="0.3">
      <c r="A139" s="23" t="s">
        <v>15</v>
      </c>
      <c r="B139" s="22">
        <v>0</v>
      </c>
      <c r="C139" s="22">
        <v>0</v>
      </c>
      <c r="D139" s="22">
        <v>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0</v>
      </c>
      <c r="AQ139" s="22"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</row>
    <row r="140" spans="1:65" x14ac:dyDescent="0.3">
      <c r="A140" s="23" t="s">
        <v>16</v>
      </c>
      <c r="B140" s="22">
        <v>9.6476089044464768</v>
      </c>
      <c r="C140" s="22">
        <v>11.862550180647553</v>
      </c>
      <c r="D140" s="22">
        <v>0</v>
      </c>
      <c r="E140" s="22">
        <v>0</v>
      </c>
      <c r="F140" s="22">
        <v>0</v>
      </c>
      <c r="G140" s="22">
        <v>0</v>
      </c>
      <c r="H140" s="22">
        <v>0</v>
      </c>
      <c r="I140" s="22">
        <v>0.14285155489885679</v>
      </c>
      <c r="J140" s="22">
        <v>34.589958968878015</v>
      </c>
      <c r="K140" s="22">
        <v>2.8131073587121545E-2</v>
      </c>
      <c r="L140" s="22">
        <v>0</v>
      </c>
      <c r="M140" s="22">
        <v>0</v>
      </c>
      <c r="N140" s="22">
        <v>0</v>
      </c>
      <c r="O140" s="22">
        <v>5.9987522275896522E-2</v>
      </c>
      <c r="P140" s="22">
        <v>0</v>
      </c>
      <c r="Q140" s="22">
        <v>2.7383786893173914E-2</v>
      </c>
      <c r="R140" s="22">
        <v>0</v>
      </c>
      <c r="S140" s="22">
        <v>24.672404501172597</v>
      </c>
      <c r="T140" s="22">
        <v>0</v>
      </c>
      <c r="U140" s="22">
        <v>1.6401820355311416</v>
      </c>
      <c r="V140" s="22">
        <v>12.509391438299195</v>
      </c>
      <c r="W140" s="22">
        <v>2.5414068220518191E-5</v>
      </c>
      <c r="X140" s="22">
        <v>0</v>
      </c>
      <c r="Y140" s="22">
        <v>40.933919181901516</v>
      </c>
      <c r="Z140" s="22">
        <v>5.4220198399685922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1.353850309467268</v>
      </c>
      <c r="AH140" s="22">
        <v>0</v>
      </c>
      <c r="AI140" s="22">
        <v>2.8357770256682713</v>
      </c>
      <c r="AJ140" s="22">
        <v>0</v>
      </c>
      <c r="AK140" s="22">
        <v>6.5403818566038693E-4</v>
      </c>
      <c r="AL140" s="22">
        <v>2.9213250498456924</v>
      </c>
      <c r="AM140" s="22">
        <v>0</v>
      </c>
      <c r="AN140" s="22">
        <v>1.0022747423278762</v>
      </c>
      <c r="AO140" s="22">
        <v>0</v>
      </c>
      <c r="AP140" s="22">
        <v>0.12292868564298112</v>
      </c>
      <c r="AQ140" s="22">
        <v>0</v>
      </c>
      <c r="AR140" s="22">
        <v>0.11500271964195574</v>
      </c>
      <c r="AS140" s="22">
        <v>2.4577512695667432</v>
      </c>
      <c r="AT140" s="22">
        <v>0</v>
      </c>
      <c r="AU140" s="22">
        <v>0</v>
      </c>
      <c r="AV140" s="22">
        <v>9.7057803567475034</v>
      </c>
      <c r="AW140" s="22">
        <v>0</v>
      </c>
      <c r="AX140" s="22">
        <v>6.1162223707373684</v>
      </c>
      <c r="AY140" s="22">
        <v>6.3748324141191093</v>
      </c>
      <c r="AZ140" s="22">
        <v>472.94655317524416</v>
      </c>
      <c r="BA140" s="22">
        <v>21.144050672720766</v>
      </c>
      <c r="BB140" s="22">
        <v>0.81756182418726542</v>
      </c>
      <c r="BC140" s="22">
        <v>21.944403186432481</v>
      </c>
      <c r="BD140" s="22">
        <v>691.39538224310354</v>
      </c>
    </row>
    <row r="141" spans="1:65" x14ac:dyDescent="0.3">
      <c r="A141" s="23" t="s">
        <v>17</v>
      </c>
      <c r="B141" s="22">
        <v>6.9679283082317589</v>
      </c>
      <c r="C141" s="22">
        <v>3.7906288754854258</v>
      </c>
      <c r="D141" s="22">
        <v>5.7229327693108578</v>
      </c>
      <c r="E141" s="22">
        <v>4.50702295654047</v>
      </c>
      <c r="F141" s="22">
        <v>0</v>
      </c>
      <c r="G141" s="22">
        <v>5.3517736116945196</v>
      </c>
      <c r="H141" s="22">
        <v>0</v>
      </c>
      <c r="I141" s="22">
        <v>0.97642675483875752</v>
      </c>
      <c r="J141" s="22">
        <v>359761.80945711932</v>
      </c>
      <c r="K141" s="22">
        <v>5038.6147202097809</v>
      </c>
      <c r="L141" s="22">
        <v>0</v>
      </c>
      <c r="M141" s="22">
        <v>1.9095411516206815</v>
      </c>
      <c r="N141" s="22">
        <v>10613.561045066508</v>
      </c>
      <c r="O141" s="22">
        <v>2407.3243081998285</v>
      </c>
      <c r="P141" s="22">
        <v>0</v>
      </c>
      <c r="Q141" s="22">
        <v>4969.5912122611953</v>
      </c>
      <c r="R141" s="22">
        <v>143.01662769682764</v>
      </c>
      <c r="S141" s="22">
        <v>0</v>
      </c>
      <c r="T141" s="22">
        <v>0.26682992251123433</v>
      </c>
      <c r="U141" s="22">
        <v>0.5576871840163713</v>
      </c>
      <c r="V141" s="22">
        <v>78.459378589405276</v>
      </c>
      <c r="W141" s="22">
        <v>0.53655805588869521</v>
      </c>
      <c r="X141" s="22">
        <v>0</v>
      </c>
      <c r="Y141" s="22">
        <v>160.33635645992607</v>
      </c>
      <c r="Z141" s="22">
        <v>95848.240555603697</v>
      </c>
      <c r="AA141" s="22">
        <v>0</v>
      </c>
      <c r="AB141" s="22">
        <v>8.8363700642049761</v>
      </c>
      <c r="AC141" s="22">
        <v>0</v>
      </c>
      <c r="AD141" s="22">
        <v>0</v>
      </c>
      <c r="AE141" s="22">
        <v>1984.5159337575765</v>
      </c>
      <c r="AF141" s="22">
        <v>93.069265294487209</v>
      </c>
      <c r="AG141" s="22">
        <v>26.354705886246101</v>
      </c>
      <c r="AH141" s="22">
        <v>0</v>
      </c>
      <c r="AI141" s="22">
        <v>228.74342871392579</v>
      </c>
      <c r="AJ141" s="22">
        <v>0</v>
      </c>
      <c r="AK141" s="22">
        <v>14888.37085927551</v>
      </c>
      <c r="AL141" s="22">
        <v>62029.207838771043</v>
      </c>
      <c r="AM141" s="22">
        <v>0.20555186361742067</v>
      </c>
      <c r="AN141" s="22">
        <v>63.549029183349631</v>
      </c>
      <c r="AO141" s="22">
        <v>0.13404725965019354</v>
      </c>
      <c r="AP141" s="22">
        <v>58544.882613596288</v>
      </c>
      <c r="AQ141" s="22">
        <v>0</v>
      </c>
      <c r="AR141" s="22">
        <v>1157.32104352894</v>
      </c>
      <c r="AS141" s="22">
        <v>46395.767860199754</v>
      </c>
      <c r="AT141" s="22">
        <v>6.3229839457638465E-2</v>
      </c>
      <c r="AU141" s="22">
        <v>0</v>
      </c>
      <c r="AV141" s="22">
        <v>2.3755450684234769</v>
      </c>
      <c r="AW141" s="22">
        <v>61.41071697644221</v>
      </c>
      <c r="AX141" s="22">
        <v>50.277206844741229</v>
      </c>
      <c r="AY141" s="22">
        <v>1.5168838485887468</v>
      </c>
      <c r="AZ141" s="22">
        <v>37942.236815481112</v>
      </c>
      <c r="BA141" s="22">
        <v>27303.948637165355</v>
      </c>
      <c r="BB141" s="22">
        <v>0</v>
      </c>
      <c r="BC141" s="22">
        <v>2809.6485936769955</v>
      </c>
      <c r="BD141" s="22">
        <v>732643.97716709238</v>
      </c>
    </row>
    <row r="142" spans="1:65" x14ac:dyDescent="0.3">
      <c r="A142" s="23" t="s">
        <v>18</v>
      </c>
      <c r="B142" s="22">
        <v>0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17.491902787561106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v>0</v>
      </c>
      <c r="AQ142" s="22"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v>0</v>
      </c>
      <c r="AW142" s="22"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v>0</v>
      </c>
      <c r="BC142" s="22">
        <v>0</v>
      </c>
      <c r="BD142" s="22">
        <v>17.491902787561106</v>
      </c>
    </row>
    <row r="143" spans="1:65" x14ac:dyDescent="0.3">
      <c r="A143" s="23" t="s">
        <v>19</v>
      </c>
      <c r="B143" s="22">
        <v>0</v>
      </c>
      <c r="C143" s="22">
        <v>0</v>
      </c>
      <c r="D143" s="22">
        <v>0</v>
      </c>
      <c r="E143" s="22">
        <v>0</v>
      </c>
      <c r="F143" s="22">
        <v>0</v>
      </c>
      <c r="G143" s="22">
        <v>0</v>
      </c>
      <c r="H143" s="22">
        <v>0</v>
      </c>
      <c r="I143" s="22">
        <v>1.2712992286915932E-4</v>
      </c>
      <c r="J143" s="22">
        <v>5.6140713884955451</v>
      </c>
      <c r="K143" s="22">
        <v>1.3483913600754946E-2</v>
      </c>
      <c r="L143" s="22">
        <v>0</v>
      </c>
      <c r="M143" s="22">
        <v>0</v>
      </c>
      <c r="N143" s="22">
        <v>0.72587855697368964</v>
      </c>
      <c r="O143" s="22">
        <v>1.3049279152112719E-2</v>
      </c>
      <c r="P143" s="22">
        <v>0</v>
      </c>
      <c r="Q143" s="22">
        <v>5.9568834626559253E-3</v>
      </c>
      <c r="R143" s="22">
        <v>2.3470916406675397</v>
      </c>
      <c r="S143" s="22">
        <v>4.4138509920162443</v>
      </c>
      <c r="T143" s="22">
        <v>0</v>
      </c>
      <c r="U143" s="22">
        <v>0</v>
      </c>
      <c r="V143" s="22">
        <v>0</v>
      </c>
      <c r="W143" s="22">
        <v>1.2181586282794388E-5</v>
      </c>
      <c r="X143" s="22">
        <v>0</v>
      </c>
      <c r="Y143" s="22">
        <v>3.3879438153274473</v>
      </c>
      <c r="Z143" s="22">
        <v>4.4588089121142254</v>
      </c>
      <c r="AA143" s="22">
        <v>0</v>
      </c>
      <c r="AB143" s="22">
        <v>0</v>
      </c>
      <c r="AC143" s="22">
        <v>0</v>
      </c>
      <c r="AD143" s="22">
        <v>0</v>
      </c>
      <c r="AE143" s="22">
        <v>2.6107600712058923</v>
      </c>
      <c r="AF143" s="22">
        <v>0</v>
      </c>
      <c r="AG143" s="22">
        <v>3.4313600174865418E-3</v>
      </c>
      <c r="AH143" s="22">
        <v>0</v>
      </c>
      <c r="AI143" s="22">
        <v>0.76128726706996708</v>
      </c>
      <c r="AJ143" s="22">
        <v>0</v>
      </c>
      <c r="AK143" s="22">
        <v>3.1349654536741645E-4</v>
      </c>
      <c r="AL143" s="22">
        <v>1.400069351589422</v>
      </c>
      <c r="AM143" s="22">
        <v>0</v>
      </c>
      <c r="AN143" s="22">
        <v>9.4843086971002166E-4</v>
      </c>
      <c r="AO143" s="22">
        <v>0</v>
      </c>
      <c r="AP143" s="22">
        <v>0.1006544284030633</v>
      </c>
      <c r="AQ143" s="22">
        <v>0</v>
      </c>
      <c r="AR143" s="22">
        <v>0</v>
      </c>
      <c r="AS143" s="22">
        <v>0.58612895501665729</v>
      </c>
      <c r="AT143" s="22">
        <v>0</v>
      </c>
      <c r="AU143" s="22">
        <v>0</v>
      </c>
      <c r="AV143" s="22">
        <v>0</v>
      </c>
      <c r="AW143" s="22">
        <v>0</v>
      </c>
      <c r="AX143" s="22">
        <v>0</v>
      </c>
      <c r="AY143" s="22">
        <v>0</v>
      </c>
      <c r="AZ143" s="22">
        <v>0</v>
      </c>
      <c r="BA143" s="22">
        <v>3.5422332038068913</v>
      </c>
      <c r="BB143" s="22">
        <v>0</v>
      </c>
      <c r="BC143" s="22">
        <v>2.0261297029517208E-4</v>
      </c>
      <c r="BD143" s="22">
        <v>29.986303870814126</v>
      </c>
    </row>
    <row r="144" spans="1:65" x14ac:dyDescent="0.3">
      <c r="A144" s="23" t="s">
        <v>20</v>
      </c>
      <c r="B144" s="22">
        <v>0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0</v>
      </c>
      <c r="AQ144" s="22"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v>0</v>
      </c>
      <c r="BC144" s="22">
        <v>0</v>
      </c>
      <c r="BD144" s="22">
        <v>0</v>
      </c>
    </row>
    <row r="145" spans="1:56" x14ac:dyDescent="0.3">
      <c r="A145" s="23" t="s">
        <v>21</v>
      </c>
      <c r="B145" s="22">
        <v>0</v>
      </c>
      <c r="C145" s="22">
        <v>0</v>
      </c>
      <c r="D145" s="22">
        <v>0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v>0</v>
      </c>
      <c r="AQ145" s="22"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v>0</v>
      </c>
      <c r="AW145" s="22"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v>0</v>
      </c>
      <c r="BC145" s="22">
        <v>0</v>
      </c>
      <c r="BD145" s="22">
        <v>0</v>
      </c>
    </row>
    <row r="146" spans="1:56" x14ac:dyDescent="0.3">
      <c r="A146" s="23" t="s">
        <v>22</v>
      </c>
      <c r="B146" s="22">
        <v>0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0</v>
      </c>
      <c r="AQ146" s="22"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v>0</v>
      </c>
      <c r="AW146" s="22"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2">
        <v>0</v>
      </c>
    </row>
    <row r="147" spans="1:56" x14ac:dyDescent="0.3">
      <c r="A147" s="23" t="s">
        <v>23</v>
      </c>
      <c r="B147" s="22">
        <v>0</v>
      </c>
      <c r="C147" s="22">
        <v>7.6369000096935746</v>
      </c>
      <c r="D147" s="22">
        <v>0</v>
      </c>
      <c r="E147" s="22">
        <v>0</v>
      </c>
      <c r="F147" s="22">
        <v>0</v>
      </c>
      <c r="G147" s="22">
        <v>0</v>
      </c>
      <c r="H147" s="22">
        <v>0</v>
      </c>
      <c r="I147" s="22">
        <v>7.0646357031053627E-3</v>
      </c>
      <c r="J147" s="22">
        <v>282.99801996257952</v>
      </c>
      <c r="K147" s="22">
        <v>94.827076151410992</v>
      </c>
      <c r="L147" s="22">
        <v>0</v>
      </c>
      <c r="M147" s="22">
        <v>0</v>
      </c>
      <c r="N147" s="22">
        <v>0</v>
      </c>
      <c r="O147" s="22">
        <v>0.72515109989237736</v>
      </c>
      <c r="P147" s="22">
        <v>406.71392864176255</v>
      </c>
      <c r="Q147" s="22">
        <v>0.33102522710431043</v>
      </c>
      <c r="R147" s="22">
        <v>0.21118063869112164</v>
      </c>
      <c r="S147" s="22">
        <v>0.28392989515854211</v>
      </c>
      <c r="T147" s="22">
        <v>0</v>
      </c>
      <c r="U147" s="22">
        <v>0</v>
      </c>
      <c r="V147" s="22">
        <v>0</v>
      </c>
      <c r="W147" s="22">
        <v>1.0139327386476583E-2</v>
      </c>
      <c r="X147" s="22">
        <v>0</v>
      </c>
      <c r="Y147" s="22">
        <v>0</v>
      </c>
      <c r="Z147" s="22">
        <v>38.441382032485443</v>
      </c>
      <c r="AA147" s="22">
        <v>0</v>
      </c>
      <c r="AB147" s="22">
        <v>0</v>
      </c>
      <c r="AC147" s="22">
        <v>0</v>
      </c>
      <c r="AD147" s="22">
        <v>0</v>
      </c>
      <c r="AE147" s="22">
        <v>19377.30910946081</v>
      </c>
      <c r="AF147" s="22">
        <v>1.0609967060991734</v>
      </c>
      <c r="AG147" s="22">
        <v>0.19068137494815085</v>
      </c>
      <c r="AH147" s="22">
        <v>0</v>
      </c>
      <c r="AI147" s="22">
        <v>0</v>
      </c>
      <c r="AJ147" s="22">
        <v>0</v>
      </c>
      <c r="AK147" s="22">
        <v>0.26093843890423785</v>
      </c>
      <c r="AL147" s="22">
        <v>1172.11839620557</v>
      </c>
      <c r="AM147" s="22">
        <v>3.8663877027794308E-3</v>
      </c>
      <c r="AN147" s="22">
        <v>34.890542208397918</v>
      </c>
      <c r="AO147" s="22">
        <v>0</v>
      </c>
      <c r="AP147" s="22">
        <v>1427.5344305398983</v>
      </c>
      <c r="AQ147" s="22">
        <v>0</v>
      </c>
      <c r="AR147" s="22">
        <v>0</v>
      </c>
      <c r="AS147" s="22">
        <v>133.94168190863394</v>
      </c>
      <c r="AT147" s="22">
        <v>121.62891918071335</v>
      </c>
      <c r="AU147" s="22">
        <v>0</v>
      </c>
      <c r="AV147" s="22">
        <v>30.885879679872666</v>
      </c>
      <c r="AW147" s="22">
        <v>0</v>
      </c>
      <c r="AX147" s="22">
        <v>0</v>
      </c>
      <c r="AY147" s="22">
        <v>0</v>
      </c>
      <c r="AZ147" s="22">
        <v>0</v>
      </c>
      <c r="BA147" s="22">
        <v>198.92350356703403</v>
      </c>
      <c r="BB147" s="22">
        <v>0</v>
      </c>
      <c r="BC147" s="22">
        <v>312.21681861775113</v>
      </c>
      <c r="BD147" s="22">
        <v>23643.151561898201</v>
      </c>
    </row>
    <row r="148" spans="1:56" x14ac:dyDescent="0.3">
      <c r="A148" s="23" t="s">
        <v>24</v>
      </c>
      <c r="B148" s="22">
        <v>53447.886486507079</v>
      </c>
      <c r="C148" s="22">
        <v>1348.2743188940581</v>
      </c>
      <c r="D148" s="22">
        <v>18619.06206158669</v>
      </c>
      <c r="E148" s="22">
        <v>291.37841677523903</v>
      </c>
      <c r="F148" s="22">
        <v>0</v>
      </c>
      <c r="G148" s="22">
        <v>0</v>
      </c>
      <c r="H148" s="22">
        <v>0</v>
      </c>
      <c r="I148" s="22">
        <v>3.0922709103067301</v>
      </c>
      <c r="J148" s="22">
        <v>858848.29462613247</v>
      </c>
      <c r="K148" s="22">
        <v>67010.655000901112</v>
      </c>
      <c r="L148" s="22">
        <v>0</v>
      </c>
      <c r="M148" s="22">
        <v>0</v>
      </c>
      <c r="N148" s="22">
        <v>6911.1807040103367</v>
      </c>
      <c r="O148" s="22">
        <v>317.40683398415933</v>
      </c>
      <c r="P148" s="22">
        <v>0</v>
      </c>
      <c r="Q148" s="22">
        <v>14734.461708982099</v>
      </c>
      <c r="R148" s="22">
        <v>3256.5348102833682</v>
      </c>
      <c r="S148" s="22">
        <v>46191.461050345693</v>
      </c>
      <c r="T148" s="22">
        <v>0</v>
      </c>
      <c r="U148" s="22">
        <v>0</v>
      </c>
      <c r="V148" s="22">
        <v>806.74968990765149</v>
      </c>
      <c r="W148" s="22">
        <v>104892.56160004598</v>
      </c>
      <c r="X148" s="22">
        <v>0</v>
      </c>
      <c r="Y148" s="22">
        <v>61490.873867027105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277126.65230208455</v>
      </c>
      <c r="AF148" s="22">
        <v>0</v>
      </c>
      <c r="AG148" s="22">
        <v>267.97594462454452</v>
      </c>
      <c r="AH148" s="22">
        <v>0</v>
      </c>
      <c r="AI148" s="22">
        <v>5514.0409044417102</v>
      </c>
      <c r="AJ148" s="22">
        <v>0</v>
      </c>
      <c r="AK148" s="22">
        <v>16779.623675838004</v>
      </c>
      <c r="AL148" s="22">
        <v>1516943.6958881449</v>
      </c>
      <c r="AM148" s="22">
        <v>63.116026503029225</v>
      </c>
      <c r="AN148" s="22">
        <v>1024.787739642931</v>
      </c>
      <c r="AO148" s="22">
        <v>0</v>
      </c>
      <c r="AP148" s="22">
        <v>503000.60546727973</v>
      </c>
      <c r="AQ148" s="22">
        <v>0</v>
      </c>
      <c r="AR148" s="22">
        <v>19.333461624124734</v>
      </c>
      <c r="AS148" s="22">
        <v>117509.00829688943</v>
      </c>
      <c r="AT148" s="22">
        <v>0</v>
      </c>
      <c r="AU148" s="22">
        <v>0</v>
      </c>
      <c r="AV148" s="22">
        <v>0</v>
      </c>
      <c r="AW148" s="22">
        <v>0</v>
      </c>
      <c r="AX148" s="22">
        <v>971.92877951182413</v>
      </c>
      <c r="AY148" s="22">
        <v>35.288260051800485</v>
      </c>
      <c r="AZ148" s="22">
        <v>106487.51783677659</v>
      </c>
      <c r="BA148" s="22">
        <v>88959.988819851278</v>
      </c>
      <c r="BB148" s="22">
        <v>85.217393954879896</v>
      </c>
      <c r="BC148" s="22">
        <v>14129.952983803874</v>
      </c>
      <c r="BD148" s="22">
        <v>3887088.6072273171</v>
      </c>
    </row>
    <row r="149" spans="1:56" x14ac:dyDescent="0.3">
      <c r="A149" s="23" t="s">
        <v>25</v>
      </c>
      <c r="B149" s="22">
        <v>0</v>
      </c>
      <c r="C149" s="22">
        <v>0</v>
      </c>
      <c r="D149" s="22">
        <v>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0</v>
      </c>
      <c r="AQ149" s="22"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</row>
    <row r="150" spans="1:56" x14ac:dyDescent="0.3">
      <c r="A150" s="23" t="s">
        <v>26</v>
      </c>
      <c r="B150" s="22">
        <v>0</v>
      </c>
      <c r="C150" s="22">
        <v>0</v>
      </c>
      <c r="D150" s="22">
        <v>0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v>0</v>
      </c>
      <c r="AQ150" s="22">
        <v>0</v>
      </c>
      <c r="AR150" s="22">
        <v>5.1778915531860132</v>
      </c>
      <c r="AS150" s="22">
        <v>0</v>
      </c>
      <c r="AT150" s="22">
        <v>0</v>
      </c>
      <c r="AU150" s="22">
        <v>0</v>
      </c>
      <c r="AV150" s="22">
        <v>0</v>
      </c>
      <c r="AW150" s="22"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v>0</v>
      </c>
      <c r="BC150" s="22">
        <v>1.8836169174430499</v>
      </c>
      <c r="BD150" s="22">
        <v>7.0615084706290645</v>
      </c>
    </row>
    <row r="151" spans="1:56" x14ac:dyDescent="0.3">
      <c r="A151" s="23" t="s">
        <v>27</v>
      </c>
      <c r="B151" s="22">
        <v>0</v>
      </c>
      <c r="C151" s="22">
        <v>0</v>
      </c>
      <c r="D151" s="22">
        <v>0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0</v>
      </c>
      <c r="AQ151" s="22">
        <v>0</v>
      </c>
      <c r="AR151" s="22">
        <v>141.69364413580578</v>
      </c>
      <c r="AS151" s="22">
        <v>0</v>
      </c>
      <c r="AT151" s="22">
        <v>0</v>
      </c>
      <c r="AU151" s="22">
        <v>0</v>
      </c>
      <c r="AV151" s="22">
        <v>0</v>
      </c>
      <c r="AW151" s="22"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v>0</v>
      </c>
      <c r="BC151" s="22">
        <v>0</v>
      </c>
      <c r="BD151" s="22">
        <v>141.69364413580578</v>
      </c>
    </row>
    <row r="152" spans="1:56" x14ac:dyDescent="0.3">
      <c r="A152" s="23" t="s">
        <v>28</v>
      </c>
      <c r="B152" s="22">
        <v>0</v>
      </c>
      <c r="C152" s="22">
        <v>0</v>
      </c>
      <c r="D152" s="22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0</v>
      </c>
      <c r="AQ152" s="22"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v>0</v>
      </c>
      <c r="AW152" s="22"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v>0</v>
      </c>
      <c r="BC152" s="22">
        <v>0</v>
      </c>
      <c r="BD152" s="22">
        <v>0</v>
      </c>
    </row>
    <row r="153" spans="1:56" x14ac:dyDescent="0.3">
      <c r="A153" s="23" t="s">
        <v>29</v>
      </c>
      <c r="B153" s="22">
        <v>0</v>
      </c>
      <c r="C153" s="22">
        <v>0</v>
      </c>
      <c r="D153" s="22">
        <v>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0</v>
      </c>
      <c r="AQ153" s="22"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v>0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</row>
    <row r="154" spans="1:56" x14ac:dyDescent="0.3">
      <c r="A154" s="23" t="s">
        <v>30</v>
      </c>
      <c r="B154" s="22">
        <v>0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</row>
    <row r="155" spans="1:56" x14ac:dyDescent="0.3">
      <c r="A155" s="25" t="s">
        <v>31</v>
      </c>
      <c r="B155" s="22">
        <v>0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0</v>
      </c>
      <c r="AQ155" s="22"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</row>
    <row r="156" spans="1:56" x14ac:dyDescent="0.3">
      <c r="A156" s="23" t="s">
        <v>32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</row>
    <row r="157" spans="1:56" x14ac:dyDescent="0.3">
      <c r="A157" s="23" t="s">
        <v>33</v>
      </c>
      <c r="B157" s="22">
        <v>0.98638549553916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39.12945038770475</v>
      </c>
      <c r="K157" s="22">
        <v>101.61224890360873</v>
      </c>
      <c r="L157" s="22">
        <v>0</v>
      </c>
      <c r="M157" s="22">
        <v>0</v>
      </c>
      <c r="N157" s="22">
        <v>1.0749072707798542E-2</v>
      </c>
      <c r="O157" s="22">
        <v>0</v>
      </c>
      <c r="P157" s="22">
        <v>0</v>
      </c>
      <c r="Q157" s="22">
        <v>45.576068281065808</v>
      </c>
      <c r="R157" s="22">
        <v>1.8435396677259516E-2</v>
      </c>
      <c r="S157" s="22">
        <v>2.0865847021020695E-2</v>
      </c>
      <c r="T157" s="22">
        <v>0</v>
      </c>
      <c r="U157" s="22">
        <v>0</v>
      </c>
      <c r="V157" s="22">
        <v>1.4840043320707748</v>
      </c>
      <c r="W157" s="22">
        <v>0</v>
      </c>
      <c r="X157" s="22">
        <v>5.8854334567169877</v>
      </c>
      <c r="Y157" s="22">
        <v>8.3065040095499647</v>
      </c>
      <c r="Z157" s="22">
        <v>375.06233560605784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8.3830447910259878</v>
      </c>
      <c r="AM157" s="22">
        <v>4.6992187608700716E-3</v>
      </c>
      <c r="AN157" s="22">
        <v>1.2013669496951308E-2</v>
      </c>
      <c r="AO157" s="22">
        <v>0</v>
      </c>
      <c r="AP157" s="22">
        <v>0</v>
      </c>
      <c r="AQ157" s="22"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v>1.0749072707798542E-2</v>
      </c>
      <c r="AW157" s="22">
        <v>1.0749072707798542E-2</v>
      </c>
      <c r="AX157" s="22">
        <v>0</v>
      </c>
      <c r="AY157" s="22">
        <v>0</v>
      </c>
      <c r="AZ157" s="22">
        <v>0</v>
      </c>
      <c r="BA157" s="22">
        <v>4.9161057806025366E-2</v>
      </c>
      <c r="BB157" s="22">
        <v>0</v>
      </c>
      <c r="BC157" s="22">
        <v>2.7050672407873688</v>
      </c>
      <c r="BD157" s="22">
        <v>589.26796491201276</v>
      </c>
    </row>
    <row r="158" spans="1:56" x14ac:dyDescent="0.3">
      <c r="A158" s="23" t="s">
        <v>34</v>
      </c>
      <c r="B158" s="22">
        <v>0.6419657667248666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2.3417249427234905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0</v>
      </c>
      <c r="AQ158" s="22"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3.5790179375650073</v>
      </c>
      <c r="BB158" s="22">
        <v>0</v>
      </c>
      <c r="BC158" s="22">
        <v>7.4135680362439427</v>
      </c>
      <c r="BD158" s="22">
        <v>13.976276683257307</v>
      </c>
    </row>
    <row r="159" spans="1:56" x14ac:dyDescent="0.3">
      <c r="A159" s="23" t="s">
        <v>35</v>
      </c>
      <c r="B159" s="22">
        <v>0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1.4555018252507535E-6</v>
      </c>
      <c r="J159" s="22">
        <v>800.68127237175531</v>
      </c>
      <c r="K159" s="22">
        <v>13.061668511293448</v>
      </c>
      <c r="L159" s="22">
        <v>0</v>
      </c>
      <c r="M159" s="22">
        <v>0</v>
      </c>
      <c r="N159" s="22">
        <v>106.32951993418834</v>
      </c>
      <c r="O159" s="22">
        <v>2.5076746208695249</v>
      </c>
      <c r="P159" s="22">
        <v>0</v>
      </c>
      <c r="Q159" s="22">
        <v>16.916530366800497</v>
      </c>
      <c r="R159" s="22">
        <v>1.6739211721600721E-3</v>
      </c>
      <c r="S159" s="22">
        <v>42.30370036870152</v>
      </c>
      <c r="T159" s="22">
        <v>0</v>
      </c>
      <c r="U159" s="22">
        <v>0</v>
      </c>
      <c r="V159" s="22">
        <v>0</v>
      </c>
      <c r="W159" s="22">
        <v>3.4649148017208229E-3</v>
      </c>
      <c r="X159" s="22">
        <v>0</v>
      </c>
      <c r="Y159" s="22">
        <v>2.5319934719641168E-2</v>
      </c>
      <c r="Z159" s="22">
        <v>33.980527310744485</v>
      </c>
      <c r="AA159" s="22">
        <v>0</v>
      </c>
      <c r="AB159" s="22">
        <v>0</v>
      </c>
      <c r="AC159" s="22">
        <v>0</v>
      </c>
      <c r="AD159" s="22">
        <v>0</v>
      </c>
      <c r="AE159" s="22">
        <v>0.44644784410664357</v>
      </c>
      <c r="AF159" s="22">
        <v>0</v>
      </c>
      <c r="AG159" s="22">
        <v>3.9285407053099907E-5</v>
      </c>
      <c r="AH159" s="22">
        <v>0</v>
      </c>
      <c r="AI159" s="22">
        <v>0</v>
      </c>
      <c r="AJ159" s="22">
        <v>0</v>
      </c>
      <c r="AK159" s="22">
        <v>0</v>
      </c>
      <c r="AL159" s="22">
        <v>398.94939880069808</v>
      </c>
      <c r="AM159" s="22">
        <v>70.234511632612197</v>
      </c>
      <c r="AN159" s="22">
        <v>0.26977046195607318</v>
      </c>
      <c r="AO159" s="22">
        <v>0</v>
      </c>
      <c r="AP159" s="22">
        <v>16.759907101239627</v>
      </c>
      <c r="AQ159" s="22">
        <v>0</v>
      </c>
      <c r="AR159" s="22">
        <v>0</v>
      </c>
      <c r="AS159" s="22">
        <v>156.39602585735187</v>
      </c>
      <c r="AT159" s="22">
        <v>0</v>
      </c>
      <c r="AU159" s="22">
        <v>0</v>
      </c>
      <c r="AV159" s="22">
        <v>0</v>
      </c>
      <c r="AW159" s="22">
        <v>0.13048511118722445</v>
      </c>
      <c r="AX159" s="22">
        <v>0</v>
      </c>
      <c r="AY159" s="22">
        <v>8.5863097466728089</v>
      </c>
      <c r="AZ159" s="22">
        <v>0.65037813450482185</v>
      </c>
      <c r="BA159" s="22">
        <v>0.79214956142631454</v>
      </c>
      <c r="BB159" s="22">
        <v>0</v>
      </c>
      <c r="BC159" s="22">
        <v>0.28099794887523483</v>
      </c>
      <c r="BD159" s="22">
        <v>1669.3077751965864</v>
      </c>
    </row>
    <row r="160" spans="1:56" x14ac:dyDescent="0.3">
      <c r="A160" s="23" t="s">
        <v>361</v>
      </c>
      <c r="B160" s="22">
        <v>0</v>
      </c>
      <c r="C160" s="22">
        <v>0</v>
      </c>
      <c r="D160" s="22">
        <v>0</v>
      </c>
      <c r="E160" s="22">
        <v>0</v>
      </c>
      <c r="F160" s="22">
        <v>0</v>
      </c>
      <c r="G160" s="22">
        <v>27.156704949876037</v>
      </c>
      <c r="H160" s="22">
        <v>18.175173290837222</v>
      </c>
      <c r="I160" s="22">
        <v>1.3124304564499523</v>
      </c>
      <c r="J160" s="22">
        <v>1620425.3919823042</v>
      </c>
      <c r="K160" s="22">
        <v>22819.360915028301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448.10883120122514</v>
      </c>
      <c r="T160" s="22">
        <v>0</v>
      </c>
      <c r="U160" s="22">
        <v>0</v>
      </c>
      <c r="V160" s="22">
        <v>2428.8978118166401</v>
      </c>
      <c r="W160" s="22">
        <v>20.806662640385859</v>
      </c>
      <c r="X160" s="22">
        <v>0</v>
      </c>
      <c r="Y160" s="22">
        <v>845.8481723086968</v>
      </c>
      <c r="Z160" s="22">
        <v>456961.25417121989</v>
      </c>
      <c r="AA160" s="22">
        <v>0</v>
      </c>
      <c r="AB160" s="22">
        <v>0</v>
      </c>
      <c r="AC160" s="22">
        <v>0</v>
      </c>
      <c r="AD160" s="22">
        <v>0</v>
      </c>
      <c r="AE160" s="22">
        <v>334397.04599726223</v>
      </c>
      <c r="AF160" s="22">
        <v>0</v>
      </c>
      <c r="AG160" s="22">
        <v>0</v>
      </c>
      <c r="AH160" s="22">
        <v>0</v>
      </c>
      <c r="AI160" s="22">
        <v>1.9686456846749285</v>
      </c>
      <c r="AJ160" s="22">
        <v>0</v>
      </c>
      <c r="AK160" s="22">
        <v>10686.484876953684</v>
      </c>
      <c r="AL160" s="22">
        <v>0</v>
      </c>
      <c r="AM160" s="22">
        <v>942.8685995362622</v>
      </c>
      <c r="AN160" s="22">
        <v>0</v>
      </c>
      <c r="AO160" s="22">
        <v>0</v>
      </c>
      <c r="AP160" s="22">
        <v>5192.670871564128</v>
      </c>
      <c r="AQ160" s="22">
        <v>0</v>
      </c>
      <c r="AR160" s="22">
        <v>0</v>
      </c>
      <c r="AS160" s="22">
        <v>184132.46187106249</v>
      </c>
      <c r="AT160" s="22">
        <v>0</v>
      </c>
      <c r="AU160" s="22">
        <v>0</v>
      </c>
      <c r="AV160" s="22">
        <v>0</v>
      </c>
      <c r="AW160" s="22">
        <v>0</v>
      </c>
      <c r="AX160" s="22">
        <v>765.90259788827836</v>
      </c>
      <c r="AY160" s="22">
        <v>0</v>
      </c>
      <c r="AZ160" s="22">
        <v>0</v>
      </c>
      <c r="BA160" s="22">
        <v>14393.345274646843</v>
      </c>
      <c r="BB160" s="22">
        <v>1300.7378942015803</v>
      </c>
      <c r="BC160" s="22">
        <v>473.0847804936667</v>
      </c>
      <c r="BD160" s="22">
        <v>2656282.8842645101</v>
      </c>
    </row>
    <row r="161" spans="1:56" x14ac:dyDescent="0.3">
      <c r="A161" s="23" t="s">
        <v>36</v>
      </c>
      <c r="B161" s="22">
        <v>0</v>
      </c>
      <c r="C161" s="22">
        <v>0</v>
      </c>
      <c r="D161" s="22">
        <v>0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8.8927629382303849E-2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v>0</v>
      </c>
      <c r="AO161" s="22">
        <v>0</v>
      </c>
      <c r="AP161" s="22">
        <v>0</v>
      </c>
      <c r="AQ161" s="22"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v>0</v>
      </c>
      <c r="AW161" s="22"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v>0</v>
      </c>
      <c r="BC161" s="22">
        <v>0</v>
      </c>
      <c r="BD161" s="22">
        <v>8.8927629382303849E-2</v>
      </c>
    </row>
    <row r="162" spans="1:56" x14ac:dyDescent="0.3">
      <c r="A162" s="23" t="s">
        <v>37</v>
      </c>
      <c r="B162" s="22">
        <v>0</v>
      </c>
      <c r="C162" s="22">
        <v>0</v>
      </c>
      <c r="D162" s="22">
        <v>0</v>
      </c>
      <c r="E162" s="22">
        <v>0</v>
      </c>
      <c r="F162" s="22">
        <v>0</v>
      </c>
      <c r="G162" s="22">
        <v>0</v>
      </c>
      <c r="H162" s="22">
        <v>0</v>
      </c>
      <c r="I162" s="22">
        <v>7.3761698727943832E-5</v>
      </c>
      <c r="J162" s="22">
        <v>903.20307391015399</v>
      </c>
      <c r="K162" s="22">
        <v>31.49426859002854</v>
      </c>
      <c r="L162" s="22">
        <v>0</v>
      </c>
      <c r="M162" s="22">
        <v>0</v>
      </c>
      <c r="N162" s="22">
        <v>460.89873956498576</v>
      </c>
      <c r="O162" s="22">
        <v>23.110490026970862</v>
      </c>
      <c r="P162" s="22">
        <v>0</v>
      </c>
      <c r="Q162" s="22">
        <v>3.4562267750458098E-3</v>
      </c>
      <c r="R162" s="22">
        <v>0</v>
      </c>
      <c r="S162" s="22">
        <v>0.34938911731005617</v>
      </c>
      <c r="T162" s="22">
        <v>0</v>
      </c>
      <c r="U162" s="22">
        <v>46.204572885274736</v>
      </c>
      <c r="V162" s="22">
        <v>0</v>
      </c>
      <c r="W162" s="22">
        <v>2.8452433143850299E-2</v>
      </c>
      <c r="X162" s="22">
        <v>0</v>
      </c>
      <c r="Y162" s="22">
        <v>0.207916728416946</v>
      </c>
      <c r="Z162" s="22">
        <v>130.86638739679134</v>
      </c>
      <c r="AA162" s="22">
        <v>0</v>
      </c>
      <c r="AB162" s="22">
        <v>0</v>
      </c>
      <c r="AC162" s="22">
        <v>0.21940754291800552</v>
      </c>
      <c r="AD162" s="22">
        <v>0</v>
      </c>
      <c r="AE162" s="22">
        <v>0</v>
      </c>
      <c r="AF162" s="22">
        <v>0</v>
      </c>
      <c r="AG162" s="22">
        <v>1.9908998458014093E-3</v>
      </c>
      <c r="AH162" s="22">
        <v>0</v>
      </c>
      <c r="AI162" s="22">
        <v>0</v>
      </c>
      <c r="AJ162" s="22">
        <v>0</v>
      </c>
      <c r="AK162" s="22">
        <v>0.73223136058174454</v>
      </c>
      <c r="AL162" s="22">
        <v>3269.7554618408608</v>
      </c>
      <c r="AM162" s="22">
        <v>0</v>
      </c>
      <c r="AN162" s="22">
        <v>0</v>
      </c>
      <c r="AO162" s="22">
        <v>0</v>
      </c>
      <c r="AP162" s="22">
        <v>137.62535692315828</v>
      </c>
      <c r="AQ162" s="22">
        <v>0</v>
      </c>
      <c r="AR162" s="22">
        <v>0</v>
      </c>
      <c r="AS162" s="22">
        <v>24.736095477069732</v>
      </c>
      <c r="AT162" s="22">
        <v>0</v>
      </c>
      <c r="AU162" s="22">
        <v>0</v>
      </c>
      <c r="AV162" s="22">
        <v>0</v>
      </c>
      <c r="AW162" s="22">
        <v>0</v>
      </c>
      <c r="AX162" s="22">
        <v>0</v>
      </c>
      <c r="AY162" s="22">
        <v>0</v>
      </c>
      <c r="AZ162" s="22">
        <v>0</v>
      </c>
      <c r="BA162" s="22">
        <v>8.1890797314837194</v>
      </c>
      <c r="BB162" s="22">
        <v>0</v>
      </c>
      <c r="BC162" s="22">
        <v>7.6184507768215254E-2</v>
      </c>
      <c r="BD162" s="22">
        <v>5037.7026289252371</v>
      </c>
    </row>
    <row r="163" spans="1:56" x14ac:dyDescent="0.3">
      <c r="A163" s="23" t="s">
        <v>38</v>
      </c>
      <c r="B163" s="22">
        <v>0</v>
      </c>
      <c r="C163" s="22">
        <v>0</v>
      </c>
      <c r="D163" s="22">
        <v>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0</v>
      </c>
      <c r="AQ163" s="22"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0</v>
      </c>
      <c r="AW163" s="22"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v>0</v>
      </c>
      <c r="BC163" s="22">
        <v>0</v>
      </c>
      <c r="BD163" s="22">
        <v>0</v>
      </c>
    </row>
    <row r="164" spans="1:56" x14ac:dyDescent="0.3">
      <c r="A164" s="23" t="s">
        <v>197</v>
      </c>
      <c r="B164" s="22">
        <v>26.513746594948532</v>
      </c>
      <c r="C164" s="22">
        <v>0</v>
      </c>
      <c r="D164" s="22">
        <v>0</v>
      </c>
      <c r="E164" s="22">
        <v>0</v>
      </c>
      <c r="F164" s="22">
        <v>0</v>
      </c>
      <c r="G164" s="22">
        <v>0</v>
      </c>
      <c r="H164" s="22">
        <v>0</v>
      </c>
      <c r="I164" s="22">
        <v>0.26092426829640608</v>
      </c>
      <c r="J164" s="22">
        <v>4912236.5714866975</v>
      </c>
      <c r="K164" s="22">
        <v>93675.205409967093</v>
      </c>
      <c r="L164" s="22">
        <v>0</v>
      </c>
      <c r="M164" s="22">
        <v>0</v>
      </c>
      <c r="N164" s="22">
        <v>0</v>
      </c>
      <c r="O164" s="22">
        <v>4461.2067474421528</v>
      </c>
      <c r="P164" s="22">
        <v>0</v>
      </c>
      <c r="Q164" s="22">
        <v>12.226039501495819</v>
      </c>
      <c r="R164" s="22">
        <v>12.981957409757557</v>
      </c>
      <c r="S164" s="22">
        <v>646213.04266803549</v>
      </c>
      <c r="T164" s="22">
        <v>0</v>
      </c>
      <c r="U164" s="22">
        <v>0</v>
      </c>
      <c r="V164" s="22">
        <v>0</v>
      </c>
      <c r="W164" s="22">
        <v>19.984679646576552</v>
      </c>
      <c r="X164" s="22">
        <v>0</v>
      </c>
      <c r="Y164" s="22">
        <v>33135.767649904345</v>
      </c>
      <c r="Z164" s="22">
        <v>280281.55477017246</v>
      </c>
      <c r="AA164" s="22">
        <v>0</v>
      </c>
      <c r="AB164" s="22">
        <v>0</v>
      </c>
      <c r="AC164" s="22">
        <v>0</v>
      </c>
      <c r="AD164" s="22">
        <v>0</v>
      </c>
      <c r="AE164" s="22">
        <v>910163.8931113932</v>
      </c>
      <c r="AF164" s="22">
        <v>0</v>
      </c>
      <c r="AG164" s="22">
        <v>7.0425992686684573</v>
      </c>
      <c r="AH164" s="22">
        <v>0</v>
      </c>
      <c r="AI164" s="22">
        <v>0</v>
      </c>
      <c r="AJ164" s="22">
        <v>0</v>
      </c>
      <c r="AK164" s="22">
        <v>514.31134533975364</v>
      </c>
      <c r="AL164" s="22">
        <v>2302544.1721477918</v>
      </c>
      <c r="AM164" s="22">
        <v>4026.7701721820049</v>
      </c>
      <c r="AN164" s="22">
        <v>1555.9621430297661</v>
      </c>
      <c r="AO164" s="22">
        <v>0</v>
      </c>
      <c r="AP164" s="22">
        <v>0</v>
      </c>
      <c r="AQ164" s="22">
        <v>0</v>
      </c>
      <c r="AR164" s="22">
        <v>172.33935286716547</v>
      </c>
      <c r="AS164" s="22">
        <v>101602.15073277713</v>
      </c>
      <c r="AT164" s="22">
        <v>0</v>
      </c>
      <c r="AU164" s="22">
        <v>0</v>
      </c>
      <c r="AV164" s="22">
        <v>0</v>
      </c>
      <c r="AW164" s="22">
        <v>0</v>
      </c>
      <c r="AX164" s="22">
        <v>0</v>
      </c>
      <c r="AY164" s="22">
        <v>0</v>
      </c>
      <c r="AZ164" s="22">
        <v>0</v>
      </c>
      <c r="BA164" s="22">
        <v>11608.805484674687</v>
      </c>
      <c r="BB164" s="22">
        <v>0</v>
      </c>
      <c r="BC164" s="22">
        <v>12734.275223916244</v>
      </c>
      <c r="BD164" s="22">
        <v>9315005.0383928772</v>
      </c>
    </row>
    <row r="165" spans="1:56" x14ac:dyDescent="0.3">
      <c r="A165" s="23" t="s">
        <v>40</v>
      </c>
      <c r="B165" s="22">
        <v>0</v>
      </c>
      <c r="C165" s="22">
        <v>0</v>
      </c>
      <c r="D165" s="22">
        <v>0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v>0</v>
      </c>
      <c r="AO165" s="22">
        <v>0</v>
      </c>
      <c r="AP165" s="22">
        <v>0</v>
      </c>
      <c r="AQ165" s="22"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</row>
    <row r="166" spans="1:56" x14ac:dyDescent="0.3">
      <c r="A166" s="23" t="s">
        <v>41</v>
      </c>
      <c r="B166" s="22">
        <v>0</v>
      </c>
      <c r="C166" s="22">
        <v>0</v>
      </c>
      <c r="D166" s="22">
        <v>0</v>
      </c>
      <c r="E166" s="22">
        <v>0</v>
      </c>
      <c r="F166" s="22">
        <v>0</v>
      </c>
      <c r="G166" s="22">
        <v>0</v>
      </c>
      <c r="H166" s="22">
        <v>0</v>
      </c>
      <c r="I166" s="22">
        <v>6.6784681359517023E-4</v>
      </c>
      <c r="J166" s="22">
        <v>460.98626214552166</v>
      </c>
      <c r="K166" s="22">
        <v>0.15746714144798554</v>
      </c>
      <c r="L166" s="22">
        <v>0</v>
      </c>
      <c r="M166" s="22">
        <v>0</v>
      </c>
      <c r="N166" s="22">
        <v>35.817754208627278</v>
      </c>
      <c r="O166" s="22">
        <v>6.8551284424373179E-2</v>
      </c>
      <c r="P166" s="22">
        <v>0</v>
      </c>
      <c r="Q166" s="22">
        <v>3.1293070503841419E-2</v>
      </c>
      <c r="R166" s="22">
        <v>8.4901980783384499</v>
      </c>
      <c r="S166" s="22">
        <v>555.0419168230427</v>
      </c>
      <c r="T166" s="22">
        <v>0</v>
      </c>
      <c r="U166" s="22">
        <v>0</v>
      </c>
      <c r="V166" s="22">
        <v>0</v>
      </c>
      <c r="W166" s="22">
        <v>1.4225837001404602E-4</v>
      </c>
      <c r="X166" s="22">
        <v>0</v>
      </c>
      <c r="Y166" s="22">
        <v>1.0395559048924704E-3</v>
      </c>
      <c r="Z166" s="22">
        <v>128.08887339632275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1.8025833747533748E-2</v>
      </c>
      <c r="AH166" s="22">
        <v>0</v>
      </c>
      <c r="AI166" s="22">
        <v>0</v>
      </c>
      <c r="AJ166" s="22">
        <v>0</v>
      </c>
      <c r="AK166" s="22">
        <v>3.6610591193688676E-3</v>
      </c>
      <c r="AL166" s="22">
        <v>16.34918487104952</v>
      </c>
      <c r="AM166" s="22">
        <v>0</v>
      </c>
      <c r="AN166" s="22">
        <v>1.1075916261129276E-2</v>
      </c>
      <c r="AO166" s="22">
        <v>0</v>
      </c>
      <c r="AP166" s="22">
        <v>0.68810842466460409</v>
      </c>
      <c r="AQ166" s="22">
        <v>0</v>
      </c>
      <c r="AR166" s="22">
        <v>0</v>
      </c>
      <c r="AS166" s="22">
        <v>0.12444884387031829</v>
      </c>
      <c r="AT166" s="22">
        <v>0</v>
      </c>
      <c r="AU166" s="22">
        <v>0</v>
      </c>
      <c r="AV166" s="22"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18.625156494757196</v>
      </c>
      <c r="BB166" s="22">
        <v>0</v>
      </c>
      <c r="BC166" s="22">
        <v>114.28092711640741</v>
      </c>
      <c r="BD166" s="22">
        <v>1338.7847543691948</v>
      </c>
    </row>
    <row r="167" spans="1:56" x14ac:dyDescent="0.3">
      <c r="A167" s="23" t="s">
        <v>42</v>
      </c>
      <c r="B167" s="22">
        <v>0</v>
      </c>
      <c r="C167" s="22">
        <v>0</v>
      </c>
      <c r="D167" s="22">
        <v>0</v>
      </c>
      <c r="E167" s="22">
        <v>0</v>
      </c>
      <c r="F167" s="22">
        <v>0.10369911785502191</v>
      </c>
      <c r="G167" s="22">
        <v>0</v>
      </c>
      <c r="H167" s="22">
        <v>0</v>
      </c>
      <c r="I167" s="22">
        <v>6.5293394563115219E-3</v>
      </c>
      <c r="J167" s="22">
        <v>1130.5863522785369</v>
      </c>
      <c r="K167" s="22">
        <v>218.70179902056012</v>
      </c>
      <c r="L167" s="22">
        <v>0</v>
      </c>
      <c r="M167" s="22">
        <v>0</v>
      </c>
      <c r="N167" s="22">
        <v>0</v>
      </c>
      <c r="O167" s="22">
        <v>0.67020549781976246</v>
      </c>
      <c r="P167" s="22">
        <v>0</v>
      </c>
      <c r="Q167" s="22">
        <v>0.30594303332818606</v>
      </c>
      <c r="R167" s="22">
        <v>3.1475566728224061E-2</v>
      </c>
      <c r="S167" s="22">
        <v>94.801790008753017</v>
      </c>
      <c r="T167" s="22">
        <v>0</v>
      </c>
      <c r="U167" s="22">
        <v>0</v>
      </c>
      <c r="V167" s="22">
        <v>12.467664603913105</v>
      </c>
      <c r="W167" s="22">
        <v>11.960349100119741</v>
      </c>
      <c r="X167" s="22">
        <v>0</v>
      </c>
      <c r="Y167" s="22">
        <v>0.61147050785838575</v>
      </c>
      <c r="Z167" s="22">
        <v>295.35499811967077</v>
      </c>
      <c r="AA167" s="22">
        <v>0</v>
      </c>
      <c r="AB167" s="22">
        <v>0</v>
      </c>
      <c r="AC167" s="22">
        <v>0</v>
      </c>
      <c r="AD167" s="22">
        <v>0</v>
      </c>
      <c r="AE167" s="22">
        <v>302.54607064500965</v>
      </c>
      <c r="AF167" s="22">
        <v>0</v>
      </c>
      <c r="AG167" s="22">
        <v>0.17623320965940603</v>
      </c>
      <c r="AH167" s="22">
        <v>0</v>
      </c>
      <c r="AI167" s="22">
        <v>0</v>
      </c>
      <c r="AJ167" s="22">
        <v>0</v>
      </c>
      <c r="AK167" s="22">
        <v>1.0512273312069453</v>
      </c>
      <c r="AL167" s="22">
        <v>4708.5425154408067</v>
      </c>
      <c r="AM167" s="22">
        <v>7.9086813305732564</v>
      </c>
      <c r="AN167" s="22">
        <v>3.1803108095849968</v>
      </c>
      <c r="AO167" s="22">
        <v>0</v>
      </c>
      <c r="AP167" s="22">
        <v>358.02412633952548</v>
      </c>
      <c r="AQ167" s="22"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190.68487917462471</v>
      </c>
      <c r="BB167" s="22">
        <v>16.52924123765461</v>
      </c>
      <c r="BC167" s="22">
        <v>0.62250864491713642</v>
      </c>
      <c r="BD167" s="22">
        <v>7354.8680703581631</v>
      </c>
    </row>
    <row r="168" spans="1:56" x14ac:dyDescent="0.3">
      <c r="A168" s="23" t="s">
        <v>43</v>
      </c>
      <c r="B168" s="22">
        <v>0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1.6344913499799543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v>0</v>
      </c>
      <c r="AQ168" s="22"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1.6344913499799543</v>
      </c>
    </row>
    <row r="169" spans="1:56" x14ac:dyDescent="0.3">
      <c r="A169" s="23" t="s">
        <v>44</v>
      </c>
      <c r="B169" s="22">
        <v>0</v>
      </c>
      <c r="C169" s="22">
        <v>0</v>
      </c>
      <c r="D169" s="22">
        <v>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v>0</v>
      </c>
      <c r="AQ169" s="22"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v>0</v>
      </c>
      <c r="AW169" s="22"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v>0</v>
      </c>
      <c r="BC169" s="22">
        <v>2.5291935783055386E-2</v>
      </c>
      <c r="BD169" s="22">
        <v>2.5291935783055386E-2</v>
      </c>
    </row>
    <row r="170" spans="1:56" x14ac:dyDescent="0.3">
      <c r="A170" s="23" t="s">
        <v>45</v>
      </c>
      <c r="B170" s="22">
        <v>0</v>
      </c>
      <c r="C170" s="22">
        <v>0</v>
      </c>
      <c r="D170" s="22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244.25813442164653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0.13404725965019354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0.13025346928273523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2.2762742204749845E-2</v>
      </c>
      <c r="AP170" s="22">
        <v>0</v>
      </c>
      <c r="AQ170" s="22"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244.54519789278424</v>
      </c>
    </row>
    <row r="171" spans="1:56" x14ac:dyDescent="0.3">
      <c r="A171" s="23" t="s">
        <v>46</v>
      </c>
      <c r="B171" s="22">
        <v>0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v>0</v>
      </c>
      <c r="AQ171" s="22"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</row>
    <row r="172" spans="1:56" x14ac:dyDescent="0.3">
      <c r="A172" s="23" t="s">
        <v>47</v>
      </c>
      <c r="B172" s="22">
        <v>0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4.4433897428584466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0</v>
      </c>
      <c r="AQ172" s="22"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4.4433897428584466</v>
      </c>
    </row>
    <row r="173" spans="1:56" x14ac:dyDescent="0.3">
      <c r="A173" s="23" t="s">
        <v>48</v>
      </c>
      <c r="B173" s="22">
        <v>0</v>
      </c>
      <c r="C173" s="22">
        <v>0</v>
      </c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0</v>
      </c>
      <c r="AQ173" s="22"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144.21957821458705</v>
      </c>
      <c r="BD173" s="22">
        <v>144.21957821458705</v>
      </c>
    </row>
    <row r="174" spans="1:56" x14ac:dyDescent="0.3">
      <c r="A174" s="23" t="s">
        <v>49</v>
      </c>
      <c r="B174" s="22">
        <v>5.0501672774815844</v>
      </c>
      <c r="C174" s="22">
        <v>0</v>
      </c>
      <c r="D174" s="22">
        <v>0.18210193763799876</v>
      </c>
      <c r="E174" s="22">
        <v>0</v>
      </c>
      <c r="F174" s="22">
        <v>0</v>
      </c>
      <c r="G174" s="22">
        <v>0</v>
      </c>
      <c r="H174" s="22">
        <v>0</v>
      </c>
      <c r="I174" s="22">
        <v>1.061068013589872</v>
      </c>
      <c r="J174" s="22">
        <v>2076.1514083974539</v>
      </c>
      <c r="K174" s="22">
        <v>23.748710312447994</v>
      </c>
      <c r="L174" s="22">
        <v>0</v>
      </c>
      <c r="M174" s="22">
        <v>0</v>
      </c>
      <c r="N174" s="22">
        <v>3.1033205205808958</v>
      </c>
      <c r="O174" s="22">
        <v>1.10437802168313</v>
      </c>
      <c r="P174" s="22">
        <v>0</v>
      </c>
      <c r="Q174" s="22">
        <v>0.48008993836609964</v>
      </c>
      <c r="R174" s="22">
        <v>3345.1126912636946</v>
      </c>
      <c r="S174" s="22">
        <v>5590.4585850556969</v>
      </c>
      <c r="T174" s="22">
        <v>3.0982621334242847E-2</v>
      </c>
      <c r="U174" s="22">
        <v>0</v>
      </c>
      <c r="V174" s="22">
        <v>10.195811612544203</v>
      </c>
      <c r="W174" s="22">
        <v>27.662379289054194</v>
      </c>
      <c r="X174" s="22">
        <v>5.0349921160117512</v>
      </c>
      <c r="Y174" s="22">
        <v>9.4989914064627623</v>
      </c>
      <c r="Z174" s="22">
        <v>5853.5271075085666</v>
      </c>
      <c r="AA174" s="22">
        <v>0</v>
      </c>
      <c r="AB174" s="22">
        <v>0</v>
      </c>
      <c r="AC174" s="22">
        <v>0</v>
      </c>
      <c r="AD174" s="22">
        <v>0</v>
      </c>
      <c r="AE174" s="22">
        <v>2.7264706774133702</v>
      </c>
      <c r="AF174" s="22">
        <v>0</v>
      </c>
      <c r="AG174" s="22">
        <v>58.414511492715427</v>
      </c>
      <c r="AH174" s="22">
        <v>0</v>
      </c>
      <c r="AI174" s="22">
        <v>37.568950855406044</v>
      </c>
      <c r="AJ174" s="22">
        <v>0.73030464573572429</v>
      </c>
      <c r="AK174" s="22">
        <v>447.63833081992027</v>
      </c>
      <c r="AL174" s="22">
        <v>2465.6177705069022</v>
      </c>
      <c r="AM174" s="22">
        <v>0</v>
      </c>
      <c r="AN174" s="22">
        <v>149.61751090786257</v>
      </c>
      <c r="AO174" s="22">
        <v>0.33511814912548388</v>
      </c>
      <c r="AP174" s="22">
        <v>7211.5850214468683</v>
      </c>
      <c r="AQ174" s="22">
        <v>0.49129585258585085</v>
      </c>
      <c r="AR174" s="22">
        <v>1.7060087300139124</v>
      </c>
      <c r="AS174" s="22">
        <v>33.132380327596323</v>
      </c>
      <c r="AT174" s="22">
        <v>1.1267557391351175</v>
      </c>
      <c r="AU174" s="22">
        <v>0</v>
      </c>
      <c r="AV174" s="22">
        <v>0.67908847577503706</v>
      </c>
      <c r="AW174" s="22">
        <v>2.1042890571502082</v>
      </c>
      <c r="AX174" s="22">
        <v>30.061362573345054</v>
      </c>
      <c r="AY174" s="22">
        <v>0</v>
      </c>
      <c r="AZ174" s="22">
        <v>0</v>
      </c>
      <c r="BA174" s="22">
        <v>289.07220106027205</v>
      </c>
      <c r="BB174" s="22">
        <v>0</v>
      </c>
      <c r="BC174" s="22">
        <v>15.044750501641213</v>
      </c>
      <c r="BD174" s="22">
        <v>27700.054907112062</v>
      </c>
    </row>
    <row r="175" spans="1:56" x14ac:dyDescent="0.3">
      <c r="A175" s="23" t="s">
        <v>50</v>
      </c>
      <c r="B175" s="22">
        <v>27.189621339777762</v>
      </c>
      <c r="C175" s="22">
        <v>0</v>
      </c>
      <c r="D175" s="22">
        <v>26.208452305993855</v>
      </c>
      <c r="E175" s="22">
        <v>19.56789649155402</v>
      </c>
      <c r="F175" s="22">
        <v>0</v>
      </c>
      <c r="G175" s="22">
        <v>2.6082308776275869</v>
      </c>
      <c r="H175" s="22">
        <v>0</v>
      </c>
      <c r="I175" s="22">
        <v>80.388995215053754</v>
      </c>
      <c r="J175" s="22">
        <v>148627.74938024028</v>
      </c>
      <c r="K175" s="22">
        <v>13381.724372096054</v>
      </c>
      <c r="L175" s="22">
        <v>0</v>
      </c>
      <c r="M175" s="22">
        <v>0</v>
      </c>
      <c r="N175" s="22">
        <v>2453.442333740104</v>
      </c>
      <c r="O175" s="22">
        <v>2385.6582070209306</v>
      </c>
      <c r="P175" s="22">
        <v>0</v>
      </c>
      <c r="Q175" s="22">
        <v>308.08186014639091</v>
      </c>
      <c r="R175" s="22">
        <v>252.71765464268401</v>
      </c>
      <c r="S175" s="22">
        <v>68187.842446902796</v>
      </c>
      <c r="T175" s="22">
        <v>0</v>
      </c>
      <c r="U175" s="22">
        <v>0</v>
      </c>
      <c r="V175" s="22">
        <v>28.410747614303403</v>
      </c>
      <c r="W175" s="22">
        <v>0</v>
      </c>
      <c r="X175" s="22">
        <v>0</v>
      </c>
      <c r="Y175" s="22">
        <v>7920.1965631455641</v>
      </c>
      <c r="Z175" s="22">
        <v>351556.239381305</v>
      </c>
      <c r="AA175" s="22">
        <v>0</v>
      </c>
      <c r="AB175" s="22">
        <v>0</v>
      </c>
      <c r="AC175" s="22">
        <v>0</v>
      </c>
      <c r="AD175" s="22">
        <v>0</v>
      </c>
      <c r="AE175" s="22">
        <v>23955.967048018021</v>
      </c>
      <c r="AF175" s="22">
        <v>0</v>
      </c>
      <c r="AG175" s="22">
        <v>190.64413087412709</v>
      </c>
      <c r="AH175" s="22">
        <v>0</v>
      </c>
      <c r="AI175" s="22">
        <v>24.185413592546716</v>
      </c>
      <c r="AJ175" s="22">
        <v>0</v>
      </c>
      <c r="AK175" s="22">
        <v>5498.1459478009938</v>
      </c>
      <c r="AL175" s="22">
        <v>84406.050619860762</v>
      </c>
      <c r="AM175" s="22">
        <v>105.31324948166296</v>
      </c>
      <c r="AN175" s="22">
        <v>9.222230159495215</v>
      </c>
      <c r="AO175" s="22">
        <v>0</v>
      </c>
      <c r="AP175" s="22">
        <v>62175.405060427402</v>
      </c>
      <c r="AQ175" s="22">
        <v>0</v>
      </c>
      <c r="AR175" s="22">
        <v>5.4346047013840257</v>
      </c>
      <c r="AS175" s="22">
        <v>8732.1867319544199</v>
      </c>
      <c r="AT175" s="22">
        <v>0</v>
      </c>
      <c r="AU175" s="22">
        <v>0</v>
      </c>
      <c r="AV175" s="22">
        <v>0</v>
      </c>
      <c r="AW175" s="22">
        <v>0</v>
      </c>
      <c r="AX175" s="22">
        <v>637.75228437880332</v>
      </c>
      <c r="AY175" s="22">
        <v>33.248778780404606</v>
      </c>
      <c r="AZ175" s="22">
        <v>5494.1392309491612</v>
      </c>
      <c r="BA175" s="22">
        <v>0</v>
      </c>
      <c r="BB175" s="22">
        <v>0</v>
      </c>
      <c r="BC175" s="22">
        <v>853.97604680551808</v>
      </c>
      <c r="BD175" s="22">
        <v>787379.69752086885</v>
      </c>
    </row>
    <row r="176" spans="1:56" x14ac:dyDescent="0.3">
      <c r="A176" s="23" t="s">
        <v>229</v>
      </c>
      <c r="B176" s="22">
        <v>0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0</v>
      </c>
      <c r="AQ176" s="22"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</row>
    <row r="177" spans="1:65" x14ac:dyDescent="0.3">
      <c r="A177" s="23" t="s">
        <v>51</v>
      </c>
      <c r="B177" s="22">
        <v>0</v>
      </c>
      <c r="C177" s="22">
        <v>1.5904956897346183</v>
      </c>
      <c r="D177" s="22">
        <v>0.69120605382786382</v>
      </c>
      <c r="E177" s="22">
        <v>0</v>
      </c>
      <c r="F177" s="22">
        <v>0</v>
      </c>
      <c r="G177" s="22">
        <v>0</v>
      </c>
      <c r="H177" s="22">
        <v>0</v>
      </c>
      <c r="I177" s="22">
        <v>7.895403679607486E-4</v>
      </c>
      <c r="J177" s="22">
        <v>1437.1964834797832</v>
      </c>
      <c r="K177" s="22">
        <v>5.5325654976238257</v>
      </c>
      <c r="L177" s="22">
        <v>3.4477376393001946</v>
      </c>
      <c r="M177" s="22">
        <v>0</v>
      </c>
      <c r="N177" s="22">
        <v>1.4117434465317125</v>
      </c>
      <c r="O177" s="22">
        <v>8.1042546324717454E-2</v>
      </c>
      <c r="P177" s="22">
        <v>0</v>
      </c>
      <c r="Q177" s="22">
        <v>3.6995223900553591E-2</v>
      </c>
      <c r="R177" s="22">
        <v>5.5500728707828575</v>
      </c>
      <c r="S177" s="22">
        <v>9659.5568502948427</v>
      </c>
      <c r="T177" s="22">
        <v>0</v>
      </c>
      <c r="U177" s="22">
        <v>0</v>
      </c>
      <c r="V177" s="22">
        <v>283.33151950954777</v>
      </c>
      <c r="W177" s="22">
        <v>0.14436046088583787</v>
      </c>
      <c r="X177" s="22">
        <v>0</v>
      </c>
      <c r="Y177" s="22">
        <v>3.6524516031549346E-2</v>
      </c>
      <c r="Z177" s="22">
        <v>635.15178914553326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2.1310460902272396E-2</v>
      </c>
      <c r="AH177" s="22">
        <v>39.528202234014962</v>
      </c>
      <c r="AI177" s="22">
        <v>8.4461970585546758E-3</v>
      </c>
      <c r="AJ177" s="22">
        <v>0</v>
      </c>
      <c r="AK177" s="22">
        <v>0.12863032364927954</v>
      </c>
      <c r="AL177" s="22">
        <v>574.39553230384672</v>
      </c>
      <c r="AM177" s="22">
        <v>0</v>
      </c>
      <c r="AN177" s="22">
        <v>50.121432578543768</v>
      </c>
      <c r="AO177" s="22">
        <v>0</v>
      </c>
      <c r="AP177" s="22">
        <v>24.522029950150362</v>
      </c>
      <c r="AQ177" s="22">
        <v>0</v>
      </c>
      <c r="AR177" s="22">
        <v>0</v>
      </c>
      <c r="AS177" s="22">
        <v>4.3462620379537542</v>
      </c>
      <c r="AT177" s="22">
        <v>0</v>
      </c>
      <c r="AU177" s="22">
        <v>0</v>
      </c>
      <c r="AV177" s="22">
        <v>0</v>
      </c>
      <c r="AW177" s="22">
        <v>0</v>
      </c>
      <c r="AX177" s="22">
        <v>0</v>
      </c>
      <c r="AY177" s="22">
        <v>4.2845254169736509E-2</v>
      </c>
      <c r="AZ177" s="22">
        <v>0</v>
      </c>
      <c r="BA177" s="22">
        <v>23.060520008184657</v>
      </c>
      <c r="BB177" s="22">
        <v>0</v>
      </c>
      <c r="BC177" s="22">
        <v>0</v>
      </c>
      <c r="BD177" s="22">
        <v>12749.935387263487</v>
      </c>
    </row>
    <row r="178" spans="1:65" x14ac:dyDescent="0.3">
      <c r="A178" s="23" t="s">
        <v>52</v>
      </c>
      <c r="B178" s="22">
        <v>66033.797787788368</v>
      </c>
      <c r="C178" s="22">
        <v>1643.2305449024136</v>
      </c>
      <c r="D178" s="22">
        <v>35299.08317929395</v>
      </c>
      <c r="E178" s="22">
        <v>316.16571346946057</v>
      </c>
      <c r="F178" s="22">
        <v>0.10369911785502191</v>
      </c>
      <c r="G178" s="22">
        <v>35.116709439198139</v>
      </c>
      <c r="H178" s="22">
        <v>18.175173290837222</v>
      </c>
      <c r="I178" s="22">
        <v>112.63390615050754</v>
      </c>
      <c r="J178" s="22">
        <v>7909586.1250788365</v>
      </c>
      <c r="K178" s="22">
        <v>251104.63232057175</v>
      </c>
      <c r="L178" s="22">
        <v>3.4477376393001946</v>
      </c>
      <c r="M178" s="22">
        <v>1.9095411516206815</v>
      </c>
      <c r="N178" s="22">
        <v>24812.454830397208</v>
      </c>
      <c r="O178" s="22">
        <v>10242.162131717298</v>
      </c>
      <c r="P178" s="22">
        <v>406.71392864176255</v>
      </c>
      <c r="Q178" s="22">
        <v>20111.750305610698</v>
      </c>
      <c r="R178" s="22">
        <v>7116.6683960069186</v>
      </c>
      <c r="S178" s="22">
        <v>897427.14737686631</v>
      </c>
      <c r="T178" s="22">
        <v>0.29781254384547717</v>
      </c>
      <c r="U178" s="22">
        <v>431.3969610708408</v>
      </c>
      <c r="V178" s="22">
        <v>5686.1809851571197</v>
      </c>
      <c r="W178" s="22">
        <v>107984.10927381327</v>
      </c>
      <c r="X178" s="22">
        <v>10.920425572728739</v>
      </c>
      <c r="Y178" s="22">
        <v>105846.63348551809</v>
      </c>
      <c r="Z178" s="22">
        <v>1736429.4323439072</v>
      </c>
      <c r="AA178" s="22">
        <v>0</v>
      </c>
      <c r="AB178" s="22">
        <v>43.396535714961004</v>
      </c>
      <c r="AC178" s="22">
        <v>2093.8027208759063</v>
      </c>
      <c r="AD178" s="22">
        <v>0</v>
      </c>
      <c r="AE178" s="22">
        <v>1588867.4650854995</v>
      </c>
      <c r="AF178" s="22">
        <v>94.130262000586384</v>
      </c>
      <c r="AG178" s="22">
        <v>564.55587506499398</v>
      </c>
      <c r="AH178" s="22">
        <v>43.971591976873412</v>
      </c>
      <c r="AI178" s="22">
        <v>6122.0191061269961</v>
      </c>
      <c r="AJ178" s="22">
        <v>525.34020807079901</v>
      </c>
      <c r="AK178" s="22">
        <v>48991.890274247999</v>
      </c>
      <c r="AL178" s="22">
        <v>4107372.029742395</v>
      </c>
      <c r="AM178" s="22">
        <v>5226.3496351991525</v>
      </c>
      <c r="AN178" s="22">
        <v>3341.3704888785082</v>
      </c>
      <c r="AO178" s="22">
        <v>0.49192815098042725</v>
      </c>
      <c r="AP178" s="22">
        <v>723997.42868480703</v>
      </c>
      <c r="AQ178" s="22">
        <v>7.7842255356298713</v>
      </c>
      <c r="AR178" s="22">
        <v>15923.327749262351</v>
      </c>
      <c r="AS178" s="22">
        <v>461919.79485070676</v>
      </c>
      <c r="AT178" s="22">
        <v>125.41448966904217</v>
      </c>
      <c r="AU178" s="22">
        <v>0</v>
      </c>
      <c r="AV178" s="22">
        <v>57.795498025282789</v>
      </c>
      <c r="AW178" s="22">
        <v>76.793851522066021</v>
      </c>
      <c r="AX178" s="22">
        <v>2474.4261679617912</v>
      </c>
      <c r="AY178" s="22">
        <v>119.75114751524566</v>
      </c>
      <c r="AZ178" s="22">
        <v>150687.64611304994</v>
      </c>
      <c r="BA178" s="22">
        <v>152728.00438874998</v>
      </c>
      <c r="BB178" s="22">
        <v>1403.3020912183019</v>
      </c>
      <c r="BC178" s="22">
        <v>42280.817607086748</v>
      </c>
      <c r="BD178" s="22">
        <v>18495749.389967788</v>
      </c>
    </row>
    <row r="181" spans="1:65" x14ac:dyDescent="0.3">
      <c r="A181" s="7" t="s">
        <v>296</v>
      </c>
      <c r="BF181" s="7" t="s">
        <v>295</v>
      </c>
    </row>
    <row r="182" spans="1:65" x14ac:dyDescent="0.3">
      <c r="A182" s="6" t="s">
        <v>86</v>
      </c>
      <c r="BF182" s="6" t="s">
        <v>86</v>
      </c>
    </row>
    <row r="183" spans="1:65" x14ac:dyDescent="0.3">
      <c r="A183" s="23" t="s">
        <v>67</v>
      </c>
      <c r="B183" s="23" t="s">
        <v>1</v>
      </c>
      <c r="C183" s="23" t="s">
        <v>2</v>
      </c>
      <c r="D183" s="23" t="s">
        <v>3</v>
      </c>
      <c r="E183" s="23" t="s">
        <v>4</v>
      </c>
      <c r="F183" s="23" t="s">
        <v>5</v>
      </c>
      <c r="G183" s="23" t="s">
        <v>6</v>
      </c>
      <c r="H183" s="23" t="s">
        <v>7</v>
      </c>
      <c r="I183" s="23" t="s">
        <v>8</v>
      </c>
      <c r="J183" s="23" t="s">
        <v>9</v>
      </c>
      <c r="K183" s="23" t="s">
        <v>360</v>
      </c>
      <c r="L183" s="23" t="s">
        <v>10</v>
      </c>
      <c r="M183" s="23" t="s">
        <v>11</v>
      </c>
      <c r="N183" s="23" t="s">
        <v>12</v>
      </c>
      <c r="O183" s="23" t="s">
        <v>13</v>
      </c>
      <c r="P183" s="23" t="s">
        <v>14</v>
      </c>
      <c r="Q183" s="23" t="s">
        <v>15</v>
      </c>
      <c r="R183" s="23" t="s">
        <v>16</v>
      </c>
      <c r="S183" s="23" t="s">
        <v>17</v>
      </c>
      <c r="T183" s="23" t="s">
        <v>18</v>
      </c>
      <c r="U183" s="23" t="s">
        <v>19</v>
      </c>
      <c r="V183" s="23" t="s">
        <v>20</v>
      </c>
      <c r="W183" s="23" t="s">
        <v>21</v>
      </c>
      <c r="X183" s="23" t="s">
        <v>22</v>
      </c>
      <c r="Y183" s="23" t="s">
        <v>23</v>
      </c>
      <c r="Z183" s="23" t="s">
        <v>24</v>
      </c>
      <c r="AA183" s="23" t="s">
        <v>25</v>
      </c>
      <c r="AB183" s="23" t="s">
        <v>26</v>
      </c>
      <c r="AC183" s="23" t="s">
        <v>27</v>
      </c>
      <c r="AD183" s="23" t="s">
        <v>28</v>
      </c>
      <c r="AE183" s="23" t="s">
        <v>29</v>
      </c>
      <c r="AF183" s="23" t="s">
        <v>30</v>
      </c>
      <c r="AG183" s="23" t="s">
        <v>31</v>
      </c>
      <c r="AH183" s="23" t="s">
        <v>32</v>
      </c>
      <c r="AI183" s="23" t="s">
        <v>33</v>
      </c>
      <c r="AJ183" s="24" t="s">
        <v>34</v>
      </c>
      <c r="AK183" s="23" t="s">
        <v>35</v>
      </c>
      <c r="AL183" s="23" t="s">
        <v>361</v>
      </c>
      <c r="AM183" s="23" t="s">
        <v>36</v>
      </c>
      <c r="AN183" s="23" t="s">
        <v>37</v>
      </c>
      <c r="AO183" s="23" t="s">
        <v>38</v>
      </c>
      <c r="AP183" s="23" t="s">
        <v>197</v>
      </c>
      <c r="AQ183" s="23" t="s">
        <v>40</v>
      </c>
      <c r="AR183" s="23" t="s">
        <v>41</v>
      </c>
      <c r="AS183" s="23" t="s">
        <v>42</v>
      </c>
      <c r="AT183" s="23" t="s">
        <v>43</v>
      </c>
      <c r="AU183" s="23" t="s">
        <v>44</v>
      </c>
      <c r="AV183" s="23" t="s">
        <v>45</v>
      </c>
      <c r="AW183" s="23" t="s">
        <v>46</v>
      </c>
      <c r="AX183" s="23" t="s">
        <v>47</v>
      </c>
      <c r="AY183" s="23" t="s">
        <v>48</v>
      </c>
      <c r="AZ183" s="23" t="s">
        <v>49</v>
      </c>
      <c r="BA183" s="23" t="s">
        <v>50</v>
      </c>
      <c r="BB183" s="23" t="s">
        <v>229</v>
      </c>
      <c r="BC183" s="24" t="s">
        <v>51</v>
      </c>
      <c r="BD183" s="23" t="s">
        <v>52</v>
      </c>
      <c r="BF183" s="1" t="s">
        <v>84</v>
      </c>
      <c r="BG183" s="12" t="s">
        <v>56</v>
      </c>
      <c r="BH183" s="12" t="s">
        <v>57</v>
      </c>
      <c r="BI183" s="12" t="s">
        <v>65</v>
      </c>
      <c r="BJ183" s="12" t="s">
        <v>58</v>
      </c>
      <c r="BK183" s="12" t="s">
        <v>59</v>
      </c>
      <c r="BL183" s="12" t="s">
        <v>60</v>
      </c>
      <c r="BM183" s="12" t="s">
        <v>61</v>
      </c>
    </row>
    <row r="184" spans="1:65" x14ac:dyDescent="0.3">
      <c r="A184" s="23" t="s">
        <v>1</v>
      </c>
      <c r="B184" s="22">
        <v>0</v>
      </c>
      <c r="C184" s="22">
        <v>0</v>
      </c>
      <c r="D184" s="22">
        <v>65.565966769885279</v>
      </c>
      <c r="E184" s="22">
        <v>0.44792478054822543</v>
      </c>
      <c r="F184" s="22">
        <v>0</v>
      </c>
      <c r="G184" s="22">
        <v>0</v>
      </c>
      <c r="H184" s="22">
        <v>0</v>
      </c>
      <c r="I184" s="22">
        <v>0</v>
      </c>
      <c r="J184" s="22">
        <v>446.94538561540196</v>
      </c>
      <c r="K184" s="22">
        <v>1.0447241053004618E-2</v>
      </c>
      <c r="L184" s="22">
        <v>0</v>
      </c>
      <c r="M184" s="22">
        <v>0</v>
      </c>
      <c r="N184" s="22">
        <v>0</v>
      </c>
      <c r="O184" s="22">
        <v>383.91663002854216</v>
      </c>
      <c r="P184" s="22">
        <v>0</v>
      </c>
      <c r="Q184" s="22">
        <v>5.8025799423770783</v>
      </c>
      <c r="R184" s="22">
        <v>0</v>
      </c>
      <c r="S184" s="22">
        <v>1.1065863577607179E-4</v>
      </c>
      <c r="T184" s="22">
        <v>0</v>
      </c>
      <c r="U184" s="22">
        <v>0</v>
      </c>
      <c r="V184" s="22">
        <v>0</v>
      </c>
      <c r="W184" s="22">
        <v>9.4382070422938709E-6</v>
      </c>
      <c r="X184" s="22">
        <v>0</v>
      </c>
      <c r="Y184" s="22">
        <v>6.8969888108837038E-5</v>
      </c>
      <c r="Z184" s="22">
        <v>1.9181170884873026E-2</v>
      </c>
      <c r="AA184" s="22">
        <v>0</v>
      </c>
      <c r="AB184" s="22">
        <v>0</v>
      </c>
      <c r="AC184" s="22">
        <v>0</v>
      </c>
      <c r="AD184" s="22">
        <v>0</v>
      </c>
      <c r="AE184" s="22">
        <v>4.3499809225052495</v>
      </c>
      <c r="AF184" s="22">
        <v>0</v>
      </c>
      <c r="AG184" s="22">
        <v>0</v>
      </c>
      <c r="AH184" s="22">
        <v>0</v>
      </c>
      <c r="AI184" s="22">
        <v>99.399018113522501</v>
      </c>
      <c r="AJ184" s="22">
        <v>329.86142825677194</v>
      </c>
      <c r="AK184" s="22">
        <v>2.4289490986906248E-4</v>
      </c>
      <c r="AL184" s="22">
        <v>1.0846393343744949</v>
      </c>
      <c r="AM184" s="22">
        <v>3.5256790780332805</v>
      </c>
      <c r="AN184" s="22">
        <v>76.864025938300642</v>
      </c>
      <c r="AO184" s="22">
        <v>0</v>
      </c>
      <c r="AP184" s="22">
        <v>4.5652918551576029E-2</v>
      </c>
      <c r="AQ184" s="22">
        <v>0</v>
      </c>
      <c r="AR184" s="22">
        <v>0</v>
      </c>
      <c r="AS184" s="22">
        <v>8.205399675441415E-3</v>
      </c>
      <c r="AT184" s="22">
        <v>0</v>
      </c>
      <c r="AU184" s="22">
        <v>0</v>
      </c>
      <c r="AV184" s="22">
        <v>0</v>
      </c>
      <c r="AW184" s="22">
        <v>0</v>
      </c>
      <c r="AX184" s="22">
        <v>7.7890812510097458</v>
      </c>
      <c r="AY184" s="22">
        <v>0</v>
      </c>
      <c r="AZ184" s="22">
        <v>0</v>
      </c>
      <c r="BA184" s="22">
        <v>2.0352190954444388E-3</v>
      </c>
      <c r="BB184" s="22">
        <v>0</v>
      </c>
      <c r="BC184" s="22">
        <v>31.978247122353515</v>
      </c>
      <c r="BD184" s="22">
        <v>1457.6165410645269</v>
      </c>
      <c r="BF184" s="12" t="s">
        <v>62</v>
      </c>
      <c r="BG184" s="13">
        <f>B184+AJ184+B218+AJ218</f>
        <v>330.52774247281405</v>
      </c>
      <c r="BH184" s="13">
        <f>SUM(C184,D184,G184,L184:U184,X184:Y184,AB184:AD184,AF184,AI184,AK184,AN184:AO184,AQ184,AT184:AW184,AZ184,AR184)+SUM(C218,D218,G218,L218:U218,X218:Y218,AB218:AD218,AF218,AI218,AK218,AN218:AO218,AQ218,AT218:AW218,AZ218,AR218)</f>
        <v>631.54864331606143</v>
      </c>
      <c r="BI184" s="13">
        <f>SUM(F184,H184,V184:W184,AA184,AE184,AH184,AM184,AS184,AX184,BB184,AY184)+SUM(F218,H218,V218:W218,AA218,AE218,AH218,AM218,AS218,AX218,BB218,AY218)</f>
        <v>15.672956089430759</v>
      </c>
      <c r="BJ184" s="13">
        <f>SUM(E184,I184,AG184,BA184)+SUM(E218,I218,AG218,BA218)</f>
        <v>6.5952645550454791</v>
      </c>
      <c r="BK184" s="13">
        <f>SUM(J184:K184,Z184,AL184,AP184)+SUM(J218:K218,Z218,AL218,AP218)</f>
        <v>448.10530628026589</v>
      </c>
      <c r="BL184" s="13">
        <f>BC184+BC218</f>
        <v>39.672996640456425</v>
      </c>
      <c r="BM184" s="13">
        <f>SUM(BG184:BL184)</f>
        <v>1472.122909354074</v>
      </c>
    </row>
    <row r="185" spans="1:65" x14ac:dyDescent="0.3">
      <c r="A185" s="23" t="s">
        <v>2</v>
      </c>
      <c r="B185" s="22">
        <v>0</v>
      </c>
      <c r="C185" s="22">
        <v>0</v>
      </c>
      <c r="D185" s="22">
        <v>0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1.5986985190371046</v>
      </c>
      <c r="S185" s="22">
        <v>257.78160455239015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8.2363162618701402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14.605515410989641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0</v>
      </c>
      <c r="AQ185" s="22">
        <v>5.3303076238174736</v>
      </c>
      <c r="AR185" s="22">
        <v>0</v>
      </c>
      <c r="AS185" s="22">
        <v>0</v>
      </c>
      <c r="AT185" s="22">
        <v>2.6940301398387994</v>
      </c>
      <c r="AU185" s="22">
        <v>0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290.24647250794345</v>
      </c>
      <c r="BF185" s="12" t="s">
        <v>63</v>
      </c>
      <c r="BG185" s="13">
        <f>BG190-SUM(BG186:BG189,BG184)</f>
        <v>24.269241064859671</v>
      </c>
      <c r="BH185" s="13">
        <f t="shared" ref="BH185:BM185" si="3">BH190-SUM(BH186:BH189,BH184)</f>
        <v>89068.457958992803</v>
      </c>
      <c r="BI185" s="13">
        <f t="shared" si="3"/>
        <v>70941.089862082619</v>
      </c>
      <c r="BJ185" s="13">
        <f t="shared" si="3"/>
        <v>29030.604430210136</v>
      </c>
      <c r="BK185" s="13">
        <f t="shared" si="3"/>
        <v>635405.35915368237</v>
      </c>
      <c r="BL185" s="13">
        <f t="shared" si="3"/>
        <v>3365.624417098501</v>
      </c>
      <c r="BM185" s="13">
        <f t="shared" si="3"/>
        <v>827835.40506312996</v>
      </c>
    </row>
    <row r="186" spans="1:65" x14ac:dyDescent="0.3">
      <c r="A186" s="23" t="s">
        <v>3</v>
      </c>
      <c r="B186" s="22">
        <v>0</v>
      </c>
      <c r="C186" s="22">
        <v>0</v>
      </c>
      <c r="D186" s="22">
        <v>0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1467.4523271940691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9.8153263755003852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2273.5061450338376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0</v>
      </c>
      <c r="AQ186" s="22">
        <v>2.2392279749403126</v>
      </c>
      <c r="AR186" s="22">
        <v>0</v>
      </c>
      <c r="AS186" s="22">
        <v>0</v>
      </c>
      <c r="AT186" s="22">
        <v>0</v>
      </c>
      <c r="AU186" s="22">
        <v>0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2.9795120182381294</v>
      </c>
      <c r="BD186" s="22">
        <v>3755.9925385965853</v>
      </c>
      <c r="BF186" s="12" t="s">
        <v>65</v>
      </c>
      <c r="BG186" s="13">
        <f>B188+AJ188+B190+AJ190+B204+AJ204+B205+AJ205+B209+AJ209+B213+AJ213+B216+AJ216+B221+AJ221+B227+AJ227+B232+AJ232+B233+AJ233+B236+AJ236</f>
        <v>0</v>
      </c>
      <c r="BH186" s="13">
        <f>SUM(C188,D188,G188,L188:U188,X188:Y188,AB188:AD188,AF188,AI188,AK188,AN188:AO188,AQ188,AT188:AW188,AZ188,AR188)+SUM(C190,D190,G190,L190:U190,X190:Y190,AB190:AD190,AF190,AI190,AK190,AN190:AO190,AQ190,AT190:AW190,AZ190,AR190)+SUM(C204,D204,G204,L204:U204,X204:Y204,AB204:AD204,AF204,AI204,AK204,AN204:AO204,AQ204,AT204:AW204,AZ204,AR204)+SUM(C205,D205,G205,L205:U205,X205:Y205,AB205:AD205,AF205,AI205,AK205,AN205:AO205,AQ205,AT205:AW205,AZ205,AR205)+SUM(C209,D209,G209,L209:U209,X209:Y209,AB209:AD209,AF209,AI209,AK209,AN209:AO209,AQ209,AT209:AW209,AZ209,AR209)+SUM(C213,D213,G213,L213:U213,X213:Y213,AB213:AD213,AF213,AI213,AK213,AN213:AO213,AQ213,AT213:AW213,AZ213,AR213)+SUM(C216,D216,G216,L216:U216,X216:Y216,AB216:AD216,AF216,AI216,AK216,AN216:AO216,AQ216,AT216:AW216,AZ216,AR216)+SUM(C221,D221,G221,L221:U221,X221:Y221,AB221:AD221,AF221,AI221,AK221,AN221:AO221,AQ221,AT221:AW221,AZ221,AR221)+SUM(C227,D227,G227,L227:U227,X227:Y227,AB227:AD227,AF227,AI227,AK227,AN227:AO227,AQ227,AT227:AW227,AZ227,AR227)+SUM(C232,D232,G232,L232:U232,X232:Y232,AB232:AD232,AF232,AI232,AK232,AN232:AO232,AQ232,AT232:AW232,AZ232,AR232)+SUM(C233,D233,G233,L233:U233,X233:Y233,AB233:AD233,AF233,AI233,AK233,AN233:AO233,AQ233,AT233:AW233,AZ233,AR233)+SUM(C236,D236,G236,L236:U236,X236:Y236,AB236:AD236,AF236,AI236,AK236,AN236:AO236,AQ236,AT236:AW236,AZ236,AR236)</f>
        <v>63.287695696929383</v>
      </c>
      <c r="BI186" s="13">
        <f>SUM(F188,H188,V188:W188,AA188,AE188,AH188,AM188,AS188,AX188,BB188,AY188)+SUM(F190,H190,V190:W190,AA190,AE190,AH190,AM190,AS190,AX190,BB190,AY190)+SUM(F204,H204,V204:W204,AA204,AE204,AH204,AM204,AS204,AX204,BB204,AY204)+SUM(F205,H205,V205:W205,AA205,AE205,AH205,AM205,AS205,AX205,BB205,AY205)+SUM(F209,H209,V209:W209,AA209,AE209,AH209,AM209,AS209,AX209,BB209,AY209)+SUM(F213,H213,V213:W213,AA213,AE213,AH213,AM213,AS213,AX213,BB213,AY213)+SUM(F216,H216,V216:W216,AA216,AE216,AH216,AM216,AS216,AX216,BB216,AY216)+SUM(F221,H221,V221:W221,AA221,AE221,AH221,AM221,AS221,AX221,BB221,AY221)+SUM(F227,H227,V227:W227,AA227,AE227,AH227,AM227,AS227,AX227,BB227,AY227)+SUM(F232,H232,V232:W232,AA232,AE232,AH232,AM232,AS232,AX232,BB232,AY232)+SUM(F233,H233,V233:W233,AA233,AE233,AH233,AM233,AS233,AX233,BB233,AY233)+SUM(F236,H236,V236:W236,AA236,AE236,AH236,AM236,AS236,AX236,BB236,AY236)</f>
        <v>223.81806932679649</v>
      </c>
      <c r="BJ186" s="13">
        <f>SUM(E188,I188,AG188,BA188)+SUM(E190,I190,AG190,BA190)+SUM(E204,I204,AG204,BA204)+SUM(E205,I205,AG205,BA205)+SUM(E209,I209,AG209,BA209)+SUM(E213,I213,AG213,BA213)+SUM(E216,I216,AG216,BA216)+SUM(E221,I221,AG221,BA221)+SUM(E227,I227,AG227,BA227)+SUM(E232,I232,AG232,BA232)+SUM(E233,I233,AG233,BA233)+SUM(E236,I236,AG236,BA236)</f>
        <v>120.01274184102057</v>
      </c>
      <c r="BK186" s="13">
        <f>SUM(J188:K188,Z188,AL188,AP188)+SUM(J190:K190,Z190,AL190,AP190)+SUM(J204:K204,Z204,AL204,AP204)+SUM(J205:K205,Z205,AL205,AP205)+SUM(J209:K209,Z209,AL209,AP209)+SUM(J213:K213,Z213,AL213,AP213)+SUM(J216:K216,Z216,AL216,AP216)+SUM(J221:K221,Z221,AL221,AP221)+SUM(J227:K227,Z227,AL227,AP227)+SUM(J232:K232,Z232,AL232,AP232)+SUM(J233:K233,Z233,AL233,AP233)+SUM(J236:K236,Z236,AL236,AP236)</f>
        <v>4219.8947568416079</v>
      </c>
      <c r="BL186" s="13">
        <f>BC188+BC190+BC204+BC205+BC209+BC213+BC216+BC221+BC227+BC232+BC233+BC236</f>
        <v>91.07303794922008</v>
      </c>
      <c r="BM186" s="13">
        <f>SUM(BG186:BL186)</f>
        <v>4718.0863016555741</v>
      </c>
    </row>
    <row r="187" spans="1:65" x14ac:dyDescent="0.3">
      <c r="A187" s="23" t="s">
        <v>4</v>
      </c>
      <c r="B187" s="22">
        <v>0</v>
      </c>
      <c r="C187" s="22">
        <v>0</v>
      </c>
      <c r="D187" s="22">
        <v>0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0</v>
      </c>
      <c r="AQ187" s="22"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v>0</v>
      </c>
      <c r="AW187" s="22"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v>0</v>
      </c>
      <c r="BC187" s="22">
        <v>0</v>
      </c>
      <c r="BD187" s="22">
        <v>0</v>
      </c>
      <c r="BF187" s="12" t="s">
        <v>64</v>
      </c>
      <c r="BG187" s="13">
        <f>B187+AJ187+B191+AJ191+B215+AJ215+B235+AJ235</f>
        <v>28.220868100059235</v>
      </c>
      <c r="BH187" s="13">
        <f>SUM(C187,D187,G187,L187:U187,X187:Y187,AB187:AD187,AF187,AI187,AK187,AN187:AO187,AQ187,AT187:AW187,AZ187,AR187)+SUM(C191,D191,G191,L191:U191,X191:Y191,AB191:AD191,AF191,AI191,AK191,AN191:AO191,AQ191,AT191:AW191,AZ191,AR191)+SUM(C215,D215,G215,L215:U215,X215:Y215,AB215:AD215,AF215,AI215,AK215,AN215:AO215,AQ215,AT215:AW215,AZ215,AR215)+SUM(C235,D235,G235,L235:U235,X235:Y235,AB235:AD235,AF235,AI235,AK235,AN235:AO235,AQ235,AT235:AW235,AZ235,AR235)</f>
        <v>96081.085501209018</v>
      </c>
      <c r="BI187" s="13">
        <f>SUM(F187,H187,V187:W187,AA187,AE187,AH187,AM187,AS187,AX187,BB187,AY187)+SUM(F191,H191,V191:W191,AA191,AE191,AH191,AM191,AS191,AX191,BB191,AY191)+SUM(F215,H215,V215:W215,AA215,AE215,AH215,AM215,AS215,AX215,BB215,AY215)+SUM(F235,H235,V235:W235,AA235,AE235,AH235,AM235,AS235,AX235,BB235,AY235)</f>
        <v>34763.195273283418</v>
      </c>
      <c r="BJ187" s="13">
        <f>SUM(E187,I187,AG187,BA187)+SUM(E191,I191,AG191,BA191)+SUM(E215,I215,AG215,BA215)+SUM(E235,I235,AG235,BA235)</f>
        <v>306.78522525984164</v>
      </c>
      <c r="BK187" s="13">
        <f>SUM(J187:K187,Z187,AL187,AP187)+SUM(J191:K191,Z191,AL191,AP191)+SUM(J215:K215,Z215,AL215,AP215)+SUM(J235:K235,Z235,AL235,AP235)</f>
        <v>685189.48919107637</v>
      </c>
      <c r="BL187" s="13">
        <f>BC187+BC191+BC215+BC235</f>
        <v>886.92771665948624</v>
      </c>
      <c r="BM187" s="13">
        <f>SUM(BG187:BL187)</f>
        <v>817255.70377558819</v>
      </c>
    </row>
    <row r="188" spans="1:65" x14ac:dyDescent="0.3">
      <c r="A188" s="23" t="s">
        <v>5</v>
      </c>
      <c r="B188" s="22">
        <v>0</v>
      </c>
      <c r="C188" s="22">
        <v>0</v>
      </c>
      <c r="D188" s="22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0</v>
      </c>
      <c r="AQ188" s="22"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v>0</v>
      </c>
      <c r="BC188" s="22">
        <v>0</v>
      </c>
      <c r="BD188" s="22">
        <v>0</v>
      </c>
      <c r="BF188" s="12" t="s">
        <v>59</v>
      </c>
      <c r="BG188" s="13">
        <f>B192+AJ192+B193+AJ193+B208+AJ208+B220+AJ220+B224+AJ224</f>
        <v>70646.09823685429</v>
      </c>
      <c r="BH188" s="13">
        <f>SUM(C192,D192,G192,L192:U192,X192:Y192,AB192:AD192,AF192,AI192,AK192,AN192:AO192,AQ192,AT192:AW192,AZ192,AR192)+SUM(C193,D193,G193,L193:U193,X193:Y193,AB193:AD193,AF193,AI193,AK193,AN193:AO193,AQ193,AT193:AW193,AZ193,AR193)+SUM(C208,D208,G208,L208:U208,X208:Y208,AB208:AD208,AF208,AI208,AK208,AN208:AO208,AQ208,AT208:AW208,AZ208,AR208)+SUM(C220,D220,G220,L220:U220,X220:Y220,AB220:AD220,AF220,AI220,AK220,AN220:AO220,AQ220,AT220:AW220,AZ220,AR220)+SUM(C224,D224,G224,L224:U224,X224:Y224,AB224:AD224,AF224,AI224,AK224,AN224:AO224,AQ224,AT224:AW224,AZ224,AR224)</f>
        <v>1222118.2254845062</v>
      </c>
      <c r="BI188" s="13">
        <f>SUM(F192,H192,V192:W192,AA192,AE192,AH192,AM192,AS192,AX192,BB192,AY192)+SUM(F193,H193,V193:W193,AA193,AE193,AH193,AM193,AS193,AX193,BB193,AY193)+SUM(F208,H208,V208:W208,AA208,AE208,AH208,AM208,AS208,AX208,BB208,AY208)+SUM(F220,H220,V220:W220,AA220,AE220,AH220,AM220,AS220,AX220,BB220,AY220)+SUM(F224,H224,V224:W224,AA224,AE224,AH224,AM224,AS224,AX224,BB224,AY224)</f>
        <v>2217480.810208247</v>
      </c>
      <c r="BJ188" s="13">
        <f>SUM(E192,I192,AG192,BA192)+SUM(E193,I193,AG193,BA193)+SUM(E208,I208,AG208,BA208)+SUM(E220,I220,AG220,BA220)+SUM(E224,I224,AG224,BA224)</f>
        <v>134077.2065284595</v>
      </c>
      <c r="BK188" s="13">
        <f>SUM(J192:K192,Z192,AL192,AP192)+SUM(J193:K193,Z193,AL193,AP193)+SUM(J208:K208,Z208,AL208,AP208)+SUM(J220:K220,Z220,AL220,AP220)+SUM(J224:K224,Z224,AL224,AP224)</f>
        <v>14395567.739879528</v>
      </c>
      <c r="BL188" s="13">
        <f>BC192+BC193+BC208+BC220+BC224</f>
        <v>40616.162184037188</v>
      </c>
      <c r="BM188" s="13">
        <f>SUM(BG188:BL188)</f>
        <v>18080506.242521632</v>
      </c>
    </row>
    <row r="189" spans="1:65" x14ac:dyDescent="0.3">
      <c r="A189" s="23" t="s">
        <v>6</v>
      </c>
      <c r="B189" s="22">
        <v>0</v>
      </c>
      <c r="C189" s="22">
        <v>0</v>
      </c>
      <c r="D189" s="22">
        <v>0</v>
      </c>
      <c r="E189" s="22">
        <v>0</v>
      </c>
      <c r="F189" s="22">
        <v>0</v>
      </c>
      <c r="G189" s="22">
        <v>0</v>
      </c>
      <c r="H189" s="22">
        <v>0</v>
      </c>
      <c r="I189" s="22">
        <v>1.4910212213945073E-3</v>
      </c>
      <c r="J189" s="22">
        <v>5.4235487187026679E-3</v>
      </c>
      <c r="K189" s="22">
        <v>0</v>
      </c>
      <c r="L189" s="22">
        <v>0</v>
      </c>
      <c r="M189" s="22">
        <v>0</v>
      </c>
      <c r="N189" s="22">
        <v>0</v>
      </c>
      <c r="O189" s="22">
        <v>0.15304620423411772</v>
      </c>
      <c r="P189" s="22">
        <v>0</v>
      </c>
      <c r="Q189" s="22">
        <v>6.9864273144687336E-2</v>
      </c>
      <c r="R189" s="22">
        <v>0</v>
      </c>
      <c r="S189" s="22">
        <v>2.5359803024692859E-2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3.7642220877907433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4.0244110032086063E-2</v>
      </c>
      <c r="AH189" s="22">
        <v>0</v>
      </c>
      <c r="AI189" s="22">
        <v>0</v>
      </c>
      <c r="AJ189" s="22">
        <v>0</v>
      </c>
      <c r="AK189" s="22">
        <v>0</v>
      </c>
      <c r="AL189" s="22">
        <v>1.8848123791894451E-3</v>
      </c>
      <c r="AM189" s="22">
        <v>0</v>
      </c>
      <c r="AN189" s="22">
        <v>0</v>
      </c>
      <c r="AO189" s="22">
        <v>0</v>
      </c>
      <c r="AP189" s="22">
        <v>16.023736880463854</v>
      </c>
      <c r="AQ189" s="22">
        <v>0</v>
      </c>
      <c r="AR189" s="22">
        <v>0</v>
      </c>
      <c r="AS189" s="22">
        <v>1.7237586391861308E-3</v>
      </c>
      <c r="AT189" s="22">
        <v>0</v>
      </c>
      <c r="AU189" s="22">
        <v>0</v>
      </c>
      <c r="AV189" s="22">
        <v>0</v>
      </c>
      <c r="AW189" s="22">
        <v>0</v>
      </c>
      <c r="AX189" s="22">
        <v>0</v>
      </c>
      <c r="AY189" s="22">
        <v>0</v>
      </c>
      <c r="AZ189" s="22">
        <v>0</v>
      </c>
      <c r="BA189" s="22">
        <v>41.513659080546425</v>
      </c>
      <c r="BB189" s="22">
        <v>0</v>
      </c>
      <c r="BC189" s="22">
        <v>1.9942573636765148E-3</v>
      </c>
      <c r="BD189" s="22">
        <v>61.602649837558765</v>
      </c>
      <c r="BF189" s="12" t="s">
        <v>60</v>
      </c>
      <c r="BG189" s="13">
        <f>B237+AJ237</f>
        <v>0</v>
      </c>
      <c r="BH189" s="13">
        <f>SUM(C237,D237,G237,L237:U237,X237:Y237,AB237:AD237,AF237,AI237,AK237,AN237:AO237,AQ237,AT237:AW237,AZ237,AR237)</f>
        <v>6113.3632466500412</v>
      </c>
      <c r="BI189" s="13">
        <f>SUM(F237,H237,V237:W237,AA237,AE237,AH237,AM237,AS237,AX237,BB237,AY237)</f>
        <v>205.85655052222143</v>
      </c>
      <c r="BJ189" s="13">
        <f>SUM(E237,I237,AG237,BA237)</f>
        <v>14.513767190662167</v>
      </c>
      <c r="BK189" s="13">
        <f>SUM(J237:K237,Z237,AL237,AP237)</f>
        <v>1683.1030785714197</v>
      </c>
      <c r="BL189" s="13">
        <f>BC237</f>
        <v>0</v>
      </c>
      <c r="BM189" s="13">
        <f>SUM(BG189:BL189)</f>
        <v>8016.8366429343441</v>
      </c>
    </row>
    <row r="190" spans="1:65" x14ac:dyDescent="0.3">
      <c r="A190" s="23" t="s">
        <v>7</v>
      </c>
      <c r="B190" s="22">
        <v>0</v>
      </c>
      <c r="C190" s="22">
        <v>0</v>
      </c>
      <c r="D190" s="22">
        <v>0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F190" s="12" t="s">
        <v>61</v>
      </c>
      <c r="BG190" s="13">
        <f>B238+AJ238</f>
        <v>71029.116088492025</v>
      </c>
      <c r="BH190" s="13">
        <f>SUM(C238,D238,G238,L238:U238,X238:Y238,AB238:AD238,AF238,AI238,AK238,AN238:AO238,AQ238,AT238:AW238,AZ238,AR238)</f>
        <v>1414075.9685303711</v>
      </c>
      <c r="BI190" s="13">
        <f>SUM(F238,H238,V238:W238,AA238,AE238,AH238,AM238,AS238,AX238,BB238,AY238)</f>
        <v>2323630.4429195514</v>
      </c>
      <c r="BJ190" s="13">
        <f>SUM(E238,I238,AG238,BA238)</f>
        <v>163555.7179575162</v>
      </c>
      <c r="BK190" s="13">
        <f>SUM(J238:K238,Z238,AL238,AP238)</f>
        <v>15722513.691365981</v>
      </c>
      <c r="BL190" s="13">
        <f>BC238</f>
        <v>44999.460352384856</v>
      </c>
      <c r="BM190" s="13">
        <f>SUM(BG190:BL190)</f>
        <v>19739804.397214297</v>
      </c>
    </row>
    <row r="191" spans="1:65" x14ac:dyDescent="0.3">
      <c r="A191" s="25" t="s">
        <v>8</v>
      </c>
      <c r="B191" s="22">
        <v>0</v>
      </c>
      <c r="C191" s="22">
        <v>0</v>
      </c>
      <c r="D191" s="22">
        <v>0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1.0690804135925467</v>
      </c>
      <c r="K191" s="22">
        <v>3.2185620738865852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0.98097479939684407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v>0</v>
      </c>
      <c r="AQ191" s="22"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v>0</v>
      </c>
      <c r="AW191" s="22">
        <v>1.252182583876353</v>
      </c>
      <c r="AX191" s="22">
        <v>0</v>
      </c>
      <c r="AY191" s="22">
        <v>0</v>
      </c>
      <c r="AZ191" s="22">
        <v>5.8573006085411161E-2</v>
      </c>
      <c r="BA191" s="22">
        <v>5.1622998976789267</v>
      </c>
      <c r="BB191" s="22">
        <v>0</v>
      </c>
      <c r="BC191" s="22">
        <v>0.56210397436587856</v>
      </c>
      <c r="BD191" s="22">
        <v>12.303776748882544</v>
      </c>
    </row>
    <row r="192" spans="1:65" x14ac:dyDescent="0.3">
      <c r="A192" s="26" t="s">
        <v>9</v>
      </c>
      <c r="B192" s="22">
        <v>13392.870160330611</v>
      </c>
      <c r="C192" s="22">
        <v>289.16084690408741</v>
      </c>
      <c r="D192" s="22">
        <v>17711.965913447464</v>
      </c>
      <c r="E192" s="22">
        <v>0</v>
      </c>
      <c r="F192" s="22">
        <v>0</v>
      </c>
      <c r="G192" s="22">
        <v>0</v>
      </c>
      <c r="H192" s="22">
        <v>0</v>
      </c>
      <c r="I192" s="22">
        <v>27.175913509491206</v>
      </c>
      <c r="J192" s="22">
        <v>0</v>
      </c>
      <c r="K192" s="22">
        <v>52125.258552158091</v>
      </c>
      <c r="L192" s="22">
        <v>0</v>
      </c>
      <c r="M192" s="22">
        <v>0</v>
      </c>
      <c r="N192" s="22">
        <v>4524.6061176928397</v>
      </c>
      <c r="O192" s="22">
        <v>33.724950145595251</v>
      </c>
      <c r="P192" s="22">
        <v>0</v>
      </c>
      <c r="Q192" s="22">
        <v>15.395149069875339</v>
      </c>
      <c r="R192" s="22">
        <v>84.215651903959028</v>
      </c>
      <c r="S192" s="22">
        <v>128638.21153494394</v>
      </c>
      <c r="T192" s="22">
        <v>0</v>
      </c>
      <c r="U192" s="22">
        <v>0</v>
      </c>
      <c r="V192" s="22">
        <v>2166.6802032522196</v>
      </c>
      <c r="W192" s="22">
        <v>3223.1444275232911</v>
      </c>
      <c r="X192" s="22">
        <v>0</v>
      </c>
      <c r="Y192" s="22">
        <v>2388.0895844530764</v>
      </c>
      <c r="Z192" s="22">
        <v>580394.29482284386</v>
      </c>
      <c r="AA192" s="22">
        <v>0</v>
      </c>
      <c r="AB192" s="22">
        <v>0</v>
      </c>
      <c r="AC192" s="22">
        <v>2200.546335573395</v>
      </c>
      <c r="AD192" s="22">
        <v>0</v>
      </c>
      <c r="AE192" s="22">
        <v>23069.464561598284</v>
      </c>
      <c r="AF192" s="22">
        <v>0</v>
      </c>
      <c r="AG192" s="22">
        <v>10.683022645550778</v>
      </c>
      <c r="AH192" s="22">
        <v>0</v>
      </c>
      <c r="AI192" s="22">
        <v>149.62641228462707</v>
      </c>
      <c r="AJ192" s="22">
        <v>0</v>
      </c>
      <c r="AK192" s="22">
        <v>187.51346020334537</v>
      </c>
      <c r="AL192" s="22">
        <v>137932.40295083827</v>
      </c>
      <c r="AM192" s="22">
        <v>4.6220312850424845</v>
      </c>
      <c r="AN192" s="22">
        <v>276.23175458972662</v>
      </c>
      <c r="AO192" s="22">
        <v>0</v>
      </c>
      <c r="AP192" s="22">
        <v>91961.001801247592</v>
      </c>
      <c r="AQ192" s="22">
        <v>0</v>
      </c>
      <c r="AR192" s="22">
        <v>15233.606700722536</v>
      </c>
      <c r="AS192" s="22">
        <v>3418.0842887269705</v>
      </c>
      <c r="AT192" s="22">
        <v>0</v>
      </c>
      <c r="AU192" s="22">
        <v>0</v>
      </c>
      <c r="AV192" s="22">
        <v>15.137565012797115</v>
      </c>
      <c r="AW192" s="22">
        <v>12.774316466495454</v>
      </c>
      <c r="AX192" s="22">
        <v>0</v>
      </c>
      <c r="AY192" s="22">
        <v>37.144873547576232</v>
      </c>
      <c r="AZ192" s="22">
        <v>267.40902469863823</v>
      </c>
      <c r="BA192" s="22">
        <v>10341.863466124458</v>
      </c>
      <c r="BB192" s="22">
        <v>0</v>
      </c>
      <c r="BC192" s="22">
        <v>11347.027631974481</v>
      </c>
      <c r="BD192" s="22">
        <v>1101479.9340257184</v>
      </c>
    </row>
    <row r="193" spans="1:56" x14ac:dyDescent="0.3">
      <c r="A193" s="23" t="s">
        <v>360</v>
      </c>
      <c r="B193" s="22">
        <v>0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0</v>
      </c>
      <c r="AQ193" s="22"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</row>
    <row r="194" spans="1:56" x14ac:dyDescent="0.3">
      <c r="A194" s="23" t="s">
        <v>10</v>
      </c>
      <c r="B194" s="22">
        <v>0</v>
      </c>
      <c r="C194" s="22">
        <v>0</v>
      </c>
      <c r="D194" s="22">
        <v>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0</v>
      </c>
      <c r="AQ194" s="22"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</row>
    <row r="195" spans="1:56" x14ac:dyDescent="0.3">
      <c r="A195" s="23" t="s">
        <v>11</v>
      </c>
      <c r="B195" s="22">
        <v>0</v>
      </c>
      <c r="C195" s="22">
        <v>0</v>
      </c>
      <c r="D195" s="22">
        <v>0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0</v>
      </c>
      <c r="AQ195" s="22"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9.4504345952932292E-2</v>
      </c>
      <c r="BD195" s="22">
        <v>9.4504345952932292E-2</v>
      </c>
    </row>
    <row r="196" spans="1:56" x14ac:dyDescent="0.3">
      <c r="A196" s="23" t="s">
        <v>12</v>
      </c>
      <c r="B196" s="22">
        <v>0</v>
      </c>
      <c r="C196" s="22">
        <v>0</v>
      </c>
      <c r="D196" s="22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150.73838387058484</v>
      </c>
      <c r="K196" s="22">
        <v>1.9616214587035741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3.5589478741022631E-4</v>
      </c>
      <c r="S196" s="22">
        <v>0</v>
      </c>
      <c r="T196" s="22">
        <v>0</v>
      </c>
      <c r="U196" s="22">
        <v>395.82423394187447</v>
      </c>
      <c r="V196" s="22">
        <v>0</v>
      </c>
      <c r="W196" s="22">
        <v>0</v>
      </c>
      <c r="X196" s="22">
        <v>0</v>
      </c>
      <c r="Y196" s="22">
        <v>0</v>
      </c>
      <c r="Z196" s="22">
        <v>0.52699298472364331</v>
      </c>
      <c r="AA196" s="22">
        <v>0</v>
      </c>
      <c r="AB196" s="22">
        <v>35.87096209094009</v>
      </c>
      <c r="AC196" s="22">
        <v>31.492917008634457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0.16183443166334424</v>
      </c>
      <c r="AM196" s="22">
        <v>9.071827914378317E-5</v>
      </c>
      <c r="AN196" s="22">
        <v>71.097457044895606</v>
      </c>
      <c r="AO196" s="22">
        <v>0</v>
      </c>
      <c r="AP196" s="22">
        <v>0</v>
      </c>
      <c r="AQ196" s="22">
        <v>0</v>
      </c>
      <c r="AR196" s="22">
        <v>199.33263542104226</v>
      </c>
      <c r="AS196" s="22">
        <v>0</v>
      </c>
      <c r="AT196" s="22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41.869362938230381</v>
      </c>
      <c r="BA196" s="22">
        <v>9.490527664272701E-4</v>
      </c>
      <c r="BB196" s="22">
        <v>0</v>
      </c>
      <c r="BC196" s="22">
        <v>6.9559815101032392</v>
      </c>
      <c r="BD196" s="22">
        <v>935.83377836722877</v>
      </c>
    </row>
    <row r="197" spans="1:56" x14ac:dyDescent="0.3">
      <c r="A197" s="23" t="s">
        <v>13</v>
      </c>
      <c r="B197" s="22">
        <v>0</v>
      </c>
      <c r="C197" s="22">
        <v>0</v>
      </c>
      <c r="D197" s="22">
        <v>0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v>0</v>
      </c>
      <c r="AQ197" s="22"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</row>
    <row r="198" spans="1:56" x14ac:dyDescent="0.3">
      <c r="A198" s="23" t="s">
        <v>14</v>
      </c>
      <c r="B198" s="22">
        <v>0</v>
      </c>
      <c r="C198" s="22">
        <v>0</v>
      </c>
      <c r="D198" s="22">
        <v>0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0</v>
      </c>
      <c r="AQ198" s="22"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</row>
    <row r="199" spans="1:56" x14ac:dyDescent="0.3">
      <c r="A199" s="23" t="s">
        <v>15</v>
      </c>
      <c r="B199" s="22">
        <v>0</v>
      </c>
      <c r="C199" s="22">
        <v>0</v>
      </c>
      <c r="D199" s="22">
        <v>0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0</v>
      </c>
      <c r="AQ199" s="22"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</row>
    <row r="200" spans="1:56" x14ac:dyDescent="0.3">
      <c r="A200" s="23" t="s">
        <v>16</v>
      </c>
      <c r="B200" s="22">
        <v>10.013522989929452</v>
      </c>
      <c r="C200" s="22">
        <v>12.312472461270575</v>
      </c>
      <c r="D200" s="22">
        <v>0</v>
      </c>
      <c r="E200" s="22">
        <v>0</v>
      </c>
      <c r="F200" s="22">
        <v>0</v>
      </c>
      <c r="G200" s="22">
        <v>0</v>
      </c>
      <c r="H200" s="22">
        <v>0</v>
      </c>
      <c r="I200" s="22">
        <v>0.14826962237944721</v>
      </c>
      <c r="J200" s="22">
        <v>35.90188540871921</v>
      </c>
      <c r="K200" s="22">
        <v>2.9198027706762698E-2</v>
      </c>
      <c r="L200" s="22">
        <v>0</v>
      </c>
      <c r="M200" s="22">
        <v>0</v>
      </c>
      <c r="N200" s="22">
        <v>0</v>
      </c>
      <c r="O200" s="22">
        <v>6.2262726377905427E-2</v>
      </c>
      <c r="P200" s="22">
        <v>0</v>
      </c>
      <c r="Q200" s="22">
        <v>2.8422397956010238E-2</v>
      </c>
      <c r="R200" s="22">
        <v>0</v>
      </c>
      <c r="S200" s="22">
        <v>25.608178372100522</v>
      </c>
      <c r="T200" s="22">
        <v>0</v>
      </c>
      <c r="U200" s="22">
        <v>1.7023907875132387</v>
      </c>
      <c r="V200" s="22">
        <v>12.983847085644532</v>
      </c>
      <c r="W200" s="22">
        <v>2.6377971880317965E-5</v>
      </c>
      <c r="X200" s="22">
        <v>0</v>
      </c>
      <c r="Y200" s="22">
        <v>42.486459065206297</v>
      </c>
      <c r="Z200" s="22">
        <v>5.6276659695808995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1.4051990843581363</v>
      </c>
      <c r="AH200" s="22">
        <v>0</v>
      </c>
      <c r="AI200" s="22">
        <v>2.94333225176194</v>
      </c>
      <c r="AJ200" s="22">
        <v>0</v>
      </c>
      <c r="AK200" s="22">
        <v>6.788445171511425E-4</v>
      </c>
      <c r="AL200" s="22">
        <v>3.0321249376313717</v>
      </c>
      <c r="AM200" s="22">
        <v>0</v>
      </c>
      <c r="AN200" s="22">
        <v>1.0402889745976522</v>
      </c>
      <c r="AO200" s="22">
        <v>0</v>
      </c>
      <c r="AP200" s="22">
        <v>0.1275911194161769</v>
      </c>
      <c r="AQ200" s="22">
        <v>0</v>
      </c>
      <c r="AR200" s="22">
        <v>0.11936453772585903</v>
      </c>
      <c r="AS200" s="22">
        <v>2.5509687514376806</v>
      </c>
      <c r="AT200" s="22">
        <v>0</v>
      </c>
      <c r="AU200" s="22">
        <v>0</v>
      </c>
      <c r="AV200" s="22">
        <v>10.073900766510491</v>
      </c>
      <c r="AW200" s="22">
        <v>0</v>
      </c>
      <c r="AX200" s="22">
        <v>6.3481981833521814</v>
      </c>
      <c r="AY200" s="22">
        <v>6.6166167770657172</v>
      </c>
      <c r="AZ200" s="22">
        <v>490.88444920746048</v>
      </c>
      <c r="BA200" s="22">
        <v>21.946001295091911</v>
      </c>
      <c r="BB200" s="22">
        <v>0.84857027303570465</v>
      </c>
      <c r="BC200" s="22">
        <v>22.776709543682543</v>
      </c>
      <c r="BD200" s="22">
        <v>717.61859584000172</v>
      </c>
    </row>
    <row r="201" spans="1:56" x14ac:dyDescent="0.3">
      <c r="A201" s="23" t="s">
        <v>17</v>
      </c>
      <c r="B201" s="22">
        <v>7.2322075861202357</v>
      </c>
      <c r="C201" s="22">
        <v>3.9343996804710355</v>
      </c>
      <c r="D201" s="22">
        <v>5.9399919112499324</v>
      </c>
      <c r="E201" s="22">
        <v>4.6779651246701484</v>
      </c>
      <c r="F201" s="22">
        <v>0</v>
      </c>
      <c r="G201" s="22">
        <v>5.5547554454556876</v>
      </c>
      <c r="H201" s="22">
        <v>0</v>
      </c>
      <c r="I201" s="22">
        <v>1.0134606257778316</v>
      </c>
      <c r="J201" s="22">
        <v>373406.83951617673</v>
      </c>
      <c r="K201" s="22">
        <v>5229.7190773315624</v>
      </c>
      <c r="L201" s="22">
        <v>0</v>
      </c>
      <c r="M201" s="22">
        <v>1.9819661442906633</v>
      </c>
      <c r="N201" s="22">
        <v>11016.111720781948</v>
      </c>
      <c r="O201" s="22">
        <v>2498.6291985017033</v>
      </c>
      <c r="P201" s="22">
        <v>0</v>
      </c>
      <c r="Q201" s="22">
        <v>5158.077648814472</v>
      </c>
      <c r="R201" s="22">
        <v>148.44095605122689</v>
      </c>
      <c r="S201" s="22">
        <v>0</v>
      </c>
      <c r="T201" s="22">
        <v>0.27695023605650992</v>
      </c>
      <c r="U201" s="22">
        <v>0.57883911896171036</v>
      </c>
      <c r="V201" s="22">
        <v>81.435182443858039</v>
      </c>
      <c r="W201" s="22">
        <v>0.55690860619329419</v>
      </c>
      <c r="X201" s="22">
        <v>0</v>
      </c>
      <c r="Y201" s="22">
        <v>166.41758672379649</v>
      </c>
      <c r="Z201" s="22">
        <v>99483.56840060906</v>
      </c>
      <c r="AA201" s="22">
        <v>0</v>
      </c>
      <c r="AB201" s="22">
        <v>9.1715155186960349</v>
      </c>
      <c r="AC201" s="22">
        <v>0</v>
      </c>
      <c r="AD201" s="22">
        <v>0</v>
      </c>
      <c r="AE201" s="22">
        <v>2059.7845666612811</v>
      </c>
      <c r="AF201" s="22">
        <v>96.599192288222298</v>
      </c>
      <c r="AG201" s="22">
        <v>27.354286009989913</v>
      </c>
      <c r="AH201" s="22">
        <v>0</v>
      </c>
      <c r="AI201" s="22">
        <v>237.41919940043442</v>
      </c>
      <c r="AJ201" s="22">
        <v>0</v>
      </c>
      <c r="AK201" s="22">
        <v>15453.056333288901</v>
      </c>
      <c r="AL201" s="22">
        <v>64381.848900858073</v>
      </c>
      <c r="AM201" s="22">
        <v>0.21334802564470021</v>
      </c>
      <c r="AN201" s="22">
        <v>65.959313962435047</v>
      </c>
      <c r="AO201" s="22">
        <v>0.13913139820848366</v>
      </c>
      <c r="AP201" s="22">
        <v>60765.370342051872</v>
      </c>
      <c r="AQ201" s="22">
        <v>0</v>
      </c>
      <c r="AR201" s="22">
        <v>1201.2158650797924</v>
      </c>
      <c r="AS201" s="22">
        <v>48155.464499542271</v>
      </c>
      <c r="AT201" s="22">
        <v>6.5628018022869647E-2</v>
      </c>
      <c r="AU201" s="22">
        <v>0</v>
      </c>
      <c r="AV201" s="22">
        <v>2.4656446371192127</v>
      </c>
      <c r="AW201" s="22">
        <v>63.739899944351684</v>
      </c>
      <c r="AX201" s="22">
        <v>52.18411853088481</v>
      </c>
      <c r="AY201" s="22">
        <v>1.5744161523686431</v>
      </c>
      <c r="AZ201" s="22">
        <v>39381.308301796897</v>
      </c>
      <c r="BA201" s="22">
        <v>28339.53159814523</v>
      </c>
      <c r="BB201" s="22">
        <v>0</v>
      </c>
      <c r="BC201" s="22">
        <v>2916.21282175324</v>
      </c>
      <c r="BD201" s="22">
        <v>760431.66565497743</v>
      </c>
    </row>
    <row r="202" spans="1:56" x14ac:dyDescent="0.3">
      <c r="A202" s="23" t="s">
        <v>18</v>
      </c>
      <c r="B202" s="22">
        <v>0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18.155334905846662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0</v>
      </c>
      <c r="AQ202" s="22">
        <v>0</v>
      </c>
      <c r="AR202" s="22">
        <v>0</v>
      </c>
      <c r="AS202" s="22">
        <v>0</v>
      </c>
      <c r="AT202" s="22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18.155334905846662</v>
      </c>
    </row>
    <row r="203" spans="1:56" x14ac:dyDescent="0.3">
      <c r="A203" s="23" t="s">
        <v>19</v>
      </c>
      <c r="B203" s="22">
        <v>0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1.3195170098277559E-4</v>
      </c>
      <c r="J203" s="22">
        <v>5.827001640779164</v>
      </c>
      <c r="K203" s="22">
        <v>1.3995330881743366E-2</v>
      </c>
      <c r="L203" s="22">
        <v>0</v>
      </c>
      <c r="M203" s="22">
        <v>0</v>
      </c>
      <c r="N203" s="22">
        <v>0.75340964690254375</v>
      </c>
      <c r="O203" s="22">
        <v>1.3544211636881735E-2</v>
      </c>
      <c r="P203" s="22">
        <v>0</v>
      </c>
      <c r="Q203" s="22">
        <v>6.1828158761850225E-3</v>
      </c>
      <c r="R203" s="22">
        <v>2.4361120290089215</v>
      </c>
      <c r="S203" s="22">
        <v>4.5812593379803275</v>
      </c>
      <c r="T203" s="22">
        <v>0</v>
      </c>
      <c r="U203" s="22">
        <v>0</v>
      </c>
      <c r="V203" s="22">
        <v>0</v>
      </c>
      <c r="W203" s="22">
        <v>1.2643608950643858E-5</v>
      </c>
      <c r="X203" s="22">
        <v>0</v>
      </c>
      <c r="Y203" s="22">
        <v>3.516441599092488</v>
      </c>
      <c r="Z203" s="22">
        <v>4.6279224200910729</v>
      </c>
      <c r="AA203" s="22">
        <v>0</v>
      </c>
      <c r="AB203" s="22">
        <v>0</v>
      </c>
      <c r="AC203" s="22">
        <v>0</v>
      </c>
      <c r="AD203" s="22">
        <v>0</v>
      </c>
      <c r="AE203" s="22">
        <v>2.7097808641642884</v>
      </c>
      <c r="AF203" s="22">
        <v>0</v>
      </c>
      <c r="AG203" s="22">
        <v>3.5615044890542841E-3</v>
      </c>
      <c r="AH203" s="22">
        <v>0</v>
      </c>
      <c r="AI203" s="22">
        <v>0.79016133699535052</v>
      </c>
      <c r="AJ203" s="22">
        <v>0</v>
      </c>
      <c r="AK203" s="22">
        <v>3.2538682852838912E-4</v>
      </c>
      <c r="AL203" s="22">
        <v>1.4531711202736259</v>
      </c>
      <c r="AM203" s="22">
        <v>0</v>
      </c>
      <c r="AN203" s="22">
        <v>9.844029139513483E-4</v>
      </c>
      <c r="AO203" s="22">
        <v>0</v>
      </c>
      <c r="AP203" s="22">
        <v>0.1044720451290008</v>
      </c>
      <c r="AQ203" s="22">
        <v>0</v>
      </c>
      <c r="AR203" s="22">
        <v>0</v>
      </c>
      <c r="AS203" s="22">
        <v>0.60835962819943568</v>
      </c>
      <c r="AT203" s="22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3.6765828687006499</v>
      </c>
      <c r="BB203" s="22">
        <v>0</v>
      </c>
      <c r="BC203" s="22">
        <v>2.1029766610600423E-4</v>
      </c>
      <c r="BD203" s="22">
        <v>31.123623082919256</v>
      </c>
    </row>
    <row r="204" spans="1:56" x14ac:dyDescent="0.3">
      <c r="A204" s="23" t="s">
        <v>20</v>
      </c>
      <c r="B204" s="22">
        <v>0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0</v>
      </c>
      <c r="AQ204" s="22"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</row>
    <row r="205" spans="1:56" x14ac:dyDescent="0.3">
      <c r="A205" s="23" t="s">
        <v>21</v>
      </c>
      <c r="B205" s="22">
        <v>0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0</v>
      </c>
      <c r="AQ205" s="22"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v>0</v>
      </c>
      <c r="BC205" s="22">
        <v>0</v>
      </c>
      <c r="BD205" s="22">
        <v>0</v>
      </c>
    </row>
    <row r="206" spans="1:56" x14ac:dyDescent="0.3">
      <c r="A206" s="23" t="s">
        <v>22</v>
      </c>
      <c r="B206" s="22">
        <v>0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0</v>
      </c>
      <c r="AQ206" s="22"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v>0</v>
      </c>
      <c r="BC206" s="22">
        <v>0</v>
      </c>
      <c r="BD206" s="22">
        <v>0</v>
      </c>
    </row>
    <row r="207" spans="1:56" x14ac:dyDescent="0.3">
      <c r="A207" s="23" t="s">
        <v>23</v>
      </c>
      <c r="B207" s="22">
        <v>0</v>
      </c>
      <c r="C207" s="22">
        <v>7.926552016802197</v>
      </c>
      <c r="D207" s="22">
        <v>0</v>
      </c>
      <c r="E207" s="22">
        <v>0</v>
      </c>
      <c r="F207" s="22">
        <v>0</v>
      </c>
      <c r="G207" s="22">
        <v>0</v>
      </c>
      <c r="H207" s="22">
        <v>0</v>
      </c>
      <c r="I207" s="22">
        <v>7.3325828948059661E-3</v>
      </c>
      <c r="J207" s="22">
        <v>293.73155639567165</v>
      </c>
      <c r="K207" s="22">
        <v>98.423673317883583</v>
      </c>
      <c r="L207" s="22">
        <v>0</v>
      </c>
      <c r="M207" s="22">
        <v>0</v>
      </c>
      <c r="N207" s="22">
        <v>0</v>
      </c>
      <c r="O207" s="22">
        <v>0.75265459886110087</v>
      </c>
      <c r="P207" s="22">
        <v>422.13975660868471</v>
      </c>
      <c r="Q207" s="22">
        <v>0.34358033733393861</v>
      </c>
      <c r="R207" s="22">
        <v>0.21919028865140944</v>
      </c>
      <c r="S207" s="22">
        <v>0.29469877571301101</v>
      </c>
      <c r="T207" s="22">
        <v>0</v>
      </c>
      <c r="U207" s="22">
        <v>0</v>
      </c>
      <c r="V207" s="22">
        <v>0</v>
      </c>
      <c r="W207" s="22">
        <v>1.0523891348882345E-2</v>
      </c>
      <c r="X207" s="22">
        <v>0</v>
      </c>
      <c r="Y207" s="22">
        <v>0</v>
      </c>
      <c r="Z207" s="22">
        <v>39.899385076600922</v>
      </c>
      <c r="AA207" s="22">
        <v>0</v>
      </c>
      <c r="AB207" s="22">
        <v>0</v>
      </c>
      <c r="AC207" s="22">
        <v>0</v>
      </c>
      <c r="AD207" s="22">
        <v>0</v>
      </c>
      <c r="AE207" s="22">
        <v>20112.250835657997</v>
      </c>
      <c r="AF207" s="22">
        <v>1.1012381424237527</v>
      </c>
      <c r="AG207" s="22">
        <v>0.19791352973633167</v>
      </c>
      <c r="AH207" s="22">
        <v>0</v>
      </c>
      <c r="AI207" s="22">
        <v>0</v>
      </c>
      <c r="AJ207" s="22">
        <v>0</v>
      </c>
      <c r="AK207" s="22">
        <v>0.27083530051882848</v>
      </c>
      <c r="AL207" s="22">
        <v>1216.5744510968145</v>
      </c>
      <c r="AM207" s="22">
        <v>4.013031885228939E-3</v>
      </c>
      <c r="AN207" s="22">
        <v>36.21386915610482</v>
      </c>
      <c r="AO207" s="22">
        <v>0</v>
      </c>
      <c r="AP207" s="22">
        <v>1481.6778935285065</v>
      </c>
      <c r="AQ207" s="22">
        <v>0</v>
      </c>
      <c r="AR207" s="22">
        <v>0</v>
      </c>
      <c r="AS207" s="22">
        <v>139.02181611899363</v>
      </c>
      <c r="AT207" s="22">
        <v>126.24205546879206</v>
      </c>
      <c r="AU207" s="22">
        <v>0</v>
      </c>
      <c r="AV207" s="22">
        <v>32.057317963631142</v>
      </c>
      <c r="AW207" s="22">
        <v>0</v>
      </c>
      <c r="AX207" s="22">
        <v>0</v>
      </c>
      <c r="AY207" s="22">
        <v>0</v>
      </c>
      <c r="AZ207" s="22">
        <v>0</v>
      </c>
      <c r="BA207" s="22">
        <v>206.46826544634825</v>
      </c>
      <c r="BB207" s="22">
        <v>0</v>
      </c>
      <c r="BC207" s="22">
        <v>324.05856435894344</v>
      </c>
      <c r="BD207" s="22">
        <v>24539.88797269114</v>
      </c>
    </row>
    <row r="208" spans="1:56" x14ac:dyDescent="0.3">
      <c r="A208" s="23" t="s">
        <v>24</v>
      </c>
      <c r="B208" s="22">
        <v>57224.84070659813</v>
      </c>
      <c r="C208" s="22">
        <v>1443.5516200811287</v>
      </c>
      <c r="D208" s="22">
        <v>19934.798747365654</v>
      </c>
      <c r="E208" s="22">
        <v>311.96899599600056</v>
      </c>
      <c r="F208" s="22">
        <v>0</v>
      </c>
      <c r="G208" s="22">
        <v>0</v>
      </c>
      <c r="H208" s="22">
        <v>0</v>
      </c>
      <c r="I208" s="22">
        <v>3.3107896662784237</v>
      </c>
      <c r="J208" s="22">
        <v>919539.76259699569</v>
      </c>
      <c r="K208" s="22">
        <v>71746.037311305729</v>
      </c>
      <c r="L208" s="22">
        <v>0</v>
      </c>
      <c r="M208" s="22">
        <v>0</v>
      </c>
      <c r="N208" s="22">
        <v>7399.5669591415563</v>
      </c>
      <c r="O208" s="22">
        <v>339.83674019578956</v>
      </c>
      <c r="P208" s="22">
        <v>0</v>
      </c>
      <c r="Q208" s="22">
        <v>15775.688799347201</v>
      </c>
      <c r="R208" s="22">
        <v>3486.6614570625306</v>
      </c>
      <c r="S208" s="22">
        <v>49455.631913122801</v>
      </c>
      <c r="T208" s="22">
        <v>0</v>
      </c>
      <c r="U208" s="22">
        <v>0</v>
      </c>
      <c r="V208" s="22">
        <v>863.75955215212184</v>
      </c>
      <c r="W208" s="22">
        <v>112304.91088520375</v>
      </c>
      <c r="X208" s="22">
        <v>0</v>
      </c>
      <c r="Y208" s="22">
        <v>65836.19471723109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296710.11476839375</v>
      </c>
      <c r="AF208" s="22">
        <v>0</v>
      </c>
      <c r="AG208" s="22">
        <v>286.91276217649909</v>
      </c>
      <c r="AH208" s="22">
        <v>0</v>
      </c>
      <c r="AI208" s="22">
        <v>5903.6967249584559</v>
      </c>
      <c r="AJ208" s="22">
        <v>0</v>
      </c>
      <c r="AK208" s="22">
        <v>17965.374406505256</v>
      </c>
      <c r="AL208" s="22">
        <v>1624140.2058057382</v>
      </c>
      <c r="AM208" s="22">
        <v>67.576190568004478</v>
      </c>
      <c r="AN208" s="22">
        <v>1097.2055026712048</v>
      </c>
      <c r="AO208" s="22">
        <v>0</v>
      </c>
      <c r="AP208" s="22">
        <v>538545.70153029438</v>
      </c>
      <c r="AQ208" s="22">
        <v>0</v>
      </c>
      <c r="AR208" s="22">
        <v>20.699682147898685</v>
      </c>
      <c r="AS208" s="22">
        <v>125812.91279080605</v>
      </c>
      <c r="AT208" s="22">
        <v>0</v>
      </c>
      <c r="AU208" s="22">
        <v>0</v>
      </c>
      <c r="AV208" s="22">
        <v>0</v>
      </c>
      <c r="AW208" s="22">
        <v>0</v>
      </c>
      <c r="AX208" s="22">
        <v>1040.6112054545574</v>
      </c>
      <c r="AY208" s="22">
        <v>37.781944114611193</v>
      </c>
      <c r="AZ208" s="22">
        <v>114012.57647463627</v>
      </c>
      <c r="BA208" s="22">
        <v>95246.445166019665</v>
      </c>
      <c r="BB208" s="22">
        <v>91.239375681029159</v>
      </c>
      <c r="BC208" s="22">
        <v>15128.46179416327</v>
      </c>
      <c r="BD208" s="22">
        <v>4161774.0379157946</v>
      </c>
    </row>
    <row r="209" spans="1:56" x14ac:dyDescent="0.3">
      <c r="A209" s="23" t="s">
        <v>25</v>
      </c>
      <c r="B209" s="22">
        <v>0</v>
      </c>
      <c r="C209" s="22">
        <v>0</v>
      </c>
      <c r="D209" s="22">
        <v>0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  <c r="AQ209" s="22"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</row>
    <row r="210" spans="1:56" x14ac:dyDescent="0.3">
      <c r="A210" s="23" t="s">
        <v>26</v>
      </c>
      <c r="B210" s="22">
        <v>0</v>
      </c>
      <c r="C210" s="22">
        <v>0</v>
      </c>
      <c r="D210" s="22">
        <v>0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0</v>
      </c>
      <c r="AQ210" s="22">
        <v>0</v>
      </c>
      <c r="AR210" s="22">
        <v>5.3742783958927944</v>
      </c>
      <c r="AS210" s="22">
        <v>0</v>
      </c>
      <c r="AT210" s="22">
        <v>0</v>
      </c>
      <c r="AU210" s="22">
        <v>0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1.9550586569012871</v>
      </c>
      <c r="BD210" s="22">
        <v>7.3293370527940835</v>
      </c>
    </row>
    <row r="211" spans="1:56" x14ac:dyDescent="0.3">
      <c r="A211" s="23" t="s">
        <v>27</v>
      </c>
      <c r="B211" s="22">
        <v>0</v>
      </c>
      <c r="C211" s="22">
        <v>0</v>
      </c>
      <c r="D211" s="22">
        <v>0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v>0</v>
      </c>
      <c r="AQ211" s="22">
        <v>0</v>
      </c>
      <c r="AR211" s="22">
        <v>147.06779442798927</v>
      </c>
      <c r="AS211" s="22">
        <v>0</v>
      </c>
      <c r="AT211" s="22">
        <v>0</v>
      </c>
      <c r="AU211" s="22">
        <v>0</v>
      </c>
      <c r="AV211" s="22">
        <v>0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2">
        <v>147.06779442798927</v>
      </c>
    </row>
    <row r="212" spans="1:56" x14ac:dyDescent="0.3">
      <c r="A212" s="23" t="s">
        <v>28</v>
      </c>
      <c r="B212" s="22">
        <v>0</v>
      </c>
      <c r="C212" s="22">
        <v>0</v>
      </c>
      <c r="D212" s="22">
        <v>0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  <c r="AQ212" s="22"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</row>
    <row r="213" spans="1:56" x14ac:dyDescent="0.3">
      <c r="A213" s="23" t="s">
        <v>29</v>
      </c>
      <c r="B213" s="22">
        <v>0</v>
      </c>
      <c r="C213" s="22">
        <v>0</v>
      </c>
      <c r="D213" s="22">
        <v>0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0</v>
      </c>
      <c r="AQ213" s="22"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</row>
    <row r="214" spans="1:56" x14ac:dyDescent="0.3">
      <c r="A214" s="23" t="s">
        <v>30</v>
      </c>
      <c r="B214" s="22">
        <v>0</v>
      </c>
      <c r="C214" s="22">
        <v>0</v>
      </c>
      <c r="D214" s="22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  <c r="AQ214" s="22"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</row>
    <row r="215" spans="1:56" x14ac:dyDescent="0.3">
      <c r="A215" s="25" t="s">
        <v>31</v>
      </c>
      <c r="B215" s="22">
        <v>0</v>
      </c>
      <c r="C215" s="22">
        <v>0</v>
      </c>
      <c r="D215" s="22">
        <v>0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0</v>
      </c>
      <c r="AQ215" s="22"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</row>
    <row r="216" spans="1:56" x14ac:dyDescent="0.3">
      <c r="A216" s="23" t="s">
        <v>32</v>
      </c>
      <c r="B216" s="22">
        <v>0</v>
      </c>
      <c r="C216" s="22">
        <v>0</v>
      </c>
      <c r="D216" s="22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</row>
    <row r="217" spans="1:56" x14ac:dyDescent="0.3">
      <c r="A217" s="23" t="s">
        <v>33</v>
      </c>
      <c r="B217" s="22">
        <v>1.0237970811567665</v>
      </c>
      <c r="C217" s="22">
        <v>0</v>
      </c>
      <c r="D217" s="22">
        <v>0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40.613550458082749</v>
      </c>
      <c r="K217" s="22">
        <v>105.46619380329221</v>
      </c>
      <c r="L217" s="22">
        <v>0</v>
      </c>
      <c r="M217" s="22">
        <v>0</v>
      </c>
      <c r="N217" s="22">
        <v>1.1156763063887843E-2</v>
      </c>
      <c r="O217" s="22">
        <v>0</v>
      </c>
      <c r="P217" s="22">
        <v>0</v>
      </c>
      <c r="Q217" s="22">
        <v>47.304675390884448</v>
      </c>
      <c r="R217" s="22">
        <v>1.9134613590226026E-2</v>
      </c>
      <c r="S217" s="22">
        <v>2.1657245947546987E-2</v>
      </c>
      <c r="T217" s="22">
        <v>0</v>
      </c>
      <c r="U217" s="22">
        <v>0</v>
      </c>
      <c r="V217" s="22">
        <v>1.5402895829967509</v>
      </c>
      <c r="W217" s="22">
        <v>0</v>
      </c>
      <c r="X217" s="22">
        <v>6.108655917568707</v>
      </c>
      <c r="Y217" s="22">
        <v>8.6215527276643869</v>
      </c>
      <c r="Z217" s="22">
        <v>389.2876833467966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8.7009965445280741</v>
      </c>
      <c r="AM217" s="22">
        <v>4.8774505229987894E-3</v>
      </c>
      <c r="AN217" s="22">
        <v>1.2469323424345232E-2</v>
      </c>
      <c r="AO217" s="22">
        <v>0</v>
      </c>
      <c r="AP217" s="22">
        <v>0</v>
      </c>
      <c r="AQ217" s="22"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v>1.1156763063887843E-2</v>
      </c>
      <c r="AW217" s="22">
        <v>1.1156763063887843E-2</v>
      </c>
      <c r="AX217" s="22">
        <v>0</v>
      </c>
      <c r="AY217" s="22">
        <v>0</v>
      </c>
      <c r="AZ217" s="22">
        <v>0</v>
      </c>
      <c r="BA217" s="22">
        <v>5.1025636240602724E-2</v>
      </c>
      <c r="BB217" s="22">
        <v>0</v>
      </c>
      <c r="BC217" s="22">
        <v>2.8076649119187587</v>
      </c>
      <c r="BD217" s="22">
        <v>611.61769432380675</v>
      </c>
    </row>
    <row r="218" spans="1:56" x14ac:dyDescent="0.3">
      <c r="A218" s="23" t="s">
        <v>34</v>
      </c>
      <c r="B218" s="22">
        <v>0.6663142160421105</v>
      </c>
      <c r="C218" s="22">
        <v>0</v>
      </c>
      <c r="D218" s="22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2.4305417831816913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  <c r="AQ218" s="22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3.7147627722201184</v>
      </c>
      <c r="BB218" s="22">
        <v>0</v>
      </c>
      <c r="BC218" s="22">
        <v>7.694749518102908</v>
      </c>
      <c r="BD218" s="22">
        <v>14.506368289546828</v>
      </c>
    </row>
    <row r="219" spans="1:56" x14ac:dyDescent="0.3">
      <c r="A219" s="23" t="s">
        <v>35</v>
      </c>
      <c r="B219" s="22">
        <v>0</v>
      </c>
      <c r="C219" s="22">
        <v>0</v>
      </c>
      <c r="D219" s="22">
        <v>0</v>
      </c>
      <c r="E219" s="22">
        <v>0</v>
      </c>
      <c r="F219" s="22">
        <v>0</v>
      </c>
      <c r="G219" s="22">
        <v>0</v>
      </c>
      <c r="H219" s="22">
        <v>0</v>
      </c>
      <c r="I219" s="22">
        <v>1.0553697984765873E-6</v>
      </c>
      <c r="J219" s="22">
        <v>580.56597278493837</v>
      </c>
      <c r="K219" s="22">
        <v>9.4708850414233545</v>
      </c>
      <c r="L219" s="22">
        <v>0</v>
      </c>
      <c r="M219" s="22">
        <v>0</v>
      </c>
      <c r="N219" s="22">
        <v>77.098470148413526</v>
      </c>
      <c r="O219" s="22">
        <v>1.8182897563979219</v>
      </c>
      <c r="P219" s="22">
        <v>0</v>
      </c>
      <c r="Q219" s="22">
        <v>12.266006771278056</v>
      </c>
      <c r="R219" s="22">
        <v>1.2137434797266009E-3</v>
      </c>
      <c r="S219" s="22">
        <v>30.673989519208497</v>
      </c>
      <c r="T219" s="22">
        <v>0</v>
      </c>
      <c r="U219" s="22">
        <v>0</v>
      </c>
      <c r="V219" s="22">
        <v>0</v>
      </c>
      <c r="W219" s="22">
        <v>2.5123750259816147E-3</v>
      </c>
      <c r="X219" s="22">
        <v>0</v>
      </c>
      <c r="Y219" s="22">
        <v>1.8359231118040269E-2</v>
      </c>
      <c r="Z219" s="22">
        <v>24.638940080951315</v>
      </c>
      <c r="AA219" s="22">
        <v>0</v>
      </c>
      <c r="AB219" s="22">
        <v>0</v>
      </c>
      <c r="AC219" s="22">
        <v>0</v>
      </c>
      <c r="AD219" s="22">
        <v>0</v>
      </c>
      <c r="AE219" s="22">
        <v>0.32371486115035458</v>
      </c>
      <c r="AF219" s="22">
        <v>0</v>
      </c>
      <c r="AG219" s="22">
        <v>2.8485455260461751E-5</v>
      </c>
      <c r="AH219" s="22">
        <v>0</v>
      </c>
      <c r="AI219" s="22">
        <v>0</v>
      </c>
      <c r="AJ219" s="22">
        <v>0</v>
      </c>
      <c r="AK219" s="22">
        <v>0</v>
      </c>
      <c r="AL219" s="22">
        <v>289.27421409596093</v>
      </c>
      <c r="AM219" s="22">
        <v>50.926341074867089</v>
      </c>
      <c r="AN219" s="22">
        <v>0.19560786055384544</v>
      </c>
      <c r="AO219" s="22">
        <v>0</v>
      </c>
      <c r="AP219" s="22">
        <v>12.152440809804085</v>
      </c>
      <c r="AQ219" s="22">
        <v>0</v>
      </c>
      <c r="AR219" s="22">
        <v>0</v>
      </c>
      <c r="AS219" s="22">
        <v>113.40119224046789</v>
      </c>
      <c r="AT219" s="22">
        <v>0</v>
      </c>
      <c r="AU219" s="22">
        <v>0</v>
      </c>
      <c r="AV219" s="22">
        <v>0</v>
      </c>
      <c r="AW219" s="22">
        <v>9.4613447478247917E-2</v>
      </c>
      <c r="AX219" s="22">
        <v>0</v>
      </c>
      <c r="AY219" s="22">
        <v>6.2258472162633591</v>
      </c>
      <c r="AZ219" s="22">
        <v>0.47158267261374393</v>
      </c>
      <c r="BA219" s="22">
        <v>0.5743797146127102</v>
      </c>
      <c r="BB219" s="22">
        <v>0</v>
      </c>
      <c r="BC219" s="22">
        <v>0.20374879888982636</v>
      </c>
      <c r="BD219" s="22">
        <v>1210.3983517857218</v>
      </c>
    </row>
    <row r="220" spans="1:56" x14ac:dyDescent="0.3">
      <c r="A220" s="23" t="s">
        <v>361</v>
      </c>
      <c r="B220" s="22">
        <v>0</v>
      </c>
      <c r="C220" s="22">
        <v>0</v>
      </c>
      <c r="D220" s="22">
        <v>0</v>
      </c>
      <c r="E220" s="22">
        <v>0</v>
      </c>
      <c r="F220" s="22">
        <v>0</v>
      </c>
      <c r="G220" s="22">
        <v>29.075763646239935</v>
      </c>
      <c r="H220" s="22">
        <v>19.459542083961413</v>
      </c>
      <c r="I220" s="22">
        <v>1.4051748113145002</v>
      </c>
      <c r="J220" s="22">
        <v>1734934.5508081696</v>
      </c>
      <c r="K220" s="22">
        <v>24431.916381174844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479.77493911164379</v>
      </c>
      <c r="T220" s="22">
        <v>0</v>
      </c>
      <c r="U220" s="22">
        <v>0</v>
      </c>
      <c r="V220" s="22">
        <v>2600.5385715092939</v>
      </c>
      <c r="W220" s="22">
        <v>22.276988549071795</v>
      </c>
      <c r="X220" s="22">
        <v>0</v>
      </c>
      <c r="Y220" s="22">
        <v>905.62097220723251</v>
      </c>
      <c r="Z220" s="22">
        <v>489252.92837606982</v>
      </c>
      <c r="AA220" s="22">
        <v>0</v>
      </c>
      <c r="AB220" s="22">
        <v>0</v>
      </c>
      <c r="AC220" s="22">
        <v>0</v>
      </c>
      <c r="AD220" s="22">
        <v>0</v>
      </c>
      <c r="AE220" s="22">
        <v>358027.58439814334</v>
      </c>
      <c r="AF220" s="22">
        <v>0</v>
      </c>
      <c r="AG220" s="22">
        <v>0</v>
      </c>
      <c r="AH220" s="22">
        <v>0</v>
      </c>
      <c r="AI220" s="22">
        <v>2.10776221697175</v>
      </c>
      <c r="AJ220" s="22">
        <v>0</v>
      </c>
      <c r="AK220" s="22">
        <v>11441.65719165576</v>
      </c>
      <c r="AL220" s="22">
        <v>0</v>
      </c>
      <c r="AM220" s="22">
        <v>1009.4974556072847</v>
      </c>
      <c r="AN220" s="22">
        <v>0</v>
      </c>
      <c r="AO220" s="22">
        <v>0</v>
      </c>
      <c r="AP220" s="22">
        <v>5559.616722020708</v>
      </c>
      <c r="AQ220" s="22">
        <v>0</v>
      </c>
      <c r="AR220" s="22">
        <v>0</v>
      </c>
      <c r="AS220" s="22">
        <v>197144.38665681117</v>
      </c>
      <c r="AT220" s="22">
        <v>0</v>
      </c>
      <c r="AU220" s="22">
        <v>0</v>
      </c>
      <c r="AV220" s="22">
        <v>0</v>
      </c>
      <c r="AW220" s="22">
        <v>0</v>
      </c>
      <c r="AX220" s="22">
        <v>820.02595503923158</v>
      </c>
      <c r="AY220" s="22">
        <v>0</v>
      </c>
      <c r="AZ220" s="22">
        <v>0</v>
      </c>
      <c r="BA220" s="22">
        <v>15410.466993576347</v>
      </c>
      <c r="BB220" s="22">
        <v>1392.6559811773348</v>
      </c>
      <c r="BC220" s="22">
        <v>506.51584158150757</v>
      </c>
      <c r="BD220" s="22">
        <v>2843992.062475163</v>
      </c>
    </row>
    <row r="221" spans="1:56" x14ac:dyDescent="0.3">
      <c r="A221" s="23" t="s">
        <v>36</v>
      </c>
      <c r="B221" s="22">
        <v>0</v>
      </c>
      <c r="C221" s="22">
        <v>0</v>
      </c>
      <c r="D221" s="22">
        <v>0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5.5915442404006671E-2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v>0</v>
      </c>
      <c r="AQ221" s="22"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v>0</v>
      </c>
      <c r="AW221" s="22"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v>0</v>
      </c>
      <c r="BC221" s="22">
        <v>0</v>
      </c>
      <c r="BD221" s="22">
        <v>5.5915442404006671E-2</v>
      </c>
    </row>
    <row r="222" spans="1:56" x14ac:dyDescent="0.3">
      <c r="A222" s="23" t="s">
        <v>37</v>
      </c>
      <c r="B222" s="22">
        <v>0</v>
      </c>
      <c r="C222" s="22">
        <v>0</v>
      </c>
      <c r="D222" s="22">
        <v>0</v>
      </c>
      <c r="E222" s="22">
        <v>0</v>
      </c>
      <c r="F222" s="22">
        <v>0</v>
      </c>
      <c r="G222" s="22">
        <v>0</v>
      </c>
      <c r="H222" s="22">
        <v>0</v>
      </c>
      <c r="I222" s="22">
        <v>7.6559329187576852E-5</v>
      </c>
      <c r="J222" s="22">
        <v>937.45972030498478</v>
      </c>
      <c r="K222" s="22">
        <v>32.688781821567609</v>
      </c>
      <c r="L222" s="22">
        <v>0</v>
      </c>
      <c r="M222" s="22">
        <v>0</v>
      </c>
      <c r="N222" s="22">
        <v>478.37968665338286</v>
      </c>
      <c r="O222" s="22">
        <v>23.987023674534559</v>
      </c>
      <c r="P222" s="22">
        <v>0</v>
      </c>
      <c r="Q222" s="22">
        <v>3.5873143918987048E-3</v>
      </c>
      <c r="R222" s="22">
        <v>0</v>
      </c>
      <c r="S222" s="22">
        <v>0.36264073235834965</v>
      </c>
      <c r="T222" s="22">
        <v>0</v>
      </c>
      <c r="U222" s="22">
        <v>47.957017890031771</v>
      </c>
      <c r="V222" s="22">
        <v>0</v>
      </c>
      <c r="W222" s="22">
        <v>2.9531575774600916E-2</v>
      </c>
      <c r="X222" s="22">
        <v>0</v>
      </c>
      <c r="Y222" s="22">
        <v>0.21580258493215301</v>
      </c>
      <c r="Z222" s="22">
        <v>135.82988197239416</v>
      </c>
      <c r="AA222" s="22">
        <v>0</v>
      </c>
      <c r="AB222" s="22">
        <v>0</v>
      </c>
      <c r="AC222" s="22">
        <v>0.22772922253935773</v>
      </c>
      <c r="AD222" s="22">
        <v>0</v>
      </c>
      <c r="AE222" s="22">
        <v>0</v>
      </c>
      <c r="AF222" s="22">
        <v>0</v>
      </c>
      <c r="AG222" s="22">
        <v>2.0664106074398565E-3</v>
      </c>
      <c r="AH222" s="22">
        <v>0</v>
      </c>
      <c r="AI222" s="22">
        <v>0</v>
      </c>
      <c r="AJ222" s="22">
        <v>0</v>
      </c>
      <c r="AK222" s="22">
        <v>0.76000339936595929</v>
      </c>
      <c r="AL222" s="22">
        <v>3393.7706029418882</v>
      </c>
      <c r="AM222" s="22">
        <v>0</v>
      </c>
      <c r="AN222" s="22">
        <v>0</v>
      </c>
      <c r="AO222" s="22">
        <v>0</v>
      </c>
      <c r="AP222" s="22">
        <v>142.8452053971771</v>
      </c>
      <c r="AQ222" s="22">
        <v>0</v>
      </c>
      <c r="AR222" s="22">
        <v>0</v>
      </c>
      <c r="AS222" s="22">
        <v>25.674285016525445</v>
      </c>
      <c r="AT222" s="22">
        <v>0</v>
      </c>
      <c r="AU222" s="22">
        <v>0</v>
      </c>
      <c r="AV222" s="22">
        <v>0</v>
      </c>
      <c r="AW222" s="22">
        <v>0</v>
      </c>
      <c r="AX222" s="22">
        <v>0</v>
      </c>
      <c r="AY222" s="22">
        <v>0</v>
      </c>
      <c r="AZ222" s="22">
        <v>0</v>
      </c>
      <c r="BA222" s="22">
        <v>8.4996747867530065</v>
      </c>
      <c r="BB222" s="22">
        <v>0</v>
      </c>
      <c r="BC222" s="22">
        <v>7.9074030422385963E-2</v>
      </c>
      <c r="BD222" s="22">
        <v>5228.7723922889627</v>
      </c>
    </row>
    <row r="223" spans="1:56" x14ac:dyDescent="0.3">
      <c r="A223" s="23" t="s">
        <v>38</v>
      </c>
      <c r="B223" s="22">
        <v>0</v>
      </c>
      <c r="C223" s="22">
        <v>0</v>
      </c>
      <c r="D223" s="22">
        <v>0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0</v>
      </c>
      <c r="AQ223" s="22"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v>0</v>
      </c>
      <c r="AW223" s="22"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v>0</v>
      </c>
      <c r="BC223" s="22">
        <v>0</v>
      </c>
      <c r="BD223" s="22">
        <v>0</v>
      </c>
    </row>
    <row r="224" spans="1:56" x14ac:dyDescent="0.3">
      <c r="A224" s="23" t="s">
        <v>197</v>
      </c>
      <c r="B224" s="22">
        <v>28.387369925545457</v>
      </c>
      <c r="C224" s="22">
        <v>0</v>
      </c>
      <c r="D224" s="22">
        <v>0</v>
      </c>
      <c r="E224" s="22">
        <v>0</v>
      </c>
      <c r="F224" s="22">
        <v>0</v>
      </c>
      <c r="G224" s="22">
        <v>0</v>
      </c>
      <c r="H224" s="22">
        <v>0</v>
      </c>
      <c r="I224" s="22">
        <v>0.27936277131401499</v>
      </c>
      <c r="J224" s="22">
        <v>5259365.220875782</v>
      </c>
      <c r="K224" s="22">
        <v>100294.86776986958</v>
      </c>
      <c r="L224" s="22">
        <v>0</v>
      </c>
      <c r="M224" s="22">
        <v>0</v>
      </c>
      <c r="N224" s="22">
        <v>0</v>
      </c>
      <c r="O224" s="22">
        <v>4776.4628737195517</v>
      </c>
      <c r="P224" s="22">
        <v>0</v>
      </c>
      <c r="Q224" s="22">
        <v>13.090006152484573</v>
      </c>
      <c r="R224" s="22">
        <v>13.899341838722851</v>
      </c>
      <c r="S224" s="22">
        <v>691878.40455655626</v>
      </c>
      <c r="T224" s="22">
        <v>0</v>
      </c>
      <c r="U224" s="22">
        <v>0</v>
      </c>
      <c r="V224" s="22">
        <v>0</v>
      </c>
      <c r="W224" s="22">
        <v>21.396919214690442</v>
      </c>
      <c r="X224" s="22">
        <v>0</v>
      </c>
      <c r="Y224" s="22">
        <v>35477.343448095307</v>
      </c>
      <c r="Z224" s="22">
        <v>300087.96192099841</v>
      </c>
      <c r="AA224" s="22">
        <v>0</v>
      </c>
      <c r="AB224" s="22">
        <v>0</v>
      </c>
      <c r="AC224" s="22">
        <v>0</v>
      </c>
      <c r="AD224" s="22">
        <v>0</v>
      </c>
      <c r="AE224" s="22">
        <v>974481.63480412448</v>
      </c>
      <c r="AF224" s="22">
        <v>0</v>
      </c>
      <c r="AG224" s="22">
        <v>7.5402723625320025</v>
      </c>
      <c r="AH224" s="22">
        <v>0</v>
      </c>
      <c r="AI224" s="22">
        <v>0</v>
      </c>
      <c r="AJ224" s="22">
        <v>0</v>
      </c>
      <c r="AK224" s="22">
        <v>550.65572738958599</v>
      </c>
      <c r="AL224" s="22">
        <v>2465256.0116540203</v>
      </c>
      <c r="AM224" s="22">
        <v>4311.3263556898246</v>
      </c>
      <c r="AN224" s="22">
        <v>1665.9159348209869</v>
      </c>
      <c r="AO224" s="22">
        <v>0</v>
      </c>
      <c r="AP224" s="22">
        <v>0</v>
      </c>
      <c r="AQ224" s="22">
        <v>0</v>
      </c>
      <c r="AR224" s="22">
        <v>184.51790451604546</v>
      </c>
      <c r="AS224" s="22">
        <v>108781.97948199</v>
      </c>
      <c r="AT224" s="22">
        <v>0</v>
      </c>
      <c r="AU224" s="22">
        <v>0</v>
      </c>
      <c r="AV224" s="22">
        <v>0</v>
      </c>
      <c r="AW224" s="22">
        <v>0</v>
      </c>
      <c r="AX224" s="22">
        <v>0</v>
      </c>
      <c r="AY224" s="22">
        <v>0</v>
      </c>
      <c r="AZ224" s="22">
        <v>0</v>
      </c>
      <c r="BA224" s="22">
        <v>12429.154608800058</v>
      </c>
      <c r="BB224" s="22">
        <v>0</v>
      </c>
      <c r="BC224" s="22">
        <v>13634.156916317934</v>
      </c>
      <c r="BD224" s="22">
        <v>9973260.2081049513</v>
      </c>
    </row>
    <row r="225" spans="1:56" x14ac:dyDescent="0.3">
      <c r="A225" s="23" t="s">
        <v>40</v>
      </c>
      <c r="B225" s="22">
        <v>0</v>
      </c>
      <c r="C225" s="22">
        <v>0</v>
      </c>
      <c r="D225" s="22">
        <v>0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0</v>
      </c>
      <c r="AQ225" s="22"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</row>
    <row r="226" spans="1:56" x14ac:dyDescent="0.3">
      <c r="A226" s="23" t="s">
        <v>41</v>
      </c>
      <c r="B226" s="22">
        <v>0</v>
      </c>
      <c r="C226" s="22">
        <v>0</v>
      </c>
      <c r="D226" s="22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4.1992517173420994E-4</v>
      </c>
      <c r="J226" s="22">
        <v>289.85649307284444</v>
      </c>
      <c r="K226" s="22">
        <v>9.9011352706884659E-2</v>
      </c>
      <c r="L226" s="22">
        <v>0</v>
      </c>
      <c r="M226" s="22">
        <v>0</v>
      </c>
      <c r="N226" s="22">
        <v>22.521297221175072</v>
      </c>
      <c r="O226" s="22">
        <v>4.3103312464039222E-2</v>
      </c>
      <c r="P226" s="22">
        <v>0</v>
      </c>
      <c r="Q226" s="22">
        <v>1.9676290637184797E-2</v>
      </c>
      <c r="R226" s="22">
        <v>5.3384216462922067</v>
      </c>
      <c r="S226" s="22">
        <v>348.99630798101759</v>
      </c>
      <c r="T226" s="22">
        <v>0</v>
      </c>
      <c r="U226" s="22">
        <v>0</v>
      </c>
      <c r="V226" s="22">
        <v>0</v>
      </c>
      <c r="W226" s="22">
        <v>8.9448462196285112E-5</v>
      </c>
      <c r="X226" s="22">
        <v>0</v>
      </c>
      <c r="Y226" s="22">
        <v>6.5364643957693304E-4</v>
      </c>
      <c r="Z226" s="22">
        <v>80.53904138381786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1.1334187987417492E-2</v>
      </c>
      <c r="AH226" s="22">
        <v>0</v>
      </c>
      <c r="AI226" s="22">
        <v>0</v>
      </c>
      <c r="AJ226" s="22">
        <v>0</v>
      </c>
      <c r="AK226" s="22">
        <v>2.3019813048954334E-3</v>
      </c>
      <c r="AL226" s="22">
        <v>10.279953613511509</v>
      </c>
      <c r="AM226" s="22">
        <v>0</v>
      </c>
      <c r="AN226" s="22">
        <v>6.9642557894837517E-3</v>
      </c>
      <c r="AO226" s="22">
        <v>0</v>
      </c>
      <c r="AP226" s="22">
        <v>0.43266515990925469</v>
      </c>
      <c r="AQ226" s="22">
        <v>0</v>
      </c>
      <c r="AR226" s="22">
        <v>0</v>
      </c>
      <c r="AS226" s="22">
        <v>7.8250282954925254E-2</v>
      </c>
      <c r="AT226" s="22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11.711026960710221</v>
      </c>
      <c r="BB226" s="22">
        <v>0</v>
      </c>
      <c r="BC226" s="22">
        <v>71.856954272139333</v>
      </c>
      <c r="BD226" s="22">
        <v>841.79396599533595</v>
      </c>
    </row>
    <row r="227" spans="1:56" x14ac:dyDescent="0.3">
      <c r="A227" s="23" t="s">
        <v>42</v>
      </c>
      <c r="B227" s="22">
        <v>0</v>
      </c>
      <c r="C227" s="22">
        <v>0</v>
      </c>
      <c r="D227" s="22">
        <v>0</v>
      </c>
      <c r="E227" s="22">
        <v>0</v>
      </c>
      <c r="F227" s="22">
        <v>6.5203380457172361E-2</v>
      </c>
      <c r="G227" s="22">
        <v>0</v>
      </c>
      <c r="H227" s="22">
        <v>0</v>
      </c>
      <c r="I227" s="22">
        <v>4.1054833783553705E-3</v>
      </c>
      <c r="J227" s="22">
        <v>710.88408071481149</v>
      </c>
      <c r="K227" s="22">
        <v>137.5141554062414</v>
      </c>
      <c r="L227" s="22">
        <v>0</v>
      </c>
      <c r="M227" s="22">
        <v>0</v>
      </c>
      <c r="N227" s="22">
        <v>0</v>
      </c>
      <c r="O227" s="22">
        <v>0.42140825267120918</v>
      </c>
      <c r="P227" s="22">
        <v>0</v>
      </c>
      <c r="Q227" s="22">
        <v>0.19236923527361538</v>
      </c>
      <c r="R227" s="22">
        <v>1.9791039643700499E-2</v>
      </c>
      <c r="S227" s="22">
        <v>59.608965918144825</v>
      </c>
      <c r="T227" s="22">
        <v>0</v>
      </c>
      <c r="U227" s="22">
        <v>0</v>
      </c>
      <c r="V227" s="22">
        <v>7.8393519192506682</v>
      </c>
      <c r="W227" s="22">
        <v>7.5203647717234654</v>
      </c>
      <c r="X227" s="22">
        <v>0</v>
      </c>
      <c r="Y227" s="22">
        <v>0.38447717769375328</v>
      </c>
      <c r="Z227" s="22">
        <v>185.71174674068544</v>
      </c>
      <c r="AA227" s="22">
        <v>0</v>
      </c>
      <c r="AB227" s="22">
        <v>0</v>
      </c>
      <c r="AC227" s="22">
        <v>0</v>
      </c>
      <c r="AD227" s="22">
        <v>0</v>
      </c>
      <c r="AE227" s="22">
        <v>190.23331112294292</v>
      </c>
      <c r="AF227" s="22">
        <v>0</v>
      </c>
      <c r="AG227" s="22">
        <v>0.11081098138825093</v>
      </c>
      <c r="AH227" s="22">
        <v>0</v>
      </c>
      <c r="AI227" s="22">
        <v>0</v>
      </c>
      <c r="AJ227" s="22">
        <v>0</v>
      </c>
      <c r="AK227" s="22">
        <v>0.66098513701430661</v>
      </c>
      <c r="AL227" s="22">
        <v>2960.6123502639834</v>
      </c>
      <c r="AM227" s="22">
        <v>4.9727786347502789</v>
      </c>
      <c r="AN227" s="22">
        <v>1.9996989364879736</v>
      </c>
      <c r="AO227" s="22">
        <v>0</v>
      </c>
      <c r="AP227" s="22">
        <v>225.11650827348197</v>
      </c>
      <c r="AQ227" s="22"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v>0</v>
      </c>
      <c r="AW227" s="22">
        <v>0</v>
      </c>
      <c r="AX227" s="22">
        <v>0</v>
      </c>
      <c r="AY227" s="22">
        <v>0</v>
      </c>
      <c r="AZ227" s="22">
        <v>0</v>
      </c>
      <c r="BA227" s="22">
        <v>119.89782537625396</v>
      </c>
      <c r="BB227" s="22">
        <v>10.393168499214791</v>
      </c>
      <c r="BC227" s="22">
        <v>0.39141767887705509</v>
      </c>
      <c r="BD227" s="22">
        <v>4624.5548749443706</v>
      </c>
    </row>
    <row r="228" spans="1:56" x14ac:dyDescent="0.3">
      <c r="A228" s="23" t="s">
        <v>43</v>
      </c>
      <c r="B228" s="22">
        <v>0</v>
      </c>
      <c r="C228" s="22">
        <v>0</v>
      </c>
      <c r="D228" s="22">
        <v>0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1.6964842658911805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0</v>
      </c>
      <c r="AQ228" s="22"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v>0</v>
      </c>
      <c r="BC228" s="22">
        <v>0</v>
      </c>
      <c r="BD228" s="22">
        <v>1.6964842658911805</v>
      </c>
    </row>
    <row r="229" spans="1:56" x14ac:dyDescent="0.3">
      <c r="A229" s="23" t="s">
        <v>44</v>
      </c>
      <c r="B229" s="22">
        <v>0</v>
      </c>
      <c r="C229" s="22">
        <v>0</v>
      </c>
      <c r="D229" s="22">
        <v>0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0</v>
      </c>
      <c r="AQ229" s="22"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v>0</v>
      </c>
      <c r="AW229" s="22">
        <v>0</v>
      </c>
      <c r="AX229" s="22">
        <v>0</v>
      </c>
      <c r="AY229" s="22">
        <v>0</v>
      </c>
      <c r="AZ229" s="22">
        <v>0</v>
      </c>
      <c r="BA229" s="22">
        <v>0</v>
      </c>
      <c r="BB229" s="22">
        <v>0</v>
      </c>
      <c r="BC229" s="22">
        <v>2.6251207209147861E-2</v>
      </c>
      <c r="BD229" s="22">
        <v>2.6251207209147861E-2</v>
      </c>
    </row>
    <row r="230" spans="1:56" x14ac:dyDescent="0.3">
      <c r="A230" s="23" t="s">
        <v>45</v>
      </c>
      <c r="B230" s="22">
        <v>0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253.52234618270592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0.13913139820848366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0.13519371712711148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2.3626086488233073E-2</v>
      </c>
      <c r="AP230" s="22">
        <v>0</v>
      </c>
      <c r="AQ230" s="22"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22"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v>0</v>
      </c>
      <c r="BC230" s="22">
        <v>0</v>
      </c>
      <c r="BD230" s="22">
        <v>253.82029738452979</v>
      </c>
    </row>
    <row r="231" spans="1:56" x14ac:dyDescent="0.3">
      <c r="A231" s="23" t="s">
        <v>46</v>
      </c>
      <c r="B231" s="22">
        <v>0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2">
        <v>0</v>
      </c>
      <c r="AP231" s="22">
        <v>0</v>
      </c>
      <c r="AQ231" s="22"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v>0</v>
      </c>
      <c r="AW231" s="22">
        <v>0</v>
      </c>
      <c r="AX231" s="22">
        <v>0</v>
      </c>
      <c r="AY231" s="22">
        <v>0</v>
      </c>
      <c r="AZ231" s="22">
        <v>0</v>
      </c>
      <c r="BA231" s="22">
        <v>0</v>
      </c>
      <c r="BB231" s="22">
        <v>0</v>
      </c>
      <c r="BC231" s="22">
        <v>0</v>
      </c>
      <c r="BD231" s="22">
        <v>0</v>
      </c>
    </row>
    <row r="232" spans="1:56" x14ac:dyDescent="0.3">
      <c r="A232" s="23" t="s">
        <v>47</v>
      </c>
      <c r="B232" s="22">
        <v>0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2.793890998457186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0</v>
      </c>
      <c r="AQ232" s="22"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v>0</v>
      </c>
      <c r="AW232" s="22"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v>0</v>
      </c>
      <c r="BC232" s="22">
        <v>0</v>
      </c>
      <c r="BD232" s="22">
        <v>2.793890998457186</v>
      </c>
    </row>
    <row r="233" spans="1:56" x14ac:dyDescent="0.3">
      <c r="A233" s="23" t="s">
        <v>48</v>
      </c>
      <c r="B233" s="22">
        <v>0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0</v>
      </c>
      <c r="AQ233" s="22"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v>0</v>
      </c>
      <c r="BC233" s="22">
        <v>90.681620270343018</v>
      </c>
      <c r="BD233" s="22">
        <v>90.681620270343018</v>
      </c>
    </row>
    <row r="234" spans="1:56" x14ac:dyDescent="0.3">
      <c r="A234" s="23" t="s">
        <v>49</v>
      </c>
      <c r="B234" s="22">
        <v>5.2417097994865989</v>
      </c>
      <c r="C234" s="22">
        <v>0</v>
      </c>
      <c r="D234" s="22">
        <v>0.18900869190586458</v>
      </c>
      <c r="E234" s="22">
        <v>0</v>
      </c>
      <c r="F234" s="22">
        <v>0</v>
      </c>
      <c r="G234" s="22">
        <v>0</v>
      </c>
      <c r="H234" s="22">
        <v>0</v>
      </c>
      <c r="I234" s="22">
        <v>1.1013121544618167</v>
      </c>
      <c r="J234" s="22">
        <v>2154.8955875461138</v>
      </c>
      <c r="K234" s="22">
        <v>24.649450350881182</v>
      </c>
      <c r="L234" s="22">
        <v>0</v>
      </c>
      <c r="M234" s="22">
        <v>0</v>
      </c>
      <c r="N234" s="22">
        <v>3.2210231245624423</v>
      </c>
      <c r="O234" s="22">
        <v>1.1462648226339263</v>
      </c>
      <c r="P234" s="22">
        <v>0</v>
      </c>
      <c r="Q234" s="22">
        <v>0.4982987683971184</v>
      </c>
      <c r="R234" s="22">
        <v>3471.9859780422566</v>
      </c>
      <c r="S234" s="22">
        <v>5802.493251970759</v>
      </c>
      <c r="T234" s="22">
        <v>3.2157728831206128E-2</v>
      </c>
      <c r="U234" s="22">
        <v>0</v>
      </c>
      <c r="V234" s="22">
        <v>10.582517906187732</v>
      </c>
      <c r="W234" s="22">
        <v>28.711556792007517</v>
      </c>
      <c r="X234" s="22">
        <v>5.2259590751611107</v>
      </c>
      <c r="Y234" s="22">
        <v>9.8592687340298539</v>
      </c>
      <c r="Z234" s="22">
        <v>6075.5394257532071</v>
      </c>
      <c r="AA234" s="22">
        <v>0</v>
      </c>
      <c r="AB234" s="22">
        <v>0</v>
      </c>
      <c r="AC234" s="22">
        <v>0</v>
      </c>
      <c r="AD234" s="22">
        <v>0</v>
      </c>
      <c r="AE234" s="22">
        <v>2.8298801371461391</v>
      </c>
      <c r="AF234" s="22">
        <v>0</v>
      </c>
      <c r="AG234" s="22">
        <v>60.630054511041998</v>
      </c>
      <c r="AH234" s="22">
        <v>0</v>
      </c>
      <c r="AI234" s="22">
        <v>38.993864368273968</v>
      </c>
      <c r="AJ234" s="22">
        <v>0.75800360816414458</v>
      </c>
      <c r="AK234" s="22">
        <v>464.61633770964852</v>
      </c>
      <c r="AL234" s="22">
        <v>2559.1336126789233</v>
      </c>
      <c r="AM234" s="22">
        <v>0</v>
      </c>
      <c r="AN234" s="22">
        <v>155.29219726987472</v>
      </c>
      <c r="AO234" s="22">
        <v>0.34782849552120909</v>
      </c>
      <c r="AP234" s="22">
        <v>7485.105700419379</v>
      </c>
      <c r="AQ234" s="22">
        <v>0.50992970003769722</v>
      </c>
      <c r="AR234" s="22">
        <v>1.7707141539642239</v>
      </c>
      <c r="AS234" s="22">
        <v>34.389023788947547</v>
      </c>
      <c r="AT234" s="22">
        <v>1.1694912811675371</v>
      </c>
      <c r="AU234" s="22">
        <v>0</v>
      </c>
      <c r="AV234" s="22">
        <v>0.70484491356561996</v>
      </c>
      <c r="AW234" s="22">
        <v>2.1841004398011017</v>
      </c>
      <c r="AX234" s="22">
        <v>31.201528608612918</v>
      </c>
      <c r="AY234" s="22">
        <v>0</v>
      </c>
      <c r="AZ234" s="22">
        <v>0</v>
      </c>
      <c r="BA234" s="22">
        <v>300.03611876642708</v>
      </c>
      <c r="BB234" s="22">
        <v>0</v>
      </c>
      <c r="BC234" s="22">
        <v>15.615367135840629</v>
      </c>
      <c r="BD234" s="22">
        <v>28750.661369247213</v>
      </c>
    </row>
    <row r="235" spans="1:56" x14ac:dyDescent="0.3">
      <c r="A235" s="23" t="s">
        <v>50</v>
      </c>
      <c r="B235" s="22">
        <v>28.220868100059235</v>
      </c>
      <c r="C235" s="22">
        <v>0</v>
      </c>
      <c r="D235" s="22">
        <v>27.202485330389354</v>
      </c>
      <c r="E235" s="22">
        <v>20.310066807582526</v>
      </c>
      <c r="F235" s="22">
        <v>0</v>
      </c>
      <c r="G235" s="22">
        <v>2.7071557434433733</v>
      </c>
      <c r="H235" s="22">
        <v>0</v>
      </c>
      <c r="I235" s="22">
        <v>83.43798548387096</v>
      </c>
      <c r="J235" s="22">
        <v>154264.89611063871</v>
      </c>
      <c r="K235" s="22">
        <v>13889.265824522052</v>
      </c>
      <c r="L235" s="22">
        <v>0</v>
      </c>
      <c r="M235" s="22">
        <v>0</v>
      </c>
      <c r="N235" s="22">
        <v>2546.4963864828478</v>
      </c>
      <c r="O235" s="22">
        <v>2476.1413463918357</v>
      </c>
      <c r="P235" s="22">
        <v>0</v>
      </c>
      <c r="Q235" s="22">
        <v>319.76677536485545</v>
      </c>
      <c r="R235" s="22">
        <v>262.30271871398566</v>
      </c>
      <c r="S235" s="22">
        <v>70774.067931075988</v>
      </c>
      <c r="T235" s="22">
        <v>0</v>
      </c>
      <c r="U235" s="22">
        <v>0</v>
      </c>
      <c r="V235" s="22">
        <v>29.488309198125904</v>
      </c>
      <c r="W235" s="22">
        <v>0</v>
      </c>
      <c r="X235" s="22">
        <v>0</v>
      </c>
      <c r="Y235" s="22">
        <v>8220.593429452314</v>
      </c>
      <c r="Z235" s="22">
        <v>364890.04894003988</v>
      </c>
      <c r="AA235" s="22">
        <v>0</v>
      </c>
      <c r="AB235" s="22">
        <v>0</v>
      </c>
      <c r="AC235" s="22">
        <v>0</v>
      </c>
      <c r="AD235" s="22">
        <v>0</v>
      </c>
      <c r="AE235" s="22">
        <v>24864.567910786791</v>
      </c>
      <c r="AF235" s="22">
        <v>0</v>
      </c>
      <c r="AG235" s="22">
        <v>197.87487307070924</v>
      </c>
      <c r="AH235" s="22">
        <v>0</v>
      </c>
      <c r="AI235" s="22">
        <v>25.102716893747644</v>
      </c>
      <c r="AJ235" s="22">
        <v>0</v>
      </c>
      <c r="AK235" s="22">
        <v>5706.6793850772792</v>
      </c>
      <c r="AL235" s="22">
        <v>87607.399589092034</v>
      </c>
      <c r="AM235" s="22">
        <v>109.30756576821584</v>
      </c>
      <c r="AN235" s="22">
        <v>9.5720104986805961</v>
      </c>
      <c r="AO235" s="22">
        <v>0</v>
      </c>
      <c r="AP235" s="22">
        <v>64533.591084296408</v>
      </c>
      <c r="AQ235" s="22">
        <v>0</v>
      </c>
      <c r="AR235" s="22">
        <v>5.6407281490656471</v>
      </c>
      <c r="AS235" s="22">
        <v>9063.3807256098862</v>
      </c>
      <c r="AT235" s="22">
        <v>0</v>
      </c>
      <c r="AU235" s="22">
        <v>0</v>
      </c>
      <c r="AV235" s="22">
        <v>0</v>
      </c>
      <c r="AW235" s="22">
        <v>0</v>
      </c>
      <c r="AX235" s="22">
        <v>661.94092492325922</v>
      </c>
      <c r="AY235" s="22">
        <v>34.509836997145783</v>
      </c>
      <c r="AZ235" s="22">
        <v>5702.520701645215</v>
      </c>
      <c r="BA235" s="22">
        <v>0</v>
      </c>
      <c r="BB235" s="22">
        <v>0</v>
      </c>
      <c r="BC235" s="22">
        <v>886.36561268512037</v>
      </c>
      <c r="BD235" s="22">
        <v>817243.39999883948</v>
      </c>
    </row>
    <row r="236" spans="1:56" x14ac:dyDescent="0.3">
      <c r="A236" s="23" t="s">
        <v>229</v>
      </c>
      <c r="B236" s="22">
        <v>0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0</v>
      </c>
      <c r="AQ236" s="22"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v>0</v>
      </c>
      <c r="AW236" s="22">
        <v>0</v>
      </c>
      <c r="AX236" s="22">
        <v>0</v>
      </c>
      <c r="AY236" s="22">
        <v>0</v>
      </c>
      <c r="AZ236" s="22">
        <v>0</v>
      </c>
      <c r="BA236" s="22">
        <v>0</v>
      </c>
      <c r="BB236" s="22">
        <v>0</v>
      </c>
      <c r="BC236" s="22">
        <v>0</v>
      </c>
      <c r="BD236" s="22">
        <v>0</v>
      </c>
    </row>
    <row r="237" spans="1:56" x14ac:dyDescent="0.3">
      <c r="A237" s="23" t="s">
        <v>51</v>
      </c>
      <c r="B237" s="22">
        <v>0</v>
      </c>
      <c r="C237" s="22">
        <v>1.0000634308022405</v>
      </c>
      <c r="D237" s="22">
        <v>0.43461287071938559</v>
      </c>
      <c r="E237" s="22">
        <v>0</v>
      </c>
      <c r="F237" s="22">
        <v>0</v>
      </c>
      <c r="G237" s="22">
        <v>0</v>
      </c>
      <c r="H237" s="22">
        <v>0</v>
      </c>
      <c r="I237" s="22">
        <v>4.9644299839092076E-4</v>
      </c>
      <c r="J237" s="22">
        <v>903.67277024530995</v>
      </c>
      <c r="K237" s="22">
        <v>3.4787371436479533</v>
      </c>
      <c r="L237" s="22">
        <v>2.1678501578585716</v>
      </c>
      <c r="M237" s="22">
        <v>0</v>
      </c>
      <c r="N237" s="22">
        <v>0.88766854488405089</v>
      </c>
      <c r="O237" s="22">
        <v>5.095750176598695E-2</v>
      </c>
      <c r="P237" s="22">
        <v>0</v>
      </c>
      <c r="Q237" s="22">
        <v>2.3261660359141172E-2</v>
      </c>
      <c r="R237" s="22">
        <v>3.4897453367406852</v>
      </c>
      <c r="S237" s="22">
        <v>6073.6848430862392</v>
      </c>
      <c r="T237" s="22">
        <v>0</v>
      </c>
      <c r="U237" s="22">
        <v>0</v>
      </c>
      <c r="V237" s="22">
        <v>178.15168773101703</v>
      </c>
      <c r="W237" s="22">
        <v>9.0770203727978921E-2</v>
      </c>
      <c r="X237" s="22">
        <v>0</v>
      </c>
      <c r="Y237" s="22">
        <v>2.2965691165750562E-2</v>
      </c>
      <c r="Z237" s="22">
        <v>399.36736794241045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1.3399478401264649E-2</v>
      </c>
      <c r="AH237" s="22">
        <v>24.854333020034574</v>
      </c>
      <c r="AI237" s="22">
        <v>5.3107549188136172E-3</v>
      </c>
      <c r="AJ237" s="22">
        <v>0</v>
      </c>
      <c r="AK237" s="22">
        <v>8.0879491597594333E-2</v>
      </c>
      <c r="AL237" s="22">
        <v>361.16537151327378</v>
      </c>
      <c r="AM237" s="22">
        <v>0</v>
      </c>
      <c r="AN237" s="22">
        <v>31.515088122989628</v>
      </c>
      <c r="AO237" s="22">
        <v>0</v>
      </c>
      <c r="AP237" s="22">
        <v>15.418831726777292</v>
      </c>
      <c r="AQ237" s="22">
        <v>0</v>
      </c>
      <c r="AR237" s="22">
        <v>0</v>
      </c>
      <c r="AS237" s="22">
        <v>2.7328195561264352</v>
      </c>
      <c r="AT237" s="22">
        <v>0</v>
      </c>
      <c r="AU237" s="22">
        <v>0</v>
      </c>
      <c r="AV237" s="22">
        <v>0</v>
      </c>
      <c r="AW237" s="22">
        <v>0</v>
      </c>
      <c r="AX237" s="22">
        <v>0</v>
      </c>
      <c r="AY237" s="22">
        <v>2.6940011315422095E-2</v>
      </c>
      <c r="AZ237" s="22">
        <v>0</v>
      </c>
      <c r="BA237" s="22">
        <v>14.499871269262512</v>
      </c>
      <c r="BB237" s="22">
        <v>0</v>
      </c>
      <c r="BC237" s="22">
        <v>0</v>
      </c>
      <c r="BD237" s="22">
        <v>8016.8366429343414</v>
      </c>
    </row>
    <row r="238" spans="1:56" x14ac:dyDescent="0.3">
      <c r="A238" s="23" t="s">
        <v>52</v>
      </c>
      <c r="B238" s="22">
        <v>70698.496656627089</v>
      </c>
      <c r="C238" s="22">
        <v>1757.885954574562</v>
      </c>
      <c r="D238" s="22">
        <v>37746.096726387274</v>
      </c>
      <c r="E238" s="22">
        <v>337.40495270880149</v>
      </c>
      <c r="F238" s="22">
        <v>6.5203380457172361E-2</v>
      </c>
      <c r="G238" s="22">
        <v>37.337674835138998</v>
      </c>
      <c r="H238" s="22">
        <v>19.459542083961413</v>
      </c>
      <c r="I238" s="22">
        <v>117.88632366695285</v>
      </c>
      <c r="J238" s="22">
        <v>8449784.4114731587</v>
      </c>
      <c r="K238" s="22">
        <v>268134.08962873172</v>
      </c>
      <c r="L238" s="22">
        <v>2.1678501578585716</v>
      </c>
      <c r="M238" s="22">
        <v>1.9819661442906633</v>
      </c>
      <c r="N238" s="22">
        <v>26069.653896201569</v>
      </c>
      <c r="O238" s="22">
        <v>10537.160294044596</v>
      </c>
      <c r="P238" s="22">
        <v>422.13975660868471</v>
      </c>
      <c r="Q238" s="22">
        <v>21348.576883946804</v>
      </c>
      <c r="R238" s="22">
        <v>7490.4440930994133</v>
      </c>
      <c r="S238" s="22">
        <v>953849.49918386771</v>
      </c>
      <c r="T238" s="22">
        <v>0.30910796488771608</v>
      </c>
      <c r="U238" s="22">
        <v>447.75896600427234</v>
      </c>
      <c r="V238" s="22">
        <v>5952.9995127807142</v>
      </c>
      <c r="W238" s="22">
        <v>115608.65152661485</v>
      </c>
      <c r="X238" s="22">
        <v>11.334614992729819</v>
      </c>
      <c r="Y238" s="22">
        <v>113059.52098130719</v>
      </c>
      <c r="Z238" s="22">
        <v>1843727.743977967</v>
      </c>
      <c r="AA238" s="22">
        <v>0</v>
      </c>
      <c r="AB238" s="22">
        <v>45.042477609636123</v>
      </c>
      <c r="AC238" s="22">
        <v>2240.5032980664391</v>
      </c>
      <c r="AD238" s="22">
        <v>0</v>
      </c>
      <c r="AE238" s="22">
        <v>1699525.848513274</v>
      </c>
      <c r="AF238" s="22">
        <v>97.700430430646051</v>
      </c>
      <c r="AG238" s="22">
        <v>595.21037033196001</v>
      </c>
      <c r="AH238" s="22">
        <v>27.64822401849176</v>
      </c>
      <c r="AI238" s="22">
        <v>6474.6900179906988</v>
      </c>
      <c r="AJ238" s="22">
        <v>330.61943186493608</v>
      </c>
      <c r="AK238" s="22">
        <v>51771.329094265835</v>
      </c>
      <c r="AL238" s="22">
        <v>4390123.1141079329</v>
      </c>
      <c r="AM238" s="22">
        <v>5561.9767269323547</v>
      </c>
      <c r="AN238" s="22">
        <v>3489.1231678289669</v>
      </c>
      <c r="AO238" s="22">
        <v>0.51058598021792578</v>
      </c>
      <c r="AP238" s="22">
        <v>770744.33217818965</v>
      </c>
      <c r="AQ238" s="22">
        <v>8.0794652987954834</v>
      </c>
      <c r="AR238" s="22">
        <v>16999.345667551948</v>
      </c>
      <c r="AS238" s="22">
        <v>492694.67508802837</v>
      </c>
      <c r="AT238" s="22">
        <v>130.17120490782125</v>
      </c>
      <c r="AU238" s="22">
        <v>0</v>
      </c>
      <c r="AV238" s="22">
        <v>60.450430056687473</v>
      </c>
      <c r="AW238" s="22">
        <v>80.056269645066735</v>
      </c>
      <c r="AX238" s="22">
        <v>2620.1010119909079</v>
      </c>
      <c r="AY238" s="22">
        <v>123.88047481634635</v>
      </c>
      <c r="AZ238" s="22">
        <v>159897.0984706014</v>
      </c>
      <c r="BA238" s="22">
        <v>162505.21631080849</v>
      </c>
      <c r="BB238" s="22">
        <v>1495.1370956306146</v>
      </c>
      <c r="BC238" s="22">
        <v>44999.460352384856</v>
      </c>
      <c r="BD238" s="22">
        <v>19739804.397214293</v>
      </c>
    </row>
    <row r="241" spans="1:65" x14ac:dyDescent="0.3">
      <c r="A241" s="7" t="s">
        <v>297</v>
      </c>
      <c r="BF241" s="7" t="s">
        <v>298</v>
      </c>
    </row>
    <row r="242" spans="1:65" x14ac:dyDescent="0.3">
      <c r="A242" s="6" t="s">
        <v>86</v>
      </c>
      <c r="BF242" s="6" t="s">
        <v>86</v>
      </c>
    </row>
    <row r="243" spans="1:65" x14ac:dyDescent="0.3">
      <c r="A243" s="23" t="s">
        <v>88</v>
      </c>
      <c r="B243" s="23" t="s">
        <v>1</v>
      </c>
      <c r="C243" s="23" t="s">
        <v>2</v>
      </c>
      <c r="D243" s="23" t="s">
        <v>3</v>
      </c>
      <c r="E243" s="23" t="s">
        <v>4</v>
      </c>
      <c r="F243" s="23" t="s">
        <v>5</v>
      </c>
      <c r="G243" s="23" t="s">
        <v>6</v>
      </c>
      <c r="H243" s="23" t="s">
        <v>7</v>
      </c>
      <c r="I243" s="23" t="s">
        <v>8</v>
      </c>
      <c r="J243" s="23" t="s">
        <v>9</v>
      </c>
      <c r="K243" s="23" t="s">
        <v>360</v>
      </c>
      <c r="L243" s="23" t="s">
        <v>10</v>
      </c>
      <c r="M243" s="23" t="s">
        <v>11</v>
      </c>
      <c r="N243" s="23" t="s">
        <v>12</v>
      </c>
      <c r="O243" s="23" t="s">
        <v>13</v>
      </c>
      <c r="P243" s="23" t="s">
        <v>14</v>
      </c>
      <c r="Q243" s="23" t="s">
        <v>15</v>
      </c>
      <c r="R243" s="23" t="s">
        <v>16</v>
      </c>
      <c r="S243" s="23" t="s">
        <v>17</v>
      </c>
      <c r="T243" s="23" t="s">
        <v>18</v>
      </c>
      <c r="U243" s="23" t="s">
        <v>19</v>
      </c>
      <c r="V243" s="23" t="s">
        <v>20</v>
      </c>
      <c r="W243" s="23" t="s">
        <v>21</v>
      </c>
      <c r="X243" s="23" t="s">
        <v>22</v>
      </c>
      <c r="Y243" s="23" t="s">
        <v>23</v>
      </c>
      <c r="Z243" s="23" t="s">
        <v>24</v>
      </c>
      <c r="AA243" s="23" t="s">
        <v>25</v>
      </c>
      <c r="AB243" s="23" t="s">
        <v>26</v>
      </c>
      <c r="AC243" s="23" t="s">
        <v>27</v>
      </c>
      <c r="AD243" s="23" t="s">
        <v>28</v>
      </c>
      <c r="AE243" s="23" t="s">
        <v>29</v>
      </c>
      <c r="AF243" s="23" t="s">
        <v>30</v>
      </c>
      <c r="AG243" s="23" t="s">
        <v>31</v>
      </c>
      <c r="AH243" s="23" t="s">
        <v>32</v>
      </c>
      <c r="AI243" s="23" t="s">
        <v>33</v>
      </c>
      <c r="AJ243" s="24" t="s">
        <v>34</v>
      </c>
      <c r="AK243" s="23" t="s">
        <v>35</v>
      </c>
      <c r="AL243" s="23" t="s">
        <v>361</v>
      </c>
      <c r="AM243" s="23" t="s">
        <v>36</v>
      </c>
      <c r="AN243" s="23" t="s">
        <v>37</v>
      </c>
      <c r="AO243" s="23" t="s">
        <v>38</v>
      </c>
      <c r="AP243" s="23" t="s">
        <v>197</v>
      </c>
      <c r="AQ243" s="23" t="s">
        <v>40</v>
      </c>
      <c r="AR243" s="23" t="s">
        <v>41</v>
      </c>
      <c r="AS243" s="23" t="s">
        <v>42</v>
      </c>
      <c r="AT243" s="23" t="s">
        <v>43</v>
      </c>
      <c r="AU243" s="23" t="s">
        <v>44</v>
      </c>
      <c r="AV243" s="23" t="s">
        <v>45</v>
      </c>
      <c r="AW243" s="23" t="s">
        <v>46</v>
      </c>
      <c r="AX243" s="23" t="s">
        <v>47</v>
      </c>
      <c r="AY243" s="23" t="s">
        <v>48</v>
      </c>
      <c r="AZ243" s="23" t="s">
        <v>49</v>
      </c>
      <c r="BA243" s="23" t="s">
        <v>50</v>
      </c>
      <c r="BB243" s="23" t="s">
        <v>229</v>
      </c>
      <c r="BC243" s="24" t="s">
        <v>51</v>
      </c>
      <c r="BD243" s="23" t="s">
        <v>52</v>
      </c>
      <c r="BF243" s="1" t="s">
        <v>84</v>
      </c>
      <c r="BG243" s="12" t="s">
        <v>56</v>
      </c>
      <c r="BH243" s="12" t="s">
        <v>57</v>
      </c>
      <c r="BI243" s="12" t="s">
        <v>65</v>
      </c>
      <c r="BJ243" s="12" t="s">
        <v>58</v>
      </c>
      <c r="BK243" s="12" t="s">
        <v>59</v>
      </c>
      <c r="BL243" s="12" t="s">
        <v>60</v>
      </c>
      <c r="BM243" s="12" t="s">
        <v>61</v>
      </c>
    </row>
    <row r="244" spans="1:65" x14ac:dyDescent="0.3">
      <c r="A244" s="23" t="s">
        <v>1</v>
      </c>
      <c r="B244" s="22">
        <v>0</v>
      </c>
      <c r="C244" s="22">
        <v>0</v>
      </c>
      <c r="D244" s="22">
        <v>78.628321728867121</v>
      </c>
      <c r="E244" s="22">
        <v>0.53716242572746697</v>
      </c>
      <c r="F244" s="22">
        <v>0</v>
      </c>
      <c r="G244" s="22">
        <v>0</v>
      </c>
      <c r="H244" s="22">
        <v>0</v>
      </c>
      <c r="I244" s="22">
        <v>0</v>
      </c>
      <c r="J244" s="22">
        <v>535.9879112091661</v>
      </c>
      <c r="K244" s="22">
        <v>1.2528588704833534E-2</v>
      </c>
      <c r="L244" s="22">
        <v>0</v>
      </c>
      <c r="M244" s="22">
        <v>0</v>
      </c>
      <c r="N244" s="22">
        <v>0</v>
      </c>
      <c r="O244" s="22">
        <v>460.40227560270705</v>
      </c>
      <c r="P244" s="22">
        <v>0</v>
      </c>
      <c r="Q244" s="22">
        <v>6.9585967391889714</v>
      </c>
      <c r="R244" s="22">
        <v>0</v>
      </c>
      <c r="S244" s="22">
        <v>1.3270456068185143E-4</v>
      </c>
      <c r="T244" s="22">
        <v>0</v>
      </c>
      <c r="U244" s="22">
        <v>0</v>
      </c>
      <c r="V244" s="22">
        <v>0</v>
      </c>
      <c r="W244" s="22">
        <v>1.1318530274550853E-5</v>
      </c>
      <c r="X244" s="22">
        <v>0</v>
      </c>
      <c r="Y244" s="22">
        <v>8.2710388010573879E-5</v>
      </c>
      <c r="Z244" s="22">
        <v>2.300253240778705E-2</v>
      </c>
      <c r="AA244" s="22">
        <v>0</v>
      </c>
      <c r="AB244" s="22">
        <v>0</v>
      </c>
      <c r="AC244" s="22">
        <v>0</v>
      </c>
      <c r="AD244" s="22">
        <v>0</v>
      </c>
      <c r="AE244" s="22">
        <v>5.2166042283734537</v>
      </c>
      <c r="AF244" s="22">
        <v>0</v>
      </c>
      <c r="AG244" s="22">
        <v>0</v>
      </c>
      <c r="AH244" s="22">
        <v>0</v>
      </c>
      <c r="AI244" s="22">
        <v>119.20174994435169</v>
      </c>
      <c r="AJ244" s="22">
        <v>395.57794667995046</v>
      </c>
      <c r="AK244" s="22">
        <v>2.9128555652230249E-4</v>
      </c>
      <c r="AL244" s="22">
        <v>1.300726195989732</v>
      </c>
      <c r="AM244" s="22">
        <v>4.2280811603568669</v>
      </c>
      <c r="AN244" s="22">
        <v>92.177232466715964</v>
      </c>
      <c r="AO244" s="22">
        <v>0</v>
      </c>
      <c r="AP244" s="22">
        <v>5.4748104002392446E-2</v>
      </c>
      <c r="AQ244" s="22">
        <v>0</v>
      </c>
      <c r="AR244" s="22">
        <v>0</v>
      </c>
      <c r="AS244" s="22">
        <v>9.840117325790456E-3</v>
      </c>
      <c r="AT244" s="22">
        <v>0</v>
      </c>
      <c r="AU244" s="22">
        <v>0</v>
      </c>
      <c r="AV244" s="22">
        <v>0</v>
      </c>
      <c r="AW244" s="22">
        <v>0</v>
      </c>
      <c r="AX244" s="22">
        <v>9.3408580205360199</v>
      </c>
      <c r="AY244" s="22">
        <v>0</v>
      </c>
      <c r="AZ244" s="22">
        <v>0</v>
      </c>
      <c r="BA244" s="22">
        <v>2.44068485083087E-3</v>
      </c>
      <c r="BB244" s="22">
        <v>0</v>
      </c>
      <c r="BC244" s="22">
        <v>38.349101323958564</v>
      </c>
      <c r="BD244" s="22">
        <v>1748.0096457722161</v>
      </c>
      <c r="BF244" s="12" t="s">
        <v>62</v>
      </c>
      <c r="BG244" s="13">
        <f>B244+AJ244+B278+AJ278</f>
        <v>396.35579624171453</v>
      </c>
      <c r="BH244" s="13">
        <f>SUM(C244,D244,G244,L244:U244,X244:Y244,AB244:AD244,AF244,AI244,AK244,AN244:AO244,AQ244,AT244:AW244,AZ244,AR244)+SUM(C278,D278,G278,L278:U278,X278:Y278,AB278:AD278,AF278,AI278,AK278,AN278:AO278,AQ278,AT278:AW278,AZ278,AR278)</f>
        <v>757.36868318233599</v>
      </c>
      <c r="BI244" s="13">
        <f>SUM(F244,H244,V244:W244,AA244,AE244,AH244,AM244,AS244,AX244,BB244,AY244)+SUM(F278,H278,V278:W278,AA278,AE278,AH278,AM278,AS278,AX278,BB278,AY278)</f>
        <v>18.795394845122406</v>
      </c>
      <c r="BJ244" s="13">
        <f>SUM(E244,I244,AG244,BA244)+SUM(E278,I278,AG278,BA278)</f>
        <v>7.7135795022568949</v>
      </c>
      <c r="BK244" s="13">
        <f>SUM(J244:K244,Z244,AL244,AP244)+SUM(J278:K278,Z278,AL278,AP278)</f>
        <v>537.37891663027085</v>
      </c>
      <c r="BL244" s="13">
        <f>BC244+BC278</f>
        <v>47.331886617199601</v>
      </c>
      <c r="BM244" s="13">
        <f>SUM(BG244:BL244)</f>
        <v>1764.9442570189003</v>
      </c>
    </row>
    <row r="245" spans="1:65" x14ac:dyDescent="0.3">
      <c r="A245" s="23" t="s">
        <v>2</v>
      </c>
      <c r="B245" s="22">
        <v>0</v>
      </c>
      <c r="C245" s="22">
        <v>0</v>
      </c>
      <c r="D245" s="22">
        <v>0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1.8663070852855115</v>
      </c>
      <c r="S245" s="22">
        <v>300.93205773541325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9.6150057144224803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17.050354754938038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v>0</v>
      </c>
      <c r="AQ245" s="22">
        <v>6.2225558894453714</v>
      </c>
      <c r="AR245" s="22">
        <v>0</v>
      </c>
      <c r="AS245" s="22">
        <v>0</v>
      </c>
      <c r="AT245" s="22">
        <v>3.1449879249166766</v>
      </c>
      <c r="AU245" s="22">
        <v>0</v>
      </c>
      <c r="AV245" s="22">
        <v>0</v>
      </c>
      <c r="AW245" s="22">
        <v>0</v>
      </c>
      <c r="AX245" s="22">
        <v>0</v>
      </c>
      <c r="AY245" s="22">
        <v>0</v>
      </c>
      <c r="AZ245" s="22">
        <v>0</v>
      </c>
      <c r="BA245" s="22">
        <v>0</v>
      </c>
      <c r="BB245" s="22">
        <v>0</v>
      </c>
      <c r="BC245" s="22">
        <v>0</v>
      </c>
      <c r="BD245" s="22">
        <v>338.83126910442144</v>
      </c>
      <c r="BF245" s="12" t="s">
        <v>63</v>
      </c>
      <c r="BG245" s="13">
        <f>BG250-SUM(BG246:BG249,BG244)</f>
        <v>28.331706081222364</v>
      </c>
      <c r="BH245" s="13">
        <f t="shared" ref="BH245:BM245" si="4">BH250-SUM(BH246:BH249,BH244)</f>
        <v>108615.91588824807</v>
      </c>
      <c r="BI245" s="13">
        <f t="shared" si="4"/>
        <v>89261.948539392106</v>
      </c>
      <c r="BJ245" s="13">
        <f t="shared" si="4"/>
        <v>33912.122306773774</v>
      </c>
      <c r="BK245" s="13">
        <f t="shared" si="4"/>
        <v>776336.17169148929</v>
      </c>
      <c r="BL245" s="13">
        <f t="shared" si="4"/>
        <v>3938.9746266890306</v>
      </c>
      <c r="BM245" s="13">
        <f t="shared" si="4"/>
        <v>1012093.4647586739</v>
      </c>
    </row>
    <row r="246" spans="1:65" x14ac:dyDescent="0.3">
      <c r="A246" s="23" t="s">
        <v>3</v>
      </c>
      <c r="B246" s="22">
        <v>0</v>
      </c>
      <c r="C246" s="22">
        <v>0</v>
      </c>
      <c r="D246" s="22">
        <v>0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1713.0913946242542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11.458328722302999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2654.071781759324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0</v>
      </c>
      <c r="AQ246" s="22">
        <v>2.6140557368613155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v>0</v>
      </c>
      <c r="AX246" s="22">
        <v>0</v>
      </c>
      <c r="AY246" s="22">
        <v>0</v>
      </c>
      <c r="AZ246" s="22">
        <v>0</v>
      </c>
      <c r="BA246" s="22">
        <v>0</v>
      </c>
      <c r="BB246" s="22">
        <v>0</v>
      </c>
      <c r="BC246" s="22">
        <v>3.4782570472889112</v>
      </c>
      <c r="BD246" s="22">
        <v>4384.7138178900314</v>
      </c>
      <c r="BF246" s="12" t="s">
        <v>65</v>
      </c>
      <c r="BG246" s="13">
        <f>B248+AJ248+B250+AJ250+B264+AJ264+B265+AJ265+B269+AJ269+B273+AJ273+B276+AJ276+B281+AJ281+B287+AJ287+B292+AJ292+B293+AJ293+B296+AJ296</f>
        <v>0</v>
      </c>
      <c r="BH246" s="13">
        <f>SUM(C248,D248,G248,L248:U248,X248:Y248,AB248:AD248,AF248,AI248,AK248,AN248:AO248,AQ248,AT248:AW248,AZ248,AR248)+SUM(C250,D250,G250,L250:U250,X250:Y250,AB250:AD250,AF250,AI250,AK250,AN250:AO250,AQ250,AT250:AW250,AZ250,AR250)+SUM(C264,D264,G264,L264:U264,X264:Y264,AB264:AD264,AF264,AI264,AK264,AN264:AO264,AQ264,AT264:AW264,AZ264,AR264)+SUM(C265,D265,G265,L265:U265,X265:Y265,AB265:AD265,AF265,AI265,AK265,AN265:AO265,AQ265,AT265:AW265,AZ265,AR265)+SUM(C269,D269,G269,L269:U269,X269:Y269,AB269:AD269,AF269,AI269,AK269,AN269:AO269,AQ269,AT269:AW269,AZ269,AR269)+SUM(C273,D273,G273,L273:U273,X273:Y273,AB273:AD273,AF273,AI273,AK273,AN273:AO273,AQ273,AT273:AW273,AZ273,AR273)+SUM(C276,D276,G276,L276:U276,X276:Y276,AB276:AD276,AF276,AI276,AK276,AN276:AO276,AQ276,AT276:AW276,AZ276,AR276)+SUM(C281,D281,G281,L281:U281,X281:Y281,AB281:AD281,AF281,AI281,AK281,AN281:AO281,AQ281,AT281:AW281,AZ281,AR281)+SUM(C287,D287,G287,L287:U287,X287:Y287,AB287:AD287,AF287,AI287,AK287,AN287:AO287,AQ287,AT287:AW287,AZ287,AR287)+SUM(C292,D292,G292,L292:U292,X292:Y292,AB292:AD292,AF292,AI292,AK292,AN292:AO292,AQ292,AT292:AW292,AZ292,AR292)+SUM(C293,D293,G293,L293:U293,X293:Y293,AB293:AD293,AF293,AI293,AK293,AN293:AO293,AQ293,AT293:AW293,AZ293,AR293)+SUM(C296,D296,G296,L296:U296,X296:Y296,AB296:AD296,AF296,AI296,AK296,AN296:AO296,AQ296,AT296:AW296,AZ296,AR296)</f>
        <v>75.896162962129836</v>
      </c>
      <c r="BI246" s="13">
        <f>SUM(F248,H248,V248:W248,AA248,AE248,AH248,AM248,AS248,AX248,BB248,AY248)+SUM(F250,H250,V250:W250,AA250,AE250,AH250,AM250,AS250,AX250,BB250,AY250)+SUM(F264,H264,V264:W264,AA264,AE264,AH264,AM264,AS264,AX264,BB264,AY264)+SUM(F265,H265,V265:W265,AA265,AE265,AH265,AM265,AS265,AX265,BB265,AY265)+SUM(F269,H269,V269:W269,AA269,AE269,AH269,AM269,AS269,AX269,BB269,AY269)+SUM(F273,H273,V273:W273,AA273,AE273,AH273,AM273,AS273,AX273,BB273,AY273)+SUM(F276,H276,V276:W276,AA276,AE276,AH276,AM276,AS276,AX276,BB276,AY276)+SUM(F281,H281,V281:W281,AA281,AE281,AH281,AM281,AS281,AX281,BB281,AY281)+SUM(F287,H287,V287:W287,AA287,AE287,AH287,AM287,AS287,AX287,BB287,AY287)+SUM(F292,H292,V292:W292,AA292,AE292,AH292,AM292,AS292,AX292,BB292,AY292)+SUM(F293,H293,V293:W293,AA293,AE293,AH293,AM293,AS293,AX293,BB293,AY293)+SUM(F296,H296,V296:W296,AA296,AE296,AH296,AM296,AS296,AX296,BB296,AY296)</f>
        <v>268.40813963021247</v>
      </c>
      <c r="BJ246" s="13">
        <f>SUM(E248,I248,AG248,BA248)+SUM(E250,I250,AG250,BA250)+SUM(E264,I264,AG264,BA264)+SUM(E265,I265,AG265,BA265)+SUM(E269,I269,AG269,BA269)+SUM(E273,I273,AG273,BA273)+SUM(E276,I276,AG276,BA276)+SUM(E281,I281,AG281,BA281)+SUM(E287,I287,AG287,BA287)+SUM(E292,I292,AG292,BA292)+SUM(E293,I293,AG293,BA293)+SUM(E296,I296,AG296,BA296)</f>
        <v>143.92223499361887</v>
      </c>
      <c r="BK246" s="13">
        <f>SUM(J248:K248,Z248,AL248,AP248)+SUM(J250:K250,Z250,AL250,AP250)+SUM(J264:K264,Z264,AL264,AP264)+SUM(J265:K265,Z265,AL265,AP265)+SUM(J269:K269,Z269,AL269,AP269)+SUM(J273:K273,Z273,AL273,AP273)+SUM(J276:K276,Z276,AL276,AP276)+SUM(J281:K281,Z281,AL281,AP281)+SUM(J287:K287,Z287,AL287,AP287)+SUM(J292:K292,Z292,AL292,AP292)+SUM(J293:K293,Z293,AL293,AP293)+SUM(J296:K296,Z296,AL296,AP296)</f>
        <v>5060.6016955018804</v>
      </c>
      <c r="BL246" s="13">
        <f>BC248+BC250+BC264+BC265+BC269+BC273+BC276+BC281+BC287+BC292+BC293+BC296</f>
        <v>109.21702952736206</v>
      </c>
      <c r="BM246" s="13">
        <f>SUM(BG246:BL246)</f>
        <v>5658.0452626152037</v>
      </c>
    </row>
    <row r="247" spans="1:65" x14ac:dyDescent="0.3">
      <c r="A247" s="23" t="s">
        <v>4</v>
      </c>
      <c r="B247" s="22">
        <v>0</v>
      </c>
      <c r="C247" s="22">
        <v>0</v>
      </c>
      <c r="D247" s="22">
        <v>0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v>0</v>
      </c>
      <c r="AQ247" s="22"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v>0</v>
      </c>
      <c r="AW247" s="22"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v>0</v>
      </c>
      <c r="BC247" s="22">
        <v>0</v>
      </c>
      <c r="BD247" s="22">
        <v>0</v>
      </c>
      <c r="BF247" s="12" t="s">
        <v>64</v>
      </c>
      <c r="BG247" s="13">
        <f>B247+AJ247+B251+AJ251+B275+AJ275+B295+AJ295</f>
        <v>32.944801950383244</v>
      </c>
      <c r="BH247" s="13">
        <f>SUM(C247,D247,G247,L247:U247,X247:Y247,AB247:AD247,AF247,AI247,AK247,AN247:AO247,AQ247,AT247:AW247,AZ247,AR247)+SUM(C251,D251,G251,L251:U251,X251:Y251,AB251:AD251,AF251,AI251,AK251,AN251:AO251,AQ251,AT251:AW251,AZ251,AR251)+SUM(C275,D275,G275,L275:U275,X275:Y275,AB275:AD275,AF275,AI275,AK275,AN275:AO275,AQ275,AT275:AW275,AZ275,AR275)+SUM(C295,D295,G295,L295:U295,X295:Y295,AB295:AD295,AF295,AI295,AK295,AN295:AO295,AQ295,AT295:AW295,AZ295,AR295)</f>
        <v>112164.24391312491</v>
      </c>
      <c r="BI247" s="13">
        <f>SUM(F247,H247,V247:W247,AA247,AE247,AH247,AM247,AS247,AX247,BB247,AY247)+SUM(F251,H251,V251:W251,AA251,AE251,AH251,AM251,AS251,AX251,BB251,AY251)+SUM(F275,H275,V275:W275,AA275,AE275,AH275,AM275,AS275,AX275,BB275,AY275)+SUM(F295,H295,V295:W295,AA295,AE295,AH295,AM295,AS295,AX295,BB295,AY295)</f>
        <v>40582.259177151878</v>
      </c>
      <c r="BJ247" s="13">
        <f>SUM(E247,I247,AG247,BA247)+SUM(E251,I251,AG251,BA251)+SUM(E275,I275,AG275,BA275)+SUM(E295,I295,AG295,BA295)</f>
        <v>358.13846872655137</v>
      </c>
      <c r="BK247" s="13">
        <f>SUM(J247:K247,Z247,AL247,AP247)+SUM(J251:K251,Z251,AL251,AP251)+SUM(J275:K275,Z275,AL275,AP275)+SUM(J295:K295,Z295,AL295,AP295)</f>
        <v>799884.39547105564</v>
      </c>
      <c r="BL247" s="13">
        <f>BC247+BC251+BC275+BC295</f>
        <v>1035.391890357585</v>
      </c>
      <c r="BM247" s="13">
        <f>SUM(BG247:BL247)</f>
        <v>954057.37372236687</v>
      </c>
    </row>
    <row r="248" spans="1:65" x14ac:dyDescent="0.3">
      <c r="A248" s="23" t="s">
        <v>5</v>
      </c>
      <c r="B248" s="22">
        <v>0</v>
      </c>
      <c r="C248" s="22">
        <v>0</v>
      </c>
      <c r="D248" s="22">
        <v>0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0</v>
      </c>
      <c r="AQ248" s="22"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v>0</v>
      </c>
      <c r="AW248" s="22"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v>0</v>
      </c>
      <c r="BC248" s="22">
        <v>0</v>
      </c>
      <c r="BD248" s="22">
        <v>0</v>
      </c>
      <c r="BF248" s="12" t="s">
        <v>59</v>
      </c>
      <c r="BG248" s="13">
        <f>B252+AJ252+B253+AJ253+B268+AJ268+B280+AJ280+B284+AJ284</f>
        <v>966.02704556766275</v>
      </c>
      <c r="BH248" s="13">
        <f>SUM(C252,D252,G252,L252:U252,X252:Y252,AB252:AD252,AF252,AI252,AK252,AN252:AO252,AQ252,AT252:AW252,AZ252,AR252)+SUM(C253,D253,G253,L253:U253,X253:Y253,AB253:AD253,AF253,AI253,AK253,AN253:AO253,AQ253,AT253:AW253,AZ253,AR253)+SUM(C268,D268,G268,L268:U268,X268:Y268,AB268:AD268,AF268,AI268,AK268,AN268:AO268,AQ268,AT268:AW268,AZ268,AR268)+SUM(C280,D280,G280,L280:U280,X280:Y280,AB280:AD280,AF280,AI280,AK280,AN280:AO280,AQ280,AT280:AW280,AZ280,AR280)+SUM(C284,D284,G284,L284:U284,X284:Y284,AB284:AD284,AF284,AI284,AK284,AN284:AO284,AQ284,AT284:AW284,AZ284,AR284)</f>
        <v>16711.457365147213</v>
      </c>
      <c r="BI248" s="13">
        <f>SUM(F252,H252,V252:W252,AA252,AE252,AH252,AM252,AS252,AX252,BB252,AY252)+SUM(F253,H253,V253:W253,AA253,AE253,AH253,AM253,AS253,AX253,BB253,AY253)+SUM(F268,H268,V268:W268,AA268,AE268,AH268,AM268,AS268,AX268,BB268,AY268)+SUM(F280,H280,V280:W280,AA280,AE280,AH280,AM280,AS280,AX280,BB280,AY280)+SUM(F284,H284,V284:W284,AA284,AE284,AH284,AM284,AS284,AX284,BB284,AY284)</f>
        <v>30322.218624254558</v>
      </c>
      <c r="BJ248" s="13">
        <f>SUM(E252,I252,AG252,BA252)+SUM(E253,I253,AG253,BA253)+SUM(E268,I268,AG268,BA268)+SUM(E280,I280,AG280,BA280)+SUM(E284,I284,AG284,BA284)</f>
        <v>1833.395062617692</v>
      </c>
      <c r="BK248" s="13">
        <f>SUM(J252:K252,Z252,AL252,AP252)+SUM(J253:K253,Z253,AL253,AP253)+SUM(J268:K268,Z268,AL268,AP268)+SUM(J280:K280,Z280,AL280,AP280)+SUM(J284:K284,Z284,AL284,AP284)</f>
        <v>196847.49929714168</v>
      </c>
      <c r="BL248" s="13">
        <f>BC252+BC253+BC268+BC280+BC284</f>
        <v>555.39247228340037</v>
      </c>
      <c r="BM248" s="13">
        <f>SUM(BG248:BL248)</f>
        <v>247235.98986701219</v>
      </c>
    </row>
    <row r="249" spans="1:65" x14ac:dyDescent="0.3">
      <c r="A249" s="23" t="s">
        <v>6</v>
      </c>
      <c r="B249" s="22">
        <v>0</v>
      </c>
      <c r="C249" s="22">
        <v>0</v>
      </c>
      <c r="D249" s="22">
        <v>0</v>
      </c>
      <c r="E249" s="22">
        <v>0</v>
      </c>
      <c r="F249" s="22">
        <v>0</v>
      </c>
      <c r="G249" s="22">
        <v>0</v>
      </c>
      <c r="H249" s="22">
        <v>0</v>
      </c>
      <c r="I249" s="22">
        <v>1.7406055217187837E-3</v>
      </c>
      <c r="J249" s="22">
        <v>6.3314047524122485E-3</v>
      </c>
      <c r="K249" s="22">
        <v>0</v>
      </c>
      <c r="L249" s="22">
        <v>0</v>
      </c>
      <c r="M249" s="22">
        <v>0</v>
      </c>
      <c r="N249" s="22">
        <v>0</v>
      </c>
      <c r="O249" s="22">
        <v>0.17866484014148137</v>
      </c>
      <c r="P249" s="22">
        <v>0</v>
      </c>
      <c r="Q249" s="22">
        <v>8.1558959632229464E-2</v>
      </c>
      <c r="R249" s="22">
        <v>0</v>
      </c>
      <c r="S249" s="22">
        <v>2.9604818859115204E-2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4.3943209237870287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4.6980632557994347E-2</v>
      </c>
      <c r="AH249" s="22">
        <v>0</v>
      </c>
      <c r="AI249" s="22">
        <v>0</v>
      </c>
      <c r="AJ249" s="22">
        <v>0</v>
      </c>
      <c r="AK249" s="22">
        <v>0</v>
      </c>
      <c r="AL249" s="22">
        <v>2.2003139777934965E-3</v>
      </c>
      <c r="AM249" s="22">
        <v>0</v>
      </c>
      <c r="AN249" s="22">
        <v>0</v>
      </c>
      <c r="AO249" s="22">
        <v>0</v>
      </c>
      <c r="AP249" s="22">
        <v>18.705974464011106</v>
      </c>
      <c r="AQ249" s="22">
        <v>0</v>
      </c>
      <c r="AR249" s="22">
        <v>0</v>
      </c>
      <c r="AS249" s="22">
        <v>2.0123012083434109E-3</v>
      </c>
      <c r="AT249" s="22">
        <v>0</v>
      </c>
      <c r="AU249" s="22">
        <v>0</v>
      </c>
      <c r="AV249" s="22">
        <v>0</v>
      </c>
      <c r="AW249" s="22">
        <v>0</v>
      </c>
      <c r="AX249" s="22">
        <v>0</v>
      </c>
      <c r="AY249" s="22">
        <v>0</v>
      </c>
      <c r="AZ249" s="22">
        <v>0</v>
      </c>
      <c r="BA249" s="22">
        <v>48.462693344343307</v>
      </c>
      <c r="BB249" s="22">
        <v>0</v>
      </c>
      <c r="BC249" s="22">
        <v>2.3280791239826634E-3</v>
      </c>
      <c r="BD249" s="22">
        <v>71.914410687916515</v>
      </c>
      <c r="BF249" s="12" t="s">
        <v>60</v>
      </c>
      <c r="BG249" s="13">
        <f>B297+AJ297</f>
        <v>0</v>
      </c>
      <c r="BH249" s="13">
        <f>SUM(C297,D297,G297,L297:U297,X297:Y297,AB297:AD297,AF297,AI297,AK297,AN297:AO297,AQ297,AT297:AW297,AZ297,AR297)</f>
        <v>7331.2957298421306</v>
      </c>
      <c r="BI249" s="13">
        <f>SUM(F297,H297,V297:W297,AA297,AE297,AH297,AM297,AS297,AX297,BB297,AY297)</f>
        <v>246.86824402763759</v>
      </c>
      <c r="BJ249" s="13">
        <f>SUM(E297,I297,AG297,BA297)</f>
        <v>17.405266975936904</v>
      </c>
      <c r="BK249" s="13">
        <f>SUM(J297:K297,Z297,AL297,AP297)</f>
        <v>2018.4186535253589</v>
      </c>
      <c r="BL249" s="13">
        <f>BC297</f>
        <v>0</v>
      </c>
      <c r="BM249" s="13">
        <f>SUM(BG249:BL249)</f>
        <v>9613.9878943710646</v>
      </c>
    </row>
    <row r="250" spans="1:65" x14ac:dyDescent="0.3">
      <c r="A250" s="23" t="s">
        <v>7</v>
      </c>
      <c r="B250" s="22">
        <v>0</v>
      </c>
      <c r="C250" s="22">
        <v>0</v>
      </c>
      <c r="D250" s="22">
        <v>0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0</v>
      </c>
      <c r="AQ250" s="22"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22"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v>0</v>
      </c>
      <c r="BC250" s="22">
        <v>0</v>
      </c>
      <c r="BD250" s="22">
        <v>0</v>
      </c>
      <c r="BF250" s="12" t="s">
        <v>61</v>
      </c>
      <c r="BG250" s="13">
        <f>B298+AJ298</f>
        <v>1423.6593498409829</v>
      </c>
      <c r="BH250" s="13">
        <f>SUM(C298,D298,G298,L298:U298,X298:Y298,AB298:AD298,AF298,AI298,AK298,AN298:AO298,AQ298,AT298:AW298,AZ298,AR298)</f>
        <v>245656.17774250681</v>
      </c>
      <c r="BI250" s="13">
        <f>SUM(F298,H298,V298:W298,AA298,AE298,AH298,AM298,AS298,AX298,BB298,AY298)</f>
        <v>160700.49811930151</v>
      </c>
      <c r="BJ250" s="13">
        <f>SUM(E298,I298,AG298,BA298)</f>
        <v>36272.696919589827</v>
      </c>
      <c r="BK250" s="13">
        <f>SUM(J298:K298,Z298,AL298,AP298)</f>
        <v>1780684.4657253441</v>
      </c>
      <c r="BL250" s="13">
        <f>BC298</f>
        <v>5686.3079054745776</v>
      </c>
      <c r="BM250" s="13">
        <f>SUM(BG250:BL250)</f>
        <v>2230423.8057620581</v>
      </c>
    </row>
    <row r="251" spans="1:65" x14ac:dyDescent="0.3">
      <c r="A251" s="25" t="s">
        <v>8</v>
      </c>
      <c r="B251" s="22">
        <v>0</v>
      </c>
      <c r="C251" s="22">
        <v>0</v>
      </c>
      <c r="D251" s="22">
        <v>0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1.2480354030911733</v>
      </c>
      <c r="K251" s="22">
        <v>3.7573220537813916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1.1451816567038251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0</v>
      </c>
      <c r="AQ251" s="22"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v>0</v>
      </c>
      <c r="AW251" s="22">
        <v>1.4617873229576173</v>
      </c>
      <c r="AX251" s="22">
        <v>0</v>
      </c>
      <c r="AY251" s="22">
        <v>0</v>
      </c>
      <c r="AZ251" s="22">
        <v>6.8377630279857105E-2</v>
      </c>
      <c r="BA251" s="22">
        <v>6.0264250955894223</v>
      </c>
      <c r="BB251" s="22">
        <v>0</v>
      </c>
      <c r="BC251" s="22">
        <v>0.65619540991257819</v>
      </c>
      <c r="BD251" s="22">
        <v>14.363324572315864</v>
      </c>
    </row>
    <row r="252" spans="1:65" x14ac:dyDescent="0.3">
      <c r="A252" s="26" t="s">
        <v>9</v>
      </c>
      <c r="B252" s="22">
        <v>183.13643804189778</v>
      </c>
      <c r="C252" s="22">
        <v>3.9540357585222683</v>
      </c>
      <c r="D252" s="22">
        <v>242.19650525068664</v>
      </c>
      <c r="E252" s="22">
        <v>0</v>
      </c>
      <c r="F252" s="22">
        <v>0</v>
      </c>
      <c r="G252" s="22">
        <v>0</v>
      </c>
      <c r="H252" s="22">
        <v>0</v>
      </c>
      <c r="I252" s="22">
        <v>0.37160817219033287</v>
      </c>
      <c r="J252" s="22">
        <v>0</v>
      </c>
      <c r="K252" s="22">
        <v>712.76985955783755</v>
      </c>
      <c r="L252" s="22">
        <v>0</v>
      </c>
      <c r="M252" s="22">
        <v>0</v>
      </c>
      <c r="N252" s="22">
        <v>61.870251709838975</v>
      </c>
      <c r="O252" s="22">
        <v>0.46116083922764101</v>
      </c>
      <c r="P252" s="22">
        <v>0</v>
      </c>
      <c r="Q252" s="22">
        <v>0.21051594841351071</v>
      </c>
      <c r="R252" s="22">
        <v>1.1515794846387655</v>
      </c>
      <c r="S252" s="22">
        <v>1759.0212982403953</v>
      </c>
      <c r="T252" s="22">
        <v>0</v>
      </c>
      <c r="U252" s="22">
        <v>0</v>
      </c>
      <c r="V252" s="22">
        <v>29.627562281221387</v>
      </c>
      <c r="W252" s="22">
        <v>44.073837996248898</v>
      </c>
      <c r="X252" s="22">
        <v>0</v>
      </c>
      <c r="Y252" s="22">
        <v>32.655152703346758</v>
      </c>
      <c r="Z252" s="22">
        <v>7936.4126241234944</v>
      </c>
      <c r="AA252" s="22">
        <v>0</v>
      </c>
      <c r="AB252" s="22">
        <v>0</v>
      </c>
      <c r="AC252" s="22">
        <v>30.090653670095314</v>
      </c>
      <c r="AD252" s="22">
        <v>0</v>
      </c>
      <c r="AE252" s="22">
        <v>315.45587441434645</v>
      </c>
      <c r="AF252" s="22">
        <v>0</v>
      </c>
      <c r="AG252" s="22">
        <v>0.14608151138671271</v>
      </c>
      <c r="AH252" s="22">
        <v>0</v>
      </c>
      <c r="AI252" s="22">
        <v>2.0460176089781954</v>
      </c>
      <c r="AJ252" s="22">
        <v>0</v>
      </c>
      <c r="AK252" s="22">
        <v>2.5640916977055279</v>
      </c>
      <c r="AL252" s="22">
        <v>1886.1116896210319</v>
      </c>
      <c r="AM252" s="22">
        <v>6.3202460408232672E-2</v>
      </c>
      <c r="AN252" s="22">
        <v>3.7772410994819499</v>
      </c>
      <c r="AO252" s="22">
        <v>0</v>
      </c>
      <c r="AP252" s="22">
        <v>1257.49074746718</v>
      </c>
      <c r="AQ252" s="22">
        <v>0</v>
      </c>
      <c r="AR252" s="22">
        <v>208.30698993595286</v>
      </c>
      <c r="AS252" s="22">
        <v>46.739479594042336</v>
      </c>
      <c r="AT252" s="22">
        <v>0</v>
      </c>
      <c r="AU252" s="22">
        <v>0</v>
      </c>
      <c r="AV252" s="22">
        <v>0.2069936991760461</v>
      </c>
      <c r="AW252" s="22">
        <v>0.1746782271527815</v>
      </c>
      <c r="AX252" s="22">
        <v>0</v>
      </c>
      <c r="AY252" s="22">
        <v>0.50792546717647691</v>
      </c>
      <c r="AZ252" s="22">
        <v>3.6565975550648933</v>
      </c>
      <c r="BA252" s="22">
        <v>141.41644137726149</v>
      </c>
      <c r="BB252" s="22">
        <v>0</v>
      </c>
      <c r="BC252" s="22">
        <v>155.16123116297715</v>
      </c>
      <c r="BD252" s="22">
        <v>15061.828366677382</v>
      </c>
    </row>
    <row r="253" spans="1:65" x14ac:dyDescent="0.3">
      <c r="A253" s="23" t="s">
        <v>360</v>
      </c>
      <c r="B253" s="22">
        <v>0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  <c r="AQ253" s="22"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v>0</v>
      </c>
      <c r="AW253" s="22"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v>0</v>
      </c>
      <c r="BC253" s="22">
        <v>0</v>
      </c>
      <c r="BD253" s="22">
        <v>0</v>
      </c>
    </row>
    <row r="254" spans="1:65" x14ac:dyDescent="0.3">
      <c r="A254" s="23" t="s">
        <v>10</v>
      </c>
      <c r="B254" s="22">
        <v>0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0</v>
      </c>
      <c r="AQ254" s="22"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v>0</v>
      </c>
      <c r="AW254" s="22"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v>0</v>
      </c>
      <c r="BC254" s="22">
        <v>0</v>
      </c>
      <c r="BD254" s="22">
        <v>0</v>
      </c>
    </row>
    <row r="255" spans="1:65" x14ac:dyDescent="0.3">
      <c r="A255" s="23" t="s">
        <v>11</v>
      </c>
      <c r="B255" s="22">
        <v>0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0</v>
      </c>
      <c r="AQ255" s="22"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v>0</v>
      </c>
      <c r="AW255" s="22"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v>0</v>
      </c>
      <c r="BC255" s="22">
        <v>0.11032357154397111</v>
      </c>
      <c r="BD255" s="22">
        <v>0.11032357154397111</v>
      </c>
    </row>
    <row r="256" spans="1:65" x14ac:dyDescent="0.3">
      <c r="A256" s="23" t="s">
        <v>12</v>
      </c>
      <c r="B256" s="22">
        <v>0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175.97071023222134</v>
      </c>
      <c r="K256" s="22">
        <v>2.2899802454509008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4.1546855485919808E-4</v>
      </c>
      <c r="S256" s="22">
        <v>0</v>
      </c>
      <c r="T256" s="22">
        <v>0</v>
      </c>
      <c r="U256" s="22">
        <v>462.0818519168746</v>
      </c>
      <c r="V256" s="22">
        <v>0</v>
      </c>
      <c r="W256" s="22">
        <v>0</v>
      </c>
      <c r="X256" s="22">
        <v>0</v>
      </c>
      <c r="Y256" s="22">
        <v>0</v>
      </c>
      <c r="Z256" s="22">
        <v>0.61520713854033893</v>
      </c>
      <c r="AA256" s="22">
        <v>0</v>
      </c>
      <c r="AB256" s="22">
        <v>41.875456760072034</v>
      </c>
      <c r="AC256" s="22">
        <v>36.764564081114877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0.18892414226940515</v>
      </c>
      <c r="AM256" s="22">
        <v>1.0590374927783481E-4</v>
      </c>
      <c r="AN256" s="22">
        <v>82.998568053087283</v>
      </c>
      <c r="AO256" s="22">
        <v>0</v>
      </c>
      <c r="AP256" s="22">
        <v>0</v>
      </c>
      <c r="AQ256" s="22">
        <v>0</v>
      </c>
      <c r="AR256" s="22">
        <v>232.69922714320759</v>
      </c>
      <c r="AS256" s="22">
        <v>0</v>
      </c>
      <c r="AT256" s="22">
        <v>0</v>
      </c>
      <c r="AU256" s="22">
        <v>0</v>
      </c>
      <c r="AV256" s="22">
        <v>0</v>
      </c>
      <c r="AW256" s="22">
        <v>0</v>
      </c>
      <c r="AX256" s="22">
        <v>0</v>
      </c>
      <c r="AY256" s="22">
        <v>0</v>
      </c>
      <c r="AZ256" s="22">
        <v>48.877939009460206</v>
      </c>
      <c r="BA256" s="22">
        <v>1.1079161462911951E-3</v>
      </c>
      <c r="BB256" s="22">
        <v>0</v>
      </c>
      <c r="BC256" s="22">
        <v>8.1203537895561055</v>
      </c>
      <c r="BD256" s="22">
        <v>1092.4844118003052</v>
      </c>
    </row>
    <row r="257" spans="1:56" x14ac:dyDescent="0.3">
      <c r="A257" s="23" t="s">
        <v>13</v>
      </c>
      <c r="B257" s="22">
        <v>0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0</v>
      </c>
      <c r="AQ257" s="22"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v>0</v>
      </c>
      <c r="AW257" s="22">
        <v>0</v>
      </c>
      <c r="AX257" s="22">
        <v>0</v>
      </c>
      <c r="AY257" s="22">
        <v>0</v>
      </c>
      <c r="AZ257" s="22">
        <v>0</v>
      </c>
      <c r="BA257" s="22">
        <v>0</v>
      </c>
      <c r="BB257" s="22">
        <v>0</v>
      </c>
      <c r="BC257" s="22">
        <v>0</v>
      </c>
      <c r="BD257" s="22">
        <v>0</v>
      </c>
    </row>
    <row r="258" spans="1:56" x14ac:dyDescent="0.3">
      <c r="A258" s="23" t="s">
        <v>14</v>
      </c>
      <c r="B258" s="22">
        <v>0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0</v>
      </c>
      <c r="AQ258" s="22"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v>0</v>
      </c>
      <c r="AW258" s="22"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v>0</v>
      </c>
      <c r="BC258" s="22">
        <v>0</v>
      </c>
      <c r="BD258" s="22">
        <v>0</v>
      </c>
    </row>
    <row r="259" spans="1:56" x14ac:dyDescent="0.3">
      <c r="A259" s="23" t="s">
        <v>15</v>
      </c>
      <c r="B259" s="22">
        <v>0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0</v>
      </c>
      <c r="AQ259" s="22"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22"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v>0</v>
      </c>
      <c r="BC259" s="22">
        <v>0</v>
      </c>
      <c r="BD259" s="22">
        <v>0</v>
      </c>
    </row>
    <row r="260" spans="1:56" x14ac:dyDescent="0.3">
      <c r="A260" s="23" t="s">
        <v>16</v>
      </c>
      <c r="B260" s="22">
        <v>11.689701768179939</v>
      </c>
      <c r="C260" s="22">
        <v>14.373475873169738</v>
      </c>
      <c r="D260" s="22">
        <v>0</v>
      </c>
      <c r="E260" s="22">
        <v>0</v>
      </c>
      <c r="F260" s="22">
        <v>0</v>
      </c>
      <c r="G260" s="22">
        <v>0</v>
      </c>
      <c r="H260" s="22">
        <v>0</v>
      </c>
      <c r="I260" s="22">
        <v>0.17308869901626972</v>
      </c>
      <c r="J260" s="22">
        <v>41.91155637884598</v>
      </c>
      <c r="K260" s="22">
        <v>3.4085529783510836E-2</v>
      </c>
      <c r="L260" s="22">
        <v>0</v>
      </c>
      <c r="M260" s="22">
        <v>0</v>
      </c>
      <c r="N260" s="22">
        <v>0</v>
      </c>
      <c r="O260" s="22">
        <v>7.2684978440003822E-2</v>
      </c>
      <c r="P260" s="22">
        <v>0</v>
      </c>
      <c r="Q260" s="22">
        <v>3.3180066194128506E-2</v>
      </c>
      <c r="R260" s="22">
        <v>0</v>
      </c>
      <c r="S260" s="22">
        <v>29.894770132077145</v>
      </c>
      <c r="T260" s="22">
        <v>0</v>
      </c>
      <c r="U260" s="22">
        <v>1.9873565596184797</v>
      </c>
      <c r="V260" s="22">
        <v>15.157232912680032</v>
      </c>
      <c r="W260" s="22">
        <v>3.0793420541447824E-5</v>
      </c>
      <c r="X260" s="22">
        <v>0</v>
      </c>
      <c r="Y260" s="22">
        <v>49.59833179169101</v>
      </c>
      <c r="Z260" s="22">
        <v>6.569689499040078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1.6404174871906763</v>
      </c>
      <c r="AH260" s="22">
        <v>0</v>
      </c>
      <c r="AI260" s="22">
        <v>3.4360210949098744</v>
      </c>
      <c r="AJ260" s="22">
        <v>0</v>
      </c>
      <c r="AK260" s="22">
        <v>7.9247732895222286E-4</v>
      </c>
      <c r="AL260" s="22">
        <v>3.539676922938952</v>
      </c>
      <c r="AM260" s="22">
        <v>0</v>
      </c>
      <c r="AN260" s="22">
        <v>1.2144245215197682</v>
      </c>
      <c r="AO260" s="22">
        <v>0</v>
      </c>
      <c r="AP260" s="22">
        <v>0.14894879012544707</v>
      </c>
      <c r="AQ260" s="22">
        <v>0</v>
      </c>
      <c r="AR260" s="22">
        <v>0.13934514846725152</v>
      </c>
      <c r="AS260" s="22">
        <v>2.9779792740519713</v>
      </c>
      <c r="AT260" s="22">
        <v>0</v>
      </c>
      <c r="AU260" s="22">
        <v>0</v>
      </c>
      <c r="AV260" s="22">
        <v>11.760186272221921</v>
      </c>
      <c r="AW260" s="22">
        <v>0</v>
      </c>
      <c r="AX260" s="22">
        <v>7.4108326912835603</v>
      </c>
      <c r="AY260" s="22">
        <v>7.7241822799049782</v>
      </c>
      <c r="AZ260" s="22">
        <v>573.05434057958007</v>
      </c>
      <c r="BA260" s="22">
        <v>25.619575687968993</v>
      </c>
      <c r="BB260" s="22">
        <v>0.99061373615524073</v>
      </c>
      <c r="BC260" s="22">
        <v>26.589337448356186</v>
      </c>
      <c r="BD260" s="22">
        <v>837.74185939416066</v>
      </c>
    </row>
    <row r="261" spans="1:56" x14ac:dyDescent="0.3">
      <c r="A261" s="23" t="s">
        <v>17</v>
      </c>
      <c r="B261" s="22">
        <v>8.4428177667677904</v>
      </c>
      <c r="C261" s="22">
        <v>4.5929848014312977</v>
      </c>
      <c r="D261" s="22">
        <v>6.9342961530866853</v>
      </c>
      <c r="E261" s="22">
        <v>5.4610167914265704</v>
      </c>
      <c r="F261" s="22">
        <v>0</v>
      </c>
      <c r="G261" s="22">
        <v>6.4845743718623021</v>
      </c>
      <c r="H261" s="22">
        <v>0</v>
      </c>
      <c r="I261" s="22">
        <v>1.1831053347608416</v>
      </c>
      <c r="J261" s="22">
        <v>435911.97588826698</v>
      </c>
      <c r="K261" s="22">
        <v>6105.1296738269975</v>
      </c>
      <c r="L261" s="22">
        <v>0</v>
      </c>
      <c r="M261" s="22">
        <v>2.3137304587693945</v>
      </c>
      <c r="N261" s="22">
        <v>12860.115345058968</v>
      </c>
      <c r="O261" s="22">
        <v>2916.8785240844759</v>
      </c>
      <c r="P261" s="22">
        <v>0</v>
      </c>
      <c r="Q261" s="22">
        <v>6021.4960780931688</v>
      </c>
      <c r="R261" s="22">
        <v>173.28871249084463</v>
      </c>
      <c r="S261" s="22">
        <v>0</v>
      </c>
      <c r="T261" s="22">
        <v>0.32330935549691536</v>
      </c>
      <c r="U261" s="22">
        <v>0.67573187570682314</v>
      </c>
      <c r="V261" s="22">
        <v>95.066740962536116</v>
      </c>
      <c r="W261" s="22">
        <v>0.65013038119346678</v>
      </c>
      <c r="X261" s="22">
        <v>0</v>
      </c>
      <c r="Y261" s="22">
        <v>194.27447859637942</v>
      </c>
      <c r="Z261" s="22">
        <v>116136.27357794112</v>
      </c>
      <c r="AA261" s="22">
        <v>0</v>
      </c>
      <c r="AB261" s="22">
        <v>10.706749391159697</v>
      </c>
      <c r="AC261" s="22">
        <v>0</v>
      </c>
      <c r="AD261" s="22">
        <v>0</v>
      </c>
      <c r="AE261" s="22">
        <v>2404.575024712633</v>
      </c>
      <c r="AF261" s="22">
        <v>112.76907737986248</v>
      </c>
      <c r="AG261" s="22">
        <v>31.933161371863164</v>
      </c>
      <c r="AH261" s="22">
        <v>0</v>
      </c>
      <c r="AI261" s="22">
        <v>277.16115874725494</v>
      </c>
      <c r="AJ261" s="22">
        <v>0</v>
      </c>
      <c r="AK261" s="22">
        <v>18039.766835778162</v>
      </c>
      <c r="AL261" s="22">
        <v>75158.824091375718</v>
      </c>
      <c r="AM261" s="22">
        <v>0.24906067476199226</v>
      </c>
      <c r="AN261" s="22">
        <v>77.000343418599869</v>
      </c>
      <c r="AO261" s="22">
        <v>0.16242081366195749</v>
      </c>
      <c r="AP261" s="22">
        <v>70936.977709639948</v>
      </c>
      <c r="AQ261" s="22">
        <v>0</v>
      </c>
      <c r="AR261" s="22">
        <v>1402.289207915223</v>
      </c>
      <c r="AS261" s="22">
        <v>56216.280631098009</v>
      </c>
      <c r="AT261" s="22">
        <v>7.6613591349979956E-2</v>
      </c>
      <c r="AU261" s="22">
        <v>0</v>
      </c>
      <c r="AV261" s="22">
        <v>2.8783726270187464</v>
      </c>
      <c r="AW261" s="22">
        <v>74.409418326841021</v>
      </c>
      <c r="AX261" s="22">
        <v>60.919297161936555</v>
      </c>
      <c r="AY261" s="22">
        <v>1.8379600564860188</v>
      </c>
      <c r="AZ261" s="22">
        <v>45973.405139403178</v>
      </c>
      <c r="BA261" s="22">
        <v>33083.328711123628</v>
      </c>
      <c r="BB261" s="22">
        <v>0</v>
      </c>
      <c r="BC261" s="22">
        <v>3404.3621024410345</v>
      </c>
      <c r="BD261" s="22">
        <v>887721.47380366025</v>
      </c>
    </row>
    <row r="262" spans="1:56" x14ac:dyDescent="0.3">
      <c r="A262" s="23" t="s">
        <v>18</v>
      </c>
      <c r="B262" s="22">
        <v>0</v>
      </c>
      <c r="C262" s="22">
        <v>0</v>
      </c>
      <c r="D262" s="22">
        <v>0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21.194383911058452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v>0</v>
      </c>
      <c r="AQ262" s="22"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v>0</v>
      </c>
      <c r="AW262" s="22"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v>0</v>
      </c>
      <c r="BC262" s="22">
        <v>0</v>
      </c>
      <c r="BD262" s="22">
        <v>21.194383911058452</v>
      </c>
    </row>
    <row r="263" spans="1:56" x14ac:dyDescent="0.3">
      <c r="A263" s="23" t="s">
        <v>19</v>
      </c>
      <c r="B263" s="22">
        <v>0</v>
      </c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2">
        <v>0</v>
      </c>
      <c r="I263" s="22">
        <v>1.5403929604435547E-4</v>
      </c>
      <c r="J263" s="22">
        <v>6.8023922701238533</v>
      </c>
      <c r="K263" s="22">
        <v>1.63380305132481E-2</v>
      </c>
      <c r="L263" s="22">
        <v>0</v>
      </c>
      <c r="M263" s="22">
        <v>0</v>
      </c>
      <c r="N263" s="22">
        <v>0.8795240286977698</v>
      </c>
      <c r="O263" s="22">
        <v>1.5811397734792159E-2</v>
      </c>
      <c r="P263" s="22">
        <v>0</v>
      </c>
      <c r="Q263" s="22">
        <v>7.2177667892566804E-3</v>
      </c>
      <c r="R263" s="22">
        <v>2.8438965109112555</v>
      </c>
      <c r="S263" s="22">
        <v>5.3481232766467928</v>
      </c>
      <c r="T263" s="22">
        <v>0</v>
      </c>
      <c r="U263" s="22">
        <v>0</v>
      </c>
      <c r="V263" s="22">
        <v>0</v>
      </c>
      <c r="W263" s="22">
        <v>1.4760041800988417E-5</v>
      </c>
      <c r="X263" s="22">
        <v>0</v>
      </c>
      <c r="Y263" s="22">
        <v>4.1050640838347503</v>
      </c>
      <c r="Z263" s="22">
        <v>5.4025973627408979</v>
      </c>
      <c r="AA263" s="22">
        <v>0</v>
      </c>
      <c r="AB263" s="22">
        <v>0</v>
      </c>
      <c r="AC263" s="22">
        <v>0</v>
      </c>
      <c r="AD263" s="22">
        <v>0</v>
      </c>
      <c r="AE263" s="22">
        <v>3.1633751868406721</v>
      </c>
      <c r="AF263" s="22">
        <v>0</v>
      </c>
      <c r="AG263" s="22">
        <v>4.1576701191926831E-3</v>
      </c>
      <c r="AH263" s="22">
        <v>0</v>
      </c>
      <c r="AI263" s="22">
        <v>0.92242763985375853</v>
      </c>
      <c r="AJ263" s="22">
        <v>0</v>
      </c>
      <c r="AK263" s="22">
        <v>3.7985382253739365E-4</v>
      </c>
      <c r="AL263" s="22">
        <v>1.696419634849244</v>
      </c>
      <c r="AM263" s="22">
        <v>0</v>
      </c>
      <c r="AN263" s="22">
        <v>1.1491836085453112E-3</v>
      </c>
      <c r="AO263" s="22">
        <v>0</v>
      </c>
      <c r="AP263" s="22">
        <v>0.1219597789806901</v>
      </c>
      <c r="AQ263" s="22">
        <v>0</v>
      </c>
      <c r="AR263" s="22">
        <v>0</v>
      </c>
      <c r="AS263" s="22">
        <v>0.71019386769314607</v>
      </c>
      <c r="AT263" s="22">
        <v>0</v>
      </c>
      <c r="AU263" s="22">
        <v>0</v>
      </c>
      <c r="AV263" s="22">
        <v>0</v>
      </c>
      <c r="AW263" s="22">
        <v>0</v>
      </c>
      <c r="AX263" s="22">
        <v>0</v>
      </c>
      <c r="AY263" s="22">
        <v>0</v>
      </c>
      <c r="AZ263" s="22">
        <v>0</v>
      </c>
      <c r="BA263" s="22">
        <v>4.2920116430883493</v>
      </c>
      <c r="BB263" s="22">
        <v>0</v>
      </c>
      <c r="BC263" s="22">
        <v>2.4549971092050111E-4</v>
      </c>
      <c r="BD263" s="22">
        <v>36.333453485897522</v>
      </c>
    </row>
    <row r="264" spans="1:56" x14ac:dyDescent="0.3">
      <c r="A264" s="23" t="s">
        <v>20</v>
      </c>
      <c r="B264" s="22">
        <v>0</v>
      </c>
      <c r="C264" s="22">
        <v>0</v>
      </c>
      <c r="D264" s="22">
        <v>0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v>0</v>
      </c>
      <c r="AO264" s="22">
        <v>0</v>
      </c>
      <c r="AP264" s="22">
        <v>0</v>
      </c>
      <c r="AQ264" s="22"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v>0</v>
      </c>
      <c r="AW264" s="22">
        <v>0</v>
      </c>
      <c r="AX264" s="22">
        <v>0</v>
      </c>
      <c r="AY264" s="22">
        <v>0</v>
      </c>
      <c r="AZ264" s="22">
        <v>0</v>
      </c>
      <c r="BA264" s="22">
        <v>0</v>
      </c>
      <c r="BB264" s="22">
        <v>0</v>
      </c>
      <c r="BC264" s="22">
        <v>0</v>
      </c>
      <c r="BD264" s="22">
        <v>0</v>
      </c>
    </row>
    <row r="265" spans="1:56" x14ac:dyDescent="0.3">
      <c r="A265" s="23" t="s">
        <v>21</v>
      </c>
      <c r="B265" s="22">
        <v>0</v>
      </c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0</v>
      </c>
      <c r="AQ265" s="22"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v>0</v>
      </c>
      <c r="AW265" s="22"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v>0</v>
      </c>
      <c r="BC265" s="22">
        <v>0</v>
      </c>
      <c r="BD265" s="22">
        <v>0</v>
      </c>
    </row>
    <row r="266" spans="1:56" x14ac:dyDescent="0.3">
      <c r="A266" s="23" t="s">
        <v>22</v>
      </c>
      <c r="B266" s="22">
        <v>0</v>
      </c>
      <c r="C266" s="22">
        <v>0</v>
      </c>
      <c r="D266" s="22">
        <v>0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v>0</v>
      </c>
      <c r="AQ266" s="22"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v>0</v>
      </c>
      <c r="AW266" s="22">
        <v>0</v>
      </c>
      <c r="AX266" s="22">
        <v>0</v>
      </c>
      <c r="AY266" s="22">
        <v>0</v>
      </c>
      <c r="AZ266" s="22">
        <v>0</v>
      </c>
      <c r="BA266" s="22">
        <v>0</v>
      </c>
      <c r="BB266" s="22">
        <v>0</v>
      </c>
      <c r="BC266" s="22">
        <v>0</v>
      </c>
      <c r="BD266" s="22">
        <v>0</v>
      </c>
    </row>
    <row r="267" spans="1:56" x14ac:dyDescent="0.3">
      <c r="A267" s="23" t="s">
        <v>23</v>
      </c>
      <c r="B267" s="22">
        <v>0</v>
      </c>
      <c r="C267" s="22">
        <v>9.2533895632505772</v>
      </c>
      <c r="D267" s="22">
        <v>0</v>
      </c>
      <c r="E267" s="22">
        <v>0</v>
      </c>
      <c r="F267" s="22">
        <v>0</v>
      </c>
      <c r="G267" s="22">
        <v>0</v>
      </c>
      <c r="H267" s="22">
        <v>0</v>
      </c>
      <c r="I267" s="22">
        <v>8.559995050387674E-3</v>
      </c>
      <c r="J267" s="22">
        <v>342.89972646209696</v>
      </c>
      <c r="K267" s="22">
        <v>114.89896105216157</v>
      </c>
      <c r="L267" s="22">
        <v>0</v>
      </c>
      <c r="M267" s="22">
        <v>0</v>
      </c>
      <c r="N267" s="22">
        <v>0</v>
      </c>
      <c r="O267" s="22">
        <v>0.87864259202118855</v>
      </c>
      <c r="P267" s="22">
        <v>492.80236977638958</v>
      </c>
      <c r="Q267" s="22">
        <v>0.4010927703350386</v>
      </c>
      <c r="R267" s="22">
        <v>0.25588088302120177</v>
      </c>
      <c r="S267" s="22">
        <v>0.34402885008576978</v>
      </c>
      <c r="T267" s="22">
        <v>0</v>
      </c>
      <c r="U267" s="22">
        <v>0</v>
      </c>
      <c r="V267" s="22">
        <v>0</v>
      </c>
      <c r="W267" s="22">
        <v>1.2285501459664623E-2</v>
      </c>
      <c r="X267" s="22">
        <v>0</v>
      </c>
      <c r="Y267" s="22">
        <v>0</v>
      </c>
      <c r="Z267" s="22">
        <v>46.578203570142314</v>
      </c>
      <c r="AA267" s="22">
        <v>0</v>
      </c>
      <c r="AB267" s="22">
        <v>0</v>
      </c>
      <c r="AC267" s="22">
        <v>0</v>
      </c>
      <c r="AD267" s="22">
        <v>0</v>
      </c>
      <c r="AE267" s="22">
        <v>23478.870962009561</v>
      </c>
      <c r="AF267" s="22">
        <v>1.2855760628526636</v>
      </c>
      <c r="AG267" s="22">
        <v>0.23104257520877067</v>
      </c>
      <c r="AH267" s="22">
        <v>0</v>
      </c>
      <c r="AI267" s="22">
        <v>0</v>
      </c>
      <c r="AJ267" s="22">
        <v>0</v>
      </c>
      <c r="AK267" s="22">
        <v>0.3161708316388257</v>
      </c>
      <c r="AL267" s="22">
        <v>1420.218690905424</v>
      </c>
      <c r="AM267" s="22">
        <v>4.6847793700280612E-3</v>
      </c>
      <c r="AN267" s="22">
        <v>42.275763558189823</v>
      </c>
      <c r="AO267" s="22">
        <v>0</v>
      </c>
      <c r="AP267" s="22">
        <v>1729.6982000513028</v>
      </c>
      <c r="AQ267" s="22">
        <v>0</v>
      </c>
      <c r="AR267" s="22">
        <v>0</v>
      </c>
      <c r="AS267" s="22">
        <v>162.29288846055127</v>
      </c>
      <c r="AT267" s="22">
        <v>147.37390432082142</v>
      </c>
      <c r="AU267" s="22">
        <v>0</v>
      </c>
      <c r="AV267" s="22">
        <v>37.423440966724712</v>
      </c>
      <c r="AW267" s="22">
        <v>0</v>
      </c>
      <c r="AX267" s="22">
        <v>0</v>
      </c>
      <c r="AY267" s="22">
        <v>0</v>
      </c>
      <c r="AZ267" s="22">
        <v>0</v>
      </c>
      <c r="BA267" s="22">
        <v>241.02930108499476</v>
      </c>
      <c r="BB267" s="22">
        <v>0</v>
      </c>
      <c r="BC267" s="22">
        <v>378.3032182170366</v>
      </c>
      <c r="BD267" s="22">
        <v>28647.656984839694</v>
      </c>
    </row>
    <row r="268" spans="1:56" x14ac:dyDescent="0.3">
      <c r="A268" s="23" t="s">
        <v>24</v>
      </c>
      <c r="B268" s="22">
        <v>782.50243368764768</v>
      </c>
      <c r="C268" s="22">
        <v>19.739376150626605</v>
      </c>
      <c r="D268" s="22">
        <v>272.59190837884665</v>
      </c>
      <c r="E268" s="22">
        <v>4.2659183597135879</v>
      </c>
      <c r="F268" s="22">
        <v>0</v>
      </c>
      <c r="G268" s="22">
        <v>0</v>
      </c>
      <c r="H268" s="22">
        <v>0</v>
      </c>
      <c r="I268" s="22">
        <v>4.5272314248522995E-2</v>
      </c>
      <c r="J268" s="22">
        <v>12573.946789890259</v>
      </c>
      <c r="K268" s="22">
        <v>981.06780395228429</v>
      </c>
      <c r="L268" s="22">
        <v>0</v>
      </c>
      <c r="M268" s="22">
        <v>0</v>
      </c>
      <c r="N268" s="22">
        <v>101.18296673729938</v>
      </c>
      <c r="O268" s="22">
        <v>4.6469867451989382</v>
      </c>
      <c r="P268" s="22">
        <v>0</v>
      </c>
      <c r="Q268" s="22">
        <v>215.71951491976463</v>
      </c>
      <c r="R268" s="22">
        <v>47.677215731974407</v>
      </c>
      <c r="S268" s="22">
        <v>676.26492015934969</v>
      </c>
      <c r="T268" s="22">
        <v>0</v>
      </c>
      <c r="U268" s="22">
        <v>0</v>
      </c>
      <c r="V268" s="22">
        <v>11.811198481886839</v>
      </c>
      <c r="W268" s="22">
        <v>1535.6769018076748</v>
      </c>
      <c r="X268" s="22">
        <v>0</v>
      </c>
      <c r="Y268" s="22">
        <v>900.25558751843198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4057.2657614971567</v>
      </c>
      <c r="AF268" s="22">
        <v>0</v>
      </c>
      <c r="AG268" s="22">
        <v>3.92329505660414</v>
      </c>
      <c r="AH268" s="22">
        <v>0</v>
      </c>
      <c r="AI268" s="22">
        <v>80.7281767496669</v>
      </c>
      <c r="AJ268" s="22">
        <v>0</v>
      </c>
      <c r="AK268" s="22">
        <v>245.66165709884163</v>
      </c>
      <c r="AL268" s="22">
        <v>22208.775909207743</v>
      </c>
      <c r="AM268" s="22">
        <v>0.92404859368541281</v>
      </c>
      <c r="AN268" s="22">
        <v>15.003379048230402</v>
      </c>
      <c r="AO268" s="22">
        <v>0</v>
      </c>
      <c r="AP268" s="22">
        <v>7364.1676743171292</v>
      </c>
      <c r="AQ268" s="22">
        <v>0</v>
      </c>
      <c r="AR268" s="22">
        <v>0.28305105715084788</v>
      </c>
      <c r="AS268" s="22">
        <v>1720.3876713768846</v>
      </c>
      <c r="AT268" s="22">
        <v>0</v>
      </c>
      <c r="AU268" s="22">
        <v>0</v>
      </c>
      <c r="AV268" s="22">
        <v>0</v>
      </c>
      <c r="AW268" s="22">
        <v>0</v>
      </c>
      <c r="AX268" s="22">
        <v>14.229498775991171</v>
      </c>
      <c r="AY268" s="22">
        <v>0.51663688101319816</v>
      </c>
      <c r="AZ268" s="22">
        <v>1559.0278183529354</v>
      </c>
      <c r="BA268" s="22">
        <v>1302.4164719765477</v>
      </c>
      <c r="BB268" s="22">
        <v>1.2476231062765528</v>
      </c>
      <c r="BC268" s="22">
        <v>206.86922017973228</v>
      </c>
      <c r="BD268" s="22">
        <v>56908.822688110798</v>
      </c>
    </row>
    <row r="269" spans="1:56" x14ac:dyDescent="0.3">
      <c r="A269" s="23" t="s">
        <v>25</v>
      </c>
      <c r="B269" s="22">
        <v>0</v>
      </c>
      <c r="C269" s="22">
        <v>0</v>
      </c>
      <c r="D269" s="22">
        <v>0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0</v>
      </c>
      <c r="AQ269" s="22"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v>0</v>
      </c>
      <c r="AW269" s="22"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v>0</v>
      </c>
      <c r="BC269" s="22">
        <v>0</v>
      </c>
      <c r="BD269" s="22">
        <v>0</v>
      </c>
    </row>
    <row r="270" spans="1:56" x14ac:dyDescent="0.3">
      <c r="A270" s="23" t="s">
        <v>26</v>
      </c>
      <c r="B270" s="22">
        <v>0</v>
      </c>
      <c r="C270" s="22">
        <v>0</v>
      </c>
      <c r="D270" s="22">
        <v>0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0</v>
      </c>
      <c r="AQ270" s="22">
        <v>0</v>
      </c>
      <c r="AR270" s="22">
        <v>6.2738869956498569</v>
      </c>
      <c r="AS270" s="22">
        <v>0</v>
      </c>
      <c r="AT270" s="22">
        <v>0</v>
      </c>
      <c r="AU270" s="22">
        <v>0</v>
      </c>
      <c r="AV270" s="22">
        <v>0</v>
      </c>
      <c r="AW270" s="22"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v>0</v>
      </c>
      <c r="BC270" s="22">
        <v>2.2823188863159025</v>
      </c>
      <c r="BD270" s="22">
        <v>8.5562058819657612</v>
      </c>
    </row>
    <row r="271" spans="1:56" x14ac:dyDescent="0.3">
      <c r="A271" s="23" t="s">
        <v>27</v>
      </c>
      <c r="B271" s="22">
        <v>0</v>
      </c>
      <c r="C271" s="22">
        <v>0</v>
      </c>
      <c r="D271" s="22">
        <v>0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0</v>
      </c>
      <c r="AQ271" s="22">
        <v>0</v>
      </c>
      <c r="AR271" s="22">
        <v>171.68569526391056</v>
      </c>
      <c r="AS271" s="22">
        <v>0</v>
      </c>
      <c r="AT271" s="22">
        <v>0</v>
      </c>
      <c r="AU271" s="22">
        <v>0</v>
      </c>
      <c r="AV271" s="22">
        <v>0</v>
      </c>
      <c r="AW271" s="22"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v>0</v>
      </c>
      <c r="BC271" s="22">
        <v>0</v>
      </c>
      <c r="BD271" s="22">
        <v>171.68569526391056</v>
      </c>
    </row>
    <row r="272" spans="1:56" x14ac:dyDescent="0.3">
      <c r="A272" s="23" t="s">
        <v>28</v>
      </c>
      <c r="B272" s="22">
        <v>0</v>
      </c>
      <c r="C272" s="22">
        <v>0</v>
      </c>
      <c r="D272" s="22">
        <v>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0</v>
      </c>
      <c r="AQ272" s="22"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v>0</v>
      </c>
      <c r="AW272" s="22"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v>0</v>
      </c>
      <c r="BC272" s="22">
        <v>0</v>
      </c>
      <c r="BD272" s="22">
        <v>0</v>
      </c>
    </row>
    <row r="273" spans="1:56" x14ac:dyDescent="0.3">
      <c r="A273" s="23" t="s">
        <v>29</v>
      </c>
      <c r="B273" s="22">
        <v>0</v>
      </c>
      <c r="C273" s="22">
        <v>0</v>
      </c>
      <c r="D273" s="22">
        <v>0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v>0</v>
      </c>
      <c r="BC273" s="22">
        <v>0</v>
      </c>
      <c r="BD273" s="22">
        <v>0</v>
      </c>
    </row>
    <row r="274" spans="1:56" x14ac:dyDescent="0.3">
      <c r="A274" s="23" t="s">
        <v>30</v>
      </c>
      <c r="B274" s="22">
        <v>0</v>
      </c>
      <c r="C274" s="22">
        <v>0</v>
      </c>
      <c r="D274" s="22">
        <v>0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  <c r="AQ274" s="22"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v>0</v>
      </c>
      <c r="BC274" s="22">
        <v>0</v>
      </c>
      <c r="BD274" s="22">
        <v>0</v>
      </c>
    </row>
    <row r="275" spans="1:56" x14ac:dyDescent="0.3">
      <c r="A275" s="25" t="s">
        <v>31</v>
      </c>
      <c r="B275" s="22">
        <v>0</v>
      </c>
      <c r="C275" s="22">
        <v>0</v>
      </c>
      <c r="D275" s="22">
        <v>0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v>0</v>
      </c>
      <c r="AQ275" s="22"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v>0</v>
      </c>
      <c r="AW275" s="22">
        <v>0</v>
      </c>
      <c r="AX275" s="22">
        <v>0</v>
      </c>
      <c r="AY275" s="22">
        <v>0</v>
      </c>
      <c r="AZ275" s="22">
        <v>0</v>
      </c>
      <c r="BA275" s="22">
        <v>0</v>
      </c>
      <c r="BB275" s="22">
        <v>0</v>
      </c>
      <c r="BC275" s="22">
        <v>0</v>
      </c>
      <c r="BD275" s="22">
        <v>0</v>
      </c>
    </row>
    <row r="276" spans="1:56" x14ac:dyDescent="0.3">
      <c r="A276" s="23" t="s">
        <v>32</v>
      </c>
      <c r="B276" s="22">
        <v>0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0</v>
      </c>
      <c r="AQ276" s="22"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v>0</v>
      </c>
      <c r="AW276" s="22"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v>0</v>
      </c>
      <c r="BC276" s="22">
        <v>0</v>
      </c>
      <c r="BD276" s="22">
        <v>0</v>
      </c>
    </row>
    <row r="277" spans="1:56" x14ac:dyDescent="0.3">
      <c r="A277" s="23" t="s">
        <v>33</v>
      </c>
      <c r="B277" s="22">
        <v>1.1951720250596871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47.411914176397161</v>
      </c>
      <c r="K277" s="22">
        <v>123.12033970715828</v>
      </c>
      <c r="L277" s="22">
        <v>0</v>
      </c>
      <c r="M277" s="22">
        <v>0</v>
      </c>
      <c r="N277" s="22">
        <v>1.3024310529496591E-2</v>
      </c>
      <c r="O277" s="22">
        <v>0</v>
      </c>
      <c r="P277" s="22">
        <v>0</v>
      </c>
      <c r="Q277" s="22">
        <v>55.223076645065547</v>
      </c>
      <c r="R277" s="22">
        <v>2.2337585537483343E-2</v>
      </c>
      <c r="S277" s="22">
        <v>2.5282485145493382E-2</v>
      </c>
      <c r="T277" s="22">
        <v>0</v>
      </c>
      <c r="U277" s="22">
        <v>0</v>
      </c>
      <c r="V277" s="22">
        <v>1.7981209889840295</v>
      </c>
      <c r="W277" s="22">
        <v>0</v>
      </c>
      <c r="X277" s="22">
        <v>7.1311930828561332</v>
      </c>
      <c r="Y277" s="22">
        <v>10.064727495646865</v>
      </c>
      <c r="Z277" s="22">
        <v>454.45113821841653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10.157469533328946</v>
      </c>
      <c r="AM277" s="22">
        <v>5.6938943526918312E-3</v>
      </c>
      <c r="AN277" s="22">
        <v>1.4556582356496189E-2</v>
      </c>
      <c r="AO277" s="22">
        <v>0</v>
      </c>
      <c r="AP277" s="22">
        <v>0</v>
      </c>
      <c r="AQ277" s="22"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v>1.3024310529496591E-2</v>
      </c>
      <c r="AW277" s="22">
        <v>1.3024310529496591E-2</v>
      </c>
      <c r="AX277" s="22">
        <v>0</v>
      </c>
      <c r="AY277" s="22">
        <v>0</v>
      </c>
      <c r="AZ277" s="22">
        <v>0</v>
      </c>
      <c r="BA277" s="22">
        <v>5.956689476662224E-2</v>
      </c>
      <c r="BB277" s="22">
        <v>0</v>
      </c>
      <c r="BC277" s="22">
        <v>3.2776441935891256</v>
      </c>
      <c r="BD277" s="22">
        <v>713.99730644024953</v>
      </c>
    </row>
    <row r="278" spans="1:56" x14ac:dyDescent="0.3">
      <c r="A278" s="23" t="s">
        <v>34</v>
      </c>
      <c r="B278" s="22">
        <v>0.77784956176405262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2.837393853199154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  <c r="AQ278" s="22"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v>0</v>
      </c>
      <c r="AW278" s="22">
        <v>0</v>
      </c>
      <c r="AX278" s="22">
        <v>0</v>
      </c>
      <c r="AY278" s="22">
        <v>0</v>
      </c>
      <c r="AZ278" s="22">
        <v>0</v>
      </c>
      <c r="BA278" s="22">
        <v>4.3365825384794432</v>
      </c>
      <c r="BB278" s="22">
        <v>0</v>
      </c>
      <c r="BC278" s="22">
        <v>8.9827852932410384</v>
      </c>
      <c r="BD278" s="22">
        <v>16.934611246683691</v>
      </c>
    </row>
    <row r="279" spans="1:56" x14ac:dyDescent="0.3">
      <c r="A279" s="23" t="s">
        <v>35</v>
      </c>
      <c r="B279" s="22">
        <v>0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4.1042684039787383E-5</v>
      </c>
      <c r="J279" s="22">
        <v>22577.85452990924</v>
      </c>
      <c r="K279" s="22">
        <v>368.31690928941305</v>
      </c>
      <c r="L279" s="22">
        <v>0</v>
      </c>
      <c r="M279" s="22">
        <v>0</v>
      </c>
      <c r="N279" s="22">
        <v>2998.3122075503602</v>
      </c>
      <c r="O279" s="22">
        <v>70.712173185499225</v>
      </c>
      <c r="P279" s="22">
        <v>0</v>
      </c>
      <c r="Q279" s="22">
        <v>477.01747867918169</v>
      </c>
      <c r="R279" s="22">
        <v>4.7201739348310595E-2</v>
      </c>
      <c r="S279" s="22">
        <v>1192.8926352581736</v>
      </c>
      <c r="T279" s="22">
        <v>0</v>
      </c>
      <c r="U279" s="22">
        <v>0</v>
      </c>
      <c r="V279" s="22">
        <v>0</v>
      </c>
      <c r="W279" s="22">
        <v>9.770472352881486E-2</v>
      </c>
      <c r="X279" s="22">
        <v>0</v>
      </c>
      <c r="Y279" s="22">
        <v>0.71397923559954457</v>
      </c>
      <c r="Z279" s="22">
        <v>958.19326484182307</v>
      </c>
      <c r="AA279" s="22">
        <v>0</v>
      </c>
      <c r="AB279" s="22">
        <v>0</v>
      </c>
      <c r="AC279" s="22">
        <v>0</v>
      </c>
      <c r="AD279" s="22">
        <v>0</v>
      </c>
      <c r="AE279" s="22">
        <v>12.589072365303609</v>
      </c>
      <c r="AF279" s="22">
        <v>0</v>
      </c>
      <c r="AG279" s="22">
        <v>1.1077818805050512E-3</v>
      </c>
      <c r="AH279" s="22">
        <v>0</v>
      </c>
      <c r="AI279" s="22">
        <v>0</v>
      </c>
      <c r="AJ279" s="22">
        <v>0</v>
      </c>
      <c r="AK279" s="22">
        <v>0</v>
      </c>
      <c r="AL279" s="22">
        <v>11249.696729180867</v>
      </c>
      <c r="AM279" s="22">
        <v>1980.4941633305461</v>
      </c>
      <c r="AN279" s="22">
        <v>7.6070697001174112</v>
      </c>
      <c r="AO279" s="22">
        <v>0</v>
      </c>
      <c r="AP279" s="22">
        <v>472.60096810518286</v>
      </c>
      <c r="AQ279" s="22">
        <v>0</v>
      </c>
      <c r="AR279" s="22">
        <v>0</v>
      </c>
      <c r="AS279" s="22">
        <v>4410.1027995865697</v>
      </c>
      <c r="AT279" s="22">
        <v>0</v>
      </c>
      <c r="AU279" s="22">
        <v>0</v>
      </c>
      <c r="AV279" s="22">
        <v>0</v>
      </c>
      <c r="AW279" s="22">
        <v>3.6794589312391559</v>
      </c>
      <c r="AX279" s="22">
        <v>0</v>
      </c>
      <c r="AY279" s="22">
        <v>242.11937895696329</v>
      </c>
      <c r="AZ279" s="22">
        <v>18.339560842714185</v>
      </c>
      <c r="BA279" s="22">
        <v>22.337274744588676</v>
      </c>
      <c r="BB279" s="22">
        <v>0</v>
      </c>
      <c r="BC279" s="22">
        <v>7.9236657978959961</v>
      </c>
      <c r="BD279" s="22">
        <v>47071.649374778717</v>
      </c>
    </row>
    <row r="280" spans="1:56" x14ac:dyDescent="0.3">
      <c r="A280" s="23" t="s">
        <v>361</v>
      </c>
      <c r="B280" s="22">
        <v>0</v>
      </c>
      <c r="C280" s="22">
        <v>0</v>
      </c>
      <c r="D280" s="22">
        <v>0</v>
      </c>
      <c r="E280" s="22">
        <v>0</v>
      </c>
      <c r="F280" s="22">
        <v>0</v>
      </c>
      <c r="G280" s="22">
        <v>0.3975870536916366</v>
      </c>
      <c r="H280" s="22">
        <v>0.26609316602940386</v>
      </c>
      <c r="I280" s="22">
        <v>1.9214604986805967E-2</v>
      </c>
      <c r="J280" s="22">
        <v>23723.797070170716</v>
      </c>
      <c r="K280" s="22">
        <v>334.08627777478591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6.5605260380203561</v>
      </c>
      <c r="T280" s="22">
        <v>0</v>
      </c>
      <c r="U280" s="22">
        <v>0</v>
      </c>
      <c r="V280" s="22">
        <v>35.560217136087019</v>
      </c>
      <c r="W280" s="22">
        <v>0.30461941946254506</v>
      </c>
      <c r="X280" s="22">
        <v>0</v>
      </c>
      <c r="Y280" s="22">
        <v>12.383618827077386</v>
      </c>
      <c r="Z280" s="22">
        <v>6690.1297131778765</v>
      </c>
      <c r="AA280" s="22">
        <v>0</v>
      </c>
      <c r="AB280" s="22">
        <v>0</v>
      </c>
      <c r="AC280" s="22">
        <v>0</v>
      </c>
      <c r="AD280" s="22">
        <v>0</v>
      </c>
      <c r="AE280" s="22">
        <v>4895.7315155366459</v>
      </c>
      <c r="AF280" s="22">
        <v>0</v>
      </c>
      <c r="AG280" s="22">
        <v>0</v>
      </c>
      <c r="AH280" s="22">
        <v>0</v>
      </c>
      <c r="AI280" s="22">
        <v>2.882190748020895E-2</v>
      </c>
      <c r="AJ280" s="22">
        <v>0</v>
      </c>
      <c r="AK280" s="22">
        <v>156.45521223544614</v>
      </c>
      <c r="AL280" s="22">
        <v>0</v>
      </c>
      <c r="AM280" s="22">
        <v>13.804043944208088</v>
      </c>
      <c r="AN280" s="22">
        <v>0</v>
      </c>
      <c r="AO280" s="22">
        <v>0</v>
      </c>
      <c r="AP280" s="22">
        <v>76.023166891054984</v>
      </c>
      <c r="AQ280" s="22">
        <v>0</v>
      </c>
      <c r="AR280" s="22">
        <v>0</v>
      </c>
      <c r="AS280" s="22">
        <v>2695.7866626097261</v>
      </c>
      <c r="AT280" s="22">
        <v>0</v>
      </c>
      <c r="AU280" s="22">
        <v>0</v>
      </c>
      <c r="AV280" s="22">
        <v>0</v>
      </c>
      <c r="AW280" s="22">
        <v>0</v>
      </c>
      <c r="AX280" s="22">
        <v>11.213177661694221</v>
      </c>
      <c r="AY280" s="22">
        <v>0</v>
      </c>
      <c r="AZ280" s="22">
        <v>0</v>
      </c>
      <c r="BA280" s="22">
        <v>210.72540836878667</v>
      </c>
      <c r="BB280" s="22">
        <v>19.043420324196241</v>
      </c>
      <c r="BC280" s="22">
        <v>6.9261857935268463</v>
      </c>
      <c r="BD280" s="22">
        <v>38889.242552641495</v>
      </c>
    </row>
    <row r="281" spans="1:56" x14ac:dyDescent="0.3">
      <c r="A281" s="23" t="s">
        <v>36</v>
      </c>
      <c r="B281" s="22">
        <v>0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6.7055175292153588E-2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v>0</v>
      </c>
      <c r="AQ281" s="22"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v>0</v>
      </c>
      <c r="AW281" s="22"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v>0</v>
      </c>
      <c r="BC281" s="22">
        <v>0</v>
      </c>
      <c r="BD281" s="22">
        <v>6.7055175292153588E-2</v>
      </c>
    </row>
    <row r="282" spans="1:56" x14ac:dyDescent="0.3">
      <c r="A282" s="23" t="s">
        <v>37</v>
      </c>
      <c r="B282" s="22">
        <v>0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8.9374711245456724E-5</v>
      </c>
      <c r="J282" s="22">
        <v>1094.3825226214276</v>
      </c>
      <c r="K282" s="22">
        <v>38.16060651616074</v>
      </c>
      <c r="L282" s="22">
        <v>0</v>
      </c>
      <c r="M282" s="22">
        <v>0</v>
      </c>
      <c r="N282" s="22">
        <v>558.45638688375482</v>
      </c>
      <c r="O282" s="22">
        <v>28.002247894530093</v>
      </c>
      <c r="P282" s="22">
        <v>0</v>
      </c>
      <c r="Q282" s="22">
        <v>4.1878003807620037E-3</v>
      </c>
      <c r="R282" s="22">
        <v>0</v>
      </c>
      <c r="S282" s="22">
        <v>0.42334371374857493</v>
      </c>
      <c r="T282" s="22">
        <v>0</v>
      </c>
      <c r="U282" s="22">
        <v>55.984615743084355</v>
      </c>
      <c r="V282" s="22">
        <v>0</v>
      </c>
      <c r="W282" s="22">
        <v>3.4474910967565914E-2</v>
      </c>
      <c r="X282" s="22">
        <v>0</v>
      </c>
      <c r="Y282" s="22">
        <v>0.25192610644587576</v>
      </c>
      <c r="Z282" s="22">
        <v>158.5666516231322</v>
      </c>
      <c r="AA282" s="22">
        <v>0</v>
      </c>
      <c r="AB282" s="22">
        <v>0</v>
      </c>
      <c r="AC282" s="22">
        <v>0.26584916198443043</v>
      </c>
      <c r="AD282" s="22">
        <v>0</v>
      </c>
      <c r="AE282" s="22">
        <v>0</v>
      </c>
      <c r="AF282" s="22">
        <v>0</v>
      </c>
      <c r="AG282" s="22">
        <v>2.4123102084919325E-3</v>
      </c>
      <c r="AH282" s="22">
        <v>0</v>
      </c>
      <c r="AI282" s="22">
        <v>0</v>
      </c>
      <c r="AJ282" s="22">
        <v>0</v>
      </c>
      <c r="AK282" s="22">
        <v>0.88722151937193594</v>
      </c>
      <c r="AL282" s="22">
        <v>3961.8590038595794</v>
      </c>
      <c r="AM282" s="22">
        <v>0</v>
      </c>
      <c r="AN282" s="22">
        <v>0</v>
      </c>
      <c r="AO282" s="22">
        <v>0</v>
      </c>
      <c r="AP282" s="22">
        <v>166.75628066033653</v>
      </c>
      <c r="AQ282" s="22">
        <v>0</v>
      </c>
      <c r="AR282" s="22">
        <v>0</v>
      </c>
      <c r="AS282" s="22">
        <v>29.971942467827475</v>
      </c>
      <c r="AT282" s="22">
        <v>0</v>
      </c>
      <c r="AU282" s="22">
        <v>0</v>
      </c>
      <c r="AV282" s="22">
        <v>0</v>
      </c>
      <c r="AW282" s="22">
        <v>0</v>
      </c>
      <c r="AX282" s="22">
        <v>0</v>
      </c>
      <c r="AY282" s="22">
        <v>0</v>
      </c>
      <c r="AZ282" s="22">
        <v>0</v>
      </c>
      <c r="BA282" s="22">
        <v>9.9224482216284482</v>
      </c>
      <c r="BB282" s="22">
        <v>0</v>
      </c>
      <c r="BC282" s="22">
        <v>9.2310352128346387E-2</v>
      </c>
      <c r="BD282" s="22">
        <v>6104.0245217414094</v>
      </c>
    </row>
    <row r="283" spans="1:56" x14ac:dyDescent="0.3">
      <c r="A283" s="23" t="s">
        <v>38</v>
      </c>
      <c r="B283" s="22">
        <v>0</v>
      </c>
      <c r="C283" s="22">
        <v>0</v>
      </c>
      <c r="D283" s="22">
        <v>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0</v>
      </c>
      <c r="AQ283" s="22"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v>0</v>
      </c>
      <c r="AW283" s="22"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v>0</v>
      </c>
      <c r="BC283" s="22">
        <v>0</v>
      </c>
      <c r="BD283" s="22">
        <v>0</v>
      </c>
    </row>
    <row r="284" spans="1:56" x14ac:dyDescent="0.3">
      <c r="A284" s="23" t="s">
        <v>197</v>
      </c>
      <c r="B284" s="22">
        <v>0.38817383811729222</v>
      </c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2">
        <v>0</v>
      </c>
      <c r="I284" s="22">
        <v>3.8200551672263072E-3</v>
      </c>
      <c r="J284" s="22">
        <v>71917.475595750351</v>
      </c>
      <c r="K284" s="22">
        <v>1371.4494815055862</v>
      </c>
      <c r="L284" s="22">
        <v>0</v>
      </c>
      <c r="M284" s="22">
        <v>0</v>
      </c>
      <c r="N284" s="22">
        <v>0</v>
      </c>
      <c r="O284" s="22">
        <v>65.31418483570009</v>
      </c>
      <c r="P284" s="22">
        <v>0</v>
      </c>
      <c r="Q284" s="22">
        <v>0.17899502287516944</v>
      </c>
      <c r="R284" s="22">
        <v>0.19006201994028654</v>
      </c>
      <c r="S284" s="22">
        <v>9460.8657480982401</v>
      </c>
      <c r="T284" s="22">
        <v>0</v>
      </c>
      <c r="U284" s="22">
        <v>0</v>
      </c>
      <c r="V284" s="22">
        <v>0</v>
      </c>
      <c r="W284" s="22">
        <v>0.2925851981792017</v>
      </c>
      <c r="X284" s="22">
        <v>0</v>
      </c>
      <c r="Y284" s="22">
        <v>485.12337030771658</v>
      </c>
      <c r="Z284" s="22">
        <v>4103.4550314872658</v>
      </c>
      <c r="AA284" s="22">
        <v>0</v>
      </c>
      <c r="AB284" s="22">
        <v>0</v>
      </c>
      <c r="AC284" s="22">
        <v>0</v>
      </c>
      <c r="AD284" s="22">
        <v>0</v>
      </c>
      <c r="AE284" s="22">
        <v>13325.231514890409</v>
      </c>
      <c r="AF284" s="22">
        <v>0</v>
      </c>
      <c r="AG284" s="22">
        <v>0.10310699691766353</v>
      </c>
      <c r="AH284" s="22">
        <v>0</v>
      </c>
      <c r="AI284" s="22">
        <v>0</v>
      </c>
      <c r="AJ284" s="22">
        <v>0</v>
      </c>
      <c r="AK284" s="22">
        <v>7.5297622760653766</v>
      </c>
      <c r="AL284" s="22">
        <v>33710.339862247085</v>
      </c>
      <c r="AM284" s="22">
        <v>58.953827115852498</v>
      </c>
      <c r="AN284" s="22">
        <v>22.780024500201876</v>
      </c>
      <c r="AO284" s="22">
        <v>0</v>
      </c>
      <c r="AP284" s="22">
        <v>0</v>
      </c>
      <c r="AQ284" s="22">
        <v>0</v>
      </c>
      <c r="AR284" s="22">
        <v>2.5231299477623992</v>
      </c>
      <c r="AS284" s="22">
        <v>1487.5037245180515</v>
      </c>
      <c r="AT284" s="22">
        <v>0</v>
      </c>
      <c r="AU284" s="22">
        <v>0</v>
      </c>
      <c r="AV284" s="22">
        <v>0</v>
      </c>
      <c r="AW284" s="22">
        <v>0</v>
      </c>
      <c r="AX284" s="22">
        <v>0</v>
      </c>
      <c r="AY284" s="22">
        <v>0</v>
      </c>
      <c r="AZ284" s="22">
        <v>0</v>
      </c>
      <c r="BA284" s="22">
        <v>169.95842382388108</v>
      </c>
      <c r="BB284" s="22">
        <v>0</v>
      </c>
      <c r="BC284" s="22">
        <v>186.43583514716414</v>
      </c>
      <c r="BD284" s="22">
        <v>136376.0962595825</v>
      </c>
    </row>
    <row r="285" spans="1:56" x14ac:dyDescent="0.3">
      <c r="A285" s="23" t="s">
        <v>40</v>
      </c>
      <c r="B285" s="22">
        <v>0</v>
      </c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0</v>
      </c>
      <c r="AQ285" s="22"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v>0</v>
      </c>
      <c r="AW285" s="22"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v>0</v>
      </c>
      <c r="BC285" s="22">
        <v>0</v>
      </c>
      <c r="BD285" s="22">
        <v>0</v>
      </c>
    </row>
    <row r="286" spans="1:56" x14ac:dyDescent="0.3">
      <c r="A286" s="23" t="s">
        <v>41</v>
      </c>
      <c r="B286" s="22">
        <v>0</v>
      </c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2">
        <v>0</v>
      </c>
      <c r="I286" s="22">
        <v>5.0358460542569998E-4</v>
      </c>
      <c r="J286" s="22">
        <v>347.60304339782459</v>
      </c>
      <c r="K286" s="22">
        <v>0.11873685204353597</v>
      </c>
      <c r="L286" s="22">
        <v>0</v>
      </c>
      <c r="M286" s="22">
        <v>0</v>
      </c>
      <c r="N286" s="22">
        <v>27.008094151542892</v>
      </c>
      <c r="O286" s="22">
        <v>5.1690553605304432E-2</v>
      </c>
      <c r="P286" s="22">
        <v>0</v>
      </c>
      <c r="Q286" s="22">
        <v>2.3596292205697447E-2</v>
      </c>
      <c r="R286" s="22">
        <v>6.4019666819250727</v>
      </c>
      <c r="S286" s="22">
        <v>418.52496558812283</v>
      </c>
      <c r="T286" s="22">
        <v>0</v>
      </c>
      <c r="U286" s="22">
        <v>0</v>
      </c>
      <c r="V286" s="22">
        <v>0</v>
      </c>
      <c r="W286" s="22">
        <v>1.0726879828381152E-4</v>
      </c>
      <c r="X286" s="22">
        <v>0</v>
      </c>
      <c r="Y286" s="22">
        <v>7.8386890455475712E-4</v>
      </c>
      <c r="Z286" s="22">
        <v>96.584401475949662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1.3592237307167255E-2</v>
      </c>
      <c r="AH286" s="22">
        <v>0</v>
      </c>
      <c r="AI286" s="22">
        <v>0</v>
      </c>
      <c r="AJ286" s="22">
        <v>0</v>
      </c>
      <c r="AK286" s="22">
        <v>2.760592660677276E-3</v>
      </c>
      <c r="AL286" s="22">
        <v>12.327973488408416</v>
      </c>
      <c r="AM286" s="22">
        <v>0</v>
      </c>
      <c r="AN286" s="22">
        <v>8.3517070180556419E-3</v>
      </c>
      <c r="AO286" s="22">
        <v>0</v>
      </c>
      <c r="AP286" s="22">
        <v>0.51886271293176478</v>
      </c>
      <c r="AQ286" s="22">
        <v>0</v>
      </c>
      <c r="AR286" s="22">
        <v>0</v>
      </c>
      <c r="AS286" s="22">
        <v>9.3839666013751266E-2</v>
      </c>
      <c r="AT286" s="22">
        <v>0</v>
      </c>
      <c r="AU286" s="22">
        <v>0</v>
      </c>
      <c r="AV286" s="22">
        <v>0</v>
      </c>
      <c r="AW286" s="22">
        <v>0</v>
      </c>
      <c r="AX286" s="22">
        <v>0</v>
      </c>
      <c r="AY286" s="22">
        <v>0</v>
      </c>
      <c r="AZ286" s="22">
        <v>0</v>
      </c>
      <c r="BA286" s="22">
        <v>14.044151882544892</v>
      </c>
      <c r="BB286" s="22">
        <v>0</v>
      </c>
      <c r="BC286" s="22">
        <v>86.172628839529736</v>
      </c>
      <c r="BD286" s="22">
        <v>1009.5000508419424</v>
      </c>
    </row>
    <row r="287" spans="1:56" x14ac:dyDescent="0.3">
      <c r="A287" s="23" t="s">
        <v>42</v>
      </c>
      <c r="B287" s="22">
        <v>0</v>
      </c>
      <c r="C287" s="22">
        <v>0</v>
      </c>
      <c r="D287" s="22">
        <v>0</v>
      </c>
      <c r="E287" s="22">
        <v>0</v>
      </c>
      <c r="F287" s="22">
        <v>7.8193499294988672E-2</v>
      </c>
      <c r="G287" s="22">
        <v>0</v>
      </c>
      <c r="H287" s="22">
        <v>0</v>
      </c>
      <c r="I287" s="22">
        <v>4.9233967533612128E-3</v>
      </c>
      <c r="J287" s="22">
        <v>852.50969312401287</v>
      </c>
      <c r="K287" s="22">
        <v>164.91036106435647</v>
      </c>
      <c r="L287" s="22">
        <v>0</v>
      </c>
      <c r="M287" s="22">
        <v>0</v>
      </c>
      <c r="N287" s="22">
        <v>0</v>
      </c>
      <c r="O287" s="22">
        <v>0.50536315260206666</v>
      </c>
      <c r="P287" s="22">
        <v>0</v>
      </c>
      <c r="Q287" s="22">
        <v>0.23069392349412049</v>
      </c>
      <c r="R287" s="22">
        <v>2.3733902039684198E-2</v>
      </c>
      <c r="S287" s="22">
        <v>71.484539632986895</v>
      </c>
      <c r="T287" s="22">
        <v>0</v>
      </c>
      <c r="U287" s="22">
        <v>0</v>
      </c>
      <c r="V287" s="22">
        <v>9.4011438436650376</v>
      </c>
      <c r="W287" s="22">
        <v>9.0186066021847129</v>
      </c>
      <c r="X287" s="22">
        <v>0</v>
      </c>
      <c r="Y287" s="22">
        <v>0.46107449816474566</v>
      </c>
      <c r="Z287" s="22">
        <v>222.71009932340928</v>
      </c>
      <c r="AA287" s="22">
        <v>0</v>
      </c>
      <c r="AB287" s="22">
        <v>0</v>
      </c>
      <c r="AC287" s="22">
        <v>0</v>
      </c>
      <c r="AD287" s="22">
        <v>0</v>
      </c>
      <c r="AE287" s="22">
        <v>228.13247066148006</v>
      </c>
      <c r="AF287" s="22">
        <v>0</v>
      </c>
      <c r="AG287" s="22">
        <v>0.13288725729106099</v>
      </c>
      <c r="AH287" s="22">
        <v>0</v>
      </c>
      <c r="AI287" s="22">
        <v>0</v>
      </c>
      <c r="AJ287" s="22">
        <v>0</v>
      </c>
      <c r="AK287" s="22">
        <v>0.79266965121653998</v>
      </c>
      <c r="AL287" s="22">
        <v>3550.4392272293071</v>
      </c>
      <c r="AM287" s="22">
        <v>5.9634785795482239</v>
      </c>
      <c r="AN287" s="22">
        <v>2.3980882016257792</v>
      </c>
      <c r="AO287" s="22">
        <v>0</v>
      </c>
      <c r="AP287" s="22">
        <v>269.96525958550262</v>
      </c>
      <c r="AQ287" s="22"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v>0</v>
      </c>
      <c r="AW287" s="22">
        <v>0</v>
      </c>
      <c r="AX287" s="22">
        <v>0</v>
      </c>
      <c r="AY287" s="22">
        <v>0</v>
      </c>
      <c r="AZ287" s="22">
        <v>0</v>
      </c>
      <c r="BA287" s="22">
        <v>143.78442433957446</v>
      </c>
      <c r="BB287" s="22">
        <v>12.46374356694348</v>
      </c>
      <c r="BC287" s="22">
        <v>0.46939771807417718</v>
      </c>
      <c r="BD287" s="22">
        <v>5545.8800727535281</v>
      </c>
    </row>
    <row r="288" spans="1:56" x14ac:dyDescent="0.3">
      <c r="A288" s="23" t="s">
        <v>43</v>
      </c>
      <c r="B288" s="22">
        <v>0</v>
      </c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1.9804613363969814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0</v>
      </c>
      <c r="AQ288" s="22"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v>0</v>
      </c>
      <c r="AW288" s="22">
        <v>0</v>
      </c>
      <c r="AX288" s="22">
        <v>0</v>
      </c>
      <c r="AY288" s="22">
        <v>0</v>
      </c>
      <c r="AZ288" s="22">
        <v>0</v>
      </c>
      <c r="BA288" s="22">
        <v>0</v>
      </c>
      <c r="BB288" s="22">
        <v>0</v>
      </c>
      <c r="BC288" s="22">
        <v>0</v>
      </c>
      <c r="BD288" s="22">
        <v>1.9804613363969814</v>
      </c>
    </row>
    <row r="289" spans="1:56" x14ac:dyDescent="0.3">
      <c r="A289" s="23" t="s">
        <v>44</v>
      </c>
      <c r="B289" s="22">
        <v>0</v>
      </c>
      <c r="C289" s="22">
        <v>0</v>
      </c>
      <c r="D289" s="22">
        <v>0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0</v>
      </c>
      <c r="AQ289" s="22"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v>0</v>
      </c>
      <c r="AW289" s="22">
        <v>0</v>
      </c>
      <c r="AX289" s="22">
        <v>0</v>
      </c>
      <c r="AY289" s="22">
        <v>0</v>
      </c>
      <c r="AZ289" s="22">
        <v>0</v>
      </c>
      <c r="BA289" s="22">
        <v>0</v>
      </c>
      <c r="BB289" s="22">
        <v>0</v>
      </c>
      <c r="BC289" s="22">
        <v>3.064543653999198E-2</v>
      </c>
      <c r="BD289" s="22">
        <v>3.064543653999198E-2</v>
      </c>
    </row>
    <row r="290" spans="1:56" x14ac:dyDescent="0.3">
      <c r="A290" s="23" t="s">
        <v>45</v>
      </c>
      <c r="B290" s="22">
        <v>0</v>
      </c>
      <c r="C290" s="22">
        <v>0</v>
      </c>
      <c r="D290" s="22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295.95983565679956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0.16242081366195749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0.15782399818095869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2.7580892885992778E-2</v>
      </c>
      <c r="AP290" s="22">
        <v>0</v>
      </c>
      <c r="AQ290" s="22"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v>0</v>
      </c>
      <c r="AW290" s="22"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v>0</v>
      </c>
      <c r="BC290" s="22">
        <v>0</v>
      </c>
      <c r="BD290" s="22">
        <v>296.30766136152846</v>
      </c>
    </row>
    <row r="291" spans="1:56" x14ac:dyDescent="0.3">
      <c r="A291" s="23" t="s">
        <v>46</v>
      </c>
      <c r="B291" s="22">
        <v>0</v>
      </c>
      <c r="C291" s="22">
        <v>0</v>
      </c>
      <c r="D291" s="22">
        <v>0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0</v>
      </c>
      <c r="AQ291" s="22"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v>0</v>
      </c>
      <c r="AW291" s="22"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v>0</v>
      </c>
      <c r="BC291" s="22">
        <v>0</v>
      </c>
      <c r="BD291" s="22">
        <v>0</v>
      </c>
    </row>
    <row r="292" spans="1:56" x14ac:dyDescent="0.3">
      <c r="A292" s="23" t="s">
        <v>47</v>
      </c>
      <c r="B292" s="22">
        <v>0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3.3505028770959395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  <c r="AQ292" s="22"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v>0</v>
      </c>
      <c r="AW292" s="22"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v>0</v>
      </c>
      <c r="BC292" s="22">
        <v>0</v>
      </c>
      <c r="BD292" s="22">
        <v>3.3505028770959395</v>
      </c>
    </row>
    <row r="293" spans="1:56" x14ac:dyDescent="0.3">
      <c r="A293" s="23" t="s">
        <v>48</v>
      </c>
      <c r="B293" s="22">
        <v>0</v>
      </c>
      <c r="C293" s="22">
        <v>0</v>
      </c>
      <c r="D293" s="22">
        <v>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0</v>
      </c>
      <c r="AQ293" s="22"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v>0</v>
      </c>
      <c r="AW293" s="22"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v>0</v>
      </c>
      <c r="BC293" s="22">
        <v>108.74763180928788</v>
      </c>
      <c r="BD293" s="22">
        <v>108.74763180928788</v>
      </c>
    </row>
    <row r="294" spans="1:56" x14ac:dyDescent="0.3">
      <c r="A294" s="23" t="s">
        <v>49</v>
      </c>
      <c r="B294" s="22">
        <v>6.1191275411228983</v>
      </c>
      <c r="C294" s="22">
        <v>0</v>
      </c>
      <c r="D294" s="22">
        <v>0.22064714308794223</v>
      </c>
      <c r="E294" s="22">
        <v>0</v>
      </c>
      <c r="F294" s="22">
        <v>0</v>
      </c>
      <c r="G294" s="22">
        <v>0</v>
      </c>
      <c r="H294" s="22">
        <v>0</v>
      </c>
      <c r="I294" s="22">
        <v>1.2856624638778664</v>
      </c>
      <c r="J294" s="22">
        <v>2515.6068234241334</v>
      </c>
      <c r="K294" s="22">
        <v>28.775559175441558</v>
      </c>
      <c r="L294" s="22">
        <v>0</v>
      </c>
      <c r="M294" s="22">
        <v>0</v>
      </c>
      <c r="N294" s="22">
        <v>3.7601950634570156</v>
      </c>
      <c r="O294" s="22">
        <v>1.3381398272538123</v>
      </c>
      <c r="P294" s="22">
        <v>0</v>
      </c>
      <c r="Q294" s="22">
        <v>0.58170975388700041</v>
      </c>
      <c r="R294" s="22">
        <v>4053.1669690511658</v>
      </c>
      <c r="S294" s="22">
        <v>6773.781384996114</v>
      </c>
      <c r="T294" s="22">
        <v>3.7540659761490167E-2</v>
      </c>
      <c r="U294" s="22">
        <v>0</v>
      </c>
      <c r="V294" s="22">
        <v>12.353941605184266</v>
      </c>
      <c r="W294" s="22">
        <v>33.51762776559957</v>
      </c>
      <c r="X294" s="22">
        <v>6.1007402791989032</v>
      </c>
      <c r="Y294" s="22">
        <v>11.509626658775163</v>
      </c>
      <c r="Z294" s="22">
        <v>7092.5331713224095</v>
      </c>
      <c r="AA294" s="22">
        <v>0</v>
      </c>
      <c r="AB294" s="22">
        <v>0</v>
      </c>
      <c r="AC294" s="22">
        <v>0</v>
      </c>
      <c r="AD294" s="22">
        <v>0</v>
      </c>
      <c r="AE294" s="22">
        <v>3.303578059011135</v>
      </c>
      <c r="AF294" s="22">
        <v>0</v>
      </c>
      <c r="AG294" s="22">
        <v>70.779011156748453</v>
      </c>
      <c r="AH294" s="22">
        <v>0</v>
      </c>
      <c r="AI294" s="22">
        <v>45.521106379083918</v>
      </c>
      <c r="AJ294" s="22">
        <v>0.8848869800922684</v>
      </c>
      <c r="AK294" s="22">
        <v>542.38917011644389</v>
      </c>
      <c r="AL294" s="22">
        <v>2987.5108637816484</v>
      </c>
      <c r="AM294" s="22">
        <v>0</v>
      </c>
      <c r="AN294" s="22">
        <v>181.28679335293484</v>
      </c>
      <c r="AO294" s="22">
        <v>0.40605203415489366</v>
      </c>
      <c r="AP294" s="22">
        <v>8738.0488794206703</v>
      </c>
      <c r="AQ294" s="22">
        <v>0.59528760478934417</v>
      </c>
      <c r="AR294" s="22">
        <v>2.0671166778519243</v>
      </c>
      <c r="AS294" s="22">
        <v>40.145454561389528</v>
      </c>
      <c r="AT294" s="22">
        <v>1.3652541978566426</v>
      </c>
      <c r="AU294" s="22">
        <v>0</v>
      </c>
      <c r="AV294" s="22">
        <v>0.82282997109878453</v>
      </c>
      <c r="AW294" s="22">
        <v>2.5497003201273323</v>
      </c>
      <c r="AX294" s="22">
        <v>36.424399735520964</v>
      </c>
      <c r="AY294" s="22">
        <v>0</v>
      </c>
      <c r="AZ294" s="22">
        <v>0</v>
      </c>
      <c r="BA294" s="22">
        <v>350.25961907602903</v>
      </c>
      <c r="BB294" s="22">
        <v>0</v>
      </c>
      <c r="BC294" s="22">
        <v>18.229247089380394</v>
      </c>
      <c r="BD294" s="22">
        <v>33563.278117245296</v>
      </c>
    </row>
    <row r="295" spans="1:56" x14ac:dyDescent="0.3">
      <c r="A295" s="23" t="s">
        <v>50</v>
      </c>
      <c r="B295" s="22">
        <v>32.944801950383244</v>
      </c>
      <c r="C295" s="22">
        <v>0</v>
      </c>
      <c r="D295" s="22">
        <v>31.755950546609935</v>
      </c>
      <c r="E295" s="22">
        <v>23.70979964905667</v>
      </c>
      <c r="F295" s="22">
        <v>0</v>
      </c>
      <c r="G295" s="22">
        <v>3.1603106431866728</v>
      </c>
      <c r="H295" s="22">
        <v>0</v>
      </c>
      <c r="I295" s="22">
        <v>97.404796236559136</v>
      </c>
      <c r="J295" s="22">
        <v>180087.53069685944</v>
      </c>
      <c r="K295" s="22">
        <v>16214.211065468433</v>
      </c>
      <c r="L295" s="22">
        <v>0</v>
      </c>
      <c r="M295" s="22">
        <v>0</v>
      </c>
      <c r="N295" s="22">
        <v>2972.7582731541816</v>
      </c>
      <c r="O295" s="22">
        <v>2890.6263963532406</v>
      </c>
      <c r="P295" s="22">
        <v>0</v>
      </c>
      <c r="Q295" s="22">
        <v>373.29302016353421</v>
      </c>
      <c r="R295" s="22">
        <v>306.20996804351336</v>
      </c>
      <c r="S295" s="22">
        <v>82621.046345749186</v>
      </c>
      <c r="T295" s="22">
        <v>0</v>
      </c>
      <c r="U295" s="22">
        <v>0</v>
      </c>
      <c r="V295" s="22">
        <v>34.42440193332974</v>
      </c>
      <c r="W295" s="22">
        <v>0</v>
      </c>
      <c r="X295" s="22">
        <v>0</v>
      </c>
      <c r="Y295" s="22">
        <v>9596.6510132748135</v>
      </c>
      <c r="Z295" s="22">
        <v>425969.54683934874</v>
      </c>
      <c r="AA295" s="22">
        <v>0</v>
      </c>
      <c r="AB295" s="22">
        <v>0</v>
      </c>
      <c r="AC295" s="22">
        <v>0</v>
      </c>
      <c r="AD295" s="22">
        <v>0</v>
      </c>
      <c r="AE295" s="22">
        <v>29026.685589484263</v>
      </c>
      <c r="AF295" s="22">
        <v>0</v>
      </c>
      <c r="AG295" s="22">
        <v>230.99744774534614</v>
      </c>
      <c r="AH295" s="22">
        <v>0</v>
      </c>
      <c r="AI295" s="22">
        <v>29.304698691367332</v>
      </c>
      <c r="AJ295" s="22">
        <v>0</v>
      </c>
      <c r="AK295" s="22">
        <v>6661.9290898181553</v>
      </c>
      <c r="AL295" s="22">
        <v>102272.13488321664</v>
      </c>
      <c r="AM295" s="22">
        <v>127.60472474285096</v>
      </c>
      <c r="AN295" s="22">
        <v>11.17428383237295</v>
      </c>
      <c r="AO295" s="22">
        <v>0</v>
      </c>
      <c r="AP295" s="22">
        <v>75335.966628705544</v>
      </c>
      <c r="AQ295" s="22">
        <v>0</v>
      </c>
      <c r="AR295" s="22">
        <v>6.584938176530776</v>
      </c>
      <c r="AS295" s="22">
        <v>10580.513751294271</v>
      </c>
      <c r="AT295" s="22">
        <v>0</v>
      </c>
      <c r="AU295" s="22">
        <v>0</v>
      </c>
      <c r="AV295" s="22">
        <v>0</v>
      </c>
      <c r="AW295" s="22">
        <v>0</v>
      </c>
      <c r="AX295" s="22">
        <v>772.74421882169202</v>
      </c>
      <c r="AY295" s="22">
        <v>40.286490875473454</v>
      </c>
      <c r="AZ295" s="22">
        <v>6657.0742780682849</v>
      </c>
      <c r="BA295" s="22">
        <v>0</v>
      </c>
      <c r="BB295" s="22">
        <v>0</v>
      </c>
      <c r="BC295" s="22">
        <v>1034.7356949476725</v>
      </c>
      <c r="BD295" s="22">
        <v>954043.01039779477</v>
      </c>
    </row>
    <row r="296" spans="1:56" x14ac:dyDescent="0.3">
      <c r="A296" s="23" t="s">
        <v>229</v>
      </c>
      <c r="B296" s="22">
        <v>0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0</v>
      </c>
      <c r="AQ296" s="22"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v>0</v>
      </c>
      <c r="AW296" s="22"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v>0</v>
      </c>
      <c r="BC296" s="22">
        <v>0</v>
      </c>
      <c r="BD296" s="22">
        <v>0</v>
      </c>
    </row>
    <row r="297" spans="1:56" x14ac:dyDescent="0.3">
      <c r="A297" s="23" t="s">
        <v>51</v>
      </c>
      <c r="B297" s="22">
        <v>0</v>
      </c>
      <c r="C297" s="22">
        <v>1.1993006899809766</v>
      </c>
      <c r="D297" s="22">
        <v>0.52119845569220102</v>
      </c>
      <c r="E297" s="22">
        <v>0</v>
      </c>
      <c r="F297" s="22">
        <v>0</v>
      </c>
      <c r="G297" s="22">
        <v>0</v>
      </c>
      <c r="H297" s="22">
        <v>0</v>
      </c>
      <c r="I297" s="22">
        <v>5.9534666718974504E-4</v>
      </c>
      <c r="J297" s="22">
        <v>1083.7066364908746</v>
      </c>
      <c r="K297" s="22">
        <v>4.1717872368282345</v>
      </c>
      <c r="L297" s="22">
        <v>2.5997392865465923</v>
      </c>
      <c r="M297" s="22">
        <v>0</v>
      </c>
      <c r="N297" s="22">
        <v>1.0645139753783974</v>
      </c>
      <c r="O297" s="22">
        <v>6.1109490803628798E-2</v>
      </c>
      <c r="P297" s="22">
        <v>0</v>
      </c>
      <c r="Q297" s="22">
        <v>2.789595585596193E-2</v>
      </c>
      <c r="R297" s="22">
        <v>4.1849885330309817</v>
      </c>
      <c r="S297" s="22">
        <v>7283.7124113187865</v>
      </c>
      <c r="T297" s="22">
        <v>0</v>
      </c>
      <c r="U297" s="22">
        <v>0</v>
      </c>
      <c r="V297" s="22">
        <v>213.64389041372149</v>
      </c>
      <c r="W297" s="22">
        <v>0.10885386327280458</v>
      </c>
      <c r="X297" s="22">
        <v>0</v>
      </c>
      <c r="Y297" s="22">
        <v>2.7541022311834903E-2</v>
      </c>
      <c r="Z297" s="22">
        <v>478.93118094019439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1.6068984423448718E-2</v>
      </c>
      <c r="AH297" s="22">
        <v>29.805928126011878</v>
      </c>
      <c r="AI297" s="22">
        <v>6.3687880611170205E-3</v>
      </c>
      <c r="AJ297" s="22">
        <v>0</v>
      </c>
      <c r="AK297" s="22">
        <v>9.6992677754944037E-2</v>
      </c>
      <c r="AL297" s="22">
        <v>433.11840620513431</v>
      </c>
      <c r="AM297" s="22">
        <v>0</v>
      </c>
      <c r="AN297" s="22">
        <v>37.793669647927366</v>
      </c>
      <c r="AO297" s="22">
        <v>0</v>
      </c>
      <c r="AP297" s="22">
        <v>18.4906426523272</v>
      </c>
      <c r="AQ297" s="22">
        <v>0</v>
      </c>
      <c r="AR297" s="22">
        <v>0</v>
      </c>
      <c r="AS297" s="22">
        <v>3.2772644997395672</v>
      </c>
      <c r="AT297" s="22">
        <v>0</v>
      </c>
      <c r="AU297" s="22">
        <v>0</v>
      </c>
      <c r="AV297" s="22">
        <v>0</v>
      </c>
      <c r="AW297" s="22">
        <v>0</v>
      </c>
      <c r="AX297" s="22">
        <v>0</v>
      </c>
      <c r="AY297" s="22">
        <v>3.230712489183106E-2</v>
      </c>
      <c r="AZ297" s="22">
        <v>0</v>
      </c>
      <c r="BA297" s="22">
        <v>17.388602644846266</v>
      </c>
      <c r="BB297" s="22">
        <v>0</v>
      </c>
      <c r="BC297" s="22">
        <v>0</v>
      </c>
      <c r="BD297" s="22">
        <v>9613.987894371061</v>
      </c>
    </row>
    <row r="298" spans="1:56" x14ac:dyDescent="0.3">
      <c r="A298" s="23" t="s">
        <v>52</v>
      </c>
      <c r="B298" s="22">
        <v>1027.1965161809403</v>
      </c>
      <c r="C298" s="22">
        <v>53.112562836981468</v>
      </c>
      <c r="D298" s="22">
        <v>632.84882765687723</v>
      </c>
      <c r="E298" s="22">
        <v>33.973897225924297</v>
      </c>
      <c r="F298" s="22">
        <v>7.8193499294988672E-2</v>
      </c>
      <c r="G298" s="22">
        <v>10.042472068740611</v>
      </c>
      <c r="H298" s="22">
        <v>0.26609316602940386</v>
      </c>
      <c r="I298" s="22">
        <v>100.50317526609641</v>
      </c>
      <c r="J298" s="22">
        <v>755847.67909772298</v>
      </c>
      <c r="K298" s="22">
        <v>26567.297677427723</v>
      </c>
      <c r="L298" s="22">
        <v>2.5997392865465923</v>
      </c>
      <c r="M298" s="22">
        <v>2.3137304587693945</v>
      </c>
      <c r="N298" s="22">
        <v>19585.420782624009</v>
      </c>
      <c r="O298" s="22">
        <v>6440.1460563731816</v>
      </c>
      <c r="P298" s="22">
        <v>492.80236977638958</v>
      </c>
      <c r="Q298" s="22">
        <v>7151.4884094999661</v>
      </c>
      <c r="R298" s="22">
        <v>4608.789563934034</v>
      </c>
      <c r="S298" s="22">
        <v>110623.65410517734</v>
      </c>
      <c r="T298" s="22">
        <v>0.36085001525840554</v>
      </c>
      <c r="U298" s="22">
        <v>522.71001743168119</v>
      </c>
      <c r="V298" s="22">
        <v>458.84445055929598</v>
      </c>
      <c r="W298" s="22">
        <v>1623.7877923105632</v>
      </c>
      <c r="X298" s="22">
        <v>13.231933362055036</v>
      </c>
      <c r="Y298" s="22">
        <v>11298.234182697708</v>
      </c>
      <c r="Z298" s="22">
        <v>573015.50955178519</v>
      </c>
      <c r="AA298" s="22">
        <v>0</v>
      </c>
      <c r="AB298" s="22">
        <v>52.58220615123173</v>
      </c>
      <c r="AC298" s="22">
        <v>76.736072627617105</v>
      </c>
      <c r="AD298" s="22">
        <v>0</v>
      </c>
      <c r="AE298" s="22">
        <v>77756.221343046025</v>
      </c>
      <c r="AF298" s="22">
        <v>114.05465344271515</v>
      </c>
      <c r="AG298" s="22">
        <v>342.80816462825271</v>
      </c>
      <c r="AH298" s="22">
        <v>33.156431003107819</v>
      </c>
      <c r="AI298" s="22">
        <v>575.40690230594589</v>
      </c>
      <c r="AJ298" s="22">
        <v>396.46283366004275</v>
      </c>
      <c r="AK298" s="22">
        <v>25658.393097910171</v>
      </c>
      <c r="AL298" s="22">
        <v>258868.24274706194</v>
      </c>
      <c r="AM298" s="22">
        <v>2192.2951151796906</v>
      </c>
      <c r="AN298" s="22">
        <v>577.51093887398827</v>
      </c>
      <c r="AO298" s="22">
        <v>0.59605374070284389</v>
      </c>
      <c r="AP298" s="22">
        <v>166385.7366513462</v>
      </c>
      <c r="AQ298" s="22">
        <v>9.4318992310960326</v>
      </c>
      <c r="AR298" s="22">
        <v>2032.8525882617073</v>
      </c>
      <c r="AS298" s="22">
        <v>77396.796135293378</v>
      </c>
      <c r="AT298" s="22">
        <v>151.96076003494471</v>
      </c>
      <c r="AU298" s="22">
        <v>0</v>
      </c>
      <c r="AV298" s="22">
        <v>53.104847846769708</v>
      </c>
      <c r="AW298" s="22">
        <v>82.288067438847406</v>
      </c>
      <c r="AX298" s="22">
        <v>912.28228286865453</v>
      </c>
      <c r="AY298" s="22">
        <v>293.02488164190925</v>
      </c>
      <c r="AZ298" s="22">
        <v>54833.504051441501</v>
      </c>
      <c r="BA298" s="22">
        <v>35795.411682469552</v>
      </c>
      <c r="BB298" s="22">
        <v>33.745400733571515</v>
      </c>
      <c r="BC298" s="22">
        <v>5686.3079054745776</v>
      </c>
      <c r="BD298" s="22">
        <v>2230423.8057620577</v>
      </c>
    </row>
  </sheetData>
  <phoneticPr fontId="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M298"/>
  <sheetViews>
    <sheetView workbookViewId="0">
      <selection activeCell="E13" sqref="E13"/>
    </sheetView>
  </sheetViews>
  <sheetFormatPr defaultRowHeight="14" x14ac:dyDescent="0.3"/>
  <cols>
    <col min="2" max="2" width="9.5" bestFit="1" customWidth="1"/>
    <col min="3" max="3" width="8.9140625" bestFit="1" customWidth="1"/>
    <col min="4" max="4" width="10.83203125" customWidth="1"/>
    <col min="5" max="5" width="8.9140625" bestFit="1" customWidth="1"/>
    <col min="6" max="6" width="11" customWidth="1"/>
    <col min="7" max="7" width="8.9140625" bestFit="1" customWidth="1"/>
    <col min="8" max="8" width="10.83203125" customWidth="1"/>
    <col min="9" max="9" width="8.9140625" bestFit="1" customWidth="1"/>
    <col min="10" max="10" width="12.9140625" bestFit="1" customWidth="1"/>
    <col min="11" max="11" width="10.5" bestFit="1" customWidth="1"/>
    <col min="12" max="16" width="8.9140625" bestFit="1" customWidth="1"/>
    <col min="17" max="17" width="9.5" bestFit="1" customWidth="1"/>
    <col min="18" max="18" width="8.9140625" bestFit="1" customWidth="1"/>
    <col min="19" max="19" width="10.5" bestFit="1" customWidth="1"/>
    <col min="20" max="22" width="8.9140625" bestFit="1" customWidth="1"/>
    <col min="23" max="23" width="10.5" bestFit="1" customWidth="1"/>
    <col min="24" max="24" width="8.9140625" bestFit="1" customWidth="1"/>
    <col min="25" max="25" width="10.5" bestFit="1" customWidth="1"/>
    <col min="26" max="26" width="11.9140625" bestFit="1" customWidth="1"/>
    <col min="27" max="30" width="8.9140625" bestFit="1" customWidth="1"/>
    <col min="31" max="31" width="10.5" bestFit="1" customWidth="1"/>
    <col min="32" max="36" width="8.9140625" bestFit="1" customWidth="1"/>
    <col min="37" max="37" width="9.5" bestFit="1" customWidth="1"/>
    <col min="38" max="38" width="11.9140625" bestFit="1" customWidth="1"/>
    <col min="39" max="39" width="9.5" bestFit="1" customWidth="1"/>
    <col min="40" max="41" width="8.9140625" bestFit="1" customWidth="1"/>
    <col min="42" max="42" width="11.9140625" bestFit="1" customWidth="1"/>
    <col min="43" max="43" width="8.9140625" bestFit="1" customWidth="1"/>
    <col min="44" max="44" width="9.5" bestFit="1" customWidth="1"/>
    <col min="45" max="45" width="10.5" bestFit="1" customWidth="1"/>
    <col min="46" max="49" width="8.9140625" bestFit="1" customWidth="1"/>
    <col min="50" max="50" width="9.5" bestFit="1" customWidth="1"/>
    <col min="51" max="51" width="8.9140625" bestFit="1" customWidth="1"/>
    <col min="52" max="53" width="10.5" bestFit="1" customWidth="1"/>
    <col min="54" max="54" width="9.5" bestFit="1" customWidth="1"/>
    <col min="55" max="55" width="10.5" bestFit="1" customWidth="1"/>
    <col min="56" max="56" width="12.9140625" bestFit="1" customWidth="1"/>
    <col min="59" max="59" width="10.6640625" customWidth="1"/>
    <col min="60" max="60" width="10.25" customWidth="1"/>
    <col min="61" max="61" width="11.9140625" customWidth="1"/>
    <col min="62" max="62" width="11" customWidth="1"/>
    <col min="63" max="63" width="12.25" customWidth="1"/>
    <col min="64" max="64" width="11.5" customWidth="1"/>
    <col min="65" max="65" width="12.75" customWidth="1"/>
  </cols>
  <sheetData>
    <row r="1" spans="1:65" s="6" customFormat="1" x14ac:dyDescent="0.3">
      <c r="A1" s="7" t="s">
        <v>299</v>
      </c>
      <c r="BF1" s="6" t="s">
        <v>300</v>
      </c>
      <c r="BG1"/>
      <c r="BH1"/>
      <c r="BI1"/>
      <c r="BJ1"/>
      <c r="BK1"/>
      <c r="BL1"/>
      <c r="BM1"/>
    </row>
    <row r="2" spans="1:65" s="6" customFormat="1" x14ac:dyDescent="0.3">
      <c r="A2" s="6" t="s">
        <v>74</v>
      </c>
      <c r="BF2" s="6" t="s">
        <v>74</v>
      </c>
      <c r="BG2"/>
      <c r="BH2"/>
      <c r="BI2"/>
      <c r="BJ2"/>
      <c r="BK2"/>
      <c r="BL2"/>
      <c r="BM2"/>
    </row>
    <row r="3" spans="1:65" x14ac:dyDescent="0.3">
      <c r="A3" s="1" t="s">
        <v>67</v>
      </c>
      <c r="B3" s="15" t="s">
        <v>1</v>
      </c>
      <c r="C3" s="15" t="s">
        <v>2</v>
      </c>
      <c r="D3" s="15" t="s">
        <v>3</v>
      </c>
      <c r="E3" s="15" t="s">
        <v>4</v>
      </c>
      <c r="F3" s="15" t="s">
        <v>5</v>
      </c>
      <c r="G3" s="15" t="s">
        <v>6</v>
      </c>
      <c r="H3" s="15" t="s">
        <v>7</v>
      </c>
      <c r="I3" s="15" t="s">
        <v>8</v>
      </c>
      <c r="J3" s="15" t="s">
        <v>9</v>
      </c>
      <c r="K3" s="15" t="s">
        <v>360</v>
      </c>
      <c r="L3" s="15" t="s">
        <v>10</v>
      </c>
      <c r="M3" s="15" t="s">
        <v>11</v>
      </c>
      <c r="N3" s="15" t="s">
        <v>12</v>
      </c>
      <c r="O3" s="15" t="s">
        <v>13</v>
      </c>
      <c r="P3" s="15" t="s">
        <v>14</v>
      </c>
      <c r="Q3" s="15" t="s">
        <v>15</v>
      </c>
      <c r="R3" s="15" t="s">
        <v>16</v>
      </c>
      <c r="S3" s="15" t="s">
        <v>17</v>
      </c>
      <c r="T3" s="15" t="s">
        <v>18</v>
      </c>
      <c r="U3" s="15" t="s">
        <v>19</v>
      </c>
      <c r="V3" s="15" t="s">
        <v>20</v>
      </c>
      <c r="W3" s="15" t="s">
        <v>21</v>
      </c>
      <c r="X3" s="15" t="s">
        <v>22</v>
      </c>
      <c r="Y3" s="15" t="s">
        <v>23</v>
      </c>
      <c r="Z3" s="15" t="s">
        <v>24</v>
      </c>
      <c r="AA3" s="15" t="s">
        <v>25</v>
      </c>
      <c r="AB3" s="15" t="s">
        <v>26</v>
      </c>
      <c r="AC3" s="15" t="s">
        <v>27</v>
      </c>
      <c r="AD3" s="15" t="s">
        <v>28</v>
      </c>
      <c r="AE3" s="15" t="s">
        <v>29</v>
      </c>
      <c r="AF3" s="15" t="s">
        <v>30</v>
      </c>
      <c r="AG3" s="15" t="s">
        <v>31</v>
      </c>
      <c r="AH3" s="15" t="s">
        <v>32</v>
      </c>
      <c r="AI3" s="15" t="s">
        <v>33</v>
      </c>
      <c r="AJ3" s="16" t="s">
        <v>34</v>
      </c>
      <c r="AK3" s="15" t="s">
        <v>35</v>
      </c>
      <c r="AL3" s="15" t="s">
        <v>361</v>
      </c>
      <c r="AM3" s="15" t="s">
        <v>36</v>
      </c>
      <c r="AN3" s="15" t="s">
        <v>37</v>
      </c>
      <c r="AO3" s="15" t="s">
        <v>38</v>
      </c>
      <c r="AP3" s="15" t="s">
        <v>197</v>
      </c>
      <c r="AQ3" s="15" t="s">
        <v>40</v>
      </c>
      <c r="AR3" s="15" t="s">
        <v>41</v>
      </c>
      <c r="AS3" s="15" t="s">
        <v>42</v>
      </c>
      <c r="AT3" s="15" t="s">
        <v>43</v>
      </c>
      <c r="AU3" s="15" t="s">
        <v>44</v>
      </c>
      <c r="AV3" s="15" t="s">
        <v>45</v>
      </c>
      <c r="AW3" s="15" t="s">
        <v>46</v>
      </c>
      <c r="AX3" s="15" t="s">
        <v>47</v>
      </c>
      <c r="AY3" s="15" t="s">
        <v>48</v>
      </c>
      <c r="AZ3" s="15" t="s">
        <v>49</v>
      </c>
      <c r="BA3" s="15" t="s">
        <v>50</v>
      </c>
      <c r="BB3" s="15" t="s">
        <v>229</v>
      </c>
      <c r="BC3" s="16" t="s">
        <v>51</v>
      </c>
      <c r="BD3" s="15" t="s">
        <v>52</v>
      </c>
      <c r="BF3" s="1" t="s">
        <v>84</v>
      </c>
      <c r="BG3" s="12" t="s">
        <v>56</v>
      </c>
      <c r="BH3" s="12" t="s">
        <v>57</v>
      </c>
      <c r="BI3" s="12" t="s">
        <v>65</v>
      </c>
      <c r="BJ3" s="12" t="s">
        <v>58</v>
      </c>
      <c r="BK3" s="12" t="s">
        <v>59</v>
      </c>
      <c r="BL3" s="12" t="s">
        <v>60</v>
      </c>
      <c r="BM3" s="12" t="s">
        <v>61</v>
      </c>
    </row>
    <row r="4" spans="1:65" x14ac:dyDescent="0.3">
      <c r="A4" s="15" t="s">
        <v>1</v>
      </c>
      <c r="B4" s="22">
        <v>0</v>
      </c>
      <c r="C4" s="22">
        <v>0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1598.9114138864675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87.297979260371605</v>
      </c>
      <c r="R4" s="22">
        <v>0</v>
      </c>
      <c r="S4" s="22">
        <v>166.40687078745194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0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68.353513803739418</v>
      </c>
      <c r="AK4" s="22">
        <v>0</v>
      </c>
      <c r="AL4" s="22">
        <v>25.079540762357432</v>
      </c>
      <c r="AM4" s="22">
        <v>0</v>
      </c>
      <c r="AN4" s="22">
        <v>1974.4745954961911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4.9021776314224844E-3</v>
      </c>
      <c r="BD4" s="22">
        <v>3920.5288161742105</v>
      </c>
      <c r="BF4" s="12" t="s">
        <v>62</v>
      </c>
      <c r="BG4" s="13">
        <f>B4+AJ4+B38+AJ38</f>
        <v>68.353513803739418</v>
      </c>
      <c r="BH4" s="13">
        <f>SUM(C4,D4,G4,L4:U4,X4:Y4,AB4:AD4,AF4,AI4,AK4,AN4:AO4,AQ4,AT4:AW4,AZ4,AR4)+SUM(C38,D38,G38,L38:U38,X38:Y38,AB38:AD38,AF38,AI38,AK38,AN38:AO38,AQ38,AT38:AW38,AZ38,AR38)</f>
        <v>2229.5238669761052</v>
      </c>
      <c r="BI4" s="13">
        <f>SUM(F4,H4,V4:W4,AA4,AE4,AH4,AM4,AS4,AX4,BB4,AY4)+SUM(F38,H38,V38:W38,AA38,AE38,AH38,AM38,AS38,AX38,BB38,AY38)</f>
        <v>0</v>
      </c>
      <c r="BJ4" s="13">
        <f>SUM(E4,I4,AG4,BA4)+SUM(E38,I38,AG38,BA38)</f>
        <v>0</v>
      </c>
      <c r="BK4" s="13">
        <f>SUM(J4:K4,Z4,AL4,AP4)+SUM(J38:K38,Z38,AL38,AP38)</f>
        <v>1623.990954648825</v>
      </c>
      <c r="BL4" s="13">
        <f>BC4+BC38</f>
        <v>4.9021776314224844E-3</v>
      </c>
      <c r="BM4" s="13">
        <f>SUM(BG4:BL4)</f>
        <v>3921.8732376063008</v>
      </c>
    </row>
    <row r="5" spans="1:65" x14ac:dyDescent="0.3">
      <c r="A5" s="15" t="s">
        <v>2</v>
      </c>
      <c r="B5" s="22">
        <v>0</v>
      </c>
      <c r="C5" s="22">
        <v>0</v>
      </c>
      <c r="D5" s="22">
        <v>0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14.041948451711788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0.36891818592346243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14.41086663763525</v>
      </c>
      <c r="BF5" s="12" t="s">
        <v>63</v>
      </c>
      <c r="BG5" s="13">
        <f>BG10-SUM(BG6:BG9,BG4)</f>
        <v>816.97220490083419</v>
      </c>
      <c r="BH5" s="13">
        <f t="shared" ref="BH5:BM5" si="0">BH10-SUM(BH6:BH9,BH4)</f>
        <v>196264.4002821194</v>
      </c>
      <c r="BI5" s="13">
        <f t="shared" si="0"/>
        <v>350065.42451755935</v>
      </c>
      <c r="BJ5" s="13">
        <f t="shared" si="0"/>
        <v>114415.21486204251</v>
      </c>
      <c r="BK5" s="13">
        <f t="shared" si="0"/>
        <v>2418807.8907101154</v>
      </c>
      <c r="BL5" s="13">
        <f t="shared" si="0"/>
        <v>21246.224425187567</v>
      </c>
      <c r="BM5" s="13">
        <f t="shared" si="0"/>
        <v>3101616.1270019263</v>
      </c>
    </row>
    <row r="6" spans="1:65" x14ac:dyDescent="0.3">
      <c r="A6" s="15" t="s">
        <v>3</v>
      </c>
      <c r="B6" s="22">
        <v>0</v>
      </c>
      <c r="C6" s="22">
        <v>0</v>
      </c>
      <c r="D6" s="22">
        <v>0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674.74956036708147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1.2394730147938834E-2</v>
      </c>
      <c r="R6" s="22">
        <v>12.145562921636605</v>
      </c>
      <c r="S6" s="22">
        <v>1.7451475400877223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5.6782695378591562E-3</v>
      </c>
      <c r="Z6" s="22">
        <v>132.84343046296422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4.9597493605117546E-2</v>
      </c>
      <c r="AH6" s="22">
        <v>0</v>
      </c>
      <c r="AI6" s="22">
        <v>0</v>
      </c>
      <c r="AJ6" s="22">
        <v>0</v>
      </c>
      <c r="AK6" s="22">
        <v>0</v>
      </c>
      <c r="AL6" s="22">
        <v>1.1615157529112121E-2</v>
      </c>
      <c r="AM6" s="22">
        <v>0</v>
      </c>
      <c r="AN6" s="22">
        <v>1.3848529804414358</v>
      </c>
      <c r="AO6" s="22">
        <v>0</v>
      </c>
      <c r="AP6" s="22">
        <v>0</v>
      </c>
      <c r="AQ6" s="22">
        <v>112.46240324010549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79.726678586053268</v>
      </c>
      <c r="BB6" s="22">
        <v>0</v>
      </c>
      <c r="BC6" s="22">
        <v>1027.7630959510511</v>
      </c>
      <c r="BD6" s="22">
        <v>2042.9000177002408</v>
      </c>
      <c r="BF6" s="12" t="s">
        <v>65</v>
      </c>
      <c r="BG6" s="13">
        <f>B8+AJ8+B10+AJ10+B24+AJ24+B25+AJ25+B29+AJ29+B33+AJ33+B36+AJ36+B41+AJ41+B47+AJ47+B52+AJ52+B53+AJ53+B56+AJ56</f>
        <v>143.06318423199758</v>
      </c>
      <c r="BH6" s="13">
        <f>SUM(C8,D8,G8,L8:U8,X8:Y8,AB8:AD8,AF8,AI8,AK8,AN8:AO8,AQ8,AT8:AW8,AZ8,AR8)+SUM(C10,D10,G10,L10:U10,X10:Y10,AB10:AD10,AF10,AI10,AK10,AN10:AO10,AQ10,AT10:AW10,AZ10,AR10)+SUM(C24,D24,G24,L24:U24,X24:Y24,AB24:AD24,AF24,AI24,AK24,AN24:AO24,AQ24,AT24:AW24,AZ24,AR24)+SUM(C25,D25,G25,L25:U25,X25:Y25,AB25:AD25,AF25,AI25,AK25,AN25:AO25,AQ25,AT25:AW25,AZ25,AR25)+SUM(C29,D29,G29,L29:U29,X29:Y29,AB29:AD29,AF29,AI29,AK29,AN29:AO29,AQ29,AT29:AW29,AZ29,AR29)+SUM(C33,D33,G33,L33:U33,X33:Y33,AB33:AD33,AF33,AI33,AK33,AN33:AO33,AQ33,AT33:AW33,AZ33,AR33)+SUM(C36,D36,G36,L36:U36,X36:Y36,AB36:AD36,AF36,AI36,AK36,AN36:AO36,AQ36,AT36:AW36,AZ36,AR36)+SUM(C41,D41,G41,L41:U41,X41:Y41,AB41:AD41,AF41,AI41,AK41,AN41:AO41,AQ41,AT41:AW41,AZ41,AR41)+SUM(C47,D47,G47,L47:U47,X47:Y47,AB47:AD47,AF47,AI47,AK47,AN47:AO47,AQ47,AT47:AW47,AZ47,AR47)+SUM(C52,D52,G52,L52:U52,X52:Y52,AB52:AD52,AF52,AI52,AK52,AN52:AO52,AQ52,AT52:AW52,AZ52,AR52)+SUM(C53,D53,G53,L53:U53,X53:Y53,AB53:AD53,AF53,AI53,AK53,AN53:AO53,AQ53,AT53:AW53,AZ53,AR53)+SUM(C56,D56,G56,L56:U56,X56:Y56,AB56:AD56,AF56,AI56,AK56,AN56:AO56,AQ56,AT56:AW56,AZ56,AR56)</f>
        <v>134751.43016865474</v>
      </c>
      <c r="BI6" s="13">
        <f>SUM(F8,H8,V8:W8,AA8,AE8,AH8,AM8,AS8,AX8,BB8,AY8)+SUM(F10,H10,V10:W10,AA10,AE10,AH10,AM10,AS10,AX10,BB10,AY10)+SUM(F24,H24,V24:W24,AA24,AE24,AH24,AM24,AS24,AX24,BB24,AY24)+SUM(F25,H25,V25:W25,AA25,AE25,AH25,AM25,AS25,AX25,BB25,AY25)+SUM(F29,H29,V29:W29,AA29,AE29,AH29,AM29,AS29,AX29,BB29,AY29)+SUM(F33,H33,V33:W33,AA33,AE33,AH33,AM33,AS33,AX33,BB33,AY33)+SUM(F36,H36,V36:W36,AA36,AE36,AH36,AM36,AS36,AX36,BB36,AY36)+SUM(F41,H41,V41:W41,AA41,AE41,AH41,AM41,AS41,AX41,BB41,AY41)+SUM(F47,H47,V47:W47,AA47,AE47,AH47,AM47,AS47,AX47,BB47,AY47)+SUM(F52,H52,V52:W52,AA52,AE52,AH52,AM52,AS52,AX52,BB52,AY52)+SUM(F53,H53,V53:W53,AA53,AE53,AH53,AM53,AS53,AX53,BB53,AY53)+SUM(F56,H56,V56:W56,AA56,AE56,AH56,AM56,AS56,AX56,BB56,AY56)</f>
        <v>15534.261893223242</v>
      </c>
      <c r="BJ6" s="13">
        <f>SUM(E8,I8,AG8,BA8)+SUM(E10,I10,AG10,BA10)+SUM(E24,I24,AG24,BA24)+SUM(E25,I25,AG25,BA25)+SUM(E29,I29,AG29,BA29)+SUM(E33,I33,AG33,BA33)+SUM(E36,I36,AG36,BA36)+SUM(E41,I41,AG41,BA41)+SUM(E47,I47,AG47,BA47)+SUM(E52,I52,AG52,BA52)+SUM(E53,I53,AG53,BA53)+SUM(E56,I56,AG56,BA56)</f>
        <v>426.79361609575375</v>
      </c>
      <c r="BK6" s="13">
        <f>SUM(J8:K8,Z8,AL8,AP8)+SUM(J10:K10,Z10,AL10,AP10)+SUM(J24:K24,Z24,AL24,AP24)+SUM(J25:K25,Z25,AL25,AP25)+SUM(J29:K29,Z29,AL29,AP29)+SUM(J33:K33,Z33,AL33,AP33)+SUM(J36:K36,Z36,AL36,AP36)+SUM(J41:K41,Z41,AL41,AP41)+SUM(J47:K47,Z47,AL47,AP47)+SUM(J52:K52,Z52,AL52,AP52)+SUM(J53:K53,Z53,AL53,AP53)+SUM(J56:K56,Z56,AL56,AP56)</f>
        <v>693034.04308603378</v>
      </c>
      <c r="BL6" s="13">
        <f>BC8+BC10+BC24+BC25+BC29+BC33+BC36+BC41+BC47+BC52+BC53+BC56</f>
        <v>103.14594753588629</v>
      </c>
      <c r="BM6" s="13">
        <f>SUM(BG6:BL6)</f>
        <v>843992.73789577535</v>
      </c>
    </row>
    <row r="7" spans="1:65" x14ac:dyDescent="0.3">
      <c r="A7" s="15" t="s">
        <v>4</v>
      </c>
      <c r="B7" s="22">
        <v>0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F7" s="12" t="s">
        <v>64</v>
      </c>
      <c r="BG7" s="13">
        <f>B7+AJ7+B11+AJ11+B35+AJ35+B55+AJ55</f>
        <v>57.89275535105871</v>
      </c>
      <c r="BH7" s="13">
        <f>SUM(C7,D7,G7,L7:U7,X7:Y7,AB7:AD7,AF7,AI7,AK7,AN7:AO7,AQ7,AT7:AW7,AZ7,AR7)+SUM(C11,D11,G11,L11:U11,X11:Y11,AB11:AD11,AF11,AI11,AK11,AN11:AO11,AQ11,AT11:AW11,AZ11,AR11)+SUM(C35,D35,G35,L35:U35,X35:Y35,AB35:AD35,AF35,AI35,AK35,AN35:AO35,AQ35,AT35:AW35,AZ35,AR35)+SUM(C55,D55,G55,L55:U55,X55:Y55,AB55:AD55,AF55,AI55,AK55,AN55:AO55,AQ55,AT55:AW55,AZ55,AR55)</f>
        <v>485491.26328370994</v>
      </c>
      <c r="BI7" s="13">
        <f>SUM(F7,H7,V7:W7,AA7,AE7,AH7,AM7,AS7,AX7,BB7,AY7)+SUM(F11,H11,V11:W11,AA11,AE11,AH11,AM11,AS11,AX11,BB11,AY11)+SUM(F35,H35,V35:W35,AA35,AE35,AH35,AM35,AS35,AX35,BB35,AY35)+SUM(F55,H55,V55:W55,AA55,AE55,AH55,AM55,AS55,AX55,BB55,AY55)</f>
        <v>649852.26225228305</v>
      </c>
      <c r="BJ7" s="13">
        <f>SUM(E7,I7,AG7,BA7)+SUM(E11,I11,AG11,BA11)+SUM(E35,I35,AG35,BA35)+SUM(E55,I55,AG55,BA55)</f>
        <v>6644.3962461838037</v>
      </c>
      <c r="BK7" s="13">
        <f>SUM(J7:K7,Z7,AL7,AP7)+SUM(J11:K11,Z11,AL11,AP11)+SUM(J35:K35,Z35,AL35,AP35)+SUM(J55:K55,Z55,AL55,AP55)</f>
        <v>6947411.3273799978</v>
      </c>
      <c r="BL7" s="13">
        <f>BC7+BC11+BC35+BC55</f>
        <v>4363.0905187439012</v>
      </c>
      <c r="BM7" s="13">
        <f>SUM(BG7:BL7)</f>
        <v>8093820.2324362695</v>
      </c>
    </row>
    <row r="8" spans="1:65" x14ac:dyDescent="0.3">
      <c r="A8" s="15" t="s">
        <v>5</v>
      </c>
      <c r="B8" s="22">
        <v>0</v>
      </c>
      <c r="C8" s="22">
        <v>0</v>
      </c>
      <c r="D8" s="22">
        <v>0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F8" s="12" t="s">
        <v>59</v>
      </c>
      <c r="BG8" s="13">
        <f>B12+AJ12+B13+AJ13+B28+AJ28+B40+AJ40+B44+AJ44</f>
        <v>18856.451199698015</v>
      </c>
      <c r="BH8" s="13">
        <f>SUM(C12,D12,G12,L12:U12,X12:Y12,AB12:AD12,AF12,AI12,AK12,AN12:AO12,AQ12,AT12:AW12,AZ12,AR12)+SUM(C13,D13,G13,L13:U13,X13:Y13,AB13:AD13,AF13,AI13,AK13,AN13:AO13,AQ13,AT13:AW13,AZ13,AR13)+SUM(C28,D28,G28,L28:U28,X28:Y28,AB28:AD28,AF28,AI28,AK28,AN28:AO28,AQ28,AT28:AW28,AZ28,AR28)+SUM(C40,D40,G40,L40:U40,X40:Y40,AB40:AD40,AF40,AI40,AK40,AN40:AO40,AQ40,AT40:AW40,AZ40,AR40)+SUM(C44,D44,G44,L44:U44,X44:Y44,AB44:AD44,AF44,AI44,AK44,AN44:AO44,AQ44,AT44:AW44,AZ44,AR44)</f>
        <v>125376.05787579354</v>
      </c>
      <c r="BI8" s="13">
        <f>SUM(F12,H12,V12:W12,AA12,AE12,AH12,AM12,AS12,AX12,BB12,AY12)+SUM(F13,H13,V13:W13,AA13,AE13,AH13,AM13,AS13,AX13,BB13,AY13)+SUM(F28,H28,V28:W28,AA28,AE28,AH28,AM28,AS28,AX28,BB28,AY28)+SUM(F40,H40,V40:W40,AA40,AE40,AH40,AM40,AS40,AX40,BB40,AY40)+SUM(F44,H44,V44:W44,AA44,AE44,AH44,AM44,AS44,AX44,BB44,AY44)</f>
        <v>647728.53764040745</v>
      </c>
      <c r="BJ8" s="13">
        <f>SUM(E12,I12,AG12,BA12)+SUM(E13,I13,AG13,BA13)+SUM(E28,I28,AG28,BA28)+SUM(E40,I40,AG40,BA40)+SUM(E44,I44,AG44,BA44)</f>
        <v>174745.09718334681</v>
      </c>
      <c r="BK8" s="13">
        <f>SUM(J12:K12,Z12,AL12,AP12)+SUM(J13:K13,Z13,AL13,AP13)+SUM(J28:K28,Z28,AL28,AP28)+SUM(J40:K40,Z40,AL40,AP40)+SUM(J44:K44,Z44,AL44,AP44)</f>
        <v>7735580.7959078401</v>
      </c>
      <c r="BL8" s="13">
        <f>BC12+BC13+BC28+BC40+BC44</f>
        <v>683516.50306017965</v>
      </c>
      <c r="BM8" s="13">
        <f>SUM(BG8:BL8)</f>
        <v>9385803.4428672642</v>
      </c>
    </row>
    <row r="9" spans="1:65" x14ac:dyDescent="0.3">
      <c r="A9" s="15" t="s">
        <v>6</v>
      </c>
      <c r="B9" s="22">
        <v>0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0.29557003599147613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2.381444284226206E-2</v>
      </c>
      <c r="R9" s="22">
        <v>1.6775261481621225E-2</v>
      </c>
      <c r="S9" s="22">
        <v>3.3530150191809067</v>
      </c>
      <c r="T9" s="22">
        <v>0</v>
      </c>
      <c r="U9" s="22">
        <v>0</v>
      </c>
      <c r="V9" s="22">
        <v>17.817595510772225</v>
      </c>
      <c r="W9" s="22">
        <v>0</v>
      </c>
      <c r="X9" s="22">
        <v>0</v>
      </c>
      <c r="Y9" s="22">
        <v>1.0909864413207234E-2</v>
      </c>
      <c r="Z9" s="22">
        <v>12.783102055605589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9.5293456370645208E-2</v>
      </c>
      <c r="AH9" s="22">
        <v>0</v>
      </c>
      <c r="AI9" s="22">
        <v>0</v>
      </c>
      <c r="AJ9" s="22">
        <v>0</v>
      </c>
      <c r="AK9" s="22">
        <v>0</v>
      </c>
      <c r="AL9" s="22">
        <v>2.2316621804542369E-2</v>
      </c>
      <c r="AM9" s="22">
        <v>0</v>
      </c>
      <c r="AN9" s="22">
        <v>2.6607680646555365</v>
      </c>
      <c r="AO9" s="22">
        <v>0</v>
      </c>
      <c r="AP9" s="22">
        <v>176.91932753692041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153.18174801140765</v>
      </c>
      <c r="BB9" s="22">
        <v>0</v>
      </c>
      <c r="BC9" s="22">
        <v>51.866508623565501</v>
      </c>
      <c r="BD9" s="22">
        <v>419.04674450501147</v>
      </c>
      <c r="BF9" s="12" t="s">
        <v>60</v>
      </c>
      <c r="BG9" s="13">
        <f>B57+AJ57</f>
        <v>1.5508240684205965E-4</v>
      </c>
      <c r="BH9" s="13">
        <f>SUM(C57,D57,G57,L57:U57,X57:Y57,AB57:AD57,AF57,AI57,AK57,AN57:AO57,AQ57,AT57:AW57,AZ57,AR57)</f>
        <v>396.0571865565343</v>
      </c>
      <c r="BI9" s="13">
        <f>SUM(F57,H57,V57:W57,AA57,AE57,AH57,AM57,AS57,AX57,BB57,AY57)</f>
        <v>151.20293149733246</v>
      </c>
      <c r="BJ9" s="13">
        <f>SUM(E57,I57,AG57,BA57)</f>
        <v>21.596011322230673</v>
      </c>
      <c r="BK9" s="13">
        <f>SUM(J57:K57,Z57,AL57,AP57)</f>
        <v>27988.888150308019</v>
      </c>
      <c r="BL9" s="13">
        <f>BC57</f>
        <v>0</v>
      </c>
      <c r="BM9" s="13">
        <f>SUM(BG9:BL9)</f>
        <v>28557.744434766522</v>
      </c>
    </row>
    <row r="10" spans="1:65" x14ac:dyDescent="0.3">
      <c r="A10" s="15" t="s">
        <v>7</v>
      </c>
      <c r="B10" s="22">
        <v>0</v>
      </c>
      <c r="C10" s="22">
        <v>0</v>
      </c>
      <c r="D10" s="22">
        <v>0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F10" s="12" t="s">
        <v>61</v>
      </c>
      <c r="BG10" s="13">
        <f>B58+AJ58</f>
        <v>19942.733013068049</v>
      </c>
      <c r="BH10" s="13">
        <f>SUM(C58,D58,G58,L58:U58,X58:Y58,AB58:AD58,AF58,AI58,AK58,AN58:AO58,AQ58,AT58:AW58,AZ58,AR58)</f>
        <v>944508.73266381025</v>
      </c>
      <c r="BI10" s="13">
        <f>SUM(F58,H58,V58:W58,AA58,AE58,AH58,AM58,AS58,AX58,BB58,AY58)</f>
        <v>1663331.6892349704</v>
      </c>
      <c r="BJ10" s="13">
        <f>SUM(E58,I58,AG58,BA58)</f>
        <v>296253.09791899112</v>
      </c>
      <c r="BK10" s="13">
        <f>SUM(J58:K58,Z58,AL58,AP58)</f>
        <v>17824446.936188944</v>
      </c>
      <c r="BL10" s="13">
        <f>BC58</f>
        <v>709228.96885382466</v>
      </c>
      <c r="BM10" s="13">
        <f>SUM(BG10:BL10)</f>
        <v>21457712.157873608</v>
      </c>
    </row>
    <row r="11" spans="1:65" x14ac:dyDescent="0.3">
      <c r="A11" s="17" t="s">
        <v>8</v>
      </c>
      <c r="B11" s="22">
        <v>0</v>
      </c>
      <c r="C11" s="22">
        <v>0</v>
      </c>
      <c r="D11" s="22">
        <v>0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9.071251104488848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13.552972787691319</v>
      </c>
      <c r="BD11" s="22">
        <v>22.624223892180169</v>
      </c>
    </row>
    <row r="12" spans="1:65" x14ac:dyDescent="0.3">
      <c r="A12" s="18" t="s">
        <v>9</v>
      </c>
      <c r="B12" s="22">
        <v>1.7813818294033472</v>
      </c>
      <c r="C12" s="22">
        <v>0</v>
      </c>
      <c r="D12" s="22">
        <v>0</v>
      </c>
      <c r="E12" s="22">
        <v>0</v>
      </c>
      <c r="F12" s="22">
        <v>0</v>
      </c>
      <c r="G12" s="22">
        <v>0</v>
      </c>
      <c r="H12" s="22">
        <v>0</v>
      </c>
      <c r="I12" s="22">
        <v>8.9909365917999136</v>
      </c>
      <c r="J12" s="22">
        <v>0</v>
      </c>
      <c r="K12" s="22">
        <v>172.89487038586449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0.21604690689346698</v>
      </c>
      <c r="R12" s="22">
        <v>395.26905177649343</v>
      </c>
      <c r="S12" s="22">
        <v>453.44394282199681</v>
      </c>
      <c r="T12" s="22">
        <v>0</v>
      </c>
      <c r="U12" s="22">
        <v>5.9323039491845728E-3</v>
      </c>
      <c r="V12" s="22">
        <v>2.0206203080108343</v>
      </c>
      <c r="W12" s="22">
        <v>0</v>
      </c>
      <c r="X12" s="22">
        <v>0</v>
      </c>
      <c r="Y12" s="22">
        <v>9.8975335123844696E-2</v>
      </c>
      <c r="Z12" s="22">
        <v>1987.5624116659474</v>
      </c>
      <c r="AA12" s="22">
        <v>0</v>
      </c>
      <c r="AB12" s="22">
        <v>0</v>
      </c>
      <c r="AC12" s="22">
        <v>0</v>
      </c>
      <c r="AD12" s="22">
        <v>0</v>
      </c>
      <c r="AE12" s="22">
        <v>2828.8493822353344</v>
      </c>
      <c r="AF12" s="22">
        <v>0</v>
      </c>
      <c r="AG12" s="22">
        <v>5.536077885137856</v>
      </c>
      <c r="AH12" s="22">
        <v>0</v>
      </c>
      <c r="AI12" s="22">
        <v>557.4354069158012</v>
      </c>
      <c r="AJ12" s="22">
        <v>0</v>
      </c>
      <c r="AK12" s="22">
        <v>724.32497677546189</v>
      </c>
      <c r="AL12" s="22">
        <v>5373.6070372929144</v>
      </c>
      <c r="AM12" s="22">
        <v>1.285332522323324E-2</v>
      </c>
      <c r="AN12" s="22">
        <v>24.138742784676531</v>
      </c>
      <c r="AO12" s="22">
        <v>0</v>
      </c>
      <c r="AP12" s="22">
        <v>28692.070532012436</v>
      </c>
      <c r="AQ12" s="22">
        <v>0</v>
      </c>
      <c r="AR12" s="22">
        <v>1697.7241053772166</v>
      </c>
      <c r="AS12" s="22">
        <v>1.7170548681123946E-2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1.1370249235937095E-2</v>
      </c>
      <c r="AZ12" s="22">
        <v>20.065753814222607</v>
      </c>
      <c r="BA12" s="22">
        <v>1403.5364903614002</v>
      </c>
      <c r="BB12" s="22">
        <v>10.549329805847053</v>
      </c>
      <c r="BC12" s="22">
        <v>679470.54219306749</v>
      </c>
      <c r="BD12" s="22">
        <v>723830.70559237676</v>
      </c>
    </row>
    <row r="13" spans="1:65" x14ac:dyDescent="0.3">
      <c r="A13" s="15" t="s">
        <v>360</v>
      </c>
      <c r="B13" s="22">
        <v>0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</row>
    <row r="14" spans="1:65" x14ac:dyDescent="0.3">
      <c r="A14" s="15" t="s">
        <v>10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</row>
    <row r="15" spans="1:65" x14ac:dyDescent="0.3">
      <c r="A15" s="15" t="s">
        <v>11</v>
      </c>
      <c r="B15" s="22">
        <v>0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0.15851953301398775</v>
      </c>
      <c r="BD15" s="22">
        <v>0.15851953301398775</v>
      </c>
    </row>
    <row r="16" spans="1:65" x14ac:dyDescent="0.3">
      <c r="A16" s="15" t="s">
        <v>12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0.27092429278754271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165.14564949397246</v>
      </c>
      <c r="T16" s="22">
        <v>0</v>
      </c>
      <c r="U16" s="22">
        <v>25.17001966929373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3.1530976203145928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247.87555268730893</v>
      </c>
      <c r="AS16" s="22">
        <v>0</v>
      </c>
      <c r="AT16" s="22">
        <v>183.76448918979719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256.32608488361825</v>
      </c>
      <c r="BD16" s="22">
        <v>881.7058178370927</v>
      </c>
    </row>
    <row r="17" spans="1:56" x14ac:dyDescent="0.3">
      <c r="A17" s="15" t="s">
        <v>13</v>
      </c>
      <c r="B17" s="22">
        <v>0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</row>
    <row r="18" spans="1:56" x14ac:dyDescent="0.3">
      <c r="A18" s="15" t="s">
        <v>14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</row>
    <row r="19" spans="1:56" x14ac:dyDescent="0.3">
      <c r="A19" s="15" t="s">
        <v>15</v>
      </c>
      <c r="B19" s="22">
        <v>0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</row>
    <row r="20" spans="1:56" x14ac:dyDescent="0.3">
      <c r="A20" s="15" t="s">
        <v>16</v>
      </c>
      <c r="B20" s="22">
        <v>7.502297171552911</v>
      </c>
      <c r="C20" s="22">
        <v>73.051565159500612</v>
      </c>
      <c r="D20" s="22">
        <v>1.9800530760110835</v>
      </c>
      <c r="E20" s="22">
        <v>6.5165938935386603</v>
      </c>
      <c r="F20" s="22">
        <v>0</v>
      </c>
      <c r="G20" s="22">
        <v>0</v>
      </c>
      <c r="H20" s="22">
        <v>0</v>
      </c>
      <c r="I20" s="22">
        <v>12.55474701470783</v>
      </c>
      <c r="J20" s="22">
        <v>232.12756495899637</v>
      </c>
      <c r="K20" s="22">
        <v>470.39086226570731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6.0477070640854039E-3</v>
      </c>
      <c r="R20" s="22">
        <v>0</v>
      </c>
      <c r="S20" s="22">
        <v>40.074340980188246</v>
      </c>
      <c r="T20" s="22">
        <v>0</v>
      </c>
      <c r="U20" s="22">
        <v>21.217406872136923</v>
      </c>
      <c r="V20" s="22">
        <v>19.810327857081308</v>
      </c>
      <c r="W20" s="22">
        <v>0</v>
      </c>
      <c r="X20" s="22">
        <v>0</v>
      </c>
      <c r="Y20" s="22">
        <v>2.7705734926066461E-3</v>
      </c>
      <c r="Z20" s="22">
        <v>187.55737501865363</v>
      </c>
      <c r="AA20" s="22">
        <v>0</v>
      </c>
      <c r="AB20" s="22">
        <v>0</v>
      </c>
      <c r="AC20" s="22">
        <v>0</v>
      </c>
      <c r="AD20" s="22">
        <v>0</v>
      </c>
      <c r="AE20" s="22">
        <v>11.882982856798087</v>
      </c>
      <c r="AF20" s="22">
        <v>0</v>
      </c>
      <c r="AG20" s="22">
        <v>1.6194415638589763</v>
      </c>
      <c r="AH20" s="22">
        <v>0</v>
      </c>
      <c r="AI20" s="22">
        <v>55.796475748300843</v>
      </c>
      <c r="AJ20" s="22">
        <v>21.428958690163618</v>
      </c>
      <c r="AK20" s="22">
        <v>5.7643466550541004E-3</v>
      </c>
      <c r="AL20" s="22">
        <v>55.827514886267195</v>
      </c>
      <c r="AM20" s="22">
        <v>3.496972883720998E-2</v>
      </c>
      <c r="AN20" s="22">
        <v>0.67570532416376472</v>
      </c>
      <c r="AO20" s="22">
        <v>0</v>
      </c>
      <c r="AP20" s="22">
        <v>4.7105301927621221</v>
      </c>
      <c r="AQ20" s="22">
        <v>5.9343948813781964</v>
      </c>
      <c r="AR20" s="22">
        <v>4.0119852719176539</v>
      </c>
      <c r="AS20" s="22">
        <v>36.567052197972259</v>
      </c>
      <c r="AT20" s="22">
        <v>0</v>
      </c>
      <c r="AU20" s="22">
        <v>0</v>
      </c>
      <c r="AV20" s="22">
        <v>3.014753300593294</v>
      </c>
      <c r="AW20" s="22">
        <v>0</v>
      </c>
      <c r="AX20" s="22">
        <v>0</v>
      </c>
      <c r="AY20" s="22">
        <v>2.2502082223210529</v>
      </c>
      <c r="AZ20" s="22">
        <v>25.103729682760608</v>
      </c>
      <c r="BA20" s="22">
        <v>58.256848196376701</v>
      </c>
      <c r="BB20" s="22">
        <v>27.123885815775406</v>
      </c>
      <c r="BC20" s="22">
        <v>1297.4736270386732</v>
      </c>
      <c r="BD20" s="22">
        <v>2684.5107804942072</v>
      </c>
    </row>
    <row r="21" spans="1:56" x14ac:dyDescent="0.3">
      <c r="A21" s="15" t="s">
        <v>17</v>
      </c>
      <c r="B21" s="22">
        <v>784.50452236624267</v>
      </c>
      <c r="C21" s="22">
        <v>1720.9226364797814</v>
      </c>
      <c r="D21" s="22">
        <v>31.130354110619667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1854909.7448340189</v>
      </c>
      <c r="K21" s="22">
        <v>50061.033431789525</v>
      </c>
      <c r="L21" s="22">
        <v>0</v>
      </c>
      <c r="M21" s="22">
        <v>9.9406158066407944</v>
      </c>
      <c r="N21" s="22">
        <v>4369.8416766100663</v>
      </c>
      <c r="O21" s="22">
        <v>2333.6899789519971</v>
      </c>
      <c r="P21" s="22">
        <v>0</v>
      </c>
      <c r="Q21" s="22">
        <v>1379.4450466147894</v>
      </c>
      <c r="R21" s="22">
        <v>3500.8237013678217</v>
      </c>
      <c r="S21" s="22">
        <v>0</v>
      </c>
      <c r="T21" s="22">
        <v>0</v>
      </c>
      <c r="U21" s="22">
        <v>27.138444152719746</v>
      </c>
      <c r="V21" s="22">
        <v>124.29295053022311</v>
      </c>
      <c r="W21" s="22">
        <v>0</v>
      </c>
      <c r="X21" s="22">
        <v>0</v>
      </c>
      <c r="Y21" s="22">
        <v>33297.608859276588</v>
      </c>
      <c r="Z21" s="22">
        <v>188706.11265526598</v>
      </c>
      <c r="AA21" s="22">
        <v>0</v>
      </c>
      <c r="AB21" s="22">
        <v>0</v>
      </c>
      <c r="AC21" s="22">
        <v>0</v>
      </c>
      <c r="AD21" s="22">
        <v>0</v>
      </c>
      <c r="AE21" s="22">
        <v>2254.9158032293558</v>
      </c>
      <c r="AF21" s="22">
        <v>0</v>
      </c>
      <c r="AG21" s="22">
        <v>70.1760731939614</v>
      </c>
      <c r="AH21" s="22">
        <v>0</v>
      </c>
      <c r="AI21" s="22">
        <v>5135.3180016303231</v>
      </c>
      <c r="AJ21" s="22">
        <v>0</v>
      </c>
      <c r="AK21" s="22">
        <v>57480.352833242927</v>
      </c>
      <c r="AL21" s="22">
        <v>141508.73189777971</v>
      </c>
      <c r="AM21" s="22">
        <v>3160.7476526018631</v>
      </c>
      <c r="AN21" s="22">
        <v>1963.1886056606909</v>
      </c>
      <c r="AO21" s="22">
        <v>4.7065890438516726</v>
      </c>
      <c r="AP21" s="22">
        <v>106825.51626671289</v>
      </c>
      <c r="AQ21" s="22">
        <v>5.8075792549670062</v>
      </c>
      <c r="AR21" s="22">
        <v>18443.188524551937</v>
      </c>
      <c r="AS21" s="22">
        <v>262637.58044099668</v>
      </c>
      <c r="AT21" s="22">
        <v>0</v>
      </c>
      <c r="AU21" s="22">
        <v>0</v>
      </c>
      <c r="AV21" s="22">
        <v>59.588933546621767</v>
      </c>
      <c r="AW21" s="22">
        <v>6.5915304000543626</v>
      </c>
      <c r="AX21" s="22">
        <v>442.94680784099461</v>
      </c>
      <c r="AY21" s="22">
        <v>7.0937978098762402</v>
      </c>
      <c r="AZ21" s="22">
        <v>2973.3393520500581</v>
      </c>
      <c r="BA21" s="22">
        <v>112807.64044599616</v>
      </c>
      <c r="BB21" s="22">
        <v>2886.6414370451207</v>
      </c>
      <c r="BC21" s="22">
        <v>16533.065077206898</v>
      </c>
      <c r="BD21" s="22">
        <v>2876463.3673571367</v>
      </c>
    </row>
    <row r="22" spans="1:56" x14ac:dyDescent="0.3">
      <c r="A22" s="15" t="s">
        <v>18</v>
      </c>
      <c r="B22" s="22">
        <v>0</v>
      </c>
      <c r="C22" s="22">
        <v>0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</row>
    <row r="23" spans="1:56" x14ac:dyDescent="0.3">
      <c r="A23" s="15" t="s">
        <v>19</v>
      </c>
      <c r="B23" s="22">
        <v>0</v>
      </c>
      <c r="C23" s="22">
        <v>0</v>
      </c>
      <c r="D23" s="22">
        <v>21.950632062446012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41.411038644822874</v>
      </c>
      <c r="K23" s="22">
        <v>0</v>
      </c>
      <c r="L23" s="22">
        <v>0</v>
      </c>
      <c r="M23" s="22">
        <v>0</v>
      </c>
      <c r="N23" s="22">
        <v>57.848100856795426</v>
      </c>
      <c r="O23" s="22">
        <v>0</v>
      </c>
      <c r="P23" s="22">
        <v>0</v>
      </c>
      <c r="Q23" s="22">
        <v>6.267713300172382E-3</v>
      </c>
      <c r="R23" s="22">
        <v>11.132486291669489</v>
      </c>
      <c r="S23" s="22">
        <v>15.55562303782605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13.894946801354648</v>
      </c>
      <c r="Z23" s="22">
        <v>21.625829512946673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2.508024512140786E-2</v>
      </c>
      <c r="AH23" s="22">
        <v>0</v>
      </c>
      <c r="AI23" s="22">
        <v>0</v>
      </c>
      <c r="AJ23" s="22">
        <v>0</v>
      </c>
      <c r="AK23" s="22">
        <v>3.2712667267432023</v>
      </c>
      <c r="AL23" s="22">
        <v>9.4680485366759477</v>
      </c>
      <c r="AM23" s="22">
        <v>0</v>
      </c>
      <c r="AN23" s="22">
        <v>0.70028643953491454</v>
      </c>
      <c r="AO23" s="22">
        <v>0</v>
      </c>
      <c r="AP23" s="22">
        <v>8.202665290141983</v>
      </c>
      <c r="AQ23" s="22">
        <v>0</v>
      </c>
      <c r="AR23" s="22">
        <v>3.7871757523705432</v>
      </c>
      <c r="AS23" s="22">
        <v>15.24093255596304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3.0262819939034022</v>
      </c>
      <c r="BA23" s="22">
        <v>40.315840505448371</v>
      </c>
      <c r="BB23" s="22">
        <v>0</v>
      </c>
      <c r="BC23" s="22">
        <v>1.0334888565168374E-2</v>
      </c>
      <c r="BD23" s="22">
        <v>267.47283785562934</v>
      </c>
    </row>
    <row r="24" spans="1:56" x14ac:dyDescent="0.3">
      <c r="A24" s="15" t="s">
        <v>20</v>
      </c>
      <c r="B24" s="22">
        <v>0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3024.9880121943634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3024.9880121943634</v>
      </c>
    </row>
    <row r="25" spans="1:56" x14ac:dyDescent="0.3">
      <c r="A25" s="15" t="s">
        <v>21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14.360256330492129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2.5794562309463074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16.939712561438434</v>
      </c>
    </row>
    <row r="26" spans="1:56" x14ac:dyDescent="0.3">
      <c r="A26" s="15" t="s">
        <v>22</v>
      </c>
      <c r="B26" s="22">
        <v>0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2.3357306976070583E-4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1.8819270703977691E-5</v>
      </c>
      <c r="R26" s="22">
        <v>1.3256585049824853E-5</v>
      </c>
      <c r="S26" s="22">
        <v>2.649707059637203E-3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8.6214778609675582E-6</v>
      </c>
      <c r="Z26" s="22">
        <v>1.0101796612016158E-2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7.5305282749437374E-5</v>
      </c>
      <c r="AH26" s="22">
        <v>0</v>
      </c>
      <c r="AI26" s="22">
        <v>0</v>
      </c>
      <c r="AJ26" s="22">
        <v>0</v>
      </c>
      <c r="AK26" s="22">
        <v>0</v>
      </c>
      <c r="AL26" s="22">
        <v>1.7635623462609684E-5</v>
      </c>
      <c r="AM26" s="22">
        <v>0</v>
      </c>
      <c r="AN26" s="22">
        <v>2.1026615999761517E-3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0.1210512797561361</v>
      </c>
      <c r="BB26" s="22">
        <v>0</v>
      </c>
      <c r="BC26" s="22">
        <v>3.1031263921723738E-5</v>
      </c>
      <c r="BD26" s="22">
        <v>0.13630368760127487</v>
      </c>
    </row>
    <row r="27" spans="1:56" x14ac:dyDescent="0.3">
      <c r="A27" s="15" t="s">
        <v>23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34.83768806580558</v>
      </c>
      <c r="K27" s="22">
        <v>794.13386345351068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6.551740424602789</v>
      </c>
      <c r="S27" s="22">
        <v>43.675328185831354</v>
      </c>
      <c r="T27" s="22">
        <v>0</v>
      </c>
      <c r="U27" s="22">
        <v>2.7248023286245673E-2</v>
      </c>
      <c r="V27" s="22">
        <v>0.21117218046840391</v>
      </c>
      <c r="W27" s="22">
        <v>0</v>
      </c>
      <c r="X27" s="22">
        <v>0</v>
      </c>
      <c r="Y27" s="22">
        <v>0</v>
      </c>
      <c r="Z27" s="22">
        <v>1.4629002654564973</v>
      </c>
      <c r="AA27" s="22">
        <v>0</v>
      </c>
      <c r="AB27" s="22">
        <v>0</v>
      </c>
      <c r="AC27" s="22">
        <v>0</v>
      </c>
      <c r="AD27" s="22">
        <v>0</v>
      </c>
      <c r="AE27" s="22">
        <v>65927.986993969651</v>
      </c>
      <c r="AF27" s="22">
        <v>0</v>
      </c>
      <c r="AG27" s="22">
        <v>0</v>
      </c>
      <c r="AH27" s="22">
        <v>0</v>
      </c>
      <c r="AI27" s="22">
        <v>8.6716834108476846</v>
      </c>
      <c r="AJ27" s="22">
        <v>0</v>
      </c>
      <c r="AK27" s="22">
        <v>0</v>
      </c>
      <c r="AL27" s="22">
        <v>14034.925393961761</v>
      </c>
      <c r="AM27" s="22">
        <v>5.903738378686562E-2</v>
      </c>
      <c r="AN27" s="22">
        <v>2.5939559947743454E-2</v>
      </c>
      <c r="AO27" s="22">
        <v>0</v>
      </c>
      <c r="AP27" s="22">
        <v>5047.6112753782118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5.2225377965304201E-2</v>
      </c>
      <c r="AZ27" s="22">
        <v>0</v>
      </c>
      <c r="BA27" s="22">
        <v>2.2706686071871388E-2</v>
      </c>
      <c r="BB27" s="22">
        <v>190.15975982260147</v>
      </c>
      <c r="BC27" s="22">
        <v>71.374190196942692</v>
      </c>
      <c r="BD27" s="22">
        <v>86161.789146346739</v>
      </c>
    </row>
    <row r="28" spans="1:56" x14ac:dyDescent="0.3">
      <c r="A28" s="15" t="s">
        <v>24</v>
      </c>
      <c r="B28" s="22">
        <v>18854.49333947388</v>
      </c>
      <c r="C28" s="22">
        <v>0</v>
      </c>
      <c r="D28" s="22">
        <v>414.62373297689805</v>
      </c>
      <c r="E28" s="22">
        <v>9.5715018253524011</v>
      </c>
      <c r="F28" s="22">
        <v>0</v>
      </c>
      <c r="G28" s="22">
        <v>0</v>
      </c>
      <c r="H28" s="22">
        <v>0</v>
      </c>
      <c r="I28" s="22">
        <v>0</v>
      </c>
      <c r="J28" s="22">
        <v>119321.44492267622</v>
      </c>
      <c r="K28" s="22">
        <v>11488.292496659644</v>
      </c>
      <c r="L28" s="22">
        <v>0</v>
      </c>
      <c r="M28" s="22">
        <v>0</v>
      </c>
      <c r="N28" s="22">
        <v>1478.3178441534747</v>
      </c>
      <c r="O28" s="22">
        <v>0</v>
      </c>
      <c r="P28" s="22">
        <v>0</v>
      </c>
      <c r="Q28" s="22">
        <v>3982.5984696971509</v>
      </c>
      <c r="R28" s="22">
        <v>59.484554210931783</v>
      </c>
      <c r="S28" s="22">
        <v>9035.0145868605032</v>
      </c>
      <c r="T28" s="22">
        <v>0</v>
      </c>
      <c r="U28" s="22">
        <v>0.39418198350952033</v>
      </c>
      <c r="V28" s="22">
        <v>7.4693213292947291</v>
      </c>
      <c r="W28" s="22">
        <v>33958.00457833393</v>
      </c>
      <c r="X28" s="22">
        <v>0</v>
      </c>
      <c r="Y28" s="22">
        <v>19079.215769459988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115602.81977243834</v>
      </c>
      <c r="AF28" s="22">
        <v>0</v>
      </c>
      <c r="AG28" s="22">
        <v>20.246696911788046</v>
      </c>
      <c r="AH28" s="22">
        <v>0</v>
      </c>
      <c r="AI28" s="22">
        <v>125.44841625190486</v>
      </c>
      <c r="AJ28" s="22">
        <v>0</v>
      </c>
      <c r="AK28" s="22">
        <v>4047.105493706355</v>
      </c>
      <c r="AL28" s="22">
        <v>585912.69365265814</v>
      </c>
      <c r="AM28" s="22">
        <v>0.8540609642706275</v>
      </c>
      <c r="AN28" s="22">
        <v>565.32490906941734</v>
      </c>
      <c r="AO28" s="22">
        <v>0</v>
      </c>
      <c r="AP28" s="22">
        <v>218032.53958327303</v>
      </c>
      <c r="AQ28" s="22">
        <v>0</v>
      </c>
      <c r="AR28" s="22">
        <v>0</v>
      </c>
      <c r="AS28" s="22">
        <v>7378.0003843730701</v>
      </c>
      <c r="AT28" s="22">
        <v>0</v>
      </c>
      <c r="AU28" s="22">
        <v>0</v>
      </c>
      <c r="AV28" s="22">
        <v>0</v>
      </c>
      <c r="AW28" s="22">
        <v>0</v>
      </c>
      <c r="AX28" s="22">
        <v>536.24921110130572</v>
      </c>
      <c r="AY28" s="22">
        <v>0.75551546839324724</v>
      </c>
      <c r="AZ28" s="22">
        <v>50551.003273080649</v>
      </c>
      <c r="BA28" s="22">
        <v>32546.366193408016</v>
      </c>
      <c r="BB28" s="22">
        <v>817.90085688980901</v>
      </c>
      <c r="BC28" s="22">
        <v>3293.8454170656355</v>
      </c>
      <c r="BD28" s="22">
        <v>1237120.078736301</v>
      </c>
    </row>
    <row r="29" spans="1:56" x14ac:dyDescent="0.3">
      <c r="A29" s="15" t="s">
        <v>25</v>
      </c>
      <c r="B29" s="22">
        <v>0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</row>
    <row r="30" spans="1:56" x14ac:dyDescent="0.3">
      <c r="A30" s="15" t="s">
        <v>26</v>
      </c>
      <c r="B30" s="22">
        <v>0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565.22877560798486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11.828439336171018</v>
      </c>
      <c r="BD30" s="22">
        <v>577.05721494415593</v>
      </c>
    </row>
    <row r="31" spans="1:56" x14ac:dyDescent="0.3">
      <c r="A31" s="15" t="s">
        <v>27</v>
      </c>
      <c r="B31" s="22">
        <v>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600.94178530937245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600.94178530937245</v>
      </c>
    </row>
    <row r="32" spans="1:56" x14ac:dyDescent="0.3">
      <c r="A32" s="15" t="s">
        <v>28</v>
      </c>
      <c r="B32" s="22">
        <v>0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</row>
    <row r="33" spans="1:56" x14ac:dyDescent="0.3">
      <c r="A33" s="15" t="s">
        <v>29</v>
      </c>
      <c r="B33" s="22">
        <v>0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631298.97210671403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4.4216491161021224E-3</v>
      </c>
      <c r="R33" s="22">
        <v>3.1146779537902839E-3</v>
      </c>
      <c r="S33" s="22">
        <v>4.6965381883948289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2.0256443813937929E-3</v>
      </c>
      <c r="Z33" s="22">
        <v>2.3734501067102349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1.769322213089225E-2</v>
      </c>
      <c r="AH33" s="22">
        <v>0</v>
      </c>
      <c r="AI33" s="22">
        <v>0</v>
      </c>
      <c r="AJ33" s="22">
        <v>0</v>
      </c>
      <c r="AK33" s="22">
        <v>0</v>
      </c>
      <c r="AL33" s="22">
        <v>1685.6734378303445</v>
      </c>
      <c r="AM33" s="22">
        <v>0</v>
      </c>
      <c r="AN33" s="22">
        <v>0.49402721025907437</v>
      </c>
      <c r="AO33" s="22">
        <v>0</v>
      </c>
      <c r="AP33" s="22">
        <v>0</v>
      </c>
      <c r="AQ33" s="22">
        <v>0</v>
      </c>
      <c r="AR33" s="22">
        <v>0</v>
      </c>
      <c r="AS33" s="22">
        <v>7.0143087800019037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28.441393535171308</v>
      </c>
      <c r="BB33" s="22">
        <v>0</v>
      </c>
      <c r="BC33" s="22">
        <v>7.2908968072827873E-3</v>
      </c>
      <c r="BD33" s="22">
        <v>633027.69980845519</v>
      </c>
    </row>
    <row r="34" spans="1:56" x14ac:dyDescent="0.3">
      <c r="A34" s="15" t="s">
        <v>30</v>
      </c>
      <c r="B34" s="22">
        <v>0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</row>
    <row r="35" spans="1:56" x14ac:dyDescent="0.3">
      <c r="A35" s="17" t="s">
        <v>31</v>
      </c>
      <c r="B35" s="22">
        <v>0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0.10400957502863648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8.3801799166098902E-3</v>
      </c>
      <c r="R35" s="22">
        <v>5.903128210695878E-3</v>
      </c>
      <c r="S35" s="22">
        <v>1.1799087347937356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3.8391251583785478E-3</v>
      </c>
      <c r="Z35" s="22">
        <v>4.4983078473812883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7.8531043993654136E-3</v>
      </c>
      <c r="AM35" s="22">
        <v>0</v>
      </c>
      <c r="AN35" s="22">
        <v>0.93631059294038477</v>
      </c>
      <c r="AO35" s="22">
        <v>0</v>
      </c>
      <c r="AP35" s="22">
        <v>0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53.90386904195411</v>
      </c>
      <c r="BB35" s="22">
        <v>0</v>
      </c>
      <c r="BC35" s="22">
        <v>1.3818153678446528E-2</v>
      </c>
      <c r="BD35" s="22">
        <v>60.662199483461656</v>
      </c>
    </row>
    <row r="36" spans="1:56" x14ac:dyDescent="0.3">
      <c r="A36" s="15" t="s">
        <v>32</v>
      </c>
      <c r="B36" s="22">
        <v>0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</row>
    <row r="37" spans="1:56" x14ac:dyDescent="0.3">
      <c r="A37" s="15" t="s">
        <v>33</v>
      </c>
      <c r="B37" s="22">
        <v>0</v>
      </c>
      <c r="C37" s="22">
        <v>0</v>
      </c>
      <c r="D37" s="22">
        <v>0</v>
      </c>
      <c r="E37" s="22">
        <v>0</v>
      </c>
      <c r="F37" s="22">
        <v>0</v>
      </c>
      <c r="G37" s="22">
        <v>2.8729503728789638E-3</v>
      </c>
      <c r="H37" s="22">
        <v>0</v>
      </c>
      <c r="I37" s="22">
        <v>0</v>
      </c>
      <c r="J37" s="22">
        <v>638.83147891942906</v>
      </c>
      <c r="K37" s="22">
        <v>0</v>
      </c>
      <c r="L37" s="22">
        <v>2.5939559947743454E-2</v>
      </c>
      <c r="M37" s="22">
        <v>0.20463430625442056</v>
      </c>
      <c r="N37" s="22">
        <v>0</v>
      </c>
      <c r="O37" s="22">
        <v>0</v>
      </c>
      <c r="P37" s="22">
        <v>0</v>
      </c>
      <c r="Q37" s="22">
        <v>0.14309949404367686</v>
      </c>
      <c r="R37" s="22">
        <v>117.40525592490491</v>
      </c>
      <c r="S37" s="22">
        <v>559.91283129944804</v>
      </c>
      <c r="T37" s="22">
        <v>0</v>
      </c>
      <c r="U37" s="22">
        <v>0</v>
      </c>
      <c r="V37" s="22">
        <v>0</v>
      </c>
      <c r="W37" s="22">
        <v>0</v>
      </c>
      <c r="X37" s="22">
        <v>147.1551235835486</v>
      </c>
      <c r="Y37" s="22">
        <v>0.33936315740345502</v>
      </c>
      <c r="Z37" s="22">
        <v>78.643038905915773</v>
      </c>
      <c r="AA37" s="22">
        <v>0</v>
      </c>
      <c r="AB37" s="22">
        <v>0.14122649304882542</v>
      </c>
      <c r="AC37" s="22">
        <v>5.7643466550541004E-3</v>
      </c>
      <c r="AD37" s="22">
        <v>0.2997460260628132</v>
      </c>
      <c r="AE37" s="22">
        <v>2.807236821011347</v>
      </c>
      <c r="AF37" s="22">
        <v>0</v>
      </c>
      <c r="AG37" s="22">
        <v>0.57261240511210898</v>
      </c>
      <c r="AH37" s="22">
        <v>0</v>
      </c>
      <c r="AI37" s="22">
        <v>0</v>
      </c>
      <c r="AJ37" s="22">
        <v>0</v>
      </c>
      <c r="AK37" s="22">
        <v>14958.479569865389</v>
      </c>
      <c r="AL37" s="22">
        <v>104.72240489063228</v>
      </c>
      <c r="AM37" s="22">
        <v>0</v>
      </c>
      <c r="AN37" s="22">
        <v>141.79813640924479</v>
      </c>
      <c r="AO37" s="22">
        <v>0</v>
      </c>
      <c r="AP37" s="22">
        <v>0</v>
      </c>
      <c r="AQ37" s="22">
        <v>1.441086663763525E-2</v>
      </c>
      <c r="AR37" s="22">
        <v>24.930799283108978</v>
      </c>
      <c r="AS37" s="22">
        <v>0</v>
      </c>
      <c r="AT37" s="22">
        <v>0</v>
      </c>
      <c r="AU37" s="22">
        <v>3.4586079930324594E-2</v>
      </c>
      <c r="AV37" s="22">
        <v>366.91219328750361</v>
      </c>
      <c r="AW37" s="22">
        <v>5.7643466550540999E-2</v>
      </c>
      <c r="AX37" s="22">
        <v>0</v>
      </c>
      <c r="AY37" s="22">
        <v>0</v>
      </c>
      <c r="AZ37" s="22">
        <v>0</v>
      </c>
      <c r="BA37" s="22">
        <v>920.45952039902147</v>
      </c>
      <c r="BB37" s="22">
        <v>0</v>
      </c>
      <c r="BC37" s="22">
        <v>48.46625572245491</v>
      </c>
      <c r="BD37" s="22">
        <v>18112.36574446363</v>
      </c>
    </row>
    <row r="38" spans="1:56" x14ac:dyDescent="0.3">
      <c r="A38" s="15" t="s">
        <v>34</v>
      </c>
      <c r="B38" s="22">
        <v>0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0</v>
      </c>
      <c r="AQ38" s="22"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1.3444214320906496</v>
      </c>
      <c r="BA38" s="22">
        <v>0</v>
      </c>
      <c r="BB38" s="22">
        <v>0</v>
      </c>
      <c r="BC38" s="22">
        <v>0</v>
      </c>
      <c r="BD38" s="22">
        <v>1.3444214320906496</v>
      </c>
    </row>
    <row r="39" spans="1:56" x14ac:dyDescent="0.3">
      <c r="A39" s="15" t="s">
        <v>35</v>
      </c>
      <c r="B39" s="22">
        <v>0</v>
      </c>
      <c r="C39" s="22">
        <v>0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249.89805430071772</v>
      </c>
      <c r="K39" s="22">
        <v>205.0200254746689</v>
      </c>
      <c r="L39" s="22">
        <v>0</v>
      </c>
      <c r="M39" s="22">
        <v>0</v>
      </c>
      <c r="N39" s="22">
        <v>59.266920216772583</v>
      </c>
      <c r="O39" s="22">
        <v>1.96532363788898</v>
      </c>
      <c r="P39" s="22">
        <v>0</v>
      </c>
      <c r="Q39" s="22">
        <v>0</v>
      </c>
      <c r="R39" s="22">
        <v>115.43779476669762</v>
      </c>
      <c r="S39" s="22">
        <v>602.76444572058824</v>
      </c>
      <c r="T39" s="22">
        <v>0</v>
      </c>
      <c r="U39" s="22">
        <v>7.8049147128368968E-2</v>
      </c>
      <c r="V39" s="22">
        <v>5.451791922194997E-2</v>
      </c>
      <c r="W39" s="22">
        <v>0</v>
      </c>
      <c r="X39" s="22">
        <v>0</v>
      </c>
      <c r="Y39" s="22">
        <v>0</v>
      </c>
      <c r="Z39" s="22">
        <v>1055.6655220995756</v>
      </c>
      <c r="AA39" s="22">
        <v>0</v>
      </c>
      <c r="AB39" s="22">
        <v>0</v>
      </c>
      <c r="AC39" s="22">
        <v>0.14702556579768913</v>
      </c>
      <c r="AD39" s="22">
        <v>0</v>
      </c>
      <c r="AE39" s="22">
        <v>5.1792023260852496</v>
      </c>
      <c r="AF39" s="22">
        <v>0</v>
      </c>
      <c r="AG39" s="22">
        <v>0</v>
      </c>
      <c r="AH39" s="22">
        <v>0</v>
      </c>
      <c r="AI39" s="22">
        <v>34.2426000266682</v>
      </c>
      <c r="AJ39" s="22">
        <v>0</v>
      </c>
      <c r="AK39" s="22">
        <v>0</v>
      </c>
      <c r="AL39" s="22">
        <v>1500.6818203395956</v>
      </c>
      <c r="AM39" s="22">
        <v>1.5241568814738702E-2</v>
      </c>
      <c r="AN39" s="22">
        <v>0</v>
      </c>
      <c r="AO39" s="22">
        <v>0</v>
      </c>
      <c r="AP39" s="22">
        <v>2.0530862684440652</v>
      </c>
      <c r="AQ39" s="22">
        <v>0</v>
      </c>
      <c r="AR39" s="22">
        <v>0</v>
      </c>
      <c r="AS39" s="22">
        <v>11665.854149154062</v>
      </c>
      <c r="AT39" s="22">
        <v>0</v>
      </c>
      <c r="AU39" s="22">
        <v>0</v>
      </c>
      <c r="AV39" s="22">
        <v>0</v>
      </c>
      <c r="AW39" s="22">
        <v>1.8318948653628317</v>
      </c>
      <c r="AX39" s="22">
        <v>0</v>
      </c>
      <c r="AY39" s="22">
        <v>1.3350748505743528</v>
      </c>
      <c r="AZ39" s="22">
        <v>713.82684146351005</v>
      </c>
      <c r="BA39" s="22">
        <v>5.8621418518225782E-3</v>
      </c>
      <c r="BB39" s="22">
        <v>11.821955329100557</v>
      </c>
      <c r="BC39" s="22">
        <v>3.3681385292680757</v>
      </c>
      <c r="BD39" s="22">
        <v>16230.513545712392</v>
      </c>
    </row>
    <row r="40" spans="1:56" x14ac:dyDescent="0.3">
      <c r="A40" s="15" t="s">
        <v>361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4.1429565517787577</v>
      </c>
      <c r="I40" s="22">
        <v>0</v>
      </c>
      <c r="J40" s="22">
        <v>2819206.9082428045</v>
      </c>
      <c r="K40" s="22">
        <v>22547.074343193803</v>
      </c>
      <c r="L40" s="22">
        <v>0</v>
      </c>
      <c r="M40" s="22">
        <v>0</v>
      </c>
      <c r="N40" s="22">
        <v>0</v>
      </c>
      <c r="O40" s="22">
        <v>308.51216455579146</v>
      </c>
      <c r="P40" s="22">
        <v>0</v>
      </c>
      <c r="Q40" s="22">
        <v>21.646739054971643</v>
      </c>
      <c r="R40" s="22">
        <v>16.737163439086647</v>
      </c>
      <c r="S40" s="22">
        <v>3608.8744983103747</v>
      </c>
      <c r="T40" s="22">
        <v>0</v>
      </c>
      <c r="U40" s="22">
        <v>0.77362675867810116</v>
      </c>
      <c r="V40" s="22">
        <v>5.9956073797552829</v>
      </c>
      <c r="W40" s="22">
        <v>19.886191448538035</v>
      </c>
      <c r="X40" s="22">
        <v>0</v>
      </c>
      <c r="Y40" s="22">
        <v>3323.7296439113711</v>
      </c>
      <c r="Z40" s="22">
        <v>899166.03916821221</v>
      </c>
      <c r="AA40" s="22">
        <v>0</v>
      </c>
      <c r="AB40" s="22">
        <v>0</v>
      </c>
      <c r="AC40" s="22">
        <v>0</v>
      </c>
      <c r="AD40" s="22">
        <v>0</v>
      </c>
      <c r="AE40" s="22">
        <v>409282.74202398234</v>
      </c>
      <c r="AF40" s="22">
        <v>0</v>
      </c>
      <c r="AG40" s="22">
        <v>91.038546658243462</v>
      </c>
      <c r="AH40" s="22">
        <v>1.3809855172595855</v>
      </c>
      <c r="AI40" s="22">
        <v>246.20671594930567</v>
      </c>
      <c r="AJ40" s="22">
        <v>0</v>
      </c>
      <c r="AK40" s="22">
        <v>919.18396028798031</v>
      </c>
      <c r="AL40" s="22">
        <v>0</v>
      </c>
      <c r="AM40" s="22">
        <v>48.353501793843215</v>
      </c>
      <c r="AN40" s="22">
        <v>2484.3072183131926</v>
      </c>
      <c r="AO40" s="22">
        <v>0</v>
      </c>
      <c r="AP40" s="22">
        <v>1532.4766291776825</v>
      </c>
      <c r="AQ40" s="22">
        <v>0</v>
      </c>
      <c r="AR40" s="22">
        <v>0</v>
      </c>
      <c r="AS40" s="22">
        <v>126.77447048442998</v>
      </c>
      <c r="AT40" s="22">
        <v>0</v>
      </c>
      <c r="AU40" s="22">
        <v>0</v>
      </c>
      <c r="AV40" s="22">
        <v>0</v>
      </c>
      <c r="AW40" s="22">
        <v>0</v>
      </c>
      <c r="AX40" s="22">
        <v>58478.384122564064</v>
      </c>
      <c r="AY40" s="22">
        <v>1.4827846207996935</v>
      </c>
      <c r="AZ40" s="22">
        <v>0</v>
      </c>
      <c r="BA40" s="22">
        <v>139239.06186087022</v>
      </c>
      <c r="BB40" s="22">
        <v>8490.3585608940102</v>
      </c>
      <c r="BC40" s="22">
        <v>653.23976663215979</v>
      </c>
      <c r="BD40" s="22">
        <v>4369825.311493367</v>
      </c>
    </row>
    <row r="41" spans="1:56" x14ac:dyDescent="0.3">
      <c r="A41" s="15" t="s">
        <v>36</v>
      </c>
      <c r="B41" s="22">
        <v>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0.30799477384433521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0.30799477384433521</v>
      </c>
    </row>
    <row r="42" spans="1:56" x14ac:dyDescent="0.3">
      <c r="A42" s="15" t="s">
        <v>37</v>
      </c>
      <c r="B42" s="22">
        <v>0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2315.3827903147912</v>
      </c>
      <c r="K42" s="22">
        <v>0</v>
      </c>
      <c r="L42" s="22">
        <v>0</v>
      </c>
      <c r="M42" s="22">
        <v>0</v>
      </c>
      <c r="N42" s="22">
        <v>2122.5448431506929</v>
      </c>
      <c r="O42" s="22">
        <v>7156.1020401436726</v>
      </c>
      <c r="P42" s="22">
        <v>0</v>
      </c>
      <c r="Q42" s="22">
        <v>124.71376018659478</v>
      </c>
      <c r="R42" s="22">
        <v>1.4935752489469338E-3</v>
      </c>
      <c r="S42" s="22">
        <v>0.29853366205245824</v>
      </c>
      <c r="T42" s="22">
        <v>0</v>
      </c>
      <c r="U42" s="22">
        <v>20.523956265320123</v>
      </c>
      <c r="V42" s="22">
        <v>0</v>
      </c>
      <c r="W42" s="22">
        <v>0</v>
      </c>
      <c r="X42" s="22">
        <v>0</v>
      </c>
      <c r="Y42" s="22">
        <v>13.561596859187105</v>
      </c>
      <c r="Z42" s="22">
        <v>813.51327419504992</v>
      </c>
      <c r="AA42" s="22">
        <v>0</v>
      </c>
      <c r="AB42" s="22">
        <v>4.490426044287144</v>
      </c>
      <c r="AC42" s="22">
        <v>0</v>
      </c>
      <c r="AD42" s="22">
        <v>0</v>
      </c>
      <c r="AE42" s="22">
        <v>0</v>
      </c>
      <c r="AF42" s="22">
        <v>0</v>
      </c>
      <c r="AG42" s="22">
        <v>8.484395189769945E-3</v>
      </c>
      <c r="AH42" s="22">
        <v>0</v>
      </c>
      <c r="AI42" s="22">
        <v>0</v>
      </c>
      <c r="AJ42" s="22">
        <v>0</v>
      </c>
      <c r="AK42" s="22">
        <v>0</v>
      </c>
      <c r="AL42" s="22">
        <v>9250.3833964182177</v>
      </c>
      <c r="AM42" s="22">
        <v>0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13.638444185858001</v>
      </c>
      <c r="BB42" s="22">
        <v>0</v>
      </c>
      <c r="BC42" s="22">
        <v>121.13547679837821</v>
      </c>
      <c r="BD42" s="22">
        <v>21956.298516194536</v>
      </c>
    </row>
    <row r="43" spans="1:56" x14ac:dyDescent="0.3">
      <c r="A43" s="15" t="s">
        <v>38</v>
      </c>
      <c r="B43" s="22">
        <v>0</v>
      </c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0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</row>
    <row r="44" spans="1:56" x14ac:dyDescent="0.3">
      <c r="A44" s="15" t="s">
        <v>197</v>
      </c>
      <c r="B44" s="22">
        <v>0.17647839473120944</v>
      </c>
      <c r="C44" s="22">
        <v>226.30903035461898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2642432.7385995933</v>
      </c>
      <c r="K44" s="22">
        <v>31869.010211190074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0.22059821992514925</v>
      </c>
      <c r="R44" s="22">
        <v>48.043708388484504</v>
      </c>
      <c r="S44" s="22">
        <v>283.80385476652458</v>
      </c>
      <c r="T44" s="22">
        <v>0</v>
      </c>
      <c r="U44" s="22">
        <v>1.0934775260278813</v>
      </c>
      <c r="V44" s="22">
        <v>9.3274297345835926</v>
      </c>
      <c r="W44" s="22">
        <v>0</v>
      </c>
      <c r="X44" s="22">
        <v>0</v>
      </c>
      <c r="Y44" s="22">
        <v>11021.608202976689</v>
      </c>
      <c r="Z44" s="22">
        <v>15261.044123793145</v>
      </c>
      <c r="AA44" s="22">
        <v>0</v>
      </c>
      <c r="AB44" s="22">
        <v>0</v>
      </c>
      <c r="AC44" s="22">
        <v>0</v>
      </c>
      <c r="AD44" s="22">
        <v>0</v>
      </c>
      <c r="AE44" s="22">
        <v>7276.7978298347589</v>
      </c>
      <c r="AF44" s="22">
        <v>0</v>
      </c>
      <c r="AG44" s="22">
        <v>0.88272343741645287</v>
      </c>
      <c r="AH44" s="22">
        <v>0</v>
      </c>
      <c r="AI44" s="22">
        <v>1778.0624812969402</v>
      </c>
      <c r="AJ44" s="22">
        <v>0</v>
      </c>
      <c r="AK44" s="22">
        <v>3133.1557515480258</v>
      </c>
      <c r="AL44" s="22">
        <v>332584.39908325177</v>
      </c>
      <c r="AM44" s="22">
        <v>2.3692013063937427</v>
      </c>
      <c r="AN44" s="22">
        <v>24.647257237320368</v>
      </c>
      <c r="AO44" s="22">
        <v>0</v>
      </c>
      <c r="AP44" s="22">
        <v>0</v>
      </c>
      <c r="AQ44" s="22">
        <v>0</v>
      </c>
      <c r="AR44" s="22">
        <v>4713.5982112081092</v>
      </c>
      <c r="AS44" s="22">
        <v>550.93858637386302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2.0958319248867725</v>
      </c>
      <c r="AZ44" s="22">
        <v>4.2894054274946738</v>
      </c>
      <c r="BA44" s="22">
        <v>1419.8661553974539</v>
      </c>
      <c r="BB44" s="22">
        <v>2283.9931286253791</v>
      </c>
      <c r="BC44" s="22">
        <v>98.875683414340671</v>
      </c>
      <c r="BD44" s="22">
        <v>3055027.3470452237</v>
      </c>
    </row>
    <row r="45" spans="1:56" x14ac:dyDescent="0.3">
      <c r="A45" s="15" t="s">
        <v>40</v>
      </c>
      <c r="B45" s="22">
        <v>0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</row>
    <row r="46" spans="1:56" x14ac:dyDescent="0.3">
      <c r="A46" s="15" t="s">
        <v>41</v>
      </c>
      <c r="B46" s="22">
        <v>0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15.881187064020407</v>
      </c>
      <c r="J46" s="22">
        <v>27894.282887449073</v>
      </c>
      <c r="K46" s="22">
        <v>0</v>
      </c>
      <c r="L46" s="22">
        <v>0</v>
      </c>
      <c r="M46" s="22">
        <v>0</v>
      </c>
      <c r="N46" s="22">
        <v>152.98792844228208</v>
      </c>
      <c r="O46" s="22">
        <v>0</v>
      </c>
      <c r="P46" s="22">
        <v>0</v>
      </c>
      <c r="Q46" s="22">
        <v>2.3359882389281774E-3</v>
      </c>
      <c r="R46" s="22">
        <v>1.6455062075384594E-3</v>
      </c>
      <c r="S46" s="22">
        <v>27.318516666821942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1.0701621333893188E-3</v>
      </c>
      <c r="Z46" s="22">
        <v>1.2539103373823395</v>
      </c>
      <c r="AA46" s="22">
        <v>0</v>
      </c>
      <c r="AB46" s="22">
        <v>163.60227526729298</v>
      </c>
      <c r="AC46" s="22">
        <v>20.753938586996828</v>
      </c>
      <c r="AD46" s="22">
        <v>0</v>
      </c>
      <c r="AE46" s="22">
        <v>0</v>
      </c>
      <c r="AF46" s="22">
        <v>0</v>
      </c>
      <c r="AG46" s="22">
        <v>2.027256009934284</v>
      </c>
      <c r="AH46" s="22">
        <v>0</v>
      </c>
      <c r="AI46" s="22">
        <v>0</v>
      </c>
      <c r="AJ46" s="22">
        <v>0</v>
      </c>
      <c r="AK46" s="22">
        <v>0</v>
      </c>
      <c r="AL46" s="22">
        <v>2.1890651153721177E-3</v>
      </c>
      <c r="AM46" s="22">
        <v>0</v>
      </c>
      <c r="AN46" s="22">
        <v>0.26099804000120069</v>
      </c>
      <c r="AO46" s="22">
        <v>0</v>
      </c>
      <c r="AP46" s="22">
        <v>0</v>
      </c>
      <c r="AQ46" s="22">
        <v>0</v>
      </c>
      <c r="AR46" s="22">
        <v>0</v>
      </c>
      <c r="AS46" s="22">
        <v>3.0329286922732953E-2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39.493434412927108</v>
      </c>
      <c r="BB46" s="22">
        <v>0</v>
      </c>
      <c r="BC46" s="22">
        <v>1661.1794062951783</v>
      </c>
      <c r="BD46" s="22">
        <v>29979.079308580527</v>
      </c>
    </row>
    <row r="47" spans="1:56" x14ac:dyDescent="0.3">
      <c r="A47" s="15" t="s">
        <v>42</v>
      </c>
      <c r="B47" s="22">
        <v>143.06318423199758</v>
      </c>
      <c r="C47" s="22">
        <v>0</v>
      </c>
      <c r="D47" s="22">
        <v>0</v>
      </c>
      <c r="E47" s="22">
        <v>0</v>
      </c>
      <c r="F47" s="22">
        <v>1.0745057775501361</v>
      </c>
      <c r="G47" s="22">
        <v>0</v>
      </c>
      <c r="H47" s="22">
        <v>0</v>
      </c>
      <c r="I47" s="22">
        <v>0</v>
      </c>
      <c r="J47" s="22">
        <v>121.41558921624582</v>
      </c>
      <c r="K47" s="22">
        <v>2236.9600656539887</v>
      </c>
      <c r="L47" s="22">
        <v>0</v>
      </c>
      <c r="M47" s="22">
        <v>0</v>
      </c>
      <c r="N47" s="22">
        <v>0</v>
      </c>
      <c r="O47" s="22">
        <v>7.2856484038469462</v>
      </c>
      <c r="P47" s="22">
        <v>0</v>
      </c>
      <c r="Q47" s="22">
        <v>6.1878023728129755E-2</v>
      </c>
      <c r="R47" s="22">
        <v>0.1913025118456029</v>
      </c>
      <c r="S47" s="22">
        <v>128345.60698916642</v>
      </c>
      <c r="T47" s="22">
        <v>0</v>
      </c>
      <c r="U47" s="22">
        <v>4.2222327113364768</v>
      </c>
      <c r="V47" s="22">
        <v>12.894147701681364</v>
      </c>
      <c r="W47" s="22">
        <v>48.698362430491962</v>
      </c>
      <c r="X47" s="22">
        <v>0</v>
      </c>
      <c r="Y47" s="22">
        <v>2.8347539075450904E-2</v>
      </c>
      <c r="Z47" s="22">
        <v>9683.6454972275369</v>
      </c>
      <c r="AA47" s="22">
        <v>0</v>
      </c>
      <c r="AB47" s="22">
        <v>0</v>
      </c>
      <c r="AC47" s="22">
        <v>0</v>
      </c>
      <c r="AD47" s="22">
        <v>0</v>
      </c>
      <c r="AE47" s="22">
        <v>1254.9748766598243</v>
      </c>
      <c r="AF47" s="22">
        <v>0</v>
      </c>
      <c r="AG47" s="22">
        <v>0.24760481668603196</v>
      </c>
      <c r="AH47" s="22">
        <v>9.6496216698010624</v>
      </c>
      <c r="AI47" s="22">
        <v>24.426876103358651</v>
      </c>
      <c r="AJ47" s="22">
        <v>0</v>
      </c>
      <c r="AK47" s="22">
        <v>5760.4766344890786</v>
      </c>
      <c r="AL47" s="22">
        <v>44476.606892507429</v>
      </c>
      <c r="AM47" s="22">
        <v>13938.754163767222</v>
      </c>
      <c r="AN47" s="22">
        <v>12.272422546652216</v>
      </c>
      <c r="AO47" s="22">
        <v>0</v>
      </c>
      <c r="AP47" s="22">
        <v>86.490408025704326</v>
      </c>
      <c r="AQ47" s="22"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474.75757254649318</v>
      </c>
      <c r="AX47" s="22">
        <v>7.8560819525326133</v>
      </c>
      <c r="AY47" s="22">
        <v>0.1471113250529586</v>
      </c>
      <c r="AZ47" s="22">
        <v>115.02256189202845</v>
      </c>
      <c r="BA47" s="22">
        <v>398.08225231852333</v>
      </c>
      <c r="BB47" s="22">
        <v>172.0954911091678</v>
      </c>
      <c r="BC47" s="22">
        <v>5.3711472931269686</v>
      </c>
      <c r="BD47" s="22">
        <v>207342.37946961843</v>
      </c>
    </row>
    <row r="48" spans="1:56" x14ac:dyDescent="0.3">
      <c r="A48" s="15" t="s">
        <v>43</v>
      </c>
      <c r="B48" s="22">
        <v>0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15.217875169342825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15.217875169342825</v>
      </c>
    </row>
    <row r="49" spans="1:65" x14ac:dyDescent="0.3">
      <c r="A49" s="15" t="s">
        <v>44</v>
      </c>
      <c r="B49" s="22">
        <v>0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69.587192819813112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0</v>
      </c>
      <c r="AQ49" s="22">
        <v>0.62254943874584279</v>
      </c>
      <c r="AR49" s="22">
        <v>0</v>
      </c>
      <c r="AS49" s="22">
        <v>0</v>
      </c>
      <c r="AT49" s="22">
        <v>0</v>
      </c>
      <c r="AU49" s="22">
        <v>0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10.006905793173919</v>
      </c>
      <c r="BD49" s="22">
        <v>80.216648051732861</v>
      </c>
    </row>
    <row r="50" spans="1:65" x14ac:dyDescent="0.3">
      <c r="A50" s="15" t="s">
        <v>45</v>
      </c>
      <c r="B50" s="22">
        <v>0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19.526724293995766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1.6976000899134325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136.18268972565312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v>0</v>
      </c>
      <c r="AX50" s="22">
        <v>0.46979425238690914</v>
      </c>
      <c r="AY50" s="22">
        <v>0</v>
      </c>
      <c r="AZ50" s="22">
        <v>0</v>
      </c>
      <c r="BA50" s="22">
        <v>0</v>
      </c>
      <c r="BB50" s="22">
        <v>0</v>
      </c>
      <c r="BC50" s="22">
        <v>9.0903746750203318</v>
      </c>
      <c r="BD50" s="22">
        <v>166.96718303696954</v>
      </c>
    </row>
    <row r="51" spans="1:65" x14ac:dyDescent="0.3">
      <c r="A51" s="15" t="s">
        <v>46</v>
      </c>
      <c r="B51" s="22">
        <v>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0.2626306718916509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2.1160477595127302E-2</v>
      </c>
      <c r="R51" s="22">
        <v>1.4905767356618544E-2</v>
      </c>
      <c r="S51" s="22">
        <v>2.9793432355087366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9.6940307615284039E-3</v>
      </c>
      <c r="Z51" s="22">
        <v>11.358508214344358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8.4673618520051938E-2</v>
      </c>
      <c r="AH51" s="22">
        <v>0</v>
      </c>
      <c r="AI51" s="22">
        <v>0</v>
      </c>
      <c r="AJ51" s="22">
        <v>0</v>
      </c>
      <c r="AK51" s="22">
        <v>0.38044687923357068</v>
      </c>
      <c r="AL51" s="22">
        <v>1.982957900051768E-2</v>
      </c>
      <c r="AM51" s="22">
        <v>0</v>
      </c>
      <c r="AN51" s="22">
        <v>2.364242715687471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136.11063539246493</v>
      </c>
      <c r="BB51" s="22">
        <v>0</v>
      </c>
      <c r="BC51" s="22">
        <v>0.20782210057312045</v>
      </c>
      <c r="BD51" s="22">
        <v>153.81389268293771</v>
      </c>
    </row>
    <row r="52" spans="1:65" x14ac:dyDescent="0.3">
      <c r="A52" s="15" t="s">
        <v>47</v>
      </c>
      <c r="B52" s="22">
        <v>0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74.329528968466178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2.7804849277944106</v>
      </c>
      <c r="BD52" s="22">
        <v>77.110013896260583</v>
      </c>
    </row>
    <row r="53" spans="1:65" x14ac:dyDescent="0.3">
      <c r="A53" s="15" t="s">
        <v>48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94.857137168025076</v>
      </c>
      <c r="BD53" s="22">
        <v>94.857137168025076</v>
      </c>
    </row>
    <row r="54" spans="1:65" x14ac:dyDescent="0.3">
      <c r="A54" s="15" t="s">
        <v>49</v>
      </c>
      <c r="B54" s="22">
        <v>3.5364266728756908</v>
      </c>
      <c r="C54" s="22">
        <v>4.2022087115344382</v>
      </c>
      <c r="D54" s="22">
        <v>0.46979425238690914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230.94634245948225</v>
      </c>
      <c r="K54" s="22">
        <v>5214.7853736545521</v>
      </c>
      <c r="L54" s="22">
        <v>0</v>
      </c>
      <c r="M54" s="22">
        <v>0</v>
      </c>
      <c r="N54" s="22">
        <v>25.317010508997605</v>
      </c>
      <c r="O54" s="22">
        <v>1.2796849574220102</v>
      </c>
      <c r="P54" s="22">
        <v>0</v>
      </c>
      <c r="Q54" s="22">
        <v>0.70023328589917688</v>
      </c>
      <c r="R54" s="22">
        <v>1866.7449180045164</v>
      </c>
      <c r="S54" s="22">
        <v>29707.355683480695</v>
      </c>
      <c r="T54" s="22">
        <v>2.0175213292689349E-2</v>
      </c>
      <c r="U54" s="22">
        <v>1.4989631439648643</v>
      </c>
      <c r="V54" s="22">
        <v>5.4534367048111054</v>
      </c>
      <c r="W54" s="22">
        <v>0</v>
      </c>
      <c r="X54" s="22">
        <v>10.283594432616514</v>
      </c>
      <c r="Y54" s="22">
        <v>7.4254956896547002</v>
      </c>
      <c r="Z54" s="22">
        <v>34.085280321740434</v>
      </c>
      <c r="AA54" s="22">
        <v>0</v>
      </c>
      <c r="AB54" s="22">
        <v>0</v>
      </c>
      <c r="AC54" s="22">
        <v>0</v>
      </c>
      <c r="AD54" s="22">
        <v>1.7293039965162297E-2</v>
      </c>
      <c r="AE54" s="22">
        <v>131.73556326869152</v>
      </c>
      <c r="AF54" s="22">
        <v>0</v>
      </c>
      <c r="AG54" s="22">
        <v>3.4059503597816967E-2</v>
      </c>
      <c r="AH54" s="22">
        <v>0</v>
      </c>
      <c r="AI54" s="22">
        <v>82.108014929105323</v>
      </c>
      <c r="AJ54" s="22">
        <v>0</v>
      </c>
      <c r="AK54" s="22">
        <v>1472.7934525396499</v>
      </c>
      <c r="AL54" s="22">
        <v>846.22147871391837</v>
      </c>
      <c r="AM54" s="22">
        <v>0.3876768132411974</v>
      </c>
      <c r="AN54" s="22">
        <v>19.002055353948272</v>
      </c>
      <c r="AO54" s="22">
        <v>0.14699083970387955</v>
      </c>
      <c r="AP54" s="22">
        <v>4403.3864543647433</v>
      </c>
      <c r="AQ54" s="22">
        <v>0.23922038618474514</v>
      </c>
      <c r="AR54" s="22">
        <v>0</v>
      </c>
      <c r="AS54" s="22">
        <v>154.19915519602472</v>
      </c>
      <c r="AT54" s="22">
        <v>51.792654695661085</v>
      </c>
      <c r="AU54" s="22">
        <v>0.52167337228239619</v>
      </c>
      <c r="AV54" s="22">
        <v>12.874668254063332</v>
      </c>
      <c r="AW54" s="22">
        <v>17.650429457775655</v>
      </c>
      <c r="AX54" s="22">
        <v>0</v>
      </c>
      <c r="AY54" s="22">
        <v>0.34294487325182849</v>
      </c>
      <c r="AZ54" s="22">
        <v>0</v>
      </c>
      <c r="BA54" s="22">
        <v>54.89887099633507</v>
      </c>
      <c r="BB54" s="22">
        <v>302.79548136704591</v>
      </c>
      <c r="BC54" s="22">
        <v>142.90413658353219</v>
      </c>
      <c r="BD54" s="22">
        <v>44808.156896043205</v>
      </c>
    </row>
    <row r="55" spans="1:65" x14ac:dyDescent="0.3">
      <c r="A55" s="15" t="s">
        <v>50</v>
      </c>
      <c r="B55" s="22">
        <v>57.89275535105871</v>
      </c>
      <c r="C55" s="22">
        <v>0</v>
      </c>
      <c r="D55" s="22">
        <v>809.2048820578151</v>
      </c>
      <c r="E55" s="22">
        <v>250.18582418005633</v>
      </c>
      <c r="F55" s="22">
        <v>0</v>
      </c>
      <c r="G55" s="22">
        <v>40.042874145451627</v>
      </c>
      <c r="H55" s="22">
        <v>0</v>
      </c>
      <c r="I55" s="22">
        <v>362.76277124872416</v>
      </c>
      <c r="J55" s="22">
        <v>330336.66780995502</v>
      </c>
      <c r="K55" s="22">
        <v>140939.42776733107</v>
      </c>
      <c r="L55" s="22">
        <v>0</v>
      </c>
      <c r="M55" s="22">
        <v>0</v>
      </c>
      <c r="N55" s="22">
        <v>7566.6247073680643</v>
      </c>
      <c r="O55" s="22">
        <v>13656.309071495652</v>
      </c>
      <c r="P55" s="22">
        <v>0</v>
      </c>
      <c r="Q55" s="22">
        <v>0</v>
      </c>
      <c r="R55" s="22">
        <v>1401.2336425965038</v>
      </c>
      <c r="S55" s="22">
        <v>375391.51856522571</v>
      </c>
      <c r="T55" s="22">
        <v>29.960283783699449</v>
      </c>
      <c r="U55" s="22">
        <v>0</v>
      </c>
      <c r="V55" s="22">
        <v>339.57384015705679</v>
      </c>
      <c r="W55" s="22">
        <v>0</v>
      </c>
      <c r="X55" s="22">
        <v>0</v>
      </c>
      <c r="Y55" s="22">
        <v>703.18880590682522</v>
      </c>
      <c r="Z55" s="22">
        <v>4142554.709448942</v>
      </c>
      <c r="AA55" s="22">
        <v>0</v>
      </c>
      <c r="AB55" s="22">
        <v>0</v>
      </c>
      <c r="AC55" s="22">
        <v>0</v>
      </c>
      <c r="AD55" s="22">
        <v>0</v>
      </c>
      <c r="AE55" s="22">
        <v>197737.50334588578</v>
      </c>
      <c r="AF55" s="22">
        <v>0</v>
      </c>
      <c r="AG55" s="22">
        <v>5977.5437817130696</v>
      </c>
      <c r="AH55" s="22">
        <v>0</v>
      </c>
      <c r="AI55" s="22">
        <v>2401.2068840447014</v>
      </c>
      <c r="AJ55" s="22">
        <v>0</v>
      </c>
      <c r="AK55" s="22">
        <v>27054.01818153889</v>
      </c>
      <c r="AL55" s="22">
        <v>1310977.7435257169</v>
      </c>
      <c r="AM55" s="22">
        <v>309913.34402445966</v>
      </c>
      <c r="AN55" s="22">
        <v>1743.5950828383018</v>
      </c>
      <c r="AO55" s="22">
        <v>19.518334295000905</v>
      </c>
      <c r="AP55" s="22">
        <v>1022598.1686575261</v>
      </c>
      <c r="AQ55" s="22">
        <v>0</v>
      </c>
      <c r="AR55" s="22">
        <v>5038.0866172426395</v>
      </c>
      <c r="AS55" s="22">
        <v>139702.1440258511</v>
      </c>
      <c r="AT55" s="22">
        <v>20.226785145266593</v>
      </c>
      <c r="AU55" s="22">
        <v>0</v>
      </c>
      <c r="AV55" s="22">
        <v>81.913346136516182</v>
      </c>
      <c r="AW55" s="22">
        <v>0</v>
      </c>
      <c r="AX55" s="22">
        <v>785.08675093790077</v>
      </c>
      <c r="AY55" s="22">
        <v>0</v>
      </c>
      <c r="AZ55" s="22">
        <v>49523.409627023313</v>
      </c>
      <c r="BA55" s="22">
        <v>0</v>
      </c>
      <c r="BB55" s="22">
        <v>1374.610264991592</v>
      </c>
      <c r="BC55" s="22">
        <v>4349.5237278025315</v>
      </c>
      <c r="BD55" s="22">
        <v>8093736.9460128937</v>
      </c>
    </row>
    <row r="56" spans="1:65" x14ac:dyDescent="0.3">
      <c r="A56" s="15" t="s">
        <v>229</v>
      </c>
      <c r="B56" s="22">
        <v>0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29.253125438724595</v>
      </c>
      <c r="K56" s="22">
        <v>163.40362480931219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1.0790140534201294E-2</v>
      </c>
      <c r="S56" s="22">
        <v>7.6864148166456411E-2</v>
      </c>
      <c r="T56" s="22">
        <v>0</v>
      </c>
      <c r="U56" s="22">
        <v>5.6066438906137118E-3</v>
      </c>
      <c r="V56" s="22">
        <v>4.3451490152256272E-2</v>
      </c>
      <c r="W56" s="22">
        <v>0</v>
      </c>
      <c r="X56" s="22">
        <v>0</v>
      </c>
      <c r="Y56" s="22">
        <v>0</v>
      </c>
      <c r="Z56" s="22">
        <v>44.290421720233546</v>
      </c>
      <c r="AA56" s="22">
        <v>0</v>
      </c>
      <c r="AB56" s="22">
        <v>0</v>
      </c>
      <c r="AC56" s="22">
        <v>0</v>
      </c>
      <c r="AD56" s="22">
        <v>0</v>
      </c>
      <c r="AE56" s="22">
        <v>4.1278915644643455</v>
      </c>
      <c r="AF56" s="22">
        <v>0</v>
      </c>
      <c r="AG56" s="22">
        <v>0</v>
      </c>
      <c r="AH56" s="22">
        <v>0</v>
      </c>
      <c r="AI56" s="22">
        <v>1.7843144181878137</v>
      </c>
      <c r="AJ56" s="22">
        <v>0</v>
      </c>
      <c r="AK56" s="22">
        <v>0</v>
      </c>
      <c r="AL56" s="22">
        <v>163.665867046339</v>
      </c>
      <c r="AM56" s="22">
        <v>1.2147728429663041E-2</v>
      </c>
      <c r="AN56" s="22">
        <v>0</v>
      </c>
      <c r="AO56" s="22">
        <v>0</v>
      </c>
      <c r="AP56" s="22">
        <v>1.6363364385174906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1.0746067457009614E-2</v>
      </c>
      <c r="AZ56" s="22">
        <v>0</v>
      </c>
      <c r="BA56" s="22">
        <v>4.6722032421780933E-3</v>
      </c>
      <c r="BB56" s="22">
        <v>0</v>
      </c>
      <c r="BC56" s="22">
        <v>0.12988725013254829</v>
      </c>
      <c r="BD56" s="22">
        <v>408.45574710778391</v>
      </c>
    </row>
    <row r="57" spans="1:65" x14ac:dyDescent="0.3">
      <c r="A57" s="15" t="s">
        <v>51</v>
      </c>
      <c r="B57" s="22">
        <v>1.5508240684205965E-4</v>
      </c>
      <c r="C57" s="22">
        <v>3.9567794981641176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27464.381649725347</v>
      </c>
      <c r="K57" s="22">
        <v>0</v>
      </c>
      <c r="L57" s="22">
        <v>0.68393083916301589</v>
      </c>
      <c r="M57" s="22">
        <v>0</v>
      </c>
      <c r="N57" s="22">
        <v>0</v>
      </c>
      <c r="O57" s="22">
        <v>0</v>
      </c>
      <c r="P57" s="22">
        <v>0</v>
      </c>
      <c r="Q57" s="22">
        <v>3.3550895405984253E-3</v>
      </c>
      <c r="R57" s="22">
        <v>1.0993535929484137</v>
      </c>
      <c r="S57" s="22">
        <v>29.674928318959424</v>
      </c>
      <c r="T57" s="22">
        <v>0</v>
      </c>
      <c r="U57" s="22">
        <v>0.1130881820679745</v>
      </c>
      <c r="V57" s="22">
        <v>0</v>
      </c>
      <c r="W57" s="22">
        <v>0</v>
      </c>
      <c r="X57" s="22">
        <v>0</v>
      </c>
      <c r="Y57" s="22">
        <v>1.5370324732997915E-3</v>
      </c>
      <c r="Z57" s="22">
        <v>195.18599030038177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1.5053750903339151E-2</v>
      </c>
      <c r="AH57" s="22">
        <v>0</v>
      </c>
      <c r="AI57" s="22">
        <v>6.9392407066009012</v>
      </c>
      <c r="AJ57" s="22">
        <v>0</v>
      </c>
      <c r="AK57" s="22">
        <v>16.707185209315114</v>
      </c>
      <c r="AL57" s="22">
        <v>37.679049436200856</v>
      </c>
      <c r="AM57" s="22">
        <v>0</v>
      </c>
      <c r="AN57" s="22">
        <v>301.26147802075468</v>
      </c>
      <c r="AO57" s="22">
        <v>0</v>
      </c>
      <c r="AP57" s="22">
        <v>291.64146084609001</v>
      </c>
      <c r="AQ57" s="22">
        <v>0.38892576637244863</v>
      </c>
      <c r="AR57" s="22">
        <v>1.8061672512860478</v>
      </c>
      <c r="AS57" s="22">
        <v>151.20293149733246</v>
      </c>
      <c r="AT57" s="22">
        <v>29.869481432414336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3.5517356164739264</v>
      </c>
      <c r="BA57" s="22">
        <v>21.580957571327335</v>
      </c>
      <c r="BB57" s="22">
        <v>0</v>
      </c>
      <c r="BC57" s="22">
        <v>0</v>
      </c>
      <c r="BD57" s="22">
        <v>28557.744434766519</v>
      </c>
    </row>
    <row r="58" spans="1:65" x14ac:dyDescent="0.3">
      <c r="A58" s="15" t="s">
        <v>52</v>
      </c>
      <c r="B58" s="22">
        <v>19852.950540574147</v>
      </c>
      <c r="C58" s="22">
        <v>2028.4422202035996</v>
      </c>
      <c r="D58" s="22">
        <v>1279.3594485361768</v>
      </c>
      <c r="E58" s="22">
        <v>266.27391989894738</v>
      </c>
      <c r="F58" s="22">
        <v>1.0745057775501361</v>
      </c>
      <c r="G58" s="22">
        <v>40.045747095824503</v>
      </c>
      <c r="H58" s="22">
        <v>4.1429565517787577</v>
      </c>
      <c r="I58" s="22">
        <v>400.18964191925232</v>
      </c>
      <c r="J58" s="22">
        <v>8462058.827079853</v>
      </c>
      <c r="K58" s="22">
        <v>266162.4269358617</v>
      </c>
      <c r="L58" s="22">
        <v>0.70987039911075933</v>
      </c>
      <c r="M58" s="22">
        <v>10.145250112895216</v>
      </c>
      <c r="N58" s="22">
        <v>15832.749031307145</v>
      </c>
      <c r="O58" s="22">
        <v>23465.143912146275</v>
      </c>
      <c r="P58" s="22">
        <v>0</v>
      </c>
      <c r="Q58" s="22">
        <v>5597.1320475413995</v>
      </c>
      <c r="R58" s="22">
        <v>7575.4680770879249</v>
      </c>
      <c r="S58" s="22">
        <v>548490.47865535854</v>
      </c>
      <c r="T58" s="22">
        <v>29.980458996992137</v>
      </c>
      <c r="U58" s="22">
        <v>117.48010855265258</v>
      </c>
      <c r="V58" s="22">
        <v>564.49114309710876</v>
      </c>
      <c r="W58" s="22">
        <v>34026.589132212961</v>
      </c>
      <c r="X58" s="22">
        <v>157.43871801616513</v>
      </c>
      <c r="Y58" s="22">
        <v>67530.324733056899</v>
      </c>
      <c r="Z58" s="22">
        <v>5259970.9319993723</v>
      </c>
      <c r="AA58" s="22">
        <v>0</v>
      </c>
      <c r="AB58" s="22">
        <v>168.23392780462896</v>
      </c>
      <c r="AC58" s="22">
        <v>20.906728499449571</v>
      </c>
      <c r="AD58" s="22">
        <v>0.31703906602797549</v>
      </c>
      <c r="AE58" s="22">
        <v>802322.32290507236</v>
      </c>
      <c r="AF58" s="22">
        <v>0</v>
      </c>
      <c r="AG58" s="22">
        <v>6171.9184256758435</v>
      </c>
      <c r="AH58" s="22">
        <v>85.360136155526831</v>
      </c>
      <c r="AI58" s="22">
        <v>10457.647111432045</v>
      </c>
      <c r="AJ58" s="22">
        <v>89.782472493903043</v>
      </c>
      <c r="AK58" s="22">
        <v>115570.25551715572</v>
      </c>
      <c r="AL58" s="22">
        <v>2448551.3269608128</v>
      </c>
      <c r="AM58" s="22">
        <v>327064.94453144155</v>
      </c>
      <c r="AN58" s="22">
        <v>9399.6984270452758</v>
      </c>
      <c r="AO58" s="22">
        <v>24.371914178556459</v>
      </c>
      <c r="AP58" s="22">
        <v>1387703.4232130439</v>
      </c>
      <c r="AQ58" s="22">
        <v>125.46948383439137</v>
      </c>
      <c r="AR58" s="22">
        <v>31341.179699543252</v>
      </c>
      <c r="AS58" s="22">
        <v>422428.14339352708</v>
      </c>
      <c r="AT58" s="22">
        <v>286.02232864906267</v>
      </c>
      <c r="AU58" s="22">
        <v>0.55625945221272077</v>
      </c>
      <c r="AV58" s="22">
        <v>524.30389452529823</v>
      </c>
      <c r="AW58" s="22">
        <v>500.88907073623659</v>
      </c>
      <c r="AX58" s="22">
        <v>60250.992768649179</v>
      </c>
      <c r="AY58" s="22">
        <v>15.577610789814397</v>
      </c>
      <c r="AZ58" s="22">
        <v>103933.98298347651</v>
      </c>
      <c r="BA58" s="22">
        <v>289414.71593149705</v>
      </c>
      <c r="BB58" s="22">
        <v>16568.05015169545</v>
      </c>
      <c r="BC58" s="22">
        <v>709228.96885382466</v>
      </c>
      <c r="BD58" s="22">
        <v>21457712.157873612</v>
      </c>
    </row>
    <row r="61" spans="1:65" x14ac:dyDescent="0.3">
      <c r="A61" s="7" t="s">
        <v>302</v>
      </c>
      <c r="BF61" s="7" t="s">
        <v>301</v>
      </c>
    </row>
    <row r="62" spans="1:65" x14ac:dyDescent="0.3">
      <c r="A62" s="6" t="s">
        <v>86</v>
      </c>
      <c r="BF62" s="6" t="s">
        <v>86</v>
      </c>
    </row>
    <row r="63" spans="1:65" x14ac:dyDescent="0.3">
      <c r="A63" s="1" t="s">
        <v>67</v>
      </c>
      <c r="B63" s="23" t="s">
        <v>1</v>
      </c>
      <c r="C63" s="23" t="s">
        <v>2</v>
      </c>
      <c r="D63" s="23" t="s">
        <v>3</v>
      </c>
      <c r="E63" s="23" t="s">
        <v>4</v>
      </c>
      <c r="F63" s="23" t="s">
        <v>5</v>
      </c>
      <c r="G63" s="23" t="s">
        <v>6</v>
      </c>
      <c r="H63" s="23" t="s">
        <v>7</v>
      </c>
      <c r="I63" s="23" t="s">
        <v>8</v>
      </c>
      <c r="J63" s="23" t="s">
        <v>9</v>
      </c>
      <c r="K63" s="23" t="s">
        <v>360</v>
      </c>
      <c r="L63" s="23" t="s">
        <v>10</v>
      </c>
      <c r="M63" s="23" t="s">
        <v>11</v>
      </c>
      <c r="N63" s="23" t="s">
        <v>12</v>
      </c>
      <c r="O63" s="23" t="s">
        <v>13</v>
      </c>
      <c r="P63" s="23" t="s">
        <v>14</v>
      </c>
      <c r="Q63" s="23" t="s">
        <v>15</v>
      </c>
      <c r="R63" s="23" t="s">
        <v>16</v>
      </c>
      <c r="S63" s="23" t="s">
        <v>17</v>
      </c>
      <c r="T63" s="23" t="s">
        <v>18</v>
      </c>
      <c r="U63" s="23" t="s">
        <v>19</v>
      </c>
      <c r="V63" s="23" t="s">
        <v>20</v>
      </c>
      <c r="W63" s="23" t="s">
        <v>21</v>
      </c>
      <c r="X63" s="23" t="s">
        <v>22</v>
      </c>
      <c r="Y63" s="23" t="s">
        <v>23</v>
      </c>
      <c r="Z63" s="23" t="s">
        <v>24</v>
      </c>
      <c r="AA63" s="23" t="s">
        <v>25</v>
      </c>
      <c r="AB63" s="23" t="s">
        <v>26</v>
      </c>
      <c r="AC63" s="23" t="s">
        <v>27</v>
      </c>
      <c r="AD63" s="23" t="s">
        <v>28</v>
      </c>
      <c r="AE63" s="23" t="s">
        <v>29</v>
      </c>
      <c r="AF63" s="23" t="s">
        <v>30</v>
      </c>
      <c r="AG63" s="23" t="s">
        <v>31</v>
      </c>
      <c r="AH63" s="23" t="s">
        <v>32</v>
      </c>
      <c r="AI63" s="23" t="s">
        <v>33</v>
      </c>
      <c r="AJ63" s="24" t="s">
        <v>34</v>
      </c>
      <c r="AK63" s="23" t="s">
        <v>35</v>
      </c>
      <c r="AL63" s="23" t="s">
        <v>361</v>
      </c>
      <c r="AM63" s="23" t="s">
        <v>36</v>
      </c>
      <c r="AN63" s="23" t="s">
        <v>37</v>
      </c>
      <c r="AO63" s="23" t="s">
        <v>38</v>
      </c>
      <c r="AP63" s="23" t="s">
        <v>197</v>
      </c>
      <c r="AQ63" s="23" t="s">
        <v>40</v>
      </c>
      <c r="AR63" s="23" t="s">
        <v>41</v>
      </c>
      <c r="AS63" s="23" t="s">
        <v>42</v>
      </c>
      <c r="AT63" s="23" t="s">
        <v>43</v>
      </c>
      <c r="AU63" s="23" t="s">
        <v>44</v>
      </c>
      <c r="AV63" s="23" t="s">
        <v>45</v>
      </c>
      <c r="AW63" s="23" t="s">
        <v>46</v>
      </c>
      <c r="AX63" s="23" t="s">
        <v>47</v>
      </c>
      <c r="AY63" s="23" t="s">
        <v>48</v>
      </c>
      <c r="AZ63" s="23" t="s">
        <v>49</v>
      </c>
      <c r="BA63" s="23" t="s">
        <v>50</v>
      </c>
      <c r="BB63" s="23" t="s">
        <v>229</v>
      </c>
      <c r="BC63" s="24" t="s">
        <v>51</v>
      </c>
      <c r="BD63" s="23" t="s">
        <v>52</v>
      </c>
      <c r="BF63" s="1" t="s">
        <v>84</v>
      </c>
      <c r="BG63" s="12" t="s">
        <v>56</v>
      </c>
      <c r="BH63" s="12" t="s">
        <v>57</v>
      </c>
      <c r="BI63" s="12" t="s">
        <v>65</v>
      </c>
      <c r="BJ63" s="12" t="s">
        <v>58</v>
      </c>
      <c r="BK63" s="12" t="s">
        <v>59</v>
      </c>
      <c r="BL63" s="12" t="s">
        <v>60</v>
      </c>
      <c r="BM63" s="12" t="s">
        <v>61</v>
      </c>
    </row>
    <row r="64" spans="1:65" x14ac:dyDescent="0.3">
      <c r="A64" s="23" t="s">
        <v>1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257.86969680532565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14.079268712499223</v>
      </c>
      <c r="R64" s="22">
        <v>0</v>
      </c>
      <c r="S64" s="22">
        <v>26.837815368381758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11.023937741056431</v>
      </c>
      <c r="AK64" s="22">
        <v>0</v>
      </c>
      <c r="AL64" s="22">
        <v>4.0447854185279661</v>
      </c>
      <c r="AM64" s="22">
        <v>0</v>
      </c>
      <c r="AN64" s="22">
        <v>318.43988407889003</v>
      </c>
      <c r="AO64" s="22">
        <v>0</v>
      </c>
      <c r="AP64" s="22">
        <v>0</v>
      </c>
      <c r="AQ64" s="22"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7.906148198842778E-4</v>
      </c>
      <c r="BD64" s="22">
        <v>632.2961787395011</v>
      </c>
      <c r="BF64" s="12" t="s">
        <v>62</v>
      </c>
      <c r="BG64" s="13">
        <f>B64+AJ64+B98+AJ98</f>
        <v>11.023937741056431</v>
      </c>
      <c r="BH64" s="13">
        <f>SUM(C64,D64,G64,L64:U64,X64:Y64,AB64:AD64,AF64,AI64,AK64,AN64:AO64,AQ64,AT64:AW64,AZ64,AR64)+SUM(C98,D98,G98,L98:U98,X98:Y98,AB98:AD98,AF98,AI98,AK98,AN98:AO98,AQ98,AT98:AW98,AZ98,AR98)</f>
        <v>359.41929214862859</v>
      </c>
      <c r="BI64" s="13">
        <f>SUM(F64,H64,V64:W64,AA64,AE64,AH64,AM64,AS64,AX64,BB64,AY64)+SUM(F98,H98,V98:W98,AA98,AE98,AH98,AM98,AS98,AX98,BB98,AY98)</f>
        <v>0</v>
      </c>
      <c r="BJ64" s="13">
        <f>SUM(E64,I64,AG64,BA64)+SUM(E98,I98,AG98,BA98)</f>
        <v>0</v>
      </c>
      <c r="BK64" s="13">
        <f>SUM(J64:K64,Z64,AL64,AP64)+SUM(J98:K98,Z98,AL98,AP98)</f>
        <v>261.91448222385361</v>
      </c>
      <c r="BL64" s="13">
        <f>BC64+BC98</f>
        <v>7.906148198842778E-4</v>
      </c>
      <c r="BM64" s="13">
        <f>SUM(BG64:BL64)</f>
        <v>632.35850272835842</v>
      </c>
    </row>
    <row r="65" spans="1:65" x14ac:dyDescent="0.3">
      <c r="A65" s="23" t="s">
        <v>2</v>
      </c>
      <c r="B65" s="22">
        <v>0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0.65094933623768514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1.7102117208215049E-2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0.66805145344590011</v>
      </c>
      <c r="BF65" s="12" t="s">
        <v>63</v>
      </c>
      <c r="BG65" s="13">
        <f>BG70-SUM(BG66:BG69,BG64)</f>
        <v>37.872772167882886</v>
      </c>
      <c r="BH65" s="13">
        <f t="shared" ref="BH65:BM65" si="1">BH70-SUM(BH66:BH69,BH64)</f>
        <v>9827.2560562289873</v>
      </c>
      <c r="BI65" s="13">
        <f t="shared" si="1"/>
        <v>21794.527996390243</v>
      </c>
      <c r="BJ65" s="13">
        <f t="shared" si="1"/>
        <v>5304.0432269655803</v>
      </c>
      <c r="BK65" s="13">
        <f t="shared" si="1"/>
        <v>113584.56056965841</v>
      </c>
      <c r="BL65" s="13">
        <f t="shared" si="1"/>
        <v>987.66814486751355</v>
      </c>
      <c r="BM65" s="13">
        <f t="shared" si="1"/>
        <v>151535.92876627843</v>
      </c>
    </row>
    <row r="66" spans="1:65" x14ac:dyDescent="0.3">
      <c r="A66" s="23" t="s">
        <v>3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31.279688852160501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5.7458844763544445E-4</v>
      </c>
      <c r="R66" s="22">
        <v>0.56303768307229385</v>
      </c>
      <c r="S66" s="22">
        <v>8.0900641158417524E-2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2.6323026319025489E-4</v>
      </c>
      <c r="Z66" s="22">
        <v>6.1582865925463484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2.2992147886263131E-3</v>
      </c>
      <c r="AH66" s="22">
        <v>0</v>
      </c>
      <c r="AI66" s="22">
        <v>0</v>
      </c>
      <c r="AJ66" s="22">
        <v>0</v>
      </c>
      <c r="AK66" s="22">
        <v>0</v>
      </c>
      <c r="AL66" s="22">
        <v>5.3844942600896506E-4</v>
      </c>
      <c r="AM66" s="22">
        <v>0</v>
      </c>
      <c r="AN66" s="22">
        <v>6.4198293527793063E-2</v>
      </c>
      <c r="AO66" s="22">
        <v>0</v>
      </c>
      <c r="AP66" s="22">
        <v>0</v>
      </c>
      <c r="AQ66" s="22">
        <v>5.2134735426918049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3.6959278610440989</v>
      </c>
      <c r="BB66" s="22">
        <v>0</v>
      </c>
      <c r="BC66" s="22">
        <v>47.644506559726601</v>
      </c>
      <c r="BD66" s="22">
        <v>94.703695508853286</v>
      </c>
      <c r="BF66" s="12" t="s">
        <v>65</v>
      </c>
      <c r="BG66" s="13">
        <f>B68+AJ68+B70+AJ70+B84+AJ84+B85+AJ85+B89+AJ89+B93+AJ93+B96+AJ96+B101+AJ101+B107+AJ107+B112+AJ112+B113+AJ113+B116+AJ116</f>
        <v>14.689583491545648</v>
      </c>
      <c r="BH66" s="13">
        <f>SUM(C68,D68,G68,L68:U68,X68:Y68,AB68:AD68,AF68,AI68,AK68,AN68:AO68,AQ68,AT68:AW68,AZ68,AR68)+SUM(C70,D70,G70,L70:U70,X70:Y70,AB70:AD70,AF70,AI70,AK70,AN70:AO70,AQ70,AT70:AW70,AZ70,AR70)+SUM(C84,D84,G84,L84:U84,X84:Y84,AB84:AD84,AF84,AI84,AK84,AN84:AO84,AQ84,AT84:AW84,AZ84,AR84)+SUM(C85,D85,G85,L85:U85,X85:Y85,AB85:AD85,AF85,AI85,AK85,AN85:AO85,AQ85,AT85:AW85,AZ85,AR85)+SUM(C89,D89,G89,L89:U89,X89:Y89,AB89:AD89,AF89,AI89,AK89,AN89:AO89,AQ89,AT89:AW89,AZ89,AR89)+SUM(C93,D93,G93,L93:U93,X93:Y93,AB93:AD93,AF93,AI93,AK93,AN93:AO93,AQ93,AT93:AW93,AZ93,AR93)+SUM(C96,D96,G96,L96:U96,X96:Y96,AB96:AD96,AF96,AI96,AK96,AN96:AO96,AQ96,AT96:AW96,AZ96,AR96)+SUM(C101,D101,G101,L101:U101,X101:Y101,AB101:AD101,AF101,AI101,AK101,AN101:AO101,AQ101,AT101:AW101,AZ101,AR101)+SUM(C107,D107,G107,L107:U107,X107:Y107,AB107:AD107,AF107,AI107,AK107,AN107:AO107,AQ107,AT107:AW107,AZ107,AR107)+SUM(C112,D112,G112,L112:U112,X112:Y112,AB112:AD112,AF112,AI112,AK112,AN112:AO112,AQ112,AT112:AW112,AZ112,AR112)+SUM(C113,D113,G113,L113:U113,X113:Y113,AB113:AD113,AF113,AI113,AK113,AN113:AO113,AQ113,AT113:AW113,AZ113,AR113)+SUM(C116,D116,G116,L116:U116,X116:Y116,AB116:AD116,AF116,AI116,AK116,AN116:AO116,AQ116,AT116:AW116,AZ116,AR116)</f>
        <v>13836.035218039346</v>
      </c>
      <c r="BI66" s="13">
        <f>SUM(F68,H68,V68:W68,AA68,AE68,AH68,AM68,AS68,AX68,BB68,AY68)+SUM(F70,H70,V70:W70,AA70,AE70,AH70,AM70,AS70,AX70,BB70,AY70)+SUM(F84,H84,V84:W84,AA84,AE84,AH84,AM84,AS84,AX84,BB84,AY84)+SUM(F85,H85,V85:W85,AA85,AE85,AH85,AM85,AS85,AX85,BB85,AY85)+SUM(F89,H89,V89:W89,AA89,AE89,AH89,AM89,AS89,AX89,BB89,AY89)+SUM(F93,H93,V93:W93,AA93,AE93,AH93,AM93,AS93,AX93,BB93,AY93)+SUM(F96,H96,V96:W96,AA96,AE96,AH96,AM96,AS96,AX96,BB96,AY96)+SUM(F101,H101,V101:W101,AA101,AE101,AH101,AM101,AS101,AX101,BB101,AY101)+SUM(F107,H107,V107:W107,AA107,AE107,AH107,AM107,AS107,AX107,BB107,AY107)+SUM(F112,H112,V112:W112,AA112,AE112,AH112,AM112,AS112,AX112,BB112,AY112)+SUM(F113,H113,V113:W113,AA113,AE113,AH113,AM113,AS113,AX113,BB113,AY113)+SUM(F116,H116,V116:W116,AA116,AE116,AH116,AM116,AS116,AX116,BB116,AY116)</f>
        <v>1594.8061206323675</v>
      </c>
      <c r="BJ66" s="13">
        <f>SUM(E68,I68,AG68,BA68)+SUM(E70,I70,AG70,BA70)+SUM(E84,I84,AG84,BA84)+SUM(E85,I85,AG85,BA85)+SUM(E89,I89,AG89,BA89)+SUM(E93,I93,AG93,BA93)+SUM(E96,I96,AG96,BA96)+SUM(E101,I101,AG101,BA101)+SUM(E107,I107,AG107,BA107)+SUM(E112,I112,AG112,BA112)+SUM(E113,I113,AG113,BA113)+SUM(E116,I116,AG116,BA116)</f>
        <v>43.822474975043093</v>
      </c>
      <c r="BK66" s="13">
        <f>SUM(J68:K68,Z68,AL68,AP68)+SUM(J70:K70,Z70,AL70,AP70)+SUM(J84:K84,Z84,AL84,AP84)+SUM(J85:K85,Z85,AL85,AP85)+SUM(J89:K89,Z89,AL89,AP89)+SUM(J93:K93,Z93,AL93,AP93)+SUM(J96:K96,Z96,AL96,AP96)+SUM(J101:K101,Z101,AL101,AP101)+SUM(J107:K107,Z107,AL107,AP107)+SUM(J112:K112,Z112,AL112,AP112)+SUM(J113:K113,Z113,AL113,AP113)+SUM(J116:K116,Z116,AL116,AP116)</f>
        <v>70969.089342009189</v>
      </c>
      <c r="BL66" s="13">
        <f>BC68+BC70+BC84+BC85+BC89+BC93+BC96+BC101+BC107+BC112+BC113+BC116</f>
        <v>16.142168008527406</v>
      </c>
      <c r="BM66" s="13">
        <f>SUM(BG66:BL66)</f>
        <v>86474.584907156022</v>
      </c>
    </row>
    <row r="67" spans="1:65" x14ac:dyDescent="0.3">
      <c r="A67" s="23" t="s">
        <v>4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Q67" s="22"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F67" s="12" t="s">
        <v>64</v>
      </c>
      <c r="BG67" s="13">
        <f>B67+AJ67+B71+AJ71+B95+AJ95+B115+AJ115</f>
        <v>1.340983690810676</v>
      </c>
      <c r="BH67" s="13">
        <f>SUM(C67,D67,G67,L67:U67,X67:Y67,AB67:AD67,AF67,AI67,AK67,AN67:AO67,AQ67,AT67:AW67,AZ67,AR67)+SUM(C71,D71,G71,L71:U71,X71:Y71,AB71:AD71,AF71,AI71,AK71,AN71:AO71,AQ71,AT71:AW71,AZ71,AR71)+SUM(C95,D95,G95,L95:U95,X95:Y95,AB95:AD95,AF95,AI95,AK95,AN95:AO95,AQ95,AT95:AW95,AZ95,AR95)+SUM(C115,D115,G115,L115:U115,X115:Y115,AB115:AD115,AF115,AI115,AK115,AN115:AO115,AQ115,AT115:AW115,AZ115,AR115)</f>
        <v>11245.549847242177</v>
      </c>
      <c r="BI67" s="13">
        <f>SUM(F67,H67,V67:W67,AA67,AE67,AH67,AM67,AS67,AX67,BB67,AY67)+SUM(F71,H71,V71:W71,AA71,AE71,AH71,AM71,AS71,AX71,BB71,AY71)+SUM(F95,H95,V95:W95,AA95,AE95,AH95,AM95,AS95,AX95,BB95,AY95)+SUM(F115,H115,V115:W115,AA115,AE115,AH115,AM115,AS115,AX115,BB115,AY115)</f>
        <v>15052.682841442913</v>
      </c>
      <c r="BJ67" s="13">
        <f>SUM(E67,I67,AG67,BA67)+SUM(E71,I71,AG71,BA71)+SUM(E95,I95,AG95,BA95)+SUM(E115,I115,AG115,BA115)</f>
        <v>153.90573392795366</v>
      </c>
      <c r="BK67" s="13">
        <f>SUM(J67:K67,Z67,AL67,AP67)+SUM(J71:K71,Z71,AL71,AP71)+SUM(J95:K95,Z95,AL95,AP95)+SUM(J115:K115,Z115,AL115,AP115)</f>
        <v>160924.54447669603</v>
      </c>
      <c r="BL67" s="13">
        <f>BC67+BC71+BC95+BC115</f>
        <v>101.06330561893471</v>
      </c>
      <c r="BM67" s="13">
        <f>SUM(BG67:BL67)</f>
        <v>187479.08718861881</v>
      </c>
    </row>
    <row r="68" spans="1:65" x14ac:dyDescent="0.3">
      <c r="A68" s="23" t="s">
        <v>5</v>
      </c>
      <c r="B68" s="22">
        <v>0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F68" s="12" t="s">
        <v>59</v>
      </c>
      <c r="BG68" s="13">
        <f>B72+AJ72+B73+AJ73+B88+AJ88+B100+AJ100+B104+AJ104</f>
        <v>1513.9439505758048</v>
      </c>
      <c r="BH68" s="13">
        <f>SUM(C72,D72,G72,L72:U72,X72:Y72,AB72:AD72,AF72,AI72,AK72,AN72:AO72,AQ72,AT72:AW72,AZ72,AR72)+SUM(C73,D73,G73,L73:U73,X73:Y73,AB73:AD73,AF73,AI73,AK73,AN73:AO73,AQ73,AT73:AW73,AZ73,AR73)+SUM(C88,D88,G88,L88:U88,X88:Y88,AB88:AD88,AF88,AI88,AK88,AN88:AO88,AQ88,AT88:AW88,AZ88,AR88)+SUM(C100,D100,G100,L100:U100,X100:Y100,AB100:AD100,AF100,AI100,AK100,AN100:AO100,AQ100,AT100:AW100,AZ100,AR100)+SUM(C104,D104,G104,L104:U104,X104:Y104,AB104:AD104,AF104,AI104,AK104,AN104:AO104,AQ104,AT104:AW104,AZ104,AR104)</f>
        <v>9224.9947996636038</v>
      </c>
      <c r="BI68" s="13">
        <f>SUM(F72,H72,V72:W72,AA72,AE72,AH72,AM72,AS72,AX72,BB72,AY72)+SUM(F73,H73,V73:W73,AA73,AE73,AH73,AM73,AS73,AX73,BB73,AY73)+SUM(F88,H88,V88:W88,AA88,AE88,AH88,AM88,AS88,AX88,BB88,AY88)+SUM(F100,H100,V100:W100,AA100,AE100,AH100,AM100,AS100,AX100,BB100,AY100)+SUM(F104,H104,V104:W104,AA104,AE104,AH104,AM104,AS104,AX104,BB104,AY104)</f>
        <v>24749.594373600623</v>
      </c>
      <c r="BJ68" s="13">
        <f>SUM(E72,I72,AG72,BA72)+SUM(E73,I73,AG73,BA73)+SUM(E88,I88,AG88,BA88)+SUM(E100,I100,AG100,BA100)+SUM(E104,I104,AG104,BA104)</f>
        <v>6026.2723062259547</v>
      </c>
      <c r="BK68" s="13">
        <f>SUM(J72:K72,Z72,AL72,AP72)+SUM(J73:K73,Z73,AL73,AP73)+SUM(J88:K88,Z88,AL88,AP88)+SUM(J100:K100,Z100,AL100,AP100)+SUM(J104:K104,Z104,AL104,AP104)</f>
        <v>406215.17776447884</v>
      </c>
      <c r="BL68" s="13">
        <f>BC72+BC73+BC88+BC100+BC104</f>
        <v>16202.008050515464</v>
      </c>
      <c r="BM68" s="13">
        <f>SUM(BG68:BL68)</f>
        <v>463931.99124506029</v>
      </c>
    </row>
    <row r="69" spans="1:65" x14ac:dyDescent="0.3">
      <c r="A69" s="23" t="s">
        <v>6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1.3701881857923027E-2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1.1039775437397367E-3</v>
      </c>
      <c r="R69" s="22">
        <v>7.7765883874497178E-4</v>
      </c>
      <c r="S69" s="22">
        <v>0.15543732471576796</v>
      </c>
      <c r="T69" s="22">
        <v>0</v>
      </c>
      <c r="U69" s="22">
        <v>0</v>
      </c>
      <c r="V69" s="22">
        <v>0.82597881704051113</v>
      </c>
      <c r="W69" s="22">
        <v>0</v>
      </c>
      <c r="X69" s="22">
        <v>0</v>
      </c>
      <c r="Y69" s="22">
        <v>5.0575381490982816E-4</v>
      </c>
      <c r="Z69" s="22">
        <v>0.59259239034883748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4.4175644416857536E-3</v>
      </c>
      <c r="AH69" s="22">
        <v>0</v>
      </c>
      <c r="AI69" s="22">
        <v>0</v>
      </c>
      <c r="AJ69" s="22">
        <v>0</v>
      </c>
      <c r="AK69" s="22">
        <v>0</v>
      </c>
      <c r="AL69" s="22">
        <v>1.0345423358225896E-3</v>
      </c>
      <c r="AM69" s="22">
        <v>0</v>
      </c>
      <c r="AN69" s="22">
        <v>0.12334650077417202</v>
      </c>
      <c r="AO69" s="22">
        <v>0</v>
      </c>
      <c r="AP69" s="22">
        <v>8.201534083664626</v>
      </c>
      <c r="AQ69" s="22"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7.1011197295485404</v>
      </c>
      <c r="BB69" s="22">
        <v>0</v>
      </c>
      <c r="BC69" s="22">
        <v>2.404400605626801</v>
      </c>
      <c r="BD69" s="22">
        <v>19.425950830552079</v>
      </c>
      <c r="BF69" s="12" t="s">
        <v>60</v>
      </c>
      <c r="BG69" s="13">
        <f>B117+AJ117</f>
        <v>1.3682611285079991E-5</v>
      </c>
      <c r="BH69" s="13">
        <f>SUM(C117,D117,G117,L117:U117,X117:Y117,AB117:AD117,AF117,AI117,AK117,AN117:AO117,AQ117,AT117:AW117,AZ117,AR117)</f>
        <v>34.943335228440382</v>
      </c>
      <c r="BI69" s="13">
        <f>SUM(F117,H117,V117:W117,AA117,AE117,AH117,AM117,AS117,AX117,BB117,AY117)</f>
        <v>13.340332916999117</v>
      </c>
      <c r="BJ69" s="13">
        <f>SUM(E117,I117,AG117,BA117)</f>
        <v>1.9053729836112483</v>
      </c>
      <c r="BK69" s="13">
        <f>SUM(J117:K117,Z117,AL117,AP117)</f>
        <v>2469.4037490162536</v>
      </c>
      <c r="BL69" s="13">
        <f>BC117</f>
        <v>0</v>
      </c>
      <c r="BM69" s="13">
        <f>SUM(BG69:BL69)</f>
        <v>2519.5928038279158</v>
      </c>
    </row>
    <row r="70" spans="1:65" x14ac:dyDescent="0.3">
      <c r="A70" s="23" t="s">
        <v>7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F70" s="12" t="s">
        <v>61</v>
      </c>
      <c r="BG70" s="13">
        <f>B118+AJ118</f>
        <v>1578.8712413497119</v>
      </c>
      <c r="BH70" s="13">
        <f>SUM(C118,D118,G118,L118:U118,X118:Y118,AB118:AD118,AF118,AI118,AK118,AN118:AO118,AQ118,AT118:AW118,AZ118,AR118)</f>
        <v>44528.198548551183</v>
      </c>
      <c r="BI70" s="13">
        <f>SUM(F118,H118,V118:W118,AA118,AE118,AH118,AM118,AS118,AX118,BB118,AY118)</f>
        <v>63204.951664983142</v>
      </c>
      <c r="BJ70" s="13">
        <f>SUM(E118,I118,AG118,BA118)</f>
        <v>11529.949115078143</v>
      </c>
      <c r="BK70" s="13">
        <f>SUM(J118:K118,Z118,AL118,AP118)</f>
        <v>754424.6903840825</v>
      </c>
      <c r="BL70" s="13">
        <f>BC118</f>
        <v>17306.88245962526</v>
      </c>
      <c r="BM70" s="13">
        <f>SUM(BG70:BL70)</f>
        <v>892573.54341366992</v>
      </c>
    </row>
    <row r="71" spans="1:65" x14ac:dyDescent="0.3">
      <c r="A71" s="25" t="s">
        <v>8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0.21011955144652522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0.31393073900329743</v>
      </c>
      <c r="BD71" s="22">
        <v>0.52405029044982265</v>
      </c>
    </row>
    <row r="72" spans="1:65" x14ac:dyDescent="0.3">
      <c r="A72" s="26" t="s">
        <v>9</v>
      </c>
      <c r="B72" s="22">
        <v>4.172283456143118E-2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0.21058223104118565</v>
      </c>
      <c r="J72" s="22">
        <v>0</v>
      </c>
      <c r="K72" s="22">
        <v>4.0494766223396601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5.0601668912521741E-3</v>
      </c>
      <c r="R72" s="22">
        <v>9.2578384837618586</v>
      </c>
      <c r="S72" s="22">
        <v>10.620388227257218</v>
      </c>
      <c r="T72" s="22">
        <v>0</v>
      </c>
      <c r="U72" s="22">
        <v>1.389441231265136E-4</v>
      </c>
      <c r="V72" s="22">
        <v>4.7326185453930129E-2</v>
      </c>
      <c r="W72" s="22">
        <v>0</v>
      </c>
      <c r="X72" s="22">
        <v>0</v>
      </c>
      <c r="Y72" s="22">
        <v>2.3181619262488597E-3</v>
      </c>
      <c r="Z72" s="22">
        <v>46.5519162223816</v>
      </c>
      <c r="AA72" s="22">
        <v>0</v>
      </c>
      <c r="AB72" s="22">
        <v>0</v>
      </c>
      <c r="AC72" s="22">
        <v>0</v>
      </c>
      <c r="AD72" s="22">
        <v>0</v>
      </c>
      <c r="AE72" s="22">
        <v>66.256213477681868</v>
      </c>
      <c r="AF72" s="22">
        <v>0</v>
      </c>
      <c r="AG72" s="22">
        <v>0.129663869872395</v>
      </c>
      <c r="AH72" s="22">
        <v>0</v>
      </c>
      <c r="AI72" s="22">
        <v>13.056035981472856</v>
      </c>
      <c r="AJ72" s="22">
        <v>0</v>
      </c>
      <c r="AK72" s="22">
        <v>16.964858783160043</v>
      </c>
      <c r="AL72" s="22">
        <v>125.85854066458535</v>
      </c>
      <c r="AM72" s="22">
        <v>3.0104560010744611E-4</v>
      </c>
      <c r="AN72" s="22">
        <v>0.56536827484275387</v>
      </c>
      <c r="AO72" s="22">
        <v>0</v>
      </c>
      <c r="AP72" s="22">
        <v>672.01455200260398</v>
      </c>
      <c r="AQ72" s="22">
        <v>0</v>
      </c>
      <c r="AR72" s="22">
        <v>39.763435783631138</v>
      </c>
      <c r="AS72" s="22">
        <v>4.0216193413822229E-4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2.6630956932581766E-4</v>
      </c>
      <c r="AZ72" s="22">
        <v>0.46997230628630959</v>
      </c>
      <c r="BA72" s="22">
        <v>32.873087522114368</v>
      </c>
      <c r="BB72" s="22">
        <v>0.24708231270707068</v>
      </c>
      <c r="BC72" s="22">
        <v>15914.295606564376</v>
      </c>
      <c r="BD72" s="22">
        <v>16953.282155140176</v>
      </c>
    </row>
    <row r="73" spans="1:65" x14ac:dyDescent="0.3">
      <c r="A73" s="23" t="s">
        <v>360</v>
      </c>
      <c r="B73" s="22">
        <v>0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</row>
    <row r="74" spans="1:65" x14ac:dyDescent="0.3">
      <c r="A74" s="23" t="s">
        <v>10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Q74" s="22"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</row>
    <row r="75" spans="1:65" x14ac:dyDescent="0.3">
      <c r="A75" s="23" t="s">
        <v>11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7.3485659879049025E-3</v>
      </c>
      <c r="BD75" s="22">
        <v>7.3485659879049025E-3</v>
      </c>
    </row>
    <row r="76" spans="1:65" x14ac:dyDescent="0.3">
      <c r="A76" s="23" t="s">
        <v>12</v>
      </c>
      <c r="B76" s="22">
        <v>0</v>
      </c>
      <c r="C76" s="22">
        <v>0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1.2559367324782925E-2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7.655736046199328</v>
      </c>
      <c r="T76" s="22">
        <v>0</v>
      </c>
      <c r="U76" s="22">
        <v>1.1668186685886095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0.14616965801396295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11.490885830141552</v>
      </c>
      <c r="AS76" s="22">
        <v>0</v>
      </c>
      <c r="AT76" s="22">
        <v>8.5188585240514314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11.882631202442228</v>
      </c>
      <c r="BD76" s="22">
        <v>40.8736592967619</v>
      </c>
    </row>
    <row r="77" spans="1:65" x14ac:dyDescent="0.3">
      <c r="A77" s="23" t="s">
        <v>13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</row>
    <row r="78" spans="1:65" x14ac:dyDescent="0.3">
      <c r="A78" s="23" t="s">
        <v>14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</row>
    <row r="79" spans="1:65" x14ac:dyDescent="0.3">
      <c r="A79" s="23" t="s">
        <v>15</v>
      </c>
      <c r="B79" s="22">
        <v>0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</row>
    <row r="80" spans="1:65" x14ac:dyDescent="0.3">
      <c r="A80" s="23" t="s">
        <v>16</v>
      </c>
      <c r="B80" s="22">
        <v>0.34778758666393567</v>
      </c>
      <c r="C80" s="22">
        <v>3.3864864278079576</v>
      </c>
      <c r="D80" s="22">
        <v>9.1790269703466695E-2</v>
      </c>
      <c r="E80" s="22">
        <v>0.30209286724823609</v>
      </c>
      <c r="F80" s="22">
        <v>0</v>
      </c>
      <c r="G80" s="22">
        <v>0</v>
      </c>
      <c r="H80" s="22">
        <v>0</v>
      </c>
      <c r="I80" s="22">
        <v>0.58200642624206833</v>
      </c>
      <c r="J80" s="22">
        <v>10.76084881326484</v>
      </c>
      <c r="K80" s="22">
        <v>21.80613471250901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2.8035645570586345E-4</v>
      </c>
      <c r="R80" s="22">
        <v>0</v>
      </c>
      <c r="S80" s="22">
        <v>1.857745436890287</v>
      </c>
      <c r="T80" s="22">
        <v>0</v>
      </c>
      <c r="U80" s="22">
        <v>0.98358550222556484</v>
      </c>
      <c r="V80" s="22">
        <v>0.91835686575576125</v>
      </c>
      <c r="W80" s="22">
        <v>0</v>
      </c>
      <c r="X80" s="22">
        <v>0</v>
      </c>
      <c r="Y80" s="22">
        <v>1.2843680363960921E-4</v>
      </c>
      <c r="Z80" s="22">
        <v>8.6946871507701431</v>
      </c>
      <c r="AA80" s="22">
        <v>0</v>
      </c>
      <c r="AB80" s="22">
        <v>0</v>
      </c>
      <c r="AC80" s="22">
        <v>0</v>
      </c>
      <c r="AD80" s="22">
        <v>0</v>
      </c>
      <c r="AE80" s="22">
        <v>0.55086513312285679</v>
      </c>
      <c r="AF80" s="22">
        <v>0</v>
      </c>
      <c r="AG80" s="22">
        <v>7.5073228953579443E-2</v>
      </c>
      <c r="AH80" s="22">
        <v>0</v>
      </c>
      <c r="AI80" s="22">
        <v>2.5865839756968234</v>
      </c>
      <c r="AJ80" s="22">
        <v>0.9933925112740537</v>
      </c>
      <c r="AK80" s="22">
        <v>2.6722058137836015E-4</v>
      </c>
      <c r="AL80" s="22">
        <v>2.5880228718960274</v>
      </c>
      <c r="AM80" s="22">
        <v>1.6211084845720739E-3</v>
      </c>
      <c r="AN80" s="22">
        <v>3.1323995652686829E-2</v>
      </c>
      <c r="AO80" s="22">
        <v>0</v>
      </c>
      <c r="AP80" s="22">
        <v>0.21836830642490207</v>
      </c>
      <c r="AQ80" s="22">
        <v>0.27510358852902167</v>
      </c>
      <c r="AR80" s="22">
        <v>0.18598552463933865</v>
      </c>
      <c r="AS80" s="22">
        <v>1.6951563693809946</v>
      </c>
      <c r="AT80" s="22">
        <v>0</v>
      </c>
      <c r="AU80" s="22">
        <v>0</v>
      </c>
      <c r="AV80" s="22">
        <v>0.13975636406088232</v>
      </c>
      <c r="AW80" s="22">
        <v>0</v>
      </c>
      <c r="AX80" s="22">
        <v>0</v>
      </c>
      <c r="AY80" s="22">
        <v>0.10431398133625162</v>
      </c>
      <c r="AZ80" s="22">
        <v>1.1637456319027584</v>
      </c>
      <c r="BA80" s="22">
        <v>2.7006406408013897</v>
      </c>
      <c r="BB80" s="22">
        <v>1.2573949782455847</v>
      </c>
      <c r="BC80" s="22">
        <v>60.147606951495852</v>
      </c>
      <c r="BD80" s="22">
        <v>124.44715323481958</v>
      </c>
    </row>
    <row r="81" spans="1:56" x14ac:dyDescent="0.3">
      <c r="A81" s="23" t="s">
        <v>17</v>
      </c>
      <c r="B81" s="22">
        <v>36.367652243269291</v>
      </c>
      <c r="C81" s="22">
        <v>79.777635688183892</v>
      </c>
      <c r="D81" s="22">
        <v>1.4431247497338335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85988.940305027529</v>
      </c>
      <c r="K81" s="22">
        <v>2320.7033265973432</v>
      </c>
      <c r="L81" s="22">
        <v>0</v>
      </c>
      <c r="M81" s="22">
        <v>0.46082189258698197</v>
      </c>
      <c r="N81" s="22">
        <v>202.57484555188859</v>
      </c>
      <c r="O81" s="22">
        <v>108.1839851504477</v>
      </c>
      <c r="P81" s="22">
        <v>0</v>
      </c>
      <c r="Q81" s="22">
        <v>63.947595346769354</v>
      </c>
      <c r="R81" s="22">
        <v>162.28936265698474</v>
      </c>
      <c r="S81" s="22">
        <v>0</v>
      </c>
      <c r="T81" s="22">
        <v>0</v>
      </c>
      <c r="U81" s="22">
        <v>1.2580698660507375</v>
      </c>
      <c r="V81" s="22">
        <v>5.7619078951118787</v>
      </c>
      <c r="W81" s="22">
        <v>0</v>
      </c>
      <c r="X81" s="22">
        <v>0</v>
      </c>
      <c r="Y81" s="22">
        <v>1543.5932171226464</v>
      </c>
      <c r="Z81" s="22">
        <v>8747.9397321078068</v>
      </c>
      <c r="AA81" s="22">
        <v>0</v>
      </c>
      <c r="AB81" s="22">
        <v>0</v>
      </c>
      <c r="AC81" s="22">
        <v>0</v>
      </c>
      <c r="AD81" s="22">
        <v>0</v>
      </c>
      <c r="AE81" s="22">
        <v>104.53221292128295</v>
      </c>
      <c r="AF81" s="22">
        <v>0</v>
      </c>
      <c r="AG81" s="22">
        <v>3.2531858682195653</v>
      </c>
      <c r="AH81" s="22">
        <v>0</v>
      </c>
      <c r="AI81" s="22">
        <v>238.06039852846675</v>
      </c>
      <c r="AJ81" s="22">
        <v>0</v>
      </c>
      <c r="AK81" s="22">
        <v>2664.6442729923369</v>
      </c>
      <c r="AL81" s="22">
        <v>6559.9881253991452</v>
      </c>
      <c r="AM81" s="22">
        <v>146.52429422821203</v>
      </c>
      <c r="AN81" s="22">
        <v>91.008475366424406</v>
      </c>
      <c r="AO81" s="22">
        <v>0.21818560469543102</v>
      </c>
      <c r="AP81" s="22">
        <v>4952.1616708817755</v>
      </c>
      <c r="AQ81" s="22">
        <v>0.26922473573869782</v>
      </c>
      <c r="AR81" s="22">
        <v>854.97973229634169</v>
      </c>
      <c r="AS81" s="22">
        <v>12175.216227794732</v>
      </c>
      <c r="AT81" s="22">
        <v>0</v>
      </c>
      <c r="AU81" s="22">
        <v>0</v>
      </c>
      <c r="AV81" s="22">
        <v>2.7623927599987979</v>
      </c>
      <c r="AW81" s="22">
        <v>0.30556673480615476</v>
      </c>
      <c r="AX81" s="22">
        <v>20.533897524566633</v>
      </c>
      <c r="AY81" s="22">
        <v>0.32885058591568617</v>
      </c>
      <c r="AZ81" s="22">
        <v>137.83651779396951</v>
      </c>
      <c r="BA81" s="22">
        <v>5229.4778693557237</v>
      </c>
      <c r="BB81" s="22">
        <v>133.81742098416919</v>
      </c>
      <c r="BC81" s="22">
        <v>766.43122391396582</v>
      </c>
      <c r="BD81" s="22">
        <v>133345.5913281668</v>
      </c>
    </row>
    <row r="82" spans="1:56" x14ac:dyDescent="0.3">
      <c r="A82" s="23" t="s">
        <v>18</v>
      </c>
      <c r="B82" s="22">
        <v>0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</row>
    <row r="83" spans="1:56" x14ac:dyDescent="0.3">
      <c r="A83" s="23" t="s">
        <v>19</v>
      </c>
      <c r="B83" s="22">
        <v>0</v>
      </c>
      <c r="C83" s="22">
        <v>0</v>
      </c>
      <c r="D83" s="22">
        <v>1.0175759738887951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1.9197113713570455</v>
      </c>
      <c r="K83" s="22">
        <v>0</v>
      </c>
      <c r="L83" s="22">
        <v>0</v>
      </c>
      <c r="M83" s="22">
        <v>0</v>
      </c>
      <c r="N83" s="22">
        <v>2.681692144422533</v>
      </c>
      <c r="O83" s="22">
        <v>0</v>
      </c>
      <c r="P83" s="22">
        <v>0</v>
      </c>
      <c r="Q83" s="22">
        <v>2.9055539026551219E-4</v>
      </c>
      <c r="R83" s="22">
        <v>0.51607400405703485</v>
      </c>
      <c r="S83" s="22">
        <v>0.72111947469812199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0.64413471025790114</v>
      </c>
      <c r="Z83" s="22">
        <v>1.0025189463878057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1.1626569468333767E-3</v>
      </c>
      <c r="AH83" s="22">
        <v>0</v>
      </c>
      <c r="AI83" s="22">
        <v>0</v>
      </c>
      <c r="AJ83" s="22">
        <v>0</v>
      </c>
      <c r="AK83" s="22">
        <v>0.15164767993221934</v>
      </c>
      <c r="AL83" s="22">
        <v>0.43891486509937055</v>
      </c>
      <c r="AM83" s="22">
        <v>0</v>
      </c>
      <c r="AN83" s="22">
        <v>3.2463514202399305E-2</v>
      </c>
      <c r="AO83" s="22">
        <v>0</v>
      </c>
      <c r="AP83" s="22">
        <v>0.38025488730140644</v>
      </c>
      <c r="AQ83" s="22">
        <v>0</v>
      </c>
      <c r="AR83" s="22">
        <v>0.17556392196558254</v>
      </c>
      <c r="AS83" s="22">
        <v>0.70653121716438405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0.14029080522363904</v>
      </c>
      <c r="BA83" s="22">
        <v>1.8689407461602505</v>
      </c>
      <c r="BB83" s="22">
        <v>0</v>
      </c>
      <c r="BC83" s="22">
        <v>4.7909938387266188E-4</v>
      </c>
      <c r="BD83" s="22">
        <v>12.399366573839462</v>
      </c>
    </row>
    <row r="84" spans="1:56" x14ac:dyDescent="0.3">
      <c r="A84" s="23" t="s">
        <v>20</v>
      </c>
      <c r="B84" s="22">
        <v>0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142.31066757917003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142.31066757917003</v>
      </c>
    </row>
    <row r="85" spans="1:56" x14ac:dyDescent="0.3">
      <c r="A85" s="23" t="s">
        <v>21</v>
      </c>
      <c r="B85" s="22">
        <v>0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1.4744966390841783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0</v>
      </c>
      <c r="AQ85" s="22">
        <v>0</v>
      </c>
      <c r="AR85" s="22">
        <v>0</v>
      </c>
      <c r="AS85" s="22">
        <v>0.26485596466123307</v>
      </c>
      <c r="AT85" s="22">
        <v>0</v>
      </c>
      <c r="AU85" s="22">
        <v>0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1.7393526037454115</v>
      </c>
    </row>
    <row r="86" spans="1:56" x14ac:dyDescent="0.3">
      <c r="A86" s="23" t="s">
        <v>22</v>
      </c>
      <c r="B86" s="22">
        <v>0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1.0827858772348292E-5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8.7241395418583851E-7</v>
      </c>
      <c r="R86" s="22">
        <v>6.1454186850471903E-7</v>
      </c>
      <c r="S86" s="22">
        <v>1.2283374046177193E-4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3.9966998243043543E-7</v>
      </c>
      <c r="Z86" s="22">
        <v>4.6829382845358573E-4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3.4909630945812E-6</v>
      </c>
      <c r="AH86" s="22">
        <v>0</v>
      </c>
      <c r="AI86" s="22">
        <v>0</v>
      </c>
      <c r="AJ86" s="22">
        <v>0</v>
      </c>
      <c r="AK86" s="22">
        <v>0</v>
      </c>
      <c r="AL86" s="22">
        <v>8.1754305156447578E-7</v>
      </c>
      <c r="AM86" s="22">
        <v>0</v>
      </c>
      <c r="AN86" s="22">
        <v>9.7474091828765399E-5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5.6116322089455615E-3</v>
      </c>
      <c r="BB86" s="22">
        <v>0</v>
      </c>
      <c r="BC86" s="22">
        <v>1.4385311783422789E-6</v>
      </c>
      <c r="BD86" s="22">
        <v>6.3186953915916428E-3</v>
      </c>
    </row>
    <row r="87" spans="1:56" x14ac:dyDescent="0.3">
      <c r="A87" s="23" t="s">
        <v>23</v>
      </c>
      <c r="B87" s="22">
        <v>0</v>
      </c>
      <c r="C87" s="22">
        <v>0</v>
      </c>
      <c r="D87" s="22">
        <v>0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1.614987407230309</v>
      </c>
      <c r="K87" s="22">
        <v>36.814044224461846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0.30372217183840233</v>
      </c>
      <c r="S87" s="22">
        <v>2.0246781271344267</v>
      </c>
      <c r="T87" s="22">
        <v>0</v>
      </c>
      <c r="U87" s="22">
        <v>1.2631496784770181E-3</v>
      </c>
      <c r="V87" s="22">
        <v>9.7894100081968912E-3</v>
      </c>
      <c r="W87" s="22">
        <v>0</v>
      </c>
      <c r="X87" s="22">
        <v>0</v>
      </c>
      <c r="Y87" s="22">
        <v>0</v>
      </c>
      <c r="Z87" s="22">
        <v>6.781636893594728E-2</v>
      </c>
      <c r="AA87" s="22">
        <v>0</v>
      </c>
      <c r="AB87" s="22">
        <v>0</v>
      </c>
      <c r="AC87" s="22">
        <v>0</v>
      </c>
      <c r="AD87" s="22">
        <v>0</v>
      </c>
      <c r="AE87" s="22">
        <v>3056.2552996681616</v>
      </c>
      <c r="AF87" s="22">
        <v>0</v>
      </c>
      <c r="AG87" s="22">
        <v>0</v>
      </c>
      <c r="AH87" s="22">
        <v>0</v>
      </c>
      <c r="AI87" s="22">
        <v>0.40199738517531103</v>
      </c>
      <c r="AJ87" s="22">
        <v>0</v>
      </c>
      <c r="AK87" s="22">
        <v>0</v>
      </c>
      <c r="AL87" s="22">
        <v>650.62376498263745</v>
      </c>
      <c r="AM87" s="22">
        <v>2.736824303366873E-3</v>
      </c>
      <c r="AN87" s="22">
        <v>1.2024926162026205E-3</v>
      </c>
      <c r="AO87" s="22">
        <v>0</v>
      </c>
      <c r="AP87" s="22">
        <v>233.99453577204619</v>
      </c>
      <c r="AQ87" s="22"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v>0</v>
      </c>
      <c r="AW87" s="22">
        <v>0</v>
      </c>
      <c r="AX87" s="22">
        <v>0</v>
      </c>
      <c r="AY87" s="22">
        <v>2.4210368837476186E-3</v>
      </c>
      <c r="AZ87" s="22">
        <v>0</v>
      </c>
      <c r="BA87" s="22">
        <v>1.0526247320641817E-3</v>
      </c>
      <c r="BB87" s="22">
        <v>8.8153271507381241</v>
      </c>
      <c r="BC87" s="22">
        <v>3.3087275525169946</v>
      </c>
      <c r="BD87" s="22">
        <v>3994.2433663490979</v>
      </c>
    </row>
    <row r="88" spans="1:56" x14ac:dyDescent="0.3">
      <c r="A88" s="23" t="s">
        <v>24</v>
      </c>
      <c r="B88" s="22">
        <v>1513.8880577219584</v>
      </c>
      <c r="C88" s="22">
        <v>0</v>
      </c>
      <c r="D88" s="22">
        <v>33.291476281024231</v>
      </c>
      <c r="E88" s="22">
        <v>0.76852674038862623</v>
      </c>
      <c r="F88" s="22">
        <v>0</v>
      </c>
      <c r="G88" s="22">
        <v>0</v>
      </c>
      <c r="H88" s="22">
        <v>0</v>
      </c>
      <c r="I88" s="22">
        <v>0</v>
      </c>
      <c r="J88" s="22">
        <v>9580.7035090346544</v>
      </c>
      <c r="K88" s="22">
        <v>922.43204318292885</v>
      </c>
      <c r="L88" s="22">
        <v>0</v>
      </c>
      <c r="M88" s="22">
        <v>0</v>
      </c>
      <c r="N88" s="22">
        <v>118.69890585156747</v>
      </c>
      <c r="O88" s="22">
        <v>0</v>
      </c>
      <c r="P88" s="22">
        <v>0</v>
      </c>
      <c r="Q88" s="22">
        <v>319.77567115810405</v>
      </c>
      <c r="R88" s="22">
        <v>4.7762066377200725</v>
      </c>
      <c r="S88" s="22">
        <v>725.45045035792418</v>
      </c>
      <c r="T88" s="22">
        <v>0</v>
      </c>
      <c r="U88" s="22">
        <v>3.1650142311427841E-2</v>
      </c>
      <c r="V88" s="22">
        <v>0.59973589086232781</v>
      </c>
      <c r="W88" s="22">
        <v>2726.5976692981676</v>
      </c>
      <c r="X88" s="22">
        <v>0</v>
      </c>
      <c r="Y88" s="22">
        <v>1531.9317461379167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9282.1231067544431</v>
      </c>
      <c r="AF88" s="22">
        <v>0</v>
      </c>
      <c r="AG88" s="22">
        <v>1.6256725710523536</v>
      </c>
      <c r="AH88" s="22">
        <v>0</v>
      </c>
      <c r="AI88" s="22">
        <v>10.072657790611911</v>
      </c>
      <c r="AJ88" s="22">
        <v>0</v>
      </c>
      <c r="AK88" s="22">
        <v>324.95514808853227</v>
      </c>
      <c r="AL88" s="22">
        <v>47044.819174823533</v>
      </c>
      <c r="AM88" s="22">
        <v>6.8575308341426999E-2</v>
      </c>
      <c r="AN88" s="22">
        <v>45.391759574952566</v>
      </c>
      <c r="AO88" s="22">
        <v>0</v>
      </c>
      <c r="AP88" s="22">
        <v>17506.535547091913</v>
      </c>
      <c r="AQ88" s="22">
        <v>0</v>
      </c>
      <c r="AR88" s="22">
        <v>0</v>
      </c>
      <c r="AS88" s="22">
        <v>592.40343777289127</v>
      </c>
      <c r="AT88" s="22">
        <v>0</v>
      </c>
      <c r="AU88" s="22">
        <v>0</v>
      </c>
      <c r="AV88" s="22">
        <v>0</v>
      </c>
      <c r="AW88" s="22">
        <v>0</v>
      </c>
      <c r="AX88" s="22">
        <v>43.05717804410336</v>
      </c>
      <c r="AY88" s="22">
        <v>6.0662772763570023E-2</v>
      </c>
      <c r="AZ88" s="22">
        <v>4058.9030308631927</v>
      </c>
      <c r="BA88" s="22">
        <v>2613.2526722047119</v>
      </c>
      <c r="BB88" s="22">
        <v>65.671896738466771</v>
      </c>
      <c r="BC88" s="22">
        <v>264.47346800022859</v>
      </c>
      <c r="BD88" s="22">
        <v>99332.359636835259</v>
      </c>
    </row>
    <row r="89" spans="1:56" x14ac:dyDescent="0.3">
      <c r="A89" s="23" t="s">
        <v>25</v>
      </c>
      <c r="B89" s="22">
        <v>0</v>
      </c>
      <c r="C89" s="22">
        <v>0</v>
      </c>
      <c r="D89" s="22">
        <v>0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</row>
    <row r="90" spans="1:56" x14ac:dyDescent="0.3">
      <c r="A90" s="23" t="s">
        <v>26</v>
      </c>
      <c r="B90" s="22">
        <v>0</v>
      </c>
      <c r="C90" s="22">
        <v>0</v>
      </c>
      <c r="D90" s="22">
        <v>0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  <c r="AQ90" s="22">
        <v>0</v>
      </c>
      <c r="AR90" s="22">
        <v>26.20258132763648</v>
      </c>
      <c r="AS90" s="22">
        <v>0</v>
      </c>
      <c r="AT90" s="22">
        <v>0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0.54833663298839508</v>
      </c>
      <c r="BD90" s="22">
        <v>26.750917960624871</v>
      </c>
    </row>
    <row r="91" spans="1:56" x14ac:dyDescent="0.3">
      <c r="A91" s="23" t="s">
        <v>27</v>
      </c>
      <c r="B91" s="22">
        <v>0</v>
      </c>
      <c r="C91" s="22">
        <v>0</v>
      </c>
      <c r="D91" s="22">
        <v>0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0</v>
      </c>
      <c r="AQ91" s="22">
        <v>0</v>
      </c>
      <c r="AR91" s="22">
        <v>27.858146439566106</v>
      </c>
      <c r="AS91" s="22">
        <v>0</v>
      </c>
      <c r="AT91" s="22">
        <v>0</v>
      </c>
      <c r="AU91" s="22">
        <v>0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27.858146439566106</v>
      </c>
    </row>
    <row r="92" spans="1:56" x14ac:dyDescent="0.3">
      <c r="A92" s="23" t="s">
        <v>28</v>
      </c>
      <c r="B92" s="22">
        <v>0</v>
      </c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0</v>
      </c>
      <c r="AQ92" s="22"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</row>
    <row r="93" spans="1:56" x14ac:dyDescent="0.3">
      <c r="A93" s="23" t="s">
        <v>29</v>
      </c>
      <c r="B93" s="22">
        <v>0</v>
      </c>
      <c r="C93" s="22">
        <v>0</v>
      </c>
      <c r="D93" s="22">
        <v>0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64821.141851911911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4.5401047243553457E-4</v>
      </c>
      <c r="R93" s="22">
        <v>3.1981199144346821E-4</v>
      </c>
      <c r="S93" s="22">
        <v>0.48223580517948517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2.0799112241491155E-4</v>
      </c>
      <c r="Z93" s="22">
        <v>0.24370346356194134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1.8167222064953464E-3</v>
      </c>
      <c r="AH93" s="22">
        <v>0</v>
      </c>
      <c r="AI93" s="22">
        <v>0</v>
      </c>
      <c r="AJ93" s="22">
        <v>0</v>
      </c>
      <c r="AK93" s="22">
        <v>0</v>
      </c>
      <c r="AL93" s="22">
        <v>173.08324875765894</v>
      </c>
      <c r="AM93" s="22">
        <v>0</v>
      </c>
      <c r="AN93" s="22">
        <v>5.0726215770702333E-2</v>
      </c>
      <c r="AO93" s="22">
        <v>0</v>
      </c>
      <c r="AP93" s="22">
        <v>0</v>
      </c>
      <c r="AQ93" s="22">
        <v>0</v>
      </c>
      <c r="AR93" s="22">
        <v>0</v>
      </c>
      <c r="AS93" s="22">
        <v>0.72022215227804431</v>
      </c>
      <c r="AT93" s="22">
        <v>0</v>
      </c>
      <c r="AU93" s="22">
        <v>0</v>
      </c>
      <c r="AV93" s="22"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2.9203336077945479</v>
      </c>
      <c r="BB93" s="22">
        <v>0</v>
      </c>
      <c r="BC93" s="22">
        <v>7.4862193200694893E-4</v>
      </c>
      <c r="BD93" s="22">
        <v>64998.645869071865</v>
      </c>
    </row>
    <row r="94" spans="1:56" x14ac:dyDescent="0.3">
      <c r="A94" s="23" t="s">
        <v>30</v>
      </c>
      <c r="B94" s="22">
        <v>0</v>
      </c>
      <c r="C94" s="22">
        <v>0</v>
      </c>
      <c r="D94" s="22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</row>
    <row r="95" spans="1:56" x14ac:dyDescent="0.3">
      <c r="A95" s="25" t="s">
        <v>31</v>
      </c>
      <c r="B95" s="22">
        <v>0</v>
      </c>
      <c r="C95" s="22">
        <v>0</v>
      </c>
      <c r="D95" s="22">
        <v>0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2.4091985768474955E-3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1.9411210480634907E-4</v>
      </c>
      <c r="R95" s="22">
        <v>1.3673556574230004E-4</v>
      </c>
      <c r="S95" s="22">
        <v>2.733050725274426E-2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8.8926571090771876E-5</v>
      </c>
      <c r="Z95" s="22">
        <v>0.10419537683092284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1.8190332897309589E-4</v>
      </c>
      <c r="AM95" s="22">
        <v>0</v>
      </c>
      <c r="AN95" s="22">
        <v>2.1687985431900307E-2</v>
      </c>
      <c r="AO95" s="22">
        <v>0</v>
      </c>
      <c r="AP95" s="22"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1.2485881664903875</v>
      </c>
      <c r="BB95" s="22">
        <v>0</v>
      </c>
      <c r="BC95" s="22">
        <v>3.20073187181157E-4</v>
      </c>
      <c r="BD95" s="22">
        <v>1.4051329853405963</v>
      </c>
    </row>
    <row r="96" spans="1:56" x14ac:dyDescent="0.3">
      <c r="A96" s="23" t="s">
        <v>32</v>
      </c>
      <c r="B96" s="22">
        <v>0</v>
      </c>
      <c r="C96" s="22">
        <v>0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</row>
    <row r="97" spans="1:56" x14ac:dyDescent="0.3">
      <c r="A97" s="23" t="s">
        <v>33</v>
      </c>
      <c r="B97" s="22">
        <v>0</v>
      </c>
      <c r="C97" s="22">
        <v>0</v>
      </c>
      <c r="D97" s="22">
        <v>0</v>
      </c>
      <c r="E97" s="22">
        <v>0</v>
      </c>
      <c r="F97" s="22">
        <v>0</v>
      </c>
      <c r="G97" s="22">
        <v>1.3318273775897468E-4</v>
      </c>
      <c r="H97" s="22">
        <v>0</v>
      </c>
      <c r="I97" s="22">
        <v>0</v>
      </c>
      <c r="J97" s="22">
        <v>29.614617130975663</v>
      </c>
      <c r="K97" s="22">
        <v>0</v>
      </c>
      <c r="L97" s="22">
        <v>1.2024926162026205E-3</v>
      </c>
      <c r="M97" s="22">
        <v>9.4863306389317819E-3</v>
      </c>
      <c r="N97" s="22">
        <v>0</v>
      </c>
      <c r="O97" s="22">
        <v>0</v>
      </c>
      <c r="P97" s="22">
        <v>0</v>
      </c>
      <c r="Q97" s="22">
        <v>6.6337318488250471E-3</v>
      </c>
      <c r="R97" s="22">
        <v>5.4426117342579907</v>
      </c>
      <c r="S97" s="22">
        <v>25.956147548804545</v>
      </c>
      <c r="T97" s="22">
        <v>0</v>
      </c>
      <c r="U97" s="22">
        <v>0</v>
      </c>
      <c r="V97" s="22">
        <v>0</v>
      </c>
      <c r="W97" s="22">
        <v>0</v>
      </c>
      <c r="X97" s="22">
        <v>6.8217406117174662</v>
      </c>
      <c r="Y97" s="22">
        <v>1.5732020582113322E-2</v>
      </c>
      <c r="Z97" s="22">
        <v>3.6456930568834038</v>
      </c>
      <c r="AA97" s="22">
        <v>0</v>
      </c>
      <c r="AB97" s="22">
        <v>6.5469042437698221E-3</v>
      </c>
      <c r="AC97" s="22">
        <v>2.6722058137836015E-4</v>
      </c>
      <c r="AD97" s="22">
        <v>1.3895470231674723E-2</v>
      </c>
      <c r="AE97" s="22">
        <v>0.13013642313126139</v>
      </c>
      <c r="AF97" s="22">
        <v>0</v>
      </c>
      <c r="AG97" s="22">
        <v>2.6544867780350853E-2</v>
      </c>
      <c r="AH97" s="22">
        <v>0</v>
      </c>
      <c r="AI97" s="22">
        <v>0</v>
      </c>
      <c r="AJ97" s="22">
        <v>0</v>
      </c>
      <c r="AK97" s="22">
        <v>693.43740867684448</v>
      </c>
      <c r="AL97" s="22">
        <v>4.8546667285665075</v>
      </c>
      <c r="AM97" s="22">
        <v>0</v>
      </c>
      <c r="AN97" s="22">
        <v>6.5734041890807795</v>
      </c>
      <c r="AO97" s="22">
        <v>0</v>
      </c>
      <c r="AP97" s="22">
        <v>0</v>
      </c>
      <c r="AQ97" s="22">
        <v>6.680514534459002E-4</v>
      </c>
      <c r="AR97" s="22">
        <v>1.1557290144614074</v>
      </c>
      <c r="AS97" s="22">
        <v>0</v>
      </c>
      <c r="AT97" s="22">
        <v>0</v>
      </c>
      <c r="AU97" s="22">
        <v>1.6033234882701604E-3</v>
      </c>
      <c r="AV97" s="22">
        <v>17.009124445895377</v>
      </c>
      <c r="AW97" s="22">
        <v>2.6722058137836008E-3</v>
      </c>
      <c r="AX97" s="22">
        <v>0</v>
      </c>
      <c r="AY97" s="22">
        <v>0</v>
      </c>
      <c r="AZ97" s="22">
        <v>0</v>
      </c>
      <c r="BA97" s="22">
        <v>42.670183265368614</v>
      </c>
      <c r="BB97" s="22">
        <v>0</v>
      </c>
      <c r="BC97" s="22">
        <v>2.2467734517720674</v>
      </c>
      <c r="BD97" s="22">
        <v>839.64362207977592</v>
      </c>
    </row>
    <row r="98" spans="1:56" x14ac:dyDescent="0.3">
      <c r="A98" s="23" t="s">
        <v>34</v>
      </c>
      <c r="B98" s="22">
        <v>0</v>
      </c>
      <c r="C98" s="22">
        <v>0</v>
      </c>
      <c r="D98" s="22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6.2323988857574897E-2</v>
      </c>
      <c r="BA98" s="22">
        <v>0</v>
      </c>
      <c r="BB98" s="22">
        <v>0</v>
      </c>
      <c r="BC98" s="22">
        <v>0</v>
      </c>
      <c r="BD98" s="22">
        <v>6.2323988857574897E-2</v>
      </c>
    </row>
    <row r="99" spans="1:56" x14ac:dyDescent="0.3">
      <c r="A99" s="23" t="s">
        <v>35</v>
      </c>
      <c r="B99" s="22">
        <v>0</v>
      </c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130.63598575338432</v>
      </c>
      <c r="K99" s="22">
        <v>107.17567690558209</v>
      </c>
      <c r="L99" s="22">
        <v>0</v>
      </c>
      <c r="M99" s="22">
        <v>0</v>
      </c>
      <c r="N99" s="22">
        <v>30.982204190226984</v>
      </c>
      <c r="O99" s="22">
        <v>1.0273869137496396</v>
      </c>
      <c r="P99" s="22">
        <v>0</v>
      </c>
      <c r="Q99" s="22">
        <v>0</v>
      </c>
      <c r="R99" s="22">
        <v>60.34592848168927</v>
      </c>
      <c r="S99" s="22">
        <v>315.09940229084526</v>
      </c>
      <c r="T99" s="22">
        <v>0</v>
      </c>
      <c r="U99" s="22">
        <v>4.0800746932010509E-2</v>
      </c>
      <c r="V99" s="22">
        <v>2.8499630134024449E-2</v>
      </c>
      <c r="W99" s="22">
        <v>0</v>
      </c>
      <c r="X99" s="22">
        <v>0</v>
      </c>
      <c r="Y99" s="22">
        <v>0</v>
      </c>
      <c r="Z99" s="22">
        <v>551.85666207463191</v>
      </c>
      <c r="AA99" s="22">
        <v>0</v>
      </c>
      <c r="AB99" s="22">
        <v>0</v>
      </c>
      <c r="AC99" s="22">
        <v>7.6858660515289265E-2</v>
      </c>
      <c r="AD99" s="22">
        <v>0</v>
      </c>
      <c r="AE99" s="22">
        <v>2.7074648627323241</v>
      </c>
      <c r="AF99" s="22">
        <v>0</v>
      </c>
      <c r="AG99" s="22">
        <v>0</v>
      </c>
      <c r="AH99" s="22">
        <v>0</v>
      </c>
      <c r="AI99" s="22">
        <v>17.900562778530674</v>
      </c>
      <c r="AJ99" s="22">
        <v>0</v>
      </c>
      <c r="AK99" s="22">
        <v>0</v>
      </c>
      <c r="AL99" s="22">
        <v>784.49209799102937</v>
      </c>
      <c r="AM99" s="22">
        <v>7.9676385320928585E-3</v>
      </c>
      <c r="AN99" s="22">
        <v>0</v>
      </c>
      <c r="AO99" s="22">
        <v>0</v>
      </c>
      <c r="AP99" s="22">
        <v>1.073265453248299</v>
      </c>
      <c r="AQ99" s="22">
        <v>0</v>
      </c>
      <c r="AR99" s="22">
        <v>0</v>
      </c>
      <c r="AS99" s="22">
        <v>6098.4082516947092</v>
      </c>
      <c r="AT99" s="22">
        <v>0</v>
      </c>
      <c r="AU99" s="22">
        <v>0</v>
      </c>
      <c r="AV99" s="22">
        <v>0</v>
      </c>
      <c r="AW99" s="22">
        <v>0.95763607364969172</v>
      </c>
      <c r="AX99" s="22">
        <v>0</v>
      </c>
      <c r="AY99" s="22">
        <v>0.69791987635668418</v>
      </c>
      <c r="AZ99" s="22">
        <v>373.15805980464006</v>
      </c>
      <c r="BA99" s="22">
        <v>3.0644763584972532E-3</v>
      </c>
      <c r="BB99" s="22">
        <v>6.1800112540735812</v>
      </c>
      <c r="BC99" s="22">
        <v>1.7607183783648428</v>
      </c>
      <c r="BD99" s="22">
        <v>8484.616425929913</v>
      </c>
    </row>
    <row r="100" spans="1:56" x14ac:dyDescent="0.3">
      <c r="A100" s="23" t="s">
        <v>361</v>
      </c>
      <c r="B100" s="22">
        <v>0</v>
      </c>
      <c r="C100" s="22">
        <v>0</v>
      </c>
      <c r="D100" s="22">
        <v>0</v>
      </c>
      <c r="E100" s="22">
        <v>0</v>
      </c>
      <c r="F100" s="22">
        <v>0</v>
      </c>
      <c r="G100" s="22">
        <v>0</v>
      </c>
      <c r="H100" s="22">
        <v>9.7034722119602249E-2</v>
      </c>
      <c r="I100" s="22">
        <v>0</v>
      </c>
      <c r="J100" s="22">
        <v>66030.371190243721</v>
      </c>
      <c r="K100" s="22">
        <v>528.08883370077388</v>
      </c>
      <c r="L100" s="22">
        <v>0</v>
      </c>
      <c r="M100" s="22">
        <v>0</v>
      </c>
      <c r="N100" s="22">
        <v>0</v>
      </c>
      <c r="O100" s="22">
        <v>7.2258523071730467</v>
      </c>
      <c r="P100" s="22">
        <v>0</v>
      </c>
      <c r="Q100" s="22">
        <v>0.5070015296426128</v>
      </c>
      <c r="R100" s="22">
        <v>0.3920113530239282</v>
      </c>
      <c r="S100" s="22">
        <v>84.525659328412587</v>
      </c>
      <c r="T100" s="22">
        <v>0</v>
      </c>
      <c r="U100" s="22">
        <v>1.8119586004441145E-2</v>
      </c>
      <c r="V100" s="22">
        <v>0.14042679153441884</v>
      </c>
      <c r="W100" s="22">
        <v>0.46576666617409079</v>
      </c>
      <c r="X100" s="22">
        <v>0</v>
      </c>
      <c r="Y100" s="22">
        <v>77.847107100158524</v>
      </c>
      <c r="Z100" s="22">
        <v>21059.918360140749</v>
      </c>
      <c r="AA100" s="22">
        <v>0</v>
      </c>
      <c r="AB100" s="22">
        <v>0</v>
      </c>
      <c r="AC100" s="22">
        <v>0</v>
      </c>
      <c r="AD100" s="22">
        <v>0</v>
      </c>
      <c r="AE100" s="22">
        <v>9586.061703590567</v>
      </c>
      <c r="AF100" s="22">
        <v>0</v>
      </c>
      <c r="AG100" s="22">
        <v>2.1322695439232415</v>
      </c>
      <c r="AH100" s="22">
        <v>3.234490737320074E-2</v>
      </c>
      <c r="AI100" s="22">
        <v>5.7665582459133935</v>
      </c>
      <c r="AJ100" s="22">
        <v>0</v>
      </c>
      <c r="AK100" s="22">
        <v>21.528770347602418</v>
      </c>
      <c r="AL100" s="22">
        <v>0</v>
      </c>
      <c r="AM100" s="22">
        <v>1.1325169722238075</v>
      </c>
      <c r="AN100" s="22">
        <v>58.186480494284453</v>
      </c>
      <c r="AO100" s="22">
        <v>0</v>
      </c>
      <c r="AP100" s="22">
        <v>35.893073463007006</v>
      </c>
      <c r="AQ100" s="22">
        <v>0</v>
      </c>
      <c r="AR100" s="22">
        <v>0</v>
      </c>
      <c r="AS100" s="22">
        <v>2.9692624968598285</v>
      </c>
      <c r="AT100" s="22">
        <v>0</v>
      </c>
      <c r="AU100" s="22">
        <v>0</v>
      </c>
      <c r="AV100" s="22">
        <v>0</v>
      </c>
      <c r="AW100" s="22">
        <v>0</v>
      </c>
      <c r="AX100" s="22">
        <v>1369.6580406811349</v>
      </c>
      <c r="AY100" s="22">
        <v>3.4729206508512189E-2</v>
      </c>
      <c r="AZ100" s="22">
        <v>0</v>
      </c>
      <c r="BA100" s="22">
        <v>3261.2033235209178</v>
      </c>
      <c r="BB100" s="22">
        <v>198.85788647684859</v>
      </c>
      <c r="BC100" s="22">
        <v>15.299928551123854</v>
      </c>
      <c r="BD100" s="22">
        <v>102348.35425196777</v>
      </c>
    </row>
    <row r="101" spans="1:56" x14ac:dyDescent="0.3">
      <c r="A101" s="23" t="s">
        <v>36</v>
      </c>
      <c r="B101" s="22">
        <v>0</v>
      </c>
      <c r="C101" s="22">
        <v>0</v>
      </c>
      <c r="D101" s="22">
        <v>0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3.1624592795371116E-2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0</v>
      </c>
      <c r="AQ101" s="22"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3.1624592795371116E-2</v>
      </c>
    </row>
    <row r="102" spans="1:56" x14ac:dyDescent="0.3">
      <c r="A102" s="23" t="s">
        <v>37</v>
      </c>
      <c r="B102" s="22">
        <v>0</v>
      </c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107.33531003012887</v>
      </c>
      <c r="K102" s="22">
        <v>0</v>
      </c>
      <c r="L102" s="22">
        <v>0</v>
      </c>
      <c r="M102" s="22">
        <v>0</v>
      </c>
      <c r="N102" s="22">
        <v>98.395828864849051</v>
      </c>
      <c r="O102" s="22">
        <v>331.73885298751412</v>
      </c>
      <c r="P102" s="22">
        <v>0</v>
      </c>
      <c r="Q102" s="22">
        <v>5.7814155700929932</v>
      </c>
      <c r="R102" s="22">
        <v>6.92383838515317E-5</v>
      </c>
      <c r="S102" s="22">
        <v>1.3839268092026305E-2</v>
      </c>
      <c r="T102" s="22">
        <v>0</v>
      </c>
      <c r="U102" s="22">
        <v>0.9514388799976512</v>
      </c>
      <c r="V102" s="22">
        <v>0</v>
      </c>
      <c r="W102" s="22">
        <v>0</v>
      </c>
      <c r="X102" s="22">
        <v>0</v>
      </c>
      <c r="Y102" s="22">
        <v>0.62868144717727925</v>
      </c>
      <c r="Z102" s="22">
        <v>37.712424858906104</v>
      </c>
      <c r="AA102" s="22">
        <v>0</v>
      </c>
      <c r="AB102" s="22">
        <v>0.20816483289374249</v>
      </c>
      <c r="AC102" s="22">
        <v>0</v>
      </c>
      <c r="AD102" s="22">
        <v>0</v>
      </c>
      <c r="AE102" s="22">
        <v>0</v>
      </c>
      <c r="AF102" s="22">
        <v>0</v>
      </c>
      <c r="AG102" s="22">
        <v>3.9331517532281517E-4</v>
      </c>
      <c r="AH102" s="22">
        <v>0</v>
      </c>
      <c r="AI102" s="22">
        <v>0</v>
      </c>
      <c r="AJ102" s="22">
        <v>0</v>
      </c>
      <c r="AK102" s="22">
        <v>0</v>
      </c>
      <c r="AL102" s="22">
        <v>428.82445784142482</v>
      </c>
      <c r="AM102" s="22">
        <v>0</v>
      </c>
      <c r="AN102" s="22">
        <v>0</v>
      </c>
      <c r="AO102" s="22">
        <v>0</v>
      </c>
      <c r="AP102" s="22">
        <v>0</v>
      </c>
      <c r="AQ102" s="22"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v>0</v>
      </c>
      <c r="AW102" s="22">
        <v>0</v>
      </c>
      <c r="AX102" s="22">
        <v>0</v>
      </c>
      <c r="AY102" s="22">
        <v>0</v>
      </c>
      <c r="AZ102" s="22">
        <v>0</v>
      </c>
      <c r="BA102" s="22">
        <v>0.63224389554119997</v>
      </c>
      <c r="BB102" s="22">
        <v>0</v>
      </c>
      <c r="BC102" s="22">
        <v>5.6155353715977512</v>
      </c>
      <c r="BD102" s="22">
        <v>1017.8386564017746</v>
      </c>
    </row>
    <row r="103" spans="1:56" x14ac:dyDescent="0.3">
      <c r="A103" s="23" t="s">
        <v>38</v>
      </c>
      <c r="B103" s="22">
        <v>0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0</v>
      </c>
      <c r="AQ103" s="22"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v>0</v>
      </c>
      <c r="AW103" s="22"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v>0</v>
      </c>
      <c r="BC103" s="22">
        <v>0</v>
      </c>
      <c r="BD103" s="22">
        <v>0</v>
      </c>
    </row>
    <row r="104" spans="1:56" x14ac:dyDescent="0.3">
      <c r="A104" s="23" t="s">
        <v>197</v>
      </c>
      <c r="B104" s="22">
        <v>1.4170019285014362E-2</v>
      </c>
      <c r="C104" s="22">
        <v>18.171081674796888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212169.44387067147</v>
      </c>
      <c r="K104" s="22">
        <v>2558.8655765748658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1.7712542293577455E-2</v>
      </c>
      <c r="R104" s="22">
        <v>3.8575842409792656</v>
      </c>
      <c r="S104" s="22">
        <v>22.787526492000001</v>
      </c>
      <c r="T104" s="22">
        <v>0</v>
      </c>
      <c r="U104" s="22">
        <v>8.7798835971646116E-2</v>
      </c>
      <c r="V104" s="22">
        <v>0.74892940532449348</v>
      </c>
      <c r="W104" s="22">
        <v>0</v>
      </c>
      <c r="X104" s="22">
        <v>0</v>
      </c>
      <c r="Y104" s="22">
        <v>884.96045663788584</v>
      </c>
      <c r="Z104" s="22">
        <v>1225.358434798598</v>
      </c>
      <c r="AA104" s="22">
        <v>0</v>
      </c>
      <c r="AB104" s="22">
        <v>0</v>
      </c>
      <c r="AC104" s="22">
        <v>0</v>
      </c>
      <c r="AD104" s="22">
        <v>0</v>
      </c>
      <c r="AE104" s="22">
        <v>584.2775583887053</v>
      </c>
      <c r="AF104" s="22">
        <v>0</v>
      </c>
      <c r="AG104" s="22">
        <v>7.0876710719044653E-2</v>
      </c>
      <c r="AH104" s="22">
        <v>0</v>
      </c>
      <c r="AI104" s="22">
        <v>142.76636915420943</v>
      </c>
      <c r="AJ104" s="22">
        <v>0</v>
      </c>
      <c r="AK104" s="22">
        <v>251.57117668714716</v>
      </c>
      <c r="AL104" s="22">
        <v>26704.273665240704</v>
      </c>
      <c r="AM104" s="22">
        <v>0.19023081127189992</v>
      </c>
      <c r="AN104" s="22">
        <v>1.9790077471379883</v>
      </c>
      <c r="AO104" s="22">
        <v>0</v>
      </c>
      <c r="AP104" s="22">
        <v>0</v>
      </c>
      <c r="AQ104" s="22">
        <v>0</v>
      </c>
      <c r="AR104" s="22">
        <v>378.46999717079967</v>
      </c>
      <c r="AS104" s="22">
        <v>44.236635343757406</v>
      </c>
      <c r="AT104" s="22">
        <v>0</v>
      </c>
      <c r="AU104" s="22">
        <v>0</v>
      </c>
      <c r="AV104" s="22">
        <v>0</v>
      </c>
      <c r="AW104" s="22">
        <v>0</v>
      </c>
      <c r="AX104" s="22">
        <v>0</v>
      </c>
      <c r="AY104" s="22">
        <v>0.16828110227898838</v>
      </c>
      <c r="AZ104" s="22">
        <v>0.34441019095521019</v>
      </c>
      <c r="BA104" s="22">
        <v>114.0056313112138</v>
      </c>
      <c r="BB104" s="22">
        <v>183.3891719649603</v>
      </c>
      <c r="BC104" s="22">
        <v>7.9390473997348128</v>
      </c>
      <c r="BD104" s="22">
        <v>245297.99520111721</v>
      </c>
    </row>
    <row r="105" spans="1:56" x14ac:dyDescent="0.3">
      <c r="A105" s="23" t="s">
        <v>40</v>
      </c>
      <c r="B105" s="22">
        <v>0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0</v>
      </c>
      <c r="AQ105" s="22"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2">
        <v>0</v>
      </c>
    </row>
    <row r="106" spans="1:56" x14ac:dyDescent="0.3">
      <c r="A106" s="23" t="s">
        <v>41</v>
      </c>
      <c r="B106" s="22">
        <v>0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0.74713100479064254</v>
      </c>
      <c r="J106" s="22">
        <v>1312.2875209265576</v>
      </c>
      <c r="K106" s="22">
        <v>0</v>
      </c>
      <c r="L106" s="22">
        <v>0</v>
      </c>
      <c r="M106" s="22">
        <v>0</v>
      </c>
      <c r="N106" s="22">
        <v>7.1973224820755304</v>
      </c>
      <c r="O106" s="22">
        <v>0</v>
      </c>
      <c r="P106" s="22">
        <v>0</v>
      </c>
      <c r="Q106" s="22">
        <v>1.0989664897805841E-4</v>
      </c>
      <c r="R106" s="22">
        <v>7.7412897491317481E-5</v>
      </c>
      <c r="S106" s="22">
        <v>1.2852005787976384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5.0345815258324194E-5</v>
      </c>
      <c r="Z106" s="22">
        <v>5.8990255987116137E-2</v>
      </c>
      <c r="AA106" s="22">
        <v>0</v>
      </c>
      <c r="AB106" s="22">
        <v>7.6966748023144405</v>
      </c>
      <c r="AC106" s="22">
        <v>0.97636977181608919</v>
      </c>
      <c r="AD106" s="22">
        <v>0</v>
      </c>
      <c r="AE106" s="22">
        <v>0</v>
      </c>
      <c r="AF106" s="22">
        <v>0</v>
      </c>
      <c r="AG106" s="22">
        <v>9.5372330390939619E-2</v>
      </c>
      <c r="AH106" s="22">
        <v>0</v>
      </c>
      <c r="AI106" s="22">
        <v>0</v>
      </c>
      <c r="AJ106" s="22">
        <v>0</v>
      </c>
      <c r="AK106" s="22">
        <v>0</v>
      </c>
      <c r="AL106" s="22">
        <v>1.0298464545546851E-4</v>
      </c>
      <c r="AM106" s="22">
        <v>0</v>
      </c>
      <c r="AN106" s="22">
        <v>1.2278661984674099E-2</v>
      </c>
      <c r="AO106" s="22">
        <v>0</v>
      </c>
      <c r="AP106" s="22">
        <v>0</v>
      </c>
      <c r="AQ106" s="22">
        <v>0</v>
      </c>
      <c r="AR106" s="22">
        <v>0</v>
      </c>
      <c r="AS106" s="22">
        <v>1.4268423715316835E-3</v>
      </c>
      <c r="AT106" s="22">
        <v>0</v>
      </c>
      <c r="AU106" s="22">
        <v>0</v>
      </c>
      <c r="AV106" s="22"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1.8579700129855266</v>
      </c>
      <c r="BB106" s="22">
        <v>0</v>
      </c>
      <c r="BC106" s="22">
        <v>78.150243678865408</v>
      </c>
      <c r="BD106" s="22">
        <v>1410.3668419889445</v>
      </c>
    </row>
    <row r="107" spans="1:56" x14ac:dyDescent="0.3">
      <c r="A107" s="23" t="s">
        <v>42</v>
      </c>
      <c r="B107" s="22">
        <v>14.689583491545648</v>
      </c>
      <c r="C107" s="22">
        <v>0</v>
      </c>
      <c r="D107" s="22">
        <v>0</v>
      </c>
      <c r="E107" s="22">
        <v>0</v>
      </c>
      <c r="F107" s="22">
        <v>0.11032916970361011</v>
      </c>
      <c r="G107" s="22">
        <v>0</v>
      </c>
      <c r="H107" s="22">
        <v>0</v>
      </c>
      <c r="I107" s="22">
        <v>0</v>
      </c>
      <c r="J107" s="22">
        <v>12.466830264835835</v>
      </c>
      <c r="K107" s="22">
        <v>229.68880378330218</v>
      </c>
      <c r="L107" s="22">
        <v>0</v>
      </c>
      <c r="M107" s="22">
        <v>0</v>
      </c>
      <c r="N107" s="22">
        <v>0</v>
      </c>
      <c r="O107" s="22">
        <v>0.74808303123466446</v>
      </c>
      <c r="P107" s="22">
        <v>0</v>
      </c>
      <c r="Q107" s="22">
        <v>6.3535730783972422E-3</v>
      </c>
      <c r="R107" s="22">
        <v>1.964274900621053E-2</v>
      </c>
      <c r="S107" s="22">
        <v>13178.397501506108</v>
      </c>
      <c r="T107" s="22">
        <v>0</v>
      </c>
      <c r="U107" s="22">
        <v>0.43353459708637093</v>
      </c>
      <c r="V107" s="22">
        <v>1.3239580835067584</v>
      </c>
      <c r="W107" s="22">
        <v>5.0002987467705475</v>
      </c>
      <c r="X107" s="22">
        <v>0</v>
      </c>
      <c r="Y107" s="22">
        <v>2.9106967265136092E-3</v>
      </c>
      <c r="Z107" s="22">
        <v>994.30695463465395</v>
      </c>
      <c r="AA107" s="22">
        <v>0</v>
      </c>
      <c r="AB107" s="22">
        <v>0</v>
      </c>
      <c r="AC107" s="22">
        <v>0</v>
      </c>
      <c r="AD107" s="22">
        <v>0</v>
      </c>
      <c r="AE107" s="22">
        <v>128.85955481454673</v>
      </c>
      <c r="AF107" s="22">
        <v>0</v>
      </c>
      <c r="AG107" s="22">
        <v>2.5423812891792331E-2</v>
      </c>
      <c r="AH107" s="22">
        <v>0.99081342234424552</v>
      </c>
      <c r="AI107" s="22">
        <v>2.5081270061488961</v>
      </c>
      <c r="AJ107" s="22">
        <v>0</v>
      </c>
      <c r="AK107" s="22">
        <v>591.4799319453374</v>
      </c>
      <c r="AL107" s="22">
        <v>4566.8131453627711</v>
      </c>
      <c r="AM107" s="22">
        <v>1431.2172216490667</v>
      </c>
      <c r="AN107" s="22">
        <v>1.2601199715381015</v>
      </c>
      <c r="AO107" s="22">
        <v>0</v>
      </c>
      <c r="AP107" s="22">
        <v>8.8807478788611416</v>
      </c>
      <c r="AQ107" s="22"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v>0</v>
      </c>
      <c r="AW107" s="22">
        <v>48.747628801941936</v>
      </c>
      <c r="AX107" s="22">
        <v>0.80665457278660069</v>
      </c>
      <c r="AY107" s="22">
        <v>1.5105242508883112E-2</v>
      </c>
      <c r="AZ107" s="22">
        <v>11.810400665935438</v>
      </c>
      <c r="BA107" s="22">
        <v>40.874684240584649</v>
      </c>
      <c r="BB107" s="22">
        <v>17.670591485417646</v>
      </c>
      <c r="BC107" s="22">
        <v>0.55150398777529241</v>
      </c>
      <c r="BD107" s="22">
        <v>21289.706439188016</v>
      </c>
    </row>
    <row r="108" spans="1:56" x14ac:dyDescent="0.3">
      <c r="A108" s="23" t="s">
        <v>43</v>
      </c>
      <c r="B108" s="22">
        <v>0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0.70546233483887066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0</v>
      </c>
      <c r="AQ108" s="22"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0.70546233483887066</v>
      </c>
    </row>
    <row r="109" spans="1:56" x14ac:dyDescent="0.3">
      <c r="A109" s="23" t="s">
        <v>44</v>
      </c>
      <c r="B109" s="22">
        <v>0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3.225886858399563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0</v>
      </c>
      <c r="AQ109" s="22">
        <v>2.8859822788862888E-2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0.46389492927283316</v>
      </c>
      <c r="BD109" s="22">
        <v>3.7186416104612592</v>
      </c>
    </row>
    <row r="110" spans="1:56" x14ac:dyDescent="0.3">
      <c r="A110" s="23" t="s">
        <v>45</v>
      </c>
      <c r="B110" s="22">
        <v>0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0.90520971941919492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7.8696461215927049E-2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6.3130862350637571</v>
      </c>
      <c r="AO110" s="22">
        <v>0</v>
      </c>
      <c r="AP110" s="22">
        <v>0</v>
      </c>
      <c r="AQ110" s="22"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v>0</v>
      </c>
      <c r="AX110" s="22">
        <v>2.1778477382336348E-2</v>
      </c>
      <c r="AY110" s="22">
        <v>0</v>
      </c>
      <c r="AZ110" s="22">
        <v>0</v>
      </c>
      <c r="BA110" s="22">
        <v>0</v>
      </c>
      <c r="BB110" s="22">
        <v>0</v>
      </c>
      <c r="BC110" s="22">
        <v>0.42140685683367463</v>
      </c>
      <c r="BD110" s="22">
        <v>7.7401777499148894</v>
      </c>
    </row>
    <row r="111" spans="1:56" x14ac:dyDescent="0.3">
      <c r="A111" s="23" t="s">
        <v>46</v>
      </c>
      <c r="B111" s="22">
        <v>0</v>
      </c>
      <c r="C111" s="22">
        <v>0</v>
      </c>
      <c r="D111" s="22">
        <v>0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1.2174895964860672E-2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9.8094640443871961E-4</v>
      </c>
      <c r="R111" s="22">
        <v>6.9099380333655623E-4</v>
      </c>
      <c r="S111" s="22">
        <v>0.13811484269779001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4.4939083143517411E-4</v>
      </c>
      <c r="Z111" s="22">
        <v>0.52655181068382351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3.9252555271808856E-3</v>
      </c>
      <c r="AH111" s="22">
        <v>0</v>
      </c>
      <c r="AI111" s="22">
        <v>0</v>
      </c>
      <c r="AJ111" s="22">
        <v>0</v>
      </c>
      <c r="AK111" s="22">
        <v>1.7636558370971771E-2</v>
      </c>
      <c r="AL111" s="22">
        <v>9.1924930024124703E-4</v>
      </c>
      <c r="AM111" s="22">
        <v>0</v>
      </c>
      <c r="AN111" s="22">
        <v>0.10960033301460588</v>
      </c>
      <c r="AO111" s="22">
        <v>0</v>
      </c>
      <c r="AP111" s="22"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6.3097459777965277</v>
      </c>
      <c r="BB111" s="22">
        <v>0</v>
      </c>
      <c r="BC111" s="22">
        <v>9.6341087484267656E-3</v>
      </c>
      <c r="BD111" s="22">
        <v>7.1304243631436393</v>
      </c>
    </row>
    <row r="112" spans="1:56" x14ac:dyDescent="0.3">
      <c r="A112" s="23" t="s">
        <v>47</v>
      </c>
      <c r="B112" s="22">
        <v>0</v>
      </c>
      <c r="C112" s="22">
        <v>0</v>
      </c>
      <c r="D112" s="22">
        <v>0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7.632081080335249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v>0</v>
      </c>
      <c r="AQ112" s="22"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v>0</v>
      </c>
      <c r="BC112" s="22">
        <v>0.28549738853558271</v>
      </c>
      <c r="BD112" s="22">
        <v>7.9175784688708299</v>
      </c>
    </row>
    <row r="113" spans="1:65" x14ac:dyDescent="0.3">
      <c r="A113" s="23" t="s">
        <v>48</v>
      </c>
      <c r="B113" s="22">
        <v>0</v>
      </c>
      <c r="C113" s="22">
        <v>0</v>
      </c>
      <c r="D113" s="22">
        <v>0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0</v>
      </c>
      <c r="AQ113" s="22"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15.298396764760779</v>
      </c>
      <c r="BD113" s="22">
        <v>15.298396764760779</v>
      </c>
    </row>
    <row r="114" spans="1:65" x14ac:dyDescent="0.3">
      <c r="A114" s="23" t="s">
        <v>49</v>
      </c>
      <c r="B114" s="22">
        <v>0.16393982667562393</v>
      </c>
      <c r="C114" s="22">
        <v>0.19480380382482448</v>
      </c>
      <c r="D114" s="22">
        <v>2.1778477382336348E-2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10.706090315564046</v>
      </c>
      <c r="K114" s="22">
        <v>241.74430559090999</v>
      </c>
      <c r="L114" s="22">
        <v>0</v>
      </c>
      <c r="M114" s="22">
        <v>0</v>
      </c>
      <c r="N114" s="22">
        <v>1.1736327934137574</v>
      </c>
      <c r="O114" s="22">
        <v>5.9322969065995941E-2</v>
      </c>
      <c r="P114" s="22">
        <v>0</v>
      </c>
      <c r="Q114" s="22">
        <v>3.2461050133824984E-2</v>
      </c>
      <c r="R114" s="22">
        <v>86.537589101602066</v>
      </c>
      <c r="S114" s="22">
        <v>1377.1581294461439</v>
      </c>
      <c r="T114" s="22">
        <v>9.3527203482426035E-4</v>
      </c>
      <c r="U114" s="22">
        <v>6.9488153083892945E-2</v>
      </c>
      <c r="V114" s="22">
        <v>0.25280757976135892</v>
      </c>
      <c r="W114" s="22">
        <v>0</v>
      </c>
      <c r="X114" s="22">
        <v>0.47672151717899436</v>
      </c>
      <c r="Y114" s="22">
        <v>0.34422726354812072</v>
      </c>
      <c r="Z114" s="22">
        <v>1.5801076807262857</v>
      </c>
      <c r="AA114" s="22">
        <v>0</v>
      </c>
      <c r="AB114" s="22">
        <v>0</v>
      </c>
      <c r="AC114" s="22">
        <v>0</v>
      </c>
      <c r="AD114" s="22">
        <v>8.0166174413508022E-4</v>
      </c>
      <c r="AE114" s="22">
        <v>6.106928661897955</v>
      </c>
      <c r="AF114" s="22">
        <v>0</v>
      </c>
      <c r="AG114" s="22">
        <v>1.5789127367777257E-3</v>
      </c>
      <c r="AH114" s="22">
        <v>0</v>
      </c>
      <c r="AI114" s="22">
        <v>3.8063206115373145</v>
      </c>
      <c r="AJ114" s="22">
        <v>0</v>
      </c>
      <c r="AK114" s="22">
        <v>68.274992152461678</v>
      </c>
      <c r="AL114" s="22">
        <v>39.228694776453644</v>
      </c>
      <c r="AM114" s="22">
        <v>1.7971719887871739E-2</v>
      </c>
      <c r="AN114" s="22">
        <v>0.88088738983345916</v>
      </c>
      <c r="AO114" s="22">
        <v>6.8141248251481811E-3</v>
      </c>
      <c r="AP114" s="22">
        <v>204.1298968959907</v>
      </c>
      <c r="AQ114" s="22">
        <v>1.1089654127201943E-2</v>
      </c>
      <c r="AR114" s="22">
        <v>0</v>
      </c>
      <c r="AS114" s="22">
        <v>7.1482841621618221</v>
      </c>
      <c r="AT114" s="22">
        <v>2.4009769236845653</v>
      </c>
      <c r="AU114" s="22">
        <v>2.418346261474159E-2</v>
      </c>
      <c r="AV114" s="22">
        <v>0.59683716850856727</v>
      </c>
      <c r="AW114" s="22">
        <v>0.81822942018053857</v>
      </c>
      <c r="AX114" s="22">
        <v>0</v>
      </c>
      <c r="AY114" s="22">
        <v>1.5898059900809617E-2</v>
      </c>
      <c r="AZ114" s="22">
        <v>0</v>
      </c>
      <c r="BA114" s="22">
        <v>2.5449732818885376</v>
      </c>
      <c r="BB114" s="22">
        <v>14.036835293154834</v>
      </c>
      <c r="BC114" s="22">
        <v>6.6246755693886445</v>
      </c>
      <c r="BD114" s="22">
        <v>2077.1932107440307</v>
      </c>
    </row>
    <row r="115" spans="1:65" x14ac:dyDescent="0.3">
      <c r="A115" s="23" t="s">
        <v>50</v>
      </c>
      <c r="B115" s="22">
        <v>1.340983690810676</v>
      </c>
      <c r="C115" s="22">
        <v>0</v>
      </c>
      <c r="D115" s="22">
        <v>18.743805555353699</v>
      </c>
      <c r="E115" s="22">
        <v>5.7951138767373847</v>
      </c>
      <c r="F115" s="22">
        <v>0</v>
      </c>
      <c r="G115" s="22">
        <v>0.92752263796428791</v>
      </c>
      <c r="H115" s="22">
        <v>0</v>
      </c>
      <c r="I115" s="22">
        <v>8.4027605341628799</v>
      </c>
      <c r="J115" s="22">
        <v>7651.6669715184471</v>
      </c>
      <c r="K115" s="22">
        <v>3264.6135579850929</v>
      </c>
      <c r="L115" s="22">
        <v>0</v>
      </c>
      <c r="M115" s="22">
        <v>0</v>
      </c>
      <c r="N115" s="22">
        <v>175.26753158554098</v>
      </c>
      <c r="O115" s="22">
        <v>316.32434197503886</v>
      </c>
      <c r="P115" s="22">
        <v>0</v>
      </c>
      <c r="Q115" s="22">
        <v>0</v>
      </c>
      <c r="R115" s="22">
        <v>32.457108844496986</v>
      </c>
      <c r="S115" s="22">
        <v>8695.2832182898528</v>
      </c>
      <c r="T115" s="22">
        <v>0.69397719425122872</v>
      </c>
      <c r="U115" s="22">
        <v>0</v>
      </c>
      <c r="V115" s="22">
        <v>7.8656297962545878</v>
      </c>
      <c r="W115" s="22">
        <v>0</v>
      </c>
      <c r="X115" s="22">
        <v>0</v>
      </c>
      <c r="Y115" s="22">
        <v>16.288129914763889</v>
      </c>
      <c r="Z115" s="22">
        <v>95954.982103998307</v>
      </c>
      <c r="AA115" s="22">
        <v>0</v>
      </c>
      <c r="AB115" s="22">
        <v>0</v>
      </c>
      <c r="AC115" s="22">
        <v>0</v>
      </c>
      <c r="AD115" s="22">
        <v>0</v>
      </c>
      <c r="AE115" s="22">
        <v>4580.2409203106827</v>
      </c>
      <c r="AF115" s="22">
        <v>0</v>
      </c>
      <c r="AG115" s="22">
        <v>138.45927135056303</v>
      </c>
      <c r="AH115" s="22">
        <v>0</v>
      </c>
      <c r="AI115" s="22">
        <v>55.619727377639514</v>
      </c>
      <c r="AJ115" s="22">
        <v>0</v>
      </c>
      <c r="AK115" s="22">
        <v>626.65867140620912</v>
      </c>
      <c r="AL115" s="22">
        <v>30366.489942020329</v>
      </c>
      <c r="AM115" s="22">
        <v>7178.5966548195856</v>
      </c>
      <c r="AN115" s="22">
        <v>40.387308485932934</v>
      </c>
      <c r="AO115" s="22">
        <v>0.45210782942823363</v>
      </c>
      <c r="AP115" s="22">
        <v>23686.685114695101</v>
      </c>
      <c r="AQ115" s="22">
        <v>0</v>
      </c>
      <c r="AR115" s="22">
        <v>116.69840113233371</v>
      </c>
      <c r="AS115" s="22">
        <v>3235.9540597772657</v>
      </c>
      <c r="AT115" s="22">
        <v>0.46851784533067875</v>
      </c>
      <c r="AU115" s="22">
        <v>0</v>
      </c>
      <c r="AV115" s="22">
        <v>1.8973783604305356</v>
      </c>
      <c r="AW115" s="22">
        <v>0</v>
      </c>
      <c r="AX115" s="22">
        <v>18.185151535718283</v>
      </c>
      <c r="AY115" s="22">
        <v>0</v>
      </c>
      <c r="AZ115" s="22">
        <v>1147.1225409892365</v>
      </c>
      <c r="BA115" s="22">
        <v>0</v>
      </c>
      <c r="BB115" s="22">
        <v>31.840425203409442</v>
      </c>
      <c r="BC115" s="22">
        <v>100.74905480674423</v>
      </c>
      <c r="BD115" s="22">
        <v>187477.15800534299</v>
      </c>
    </row>
    <row r="116" spans="1:65" x14ac:dyDescent="0.3">
      <c r="A116" s="23" t="s">
        <v>229</v>
      </c>
      <c r="B116" s="22">
        <v>0</v>
      </c>
      <c r="C116" s="22">
        <v>0</v>
      </c>
      <c r="D116" s="22">
        <v>0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1.356101160227102</v>
      </c>
      <c r="K116" s="22">
        <v>7.5749801727470913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5.0020371765382965E-4</v>
      </c>
      <c r="S116" s="22">
        <v>3.5632281660548616E-3</v>
      </c>
      <c r="T116" s="22">
        <v>0</v>
      </c>
      <c r="U116" s="22">
        <v>2.599098787227892E-4</v>
      </c>
      <c r="V116" s="22">
        <v>2.0143015601016162E-3</v>
      </c>
      <c r="W116" s="22">
        <v>0</v>
      </c>
      <c r="X116" s="22">
        <v>0</v>
      </c>
      <c r="Y116" s="22">
        <v>0</v>
      </c>
      <c r="Z116" s="22">
        <v>2.05319231299119</v>
      </c>
      <c r="AA116" s="22">
        <v>0</v>
      </c>
      <c r="AB116" s="22">
        <v>0</v>
      </c>
      <c r="AC116" s="22">
        <v>0</v>
      </c>
      <c r="AD116" s="22">
        <v>0</v>
      </c>
      <c r="AE116" s="22">
        <v>0.19135864820965359</v>
      </c>
      <c r="AF116" s="22">
        <v>0</v>
      </c>
      <c r="AG116" s="22">
        <v>0</v>
      </c>
      <c r="AH116" s="22">
        <v>0</v>
      </c>
      <c r="AI116" s="22">
        <v>8.271631890352768E-2</v>
      </c>
      <c r="AJ116" s="22">
        <v>0</v>
      </c>
      <c r="AK116" s="22">
        <v>0</v>
      </c>
      <c r="AL116" s="22">
        <v>7.5871370618507035</v>
      </c>
      <c r="AM116" s="22">
        <v>5.6313807056604327E-4</v>
      </c>
      <c r="AN116" s="22">
        <v>0</v>
      </c>
      <c r="AO116" s="22">
        <v>0</v>
      </c>
      <c r="AP116" s="22">
        <v>7.5856432757709494E-2</v>
      </c>
      <c r="AQ116" s="22"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v>0</v>
      </c>
      <c r="AW116" s="22">
        <v>0</v>
      </c>
      <c r="AX116" s="22">
        <v>0</v>
      </c>
      <c r="AY116" s="22">
        <v>4.9816060088534603E-4</v>
      </c>
      <c r="AZ116" s="22">
        <v>0</v>
      </c>
      <c r="BA116" s="22">
        <v>2.1659156560232434E-4</v>
      </c>
      <c r="BB116" s="22">
        <v>0</v>
      </c>
      <c r="BC116" s="22">
        <v>6.0212455237444911E-3</v>
      </c>
      <c r="BD116" s="22">
        <v>18.93497888677031</v>
      </c>
    </row>
    <row r="117" spans="1:65" x14ac:dyDescent="0.3">
      <c r="A117" s="23" t="s">
        <v>51</v>
      </c>
      <c r="B117" s="22">
        <v>1.3682611285079991E-5</v>
      </c>
      <c r="C117" s="22">
        <v>0.34909875927635214</v>
      </c>
      <c r="D117" s="22">
        <v>0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2423.1275871349185</v>
      </c>
      <c r="K117" s="22">
        <v>0</v>
      </c>
      <c r="L117" s="22">
        <v>6.0341853139257252E-2</v>
      </c>
      <c r="M117" s="22">
        <v>0</v>
      </c>
      <c r="N117" s="22">
        <v>0</v>
      </c>
      <c r="O117" s="22">
        <v>0</v>
      </c>
      <c r="P117" s="22">
        <v>0</v>
      </c>
      <c r="Q117" s="22">
        <v>2.9601285500681081E-4</v>
      </c>
      <c r="R117" s="22">
        <v>9.699377371985482E-2</v>
      </c>
      <c r="S117" s="22">
        <v>2.6181597085635064</v>
      </c>
      <c r="T117" s="22">
        <v>0</v>
      </c>
      <c r="U117" s="22">
        <v>9.9775446337269265E-3</v>
      </c>
      <c r="V117" s="22">
        <v>0</v>
      </c>
      <c r="W117" s="22">
        <v>0</v>
      </c>
      <c r="X117" s="22">
        <v>0</v>
      </c>
      <c r="Y117" s="22">
        <v>1.3560930793474413E-4</v>
      </c>
      <c r="Z117" s="22">
        <v>17.220870425962548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1.3281624020871805E-3</v>
      </c>
      <c r="AH117" s="22">
        <v>0</v>
      </c>
      <c r="AI117" s="22">
        <v>0.61223536012515334</v>
      </c>
      <c r="AJ117" s="22">
        <v>0</v>
      </c>
      <c r="AK117" s="22">
        <v>1.4740416114363448</v>
      </c>
      <c r="AL117" s="22">
        <v>3.3243473423255367</v>
      </c>
      <c r="AM117" s="22">
        <v>0</v>
      </c>
      <c r="AN117" s="22">
        <v>26.579699031397304</v>
      </c>
      <c r="AO117" s="22">
        <v>0</v>
      </c>
      <c r="AP117" s="22">
        <v>25.730944113047453</v>
      </c>
      <c r="AQ117" s="22">
        <v>3.4314144256515418E-2</v>
      </c>
      <c r="AR117" s="22">
        <v>0.15935453233168409</v>
      </c>
      <c r="AS117" s="22">
        <v>13.340332916999117</v>
      </c>
      <c r="AT117" s="22">
        <v>2.6353247415283136</v>
      </c>
      <c r="AU117" s="22">
        <v>0</v>
      </c>
      <c r="AV117" s="22">
        <v>0</v>
      </c>
      <c r="AW117" s="22">
        <v>0</v>
      </c>
      <c r="AX117" s="22">
        <v>0</v>
      </c>
      <c r="AY117" s="22">
        <v>0</v>
      </c>
      <c r="AZ117" s="22">
        <v>0.31336254586943096</v>
      </c>
      <c r="BA117" s="22">
        <v>1.9040448212091612</v>
      </c>
      <c r="BB117" s="22">
        <v>0</v>
      </c>
      <c r="BC117" s="22">
        <v>0</v>
      </c>
      <c r="BD117" s="22">
        <v>2519.5928038279158</v>
      </c>
    </row>
    <row r="118" spans="1:65" x14ac:dyDescent="0.3">
      <c r="A118" s="23" t="s">
        <v>52</v>
      </c>
      <c r="B118" s="22">
        <v>1566.8539110973813</v>
      </c>
      <c r="C118" s="22">
        <v>101.87910635388992</v>
      </c>
      <c r="D118" s="22">
        <v>54.609551307086363</v>
      </c>
      <c r="E118" s="22">
        <v>6.865733484374247</v>
      </c>
      <c r="F118" s="22">
        <v>0.11032916970361011</v>
      </c>
      <c r="G118" s="22">
        <v>0.92765582070204688</v>
      </c>
      <c r="H118" s="22">
        <v>9.7034722119602249E-2</v>
      </c>
      <c r="I118" s="22">
        <v>9.9424801962367759</v>
      </c>
      <c r="J118" s="22">
        <v>450715.59419812437</v>
      </c>
      <c r="K118" s="22">
        <v>10243.556760052856</v>
      </c>
      <c r="L118" s="22">
        <v>6.1544345755459876E-2</v>
      </c>
      <c r="M118" s="22">
        <v>0.47030822322591376</v>
      </c>
      <c r="N118" s="22">
        <v>636.97196346398493</v>
      </c>
      <c r="O118" s="22">
        <v>765.30782533422405</v>
      </c>
      <c r="P118" s="22">
        <v>0</v>
      </c>
      <c r="Q118" s="22">
        <v>404.16345871009094</v>
      </c>
      <c r="R118" s="22">
        <v>367.71935347363433</v>
      </c>
      <c r="S118" s="22">
        <v>24479.180422679015</v>
      </c>
      <c r="T118" s="22">
        <v>0.69491246628605297</v>
      </c>
      <c r="U118" s="22">
        <v>5.7584068614052759</v>
      </c>
      <c r="V118" s="22">
        <v>19.430570371727544</v>
      </c>
      <c r="W118" s="22">
        <v>2732.0637347111124</v>
      </c>
      <c r="X118" s="22">
        <v>7.2984621288964604</v>
      </c>
      <c r="Y118" s="22">
        <v>4059.4863781561885</v>
      </c>
      <c r="Z118" s="22">
        <v>128662.08238419436</v>
      </c>
      <c r="AA118" s="22">
        <v>0</v>
      </c>
      <c r="AB118" s="22">
        <v>7.9113865394519527</v>
      </c>
      <c r="AC118" s="22">
        <v>1.0534956529127568</v>
      </c>
      <c r="AD118" s="22">
        <v>1.4697131975809803E-2</v>
      </c>
      <c r="AE118" s="22">
        <v>27398.293323655169</v>
      </c>
      <c r="AF118" s="22">
        <v>0</v>
      </c>
      <c r="AG118" s="22">
        <v>145.98897591077031</v>
      </c>
      <c r="AH118" s="22">
        <v>8.6552394100526957</v>
      </c>
      <c r="AI118" s="22">
        <v>493.24029051443154</v>
      </c>
      <c r="AJ118" s="22">
        <v>12.017330252330485</v>
      </c>
      <c r="AK118" s="22">
        <v>5261.1588241499521</v>
      </c>
      <c r="AL118" s="22">
        <v>117467.48167975314</v>
      </c>
      <c r="AM118" s="22">
        <v>8757.7606552635789</v>
      </c>
      <c r="AN118" s="22">
        <v>598.01240630644554</v>
      </c>
      <c r="AO118" s="22">
        <v>0.6771075589488128</v>
      </c>
      <c r="AP118" s="22">
        <v>47335.975361957739</v>
      </c>
      <c r="AQ118" s="22">
        <v>5.8327335395855506</v>
      </c>
      <c r="AR118" s="22">
        <v>1457.1398129738482</v>
      </c>
      <c r="AS118" s="22">
        <v>22173.065086667168</v>
      </c>
      <c r="AT118" s="22">
        <v>14.040780151803203</v>
      </c>
      <c r="AU118" s="22">
        <v>2.5786786103011751E-2</v>
      </c>
      <c r="AV118" s="22">
        <v>22.405489098894162</v>
      </c>
      <c r="AW118" s="22">
        <v>50.831733236392104</v>
      </c>
      <c r="AX118" s="22">
        <v>1452.2627008356922</v>
      </c>
      <c r="AY118" s="22">
        <v>1.4289463346233438</v>
      </c>
      <c r="AZ118" s="22">
        <v>5731.3246555860696</v>
      </c>
      <c r="BA118" s="22">
        <v>11367.151925486762</v>
      </c>
      <c r="BB118" s="22">
        <v>661.78404384219107</v>
      </c>
      <c r="BC118" s="22">
        <v>17306.88245962526</v>
      </c>
      <c r="BD118" s="22">
        <v>892573.54341367027</v>
      </c>
    </row>
    <row r="121" spans="1:65" x14ac:dyDescent="0.3">
      <c r="A121" s="7" t="s">
        <v>303</v>
      </c>
      <c r="BF121" s="7" t="s">
        <v>304</v>
      </c>
    </row>
    <row r="122" spans="1:65" x14ac:dyDescent="0.3">
      <c r="A122" s="6" t="s">
        <v>86</v>
      </c>
      <c r="BF122" s="6" t="s">
        <v>86</v>
      </c>
    </row>
    <row r="123" spans="1:65" x14ac:dyDescent="0.3">
      <c r="A123" s="23" t="s">
        <v>67</v>
      </c>
      <c r="B123" s="23" t="s">
        <v>1</v>
      </c>
      <c r="C123" s="23" t="s">
        <v>2</v>
      </c>
      <c r="D123" s="23" t="s">
        <v>3</v>
      </c>
      <c r="E123" s="23" t="s">
        <v>4</v>
      </c>
      <c r="F123" s="23" t="s">
        <v>5</v>
      </c>
      <c r="G123" s="23" t="s">
        <v>6</v>
      </c>
      <c r="H123" s="23" t="s">
        <v>7</v>
      </c>
      <c r="I123" s="23" t="s">
        <v>8</v>
      </c>
      <c r="J123" s="23" t="s">
        <v>9</v>
      </c>
      <c r="K123" s="23" t="s">
        <v>360</v>
      </c>
      <c r="L123" s="23" t="s">
        <v>10</v>
      </c>
      <c r="M123" s="23" t="s">
        <v>11</v>
      </c>
      <c r="N123" s="23" t="s">
        <v>12</v>
      </c>
      <c r="O123" s="23" t="s">
        <v>13</v>
      </c>
      <c r="P123" s="23" t="s">
        <v>14</v>
      </c>
      <c r="Q123" s="23" t="s">
        <v>15</v>
      </c>
      <c r="R123" s="23" t="s">
        <v>16</v>
      </c>
      <c r="S123" s="23" t="s">
        <v>17</v>
      </c>
      <c r="T123" s="23" t="s">
        <v>18</v>
      </c>
      <c r="U123" s="23" t="s">
        <v>19</v>
      </c>
      <c r="V123" s="23" t="s">
        <v>20</v>
      </c>
      <c r="W123" s="23" t="s">
        <v>21</v>
      </c>
      <c r="X123" s="23" t="s">
        <v>22</v>
      </c>
      <c r="Y123" s="23" t="s">
        <v>23</v>
      </c>
      <c r="Z123" s="23" t="s">
        <v>24</v>
      </c>
      <c r="AA123" s="23" t="s">
        <v>25</v>
      </c>
      <c r="AB123" s="23" t="s">
        <v>26</v>
      </c>
      <c r="AC123" s="23" t="s">
        <v>27</v>
      </c>
      <c r="AD123" s="23" t="s">
        <v>28</v>
      </c>
      <c r="AE123" s="23" t="s">
        <v>29</v>
      </c>
      <c r="AF123" s="23" t="s">
        <v>30</v>
      </c>
      <c r="AG123" s="23" t="s">
        <v>31</v>
      </c>
      <c r="AH123" s="23" t="s">
        <v>32</v>
      </c>
      <c r="AI123" s="23" t="s">
        <v>33</v>
      </c>
      <c r="AJ123" s="24" t="s">
        <v>34</v>
      </c>
      <c r="AK123" s="23" t="s">
        <v>35</v>
      </c>
      <c r="AL123" s="23" t="s">
        <v>361</v>
      </c>
      <c r="AM123" s="23" t="s">
        <v>36</v>
      </c>
      <c r="AN123" s="23" t="s">
        <v>37</v>
      </c>
      <c r="AO123" s="23" t="s">
        <v>38</v>
      </c>
      <c r="AP123" s="23" t="s">
        <v>197</v>
      </c>
      <c r="AQ123" s="23" t="s">
        <v>40</v>
      </c>
      <c r="AR123" s="23" t="s">
        <v>41</v>
      </c>
      <c r="AS123" s="23" t="s">
        <v>42</v>
      </c>
      <c r="AT123" s="23" t="s">
        <v>43</v>
      </c>
      <c r="AU123" s="23" t="s">
        <v>44</v>
      </c>
      <c r="AV123" s="23" t="s">
        <v>45</v>
      </c>
      <c r="AW123" s="23" t="s">
        <v>46</v>
      </c>
      <c r="AX123" s="23" t="s">
        <v>47</v>
      </c>
      <c r="AY123" s="23" t="s">
        <v>48</v>
      </c>
      <c r="AZ123" s="23" t="s">
        <v>49</v>
      </c>
      <c r="BA123" s="23" t="s">
        <v>50</v>
      </c>
      <c r="BB123" s="23" t="s">
        <v>229</v>
      </c>
      <c r="BC123" s="24" t="s">
        <v>51</v>
      </c>
      <c r="BD123" s="23" t="s">
        <v>52</v>
      </c>
      <c r="BF123" s="1" t="s">
        <v>84</v>
      </c>
      <c r="BG123" s="12" t="s">
        <v>56</v>
      </c>
      <c r="BH123" s="12" t="s">
        <v>57</v>
      </c>
      <c r="BI123" s="12" t="s">
        <v>65</v>
      </c>
      <c r="BJ123" s="12" t="s">
        <v>58</v>
      </c>
      <c r="BK123" s="12" t="s">
        <v>59</v>
      </c>
      <c r="BL123" s="12" t="s">
        <v>60</v>
      </c>
      <c r="BM123" s="12" t="s">
        <v>61</v>
      </c>
    </row>
    <row r="124" spans="1:65" x14ac:dyDescent="0.3">
      <c r="A124" s="23" t="s">
        <v>1</v>
      </c>
      <c r="B124" s="22">
        <v>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848.43663460959363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46.323269124618925</v>
      </c>
      <c r="R124" s="22">
        <v>0</v>
      </c>
      <c r="S124" s="22">
        <v>88.301130507061529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36.270693117650723</v>
      </c>
      <c r="AK124" s="22">
        <v>0</v>
      </c>
      <c r="AL124" s="22">
        <v>13.308055078703417</v>
      </c>
      <c r="AM124" s="22">
        <v>0</v>
      </c>
      <c r="AN124" s="22">
        <v>1047.7231986561314</v>
      </c>
      <c r="AO124" s="22">
        <v>0</v>
      </c>
      <c r="AP124" s="22">
        <v>0</v>
      </c>
      <c r="AQ124" s="22"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v>0</v>
      </c>
      <c r="AW124" s="22">
        <v>0</v>
      </c>
      <c r="AX124" s="22">
        <v>0</v>
      </c>
      <c r="AY124" s="22">
        <v>0</v>
      </c>
      <c r="AZ124" s="22">
        <v>0</v>
      </c>
      <c r="BA124" s="22">
        <v>0</v>
      </c>
      <c r="BB124" s="22">
        <v>0</v>
      </c>
      <c r="BC124" s="22">
        <v>2.6012617432962107E-3</v>
      </c>
      <c r="BD124" s="22">
        <v>2080.3655823555032</v>
      </c>
      <c r="BF124" s="12" t="s">
        <v>62</v>
      </c>
      <c r="BG124" s="13">
        <f>B124+AJ124+B158+AJ158</f>
        <v>36.270693117650723</v>
      </c>
      <c r="BH124" s="13">
        <f>SUM(C124,D124,G124,L124:U124,X124:Y124,AB124:AD124,AF124,AI124,AK124,AN124:AO124,AQ124,AT124:AW124,AZ124,AR124)+SUM(C158,D158,G158,L158:U158,X158:Y158,AB158:AD158,AF158,AI158,AK158,AN158:AO158,AQ158,AT158:AW158,AZ158,AR158)</f>
        <v>1182.6856700986502</v>
      </c>
      <c r="BI124" s="13">
        <f>SUM(F124,H124,V124:W124,AA124,AE124,AH124,AM124,AS124,AX124,BB124,AY124)+SUM(F158,H158,V158:W158,AA158,AE158,AH158,AM158,AS158,AX158,BB158,AY158)</f>
        <v>0</v>
      </c>
      <c r="BJ124" s="13">
        <f>SUM(E124,I124,AG124,BA124)+SUM(E158,I158,AG158,BA158)</f>
        <v>0</v>
      </c>
      <c r="BK124" s="13">
        <f>SUM(J124:K124,Z124,AL124,AP124)+SUM(J158:K158,Z158,AL158,AP158)</f>
        <v>861.74468968829706</v>
      </c>
      <c r="BL124" s="13">
        <f>BC124+BC158</f>
        <v>2.6012617432962107E-3</v>
      </c>
      <c r="BM124" s="13">
        <f>SUM(BG124:BL124)</f>
        <v>2080.7036541663415</v>
      </c>
    </row>
    <row r="125" spans="1:65" x14ac:dyDescent="0.3">
      <c r="A125" s="23" t="s">
        <v>2</v>
      </c>
      <c r="B125" s="22">
        <v>0</v>
      </c>
      <c r="C125" s="22">
        <v>0</v>
      </c>
      <c r="D125" s="22">
        <v>0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3.5310259323857367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v>0</v>
      </c>
      <c r="AQ125" s="22">
        <v>0</v>
      </c>
      <c r="AR125" s="22">
        <v>0</v>
      </c>
      <c r="AS125" s="22">
        <v>0</v>
      </c>
      <c r="AT125" s="22">
        <v>9.2769154217030858E-2</v>
      </c>
      <c r="AU125" s="22">
        <v>0</v>
      </c>
      <c r="AV125" s="22">
        <v>0</v>
      </c>
      <c r="AW125" s="22"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v>0</v>
      </c>
      <c r="BC125" s="22">
        <v>0</v>
      </c>
      <c r="BD125" s="22">
        <v>3.6237950866027675</v>
      </c>
      <c r="BF125" s="12" t="s">
        <v>63</v>
      </c>
      <c r="BG125" s="13">
        <f>BG130-SUM(BG126:BG129,BG124)</f>
        <v>205.438016772634</v>
      </c>
      <c r="BH125" s="13">
        <f t="shared" ref="BH125:BM125" si="2">BH130-SUM(BH126:BH129,BH124)</f>
        <v>49308.779897219094</v>
      </c>
      <c r="BI125" s="13">
        <f t="shared" si="2"/>
        <v>87958.783460428822</v>
      </c>
      <c r="BJ125" s="13">
        <f t="shared" si="2"/>
        <v>28765.606659220692</v>
      </c>
      <c r="BK125" s="13">
        <f t="shared" si="2"/>
        <v>605525.11880518822</v>
      </c>
      <c r="BL125" s="13">
        <f t="shared" si="2"/>
        <v>5182.0158043180418</v>
      </c>
      <c r="BM125" s="13">
        <f t="shared" si="2"/>
        <v>776945.74264314771</v>
      </c>
    </row>
    <row r="126" spans="1:65" x14ac:dyDescent="0.3">
      <c r="A126" s="23" t="s">
        <v>3</v>
      </c>
      <c r="B126" s="22">
        <v>0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169.6743300059326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3.1168120099429649E-3</v>
      </c>
      <c r="R126" s="22">
        <v>3.0541557524727603</v>
      </c>
      <c r="S126" s="22">
        <v>0.43883947025440939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1.4278728524183156E-3</v>
      </c>
      <c r="Z126" s="22">
        <v>33.40516449870784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1.2471918459411275E-2</v>
      </c>
      <c r="AH126" s="22">
        <v>0</v>
      </c>
      <c r="AI126" s="22">
        <v>0</v>
      </c>
      <c r="AJ126" s="22">
        <v>0</v>
      </c>
      <c r="AK126" s="22">
        <v>0</v>
      </c>
      <c r="AL126" s="22">
        <v>2.9207785931617339E-3</v>
      </c>
      <c r="AM126" s="22">
        <v>0</v>
      </c>
      <c r="AN126" s="22">
        <v>0.34823883617691798</v>
      </c>
      <c r="AO126" s="22">
        <v>0</v>
      </c>
      <c r="AP126" s="22">
        <v>0</v>
      </c>
      <c r="AQ126" s="22">
        <v>28.280096855848001</v>
      </c>
      <c r="AR126" s="22">
        <v>0</v>
      </c>
      <c r="AS126" s="22">
        <v>0</v>
      </c>
      <c r="AT126" s="22">
        <v>0</v>
      </c>
      <c r="AU126" s="22">
        <v>0</v>
      </c>
      <c r="AV126" s="22">
        <v>0</v>
      </c>
      <c r="AW126" s="22">
        <v>0</v>
      </c>
      <c r="AX126" s="22">
        <v>0</v>
      </c>
      <c r="AY126" s="22">
        <v>0</v>
      </c>
      <c r="AZ126" s="22">
        <v>0</v>
      </c>
      <c r="BA126" s="22">
        <v>20.048283937121155</v>
      </c>
      <c r="BB126" s="22">
        <v>0</v>
      </c>
      <c r="BC126" s="22">
        <v>258.44405828948976</v>
      </c>
      <c r="BD126" s="22">
        <v>513.71310502791823</v>
      </c>
      <c r="BF126" s="12" t="s">
        <v>65</v>
      </c>
      <c r="BG126" s="13">
        <f>B128+AJ128+B130+AJ130+B144+AJ144+B145+AJ145+B149+AJ149+B153+AJ153+B156+AJ156+B161+AJ161+B167+AJ167+B172+AJ172+B173+AJ173+B176+AJ176</f>
        <v>48.331312037771156</v>
      </c>
      <c r="BH126" s="13">
        <f>SUM(C128,D128,G128,L128:U128,X128:Y128,AB128:AD128,AF128,AI128,AK128,AN128:AO128,AQ128,AT128:AW128,AZ128,AR128)+SUM(C130,D130,G130,L130:U130,X130:Y130,AB130:AD130,AF130,AI130,AK130,AN130:AO130,AQ130,AT130:AW130,AZ130,AR130)+SUM(C144,D144,G144,L144:U144,X144:Y144,AB144:AD144,AF144,AI144,AK144,AN144:AO144,AQ144,AT144:AW144,AZ144,AR144)+SUM(C145,D145,G145,L145:U145,X145:Y145,AB145:AD145,AF145,AI145,AK145,AN145:AO145,AQ145,AT145:AW145,AZ145,AR145)+SUM(C149,D149,G149,L149:U149,X149:Y149,AB149:AD149,AF149,AI149,AK149,AN149:AO149,AQ149,AT149:AW149,AZ149,AR149)+SUM(C153,D153,G153,L153:U153,X153:Y153,AB153:AD153,AF153,AI153,AK153,AN153:AO153,AQ153,AT153:AW153,AZ153,AR153)+SUM(C156,D156,G156,L156:U156,X156:Y156,AB156:AD156,AF156,AI156,AK156,AN156:AO156,AQ156,AT156:AW156,AZ156,AR156)+SUM(C161,D161,G161,L161:U161,X161:Y161,AB161:AD161,AF161,AI161,AK161,AN161:AO161,AQ161,AT161:AW161,AZ161,AR161)+SUM(C167,D167,G167,L167:U167,X167:Y167,AB167:AD167,AF167,AI167,AK167,AN167:AO167,AQ167,AT167:AW167,AZ167,AR167)+SUM(C172,D172,G172,L172:U172,X172:Y172,AB172:AD172,AF172,AI172,AK172,AN172:AO172,AQ172,AT172:AW172,AZ172,AR172)+SUM(C173,D173,G173,L173:U173,X173:Y173,AB173:AD173,AF173,AI173,AK173,AN173:AO173,AQ173,AT173:AW173,AZ173,AR173)+SUM(C176,D176,G176,L176:U176,X176:Y176,AB176:AD176,AF176,AI176,AK176,AN176:AO176,AQ176,AT176:AW176,AZ176,AR176)</f>
        <v>45523.173933029509</v>
      </c>
      <c r="BI126" s="13">
        <f>SUM(F128,H128,V128:W128,AA128,AE128,AH128,AM128,AS128,AX128,BB128,AY128)+SUM(F130,H130,V130:W130,AA130,AE130,AH130,AM130,AS130,AX130,BB130,AY130)+SUM(F144,H144,V144:W144,AA144,AE144,AH144,AM144,AS144,AX144,BB144,AY144)+SUM(F145,H145,V145:W145,AA145,AE145,AH145,AM145,AS145,AX145,BB145,AY145)+SUM(F149,H149,V149:W149,AA149,AE149,AH149,AM149,AS149,AX149,BB149,AY149)+SUM(F153,H153,V153:W153,AA153,AE153,AH153,AM153,AS153,AX153,BB153,AY153)+SUM(F156,H156,V156:W156,AA156,AE156,AH156,AM156,AS156,AX156,BB156,AY156)+SUM(F161,H161,V161:W161,AA161,AE161,AH161,AM161,AS161,AX161,BB161,AY161)+SUM(F167,H167,V167:W167,AA167,AE167,AH167,AM167,AS167,AX167,BB167,AY167)+SUM(F172,H172,V172:W172,AA172,AE172,AH172,AM172,AS172,AX172,BB172,AY172)+SUM(F173,H173,V173:W173,AA173,AE173,AH173,AM173,AS173,AX173,BB173,AY173)+SUM(F176,H176,V176:W176,AA176,AE176,AH176,AM176,AS176,AX176,BB176,AY176)</f>
        <v>5247.6074664712996</v>
      </c>
      <c r="BJ126" s="13">
        <f>SUM(E128,I128,AG128,BA128)+SUM(E130,I130,AG130,BA130)+SUM(E144,I144,AG144,BA144)+SUM(E145,I145,AG145,BA145)+SUM(E149,I149,AG149,BA149)+SUM(E153,I153,AG153,BA153)+SUM(E156,I156,AG156,BA156)+SUM(E161,I161,AG161,BA161)+SUM(E167,I167,AG167,BA167)+SUM(E172,I172,AG172,BA172)+SUM(E173,I173,AG173,BA173)+SUM(E176,I176,AG176,BA176)</f>
        <v>144.18410868613086</v>
      </c>
      <c r="BK126" s="13">
        <f>SUM(J128:K128,Z128,AL128,AP128)+SUM(J130:K130,Z130,AL130,AP130)+SUM(J144:K144,Z144,AL144,AP144)+SUM(J145:K145,Z145,AL145,AP145)+SUM(J149:K149,Z149,AL149,AP149)+SUM(J153:K153,Z153,AL153,AP153)+SUM(J156:K156,Z156,AL156,AP156)+SUM(J161:K161,Z161,AL161,AP161)+SUM(J167:K167,Z167,AL167,AP167)+SUM(J172:K172,Z172,AL172,AP172)+SUM(J173:K173,Z173,AL173,AP173)+SUM(J176:K176,Z176,AL176,AP176)</f>
        <v>233540.577840696</v>
      </c>
      <c r="BL126" s="13">
        <f>BC128+BC130+BC144+BC145+BC149+BC153+BC156+BC161+BC167+BC172+BC173+BC176</f>
        <v>53.123421294473559</v>
      </c>
      <c r="BM126" s="13">
        <f>SUM(BG126:BL126)</f>
        <v>284556.9980822152</v>
      </c>
    </row>
    <row r="127" spans="1:65" x14ac:dyDescent="0.3">
      <c r="A127" s="23" t="s">
        <v>4</v>
      </c>
      <c r="B127" s="22">
        <v>0</v>
      </c>
      <c r="C127" s="22">
        <v>0</v>
      </c>
      <c r="D127" s="22">
        <v>0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0</v>
      </c>
      <c r="AQ127" s="22"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v>0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F127" s="12" t="s">
        <v>64</v>
      </c>
      <c r="BG127" s="13">
        <f>B127+AJ127+B131+AJ131+B155+AJ155+B175+AJ175</f>
        <v>7.2740656201082547</v>
      </c>
      <c r="BH127" s="13">
        <f>SUM(C127,D127,G127,L127:U127,X127:Y127,AB127:AD127,AF127,AI127,AK127,AN127:AO127,AQ127,AT127:AW127,AZ127,AR127)+SUM(C131,D131,G131,L131:U131,X131:Y131,AB131:AD131,AF131,AI131,AK131,AN131:AO131,AQ131,AT131:AW131,AZ131,AR131)+SUM(C155,D155,G155,L155:U155,X155:Y155,AB155:AD155,AF155,AI155,AK155,AN155:AO155,AQ155,AT155:AW155,AZ155,AR155)+SUM(C175,D175,G175,L175:U175,X175:Y175,AB175:AD175,AF175,AI175,AK175,AN175:AO175,AQ175,AT175:AW175,AZ175,AR175)</f>
        <v>61000.643097744294</v>
      </c>
      <c r="BI127" s="13">
        <f>SUM(F127,H127,V127:W127,AA127,AE127,AH127,AM127,AS127,AX127,BB127,AY127)+SUM(F131,H131,V131:W131,AA131,AE131,AH131,AM131,AS131,AX131,BB131,AY131)+SUM(F155,H155,V155:W155,AA155,AE155,AH155,AM155,AS155,AX155,BB155,AY155)+SUM(F175,H175,V175:W175,AA175,AE175,AH175,AM175,AS175,AX175,BB175,AY175)</f>
        <v>81652.150952812779</v>
      </c>
      <c r="BJ127" s="13">
        <f>SUM(E127,I127,AG127,BA127)+SUM(E131,I131,AG131,BA131)+SUM(E155,I155,AG155,BA155)+SUM(E175,I175,AG175,BA175)</f>
        <v>834.85012947925088</v>
      </c>
      <c r="BK127" s="13">
        <f>SUM(J127:K127,Z127,AL127,AP127)+SUM(J131:K131,Z131,AL131,AP131)+SUM(J155:K155,Z155,AL155,AP155)+SUM(J175:K175,Z175,AL175,AP175)</f>
        <v>872923.14174369886</v>
      </c>
      <c r="BL127" s="13">
        <f>BC127+BC131+BC155+BC175</f>
        <v>548.21033387271495</v>
      </c>
      <c r="BM127" s="13">
        <f>SUM(BG127:BL127)</f>
        <v>1016966.270323228</v>
      </c>
    </row>
    <row r="128" spans="1:65" x14ac:dyDescent="0.3">
      <c r="A128" s="23" t="s">
        <v>5</v>
      </c>
      <c r="B128" s="22">
        <v>0</v>
      </c>
      <c r="C128" s="22">
        <v>0</v>
      </c>
      <c r="D128" s="22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F128" s="12" t="s">
        <v>59</v>
      </c>
      <c r="BG128" s="13">
        <f>B132+AJ132+B133+AJ133+B148+AJ148+B160+AJ160+B164+AJ164</f>
        <v>8940.5638758652822</v>
      </c>
      <c r="BH128" s="13">
        <f>SUM(C132,D132,G132,L132:U132,X132:Y132,AB132:AD132,AF132,AI132,AK132,AN132:AO132,AQ132,AT132:AW132,AZ132,AR132)+SUM(C133,D133,G133,L133:U133,X133:Y133,AB133:AD133,AF133,AI133,AK133,AN133:AO133,AQ133,AT133:AW133,AZ133,AR133)+SUM(C148,D148,G148,L148:U148,X148:Y148,AB148:AD148,AF148,AI148,AK148,AN148:AO148,AQ148,AT148:AW148,AZ148,AR148)+SUM(C160,D160,G160,L160:U160,X160:Y160,AB160:AD160,AF160,AI160,AK160,AN160:AO160,AQ160,AT160:AW160,AZ160,AR160)+SUM(C164,D164,G164,L164:U164,X164:Y164,AB164:AD164,AF164,AI164,AK164,AN164:AO164,AQ164,AT164:AW164,AZ164,AR164)</f>
        <v>54478.011044958985</v>
      </c>
      <c r="BI128" s="13">
        <f>SUM(F132,H132,V132:W132,AA132,AE132,AH132,AM132,AS132,AX132,BB132,AY132)+SUM(F133,H133,V133:W133,AA133,AE133,AH133,AM133,AS133,AX133,BB133,AY133)+SUM(F148,H148,V148:W148,AA148,AE148,AH148,AM148,AS148,AX148,BB148,AY148)+SUM(F160,H160,V160:W160,AA160,AE160,AH160,AM160,AS160,AX160,BB160,AY160)+SUM(F164,H164,V164:W164,AA164,AE164,AH164,AM164,AS164,AX164,BB164,AY164)</f>
        <v>146158.20441356095</v>
      </c>
      <c r="BJ128" s="13">
        <f>SUM(E132,I132,AG132,BA132)+SUM(E133,I133,AG133,BA133)+SUM(E148,I148,AG148,BA148)+SUM(E160,I160,AG160,BA160)+SUM(E164,I164,AG164,BA164)</f>
        <v>35588.023233409273</v>
      </c>
      <c r="BK128" s="13">
        <f>SUM(J132:K132,Z132,AL132,AP132)+SUM(J133:K133,Z133,AL133,AP133)+SUM(J148:K148,Z148,AL148,AP148)+SUM(J160:K160,Z160,AL160,AP160)+SUM(J164:K164,Z164,AL164,AP164)</f>
        <v>2398895.112839547</v>
      </c>
      <c r="BL128" s="13">
        <f>BC132+BC133+BC148+BC160+BC164</f>
        <v>95680.614753157628</v>
      </c>
      <c r="BM128" s="13">
        <f>SUM(BG128:BL128)</f>
        <v>2739740.5301604993</v>
      </c>
    </row>
    <row r="129" spans="1:65" x14ac:dyDescent="0.3">
      <c r="A129" s="23" t="s">
        <v>6</v>
      </c>
      <c r="B129" s="22">
        <v>0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7.4324832163506438E-2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5.9884435219596808E-3</v>
      </c>
      <c r="R129" s="22">
        <v>4.2183521409334904E-3</v>
      </c>
      <c r="S129" s="22">
        <v>0.84315812902470322</v>
      </c>
      <c r="T129" s="22">
        <v>0</v>
      </c>
      <c r="U129" s="22">
        <v>0</v>
      </c>
      <c r="V129" s="22">
        <v>4.4804602450756628</v>
      </c>
      <c r="W129" s="22">
        <v>0</v>
      </c>
      <c r="X129" s="22">
        <v>0</v>
      </c>
      <c r="Y129" s="22">
        <v>2.7434236989490506E-3</v>
      </c>
      <c r="Z129" s="22">
        <v>3.2144730490855959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2.3962747533829459E-2</v>
      </c>
      <c r="AH129" s="22">
        <v>0</v>
      </c>
      <c r="AI129" s="22">
        <v>0</v>
      </c>
      <c r="AJ129" s="22">
        <v>0</v>
      </c>
      <c r="AK129" s="22">
        <v>0</v>
      </c>
      <c r="AL129" s="22">
        <v>5.6117974358094076E-3</v>
      </c>
      <c r="AM129" s="22">
        <v>0</v>
      </c>
      <c r="AN129" s="22">
        <v>0.66908385746261434</v>
      </c>
      <c r="AO129" s="22">
        <v>0</v>
      </c>
      <c r="AP129" s="22">
        <v>44.488607519204862</v>
      </c>
      <c r="AQ129" s="22"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38.51949225255278</v>
      </c>
      <c r="BB129" s="22">
        <v>0</v>
      </c>
      <c r="BC129" s="22">
        <v>13.042491047586227</v>
      </c>
      <c r="BD129" s="22">
        <v>105.37461569648741</v>
      </c>
      <c r="BF129" s="12" t="s">
        <v>60</v>
      </c>
      <c r="BG129" s="13">
        <f>B177+AJ177</f>
        <v>4.5018196458145299E-5</v>
      </c>
      <c r="BH129" s="13">
        <f>SUM(C177,D177,G177,L177:U177,X177:Y177,AB177:AD177,AF177,AI177,AK177,AN177:AO177,AQ177,AT177:AW177,AZ177,AR177)</f>
        <v>114.96971575390057</v>
      </c>
      <c r="BI129" s="13">
        <f>SUM(F177,H177,V177:W177,AA177,AE177,AH177,AM177,AS177,AX177,BB177,AY177)</f>
        <v>43.892040456444057</v>
      </c>
      <c r="BJ129" s="13">
        <f>SUM(E177,I177,AG177,BA177)</f>
        <v>6.2690120705093317</v>
      </c>
      <c r="BK129" s="13">
        <f>SUM(J177:K177,Z177,AL177,AP177)</f>
        <v>8124.7724422980536</v>
      </c>
      <c r="BL129" s="13">
        <f>BC177</f>
        <v>0</v>
      </c>
      <c r="BM129" s="13">
        <f>SUM(BG129:BL129)</f>
        <v>8289.9032555971044</v>
      </c>
    </row>
    <row r="130" spans="1:65" x14ac:dyDescent="0.3">
      <c r="A130" s="23" t="s">
        <v>7</v>
      </c>
      <c r="B130" s="22">
        <v>0</v>
      </c>
      <c r="C130" s="22">
        <v>0</v>
      </c>
      <c r="D130" s="22">
        <v>0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  <c r="AQ130" s="22"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F130" s="12" t="s">
        <v>61</v>
      </c>
      <c r="BG130" s="13">
        <f>B178+AJ178</f>
        <v>9237.8780084316422</v>
      </c>
      <c r="BH130" s="13">
        <f>SUM(C178,D178,G178,L178:U178,X178:Y178,AB178:AD178,AF178,AI178,AK178,AN178:AO178,AQ178,AT178:AW178,AZ178,AR178)</f>
        <v>211608.26335880443</v>
      </c>
      <c r="BI130" s="13">
        <f>SUM(F178,H178,V178:W178,AA178,AE178,AH178,AM178,AS178,AX178,BB178,AY178)</f>
        <v>321060.63833373028</v>
      </c>
      <c r="BJ130" s="13">
        <f>SUM(E178,I178,AG178,BA178)</f>
        <v>65338.933142865855</v>
      </c>
      <c r="BK130" s="13">
        <f>SUM(J178:K178,Z178,AL178,AP178)</f>
        <v>4119870.4683611165</v>
      </c>
      <c r="BL130" s="13">
        <f>BC178</f>
        <v>101463.9669139046</v>
      </c>
      <c r="BM130" s="13">
        <f>SUM(BG130:BL130)</f>
        <v>4828580.1481188536</v>
      </c>
    </row>
    <row r="131" spans="1:65" x14ac:dyDescent="0.3">
      <c r="A131" s="25" t="s">
        <v>8</v>
      </c>
      <c r="B131" s="22">
        <v>0</v>
      </c>
      <c r="C131" s="22">
        <v>0</v>
      </c>
      <c r="D131" s="22">
        <v>0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1.1397777734088221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0</v>
      </c>
      <c r="AQ131" s="22"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1.7028937870963725</v>
      </c>
      <c r="BD131" s="22">
        <v>2.8426715605051949</v>
      </c>
    </row>
    <row r="132" spans="1:65" x14ac:dyDescent="0.3">
      <c r="A132" s="26" t="s">
        <v>9</v>
      </c>
      <c r="B132" s="22">
        <v>0.24639331418891747</v>
      </c>
      <c r="C132" s="22">
        <v>0</v>
      </c>
      <c r="D132" s="22">
        <v>0</v>
      </c>
      <c r="E132" s="22">
        <v>0</v>
      </c>
      <c r="F132" s="22">
        <v>0</v>
      </c>
      <c r="G132" s="22">
        <v>0</v>
      </c>
      <c r="H132" s="22">
        <v>0</v>
      </c>
      <c r="I132" s="22">
        <v>1.243588897085574</v>
      </c>
      <c r="J132" s="22">
        <v>0</v>
      </c>
      <c r="K132" s="22">
        <v>23.914098267694179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2.988270820499803E-2</v>
      </c>
      <c r="R132" s="22">
        <v>54.671968724493624</v>
      </c>
      <c r="S132" s="22">
        <v>62.718477322867351</v>
      </c>
      <c r="T132" s="22">
        <v>0</v>
      </c>
      <c r="U132" s="22">
        <v>8.2053157087897462E-4</v>
      </c>
      <c r="V132" s="22">
        <v>0.27948378398749885</v>
      </c>
      <c r="W132" s="22">
        <v>0</v>
      </c>
      <c r="X132" s="22">
        <v>0</v>
      </c>
      <c r="Y132" s="22">
        <v>1.36898560665632E-2</v>
      </c>
      <c r="Z132" s="22">
        <v>274.91135346974824</v>
      </c>
      <c r="AA132" s="22">
        <v>0</v>
      </c>
      <c r="AB132" s="22">
        <v>0</v>
      </c>
      <c r="AC132" s="22">
        <v>0</v>
      </c>
      <c r="AD132" s="22">
        <v>0</v>
      </c>
      <c r="AE132" s="22">
        <v>391.27466280695751</v>
      </c>
      <c r="AF132" s="22">
        <v>0</v>
      </c>
      <c r="AG132" s="22">
        <v>0.7657272322037566</v>
      </c>
      <c r="AH132" s="22">
        <v>0</v>
      </c>
      <c r="AI132" s="22">
        <v>77.102143453565631</v>
      </c>
      <c r="AJ132" s="22">
        <v>0</v>
      </c>
      <c r="AK132" s="22">
        <v>100.18561356791921</v>
      </c>
      <c r="AL132" s="22">
        <v>743.25494131202413</v>
      </c>
      <c r="AM132" s="22">
        <v>1.7778184035711117E-3</v>
      </c>
      <c r="AN132" s="22">
        <v>3.3387703505779864</v>
      </c>
      <c r="AO132" s="22">
        <v>0</v>
      </c>
      <c r="AP132" s="22">
        <v>3968.567677426337</v>
      </c>
      <c r="AQ132" s="22">
        <v>0</v>
      </c>
      <c r="AR132" s="22">
        <v>234.82212628295116</v>
      </c>
      <c r="AS132" s="22">
        <v>2.3749587686101533E-3</v>
      </c>
      <c r="AT132" s="22">
        <v>0</v>
      </c>
      <c r="AU132" s="22">
        <v>0</v>
      </c>
      <c r="AV132" s="22">
        <v>0</v>
      </c>
      <c r="AW132" s="22">
        <v>0</v>
      </c>
      <c r="AX132" s="22">
        <v>0</v>
      </c>
      <c r="AY132" s="22">
        <v>1.5726855108513678E-3</v>
      </c>
      <c r="AZ132" s="22">
        <v>2.775411482467617</v>
      </c>
      <c r="BA132" s="22">
        <v>194.13132083033312</v>
      </c>
      <c r="BB132" s="22">
        <v>1.4591393548710352</v>
      </c>
      <c r="BC132" s="22">
        <v>93981.535020352676</v>
      </c>
      <c r="BD132" s="22">
        <v>100117.24803679147</v>
      </c>
    </row>
    <row r="133" spans="1:65" x14ac:dyDescent="0.3">
      <c r="A133" s="23" t="s">
        <v>360</v>
      </c>
      <c r="B133" s="22">
        <v>0</v>
      </c>
      <c r="C133" s="22">
        <v>0</v>
      </c>
      <c r="D133" s="22">
        <v>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</row>
    <row r="134" spans="1:65" x14ac:dyDescent="0.3">
      <c r="A134" s="23" t="s">
        <v>10</v>
      </c>
      <c r="B134" s="22">
        <v>0</v>
      </c>
      <c r="C134" s="22">
        <v>0</v>
      </c>
      <c r="D134" s="22">
        <v>0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v>0</v>
      </c>
      <c r="AO134" s="22">
        <v>0</v>
      </c>
      <c r="AP134" s="22">
        <v>0</v>
      </c>
      <c r="AQ134" s="22"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</row>
    <row r="135" spans="1:65" x14ac:dyDescent="0.3">
      <c r="A135" s="23" t="s">
        <v>11</v>
      </c>
      <c r="B135" s="22">
        <v>0</v>
      </c>
      <c r="C135" s="22">
        <v>0</v>
      </c>
      <c r="D135" s="22">
        <v>0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0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3.9861745952630444E-2</v>
      </c>
      <c r="BD135" s="22">
        <v>3.9861745952630444E-2</v>
      </c>
    </row>
    <row r="136" spans="1:65" x14ac:dyDescent="0.3">
      <c r="A136" s="23" t="s">
        <v>12</v>
      </c>
      <c r="B136" s="22">
        <v>0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6.8127347628132037E-2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41.527966933450401</v>
      </c>
      <c r="T136" s="22">
        <v>0</v>
      </c>
      <c r="U136" s="22">
        <v>6.3293204982603939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0.79288636494868558</v>
      </c>
      <c r="AM136" s="22">
        <v>0</v>
      </c>
      <c r="AN136" s="22">
        <v>0</v>
      </c>
      <c r="AO136" s="22">
        <v>0</v>
      </c>
      <c r="AP136" s="22">
        <v>0</v>
      </c>
      <c r="AQ136" s="22">
        <v>0</v>
      </c>
      <c r="AR136" s="22">
        <v>62.331449766619578</v>
      </c>
      <c r="AS136" s="22">
        <v>0</v>
      </c>
      <c r="AT136" s="22">
        <v>46.20991018534118</v>
      </c>
      <c r="AU136" s="22">
        <v>0</v>
      </c>
      <c r="AV136" s="22"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2">
        <v>64.456443205403446</v>
      </c>
      <c r="BD136" s="22">
        <v>221.71610430165182</v>
      </c>
    </row>
    <row r="137" spans="1:65" x14ac:dyDescent="0.3">
      <c r="A137" s="23" t="s">
        <v>13</v>
      </c>
      <c r="B137" s="22">
        <v>0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0</v>
      </c>
      <c r="AQ137" s="22"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</row>
    <row r="138" spans="1:65" x14ac:dyDescent="0.3">
      <c r="A138" s="23" t="s">
        <v>14</v>
      </c>
      <c r="B138" s="22">
        <v>0</v>
      </c>
      <c r="C138" s="22">
        <v>0</v>
      </c>
      <c r="D138" s="22">
        <v>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0</v>
      </c>
      <c r="AQ138" s="22"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</row>
    <row r="139" spans="1:65" x14ac:dyDescent="0.3">
      <c r="A139" s="23" t="s">
        <v>15</v>
      </c>
      <c r="B139" s="22">
        <v>0</v>
      </c>
      <c r="C139" s="22">
        <v>0</v>
      </c>
      <c r="D139" s="22">
        <v>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0</v>
      </c>
      <c r="AQ139" s="22"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</row>
    <row r="140" spans="1:65" x14ac:dyDescent="0.3">
      <c r="A140" s="23" t="s">
        <v>16</v>
      </c>
      <c r="B140" s="22">
        <v>1.8865477220854012</v>
      </c>
      <c r="C140" s="22">
        <v>18.36974205300675</v>
      </c>
      <c r="D140" s="22">
        <v>0.4979094448992204</v>
      </c>
      <c r="E140" s="22">
        <v>1.6386801381617717</v>
      </c>
      <c r="F140" s="22">
        <v>0</v>
      </c>
      <c r="G140" s="22">
        <v>0</v>
      </c>
      <c r="H140" s="22">
        <v>0</v>
      </c>
      <c r="I140" s="22">
        <v>3.1570502794483319</v>
      </c>
      <c r="J140" s="22">
        <v>58.371418632565309</v>
      </c>
      <c r="K140" s="22">
        <v>118.2857449398356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1.5207726013375823E-3</v>
      </c>
      <c r="R140" s="22">
        <v>0</v>
      </c>
      <c r="S140" s="22">
        <v>10.077201017431674</v>
      </c>
      <c r="T140" s="22">
        <v>0</v>
      </c>
      <c r="U140" s="22">
        <v>5.3353859075277956</v>
      </c>
      <c r="V140" s="22">
        <v>4.9815580532123596</v>
      </c>
      <c r="W140" s="22">
        <v>0</v>
      </c>
      <c r="X140" s="22">
        <v>0</v>
      </c>
      <c r="Y140" s="22">
        <v>6.9669582420251635E-4</v>
      </c>
      <c r="Z140" s="22">
        <v>47.163679405213074</v>
      </c>
      <c r="AA140" s="22">
        <v>0</v>
      </c>
      <c r="AB140" s="22">
        <v>0</v>
      </c>
      <c r="AC140" s="22">
        <v>0</v>
      </c>
      <c r="AD140" s="22">
        <v>0</v>
      </c>
      <c r="AE140" s="22">
        <v>2.9881266667329314</v>
      </c>
      <c r="AF140" s="22">
        <v>0</v>
      </c>
      <c r="AG140" s="22">
        <v>0.40722910909648491</v>
      </c>
      <c r="AH140" s="22">
        <v>0</v>
      </c>
      <c r="AI140" s="22">
        <v>14.03073109693438</v>
      </c>
      <c r="AJ140" s="22">
        <v>5.388583293778316</v>
      </c>
      <c r="AK140" s="22">
        <v>1.4495180346411072E-3</v>
      </c>
      <c r="AL140" s="22">
        <v>14.038536281624737</v>
      </c>
      <c r="AM140" s="22">
        <v>8.7935815885745554E-3</v>
      </c>
      <c r="AN140" s="22">
        <v>0.16991466892776597</v>
      </c>
      <c r="AO140" s="22">
        <v>0</v>
      </c>
      <c r="AP140" s="22">
        <v>1.184522527135569</v>
      </c>
      <c r="AQ140" s="22">
        <v>1.4922788166630199</v>
      </c>
      <c r="AR140" s="22">
        <v>1.0088645521102106</v>
      </c>
      <c r="AS140" s="22">
        <v>9.1952487951344537</v>
      </c>
      <c r="AT140" s="22">
        <v>0</v>
      </c>
      <c r="AU140" s="22">
        <v>0</v>
      </c>
      <c r="AV140" s="22">
        <v>0.75809793211729903</v>
      </c>
      <c r="AW140" s="22">
        <v>0</v>
      </c>
      <c r="AX140" s="22">
        <v>0</v>
      </c>
      <c r="AY140" s="22">
        <v>0.56584338089594988</v>
      </c>
      <c r="AZ140" s="22">
        <v>6.3126510408620229</v>
      </c>
      <c r="BA140" s="22">
        <v>14.649422936415116</v>
      </c>
      <c r="BB140" s="22">
        <v>6.8206449077867921</v>
      </c>
      <c r="BC140" s="22">
        <v>326.26619015266624</v>
      </c>
      <c r="BD140" s="22">
        <v>675.05426432031743</v>
      </c>
    </row>
    <row r="141" spans="1:65" x14ac:dyDescent="0.3">
      <c r="A141" s="23" t="s">
        <v>17</v>
      </c>
      <c r="B141" s="22">
        <v>197.2736064425161</v>
      </c>
      <c r="C141" s="22">
        <v>432.747811169964</v>
      </c>
      <c r="D141" s="22">
        <v>7.8281221460792993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466440.56797156832</v>
      </c>
      <c r="K141" s="22">
        <v>12588.48142460809</v>
      </c>
      <c r="L141" s="22">
        <v>0</v>
      </c>
      <c r="M141" s="22">
        <v>2.4996938507385895</v>
      </c>
      <c r="N141" s="22">
        <v>1098.8520812187651</v>
      </c>
      <c r="O141" s="22">
        <v>586.83592680641755</v>
      </c>
      <c r="P141" s="22">
        <v>0</v>
      </c>
      <c r="Q141" s="22">
        <v>346.87894266582998</v>
      </c>
      <c r="R141" s="22">
        <v>880.32649576729273</v>
      </c>
      <c r="S141" s="22">
        <v>0</v>
      </c>
      <c r="T141" s="22">
        <v>0</v>
      </c>
      <c r="U141" s="22">
        <v>6.8243057861513314</v>
      </c>
      <c r="V141" s="22">
        <v>31.255037934671623</v>
      </c>
      <c r="W141" s="22">
        <v>0</v>
      </c>
      <c r="X141" s="22">
        <v>0</v>
      </c>
      <c r="Y141" s="22">
        <v>8373.1058245132426</v>
      </c>
      <c r="Z141" s="22">
        <v>47452.544045211886</v>
      </c>
      <c r="AA141" s="22">
        <v>0</v>
      </c>
      <c r="AB141" s="22">
        <v>0</v>
      </c>
      <c r="AC141" s="22">
        <v>0</v>
      </c>
      <c r="AD141" s="22">
        <v>0</v>
      </c>
      <c r="AE141" s="22">
        <v>567.02716178812341</v>
      </c>
      <c r="AF141" s="22">
        <v>0</v>
      </c>
      <c r="AG141" s="22">
        <v>17.646663148850255</v>
      </c>
      <c r="AH141" s="22">
        <v>0</v>
      </c>
      <c r="AI141" s="22">
        <v>1291.3408062392846</v>
      </c>
      <c r="AJ141" s="22">
        <v>0</v>
      </c>
      <c r="AK141" s="22">
        <v>14454.163334584829</v>
      </c>
      <c r="AL141" s="22">
        <v>35584.164384905453</v>
      </c>
      <c r="AM141" s="22">
        <v>794.81006253829241</v>
      </c>
      <c r="AN141" s="22">
        <v>493.66866005743242</v>
      </c>
      <c r="AO141" s="22">
        <v>1.1835314752844641</v>
      </c>
      <c r="AP141" s="22">
        <v>26862.630173825662</v>
      </c>
      <c r="AQ141" s="22">
        <v>1.4603894199009153</v>
      </c>
      <c r="AR141" s="22">
        <v>4637.7735383391919</v>
      </c>
      <c r="AS141" s="22">
        <v>66043.54876713366</v>
      </c>
      <c r="AT141" s="22">
        <v>0</v>
      </c>
      <c r="AU141" s="22">
        <v>0</v>
      </c>
      <c r="AV141" s="22">
        <v>14.984392683102447</v>
      </c>
      <c r="AW141" s="22">
        <v>1.657523872612106</v>
      </c>
      <c r="AX141" s="22">
        <v>111.38458957690926</v>
      </c>
      <c r="AY141" s="22">
        <v>1.783825379498571</v>
      </c>
      <c r="AZ141" s="22">
        <v>747.68386979742002</v>
      </c>
      <c r="BA141" s="22">
        <v>28366.911127458276</v>
      </c>
      <c r="BB141" s="22">
        <v>725.88258009613992</v>
      </c>
      <c r="BC141" s="22">
        <v>4157.4487849883744</v>
      </c>
      <c r="BD141" s="22">
        <v>723323.17545699817</v>
      </c>
    </row>
    <row r="142" spans="1:65" x14ac:dyDescent="0.3">
      <c r="A142" s="23" t="s">
        <v>18</v>
      </c>
      <c r="B142" s="22">
        <v>0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v>0</v>
      </c>
      <c r="AQ142" s="22"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v>0</v>
      </c>
      <c r="AW142" s="22"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v>0</v>
      </c>
      <c r="BC142" s="22">
        <v>0</v>
      </c>
      <c r="BD142" s="22">
        <v>0</v>
      </c>
    </row>
    <row r="143" spans="1:65" x14ac:dyDescent="0.3">
      <c r="A143" s="23" t="s">
        <v>19</v>
      </c>
      <c r="B143" s="22">
        <v>0</v>
      </c>
      <c r="C143" s="22">
        <v>0</v>
      </c>
      <c r="D143" s="22">
        <v>5.5197646759133354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10.413330589037454</v>
      </c>
      <c r="K143" s="22">
        <v>0</v>
      </c>
      <c r="L143" s="22">
        <v>0</v>
      </c>
      <c r="M143" s="22">
        <v>0</v>
      </c>
      <c r="N143" s="22">
        <v>14.546638236640833</v>
      </c>
      <c r="O143" s="22">
        <v>0</v>
      </c>
      <c r="P143" s="22">
        <v>0</v>
      </c>
      <c r="Q143" s="22">
        <v>1.5760959581766394E-3</v>
      </c>
      <c r="R143" s="22">
        <v>2.7994047922189673</v>
      </c>
      <c r="S143" s="22">
        <v>3.9116585942376716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3.4940605040265917</v>
      </c>
      <c r="Z143" s="22">
        <v>5.438088957680133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6.3067455502221429E-3</v>
      </c>
      <c r="AH143" s="22">
        <v>0</v>
      </c>
      <c r="AI143" s="22">
        <v>0</v>
      </c>
      <c r="AJ143" s="22">
        <v>0</v>
      </c>
      <c r="AK143" s="22">
        <v>0.82260148465882832</v>
      </c>
      <c r="AL143" s="22">
        <v>2.3808608204948993</v>
      </c>
      <c r="AM143" s="22">
        <v>0</v>
      </c>
      <c r="AN143" s="22">
        <v>0.17609590197537159</v>
      </c>
      <c r="AO143" s="22">
        <v>0</v>
      </c>
      <c r="AP143" s="22">
        <v>2.0626641632942957</v>
      </c>
      <c r="AQ143" s="22">
        <v>0</v>
      </c>
      <c r="AR143" s="22">
        <v>0.95233334875920728</v>
      </c>
      <c r="AS143" s="22">
        <v>3.8325256835910873</v>
      </c>
      <c r="AT143" s="22">
        <v>0</v>
      </c>
      <c r="AU143" s="22">
        <v>0</v>
      </c>
      <c r="AV143" s="22">
        <v>0</v>
      </c>
      <c r="AW143" s="22">
        <v>0</v>
      </c>
      <c r="AX143" s="22">
        <v>0</v>
      </c>
      <c r="AY143" s="22">
        <v>0</v>
      </c>
      <c r="AZ143" s="22">
        <v>0.76099696818658114</v>
      </c>
      <c r="BA143" s="22">
        <v>10.137929134279904</v>
      </c>
      <c r="BB143" s="22">
        <v>0</v>
      </c>
      <c r="BC143" s="22">
        <v>2.5988387336287142E-3</v>
      </c>
      <c r="BD143" s="22">
        <v>67.259435535237188</v>
      </c>
    </row>
    <row r="144" spans="1:65" x14ac:dyDescent="0.3">
      <c r="A144" s="23" t="s">
        <v>20</v>
      </c>
      <c r="B144" s="22">
        <v>0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468.22711379331804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0</v>
      </c>
      <c r="AQ144" s="22"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v>0</v>
      </c>
      <c r="BC144" s="22">
        <v>0</v>
      </c>
      <c r="BD144" s="22">
        <v>468.22711379331804</v>
      </c>
    </row>
    <row r="145" spans="1:56" x14ac:dyDescent="0.3">
      <c r="A145" s="23" t="s">
        <v>21</v>
      </c>
      <c r="B145" s="22">
        <v>0</v>
      </c>
      <c r="C145" s="22">
        <v>0</v>
      </c>
      <c r="D145" s="22">
        <v>0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4.8513531512474337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v>0</v>
      </c>
      <c r="AQ145" s="22">
        <v>0</v>
      </c>
      <c r="AR145" s="22">
        <v>0</v>
      </c>
      <c r="AS145" s="22">
        <v>0.87142268400423062</v>
      </c>
      <c r="AT145" s="22">
        <v>0</v>
      </c>
      <c r="AU145" s="22">
        <v>0</v>
      </c>
      <c r="AV145" s="22">
        <v>0</v>
      </c>
      <c r="AW145" s="22"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v>0</v>
      </c>
      <c r="BC145" s="22">
        <v>0</v>
      </c>
      <c r="BD145" s="22">
        <v>5.7227758352516638</v>
      </c>
    </row>
    <row r="146" spans="1:56" x14ac:dyDescent="0.3">
      <c r="A146" s="23" t="s">
        <v>22</v>
      </c>
      <c r="B146" s="22">
        <v>0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5.8734909138015911E-5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4.7323441695323729E-6</v>
      </c>
      <c r="R146" s="22">
        <v>3.3335363498006799E-6</v>
      </c>
      <c r="S146" s="22">
        <v>6.663024275426647E-4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2.1679798930507284E-6</v>
      </c>
      <c r="Z146" s="22">
        <v>2.5402248073604847E-3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1.8936467908874034E-5</v>
      </c>
      <c r="AH146" s="22">
        <v>0</v>
      </c>
      <c r="AI146" s="22">
        <v>0</v>
      </c>
      <c r="AJ146" s="22">
        <v>0</v>
      </c>
      <c r="AK146" s="22">
        <v>0</v>
      </c>
      <c r="AL146" s="22">
        <v>4.4347010669074115E-6</v>
      </c>
      <c r="AM146" s="22">
        <v>0</v>
      </c>
      <c r="AN146" s="22">
        <v>5.2874091242247675E-4</v>
      </c>
      <c r="AO146" s="22">
        <v>0</v>
      </c>
      <c r="AP146" s="22">
        <v>0</v>
      </c>
      <c r="AQ146" s="22"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v>0</v>
      </c>
      <c r="AW146" s="22">
        <v>0</v>
      </c>
      <c r="AX146" s="22">
        <v>0</v>
      </c>
      <c r="AY146" s="22">
        <v>0</v>
      </c>
      <c r="AZ146" s="22">
        <v>0</v>
      </c>
      <c r="BA146" s="22">
        <v>3.0439878727463249E-2</v>
      </c>
      <c r="BB146" s="22">
        <v>0</v>
      </c>
      <c r="BC146" s="22">
        <v>7.8032046620250216E-6</v>
      </c>
      <c r="BD146" s="22">
        <v>3.4275290017977085E-2</v>
      </c>
    </row>
    <row r="147" spans="1:56" x14ac:dyDescent="0.3">
      <c r="A147" s="23" t="s">
        <v>23</v>
      </c>
      <c r="B147" s="22">
        <v>0</v>
      </c>
      <c r="C147" s="22">
        <v>0</v>
      </c>
      <c r="D147" s="22">
        <v>0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8.7603782628705424</v>
      </c>
      <c r="K147" s="22">
        <v>199.69502631938408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1.6475181789114308</v>
      </c>
      <c r="S147" s="22">
        <v>10.982714896010613</v>
      </c>
      <c r="T147" s="22">
        <v>0</v>
      </c>
      <c r="U147" s="22">
        <v>6.8518608482895389E-3</v>
      </c>
      <c r="V147" s="22">
        <v>5.3101921574243913E-2</v>
      </c>
      <c r="W147" s="22">
        <v>0</v>
      </c>
      <c r="X147" s="22">
        <v>0</v>
      </c>
      <c r="Y147" s="22">
        <v>0</v>
      </c>
      <c r="Z147" s="22">
        <v>0.36786481531280396</v>
      </c>
      <c r="AA147" s="22">
        <v>0</v>
      </c>
      <c r="AB147" s="22">
        <v>0</v>
      </c>
      <c r="AC147" s="22">
        <v>0</v>
      </c>
      <c r="AD147" s="22">
        <v>0</v>
      </c>
      <c r="AE147" s="22">
        <v>16578.428025586272</v>
      </c>
      <c r="AF147" s="22">
        <v>0</v>
      </c>
      <c r="AG147" s="22">
        <v>0</v>
      </c>
      <c r="AH147" s="22">
        <v>0</v>
      </c>
      <c r="AI147" s="22">
        <v>2.1806047149681453</v>
      </c>
      <c r="AJ147" s="22">
        <v>0</v>
      </c>
      <c r="AK147" s="22">
        <v>0</v>
      </c>
      <c r="AL147" s="22">
        <v>3529.2598954909809</v>
      </c>
      <c r="AM147" s="22">
        <v>1.4845698504627332E-2</v>
      </c>
      <c r="AN147" s="22">
        <v>6.5228311558849835E-3</v>
      </c>
      <c r="AO147" s="22">
        <v>0</v>
      </c>
      <c r="AP147" s="22">
        <v>1269.2858381623216</v>
      </c>
      <c r="AQ147" s="22"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v>0</v>
      </c>
      <c r="AW147" s="22">
        <v>0</v>
      </c>
      <c r="AX147" s="22">
        <v>0</v>
      </c>
      <c r="AY147" s="22">
        <v>1.313273329255495E-2</v>
      </c>
      <c r="AZ147" s="22">
        <v>0</v>
      </c>
      <c r="BA147" s="22">
        <v>5.7098840402412809E-3</v>
      </c>
      <c r="BB147" s="22">
        <v>47.81808205171091</v>
      </c>
      <c r="BC147" s="22">
        <v>17.94794485644999</v>
      </c>
      <c r="BD147" s="22">
        <v>21666.474058264601</v>
      </c>
    </row>
    <row r="148" spans="1:56" x14ac:dyDescent="0.3">
      <c r="A148" s="23" t="s">
        <v>24</v>
      </c>
      <c r="B148" s="22">
        <v>8940.2338018028786</v>
      </c>
      <c r="C148" s="22">
        <v>0</v>
      </c>
      <c r="D148" s="22">
        <v>196.60210676831647</v>
      </c>
      <c r="E148" s="22">
        <v>4.5385183580552955</v>
      </c>
      <c r="F148" s="22">
        <v>0</v>
      </c>
      <c r="G148" s="22">
        <v>0</v>
      </c>
      <c r="H148" s="22">
        <v>0</v>
      </c>
      <c r="I148" s="22">
        <v>0</v>
      </c>
      <c r="J148" s="22">
        <v>56578.641280394004</v>
      </c>
      <c r="K148" s="22">
        <v>5447.4028580022787</v>
      </c>
      <c r="L148" s="22">
        <v>0</v>
      </c>
      <c r="M148" s="22">
        <v>0</v>
      </c>
      <c r="N148" s="22">
        <v>700.97386984348691</v>
      </c>
      <c r="O148" s="22">
        <v>0</v>
      </c>
      <c r="P148" s="22">
        <v>0</v>
      </c>
      <c r="Q148" s="22">
        <v>1888.4284407288364</v>
      </c>
      <c r="R148" s="22">
        <v>28.205786953094957</v>
      </c>
      <c r="S148" s="22">
        <v>4284.1322413114676</v>
      </c>
      <c r="T148" s="22">
        <v>0</v>
      </c>
      <c r="U148" s="22">
        <v>0.18690924383820412</v>
      </c>
      <c r="V148" s="22">
        <v>3.5417275777377815</v>
      </c>
      <c r="W148" s="22">
        <v>16101.864680574303</v>
      </c>
      <c r="X148" s="22">
        <v>0</v>
      </c>
      <c r="Y148" s="22">
        <v>9046.7904208756863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54815.381050282784</v>
      </c>
      <c r="AF148" s="22">
        <v>0</v>
      </c>
      <c r="AG148" s="22">
        <v>9.6003748733285459</v>
      </c>
      <c r="AH148" s="22">
        <v>0</v>
      </c>
      <c r="AI148" s="22">
        <v>59.483866851508473</v>
      </c>
      <c r="AJ148" s="22">
        <v>0</v>
      </c>
      <c r="AK148" s="22">
        <v>1919.0157318385582</v>
      </c>
      <c r="AL148" s="22">
        <v>277822.18139652425</v>
      </c>
      <c r="AM148" s="22">
        <v>0.40497002831610901</v>
      </c>
      <c r="AN148" s="22">
        <v>268.06007300563061</v>
      </c>
      <c r="AO148" s="22">
        <v>0</v>
      </c>
      <c r="AP148" s="22">
        <v>103384.47420352133</v>
      </c>
      <c r="AQ148" s="22">
        <v>0</v>
      </c>
      <c r="AR148" s="22">
        <v>0</v>
      </c>
      <c r="AS148" s="22">
        <v>3498.4259316048715</v>
      </c>
      <c r="AT148" s="22">
        <v>0</v>
      </c>
      <c r="AU148" s="22">
        <v>0</v>
      </c>
      <c r="AV148" s="22">
        <v>0</v>
      </c>
      <c r="AW148" s="22">
        <v>0</v>
      </c>
      <c r="AX148" s="22">
        <v>254.27325131250643</v>
      </c>
      <c r="AY148" s="22">
        <v>0.35824271735655788</v>
      </c>
      <c r="AZ148" s="22">
        <v>23969.765723211665</v>
      </c>
      <c r="BA148" s="22">
        <v>15432.508205297667</v>
      </c>
      <c r="BB148" s="22">
        <v>387.82399270209464</v>
      </c>
      <c r="BC148" s="22">
        <v>1561.8424534331937</v>
      </c>
      <c r="BD148" s="22">
        <v>586605.14210963901</v>
      </c>
    </row>
    <row r="149" spans="1:56" x14ac:dyDescent="0.3">
      <c r="A149" s="23" t="s">
        <v>25</v>
      </c>
      <c r="B149" s="22">
        <v>0</v>
      </c>
      <c r="C149" s="22">
        <v>0</v>
      </c>
      <c r="D149" s="22">
        <v>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0</v>
      </c>
      <c r="AQ149" s="22"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</row>
    <row r="150" spans="1:56" x14ac:dyDescent="0.3">
      <c r="A150" s="23" t="s">
        <v>26</v>
      </c>
      <c r="B150" s="22">
        <v>0</v>
      </c>
      <c r="C150" s="22">
        <v>0</v>
      </c>
      <c r="D150" s="22">
        <v>0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v>0</v>
      </c>
      <c r="AQ150" s="22">
        <v>0</v>
      </c>
      <c r="AR150" s="22">
        <v>142.13394040476842</v>
      </c>
      <c r="AS150" s="22">
        <v>0</v>
      </c>
      <c r="AT150" s="22">
        <v>0</v>
      </c>
      <c r="AU150" s="22">
        <v>0</v>
      </c>
      <c r="AV150" s="22">
        <v>0</v>
      </c>
      <c r="AW150" s="22"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v>0</v>
      </c>
      <c r="BC150" s="22">
        <v>2.9744110070835532</v>
      </c>
      <c r="BD150" s="22">
        <v>145.10835141185197</v>
      </c>
    </row>
    <row r="151" spans="1:56" x14ac:dyDescent="0.3">
      <c r="A151" s="23" t="s">
        <v>27</v>
      </c>
      <c r="B151" s="22">
        <v>0</v>
      </c>
      <c r="C151" s="22">
        <v>0</v>
      </c>
      <c r="D151" s="22">
        <v>0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0</v>
      </c>
      <c r="AQ151" s="22">
        <v>0</v>
      </c>
      <c r="AR151" s="22">
        <v>151.11442938838738</v>
      </c>
      <c r="AS151" s="22">
        <v>0</v>
      </c>
      <c r="AT151" s="22">
        <v>0</v>
      </c>
      <c r="AU151" s="22">
        <v>0</v>
      </c>
      <c r="AV151" s="22">
        <v>0</v>
      </c>
      <c r="AW151" s="22"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v>0</v>
      </c>
      <c r="BC151" s="22">
        <v>0</v>
      </c>
      <c r="BD151" s="22">
        <v>151.11442938838738</v>
      </c>
    </row>
    <row r="152" spans="1:56" x14ac:dyDescent="0.3">
      <c r="A152" s="23" t="s">
        <v>28</v>
      </c>
      <c r="B152" s="22">
        <v>0</v>
      </c>
      <c r="C152" s="22">
        <v>0</v>
      </c>
      <c r="D152" s="22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0</v>
      </c>
      <c r="AQ152" s="22"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v>0</v>
      </c>
      <c r="AW152" s="22"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v>0</v>
      </c>
      <c r="BC152" s="22">
        <v>0</v>
      </c>
      <c r="BD152" s="22">
        <v>0</v>
      </c>
    </row>
    <row r="153" spans="1:56" x14ac:dyDescent="0.3">
      <c r="A153" s="23" t="s">
        <v>29</v>
      </c>
      <c r="B153" s="22">
        <v>0</v>
      </c>
      <c r="C153" s="22">
        <v>0</v>
      </c>
      <c r="D153" s="22">
        <v>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213272.95190448841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1.4937742669372902E-3</v>
      </c>
      <c r="R153" s="22">
        <v>1.0522376730947647E-3</v>
      </c>
      <c r="S153" s="22">
        <v>1.5866405735281424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6.8432735647725427E-4</v>
      </c>
      <c r="Z153" s="22">
        <v>0.80182723689046109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5.9773354294632803E-3</v>
      </c>
      <c r="AH153" s="22">
        <v>0</v>
      </c>
      <c r="AI153" s="22">
        <v>0</v>
      </c>
      <c r="AJ153" s="22">
        <v>0</v>
      </c>
      <c r="AK153" s="22">
        <v>0</v>
      </c>
      <c r="AL153" s="22">
        <v>569.47431552651688</v>
      </c>
      <c r="AM153" s="22">
        <v>0</v>
      </c>
      <c r="AN153" s="22">
        <v>0.16689816728433032</v>
      </c>
      <c r="AO153" s="22">
        <v>0</v>
      </c>
      <c r="AP153" s="22">
        <v>0</v>
      </c>
      <c r="AQ153" s="22">
        <v>0</v>
      </c>
      <c r="AR153" s="22">
        <v>0</v>
      </c>
      <c r="AS153" s="22">
        <v>2.369657492215433</v>
      </c>
      <c r="AT153" s="22">
        <v>0</v>
      </c>
      <c r="AU153" s="22">
        <v>0</v>
      </c>
      <c r="AV153" s="22">
        <v>0</v>
      </c>
      <c r="AW153" s="22">
        <v>0</v>
      </c>
      <c r="AX153" s="22">
        <v>0</v>
      </c>
      <c r="AY153" s="22">
        <v>0</v>
      </c>
      <c r="AZ153" s="22">
        <v>0</v>
      </c>
      <c r="BA153" s="22">
        <v>9.6084109487475384</v>
      </c>
      <c r="BB153" s="22">
        <v>0</v>
      </c>
      <c r="BC153" s="22">
        <v>2.4630977600536355E-3</v>
      </c>
      <c r="BD153" s="22">
        <v>213856.97132520605</v>
      </c>
    </row>
    <row r="154" spans="1:56" x14ac:dyDescent="0.3">
      <c r="A154" s="23" t="s">
        <v>30</v>
      </c>
      <c r="B154" s="22">
        <v>0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</row>
    <row r="155" spans="1:56" x14ac:dyDescent="0.3">
      <c r="A155" s="25" t="s">
        <v>31</v>
      </c>
      <c r="B155" s="22">
        <v>0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1.3068517283208545E-2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1.0529465777209532E-3</v>
      </c>
      <c r="R155" s="22">
        <v>7.4171183783065158E-4</v>
      </c>
      <c r="S155" s="22">
        <v>0.1482522901282429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4.8237552620378703E-4</v>
      </c>
      <c r="Z155" s="22">
        <v>0.56520001963770794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9.8672098738689898E-4</v>
      </c>
      <c r="AM155" s="22">
        <v>0</v>
      </c>
      <c r="AN155" s="22">
        <v>0.11764485301400111</v>
      </c>
      <c r="AO155" s="22">
        <v>0</v>
      </c>
      <c r="AP155" s="22">
        <v>0</v>
      </c>
      <c r="AQ155" s="22"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6.7728730168605722</v>
      </c>
      <c r="BB155" s="22">
        <v>0</v>
      </c>
      <c r="BC155" s="22">
        <v>1.7362130373005673E-3</v>
      </c>
      <c r="BD155" s="22">
        <v>7.6220386648901766</v>
      </c>
    </row>
    <row r="156" spans="1:56" x14ac:dyDescent="0.3">
      <c r="A156" s="23" t="s">
        <v>32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</row>
    <row r="157" spans="1:56" x14ac:dyDescent="0.3">
      <c r="A157" s="23" t="s">
        <v>33</v>
      </c>
      <c r="B157" s="22">
        <v>0</v>
      </c>
      <c r="C157" s="22">
        <v>0</v>
      </c>
      <c r="D157" s="22">
        <v>0</v>
      </c>
      <c r="E157" s="22">
        <v>0</v>
      </c>
      <c r="F157" s="22">
        <v>0</v>
      </c>
      <c r="G157" s="22">
        <v>7.2243978846512789E-4</v>
      </c>
      <c r="H157" s="22">
        <v>0</v>
      </c>
      <c r="I157" s="22">
        <v>0</v>
      </c>
      <c r="J157" s="22">
        <v>160.64227313224831</v>
      </c>
      <c r="K157" s="22">
        <v>0</v>
      </c>
      <c r="L157" s="22">
        <v>6.5228311558849835E-3</v>
      </c>
      <c r="M157" s="22">
        <v>5.1457890229759301E-2</v>
      </c>
      <c r="N157" s="22">
        <v>0</v>
      </c>
      <c r="O157" s="22">
        <v>0</v>
      </c>
      <c r="P157" s="22">
        <v>0</v>
      </c>
      <c r="Q157" s="22">
        <v>3.5984181690818275E-2</v>
      </c>
      <c r="R157" s="22">
        <v>29.523039818500848</v>
      </c>
      <c r="S157" s="22">
        <v>140.79717882405819</v>
      </c>
      <c r="T157" s="22">
        <v>0</v>
      </c>
      <c r="U157" s="22">
        <v>0</v>
      </c>
      <c r="V157" s="22">
        <v>0</v>
      </c>
      <c r="W157" s="22">
        <v>0</v>
      </c>
      <c r="X157" s="22">
        <v>37.004021147335507</v>
      </c>
      <c r="Y157" s="22">
        <v>8.5337167659365915E-2</v>
      </c>
      <c r="Z157" s="22">
        <v>19.775789003452516</v>
      </c>
      <c r="AA157" s="22">
        <v>0</v>
      </c>
      <c r="AB157" s="22">
        <v>3.5513191848707125E-2</v>
      </c>
      <c r="AC157" s="22">
        <v>1.4495180346411072E-3</v>
      </c>
      <c r="AD157" s="22">
        <v>7.5374937801337569E-2</v>
      </c>
      <c r="AE157" s="22">
        <v>0.70591528287021921</v>
      </c>
      <c r="AF157" s="22">
        <v>0</v>
      </c>
      <c r="AG157" s="22">
        <v>0.14399064763766045</v>
      </c>
      <c r="AH157" s="22">
        <v>0</v>
      </c>
      <c r="AI157" s="22">
        <v>0</v>
      </c>
      <c r="AJ157" s="22">
        <v>0</v>
      </c>
      <c r="AK157" s="22">
        <v>3761.4992998936732</v>
      </c>
      <c r="AL157" s="22">
        <v>26.333776159500406</v>
      </c>
      <c r="AM157" s="22">
        <v>0</v>
      </c>
      <c r="AN157" s="22">
        <v>35.65693881777328</v>
      </c>
      <c r="AO157" s="22">
        <v>0</v>
      </c>
      <c r="AP157" s="22">
        <v>0</v>
      </c>
      <c r="AQ157" s="22">
        <v>3.6237950866027679E-3</v>
      </c>
      <c r="AR157" s="22">
        <v>6.2691654998227877</v>
      </c>
      <c r="AS157" s="22">
        <v>0</v>
      </c>
      <c r="AT157" s="22">
        <v>0</v>
      </c>
      <c r="AU157" s="22">
        <v>8.6971082078466429E-3</v>
      </c>
      <c r="AV157" s="22">
        <v>92.264721940975761</v>
      </c>
      <c r="AW157" s="22">
        <v>1.4495180346411072E-2</v>
      </c>
      <c r="AX157" s="22">
        <v>0</v>
      </c>
      <c r="AY157" s="22">
        <v>0</v>
      </c>
      <c r="AZ157" s="22">
        <v>0</v>
      </c>
      <c r="BA157" s="22">
        <v>231.46121404854398</v>
      </c>
      <c r="BB157" s="22">
        <v>0</v>
      </c>
      <c r="BC157" s="22">
        <v>12.187454354368077</v>
      </c>
      <c r="BD157" s="22">
        <v>4554.5839568126103</v>
      </c>
    </row>
    <row r="158" spans="1:56" x14ac:dyDescent="0.3">
      <c r="A158" s="23" t="s">
        <v>34</v>
      </c>
      <c r="B158" s="22">
        <v>0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0</v>
      </c>
      <c r="AQ158" s="22"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v>0</v>
      </c>
      <c r="AX158" s="22">
        <v>0</v>
      </c>
      <c r="AY158" s="22">
        <v>0</v>
      </c>
      <c r="AZ158" s="22">
        <v>0.33807181083822785</v>
      </c>
      <c r="BA158" s="22">
        <v>0</v>
      </c>
      <c r="BB158" s="22">
        <v>0</v>
      </c>
      <c r="BC158" s="22">
        <v>0</v>
      </c>
      <c r="BD158" s="22">
        <v>0.33807181083822785</v>
      </c>
    </row>
    <row r="159" spans="1:56" x14ac:dyDescent="0.3">
      <c r="A159" s="23" t="s">
        <v>35</v>
      </c>
      <c r="B159" s="22">
        <v>0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61.351415197294237</v>
      </c>
      <c r="K159" s="22">
        <v>50.333600002823729</v>
      </c>
      <c r="L159" s="22">
        <v>0</v>
      </c>
      <c r="M159" s="22">
        <v>0</v>
      </c>
      <c r="N159" s="22">
        <v>14.550371109766912</v>
      </c>
      <c r="O159" s="22">
        <v>0.48249830052733333</v>
      </c>
      <c r="P159" s="22">
        <v>0</v>
      </c>
      <c r="Q159" s="22">
        <v>0</v>
      </c>
      <c r="R159" s="22">
        <v>28.34064513231132</v>
      </c>
      <c r="S159" s="22">
        <v>147.98215167801933</v>
      </c>
      <c r="T159" s="22">
        <v>0</v>
      </c>
      <c r="U159" s="22">
        <v>1.9161516261767538E-2</v>
      </c>
      <c r="V159" s="22">
        <v>1.3384463945659439E-2</v>
      </c>
      <c r="W159" s="22">
        <v>0</v>
      </c>
      <c r="X159" s="22">
        <v>0</v>
      </c>
      <c r="Y159" s="22">
        <v>0</v>
      </c>
      <c r="Z159" s="22">
        <v>259.17198089850609</v>
      </c>
      <c r="AA159" s="22">
        <v>0</v>
      </c>
      <c r="AB159" s="22">
        <v>0</v>
      </c>
      <c r="AC159" s="22">
        <v>3.6095625302534511E-2</v>
      </c>
      <c r="AD159" s="22">
        <v>0</v>
      </c>
      <c r="AE159" s="22">
        <v>1.2715240748376471</v>
      </c>
      <c r="AF159" s="22">
        <v>0</v>
      </c>
      <c r="AG159" s="22">
        <v>0</v>
      </c>
      <c r="AH159" s="22">
        <v>0</v>
      </c>
      <c r="AI159" s="22">
        <v>8.4067560171674618</v>
      </c>
      <c r="AJ159" s="22">
        <v>0</v>
      </c>
      <c r="AK159" s="22">
        <v>0</v>
      </c>
      <c r="AL159" s="22">
        <v>368.42605156058397</v>
      </c>
      <c r="AM159" s="22">
        <v>3.7418931460983379E-3</v>
      </c>
      <c r="AN159" s="22">
        <v>0</v>
      </c>
      <c r="AO159" s="22">
        <v>0</v>
      </c>
      <c r="AP159" s="22">
        <v>0.50404453305426788</v>
      </c>
      <c r="AQ159" s="22">
        <v>0</v>
      </c>
      <c r="AR159" s="22">
        <v>0</v>
      </c>
      <c r="AS159" s="22">
        <v>2864.0345501632537</v>
      </c>
      <c r="AT159" s="22">
        <v>0</v>
      </c>
      <c r="AU159" s="22">
        <v>0</v>
      </c>
      <c r="AV159" s="22">
        <v>0</v>
      </c>
      <c r="AW159" s="22">
        <v>0.44974076647840361</v>
      </c>
      <c r="AX159" s="22">
        <v>0</v>
      </c>
      <c r="AY159" s="22">
        <v>0.32776858429832695</v>
      </c>
      <c r="AZ159" s="22">
        <v>175.24861108722587</v>
      </c>
      <c r="BA159" s="22">
        <v>1.4391896715762837E-3</v>
      </c>
      <c r="BB159" s="22">
        <v>2.9023582911402865</v>
      </c>
      <c r="BC159" s="22">
        <v>0.82689745596204989</v>
      </c>
      <c r="BD159" s="22">
        <v>3984.6847875415779</v>
      </c>
    </row>
    <row r="160" spans="1:56" x14ac:dyDescent="0.3">
      <c r="A160" s="23" t="s">
        <v>361</v>
      </c>
      <c r="B160" s="22">
        <v>0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0.57303649250501298</v>
      </c>
      <c r="I160" s="22">
        <v>0</v>
      </c>
      <c r="J160" s="22">
        <v>389940.95597062161</v>
      </c>
      <c r="K160" s="22">
        <v>3118.6174019436148</v>
      </c>
      <c r="L160" s="22">
        <v>0</v>
      </c>
      <c r="M160" s="22">
        <v>0</v>
      </c>
      <c r="N160" s="22">
        <v>0</v>
      </c>
      <c r="O160" s="22">
        <v>42.672117475206626</v>
      </c>
      <c r="P160" s="22">
        <v>0</v>
      </c>
      <c r="Q160" s="22">
        <v>2.994086775278026</v>
      </c>
      <c r="R160" s="22">
        <v>2.3150147272240886</v>
      </c>
      <c r="S160" s="22">
        <v>499.16448762048276</v>
      </c>
      <c r="T160" s="22">
        <v>0</v>
      </c>
      <c r="U160" s="22">
        <v>0.10700483067112677</v>
      </c>
      <c r="V160" s="22">
        <v>0.82928743770123226</v>
      </c>
      <c r="W160" s="22">
        <v>2.7505751640240628</v>
      </c>
      <c r="X160" s="22">
        <v>0</v>
      </c>
      <c r="Y160" s="22">
        <v>459.72443914821395</v>
      </c>
      <c r="Z160" s="22">
        <v>124368.90100702489</v>
      </c>
      <c r="AA160" s="22">
        <v>0</v>
      </c>
      <c r="AB160" s="22">
        <v>0</v>
      </c>
      <c r="AC160" s="22">
        <v>0</v>
      </c>
      <c r="AD160" s="22">
        <v>0</v>
      </c>
      <c r="AE160" s="22">
        <v>56610.28398464882</v>
      </c>
      <c r="AF160" s="22">
        <v>0</v>
      </c>
      <c r="AG160" s="22">
        <v>12.592072547175412</v>
      </c>
      <c r="AH160" s="22">
        <v>0.19101216416833766</v>
      </c>
      <c r="AI160" s="22">
        <v>34.054287361086089</v>
      </c>
      <c r="AJ160" s="22">
        <v>0</v>
      </c>
      <c r="AK160" s="22">
        <v>127.13769647044555</v>
      </c>
      <c r="AL160" s="22">
        <v>0</v>
      </c>
      <c r="AM160" s="22">
        <v>6.6880549486772534</v>
      </c>
      <c r="AN160" s="22">
        <v>343.61902590454696</v>
      </c>
      <c r="AO160" s="22">
        <v>0</v>
      </c>
      <c r="AP160" s="22">
        <v>211.96578372342546</v>
      </c>
      <c r="AQ160" s="22">
        <v>0</v>
      </c>
      <c r="AR160" s="22">
        <v>0</v>
      </c>
      <c r="AS160" s="22">
        <v>17.534916670653399</v>
      </c>
      <c r="AT160" s="22">
        <v>0</v>
      </c>
      <c r="AU160" s="22">
        <v>0</v>
      </c>
      <c r="AV160" s="22">
        <v>0</v>
      </c>
      <c r="AW160" s="22">
        <v>0</v>
      </c>
      <c r="AX160" s="22">
        <v>8088.4864965739253</v>
      </c>
      <c r="AY160" s="22">
        <v>0.20509259211965961</v>
      </c>
      <c r="AZ160" s="22">
        <v>0</v>
      </c>
      <c r="BA160" s="22">
        <v>19258.967027830538</v>
      </c>
      <c r="BB160" s="22">
        <v>1174.351029038846</v>
      </c>
      <c r="BC160" s="22">
        <v>90.353403410655929</v>
      </c>
      <c r="BD160" s="22">
        <v>604416.03431314661</v>
      </c>
    </row>
    <row r="161" spans="1:56" x14ac:dyDescent="0.3">
      <c r="A161" s="23" t="s">
        <v>36</v>
      </c>
      <c r="B161" s="22">
        <v>0</v>
      </c>
      <c r="C161" s="22">
        <v>0</v>
      </c>
      <c r="D161" s="22">
        <v>0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0.10405046973184845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v>0</v>
      </c>
      <c r="AO161" s="22">
        <v>0</v>
      </c>
      <c r="AP161" s="22">
        <v>0</v>
      </c>
      <c r="AQ161" s="22"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v>0</v>
      </c>
      <c r="AW161" s="22"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v>0</v>
      </c>
      <c r="BC161" s="22">
        <v>0</v>
      </c>
      <c r="BD161" s="22">
        <v>0.10405046973184845</v>
      </c>
    </row>
    <row r="162" spans="1:56" x14ac:dyDescent="0.3">
      <c r="A162" s="23" t="s">
        <v>37</v>
      </c>
      <c r="B162" s="22">
        <v>0</v>
      </c>
      <c r="C162" s="22">
        <v>0</v>
      </c>
      <c r="D162" s="22">
        <v>0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582.23235216367118</v>
      </c>
      <c r="K162" s="22">
        <v>0</v>
      </c>
      <c r="L162" s="22">
        <v>0</v>
      </c>
      <c r="M162" s="22">
        <v>0</v>
      </c>
      <c r="N162" s="22">
        <v>533.74080595653106</v>
      </c>
      <c r="O162" s="22">
        <v>1799.4925679609255</v>
      </c>
      <c r="P162" s="22">
        <v>0</v>
      </c>
      <c r="Q162" s="22">
        <v>31.360855856903459</v>
      </c>
      <c r="R162" s="22">
        <v>3.7557842874421006E-4</v>
      </c>
      <c r="S162" s="22">
        <v>7.5070073503140225E-2</v>
      </c>
      <c r="T162" s="22">
        <v>0</v>
      </c>
      <c r="U162" s="22">
        <v>5.1610089623396629</v>
      </c>
      <c r="V162" s="22">
        <v>0</v>
      </c>
      <c r="W162" s="22">
        <v>0</v>
      </c>
      <c r="X162" s="22">
        <v>0</v>
      </c>
      <c r="Y162" s="22">
        <v>3.4102354355611553</v>
      </c>
      <c r="Z162" s="22">
        <v>204.56822480163513</v>
      </c>
      <c r="AA162" s="22">
        <v>0</v>
      </c>
      <c r="AB162" s="22">
        <v>1.1291745489854224</v>
      </c>
      <c r="AC162" s="22">
        <v>0</v>
      </c>
      <c r="AD162" s="22">
        <v>0</v>
      </c>
      <c r="AE162" s="22">
        <v>0</v>
      </c>
      <c r="AF162" s="22">
        <v>0</v>
      </c>
      <c r="AG162" s="22">
        <v>2.1335087177331413E-3</v>
      </c>
      <c r="AH162" s="22">
        <v>0</v>
      </c>
      <c r="AI162" s="22">
        <v>0</v>
      </c>
      <c r="AJ162" s="22">
        <v>0</v>
      </c>
      <c r="AK162" s="22">
        <v>0</v>
      </c>
      <c r="AL162" s="22">
        <v>2326.1261618775807</v>
      </c>
      <c r="AM162" s="22">
        <v>0</v>
      </c>
      <c r="AN162" s="22">
        <v>0</v>
      </c>
      <c r="AO162" s="22">
        <v>0</v>
      </c>
      <c r="AP162" s="22">
        <v>0</v>
      </c>
      <c r="AQ162" s="22"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v>0</v>
      </c>
      <c r="AW162" s="22">
        <v>0</v>
      </c>
      <c r="AX162" s="22">
        <v>0</v>
      </c>
      <c r="AY162" s="22">
        <v>0</v>
      </c>
      <c r="AZ162" s="22">
        <v>0</v>
      </c>
      <c r="BA162" s="22">
        <v>3.4295596699608595</v>
      </c>
      <c r="BB162" s="22">
        <v>0</v>
      </c>
      <c r="BC162" s="22">
        <v>30.461051141007527</v>
      </c>
      <c r="BD162" s="22">
        <v>5521.1895775357507</v>
      </c>
    </row>
    <row r="163" spans="1:56" x14ac:dyDescent="0.3">
      <c r="A163" s="23" t="s">
        <v>38</v>
      </c>
      <c r="B163" s="22">
        <v>0</v>
      </c>
      <c r="C163" s="22">
        <v>0</v>
      </c>
      <c r="D163" s="22">
        <v>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0</v>
      </c>
      <c r="AQ163" s="22"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0</v>
      </c>
      <c r="AW163" s="22"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v>0</v>
      </c>
      <c r="BC163" s="22">
        <v>0</v>
      </c>
      <c r="BD163" s="22">
        <v>0</v>
      </c>
    </row>
    <row r="164" spans="1:56" x14ac:dyDescent="0.3">
      <c r="A164" s="23" t="s">
        <v>197</v>
      </c>
      <c r="B164" s="22">
        <v>8.3680748215104045E-2</v>
      </c>
      <c r="C164" s="22">
        <v>107.30893725972996</v>
      </c>
      <c r="D164" s="22">
        <v>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1252962.1487711556</v>
      </c>
      <c r="K164" s="22">
        <v>15111.326366091205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0.10460104267365042</v>
      </c>
      <c r="R164" s="22">
        <v>22.780881881320035</v>
      </c>
      <c r="S164" s="22">
        <v>134.57125417173575</v>
      </c>
      <c r="T164" s="22">
        <v>0</v>
      </c>
      <c r="U164" s="22">
        <v>0.51849416283381511</v>
      </c>
      <c r="V164" s="22">
        <v>4.4227867116684036</v>
      </c>
      <c r="W164" s="22">
        <v>0</v>
      </c>
      <c r="X164" s="22">
        <v>0</v>
      </c>
      <c r="Y164" s="22">
        <v>5226.1151987672383</v>
      </c>
      <c r="Z164" s="22">
        <v>7236.3282359168325</v>
      </c>
      <c r="AA164" s="22">
        <v>0</v>
      </c>
      <c r="AB164" s="22">
        <v>0</v>
      </c>
      <c r="AC164" s="22">
        <v>0</v>
      </c>
      <c r="AD164" s="22">
        <v>0</v>
      </c>
      <c r="AE164" s="22">
        <v>3450.4387233239704</v>
      </c>
      <c r="AF164" s="22">
        <v>0</v>
      </c>
      <c r="AG164" s="22">
        <v>0.41856091122385014</v>
      </c>
      <c r="AH164" s="22">
        <v>0</v>
      </c>
      <c r="AI164" s="22">
        <v>843.10376369158803</v>
      </c>
      <c r="AJ164" s="22">
        <v>0</v>
      </c>
      <c r="AK164" s="22">
        <v>1485.6482458565176</v>
      </c>
      <c r="AL164" s="22">
        <v>157701.521494152</v>
      </c>
      <c r="AM164" s="22">
        <v>1.1234040194732662</v>
      </c>
      <c r="AN164" s="22">
        <v>11.686988258310366</v>
      </c>
      <c r="AO164" s="22">
        <v>0</v>
      </c>
      <c r="AP164" s="22">
        <v>0</v>
      </c>
      <c r="AQ164" s="22">
        <v>0</v>
      </c>
      <c r="AR164" s="22">
        <v>2235.0465375664253</v>
      </c>
      <c r="AS164" s="22">
        <v>261.23851136879978</v>
      </c>
      <c r="AT164" s="22">
        <v>0</v>
      </c>
      <c r="AU164" s="22">
        <v>0</v>
      </c>
      <c r="AV164" s="22">
        <v>0</v>
      </c>
      <c r="AW164" s="22">
        <v>0</v>
      </c>
      <c r="AX164" s="22">
        <v>0</v>
      </c>
      <c r="AY164" s="22">
        <v>0.99378047876481246</v>
      </c>
      <c r="AZ164" s="22">
        <v>2.0339070746726677</v>
      </c>
      <c r="BA164" s="22">
        <v>673.25783663165942</v>
      </c>
      <c r="BB164" s="22">
        <v>1083.0008637183521</v>
      </c>
      <c r="BC164" s="22">
        <v>46.883875961098376</v>
      </c>
      <c r="BD164" s="22">
        <v>1448602.1057009227</v>
      </c>
    </row>
    <row r="165" spans="1:56" x14ac:dyDescent="0.3">
      <c r="A165" s="23" t="s">
        <v>40</v>
      </c>
      <c r="B165" s="22">
        <v>0</v>
      </c>
      <c r="C165" s="22">
        <v>0</v>
      </c>
      <c r="D165" s="22">
        <v>0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v>0</v>
      </c>
      <c r="AO165" s="22">
        <v>0</v>
      </c>
      <c r="AP165" s="22">
        <v>0</v>
      </c>
      <c r="AQ165" s="22"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</row>
    <row r="166" spans="1:56" x14ac:dyDescent="0.3">
      <c r="A166" s="23" t="s">
        <v>41</v>
      </c>
      <c r="B166" s="22">
        <v>0</v>
      </c>
      <c r="C166" s="22">
        <v>0</v>
      </c>
      <c r="D166" s="22">
        <v>0</v>
      </c>
      <c r="E166" s="22">
        <v>0</v>
      </c>
      <c r="F166" s="22">
        <v>0</v>
      </c>
      <c r="G166" s="22">
        <v>0</v>
      </c>
      <c r="H166" s="22">
        <v>0</v>
      </c>
      <c r="I166" s="22">
        <v>2.4581923474149194</v>
      </c>
      <c r="J166" s="22">
        <v>4317.6566370093196</v>
      </c>
      <c r="K166" s="22">
        <v>0</v>
      </c>
      <c r="L166" s="22">
        <v>0</v>
      </c>
      <c r="M166" s="22">
        <v>0</v>
      </c>
      <c r="N166" s="22">
        <v>23.680456217009894</v>
      </c>
      <c r="O166" s="22">
        <v>0</v>
      </c>
      <c r="P166" s="22">
        <v>0</v>
      </c>
      <c r="Q166" s="22">
        <v>3.6157929438372877E-4</v>
      </c>
      <c r="R166" s="22">
        <v>2.5470204152174892E-4</v>
      </c>
      <c r="S166" s="22">
        <v>4.228535835664931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1.6564658272622104E-4</v>
      </c>
      <c r="Z166" s="22">
        <v>0.19408831237061275</v>
      </c>
      <c r="AA166" s="22">
        <v>0</v>
      </c>
      <c r="AB166" s="22">
        <v>25.323413134075782</v>
      </c>
      <c r="AC166" s="22">
        <v>3.212428189883656</v>
      </c>
      <c r="AD166" s="22">
        <v>0</v>
      </c>
      <c r="AE166" s="22">
        <v>0</v>
      </c>
      <c r="AF166" s="22">
        <v>0</v>
      </c>
      <c r="AG166" s="22">
        <v>0.31379173293421248</v>
      </c>
      <c r="AH166" s="22">
        <v>0</v>
      </c>
      <c r="AI166" s="22">
        <v>0</v>
      </c>
      <c r="AJ166" s="22">
        <v>0</v>
      </c>
      <c r="AK166" s="22">
        <v>0</v>
      </c>
      <c r="AL166" s="22">
        <v>3.3883758770098091E-4</v>
      </c>
      <c r="AM166" s="22">
        <v>0</v>
      </c>
      <c r="AN166" s="22">
        <v>4.039895645299605E-2</v>
      </c>
      <c r="AO166" s="22">
        <v>0</v>
      </c>
      <c r="AP166" s="22">
        <v>0</v>
      </c>
      <c r="AQ166" s="22">
        <v>0</v>
      </c>
      <c r="AR166" s="22">
        <v>0</v>
      </c>
      <c r="AS166" s="22">
        <v>4.6945622336331504E-3</v>
      </c>
      <c r="AT166" s="22">
        <v>0</v>
      </c>
      <c r="AU166" s="22">
        <v>0</v>
      </c>
      <c r="AV166" s="22"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6.1130479639607938</v>
      </c>
      <c r="BB166" s="22">
        <v>0</v>
      </c>
      <c r="BC166" s="22">
        <v>257.12804010031647</v>
      </c>
      <c r="BD166" s="22">
        <v>4640.3548451271436</v>
      </c>
    </row>
    <row r="167" spans="1:56" x14ac:dyDescent="0.3">
      <c r="A167" s="23" t="s">
        <v>42</v>
      </c>
      <c r="B167" s="22">
        <v>48.331312037771156</v>
      </c>
      <c r="C167" s="22">
        <v>0</v>
      </c>
      <c r="D167" s="22">
        <v>0</v>
      </c>
      <c r="E167" s="22">
        <v>0</v>
      </c>
      <c r="F167" s="22">
        <v>0.36300236360563509</v>
      </c>
      <c r="G167" s="22">
        <v>0</v>
      </c>
      <c r="H167" s="22">
        <v>0</v>
      </c>
      <c r="I167" s="22">
        <v>0</v>
      </c>
      <c r="J167" s="22">
        <v>41.01806317371021</v>
      </c>
      <c r="K167" s="22">
        <v>755.71654251614837</v>
      </c>
      <c r="L167" s="22">
        <v>0</v>
      </c>
      <c r="M167" s="22">
        <v>0</v>
      </c>
      <c r="N167" s="22">
        <v>0</v>
      </c>
      <c r="O167" s="22">
        <v>2.4613246817769321</v>
      </c>
      <c r="P167" s="22">
        <v>0</v>
      </c>
      <c r="Q167" s="22">
        <v>2.090437235225439E-2</v>
      </c>
      <c r="R167" s="22">
        <v>6.4628097321150657E-2</v>
      </c>
      <c r="S167" s="22">
        <v>43359.244472087972</v>
      </c>
      <c r="T167" s="22">
        <v>0</v>
      </c>
      <c r="U167" s="22">
        <v>1.4264050374886477</v>
      </c>
      <c r="V167" s="22">
        <v>4.3560548395209597</v>
      </c>
      <c r="W167" s="22">
        <v>16.451861902778468</v>
      </c>
      <c r="X167" s="22">
        <v>0</v>
      </c>
      <c r="Y167" s="22">
        <v>9.5767039152208164E-3</v>
      </c>
      <c r="Z167" s="22">
        <v>3271.4446746179956</v>
      </c>
      <c r="AA167" s="22">
        <v>0</v>
      </c>
      <c r="AB167" s="22">
        <v>0</v>
      </c>
      <c r="AC167" s="22">
        <v>0</v>
      </c>
      <c r="AD167" s="22">
        <v>0</v>
      </c>
      <c r="AE167" s="22">
        <v>423.97058816368292</v>
      </c>
      <c r="AF167" s="22">
        <v>0</v>
      </c>
      <c r="AG167" s="22">
        <v>8.3648813784973602E-2</v>
      </c>
      <c r="AH167" s="22">
        <v>3.2599503392381712</v>
      </c>
      <c r="AI167" s="22">
        <v>8.2521787656069279</v>
      </c>
      <c r="AJ167" s="22">
        <v>0</v>
      </c>
      <c r="AK167" s="22">
        <v>1946.0729551237812</v>
      </c>
      <c r="AL167" s="22">
        <v>15025.618069685579</v>
      </c>
      <c r="AM167" s="22">
        <v>4708.9562595947045</v>
      </c>
      <c r="AN167" s="22">
        <v>4.1460162287438012</v>
      </c>
      <c r="AO167" s="22">
        <v>0</v>
      </c>
      <c r="AP167" s="22">
        <v>29.219221709658534</v>
      </c>
      <c r="AQ167" s="22"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v>0</v>
      </c>
      <c r="AW167" s="22">
        <v>160.38826833205144</v>
      </c>
      <c r="AX167" s="22">
        <v>2.6540353500480345</v>
      </c>
      <c r="AY167" s="22">
        <v>4.9698903275454134E-2</v>
      </c>
      <c r="AZ167" s="22">
        <v>38.85829439649855</v>
      </c>
      <c r="BA167" s="22">
        <v>134.48489670343929</v>
      </c>
      <c r="BB167" s="22">
        <v>58.139352382947607</v>
      </c>
      <c r="BC167" s="22">
        <v>1.8145450712461377</v>
      </c>
      <c r="BD167" s="22">
        <v>70046.876801996652</v>
      </c>
    </row>
    <row r="168" spans="1:56" x14ac:dyDescent="0.3">
      <c r="A168" s="23" t="s">
        <v>43</v>
      </c>
      <c r="B168" s="22">
        <v>0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3.8267276114525233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v>0</v>
      </c>
      <c r="AQ168" s="22"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3.8267276114525233</v>
      </c>
    </row>
    <row r="169" spans="1:56" x14ac:dyDescent="0.3">
      <c r="A169" s="23" t="s">
        <v>44</v>
      </c>
      <c r="B169" s="22">
        <v>0</v>
      </c>
      <c r="C169" s="22">
        <v>0</v>
      </c>
      <c r="D169" s="22">
        <v>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17.498581714187448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v>0</v>
      </c>
      <c r="AQ169" s="22">
        <v>0.15654794774123956</v>
      </c>
      <c r="AR169" s="22">
        <v>0</v>
      </c>
      <c r="AS169" s="22">
        <v>0</v>
      </c>
      <c r="AT169" s="22">
        <v>0</v>
      </c>
      <c r="AU169" s="22">
        <v>0</v>
      </c>
      <c r="AV169" s="22">
        <v>0</v>
      </c>
      <c r="AW169" s="22"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v>0</v>
      </c>
      <c r="BC169" s="22">
        <v>2.5163633081369623</v>
      </c>
      <c r="BD169" s="22">
        <v>20.171492970065646</v>
      </c>
    </row>
    <row r="170" spans="1:56" x14ac:dyDescent="0.3">
      <c r="A170" s="23" t="s">
        <v>45</v>
      </c>
      <c r="B170" s="22">
        <v>0</v>
      </c>
      <c r="C170" s="22">
        <v>0</v>
      </c>
      <c r="D170" s="22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4.9102423423467512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0.42688306120180608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v>34.244863568396156</v>
      </c>
      <c r="AO170" s="22">
        <v>0</v>
      </c>
      <c r="AP170" s="22">
        <v>0</v>
      </c>
      <c r="AQ170" s="22"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v>0</v>
      </c>
      <c r="AW170" s="22">
        <v>0</v>
      </c>
      <c r="AX170" s="22">
        <v>0.11813571982325023</v>
      </c>
      <c r="AY170" s="22">
        <v>0</v>
      </c>
      <c r="AZ170" s="22">
        <v>0</v>
      </c>
      <c r="BA170" s="22">
        <v>0</v>
      </c>
      <c r="BB170" s="22">
        <v>0</v>
      </c>
      <c r="BC170" s="22">
        <v>2.2858899406290303</v>
      </c>
      <c r="BD170" s="22">
        <v>41.986014632396987</v>
      </c>
    </row>
    <row r="171" spans="1:56" x14ac:dyDescent="0.3">
      <c r="A171" s="23" t="s">
        <v>46</v>
      </c>
      <c r="B171" s="22">
        <v>0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6.6041811524828631E-2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5.3210703191944372E-3</v>
      </c>
      <c r="R171" s="22">
        <v>3.7482441456985036E-3</v>
      </c>
      <c r="S171" s="22">
        <v>0.74919362239767484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2.4376869154600156E-3</v>
      </c>
      <c r="Z171" s="22">
        <v>2.8562408697047355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2.1292254690394679E-2</v>
      </c>
      <c r="AH171" s="22">
        <v>0</v>
      </c>
      <c r="AI171" s="22">
        <v>0</v>
      </c>
      <c r="AJ171" s="22">
        <v>0</v>
      </c>
      <c r="AK171" s="22">
        <v>9.5668190286313098E-2</v>
      </c>
      <c r="AL171" s="22">
        <v>4.9863989972548234E-3</v>
      </c>
      <c r="AM171" s="22">
        <v>0</v>
      </c>
      <c r="AN171" s="22">
        <v>0.59451879974170174</v>
      </c>
      <c r="AO171" s="22">
        <v>0</v>
      </c>
      <c r="AP171" s="22">
        <v>0</v>
      </c>
      <c r="AQ171" s="22"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34.226744592963144</v>
      </c>
      <c r="BB171" s="22">
        <v>0</v>
      </c>
      <c r="BC171" s="22">
        <v>5.2259501519328531E-2</v>
      </c>
      <c r="BD171" s="22">
        <v>38.678453043205728</v>
      </c>
    </row>
    <row r="172" spans="1:56" x14ac:dyDescent="0.3">
      <c r="A172" s="23" t="s">
        <v>47</v>
      </c>
      <c r="B172" s="22">
        <v>0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25.110888433531745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0</v>
      </c>
      <c r="AQ172" s="22"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0.93933659720328488</v>
      </c>
      <c r="BD172" s="22">
        <v>26.050225030735024</v>
      </c>
    </row>
    <row r="173" spans="1:56" x14ac:dyDescent="0.3">
      <c r="A173" s="23" t="s">
        <v>48</v>
      </c>
      <c r="B173" s="22">
        <v>0</v>
      </c>
      <c r="C173" s="22">
        <v>0</v>
      </c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0</v>
      </c>
      <c r="AQ173" s="22"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50.334414732781681</v>
      </c>
      <c r="BD173" s="22">
        <v>50.334414732781681</v>
      </c>
    </row>
    <row r="174" spans="1:56" x14ac:dyDescent="0.3">
      <c r="A174" s="23" t="s">
        <v>49</v>
      </c>
      <c r="B174" s="22">
        <v>0.88927931425231932</v>
      </c>
      <c r="C174" s="22">
        <v>1.056698647253367</v>
      </c>
      <c r="D174" s="22">
        <v>0.11813571982325023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58.074385262015269</v>
      </c>
      <c r="K174" s="22">
        <v>1311.3238842544934</v>
      </c>
      <c r="L174" s="22">
        <v>0</v>
      </c>
      <c r="M174" s="22">
        <v>0</v>
      </c>
      <c r="N174" s="22">
        <v>6.3662832081437415</v>
      </c>
      <c r="O174" s="22">
        <v>0.32179300369032582</v>
      </c>
      <c r="P174" s="22">
        <v>0</v>
      </c>
      <c r="Q174" s="22">
        <v>0.17608253581989566</v>
      </c>
      <c r="R174" s="22">
        <v>469.41667228665068</v>
      </c>
      <c r="S174" s="22">
        <v>7470.2911538027756</v>
      </c>
      <c r="T174" s="22">
        <v>5.0733131212438755E-3</v>
      </c>
      <c r="U174" s="22">
        <v>0.37693328324283665</v>
      </c>
      <c r="V174" s="22">
        <v>1.3713357865919811</v>
      </c>
      <c r="W174" s="22">
        <v>0</v>
      </c>
      <c r="X174" s="22">
        <v>2.585940173799735</v>
      </c>
      <c r="Y174" s="22">
        <v>1.8672350159349109</v>
      </c>
      <c r="Z174" s="22">
        <v>8.5711757981870882</v>
      </c>
      <c r="AA174" s="22">
        <v>0</v>
      </c>
      <c r="AB174" s="22">
        <v>0</v>
      </c>
      <c r="AC174" s="22">
        <v>0</v>
      </c>
      <c r="AD174" s="22">
        <v>4.3485541039233215E-3</v>
      </c>
      <c r="AE174" s="22">
        <v>33.126577249504585</v>
      </c>
      <c r="AF174" s="22">
        <v>0</v>
      </c>
      <c r="AG174" s="22">
        <v>8.5646939142135989E-3</v>
      </c>
      <c r="AH174" s="22">
        <v>0</v>
      </c>
      <c r="AI174" s="22">
        <v>20.647101146140635</v>
      </c>
      <c r="AJ174" s="22">
        <v>0</v>
      </c>
      <c r="AK174" s="22">
        <v>370.35258260982016</v>
      </c>
      <c r="AL174" s="22">
        <v>212.79311743352784</v>
      </c>
      <c r="AM174" s="22">
        <v>9.7486248838383568E-2</v>
      </c>
      <c r="AN174" s="22">
        <v>4.7783076867257082</v>
      </c>
      <c r="AO174" s="22">
        <v>3.6962709883348231E-2</v>
      </c>
      <c r="AP174" s="22">
        <v>1107.2873407951124</v>
      </c>
      <c r="AQ174" s="22">
        <v>6.0154998437605946E-2</v>
      </c>
      <c r="AR174" s="22">
        <v>0</v>
      </c>
      <c r="AS174" s="22">
        <v>38.775332185666933</v>
      </c>
      <c r="AT174" s="22">
        <v>13.023919541250347</v>
      </c>
      <c r="AU174" s="22">
        <v>0.1311813821350202</v>
      </c>
      <c r="AV174" s="22">
        <v>3.2374985303709125</v>
      </c>
      <c r="AW174" s="22">
        <v>4.4384242220710703</v>
      </c>
      <c r="AX174" s="22">
        <v>0</v>
      </c>
      <c r="AY174" s="22">
        <v>8.6237835510877783E-2</v>
      </c>
      <c r="AZ174" s="22">
        <v>0</v>
      </c>
      <c r="BA174" s="22">
        <v>13.805017004112921</v>
      </c>
      <c r="BB174" s="22">
        <v>76.141761992148801</v>
      </c>
      <c r="BC174" s="22">
        <v>35.9350565811351</v>
      </c>
      <c r="BD174" s="22">
        <v>11267.579034806216</v>
      </c>
    </row>
    <row r="175" spans="1:56" x14ac:dyDescent="0.3">
      <c r="A175" s="23" t="s">
        <v>50</v>
      </c>
      <c r="B175" s="22">
        <v>7.2740656201082547</v>
      </c>
      <c r="C175" s="22">
        <v>0</v>
      </c>
      <c r="D175" s="22">
        <v>101.67436972911092</v>
      </c>
      <c r="E175" s="22">
        <v>31.435161295588873</v>
      </c>
      <c r="F175" s="22">
        <v>0</v>
      </c>
      <c r="G175" s="22">
        <v>5.0312770982392827</v>
      </c>
      <c r="H175" s="22">
        <v>0</v>
      </c>
      <c r="I175" s="22">
        <v>45.580145332420827</v>
      </c>
      <c r="J175" s="22">
        <v>41505.894542529699</v>
      </c>
      <c r="K175" s="22">
        <v>17708.651796296395</v>
      </c>
      <c r="L175" s="22">
        <v>0</v>
      </c>
      <c r="M175" s="22">
        <v>0</v>
      </c>
      <c r="N175" s="22">
        <v>950.72560133590491</v>
      </c>
      <c r="O175" s="22">
        <v>1715.877707187457</v>
      </c>
      <c r="P175" s="22">
        <v>0</v>
      </c>
      <c r="Q175" s="22">
        <v>0</v>
      </c>
      <c r="R175" s="22">
        <v>176.06115659105333</v>
      </c>
      <c r="S175" s="22">
        <v>47166.912728841155</v>
      </c>
      <c r="T175" s="22">
        <v>3.7644273263236476</v>
      </c>
      <c r="U175" s="22">
        <v>0</v>
      </c>
      <c r="V175" s="22">
        <v>42.666519864119948</v>
      </c>
      <c r="W175" s="22">
        <v>0</v>
      </c>
      <c r="X175" s="22">
        <v>0</v>
      </c>
      <c r="Y175" s="22">
        <v>88.353741093759723</v>
      </c>
      <c r="Z175" s="22">
        <v>520500.61546896183</v>
      </c>
      <c r="AA175" s="22">
        <v>0</v>
      </c>
      <c r="AB175" s="22">
        <v>0</v>
      </c>
      <c r="AC175" s="22">
        <v>0</v>
      </c>
      <c r="AD175" s="22">
        <v>0</v>
      </c>
      <c r="AE175" s="22">
        <v>24845.173911178248</v>
      </c>
      <c r="AF175" s="22">
        <v>0</v>
      </c>
      <c r="AG175" s="22">
        <v>751.06194983438058</v>
      </c>
      <c r="AH175" s="22">
        <v>0</v>
      </c>
      <c r="AI175" s="22">
        <v>301.70504644459646</v>
      </c>
      <c r="AJ175" s="22">
        <v>0</v>
      </c>
      <c r="AK175" s="22">
        <v>3399.2630398531696</v>
      </c>
      <c r="AL175" s="22">
        <v>164720.75089673762</v>
      </c>
      <c r="AM175" s="22">
        <v>38939.760032338454</v>
      </c>
      <c r="AN175" s="22">
        <v>219.07793074547376</v>
      </c>
      <c r="AO175" s="22">
        <v>2.4524250676289427</v>
      </c>
      <c r="AP175" s="22">
        <v>128486.64978391537</v>
      </c>
      <c r="AQ175" s="22">
        <v>0</v>
      </c>
      <c r="AR175" s="22">
        <v>633.02173875443293</v>
      </c>
      <c r="AS175" s="22">
        <v>17553.190494245006</v>
      </c>
      <c r="AT175" s="22">
        <v>2.5414399701362531</v>
      </c>
      <c r="AU175" s="22">
        <v>0</v>
      </c>
      <c r="AV175" s="22">
        <v>10.292186843526409</v>
      </c>
      <c r="AW175" s="22">
        <v>0</v>
      </c>
      <c r="AX175" s="22">
        <v>98.643992830709877</v>
      </c>
      <c r="AY175" s="22">
        <v>0</v>
      </c>
      <c r="AZ175" s="22">
        <v>6222.480328911839</v>
      </c>
      <c r="BA175" s="22">
        <v>0</v>
      </c>
      <c r="BB175" s="22">
        <v>172.71600235624962</v>
      </c>
      <c r="BC175" s="22">
        <v>546.50570387258131</v>
      </c>
      <c r="BD175" s="22">
        <v>1016955.8056130025</v>
      </c>
    </row>
    <row r="176" spans="1:56" x14ac:dyDescent="0.3">
      <c r="A176" s="23" t="s">
        <v>229</v>
      </c>
      <c r="B176" s="22">
        <v>0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7.3560692009859503</v>
      </c>
      <c r="K176" s="22">
        <v>41.089912744778204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2.7133176119662106E-3</v>
      </c>
      <c r="S176" s="22">
        <v>1.9328464377991003E-2</v>
      </c>
      <c r="T176" s="22">
        <v>0</v>
      </c>
      <c r="U176" s="22">
        <v>1.4098616754995774E-3</v>
      </c>
      <c r="V176" s="22">
        <v>1.0926427985121724E-2</v>
      </c>
      <c r="W176" s="22">
        <v>0</v>
      </c>
      <c r="X176" s="22">
        <v>0</v>
      </c>
      <c r="Y176" s="22">
        <v>0</v>
      </c>
      <c r="Z176" s="22">
        <v>11.137387962094415</v>
      </c>
      <c r="AA176" s="22">
        <v>0</v>
      </c>
      <c r="AB176" s="22">
        <v>0</v>
      </c>
      <c r="AC176" s="22">
        <v>0</v>
      </c>
      <c r="AD176" s="22">
        <v>0</v>
      </c>
      <c r="AE176" s="22">
        <v>1.0380106585865641</v>
      </c>
      <c r="AF176" s="22">
        <v>0</v>
      </c>
      <c r="AG176" s="22">
        <v>0</v>
      </c>
      <c r="AH176" s="22">
        <v>0</v>
      </c>
      <c r="AI176" s="22">
        <v>0.44868847822774049</v>
      </c>
      <c r="AJ176" s="22">
        <v>0</v>
      </c>
      <c r="AK176" s="22">
        <v>0</v>
      </c>
      <c r="AL176" s="22">
        <v>41.155856879432513</v>
      </c>
      <c r="AM176" s="22">
        <v>3.0547002969157511E-3</v>
      </c>
      <c r="AN176" s="22">
        <v>0</v>
      </c>
      <c r="AO176" s="22">
        <v>0</v>
      </c>
      <c r="AP176" s="22">
        <v>0.41147753948695176</v>
      </c>
      <c r="AQ176" s="22"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v>0</v>
      </c>
      <c r="AW176" s="22">
        <v>0</v>
      </c>
      <c r="AX176" s="22">
        <v>0</v>
      </c>
      <c r="AY176" s="22">
        <v>2.7022348780408566E-3</v>
      </c>
      <c r="AZ176" s="22">
        <v>0</v>
      </c>
      <c r="BA176" s="22">
        <v>1.1748847295829812E-3</v>
      </c>
      <c r="BB176" s="22">
        <v>0</v>
      </c>
      <c r="BC176" s="22">
        <v>3.2661795482406199E-2</v>
      </c>
      <c r="BD176" s="22">
        <v>102.71137515062986</v>
      </c>
    </row>
    <row r="177" spans="1:65" x14ac:dyDescent="0.3">
      <c r="A177" s="23" t="s">
        <v>51</v>
      </c>
      <c r="B177" s="22">
        <v>4.5018196458145299E-5</v>
      </c>
      <c r="C177" s="22">
        <v>1.1485962877228459</v>
      </c>
      <c r="D177" s="22">
        <v>0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7972.5157346055266</v>
      </c>
      <c r="K177" s="22">
        <v>0</v>
      </c>
      <c r="L177" s="22">
        <v>0.19853530460474189</v>
      </c>
      <c r="M177" s="22">
        <v>0</v>
      </c>
      <c r="N177" s="22">
        <v>0</v>
      </c>
      <c r="O177" s="22">
        <v>0</v>
      </c>
      <c r="P177" s="22">
        <v>0</v>
      </c>
      <c r="Q177" s="22">
        <v>9.7393433045665767E-4</v>
      </c>
      <c r="R177" s="22">
        <v>0.31912656652744981</v>
      </c>
      <c r="S177" s="22">
        <v>8.6142056997143808</v>
      </c>
      <c r="T177" s="22">
        <v>0</v>
      </c>
      <c r="U177" s="22">
        <v>3.282787584419828E-2</v>
      </c>
      <c r="V177" s="22">
        <v>0</v>
      </c>
      <c r="W177" s="22">
        <v>0</v>
      </c>
      <c r="X177" s="22">
        <v>0</v>
      </c>
      <c r="Y177" s="22">
        <v>4.4617846249980227E-4</v>
      </c>
      <c r="Z177" s="22">
        <v>56.659691038771932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4.3698877867473758E-3</v>
      </c>
      <c r="AH177" s="22">
        <v>0</v>
      </c>
      <c r="AI177" s="22">
        <v>2.0143619625291693</v>
      </c>
      <c r="AJ177" s="22">
        <v>0</v>
      </c>
      <c r="AK177" s="22">
        <v>4.8498560302946228</v>
      </c>
      <c r="AL177" s="22">
        <v>10.937687158818481</v>
      </c>
      <c r="AM177" s="22">
        <v>0</v>
      </c>
      <c r="AN177" s="22">
        <v>87.451882382904572</v>
      </c>
      <c r="AO177" s="22">
        <v>0</v>
      </c>
      <c r="AP177" s="22">
        <v>84.659329494936799</v>
      </c>
      <c r="AQ177" s="22">
        <v>0.11289956684784375</v>
      </c>
      <c r="AR177" s="22">
        <v>0.52430442504978914</v>
      </c>
      <c r="AS177" s="22">
        <v>43.892040456444057</v>
      </c>
      <c r="AT177" s="22">
        <v>8.6706816756900249</v>
      </c>
      <c r="AU177" s="22">
        <v>0</v>
      </c>
      <c r="AV177" s="22">
        <v>0</v>
      </c>
      <c r="AW177" s="22">
        <v>0</v>
      </c>
      <c r="AX177" s="22">
        <v>0</v>
      </c>
      <c r="AY177" s="22">
        <v>0</v>
      </c>
      <c r="AZ177" s="22">
        <v>1.0310178633779803</v>
      </c>
      <c r="BA177" s="22">
        <v>6.264642182722584</v>
      </c>
      <c r="BB177" s="22">
        <v>0</v>
      </c>
      <c r="BC177" s="22">
        <v>0</v>
      </c>
      <c r="BD177" s="22">
        <v>8289.9032555971025</v>
      </c>
    </row>
    <row r="178" spans="1:65" x14ac:dyDescent="0.3">
      <c r="A178" s="23" t="s">
        <v>52</v>
      </c>
      <c r="B178" s="22">
        <v>9196.2187320202138</v>
      </c>
      <c r="C178" s="22">
        <v>560.63178541767695</v>
      </c>
      <c r="D178" s="22">
        <v>312.24040848414251</v>
      </c>
      <c r="E178" s="22">
        <v>37.612359791805943</v>
      </c>
      <c r="F178" s="22">
        <v>0.36300236360563509</v>
      </c>
      <c r="G178" s="22">
        <v>5.0319995380277476</v>
      </c>
      <c r="H178" s="22">
        <v>0.57303649250501298</v>
      </c>
      <c r="I178" s="22">
        <v>52.438976856369649</v>
      </c>
      <c r="J178" s="22">
        <v>2435466.112197639</v>
      </c>
      <c r="K178" s="22">
        <v>56474.83865598675</v>
      </c>
      <c r="L178" s="22">
        <v>0.20505813576062687</v>
      </c>
      <c r="M178" s="22">
        <v>2.5511517409683488</v>
      </c>
      <c r="N178" s="22">
        <v>3343.4361071262492</v>
      </c>
      <c r="O178" s="22">
        <v>4148.1439354160011</v>
      </c>
      <c r="P178" s="22">
        <v>0</v>
      </c>
      <c r="Q178" s="22">
        <v>2316.3744601534327</v>
      </c>
      <c r="R178" s="22">
        <v>1704.2104064526043</v>
      </c>
      <c r="S178" s="22">
        <v>103437.31870806975</v>
      </c>
      <c r="T178" s="22">
        <v>3.7695006394448916</v>
      </c>
      <c r="U178" s="22">
        <v>30.15356697000697</v>
      </c>
      <c r="V178" s="22">
        <v>103.17190739013922</v>
      </c>
      <c r="W178" s="22">
        <v>16121.067117641105</v>
      </c>
      <c r="X178" s="22">
        <v>39.589961321135242</v>
      </c>
      <c r="Y178" s="22">
        <v>23220.477427170688</v>
      </c>
      <c r="Z178" s="22">
        <v>703763.59360571613</v>
      </c>
      <c r="AA178" s="22">
        <v>0</v>
      </c>
      <c r="AB178" s="22">
        <v>26.488100874909911</v>
      </c>
      <c r="AC178" s="22">
        <v>3.2499733332208316</v>
      </c>
      <c r="AD178" s="22">
        <v>7.9723491905260888E-2</v>
      </c>
      <c r="AE178" s="22">
        <v>157721.10826171137</v>
      </c>
      <c r="AF178" s="22">
        <v>0</v>
      </c>
      <c r="AG178" s="22">
        <v>793.54598994036746</v>
      </c>
      <c r="AH178" s="22">
        <v>28.561850936938253</v>
      </c>
      <c r="AI178" s="22">
        <v>2662.7703362232041</v>
      </c>
      <c r="AJ178" s="22">
        <v>41.65927641142904</v>
      </c>
      <c r="AK178" s="22">
        <v>27569.108075021988</v>
      </c>
      <c r="AL178" s="22">
        <v>658712.53323291778</v>
      </c>
      <c r="AM178" s="22">
        <v>44451.872483408697</v>
      </c>
      <c r="AN178" s="22">
        <v>2555.7425012757512</v>
      </c>
      <c r="AO178" s="22">
        <v>3.6729192527967554</v>
      </c>
      <c r="AP178" s="22">
        <v>265453.39066885639</v>
      </c>
      <c r="AQ178" s="22">
        <v>31.565991400525231</v>
      </c>
      <c r="AR178" s="22">
        <v>8104.9984283285185</v>
      </c>
      <c r="AS178" s="22">
        <v>90336.916468004332</v>
      </c>
      <c r="AT178" s="22">
        <v>70.538720526634833</v>
      </c>
      <c r="AU178" s="22">
        <v>0.13987849034286684</v>
      </c>
      <c r="AV178" s="22">
        <v>121.53689793009283</v>
      </c>
      <c r="AW178" s="22">
        <v>166.94845237355943</v>
      </c>
      <c r="AX178" s="22">
        <v>8555.5605013639233</v>
      </c>
      <c r="AY178" s="22">
        <v>4.3878975254016561</v>
      </c>
      <c r="AZ178" s="22">
        <v>31167.288883645055</v>
      </c>
      <c r="BA178" s="22">
        <v>64455.335816277315</v>
      </c>
      <c r="BB178" s="22">
        <v>3737.0558068922874</v>
      </c>
      <c r="BC178" s="22">
        <v>101463.9669139046</v>
      </c>
      <c r="BD178" s="22">
        <v>4828580.1481188536</v>
      </c>
    </row>
    <row r="181" spans="1:65" x14ac:dyDescent="0.3">
      <c r="A181" s="7" t="s">
        <v>306</v>
      </c>
      <c r="BF181" s="7" t="s">
        <v>305</v>
      </c>
    </row>
    <row r="182" spans="1:65" x14ac:dyDescent="0.3">
      <c r="A182" s="6" t="s">
        <v>86</v>
      </c>
      <c r="BF182" s="6" t="s">
        <v>86</v>
      </c>
    </row>
    <row r="183" spans="1:65" x14ac:dyDescent="0.3">
      <c r="A183" s="23" t="s">
        <v>67</v>
      </c>
      <c r="B183" s="23" t="s">
        <v>1</v>
      </c>
      <c r="C183" s="23" t="s">
        <v>2</v>
      </c>
      <c r="D183" s="23" t="s">
        <v>3</v>
      </c>
      <c r="E183" s="23" t="s">
        <v>4</v>
      </c>
      <c r="F183" s="23" t="s">
        <v>5</v>
      </c>
      <c r="G183" s="23" t="s">
        <v>6</v>
      </c>
      <c r="H183" s="23" t="s">
        <v>7</v>
      </c>
      <c r="I183" s="23" t="s">
        <v>8</v>
      </c>
      <c r="J183" s="23" t="s">
        <v>9</v>
      </c>
      <c r="K183" s="23" t="s">
        <v>360</v>
      </c>
      <c r="L183" s="23" t="s">
        <v>10</v>
      </c>
      <c r="M183" s="23" t="s">
        <v>11</v>
      </c>
      <c r="N183" s="23" t="s">
        <v>12</v>
      </c>
      <c r="O183" s="23" t="s">
        <v>13</v>
      </c>
      <c r="P183" s="23" t="s">
        <v>14</v>
      </c>
      <c r="Q183" s="23" t="s">
        <v>15</v>
      </c>
      <c r="R183" s="23" t="s">
        <v>16</v>
      </c>
      <c r="S183" s="23" t="s">
        <v>17</v>
      </c>
      <c r="T183" s="23" t="s">
        <v>18</v>
      </c>
      <c r="U183" s="23" t="s">
        <v>19</v>
      </c>
      <c r="V183" s="23" t="s">
        <v>20</v>
      </c>
      <c r="W183" s="23" t="s">
        <v>21</v>
      </c>
      <c r="X183" s="23" t="s">
        <v>22</v>
      </c>
      <c r="Y183" s="23" t="s">
        <v>23</v>
      </c>
      <c r="Z183" s="23" t="s">
        <v>24</v>
      </c>
      <c r="AA183" s="23" t="s">
        <v>25</v>
      </c>
      <c r="AB183" s="23" t="s">
        <v>26</v>
      </c>
      <c r="AC183" s="23" t="s">
        <v>27</v>
      </c>
      <c r="AD183" s="23" t="s">
        <v>28</v>
      </c>
      <c r="AE183" s="23" t="s">
        <v>29</v>
      </c>
      <c r="AF183" s="23" t="s">
        <v>30</v>
      </c>
      <c r="AG183" s="23" t="s">
        <v>31</v>
      </c>
      <c r="AH183" s="23" t="s">
        <v>32</v>
      </c>
      <c r="AI183" s="23" t="s">
        <v>33</v>
      </c>
      <c r="AJ183" s="24" t="s">
        <v>34</v>
      </c>
      <c r="AK183" s="23" t="s">
        <v>35</v>
      </c>
      <c r="AL183" s="23" t="s">
        <v>361</v>
      </c>
      <c r="AM183" s="23" t="s">
        <v>36</v>
      </c>
      <c r="AN183" s="23" t="s">
        <v>37</v>
      </c>
      <c r="AO183" s="23" t="s">
        <v>38</v>
      </c>
      <c r="AP183" s="23" t="s">
        <v>197</v>
      </c>
      <c r="AQ183" s="23" t="s">
        <v>40</v>
      </c>
      <c r="AR183" s="23" t="s">
        <v>41</v>
      </c>
      <c r="AS183" s="23" t="s">
        <v>42</v>
      </c>
      <c r="AT183" s="23" t="s">
        <v>43</v>
      </c>
      <c r="AU183" s="23" t="s">
        <v>44</v>
      </c>
      <c r="AV183" s="23" t="s">
        <v>45</v>
      </c>
      <c r="AW183" s="23" t="s">
        <v>46</v>
      </c>
      <c r="AX183" s="23" t="s">
        <v>47</v>
      </c>
      <c r="AY183" s="23" t="s">
        <v>48</v>
      </c>
      <c r="AZ183" s="23" t="s">
        <v>49</v>
      </c>
      <c r="BA183" s="23" t="s">
        <v>50</v>
      </c>
      <c r="BB183" s="23" t="s">
        <v>229</v>
      </c>
      <c r="BC183" s="24" t="s">
        <v>51</v>
      </c>
      <c r="BD183" s="23" t="s">
        <v>52</v>
      </c>
      <c r="BF183" s="1" t="s">
        <v>84</v>
      </c>
      <c r="BG183" s="12" t="s">
        <v>56</v>
      </c>
      <c r="BH183" s="12" t="s">
        <v>57</v>
      </c>
      <c r="BI183" s="12" t="s">
        <v>65</v>
      </c>
      <c r="BJ183" s="12" t="s">
        <v>58</v>
      </c>
      <c r="BK183" s="12" t="s">
        <v>59</v>
      </c>
      <c r="BL183" s="12" t="s">
        <v>60</v>
      </c>
      <c r="BM183" s="12" t="s">
        <v>61</v>
      </c>
    </row>
    <row r="184" spans="1:65" x14ac:dyDescent="0.3">
      <c r="A184" s="23" t="s">
        <v>1</v>
      </c>
      <c r="B184" s="22">
        <v>0</v>
      </c>
      <c r="C184" s="22">
        <v>0</v>
      </c>
      <c r="D184" s="22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533.47548006719342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29.126899082934113</v>
      </c>
      <c r="R184" s="22">
        <v>0</v>
      </c>
      <c r="S184" s="22">
        <v>55.521515769302553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22.806093742300753</v>
      </c>
      <c r="AK184" s="22">
        <v>0</v>
      </c>
      <c r="AL184" s="22">
        <v>8.3677681776892907</v>
      </c>
      <c r="AM184" s="22">
        <v>0</v>
      </c>
      <c r="AN184" s="22">
        <v>658.78182716356616</v>
      </c>
      <c r="AO184" s="22">
        <v>0</v>
      </c>
      <c r="AP184" s="22">
        <v>0</v>
      </c>
      <c r="AQ184" s="22"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1.6356075405960305E-3</v>
      </c>
      <c r="BD184" s="22">
        <v>1308.0812196105269</v>
      </c>
      <c r="BF184" s="12" t="s">
        <v>62</v>
      </c>
      <c r="BG184" s="13">
        <f>B184+AJ184+B218+AJ218</f>
        <v>22.806093742300753</v>
      </c>
      <c r="BH184" s="13">
        <f>SUM(C184,D184,G184,L184:U184,X184:Y184,AB184:AD184,AF184,AI184,AK184,AN184:AO184,AQ184,AT184:AW184,AZ184,AR184)+SUM(C218,D218,G218,L218:U218,X218:Y218,AB218:AD218,AF218,AI218,AK218,AN218:AO218,AQ218,AT218:AW218,AZ218,AR218)</f>
        <v>743.78113619938813</v>
      </c>
      <c r="BI184" s="13">
        <f>SUM(F184,H184,V184:W184,AA184,AE184,AH184,AM184,AS184,AX184,BB184,AY184)+SUM(F218,H218,V218:W218,AA218,AE218,AH218,AM218,AS218,AX218,BB218,AY218)</f>
        <v>0</v>
      </c>
      <c r="BJ184" s="13">
        <f>SUM(E184,I184,AG184,BA184)+SUM(E218,I218,AG218,BA218)</f>
        <v>0</v>
      </c>
      <c r="BK184" s="13">
        <f>SUM(J184:K184,Z184,AL184,AP184)+SUM(J218:K218,Z218,AL218,AP218)</f>
        <v>541.84324824488272</v>
      </c>
      <c r="BL184" s="13">
        <f>BC184+BC218</f>
        <v>1.6356075405960305E-3</v>
      </c>
      <c r="BM184" s="13">
        <f>SUM(BG184:BL184)</f>
        <v>1308.4321137941122</v>
      </c>
    </row>
    <row r="185" spans="1:65" x14ac:dyDescent="0.3">
      <c r="A185" s="23" t="s">
        <v>2</v>
      </c>
      <c r="B185" s="22">
        <v>0</v>
      </c>
      <c r="C185" s="22">
        <v>0</v>
      </c>
      <c r="D185" s="22">
        <v>0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3.6649505283827928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0</v>
      </c>
      <c r="AQ185" s="22">
        <v>0</v>
      </c>
      <c r="AR185" s="22">
        <v>0</v>
      </c>
      <c r="AS185" s="22">
        <v>0</v>
      </c>
      <c r="AT185" s="22">
        <v>9.6287698611042194E-2</v>
      </c>
      <c r="AU185" s="22">
        <v>0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3.7612382269938354</v>
      </c>
      <c r="BF185" s="12" t="s">
        <v>63</v>
      </c>
      <c r="BG185" s="13">
        <f>BG190-SUM(BG186:BG189,BG184)</f>
        <v>213.22986082179887</v>
      </c>
      <c r="BH185" s="13">
        <f t="shared" ref="BH185:BM185" si="3">BH190-SUM(BH186:BH189,BH184)</f>
        <v>51038.374018631934</v>
      </c>
      <c r="BI185" s="13">
        <f t="shared" si="3"/>
        <v>90397.486004633683</v>
      </c>
      <c r="BJ185" s="13">
        <f t="shared" si="3"/>
        <v>29852.991531133375</v>
      </c>
      <c r="BK185" s="13">
        <f t="shared" si="3"/>
        <v>626493.35246754298</v>
      </c>
      <c r="BL185" s="13">
        <f t="shared" si="3"/>
        <v>5273.0956085873331</v>
      </c>
      <c r="BM185" s="13">
        <f t="shared" si="3"/>
        <v>803268.52949135145</v>
      </c>
    </row>
    <row r="186" spans="1:65" x14ac:dyDescent="0.3">
      <c r="A186" s="23" t="s">
        <v>3</v>
      </c>
      <c r="B186" s="22">
        <v>0</v>
      </c>
      <c r="C186" s="22">
        <v>0</v>
      </c>
      <c r="D186" s="22">
        <v>0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176.1097305190527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3.2350263185386414E-3</v>
      </c>
      <c r="R186" s="22">
        <v>3.1699936372955548</v>
      </c>
      <c r="S186" s="22">
        <v>0.45548375434826049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1.4820291510570184E-3</v>
      </c>
      <c r="Z186" s="22">
        <v>34.672154106082921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1.29449528332643E-2</v>
      </c>
      <c r="AH186" s="22">
        <v>0</v>
      </c>
      <c r="AI186" s="22">
        <v>0</v>
      </c>
      <c r="AJ186" s="22">
        <v>0</v>
      </c>
      <c r="AK186" s="22">
        <v>0</v>
      </c>
      <c r="AL186" s="22">
        <v>3.0315577549623798E-3</v>
      </c>
      <c r="AM186" s="22">
        <v>0</v>
      </c>
      <c r="AN186" s="22">
        <v>0.36144682341307172</v>
      </c>
      <c r="AO186" s="22">
        <v>0</v>
      </c>
      <c r="AP186" s="22">
        <v>0</v>
      </c>
      <c r="AQ186" s="22">
        <v>29.352703123459889</v>
      </c>
      <c r="AR186" s="22">
        <v>0</v>
      </c>
      <c r="AS186" s="22">
        <v>0</v>
      </c>
      <c r="AT186" s="22">
        <v>0</v>
      </c>
      <c r="AU186" s="22">
        <v>0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20.808674367020696</v>
      </c>
      <c r="BB186" s="22">
        <v>0</v>
      </c>
      <c r="BC186" s="22">
        <v>268.24631314601925</v>
      </c>
      <c r="BD186" s="22">
        <v>533.19719304274997</v>
      </c>
      <c r="BF186" s="12" t="s">
        <v>65</v>
      </c>
      <c r="BG186" s="13">
        <f>B188+AJ188+B190+AJ190+B204+AJ204+B205+AJ205+B209+AJ209+B213+AJ213+B216+AJ216+B221+AJ221+B227+AJ227+B232+AJ232+B233+AJ233+B236+AJ236</f>
        <v>30.389505638793569</v>
      </c>
      <c r="BH186" s="13">
        <f>SUM(C188,D188,G188,L188:U188,X188:Y188,AB188:AD188,AF188,AI188,AK188,AN188:AO188,AQ188,AT188:AW188,AZ188,AR188)+SUM(C190,D190,G190,L190:U190,X190:Y190,AB190:AD190,AF190,AI190,AK190,AN190:AO190,AQ190,AT190:AW190,AZ190,AR190)+SUM(C204,D204,G204,L204:U204,X204:Y204,AB204:AD204,AF204,AI204,AK204,AN204:AO204,AQ204,AT204:AW204,AZ204,AR204)+SUM(C205,D205,G205,L205:U205,X205:Y205,AB205:AD205,AF205,AI205,AK205,AN205:AO205,AQ205,AT205:AW205,AZ205,AR205)+SUM(C209,D209,G209,L209:U209,X209:Y209,AB209:AD209,AF209,AI209,AK209,AN209:AO209,AQ209,AT209:AW209,AZ209,AR209)+SUM(C213,D213,G213,L213:U213,X213:Y213,AB213:AD213,AF213,AI213,AK213,AN213:AO213,AQ213,AT213:AW213,AZ213,AR213)+SUM(C216,D216,G216,L216:U216,X216:Y216,AB216:AD216,AF216,AI216,AK216,AN216:AO216,AQ216,AT216:AW216,AZ216,AR216)+SUM(C221,D221,G221,L221:U221,X221:Y221,AB221:AD221,AF221,AI221,AK221,AN221:AO221,AQ221,AT221:AW221,AZ221,AR221)+SUM(C227,D227,G227,L227:U227,X227:Y227,AB227:AD227,AF227,AI227,AK227,AN227:AO227,AQ227,AT227:AW227,AZ227,AR227)+SUM(C232,D232,G232,L232:U232,X232:Y232,AB232:AD232,AF232,AI232,AK232,AN232:AO232,AQ232,AT232:AW232,AZ232,AR232)+SUM(C233,D233,G233,L233:U233,X233:Y233,AB233:AD233,AF233,AI233,AK233,AN233:AO233,AQ233,AT233:AW233,AZ233,AR233)+SUM(C236,D236,G236,L236:U236,X236:Y236,AB236:AD236,AF236,AI236,AK236,AN236:AO236,AQ236,AT236:AW236,AZ236,AR236)</f>
        <v>28624.012656284893</v>
      </c>
      <c r="BI186" s="13">
        <f>SUM(F188,H188,V188:W188,AA188,AE188,AH188,AM188,AS188,AX188,BB188,AY188)+SUM(F190,H190,V190:W190,AA190,AE190,AH190,AM190,AS190,AX190,BB190,AY190)+SUM(F204,H204,V204:W204,AA204,AE204,AH204,AM204,AS204,AX204,BB204,AY204)+SUM(F205,H205,V205:W205,AA205,AE205,AH205,AM205,AS205,AX205,BB205,AY205)+SUM(F209,H209,V209:W209,AA209,AE209,AH209,AM209,AS209,AX209,BB209,AY209)+SUM(F213,H213,V213:W213,AA213,AE213,AH213,AM213,AS213,AX213,BB213,AY213)+SUM(F216,H216,V216:W216,AA216,AE216,AH216,AM216,AS216,AX216,BB216,AY216)+SUM(F221,H221,V221:W221,AA221,AE221,AH221,AM221,AS221,AX221,BB221,AY221)+SUM(F227,H227,V227:W227,AA227,AE227,AH227,AM227,AS227,AX227,BB227,AY227)+SUM(F232,H232,V232:W232,AA232,AE232,AH232,AM232,AS232,AX232,BB232,AY232)+SUM(F233,H233,V233:W233,AA233,AE233,AH233,AM233,AS233,AX233,BB233,AY233)+SUM(F236,H236,V236:W236,AA236,AE236,AH236,AM236,AS236,AX236,BB236,AY236)</f>
        <v>3299.9942780722381</v>
      </c>
      <c r="BJ186" s="13">
        <f>SUM(E188,I188,AG188,BA188)+SUM(E190,I190,AG190,BA190)+SUM(E204,I204,AG204,BA204)+SUM(E205,I205,AG205,BA205)+SUM(E209,I209,AG209,BA209)+SUM(E213,I213,AG213,BA213)+SUM(E216,I216,AG216,BA216)+SUM(E221,I221,AG221,BA221)+SUM(E227,I227,AG227,BA227)+SUM(E232,I232,AG232,BA232)+SUM(E233,I233,AG233,BA233)+SUM(E236,I236,AG236,BA236)</f>
        <v>90.659798636587439</v>
      </c>
      <c r="BK186" s="13">
        <f>SUM(J188:K188,Z188,AL188,AP188)+SUM(J190:K190,Z190,AL190,AP190)+SUM(J204:K204,Z204,AL204,AP204)+SUM(J205:K205,Z205,AL205,AP205)+SUM(J209:K209,Z209,AL209,AP209)+SUM(J213:K213,Z213,AL213,AP213)+SUM(J216:K216,Z216,AL216,AP216)+SUM(J221:K221,Z221,AL221,AP221)+SUM(J227:K227,Z227,AL227,AP227)+SUM(J232:K232,Z232,AL232,AP232)+SUM(J233:K233,Z233,AL233,AP233)+SUM(J236:K236,Z236,AL236,AP236)</f>
        <v>146885.79006784607</v>
      </c>
      <c r="BL186" s="13">
        <f>BC188+BC190+BC204+BC205+BC209+BC213+BC216+BC221+BC227+BC232+BC233+BC236</f>
        <v>33.416026321071179</v>
      </c>
      <c r="BM186" s="13">
        <f>SUM(BG186:BL186)</f>
        <v>178964.26233279964</v>
      </c>
    </row>
    <row r="187" spans="1:65" x14ac:dyDescent="0.3">
      <c r="A187" s="23" t="s">
        <v>4</v>
      </c>
      <c r="B187" s="22">
        <v>0</v>
      </c>
      <c r="C187" s="22">
        <v>0</v>
      </c>
      <c r="D187" s="22">
        <v>0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0</v>
      </c>
      <c r="AQ187" s="22"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v>0</v>
      </c>
      <c r="AW187" s="22"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v>0</v>
      </c>
      <c r="BC187" s="22">
        <v>0</v>
      </c>
      <c r="BD187" s="22">
        <v>0</v>
      </c>
      <c r="BF187" s="12" t="s">
        <v>64</v>
      </c>
      <c r="BG187" s="13">
        <f>B187+AJ187+B191+AJ191+B215+AJ215+B235+AJ235</f>
        <v>7.549956060474087</v>
      </c>
      <c r="BH187" s="13">
        <f>SUM(C187,D187,G187,L187:U187,X187:Y187,AB187:AD187,AF187,AI187,AK187,AN187:AO187,AQ187,AT187:AW187,AZ187,AR187)+SUM(C191,D191,G191,L191:U191,X191:Y191,AB191:AD191,AF191,AI191,AK191,AN191:AO191,AQ191,AT191:AW191,AZ191,AR191)+SUM(C215,D215,G215,L215:U215,X215:Y215,AB215:AD215,AF215,AI215,AK215,AN215:AO215,AQ215,AT215:AW215,AZ215,AR215)+SUM(C235,D235,G235,L235:U235,X235:Y235,AB235:AD235,AF235,AI235,AK235,AN235:AO235,AQ235,AT235:AW235,AZ235,AR235)</f>
        <v>63314.27280164916</v>
      </c>
      <c r="BI187" s="13">
        <f>SUM(F187,H187,V187:W187,AA187,AE187,AH187,AM187,AS187,AX187,BB187,AY187)+SUM(F191,H191,V191:W191,AA191,AE191,AH191,AM191,AS191,AX191,BB191,AY191)+SUM(F215,H215,V215:W215,AA215,AE215,AH215,AM215,AS215,AX215,BB215,AY215)+SUM(F235,H235,V235:W235,AA235,AE235,AH235,AM235,AS235,AX235,BB235,AY235)</f>
        <v>84749.050136800855</v>
      </c>
      <c r="BJ187" s="13">
        <f>SUM(E187,I187,AG187,BA187)+SUM(E191,I191,AG191,BA191)+SUM(E215,I215,AG215,BA215)+SUM(E235,I235,AG235,BA235)</f>
        <v>866.51428840913331</v>
      </c>
      <c r="BK187" s="13">
        <f>SUM(J187:K187,Z187,AL187,AP187)+SUM(J191:K191,Z191,AL191,AP191)+SUM(J215:K215,Z215,AL215,AP215)+SUM(J235:K235,Z235,AL235,AP235)</f>
        <v>906031.33220536413</v>
      </c>
      <c r="BL187" s="13">
        <f>BC187+BC191+BC215+BC235</f>
        <v>569.00283126332727</v>
      </c>
      <c r="BM187" s="13">
        <f>SUM(BG187:BL187)</f>
        <v>1055537.722219547</v>
      </c>
    </row>
    <row r="188" spans="1:65" x14ac:dyDescent="0.3">
      <c r="A188" s="23" t="s">
        <v>5</v>
      </c>
      <c r="B188" s="22">
        <v>0</v>
      </c>
      <c r="C188" s="22">
        <v>0</v>
      </c>
      <c r="D188" s="22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0</v>
      </c>
      <c r="AQ188" s="22"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v>0</v>
      </c>
      <c r="BC188" s="22">
        <v>0</v>
      </c>
      <c r="BD188" s="22">
        <v>0</v>
      </c>
      <c r="BF188" s="12" t="s">
        <v>59</v>
      </c>
      <c r="BG188" s="13">
        <f>B192+AJ192+B193+AJ193+B208+AJ208+B220+AJ220+B224+AJ224</f>
        <v>8696.2453417713568</v>
      </c>
      <c r="BH188" s="13">
        <f>SUM(C192,D192,G192,L192:U192,X192:Y192,AB192:AD192,AF192,AI192,AK192,AN192:AO192,AQ192,AT192:AW192,AZ192,AR192)+SUM(C193,D193,G193,L193:U193,X193:Y193,AB193:AD193,AF193,AI193,AK193,AN193:AO193,AQ193,AT193:AW193,AZ193,AR193)+SUM(C208,D208,G208,L208:U208,X208:Y208,AB208:AD208,AF208,AI208,AK208,AN208:AO208,AQ208,AT208:AW208,AZ208,AR208)+SUM(C220,D220,G220,L220:U220,X220:Y220,AB220:AD220,AF220,AI220,AK220,AN220:AO220,AQ220,AT220:AW220,AZ220,AR220)+SUM(C224,D224,G224,L224:U224,X224:Y224,AB224:AD224,AF224,AI224,AK224,AN224:AO224,AQ224,AT224:AW224,AZ224,AR224)</f>
        <v>52989.29199058401</v>
      </c>
      <c r="BI188" s="13">
        <f>SUM(F192,H192,V192:W192,AA192,AE192,AH192,AM192,AS192,AX192,BB192,AY192)+SUM(F193,H193,V193:W193,AA193,AE193,AH193,AM193,AS193,AX193,BB193,AY193)+SUM(F208,H208,V208:W208,AA208,AE208,AH208,AM208,AS208,AX208,BB208,AY208)+SUM(F220,H220,V220:W220,AA220,AE220,AH220,AM220,AS220,AX220,BB220,AY220)+SUM(F224,H224,V224:W224,AA224,AE224,AH224,AM224,AS224,AX224,BB224,AY224)</f>
        <v>142164.14332928002</v>
      </c>
      <c r="BJ188" s="13">
        <f>SUM(E192,I192,AG192,BA192)+SUM(E193,I193,AG193,BA193)+SUM(E208,I208,AG208,BA208)+SUM(E220,I220,AG220,BA220)+SUM(E224,I224,AG224,BA224)</f>
        <v>34615.510337309002</v>
      </c>
      <c r="BK188" s="13">
        <f>SUM(J192:K192,Z192,AL192,AP192)+SUM(J193:K193,Z193,AL193,AP193)+SUM(J208:K208,Z208,AL208,AP208)+SUM(J220:K220,Z220,AL220,AP220)+SUM(J224:K224,Z224,AL224,AP224)</f>
        <v>2333340.5744959218</v>
      </c>
      <c r="BL188" s="13">
        <f>BC192+BC193+BC208+BC220+BC224</f>
        <v>93065.953322148664</v>
      </c>
      <c r="BM188" s="13">
        <f>SUM(BG188:BL188)</f>
        <v>2664871.7188170152</v>
      </c>
    </row>
    <row r="189" spans="1:65" x14ac:dyDescent="0.3">
      <c r="A189" s="23" t="s">
        <v>6</v>
      </c>
      <c r="B189" s="22">
        <v>0</v>
      </c>
      <c r="C189" s="22">
        <v>0</v>
      </c>
      <c r="D189" s="22">
        <v>0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7.7143821123273518E-2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6.2155729440276086E-3</v>
      </c>
      <c r="R189" s="22">
        <v>4.3783456150868023E-3</v>
      </c>
      <c r="S189" s="22">
        <v>0.87513739339532004</v>
      </c>
      <c r="T189" s="22">
        <v>0</v>
      </c>
      <c r="U189" s="22">
        <v>0</v>
      </c>
      <c r="V189" s="22">
        <v>4.6503949438551784</v>
      </c>
      <c r="W189" s="22">
        <v>0</v>
      </c>
      <c r="X189" s="22">
        <v>0</v>
      </c>
      <c r="Y189" s="22">
        <v>2.8474761521357253E-3</v>
      </c>
      <c r="Z189" s="22">
        <v>3.3363914412712203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2.4871605566565366E-2</v>
      </c>
      <c r="AH189" s="22">
        <v>0</v>
      </c>
      <c r="AI189" s="22">
        <v>0</v>
      </c>
      <c r="AJ189" s="22">
        <v>0</v>
      </c>
      <c r="AK189" s="22">
        <v>0</v>
      </c>
      <c r="AL189" s="22">
        <v>5.8246414417157302E-3</v>
      </c>
      <c r="AM189" s="22">
        <v>0</v>
      </c>
      <c r="AN189" s="22">
        <v>0.69446084053061741</v>
      </c>
      <c r="AO189" s="22">
        <v>0</v>
      </c>
      <c r="AP189" s="22">
        <v>46.175969465157912</v>
      </c>
      <c r="AQ189" s="22"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v>0</v>
      </c>
      <c r="AW189" s="22">
        <v>0</v>
      </c>
      <c r="AX189" s="22">
        <v>0</v>
      </c>
      <c r="AY189" s="22">
        <v>0</v>
      </c>
      <c r="AZ189" s="22">
        <v>0</v>
      </c>
      <c r="BA189" s="22">
        <v>39.980457857653676</v>
      </c>
      <c r="BB189" s="22">
        <v>0</v>
      </c>
      <c r="BC189" s="22">
        <v>13.537166073425825</v>
      </c>
      <c r="BD189" s="22">
        <v>109.37125947813253</v>
      </c>
      <c r="BF189" s="12" t="s">
        <v>60</v>
      </c>
      <c r="BG189" s="13">
        <f>B237+AJ237</f>
        <v>2.8306302424481287E-5</v>
      </c>
      <c r="BH189" s="13">
        <f>SUM(C237,D237,G237,L237:U237,X237:Y237,AB237:AD237,AF237,AI237,AK237,AN237:AO237,AQ237,AT237:AW237,AZ237,AR237)</f>
        <v>72.290047132657534</v>
      </c>
      <c r="BI189" s="13">
        <f>SUM(F237,H237,V237:W237,AA237,AE237,AH237,AM237,AS237,AX237,BB237,AY237)</f>
        <v>27.598204036067674</v>
      </c>
      <c r="BJ189" s="13">
        <f>SUM(E237,I237,AG237,BA237)</f>
        <v>3.9417961076149162</v>
      </c>
      <c r="BK189" s="13">
        <f>SUM(J237:K237,Z237,AL237,AP237)</f>
        <v>5108.6512560671144</v>
      </c>
      <c r="BL189" s="13">
        <f>BC237</f>
        <v>0</v>
      </c>
      <c r="BM189" s="13">
        <f>SUM(BG189:BL189)</f>
        <v>5212.4813316497566</v>
      </c>
    </row>
    <row r="190" spans="1:65" x14ac:dyDescent="0.3">
      <c r="A190" s="23" t="s">
        <v>7</v>
      </c>
      <c r="B190" s="22">
        <v>0</v>
      </c>
      <c r="C190" s="22">
        <v>0</v>
      </c>
      <c r="D190" s="22">
        <v>0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F190" s="12" t="s">
        <v>61</v>
      </c>
      <c r="BG190" s="13">
        <f>B238+AJ238</f>
        <v>8970.2207863410258</v>
      </c>
      <c r="BH190" s="13">
        <f>SUM(C238,D238,G238,L238:U238,X238:Y238,AB238:AD238,AF238,AI238,AK238,AN238:AO238,AQ238,AT238:AW238,AZ238,AR238)</f>
        <v>196782.02265048207</v>
      </c>
      <c r="BI190" s="13">
        <f>SUM(F238,H238,V238:W238,AA238,AE238,AH238,AM238,AS238,AX238,BB238,AY238)</f>
        <v>320638.27195282286</v>
      </c>
      <c r="BJ190" s="13">
        <f>SUM(E238,I238,AG238,BA238)</f>
        <v>65429.617751595717</v>
      </c>
      <c r="BK190" s="13">
        <f>SUM(J238:K238,Z238,AL238,AP238)</f>
        <v>4018401.5437409873</v>
      </c>
      <c r="BL190" s="13">
        <f>BC238</f>
        <v>98941.469423927934</v>
      </c>
      <c r="BM190" s="13">
        <f>SUM(BG190:BL190)</f>
        <v>4709163.1463061571</v>
      </c>
    </row>
    <row r="191" spans="1:65" x14ac:dyDescent="0.3">
      <c r="A191" s="25" t="s">
        <v>8</v>
      </c>
      <c r="B191" s="22">
        <v>0</v>
      </c>
      <c r="C191" s="22">
        <v>0</v>
      </c>
      <c r="D191" s="22">
        <v>0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1.1830072145834629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v>0</v>
      </c>
      <c r="AQ191" s="22"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v>0</v>
      </c>
      <c r="AW191" s="22"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v>0</v>
      </c>
      <c r="BC191" s="22">
        <v>1.767481067628943</v>
      </c>
      <c r="BD191" s="22">
        <v>2.9504882822124063</v>
      </c>
    </row>
    <row r="192" spans="1:65" x14ac:dyDescent="0.3">
      <c r="A192" s="26" t="s">
        <v>9</v>
      </c>
      <c r="B192" s="22">
        <v>0.2396601311180282</v>
      </c>
      <c r="C192" s="22">
        <v>0</v>
      </c>
      <c r="D192" s="22">
        <v>0</v>
      </c>
      <c r="E192" s="22">
        <v>0</v>
      </c>
      <c r="F192" s="22">
        <v>0</v>
      </c>
      <c r="G192" s="22">
        <v>0</v>
      </c>
      <c r="H192" s="22">
        <v>0</v>
      </c>
      <c r="I192" s="22">
        <v>1.2096053787560856</v>
      </c>
      <c r="J192" s="22">
        <v>0</v>
      </c>
      <c r="K192" s="22">
        <v>23.260598386247867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2.906610428999104E-2</v>
      </c>
      <c r="R192" s="22">
        <v>53.177949394140761</v>
      </c>
      <c r="S192" s="22">
        <v>61.004571281494428</v>
      </c>
      <c r="T192" s="22">
        <v>0</v>
      </c>
      <c r="U192" s="22">
        <v>7.9810892803917563E-4</v>
      </c>
      <c r="V192" s="22">
        <v>0.27184633859200463</v>
      </c>
      <c r="W192" s="22">
        <v>0</v>
      </c>
      <c r="X192" s="22">
        <v>0</v>
      </c>
      <c r="Y192" s="22">
        <v>1.3315753760201025E-2</v>
      </c>
      <c r="Z192" s="22">
        <v>267.39885875262888</v>
      </c>
      <c r="AA192" s="22">
        <v>0</v>
      </c>
      <c r="AB192" s="22">
        <v>0</v>
      </c>
      <c r="AC192" s="22">
        <v>0</v>
      </c>
      <c r="AD192" s="22">
        <v>0</v>
      </c>
      <c r="AE192" s="22">
        <v>380.58231125370168</v>
      </c>
      <c r="AF192" s="22">
        <v>0</v>
      </c>
      <c r="AG192" s="22">
        <v>0.74480222596417922</v>
      </c>
      <c r="AH192" s="22">
        <v>0</v>
      </c>
      <c r="AI192" s="22">
        <v>74.995175377992041</v>
      </c>
      <c r="AJ192" s="22">
        <v>0</v>
      </c>
      <c r="AK192" s="22">
        <v>97.447844162760134</v>
      </c>
      <c r="AL192" s="22">
        <v>722.94403472484362</v>
      </c>
      <c r="AM192" s="22">
        <v>1.7292360107515471E-3</v>
      </c>
      <c r="AN192" s="22">
        <v>3.2475318684134007</v>
      </c>
      <c r="AO192" s="22">
        <v>0</v>
      </c>
      <c r="AP192" s="22">
        <v>3860.1187416697539</v>
      </c>
      <c r="AQ192" s="22">
        <v>0</v>
      </c>
      <c r="AR192" s="22">
        <v>228.40514873401364</v>
      </c>
      <c r="AS192" s="22">
        <v>2.3100583380627352E-3</v>
      </c>
      <c r="AT192" s="22">
        <v>0</v>
      </c>
      <c r="AU192" s="22">
        <v>0</v>
      </c>
      <c r="AV192" s="22">
        <v>0</v>
      </c>
      <c r="AW192" s="22">
        <v>0</v>
      </c>
      <c r="AX192" s="22">
        <v>0</v>
      </c>
      <c r="AY192" s="22">
        <v>1.529708778741753E-3</v>
      </c>
      <c r="AZ192" s="22">
        <v>2.6995678920276003</v>
      </c>
      <c r="BA192" s="22">
        <v>188.82629976169343</v>
      </c>
      <c r="BB192" s="22">
        <v>1.4192654953281052</v>
      </c>
      <c r="BC192" s="22">
        <v>91413.304292752495</v>
      </c>
      <c r="BD192" s="22">
        <v>97381.346854552059</v>
      </c>
    </row>
    <row r="193" spans="1:56" x14ac:dyDescent="0.3">
      <c r="A193" s="23" t="s">
        <v>360</v>
      </c>
      <c r="B193" s="22">
        <v>0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0</v>
      </c>
      <c r="AQ193" s="22"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</row>
    <row r="194" spans="1:56" x14ac:dyDescent="0.3">
      <c r="A194" s="23" t="s">
        <v>10</v>
      </c>
      <c r="B194" s="22">
        <v>0</v>
      </c>
      <c r="C194" s="22">
        <v>0</v>
      </c>
      <c r="D194" s="22">
        <v>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0</v>
      </c>
      <c r="AQ194" s="22"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</row>
    <row r="195" spans="1:56" x14ac:dyDescent="0.3">
      <c r="A195" s="23" t="s">
        <v>11</v>
      </c>
      <c r="B195" s="22">
        <v>0</v>
      </c>
      <c r="C195" s="22">
        <v>0</v>
      </c>
      <c r="D195" s="22">
        <v>0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0</v>
      </c>
      <c r="AQ195" s="22"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4.1373620496932183E-2</v>
      </c>
      <c r="BD195" s="22">
        <v>4.1373620496932183E-2</v>
      </c>
    </row>
    <row r="196" spans="1:56" x14ac:dyDescent="0.3">
      <c r="A196" s="23" t="s">
        <v>12</v>
      </c>
      <c r="B196" s="22">
        <v>0</v>
      </c>
      <c r="C196" s="22">
        <v>0</v>
      </c>
      <c r="D196" s="22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7.0711278667484112E-2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43.103037833703951</v>
      </c>
      <c r="T196" s="22">
        <v>0</v>
      </c>
      <c r="U196" s="22">
        <v>6.5693786872674327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0.82295892406625115</v>
      </c>
      <c r="AM196" s="22">
        <v>0</v>
      </c>
      <c r="AN196" s="22">
        <v>0</v>
      </c>
      <c r="AO196" s="22">
        <v>0</v>
      </c>
      <c r="AP196" s="22">
        <v>0</v>
      </c>
      <c r="AQ196" s="22">
        <v>0</v>
      </c>
      <c r="AR196" s="22">
        <v>64.695554247230177</v>
      </c>
      <c r="AS196" s="22">
        <v>0</v>
      </c>
      <c r="AT196" s="22">
        <v>47.962557622979993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66.901144343539357</v>
      </c>
      <c r="BD196" s="22">
        <v>230.12534293745463</v>
      </c>
    </row>
    <row r="197" spans="1:56" x14ac:dyDescent="0.3">
      <c r="A197" s="23" t="s">
        <v>13</v>
      </c>
      <c r="B197" s="22">
        <v>0</v>
      </c>
      <c r="C197" s="22">
        <v>0</v>
      </c>
      <c r="D197" s="22">
        <v>0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v>0</v>
      </c>
      <c r="AQ197" s="22"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</row>
    <row r="198" spans="1:56" x14ac:dyDescent="0.3">
      <c r="A198" s="23" t="s">
        <v>14</v>
      </c>
      <c r="B198" s="22">
        <v>0</v>
      </c>
      <c r="C198" s="22">
        <v>0</v>
      </c>
      <c r="D198" s="22">
        <v>0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0</v>
      </c>
      <c r="AQ198" s="22"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</row>
    <row r="199" spans="1:56" x14ac:dyDescent="0.3">
      <c r="A199" s="23" t="s">
        <v>15</v>
      </c>
      <c r="B199" s="22">
        <v>0</v>
      </c>
      <c r="C199" s="22">
        <v>0</v>
      </c>
      <c r="D199" s="22">
        <v>0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0</v>
      </c>
      <c r="AQ199" s="22"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</row>
    <row r="200" spans="1:56" x14ac:dyDescent="0.3">
      <c r="A200" s="23" t="s">
        <v>16</v>
      </c>
      <c r="B200" s="22">
        <v>1.9581006209729908</v>
      </c>
      <c r="C200" s="22">
        <v>19.066468820277152</v>
      </c>
      <c r="D200" s="22">
        <v>0.516794132388953</v>
      </c>
      <c r="E200" s="22">
        <v>1.7008319262466123</v>
      </c>
      <c r="F200" s="22">
        <v>0</v>
      </c>
      <c r="G200" s="22">
        <v>0</v>
      </c>
      <c r="H200" s="22">
        <v>0</v>
      </c>
      <c r="I200" s="22">
        <v>3.2767907433570298</v>
      </c>
      <c r="J200" s="22">
        <v>60.585327226790646</v>
      </c>
      <c r="K200" s="22">
        <v>122.77208146259659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1.5784523975604094E-3</v>
      </c>
      <c r="R200" s="22">
        <v>0</v>
      </c>
      <c r="S200" s="22">
        <v>10.459408653649405</v>
      </c>
      <c r="T200" s="22">
        <v>0</v>
      </c>
      <c r="U200" s="22">
        <v>5.5377461891673221</v>
      </c>
      <c r="V200" s="22">
        <v>5.1704983675820086</v>
      </c>
      <c r="W200" s="22">
        <v>0</v>
      </c>
      <c r="X200" s="22">
        <v>0</v>
      </c>
      <c r="Y200" s="22">
        <v>7.2312007272852942E-4</v>
      </c>
      <c r="Z200" s="22">
        <v>48.952501359802959</v>
      </c>
      <c r="AA200" s="22">
        <v>0</v>
      </c>
      <c r="AB200" s="22">
        <v>0</v>
      </c>
      <c r="AC200" s="22">
        <v>0</v>
      </c>
      <c r="AD200" s="22">
        <v>0</v>
      </c>
      <c r="AE200" s="22">
        <v>3.1014602033008303</v>
      </c>
      <c r="AF200" s="22">
        <v>0</v>
      </c>
      <c r="AG200" s="22">
        <v>0.42267447680499659</v>
      </c>
      <c r="AH200" s="22">
        <v>0</v>
      </c>
      <c r="AI200" s="22">
        <v>14.562888047826746</v>
      </c>
      <c r="AJ200" s="22">
        <v>5.5929612435398335</v>
      </c>
      <c r="AK200" s="22">
        <v>1.5044952907975343E-3</v>
      </c>
      <c r="AL200" s="22">
        <v>14.570989267218165</v>
      </c>
      <c r="AM200" s="22">
        <v>9.1271041636470356E-3</v>
      </c>
      <c r="AN200" s="22">
        <v>0.17635918500492476</v>
      </c>
      <c r="AO200" s="22">
        <v>0</v>
      </c>
      <c r="AP200" s="22">
        <v>1.2294490453582376</v>
      </c>
      <c r="AQ200" s="22">
        <v>1.5488779018760612</v>
      </c>
      <c r="AR200" s="22">
        <v>1.0471287223950838</v>
      </c>
      <c r="AS200" s="22">
        <v>9.5440057863210779</v>
      </c>
      <c r="AT200" s="22">
        <v>0</v>
      </c>
      <c r="AU200" s="22">
        <v>0</v>
      </c>
      <c r="AV200" s="22">
        <v>0.78685103708711024</v>
      </c>
      <c r="AW200" s="22">
        <v>0</v>
      </c>
      <c r="AX200" s="22">
        <v>0</v>
      </c>
      <c r="AY200" s="22">
        <v>0.58730466371719992</v>
      </c>
      <c r="AZ200" s="22">
        <v>6.5520769914232613</v>
      </c>
      <c r="BA200" s="22">
        <v>15.205045604137592</v>
      </c>
      <c r="BB200" s="22">
        <v>7.0793380273520592</v>
      </c>
      <c r="BC200" s="22">
        <v>338.64079983846148</v>
      </c>
      <c r="BD200" s="22">
        <v>700.6576927165811</v>
      </c>
    </row>
    <row r="201" spans="1:56" x14ac:dyDescent="0.3">
      <c r="A201" s="23" t="s">
        <v>17</v>
      </c>
      <c r="B201" s="22">
        <v>204.75579109638119</v>
      </c>
      <c r="C201" s="22">
        <v>449.16105108644064</v>
      </c>
      <c r="D201" s="22">
        <v>8.125026817952083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484131.70528361388</v>
      </c>
      <c r="K201" s="22">
        <v>13065.936793469682</v>
      </c>
      <c r="L201" s="22">
        <v>0</v>
      </c>
      <c r="M201" s="22">
        <v>2.5945021289803476</v>
      </c>
      <c r="N201" s="22">
        <v>1140.5292945430854</v>
      </c>
      <c r="O201" s="22">
        <v>609.09341398409094</v>
      </c>
      <c r="P201" s="22">
        <v>0</v>
      </c>
      <c r="Q201" s="22">
        <v>360.03535192080801</v>
      </c>
      <c r="R201" s="22">
        <v>913.71548031419502</v>
      </c>
      <c r="S201" s="22">
        <v>0</v>
      </c>
      <c r="T201" s="22">
        <v>0</v>
      </c>
      <c r="U201" s="22">
        <v>7.083137755349922</v>
      </c>
      <c r="V201" s="22">
        <v>32.440477636454105</v>
      </c>
      <c r="W201" s="22">
        <v>0</v>
      </c>
      <c r="X201" s="22">
        <v>0</v>
      </c>
      <c r="Y201" s="22">
        <v>8690.6806133313148</v>
      </c>
      <c r="Z201" s="22">
        <v>49252.32204514114</v>
      </c>
      <c r="AA201" s="22">
        <v>0</v>
      </c>
      <c r="AB201" s="22">
        <v>0</v>
      </c>
      <c r="AC201" s="22">
        <v>0</v>
      </c>
      <c r="AD201" s="22">
        <v>0</v>
      </c>
      <c r="AE201" s="22">
        <v>588.53334299889798</v>
      </c>
      <c r="AF201" s="22">
        <v>0</v>
      </c>
      <c r="AG201" s="22">
        <v>18.315965011300506</v>
      </c>
      <c r="AH201" s="22">
        <v>0</v>
      </c>
      <c r="AI201" s="22">
        <v>1340.3187234457039</v>
      </c>
      <c r="AJ201" s="22">
        <v>0</v>
      </c>
      <c r="AK201" s="22">
        <v>15002.380204731642</v>
      </c>
      <c r="AL201" s="22">
        <v>36933.799003964006</v>
      </c>
      <c r="AM201" s="22">
        <v>824.95558357328412</v>
      </c>
      <c r="AN201" s="22">
        <v>512.3925032465221</v>
      </c>
      <c r="AO201" s="22">
        <v>1.2284204049361864</v>
      </c>
      <c r="AP201" s="22">
        <v>27881.474827571164</v>
      </c>
      <c r="AQ201" s="22">
        <v>1.5157790054785154</v>
      </c>
      <c r="AR201" s="22">
        <v>4813.674808774852</v>
      </c>
      <c r="AS201" s="22">
        <v>68548.44557509174</v>
      </c>
      <c r="AT201" s="22">
        <v>0</v>
      </c>
      <c r="AU201" s="22">
        <v>0</v>
      </c>
      <c r="AV201" s="22">
        <v>15.552720068619511</v>
      </c>
      <c r="AW201" s="22">
        <v>1.7203903650269801</v>
      </c>
      <c r="AX201" s="22">
        <v>115.60917938310949</v>
      </c>
      <c r="AY201" s="22">
        <v>1.8514822299021674</v>
      </c>
      <c r="AZ201" s="22">
        <v>776.04199067037541</v>
      </c>
      <c r="BA201" s="22">
        <v>29442.810082939021</v>
      </c>
      <c r="BB201" s="22">
        <v>753.41382261380511</v>
      </c>
      <c r="BC201" s="22">
        <v>4315.1323193406206</v>
      </c>
      <c r="BD201" s="22">
        <v>750757.34498826973</v>
      </c>
    </row>
    <row r="202" spans="1:56" x14ac:dyDescent="0.3">
      <c r="A202" s="23" t="s">
        <v>18</v>
      </c>
      <c r="B202" s="22">
        <v>0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0</v>
      </c>
      <c r="AQ202" s="22">
        <v>0</v>
      </c>
      <c r="AR202" s="22">
        <v>0</v>
      </c>
      <c r="AS202" s="22">
        <v>0</v>
      </c>
      <c r="AT202" s="22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0</v>
      </c>
    </row>
    <row r="203" spans="1:56" x14ac:dyDescent="0.3">
      <c r="A203" s="23" t="s">
        <v>19</v>
      </c>
      <c r="B203" s="22">
        <v>0</v>
      </c>
      <c r="C203" s="22">
        <v>0</v>
      </c>
      <c r="D203" s="22">
        <v>5.7291180673570095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10.808286932838183</v>
      </c>
      <c r="K203" s="22">
        <v>0</v>
      </c>
      <c r="L203" s="22">
        <v>0</v>
      </c>
      <c r="M203" s="22">
        <v>0</v>
      </c>
      <c r="N203" s="22">
        <v>15.098362490798657</v>
      </c>
      <c r="O203" s="22">
        <v>0</v>
      </c>
      <c r="P203" s="22">
        <v>0</v>
      </c>
      <c r="Q203" s="22">
        <v>1.6358740562402762E-3</v>
      </c>
      <c r="R203" s="22">
        <v>2.9055804938448238</v>
      </c>
      <c r="S203" s="22">
        <v>4.0600198090639079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3.6265830768854288</v>
      </c>
      <c r="Z203" s="22">
        <v>5.6443445560810472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6.5459475175945704E-3</v>
      </c>
      <c r="AH203" s="22">
        <v>0</v>
      </c>
      <c r="AI203" s="22">
        <v>0</v>
      </c>
      <c r="AJ203" s="22">
        <v>0</v>
      </c>
      <c r="AK203" s="22">
        <v>0.8538010775276007</v>
      </c>
      <c r="AL203" s="22">
        <v>2.4711620048010037</v>
      </c>
      <c r="AM203" s="22">
        <v>0</v>
      </c>
      <c r="AN203" s="22">
        <v>0.1827748595872333</v>
      </c>
      <c r="AO203" s="22">
        <v>0</v>
      </c>
      <c r="AP203" s="22">
        <v>2.1408967988048913</v>
      </c>
      <c r="AQ203" s="22">
        <v>0</v>
      </c>
      <c r="AR203" s="22">
        <v>0.9884534060539798</v>
      </c>
      <c r="AS203" s="22">
        <v>3.97788554886868</v>
      </c>
      <c r="AT203" s="22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0.78986002766870533</v>
      </c>
      <c r="BA203" s="22">
        <v>10.522440063837953</v>
      </c>
      <c r="BB203" s="22">
        <v>0</v>
      </c>
      <c r="BC203" s="22">
        <v>2.6974073746207018E-3</v>
      </c>
      <c r="BD203" s="22">
        <v>69.810448442967569</v>
      </c>
    </row>
    <row r="204" spans="1:56" x14ac:dyDescent="0.3">
      <c r="A204" s="23" t="s">
        <v>20</v>
      </c>
      <c r="B204" s="22">
        <v>0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294.40935730728546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0</v>
      </c>
      <c r="AQ204" s="22"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294.40935730728546</v>
      </c>
    </row>
    <row r="205" spans="1:56" x14ac:dyDescent="0.3">
      <c r="A205" s="23" t="s">
        <v>21</v>
      </c>
      <c r="B205" s="22">
        <v>0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3.0504080632115969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0</v>
      </c>
      <c r="AQ205" s="22">
        <v>0</v>
      </c>
      <c r="AR205" s="22">
        <v>0</v>
      </c>
      <c r="AS205" s="22">
        <v>0.54792852609967024</v>
      </c>
      <c r="AT205" s="22">
        <v>0</v>
      </c>
      <c r="AU205" s="22">
        <v>0</v>
      </c>
      <c r="AV205" s="22"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v>0</v>
      </c>
      <c r="BC205" s="22">
        <v>0</v>
      </c>
      <c r="BD205" s="22">
        <v>3.5983365893112667</v>
      </c>
    </row>
    <row r="206" spans="1:56" x14ac:dyDescent="0.3">
      <c r="A206" s="23" t="s">
        <v>22</v>
      </c>
      <c r="B206" s="22">
        <v>0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6.0962604184117677E-5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4.9118323107014286E-6</v>
      </c>
      <c r="R206" s="22">
        <v>3.4599705696102519E-6</v>
      </c>
      <c r="S206" s="22">
        <v>6.9157391665920526E-4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2.2502069389196288E-6</v>
      </c>
      <c r="Z206" s="22">
        <v>2.6365703419393254E-3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1.9654689429437515E-5</v>
      </c>
      <c r="AH206" s="22">
        <v>0</v>
      </c>
      <c r="AI206" s="22">
        <v>0</v>
      </c>
      <c r="AJ206" s="22">
        <v>0</v>
      </c>
      <c r="AK206" s="22">
        <v>0</v>
      </c>
      <c r="AL206" s="22">
        <v>4.6029002135933739E-6</v>
      </c>
      <c r="AM206" s="22">
        <v>0</v>
      </c>
      <c r="AN206" s="22">
        <v>5.4879497445408905E-4</v>
      </c>
      <c r="AO206" s="22">
        <v>0</v>
      </c>
      <c r="AP206" s="22">
        <v>0</v>
      </c>
      <c r="AQ206" s="22"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v>0</v>
      </c>
      <c r="AX206" s="22">
        <v>0</v>
      </c>
      <c r="AY206" s="22">
        <v>0</v>
      </c>
      <c r="AZ206" s="22">
        <v>0</v>
      </c>
      <c r="BA206" s="22">
        <v>3.1594401106748216E-2</v>
      </c>
      <c r="BB206" s="22">
        <v>0</v>
      </c>
      <c r="BC206" s="22">
        <v>8.0991642646603844E-6</v>
      </c>
      <c r="BD206" s="22">
        <v>3.5575281707711875E-2</v>
      </c>
    </row>
    <row r="207" spans="1:56" x14ac:dyDescent="0.3">
      <c r="A207" s="23" t="s">
        <v>23</v>
      </c>
      <c r="B207" s="22">
        <v>0</v>
      </c>
      <c r="C207" s="22">
        <v>0</v>
      </c>
      <c r="D207" s="22">
        <v>0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9.0926415036685615</v>
      </c>
      <c r="K207" s="22">
        <v>207.26905047965846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1.7100051758164467</v>
      </c>
      <c r="S207" s="22">
        <v>11.399266822720845</v>
      </c>
      <c r="T207" s="22">
        <v>0</v>
      </c>
      <c r="U207" s="22">
        <v>7.1117379246709127E-3</v>
      </c>
      <c r="V207" s="22">
        <v>5.5115968916199562E-2</v>
      </c>
      <c r="W207" s="22">
        <v>0</v>
      </c>
      <c r="X207" s="22">
        <v>0</v>
      </c>
      <c r="Y207" s="22">
        <v>0</v>
      </c>
      <c r="Z207" s="22">
        <v>0.38181717582096147</v>
      </c>
      <c r="AA207" s="22">
        <v>0</v>
      </c>
      <c r="AB207" s="22">
        <v>0</v>
      </c>
      <c r="AC207" s="22">
        <v>0</v>
      </c>
      <c r="AD207" s="22">
        <v>0</v>
      </c>
      <c r="AE207" s="22">
        <v>17207.213913344618</v>
      </c>
      <c r="AF207" s="22">
        <v>0</v>
      </c>
      <c r="AG207" s="22">
        <v>0</v>
      </c>
      <c r="AH207" s="22">
        <v>0</v>
      </c>
      <c r="AI207" s="22">
        <v>2.2633105945265179</v>
      </c>
      <c r="AJ207" s="22">
        <v>0</v>
      </c>
      <c r="AK207" s="22">
        <v>0</v>
      </c>
      <c r="AL207" s="22">
        <v>3663.1175093184988</v>
      </c>
      <c r="AM207" s="22">
        <v>1.5408765503453645E-2</v>
      </c>
      <c r="AN207" s="22">
        <v>6.7702288085889047E-3</v>
      </c>
      <c r="AO207" s="22">
        <v>0</v>
      </c>
      <c r="AP207" s="22">
        <v>1317.4272555111941</v>
      </c>
      <c r="AQ207" s="22"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v>0</v>
      </c>
      <c r="AW207" s="22">
        <v>0</v>
      </c>
      <c r="AX207" s="22">
        <v>0</v>
      </c>
      <c r="AY207" s="22">
        <v>1.3630831022285916E-2</v>
      </c>
      <c r="AZ207" s="22">
        <v>0</v>
      </c>
      <c r="BA207" s="22">
        <v>5.9264482705590933E-3</v>
      </c>
      <c r="BB207" s="22">
        <v>49.631724161046137</v>
      </c>
      <c r="BC207" s="22">
        <v>18.628673718232513</v>
      </c>
      <c r="BD207" s="22">
        <v>22488.239131786242</v>
      </c>
    </row>
    <row r="208" spans="1:56" x14ac:dyDescent="0.3">
      <c r="A208" s="23" t="s">
        <v>24</v>
      </c>
      <c r="B208" s="22">
        <v>8695.9242876334447</v>
      </c>
      <c r="C208" s="22">
        <v>0</v>
      </c>
      <c r="D208" s="22">
        <v>191.22956660280437</v>
      </c>
      <c r="E208" s="22">
        <v>4.414494396301416</v>
      </c>
      <c r="F208" s="22">
        <v>0</v>
      </c>
      <c r="G208" s="22">
        <v>0</v>
      </c>
      <c r="H208" s="22">
        <v>0</v>
      </c>
      <c r="I208" s="22">
        <v>0</v>
      </c>
      <c r="J208" s="22">
        <v>55032.518363475174</v>
      </c>
      <c r="K208" s="22">
        <v>5298.5418354353587</v>
      </c>
      <c r="L208" s="22">
        <v>0</v>
      </c>
      <c r="M208" s="22">
        <v>0</v>
      </c>
      <c r="N208" s="22">
        <v>681.81837689067459</v>
      </c>
      <c r="O208" s="22">
        <v>0</v>
      </c>
      <c r="P208" s="22">
        <v>0</v>
      </c>
      <c r="Q208" s="22">
        <v>1836.8234105779284</v>
      </c>
      <c r="R208" s="22">
        <v>27.435008217321002</v>
      </c>
      <c r="S208" s="22">
        <v>4167.059881715978</v>
      </c>
      <c r="T208" s="22">
        <v>0</v>
      </c>
      <c r="U208" s="22">
        <v>0.18180158026158943</v>
      </c>
      <c r="V208" s="22">
        <v>3.4449428892139631</v>
      </c>
      <c r="W208" s="22">
        <v>15661.849483595923</v>
      </c>
      <c r="X208" s="22">
        <v>0</v>
      </c>
      <c r="Y208" s="22">
        <v>8799.5690370153316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53317.442695392514</v>
      </c>
      <c r="AF208" s="22">
        <v>0</v>
      </c>
      <c r="AG208" s="22">
        <v>9.338025702921577</v>
      </c>
      <c r="AH208" s="22">
        <v>0</v>
      </c>
      <c r="AI208" s="22">
        <v>57.858352918250851</v>
      </c>
      <c r="AJ208" s="22">
        <v>0</v>
      </c>
      <c r="AK208" s="22">
        <v>1866.5748436556971</v>
      </c>
      <c r="AL208" s="22">
        <v>270230.14256765269</v>
      </c>
      <c r="AM208" s="22">
        <v>0.39390342390011052</v>
      </c>
      <c r="AN208" s="22">
        <v>260.73480303438873</v>
      </c>
      <c r="AO208" s="22">
        <v>0</v>
      </c>
      <c r="AP208" s="22">
        <v>100559.28962498924</v>
      </c>
      <c r="AQ208" s="22">
        <v>0</v>
      </c>
      <c r="AR208" s="22">
        <v>0</v>
      </c>
      <c r="AS208" s="22">
        <v>3402.8245459301729</v>
      </c>
      <c r="AT208" s="22">
        <v>0</v>
      </c>
      <c r="AU208" s="22">
        <v>0</v>
      </c>
      <c r="AV208" s="22">
        <v>0</v>
      </c>
      <c r="AW208" s="22">
        <v>0</v>
      </c>
      <c r="AX208" s="22">
        <v>247.32473342453872</v>
      </c>
      <c r="AY208" s="22">
        <v>0.34845302883471307</v>
      </c>
      <c r="AZ208" s="22">
        <v>23314.744618795798</v>
      </c>
      <c r="BA208" s="22">
        <v>15010.784493632345</v>
      </c>
      <c r="BB208" s="22">
        <v>377.22593751239793</v>
      </c>
      <c r="BC208" s="22">
        <v>1519.1620292444536</v>
      </c>
      <c r="BD208" s="22">
        <v>570575.00011836388</v>
      </c>
    </row>
    <row r="209" spans="1:56" x14ac:dyDescent="0.3">
      <c r="A209" s="23" t="s">
        <v>25</v>
      </c>
      <c r="B209" s="22">
        <v>0</v>
      </c>
      <c r="C209" s="22">
        <v>0</v>
      </c>
      <c r="D209" s="22">
        <v>0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  <c r="AQ209" s="22"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</row>
    <row r="210" spans="1:56" x14ac:dyDescent="0.3">
      <c r="A210" s="23" t="s">
        <v>26</v>
      </c>
      <c r="B210" s="22">
        <v>0</v>
      </c>
      <c r="C210" s="22">
        <v>0</v>
      </c>
      <c r="D210" s="22">
        <v>0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0</v>
      </c>
      <c r="AQ210" s="22">
        <v>0</v>
      </c>
      <c r="AR210" s="22">
        <v>147.524790234443</v>
      </c>
      <c r="AS210" s="22">
        <v>0</v>
      </c>
      <c r="AT210" s="22">
        <v>0</v>
      </c>
      <c r="AU210" s="22">
        <v>0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3.0872243367165413</v>
      </c>
      <c r="BD210" s="22">
        <v>150.61201457115956</v>
      </c>
    </row>
    <row r="211" spans="1:56" x14ac:dyDescent="0.3">
      <c r="A211" s="23" t="s">
        <v>27</v>
      </c>
      <c r="B211" s="22">
        <v>0</v>
      </c>
      <c r="C211" s="22">
        <v>0</v>
      </c>
      <c r="D211" s="22">
        <v>0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v>0</v>
      </c>
      <c r="AQ211" s="22">
        <v>0</v>
      </c>
      <c r="AR211" s="22">
        <v>156.84589080857913</v>
      </c>
      <c r="AS211" s="22">
        <v>0</v>
      </c>
      <c r="AT211" s="22">
        <v>0</v>
      </c>
      <c r="AU211" s="22">
        <v>0</v>
      </c>
      <c r="AV211" s="22">
        <v>0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2">
        <v>156.84589080857913</v>
      </c>
    </row>
    <row r="212" spans="1:56" x14ac:dyDescent="0.3">
      <c r="A212" s="23" t="s">
        <v>28</v>
      </c>
      <c r="B212" s="22">
        <v>0</v>
      </c>
      <c r="C212" s="22">
        <v>0</v>
      </c>
      <c r="D212" s="22">
        <v>0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  <c r="AQ212" s="22"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</row>
    <row r="213" spans="1:56" x14ac:dyDescent="0.3">
      <c r="A213" s="23" t="s">
        <v>29</v>
      </c>
      <c r="B213" s="22">
        <v>0</v>
      </c>
      <c r="C213" s="22">
        <v>0</v>
      </c>
      <c r="D213" s="22">
        <v>0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134100.63375557578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9.3924744837671807E-4</v>
      </c>
      <c r="R213" s="22">
        <v>6.616204144194184E-4</v>
      </c>
      <c r="S213" s="22">
        <v>0.99763943131297894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4.3028771994010331E-4</v>
      </c>
      <c r="Z213" s="22">
        <v>0.50416867056656567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3.7583972186949095E-3</v>
      </c>
      <c r="AH213" s="22">
        <v>0</v>
      </c>
      <c r="AI213" s="22">
        <v>0</v>
      </c>
      <c r="AJ213" s="22">
        <v>0</v>
      </c>
      <c r="AK213" s="22">
        <v>0</v>
      </c>
      <c r="AL213" s="22">
        <v>358.0710349703819</v>
      </c>
      <c r="AM213" s="22">
        <v>0</v>
      </c>
      <c r="AN213" s="22">
        <v>0.1049413430330158</v>
      </c>
      <c r="AO213" s="22">
        <v>0</v>
      </c>
      <c r="AP213" s="22">
        <v>0</v>
      </c>
      <c r="AQ213" s="22">
        <v>0</v>
      </c>
      <c r="AR213" s="22">
        <v>0</v>
      </c>
      <c r="AS213" s="22">
        <v>1.4899806499234296</v>
      </c>
      <c r="AT213" s="22">
        <v>0</v>
      </c>
      <c r="AU213" s="22">
        <v>0</v>
      </c>
      <c r="AV213" s="22"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6.0415255948072293</v>
      </c>
      <c r="BB213" s="22">
        <v>0</v>
      </c>
      <c r="BC213" s="22">
        <v>1.5487335251638174E-3</v>
      </c>
      <c r="BD213" s="22">
        <v>134467.85038452208</v>
      </c>
    </row>
    <row r="214" spans="1:56" x14ac:dyDescent="0.3">
      <c r="A214" s="23" t="s">
        <v>30</v>
      </c>
      <c r="B214" s="22">
        <v>0</v>
      </c>
      <c r="C214" s="22">
        <v>0</v>
      </c>
      <c r="D214" s="22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  <c r="AQ214" s="22"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</row>
    <row r="215" spans="1:56" x14ac:dyDescent="0.3">
      <c r="A215" s="25" t="s">
        <v>31</v>
      </c>
      <c r="B215" s="22">
        <v>0</v>
      </c>
      <c r="C215" s="22">
        <v>0</v>
      </c>
      <c r="D215" s="22">
        <v>0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1.3564179430966187E-2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1.0928826891310678E-3</v>
      </c>
      <c r="R215" s="22">
        <v>7.6984345173828131E-4</v>
      </c>
      <c r="S215" s="22">
        <v>0.15387519645667319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5.0067104390961743E-4</v>
      </c>
      <c r="Z215" s="22">
        <v>0.58663690108149991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1.024145297524526E-3</v>
      </c>
      <c r="AM215" s="22">
        <v>0</v>
      </c>
      <c r="AN215" s="22">
        <v>0.12210688181603484</v>
      </c>
      <c r="AO215" s="22">
        <v>0</v>
      </c>
      <c r="AP215" s="22">
        <v>0</v>
      </c>
      <c r="AQ215" s="22"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7.0297542462514775</v>
      </c>
      <c r="BB215" s="22">
        <v>0</v>
      </c>
      <c r="BC215" s="22">
        <v>1.8020640488869354E-3</v>
      </c>
      <c r="BD215" s="22">
        <v>7.9111270115678423</v>
      </c>
    </row>
    <row r="216" spans="1:56" x14ac:dyDescent="0.3">
      <c r="A216" s="23" t="s">
        <v>32</v>
      </c>
      <c r="B216" s="22">
        <v>0</v>
      </c>
      <c r="C216" s="22">
        <v>0</v>
      </c>
      <c r="D216" s="22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</row>
    <row r="217" spans="1:56" x14ac:dyDescent="0.3">
      <c r="A217" s="23" t="s">
        <v>33</v>
      </c>
      <c r="B217" s="22">
        <v>0</v>
      </c>
      <c r="C217" s="22">
        <v>0</v>
      </c>
      <c r="D217" s="22">
        <v>0</v>
      </c>
      <c r="E217" s="22">
        <v>0</v>
      </c>
      <c r="F217" s="22">
        <v>0</v>
      </c>
      <c r="G217" s="22">
        <v>7.4984045293349116E-4</v>
      </c>
      <c r="H217" s="22">
        <v>0</v>
      </c>
      <c r="I217" s="22">
        <v>0</v>
      </c>
      <c r="J217" s="22">
        <v>166.73510619018882</v>
      </c>
      <c r="K217" s="22">
        <v>0</v>
      </c>
      <c r="L217" s="22">
        <v>6.7702288085889047E-3</v>
      </c>
      <c r="M217" s="22">
        <v>5.3409582823312464E-2</v>
      </c>
      <c r="N217" s="22">
        <v>0</v>
      </c>
      <c r="O217" s="22">
        <v>0</v>
      </c>
      <c r="P217" s="22">
        <v>0</v>
      </c>
      <c r="Q217" s="22">
        <v>3.7348988148631919E-2</v>
      </c>
      <c r="R217" s="22">
        <v>30.642788372039874</v>
      </c>
      <c r="S217" s="22">
        <v>146.13732801939332</v>
      </c>
      <c r="T217" s="22">
        <v>0</v>
      </c>
      <c r="U217" s="22">
        <v>0</v>
      </c>
      <c r="V217" s="22">
        <v>0</v>
      </c>
      <c r="W217" s="22">
        <v>0</v>
      </c>
      <c r="X217" s="22">
        <v>38.407508031124856</v>
      </c>
      <c r="Y217" s="22">
        <v>8.8573831994649285E-2</v>
      </c>
      <c r="Z217" s="22">
        <v>20.525844257513189</v>
      </c>
      <c r="AA217" s="22">
        <v>0</v>
      </c>
      <c r="AB217" s="22">
        <v>3.6860134624539583E-2</v>
      </c>
      <c r="AC217" s="22">
        <v>1.5044952907975343E-3</v>
      </c>
      <c r="AD217" s="22">
        <v>7.8233755121471779E-2</v>
      </c>
      <c r="AE217" s="22">
        <v>0.7326892066183992</v>
      </c>
      <c r="AF217" s="22">
        <v>0</v>
      </c>
      <c r="AG217" s="22">
        <v>0.14945191857746321</v>
      </c>
      <c r="AH217" s="22">
        <v>0</v>
      </c>
      <c r="AI217" s="22">
        <v>0</v>
      </c>
      <c r="AJ217" s="22">
        <v>0</v>
      </c>
      <c r="AK217" s="22">
        <v>3904.1652796196013</v>
      </c>
      <c r="AL217" s="22">
        <v>27.332562461490305</v>
      </c>
      <c r="AM217" s="22">
        <v>0</v>
      </c>
      <c r="AN217" s="22">
        <v>37.009333622315417</v>
      </c>
      <c r="AO217" s="22">
        <v>0</v>
      </c>
      <c r="AP217" s="22">
        <v>0</v>
      </c>
      <c r="AQ217" s="22">
        <v>3.7612382269938353E-3</v>
      </c>
      <c r="AR217" s="22">
        <v>6.5069421326993346</v>
      </c>
      <c r="AS217" s="22">
        <v>0</v>
      </c>
      <c r="AT217" s="22">
        <v>0</v>
      </c>
      <c r="AU217" s="22">
        <v>9.0269717447852039E-3</v>
      </c>
      <c r="AV217" s="22">
        <v>95.764134249844645</v>
      </c>
      <c r="AW217" s="22">
        <v>1.5044952907975341E-2</v>
      </c>
      <c r="AX217" s="22">
        <v>0</v>
      </c>
      <c r="AY217" s="22">
        <v>0</v>
      </c>
      <c r="AZ217" s="22">
        <v>0</v>
      </c>
      <c r="BA217" s="22">
        <v>240.24006477748645</v>
      </c>
      <c r="BB217" s="22">
        <v>0</v>
      </c>
      <c r="BC217" s="22">
        <v>12.649699586177663</v>
      </c>
      <c r="BD217" s="22">
        <v>4727.3300164652146</v>
      </c>
    </row>
    <row r="218" spans="1:56" x14ac:dyDescent="0.3">
      <c r="A218" s="23" t="s">
        <v>34</v>
      </c>
      <c r="B218" s="22">
        <v>0</v>
      </c>
      <c r="C218" s="22">
        <v>0</v>
      </c>
      <c r="D218" s="22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  <c r="AQ218" s="22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v>0</v>
      </c>
      <c r="AX218" s="22">
        <v>0</v>
      </c>
      <c r="AY218" s="22">
        <v>0</v>
      </c>
      <c r="AZ218" s="22">
        <v>0.35089418358526453</v>
      </c>
      <c r="BA218" s="22">
        <v>0</v>
      </c>
      <c r="BB218" s="22">
        <v>0</v>
      </c>
      <c r="BC218" s="22">
        <v>0</v>
      </c>
      <c r="BD218" s="22">
        <v>0.35089418358526453</v>
      </c>
    </row>
    <row r="219" spans="1:56" x14ac:dyDescent="0.3">
      <c r="A219" s="23" t="s">
        <v>35</v>
      </c>
      <c r="B219" s="22">
        <v>0</v>
      </c>
      <c r="C219" s="22">
        <v>0</v>
      </c>
      <c r="D219" s="22">
        <v>0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44.485296802611025</v>
      </c>
      <c r="K219" s="22">
        <v>36.496389334606057</v>
      </c>
      <c r="L219" s="22">
        <v>0</v>
      </c>
      <c r="M219" s="22">
        <v>0</v>
      </c>
      <c r="N219" s="22">
        <v>10.550328388099913</v>
      </c>
      <c r="O219" s="22">
        <v>0.34985468610120113</v>
      </c>
      <c r="P219" s="22">
        <v>0</v>
      </c>
      <c r="Q219" s="22">
        <v>0</v>
      </c>
      <c r="R219" s="22">
        <v>20.549517989667248</v>
      </c>
      <c r="S219" s="22">
        <v>107.30037632735853</v>
      </c>
      <c r="T219" s="22">
        <v>0</v>
      </c>
      <c r="U219" s="22">
        <v>1.3893823563019946E-2</v>
      </c>
      <c r="V219" s="22">
        <v>9.7049407784934958E-3</v>
      </c>
      <c r="W219" s="22">
        <v>0</v>
      </c>
      <c r="X219" s="22">
        <v>0</v>
      </c>
      <c r="Y219" s="22">
        <v>0</v>
      </c>
      <c r="Z219" s="22">
        <v>187.92300806940727</v>
      </c>
      <c r="AA219" s="22">
        <v>0</v>
      </c>
      <c r="AB219" s="22">
        <v>0</v>
      </c>
      <c r="AC219" s="22">
        <v>2.6172576454762869E-2</v>
      </c>
      <c r="AD219" s="22">
        <v>0</v>
      </c>
      <c r="AE219" s="22">
        <v>0.9219693739568825</v>
      </c>
      <c r="AF219" s="22">
        <v>0</v>
      </c>
      <c r="AG219" s="22">
        <v>0</v>
      </c>
      <c r="AH219" s="22">
        <v>0</v>
      </c>
      <c r="AI219" s="22">
        <v>6.0956546050028866</v>
      </c>
      <c r="AJ219" s="22">
        <v>0</v>
      </c>
      <c r="AK219" s="22">
        <v>0</v>
      </c>
      <c r="AL219" s="22">
        <v>267.14204066493119</v>
      </c>
      <c r="AM219" s="22">
        <v>2.713209249901408E-3</v>
      </c>
      <c r="AN219" s="22">
        <v>0</v>
      </c>
      <c r="AO219" s="22">
        <v>0</v>
      </c>
      <c r="AP219" s="22">
        <v>0.3654776435481718</v>
      </c>
      <c r="AQ219" s="22">
        <v>0</v>
      </c>
      <c r="AR219" s="22">
        <v>0</v>
      </c>
      <c r="AS219" s="22">
        <v>2076.6827726341339</v>
      </c>
      <c r="AT219" s="22">
        <v>0</v>
      </c>
      <c r="AU219" s="22">
        <v>0</v>
      </c>
      <c r="AV219" s="22">
        <v>0</v>
      </c>
      <c r="AW219" s="22">
        <v>0.32610252618765861</v>
      </c>
      <c r="AX219" s="22">
        <v>0</v>
      </c>
      <c r="AY219" s="22">
        <v>0.2376617182862599</v>
      </c>
      <c r="AZ219" s="22">
        <v>127.07101300581597</v>
      </c>
      <c r="BA219" s="22">
        <v>1.0435420191928491E-3</v>
      </c>
      <c r="BB219" s="22">
        <v>2.1044709334527103</v>
      </c>
      <c r="BC219" s="22">
        <v>0.5995750649842887</v>
      </c>
      <c r="BD219" s="22">
        <v>2889.2550378602155</v>
      </c>
    </row>
    <row r="220" spans="1:56" x14ac:dyDescent="0.3">
      <c r="A220" s="23" t="s">
        <v>361</v>
      </c>
      <c r="B220" s="22">
        <v>0</v>
      </c>
      <c r="C220" s="22">
        <v>0</v>
      </c>
      <c r="D220" s="22">
        <v>0</v>
      </c>
      <c r="E220" s="22">
        <v>0</v>
      </c>
      <c r="F220" s="22">
        <v>0</v>
      </c>
      <c r="G220" s="22">
        <v>0</v>
      </c>
      <c r="H220" s="22">
        <v>0.55737714061457089</v>
      </c>
      <c r="I220" s="22">
        <v>0</v>
      </c>
      <c r="J220" s="22">
        <v>379285.05058605148</v>
      </c>
      <c r="K220" s="22">
        <v>3033.3950331286583</v>
      </c>
      <c r="L220" s="22">
        <v>0</v>
      </c>
      <c r="M220" s="22">
        <v>0</v>
      </c>
      <c r="N220" s="22">
        <v>0</v>
      </c>
      <c r="O220" s="22">
        <v>41.506017737765049</v>
      </c>
      <c r="P220" s="22">
        <v>0</v>
      </c>
      <c r="Q220" s="22">
        <v>2.9122674513469455</v>
      </c>
      <c r="R220" s="22">
        <v>2.2517523857863124</v>
      </c>
      <c r="S220" s="22">
        <v>485.52383390104626</v>
      </c>
      <c r="T220" s="22">
        <v>0</v>
      </c>
      <c r="U220" s="22">
        <v>0.10408071271463958</v>
      </c>
      <c r="V220" s="22">
        <v>0.80662552353845651</v>
      </c>
      <c r="W220" s="22">
        <v>2.6754102749499409</v>
      </c>
      <c r="X220" s="22">
        <v>0</v>
      </c>
      <c r="Y220" s="22">
        <v>447.16156250873877</v>
      </c>
      <c r="Z220" s="22">
        <v>120970.2755956083</v>
      </c>
      <c r="AA220" s="22">
        <v>0</v>
      </c>
      <c r="AB220" s="22">
        <v>0</v>
      </c>
      <c r="AC220" s="22">
        <v>0</v>
      </c>
      <c r="AD220" s="22">
        <v>0</v>
      </c>
      <c r="AE220" s="22">
        <v>55063.296368453128</v>
      </c>
      <c r="AF220" s="22">
        <v>0</v>
      </c>
      <c r="AG220" s="22">
        <v>12.247969339744046</v>
      </c>
      <c r="AH220" s="22">
        <v>0.18579238020485692</v>
      </c>
      <c r="AI220" s="22">
        <v>33.123686821434042</v>
      </c>
      <c r="AJ220" s="22">
        <v>0</v>
      </c>
      <c r="AK220" s="22">
        <v>123.6634082643528</v>
      </c>
      <c r="AL220" s="22">
        <v>0</v>
      </c>
      <c r="AM220" s="22">
        <v>6.5052906618058834</v>
      </c>
      <c r="AN220" s="22">
        <v>334.22895858201395</v>
      </c>
      <c r="AO220" s="22">
        <v>0</v>
      </c>
      <c r="AP220" s="22">
        <v>206.17340079585927</v>
      </c>
      <c r="AQ220" s="22">
        <v>0</v>
      </c>
      <c r="AR220" s="22">
        <v>0</v>
      </c>
      <c r="AS220" s="22">
        <v>17.055740502805868</v>
      </c>
      <c r="AT220" s="22">
        <v>0</v>
      </c>
      <c r="AU220" s="22">
        <v>0</v>
      </c>
      <c r="AV220" s="22">
        <v>0</v>
      </c>
      <c r="AW220" s="22">
        <v>0</v>
      </c>
      <c r="AX220" s="22">
        <v>7867.4526567267494</v>
      </c>
      <c r="AY220" s="22">
        <v>0.19948803270305915</v>
      </c>
      <c r="AZ220" s="22">
        <v>0</v>
      </c>
      <c r="BA220" s="22">
        <v>18732.677785034044</v>
      </c>
      <c r="BB220" s="22">
        <v>1142.25957195514</v>
      </c>
      <c r="BC220" s="22">
        <v>87.884318532097069</v>
      </c>
      <c r="BD220" s="22">
        <v>587899.17457850708</v>
      </c>
    </row>
    <row r="221" spans="1:56" x14ac:dyDescent="0.3">
      <c r="A221" s="23" t="s">
        <v>36</v>
      </c>
      <c r="B221" s="22">
        <v>0</v>
      </c>
      <c r="C221" s="22">
        <v>0</v>
      </c>
      <c r="D221" s="22">
        <v>0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6.5424301623841219E-2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v>0</v>
      </c>
      <c r="AQ221" s="22"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v>0</v>
      </c>
      <c r="AW221" s="22"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v>0</v>
      </c>
      <c r="BC221" s="22">
        <v>0</v>
      </c>
      <c r="BD221" s="22">
        <v>6.5424301623841219E-2</v>
      </c>
    </row>
    <row r="222" spans="1:56" x14ac:dyDescent="0.3">
      <c r="A222" s="23" t="s">
        <v>37</v>
      </c>
      <c r="B222" s="22">
        <v>0</v>
      </c>
      <c r="C222" s="22">
        <v>0</v>
      </c>
      <c r="D222" s="22">
        <v>0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604.31523516511413</v>
      </c>
      <c r="K222" s="22">
        <v>0</v>
      </c>
      <c r="L222" s="22">
        <v>0</v>
      </c>
      <c r="M222" s="22">
        <v>0</v>
      </c>
      <c r="N222" s="22">
        <v>553.98450372982256</v>
      </c>
      <c r="O222" s="22">
        <v>1867.7436427982725</v>
      </c>
      <c r="P222" s="22">
        <v>0</v>
      </c>
      <c r="Q222" s="22">
        <v>32.550309016178325</v>
      </c>
      <c r="R222" s="22">
        <v>3.8982335084275516E-4</v>
      </c>
      <c r="S222" s="22">
        <v>7.7917327943603801E-2</v>
      </c>
      <c r="T222" s="22">
        <v>0</v>
      </c>
      <c r="U222" s="22">
        <v>5.3567554828846209</v>
      </c>
      <c r="V222" s="22">
        <v>0</v>
      </c>
      <c r="W222" s="22">
        <v>0</v>
      </c>
      <c r="X222" s="22">
        <v>0</v>
      </c>
      <c r="Y222" s="22">
        <v>3.539578694916317</v>
      </c>
      <c r="Z222" s="22">
        <v>212.32707941924576</v>
      </c>
      <c r="AA222" s="22">
        <v>0</v>
      </c>
      <c r="AB222" s="22">
        <v>1.172001831531279</v>
      </c>
      <c r="AC222" s="22">
        <v>0</v>
      </c>
      <c r="AD222" s="22">
        <v>0</v>
      </c>
      <c r="AE222" s="22">
        <v>0</v>
      </c>
      <c r="AF222" s="22">
        <v>0</v>
      </c>
      <c r="AG222" s="22">
        <v>2.2144283423832936E-3</v>
      </c>
      <c r="AH222" s="22">
        <v>0</v>
      </c>
      <c r="AI222" s="22">
        <v>0</v>
      </c>
      <c r="AJ222" s="22">
        <v>0</v>
      </c>
      <c r="AK222" s="22">
        <v>0</v>
      </c>
      <c r="AL222" s="22">
        <v>2414.351372463093</v>
      </c>
      <c r="AM222" s="22">
        <v>0</v>
      </c>
      <c r="AN222" s="22">
        <v>0</v>
      </c>
      <c r="AO222" s="22">
        <v>0</v>
      </c>
      <c r="AP222" s="22">
        <v>0</v>
      </c>
      <c r="AQ222" s="22"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v>0</v>
      </c>
      <c r="AW222" s="22">
        <v>0</v>
      </c>
      <c r="AX222" s="22">
        <v>0</v>
      </c>
      <c r="AY222" s="22">
        <v>0</v>
      </c>
      <c r="AZ222" s="22">
        <v>0</v>
      </c>
      <c r="BA222" s="22">
        <v>3.5596358580269656</v>
      </c>
      <c r="BB222" s="22">
        <v>0</v>
      </c>
      <c r="BC222" s="22">
        <v>31.616376546660611</v>
      </c>
      <c r="BD222" s="22">
        <v>5730.5970125853819</v>
      </c>
    </row>
    <row r="223" spans="1:56" x14ac:dyDescent="0.3">
      <c r="A223" s="23" t="s">
        <v>38</v>
      </c>
      <c r="B223" s="22">
        <v>0</v>
      </c>
      <c r="C223" s="22">
        <v>0</v>
      </c>
      <c r="D223" s="22">
        <v>0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0</v>
      </c>
      <c r="AQ223" s="22"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v>0</v>
      </c>
      <c r="AW223" s="22"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v>0</v>
      </c>
      <c r="BC223" s="22">
        <v>0</v>
      </c>
      <c r="BD223" s="22">
        <v>0</v>
      </c>
    </row>
    <row r="224" spans="1:56" x14ac:dyDescent="0.3">
      <c r="A224" s="23" t="s">
        <v>197</v>
      </c>
      <c r="B224" s="22">
        <v>8.1394006794802021E-2</v>
      </c>
      <c r="C224" s="22">
        <v>104.37650899116765</v>
      </c>
      <c r="D224" s="22">
        <v>0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1218722.4878601355</v>
      </c>
      <c r="K224" s="22">
        <v>14698.379581387317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0.1017426129632258</v>
      </c>
      <c r="R224" s="22">
        <v>22.158349371750294</v>
      </c>
      <c r="S224" s="22">
        <v>130.89382934630913</v>
      </c>
      <c r="T224" s="22">
        <v>0</v>
      </c>
      <c r="U224" s="22">
        <v>0.50432528763101314</v>
      </c>
      <c r="V224" s="22">
        <v>4.3019253453152286</v>
      </c>
      <c r="W224" s="22">
        <v>0</v>
      </c>
      <c r="X224" s="22">
        <v>0</v>
      </c>
      <c r="Y224" s="22">
        <v>5083.3012977541739</v>
      </c>
      <c r="Z224" s="22">
        <v>7038.5813005591817</v>
      </c>
      <c r="AA224" s="22">
        <v>0</v>
      </c>
      <c r="AB224" s="22">
        <v>0</v>
      </c>
      <c r="AC224" s="22">
        <v>0</v>
      </c>
      <c r="AD224" s="22">
        <v>0</v>
      </c>
      <c r="AE224" s="22">
        <v>3356.1486827215995</v>
      </c>
      <c r="AF224" s="22">
        <v>0</v>
      </c>
      <c r="AG224" s="22">
        <v>0.40712290913817839</v>
      </c>
      <c r="AH224" s="22">
        <v>0</v>
      </c>
      <c r="AI224" s="22">
        <v>820.06429118244898</v>
      </c>
      <c r="AJ224" s="22">
        <v>0</v>
      </c>
      <c r="AK224" s="22">
        <v>1445.0499786055332</v>
      </c>
      <c r="AL224" s="22">
        <v>153392.0165131696</v>
      </c>
      <c r="AM224" s="22">
        <v>1.0927047898671951</v>
      </c>
      <c r="AN224" s="22">
        <v>11.367618263432167</v>
      </c>
      <c r="AO224" s="22">
        <v>0</v>
      </c>
      <c r="AP224" s="22">
        <v>0</v>
      </c>
      <c r="AQ224" s="22">
        <v>0</v>
      </c>
      <c r="AR224" s="22">
        <v>2173.9694845671161</v>
      </c>
      <c r="AS224" s="22">
        <v>254.09965401788941</v>
      </c>
      <c r="AT224" s="22">
        <v>0</v>
      </c>
      <c r="AU224" s="22">
        <v>0</v>
      </c>
      <c r="AV224" s="22">
        <v>0</v>
      </c>
      <c r="AW224" s="22">
        <v>0</v>
      </c>
      <c r="AX224" s="22">
        <v>0</v>
      </c>
      <c r="AY224" s="22">
        <v>0.96662346795944187</v>
      </c>
      <c r="AZ224" s="22">
        <v>1.978326554040327</v>
      </c>
      <c r="BA224" s="22">
        <v>654.85973892809886</v>
      </c>
      <c r="BB224" s="22">
        <v>1053.4057299974922</v>
      </c>
      <c r="BC224" s="22">
        <v>45.6026816196119</v>
      </c>
      <c r="BD224" s="22">
        <v>1409016.1972655926</v>
      </c>
    </row>
    <row r="225" spans="1:56" x14ac:dyDescent="0.3">
      <c r="A225" s="23" t="s">
        <v>40</v>
      </c>
      <c r="B225" s="22">
        <v>0</v>
      </c>
      <c r="C225" s="22">
        <v>0</v>
      </c>
      <c r="D225" s="22">
        <v>0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0</v>
      </c>
      <c r="AQ225" s="22"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</row>
    <row r="226" spans="1:56" x14ac:dyDescent="0.3">
      <c r="A226" s="23" t="s">
        <v>41</v>
      </c>
      <c r="B226" s="22">
        <v>0</v>
      </c>
      <c r="C226" s="22">
        <v>0</v>
      </c>
      <c r="D226" s="22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1.5456491258632485</v>
      </c>
      <c r="J226" s="22">
        <v>2714.833204077448</v>
      </c>
      <c r="K226" s="22">
        <v>0</v>
      </c>
      <c r="L226" s="22">
        <v>0</v>
      </c>
      <c r="M226" s="22">
        <v>0</v>
      </c>
      <c r="N226" s="22">
        <v>14.889671465438933</v>
      </c>
      <c r="O226" s="22">
        <v>0</v>
      </c>
      <c r="P226" s="22">
        <v>0</v>
      </c>
      <c r="Q226" s="22">
        <v>2.2735190795064659E-4</v>
      </c>
      <c r="R226" s="22">
        <v>1.6015019664660386E-4</v>
      </c>
      <c r="S226" s="22">
        <v>2.658796300033285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1.0415437834320219E-4</v>
      </c>
      <c r="Z226" s="22">
        <v>0.12203781802159963</v>
      </c>
      <c r="AA226" s="22">
        <v>0</v>
      </c>
      <c r="AB226" s="22">
        <v>15.922721188079386</v>
      </c>
      <c r="AC226" s="22">
        <v>2.0198935322590681</v>
      </c>
      <c r="AD226" s="22">
        <v>0</v>
      </c>
      <c r="AE226" s="22">
        <v>0</v>
      </c>
      <c r="AF226" s="22">
        <v>0</v>
      </c>
      <c r="AG226" s="22">
        <v>0.19730429891823842</v>
      </c>
      <c r="AH226" s="22">
        <v>0</v>
      </c>
      <c r="AI226" s="22">
        <v>0</v>
      </c>
      <c r="AJ226" s="22">
        <v>0</v>
      </c>
      <c r="AK226" s="22">
        <v>0</v>
      </c>
      <c r="AL226" s="22">
        <v>2.130524984305605E-4</v>
      </c>
      <c r="AM226" s="22">
        <v>0</v>
      </c>
      <c r="AN226" s="22">
        <v>2.5401841232248E-2</v>
      </c>
      <c r="AO226" s="22">
        <v>0</v>
      </c>
      <c r="AP226" s="22">
        <v>0</v>
      </c>
      <c r="AQ226" s="22">
        <v>0</v>
      </c>
      <c r="AR226" s="22">
        <v>0</v>
      </c>
      <c r="AS226" s="22">
        <v>2.9518219029346497E-3</v>
      </c>
      <c r="AT226" s="22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3.8437298252077245</v>
      </c>
      <c r="BB226" s="22">
        <v>0</v>
      </c>
      <c r="BC226" s="22">
        <v>161.67560314551017</v>
      </c>
      <c r="BD226" s="22">
        <v>2917.7376691488962</v>
      </c>
    </row>
    <row r="227" spans="1:56" x14ac:dyDescent="0.3">
      <c r="A227" s="23" t="s">
        <v>42</v>
      </c>
      <c r="B227" s="22">
        <v>30.389505638793569</v>
      </c>
      <c r="C227" s="22">
        <v>0</v>
      </c>
      <c r="D227" s="22">
        <v>0</v>
      </c>
      <c r="E227" s="22">
        <v>0</v>
      </c>
      <c r="F227" s="22">
        <v>0.22824669785640622</v>
      </c>
      <c r="G227" s="22">
        <v>0</v>
      </c>
      <c r="H227" s="22">
        <v>0</v>
      </c>
      <c r="I227" s="22">
        <v>0</v>
      </c>
      <c r="J227" s="22">
        <v>25.791119867296317</v>
      </c>
      <c r="K227" s="22">
        <v>475.17543310589519</v>
      </c>
      <c r="L227" s="22">
        <v>0</v>
      </c>
      <c r="M227" s="22">
        <v>0</v>
      </c>
      <c r="N227" s="22">
        <v>0</v>
      </c>
      <c r="O227" s="22">
        <v>1.5476186584238916</v>
      </c>
      <c r="P227" s="22">
        <v>0</v>
      </c>
      <c r="Q227" s="22">
        <v>1.3144140199997177E-2</v>
      </c>
      <c r="R227" s="22">
        <v>4.0636511717925629E-2</v>
      </c>
      <c r="S227" s="22">
        <v>27263.195407328982</v>
      </c>
      <c r="T227" s="22">
        <v>0</v>
      </c>
      <c r="U227" s="22">
        <v>0.89688738216103736</v>
      </c>
      <c r="V227" s="22">
        <v>2.7389770218748022</v>
      </c>
      <c r="W227" s="22">
        <v>10.344514332083831</v>
      </c>
      <c r="X227" s="22">
        <v>0</v>
      </c>
      <c r="Y227" s="22">
        <v>6.0215890146995618E-3</v>
      </c>
      <c r="Z227" s="22">
        <v>2057.0016040245182</v>
      </c>
      <c r="AA227" s="22">
        <v>0</v>
      </c>
      <c r="AB227" s="22">
        <v>0</v>
      </c>
      <c r="AC227" s="22">
        <v>0</v>
      </c>
      <c r="AD227" s="22">
        <v>0</v>
      </c>
      <c r="AE227" s="22">
        <v>266.58197422022721</v>
      </c>
      <c r="AF227" s="22">
        <v>0</v>
      </c>
      <c r="AG227" s="22">
        <v>5.2596256774701818E-2</v>
      </c>
      <c r="AH227" s="22">
        <v>2.0497742568842963</v>
      </c>
      <c r="AI227" s="22">
        <v>5.1887611272327723</v>
      </c>
      <c r="AJ227" s="22">
        <v>0</v>
      </c>
      <c r="AK227" s="22">
        <v>1223.6414148455037</v>
      </c>
      <c r="AL227" s="22">
        <v>9447.7283111664092</v>
      </c>
      <c r="AM227" s="22">
        <v>2960.8725021151918</v>
      </c>
      <c r="AN227" s="22">
        <v>2.606910059951888</v>
      </c>
      <c r="AO227" s="22">
        <v>0</v>
      </c>
      <c r="AP227" s="22">
        <v>18.372307009023142</v>
      </c>
      <c r="AQ227" s="22"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v>0</v>
      </c>
      <c r="AW227" s="22">
        <v>100.84808335151475</v>
      </c>
      <c r="AX227" s="22">
        <v>1.6687902487068857</v>
      </c>
      <c r="AY227" s="22">
        <v>3.124941239234191E-2</v>
      </c>
      <c r="AZ227" s="22">
        <v>24.433111928627689</v>
      </c>
      <c r="BA227" s="22">
        <v>84.560698942080961</v>
      </c>
      <c r="BB227" s="22">
        <v>36.556553145021375</v>
      </c>
      <c r="BC227" s="22">
        <v>1.1409400107198613</v>
      </c>
      <c r="BD227" s="22">
        <v>44043.703094395081</v>
      </c>
    </row>
    <row r="228" spans="1:56" x14ac:dyDescent="0.3">
      <c r="A228" s="23" t="s">
        <v>43</v>
      </c>
      <c r="B228" s="22">
        <v>0</v>
      </c>
      <c r="C228" s="22">
        <v>0</v>
      </c>
      <c r="D228" s="22">
        <v>0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3.9718675677054902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0</v>
      </c>
      <c r="AQ228" s="22"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v>0</v>
      </c>
      <c r="BC228" s="22">
        <v>0</v>
      </c>
      <c r="BD228" s="22">
        <v>3.9718675677054902</v>
      </c>
    </row>
    <row r="229" spans="1:56" x14ac:dyDescent="0.3">
      <c r="A229" s="23" t="s">
        <v>44</v>
      </c>
      <c r="B229" s="22">
        <v>0</v>
      </c>
      <c r="C229" s="22">
        <v>0</v>
      </c>
      <c r="D229" s="22">
        <v>0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18.162267150507834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0</v>
      </c>
      <c r="AQ229" s="22">
        <v>0.16248549140613366</v>
      </c>
      <c r="AR229" s="22">
        <v>0</v>
      </c>
      <c r="AS229" s="22">
        <v>0</v>
      </c>
      <c r="AT229" s="22">
        <v>0</v>
      </c>
      <c r="AU229" s="22">
        <v>0</v>
      </c>
      <c r="AV229" s="22">
        <v>0</v>
      </c>
      <c r="AW229" s="22">
        <v>0</v>
      </c>
      <c r="AX229" s="22">
        <v>0</v>
      </c>
      <c r="AY229" s="22">
        <v>0</v>
      </c>
      <c r="AZ229" s="22">
        <v>0</v>
      </c>
      <c r="BA229" s="22">
        <v>0</v>
      </c>
      <c r="BB229" s="22">
        <v>0</v>
      </c>
      <c r="BC229" s="22">
        <v>2.6118038248245194</v>
      </c>
      <c r="BD229" s="22">
        <v>20.936556466738487</v>
      </c>
    </row>
    <row r="230" spans="1:56" x14ac:dyDescent="0.3">
      <c r="A230" s="23" t="s">
        <v>45</v>
      </c>
      <c r="B230" s="22">
        <v>0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5.0964777975766475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0.44307386313987379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35.543701245091746</v>
      </c>
      <c r="AO230" s="22">
        <v>0</v>
      </c>
      <c r="AP230" s="22">
        <v>0</v>
      </c>
      <c r="AQ230" s="22"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22">
        <v>0</v>
      </c>
      <c r="AX230" s="22">
        <v>0.12261636619999902</v>
      </c>
      <c r="AY230" s="22">
        <v>0</v>
      </c>
      <c r="AZ230" s="22">
        <v>0</v>
      </c>
      <c r="BA230" s="22">
        <v>0</v>
      </c>
      <c r="BB230" s="22">
        <v>0</v>
      </c>
      <c r="BC230" s="22">
        <v>2.3725890735877155</v>
      </c>
      <c r="BD230" s="22">
        <v>43.578458345595976</v>
      </c>
    </row>
    <row r="231" spans="1:56" x14ac:dyDescent="0.3">
      <c r="A231" s="23" t="s">
        <v>46</v>
      </c>
      <c r="B231" s="22">
        <v>0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6.8546642442737116E-2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5.5228876398303577E-3</v>
      </c>
      <c r="R231" s="22">
        <v>3.8904073845200996E-3</v>
      </c>
      <c r="S231" s="22">
        <v>0.7776090051007376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2.5301433973923685E-3</v>
      </c>
      <c r="Z231" s="22">
        <v>2.9645722475734435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2.2099826388218734E-2</v>
      </c>
      <c r="AH231" s="22">
        <v>0</v>
      </c>
      <c r="AI231" s="22">
        <v>0</v>
      </c>
      <c r="AJ231" s="22">
        <v>0</v>
      </c>
      <c r="AK231" s="22">
        <v>9.9296689192637261E-2</v>
      </c>
      <c r="AL231" s="22">
        <v>5.1755229187368376E-3</v>
      </c>
      <c r="AM231" s="22">
        <v>0</v>
      </c>
      <c r="AN231" s="22">
        <v>0.61706768258557998</v>
      </c>
      <c r="AO231" s="22">
        <v>0</v>
      </c>
      <c r="AP231" s="22">
        <v>0</v>
      </c>
      <c r="AQ231" s="22"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v>0</v>
      </c>
      <c r="AW231" s="22">
        <v>0</v>
      </c>
      <c r="AX231" s="22">
        <v>0</v>
      </c>
      <c r="AY231" s="22">
        <v>0</v>
      </c>
      <c r="AZ231" s="22">
        <v>0</v>
      </c>
      <c r="BA231" s="22">
        <v>35.524895053956776</v>
      </c>
      <c r="BB231" s="22">
        <v>0</v>
      </c>
      <c r="BC231" s="22">
        <v>5.4241597590555864E-2</v>
      </c>
      <c r="BD231" s="22">
        <v>40.145447706171169</v>
      </c>
    </row>
    <row r="232" spans="1:56" x14ac:dyDescent="0.3">
      <c r="A232" s="23" t="s">
        <v>47</v>
      </c>
      <c r="B232" s="22">
        <v>0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15.789091035839396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0</v>
      </c>
      <c r="AQ232" s="22"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v>0</v>
      </c>
      <c r="AW232" s="22"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v>0</v>
      </c>
      <c r="BC232" s="22">
        <v>0.5906310756704799</v>
      </c>
      <c r="BD232" s="22">
        <v>16.379722111509874</v>
      </c>
    </row>
    <row r="233" spans="1:56" x14ac:dyDescent="0.3">
      <c r="A233" s="23" t="s">
        <v>48</v>
      </c>
      <c r="B233" s="22">
        <v>0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0</v>
      </c>
      <c r="AQ233" s="22"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v>0</v>
      </c>
      <c r="BC233" s="22">
        <v>31.649005910533191</v>
      </c>
      <c r="BD233" s="22">
        <v>31.649005910533191</v>
      </c>
    </row>
    <row r="234" spans="1:56" x14ac:dyDescent="0.3">
      <c r="A234" s="23" t="s">
        <v>49</v>
      </c>
      <c r="B234" s="22">
        <v>0.92300786090428721</v>
      </c>
      <c r="C234" s="22">
        <v>1.0967770669914023</v>
      </c>
      <c r="D234" s="22">
        <v>0.12261636619999902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60.277027987648793</v>
      </c>
      <c r="K234" s="22">
        <v>1361.0597187634787</v>
      </c>
      <c r="L234" s="22">
        <v>0</v>
      </c>
      <c r="M234" s="22">
        <v>0</v>
      </c>
      <c r="N234" s="22">
        <v>6.6077433171827691</v>
      </c>
      <c r="O234" s="22">
        <v>0.33399795455705261</v>
      </c>
      <c r="P234" s="22">
        <v>0</v>
      </c>
      <c r="Q234" s="22">
        <v>0.18276098648080136</v>
      </c>
      <c r="R234" s="22">
        <v>487.22068715204034</v>
      </c>
      <c r="S234" s="22">
        <v>7753.6240275654618</v>
      </c>
      <c r="T234" s="22">
        <v>5.2657335177913695E-3</v>
      </c>
      <c r="U234" s="22">
        <v>0.39122959220311482</v>
      </c>
      <c r="V234" s="22">
        <v>1.4233477498888774</v>
      </c>
      <c r="W234" s="22">
        <v>0</v>
      </c>
      <c r="X234" s="22">
        <v>2.6840195987828004</v>
      </c>
      <c r="Y234" s="22">
        <v>1.9380554233544851</v>
      </c>
      <c r="Z234" s="22">
        <v>8.8962629762402905</v>
      </c>
      <c r="AA234" s="22">
        <v>0</v>
      </c>
      <c r="AB234" s="22">
        <v>0</v>
      </c>
      <c r="AC234" s="22">
        <v>0</v>
      </c>
      <c r="AD234" s="22">
        <v>4.513485872392602E-3</v>
      </c>
      <c r="AE234" s="22">
        <v>34.383000611965606</v>
      </c>
      <c r="AF234" s="22">
        <v>0</v>
      </c>
      <c r="AG234" s="22">
        <v>8.8895352476570256E-3</v>
      </c>
      <c r="AH234" s="22">
        <v>0</v>
      </c>
      <c r="AI234" s="22">
        <v>21.430203488761766</v>
      </c>
      <c r="AJ234" s="22">
        <v>0</v>
      </c>
      <c r="AK234" s="22">
        <v>384.39929904641531</v>
      </c>
      <c r="AL234" s="22">
        <v>220.86392541651662</v>
      </c>
      <c r="AM234" s="22">
        <v>0.10118370298937245</v>
      </c>
      <c r="AN234" s="22">
        <v>4.9595391301498566</v>
      </c>
      <c r="AO234" s="22">
        <v>3.8364629915337116E-2</v>
      </c>
      <c r="AP234" s="22">
        <v>1149.2844862730121</v>
      </c>
      <c r="AQ234" s="22">
        <v>6.2436554568097664E-2</v>
      </c>
      <c r="AR234" s="22">
        <v>0</v>
      </c>
      <c r="AS234" s="22">
        <v>40.24600127647944</v>
      </c>
      <c r="AT234" s="22">
        <v>13.517890187815842</v>
      </c>
      <c r="AU234" s="22">
        <v>0.13615682381717684</v>
      </c>
      <c r="AV234" s="22">
        <v>3.3602902319962924</v>
      </c>
      <c r="AW234" s="22">
        <v>4.6067645804220492</v>
      </c>
      <c r="AX234" s="22">
        <v>0</v>
      </c>
      <c r="AY234" s="22">
        <v>8.950866033675256E-2</v>
      </c>
      <c r="AZ234" s="22">
        <v>0</v>
      </c>
      <c r="BA234" s="22">
        <v>14.328613080837043</v>
      </c>
      <c r="BB234" s="22">
        <v>79.029663386408103</v>
      </c>
      <c r="BC234" s="22">
        <v>37.297999823952985</v>
      </c>
      <c r="BD234" s="22">
        <v>11694.935276022423</v>
      </c>
    </row>
    <row r="235" spans="1:56" x14ac:dyDescent="0.3">
      <c r="A235" s="23" t="s">
        <v>50</v>
      </c>
      <c r="B235" s="22">
        <v>7.549956060474087</v>
      </c>
      <c r="C235" s="22">
        <v>0</v>
      </c>
      <c r="D235" s="22">
        <v>105.53067074472719</v>
      </c>
      <c r="E235" s="22">
        <v>32.627432708268529</v>
      </c>
      <c r="F235" s="22">
        <v>0</v>
      </c>
      <c r="G235" s="22">
        <v>5.2221031543582415</v>
      </c>
      <c r="H235" s="22">
        <v>0</v>
      </c>
      <c r="I235" s="22">
        <v>47.308907076463633</v>
      </c>
      <c r="J235" s="22">
        <v>43080.128282112863</v>
      </c>
      <c r="K235" s="22">
        <v>18380.304761435953</v>
      </c>
      <c r="L235" s="22">
        <v>0</v>
      </c>
      <c r="M235" s="22">
        <v>0</v>
      </c>
      <c r="N235" s="22">
        <v>986.78468005723903</v>
      </c>
      <c r="O235" s="22">
        <v>1780.9574412692093</v>
      </c>
      <c r="P235" s="22">
        <v>0</v>
      </c>
      <c r="Q235" s="22">
        <v>0</v>
      </c>
      <c r="R235" s="22">
        <v>182.73879638150936</v>
      </c>
      <c r="S235" s="22">
        <v>48955.857316787158</v>
      </c>
      <c r="T235" s="22">
        <v>3.9072043601070119</v>
      </c>
      <c r="U235" s="22">
        <v>0</v>
      </c>
      <c r="V235" s="22">
        <v>44.284773749766693</v>
      </c>
      <c r="W235" s="22">
        <v>0</v>
      </c>
      <c r="X235" s="22">
        <v>0</v>
      </c>
      <c r="Y235" s="22">
        <v>91.704817893361536</v>
      </c>
      <c r="Z235" s="22">
        <v>540242.13988076407</v>
      </c>
      <c r="AA235" s="22">
        <v>0</v>
      </c>
      <c r="AB235" s="22">
        <v>0</v>
      </c>
      <c r="AC235" s="22">
        <v>0</v>
      </c>
      <c r="AD235" s="22">
        <v>0</v>
      </c>
      <c r="AE235" s="22">
        <v>25787.500572677163</v>
      </c>
      <c r="AF235" s="22">
        <v>0</v>
      </c>
      <c r="AG235" s="22">
        <v>779.54819437814967</v>
      </c>
      <c r="AH235" s="22">
        <v>0</v>
      </c>
      <c r="AI235" s="22">
        <v>313.14810215392276</v>
      </c>
      <c r="AJ235" s="22">
        <v>0</v>
      </c>
      <c r="AK235" s="22">
        <v>3528.1901386673308</v>
      </c>
      <c r="AL235" s="22">
        <v>170968.27227964412</v>
      </c>
      <c r="AM235" s="22">
        <v>40416.665535275308</v>
      </c>
      <c r="AN235" s="22">
        <v>227.38710885086795</v>
      </c>
      <c r="AO235" s="22">
        <v>2.5454405375474396</v>
      </c>
      <c r="AP235" s="22">
        <v>133359.88577618118</v>
      </c>
      <c r="AQ235" s="22">
        <v>0</v>
      </c>
      <c r="AR235" s="22">
        <v>657.03095937286139</v>
      </c>
      <c r="AS235" s="22">
        <v>18218.947129969514</v>
      </c>
      <c r="AT235" s="22">
        <v>2.6378315933553167</v>
      </c>
      <c r="AU235" s="22">
        <v>0</v>
      </c>
      <c r="AV235" s="22">
        <v>10.682548452684626</v>
      </c>
      <c r="AW235" s="22">
        <v>0</v>
      </c>
      <c r="AX235" s="22">
        <v>102.38535784483295</v>
      </c>
      <c r="AY235" s="22">
        <v>0</v>
      </c>
      <c r="AZ235" s="22">
        <v>6458.4862886828842</v>
      </c>
      <c r="BA235" s="22">
        <v>0</v>
      </c>
      <c r="BB235" s="22">
        <v>179.26676728426554</v>
      </c>
      <c r="BC235" s="22">
        <v>567.2335481316494</v>
      </c>
      <c r="BD235" s="22">
        <v>1055526.8606042531</v>
      </c>
    </row>
    <row r="236" spans="1:56" x14ac:dyDescent="0.3">
      <c r="A236" s="23" t="s">
        <v>229</v>
      </c>
      <c r="B236" s="22">
        <v>0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7.6350698695544779</v>
      </c>
      <c r="K236" s="22">
        <v>42.648369145063157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2.8162282028121846E-3</v>
      </c>
      <c r="S236" s="22">
        <v>2.0061553523364962E-2</v>
      </c>
      <c r="T236" s="22">
        <v>0</v>
      </c>
      <c r="U236" s="22">
        <v>1.4633348470136252E-3</v>
      </c>
      <c r="V236" s="22">
        <v>1.1340845064355596E-2</v>
      </c>
      <c r="W236" s="22">
        <v>0</v>
      </c>
      <c r="X236" s="22">
        <v>0</v>
      </c>
      <c r="Y236" s="22">
        <v>0</v>
      </c>
      <c r="Z236" s="22">
        <v>11.55980632204064</v>
      </c>
      <c r="AA236" s="22">
        <v>0</v>
      </c>
      <c r="AB236" s="22">
        <v>0</v>
      </c>
      <c r="AC236" s="22">
        <v>0</v>
      </c>
      <c r="AD236" s="22">
        <v>0</v>
      </c>
      <c r="AE236" s="22">
        <v>1.0773802811137818</v>
      </c>
      <c r="AF236" s="22">
        <v>0</v>
      </c>
      <c r="AG236" s="22">
        <v>0</v>
      </c>
      <c r="AH236" s="22">
        <v>0</v>
      </c>
      <c r="AI236" s="22">
        <v>0.46570631506208626</v>
      </c>
      <c r="AJ236" s="22">
        <v>0</v>
      </c>
      <c r="AK236" s="22">
        <v>0</v>
      </c>
      <c r="AL236" s="22">
        <v>42.716814405951325</v>
      </c>
      <c r="AM236" s="22">
        <v>3.1705588351961878E-3</v>
      </c>
      <c r="AN236" s="22">
        <v>0</v>
      </c>
      <c r="AO236" s="22">
        <v>0</v>
      </c>
      <c r="AP236" s="22">
        <v>0.42708404147613982</v>
      </c>
      <c r="AQ236" s="22"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v>0</v>
      </c>
      <c r="AW236" s="22">
        <v>0</v>
      </c>
      <c r="AX236" s="22">
        <v>0</v>
      </c>
      <c r="AY236" s="22">
        <v>2.8047251234427821E-3</v>
      </c>
      <c r="AZ236" s="22">
        <v>0</v>
      </c>
      <c r="BA236" s="22">
        <v>1.2194457058446876E-3</v>
      </c>
      <c r="BB236" s="22">
        <v>0</v>
      </c>
      <c r="BC236" s="22">
        <v>3.3900590622481609E-2</v>
      </c>
      <c r="BD236" s="22">
        <v>106.60700766218612</v>
      </c>
    </row>
    <row r="237" spans="1:56" x14ac:dyDescent="0.3">
      <c r="A237" s="23" t="s">
        <v>51</v>
      </c>
      <c r="B237" s="22">
        <v>2.8306302424481287E-5</v>
      </c>
      <c r="C237" s="22">
        <v>0.72220827225158202</v>
      </c>
      <c r="D237" s="22">
        <v>0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5012.9160922182591</v>
      </c>
      <c r="K237" s="22">
        <v>0</v>
      </c>
      <c r="L237" s="22">
        <v>0.12483397417538096</v>
      </c>
      <c r="M237" s="22">
        <v>0</v>
      </c>
      <c r="N237" s="22">
        <v>0</v>
      </c>
      <c r="O237" s="22">
        <v>0</v>
      </c>
      <c r="P237" s="22">
        <v>0</v>
      </c>
      <c r="Q237" s="22">
        <v>6.1238525459637308E-4</v>
      </c>
      <c r="R237" s="22">
        <v>0.20065870724543244</v>
      </c>
      <c r="S237" s="22">
        <v>5.4163944997109619</v>
      </c>
      <c r="T237" s="22">
        <v>0</v>
      </c>
      <c r="U237" s="22">
        <v>2.0641337385942093E-2</v>
      </c>
      <c r="V237" s="22">
        <v>0</v>
      </c>
      <c r="W237" s="22">
        <v>0</v>
      </c>
      <c r="X237" s="22">
        <v>0</v>
      </c>
      <c r="Y237" s="22">
        <v>2.8054572347321026E-4</v>
      </c>
      <c r="Z237" s="22">
        <v>35.626179545248412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2.7476748289488122E-3</v>
      </c>
      <c r="AH237" s="22">
        <v>0</v>
      </c>
      <c r="AI237" s="22">
        <v>1.2665798141588063</v>
      </c>
      <c r="AJ237" s="22">
        <v>0</v>
      </c>
      <c r="AK237" s="22">
        <v>3.0494667114518546</v>
      </c>
      <c r="AL237" s="22">
        <v>6.8773408288297473</v>
      </c>
      <c r="AM237" s="22">
        <v>0</v>
      </c>
      <c r="AN237" s="22">
        <v>54.987530045148539</v>
      </c>
      <c r="AO237" s="22">
        <v>0</v>
      </c>
      <c r="AP237" s="22">
        <v>53.231643474777677</v>
      </c>
      <c r="AQ237" s="22">
        <v>7.0988389900497328E-2</v>
      </c>
      <c r="AR237" s="22">
        <v>0.3296693511867213</v>
      </c>
      <c r="AS237" s="22">
        <v>27.598204036067674</v>
      </c>
      <c r="AT237" s="22">
        <v>5.4519051638747422</v>
      </c>
      <c r="AU237" s="22">
        <v>0</v>
      </c>
      <c r="AV237" s="22">
        <v>0</v>
      </c>
      <c r="AW237" s="22">
        <v>0</v>
      </c>
      <c r="AX237" s="22">
        <v>0</v>
      </c>
      <c r="AY237" s="22">
        <v>0</v>
      </c>
      <c r="AZ237" s="22">
        <v>0.64827793518901</v>
      </c>
      <c r="BA237" s="22">
        <v>3.9390484327859672</v>
      </c>
      <c r="BB237" s="22">
        <v>0</v>
      </c>
      <c r="BC237" s="22">
        <v>0</v>
      </c>
      <c r="BD237" s="22">
        <v>5212.4813316497566</v>
      </c>
    </row>
    <row r="238" spans="1:56" x14ac:dyDescent="0.3">
      <c r="A238" s="23" t="s">
        <v>52</v>
      </c>
      <c r="B238" s="22">
        <v>8941.821731355185</v>
      </c>
      <c r="C238" s="22">
        <v>574.42301423712843</v>
      </c>
      <c r="D238" s="22">
        <v>311.2537927314296</v>
      </c>
      <c r="E238" s="22">
        <v>38.742759030816558</v>
      </c>
      <c r="F238" s="22">
        <v>0.22824669785640622</v>
      </c>
      <c r="G238" s="22">
        <v>5.2228529948111753</v>
      </c>
      <c r="H238" s="22">
        <v>0.55737714061457089</v>
      </c>
      <c r="I238" s="22">
        <v>53.340952324439996</v>
      </c>
      <c r="J238" s="22">
        <v>2324074.2231335845</v>
      </c>
      <c r="K238" s="22">
        <v>56745.239645534515</v>
      </c>
      <c r="L238" s="22">
        <v>0.13160420298396985</v>
      </c>
      <c r="M238" s="22">
        <v>2.6479117118036601</v>
      </c>
      <c r="N238" s="22">
        <v>3410.2629608823418</v>
      </c>
      <c r="O238" s="22">
        <v>4301.5319870884196</v>
      </c>
      <c r="P238" s="22">
        <v>0</v>
      </c>
      <c r="Q238" s="22">
        <v>2261.8333654737671</v>
      </c>
      <c r="R238" s="22">
        <v>1752.7782317259232</v>
      </c>
      <c r="S238" s="22">
        <v>89206.573427197363</v>
      </c>
      <c r="T238" s="22">
        <v>3.9124700936248034</v>
      </c>
      <c r="U238" s="22">
        <v>30.641118579994863</v>
      </c>
      <c r="V238" s="22">
        <v>104.706449118417</v>
      </c>
      <c r="W238" s="22">
        <v>15674.869408202956</v>
      </c>
      <c r="X238" s="22">
        <v>41.09152762990766</v>
      </c>
      <c r="Y238" s="22">
        <v>23139.800624701202</v>
      </c>
      <c r="Z238" s="22">
        <v>720404.86055865115</v>
      </c>
      <c r="AA238" s="22">
        <v>0</v>
      </c>
      <c r="AB238" s="22">
        <v>17.131583154235205</v>
      </c>
      <c r="AC238" s="22">
        <v>2.0475706040046284</v>
      </c>
      <c r="AD238" s="22">
        <v>8.2747240993864379E-2</v>
      </c>
      <c r="AE238" s="22">
        <v>156007.51636073881</v>
      </c>
      <c r="AF238" s="22">
        <v>0</v>
      </c>
      <c r="AG238" s="22">
        <v>821.95127240406612</v>
      </c>
      <c r="AH238" s="22">
        <v>18.024657672928548</v>
      </c>
      <c r="AI238" s="22">
        <v>2690.7814358923247</v>
      </c>
      <c r="AJ238" s="22">
        <v>28.399054985840586</v>
      </c>
      <c r="AK238" s="22">
        <v>27579.516480572303</v>
      </c>
      <c r="AL238" s="22">
        <v>648721.62346274802</v>
      </c>
      <c r="AM238" s="22">
        <v>44210.618852416104</v>
      </c>
      <c r="AN238" s="22">
        <v>2145.5392435928479</v>
      </c>
      <c r="AO238" s="22">
        <v>3.8122255723989631</v>
      </c>
      <c r="AP238" s="22">
        <v>268455.59694046958</v>
      </c>
      <c r="AQ238" s="22">
        <v>32.717031704916181</v>
      </c>
      <c r="AR238" s="22">
        <v>8251.0188303514315</v>
      </c>
      <c r="AS238" s="22">
        <v>92601.464685850267</v>
      </c>
      <c r="AT238" s="22">
        <v>69.666472266636944</v>
      </c>
      <c r="AU238" s="22">
        <v>0.14518379556196204</v>
      </c>
      <c r="AV238" s="22">
        <v>126.14654404023219</v>
      </c>
      <c r="AW238" s="22">
        <v>107.51638577605941</v>
      </c>
      <c r="AX238" s="22">
        <v>8334.563333994136</v>
      </c>
      <c r="AY238" s="22">
        <v>4.3297364790564057</v>
      </c>
      <c r="AZ238" s="22">
        <v>30713.796026667434</v>
      </c>
      <c r="BA238" s="22">
        <v>64515.582767836393</v>
      </c>
      <c r="BB238" s="22">
        <v>3681.3928445117094</v>
      </c>
      <c r="BC238" s="22">
        <v>98941.469423927934</v>
      </c>
      <c r="BD238" s="22">
        <v>4709163.1463061571</v>
      </c>
    </row>
    <row r="241" spans="1:65" x14ac:dyDescent="0.3">
      <c r="A241" s="7" t="s">
        <v>307</v>
      </c>
      <c r="BF241" s="7" t="s">
        <v>308</v>
      </c>
    </row>
    <row r="242" spans="1:65" x14ac:dyDescent="0.3">
      <c r="A242" s="6" t="s">
        <v>86</v>
      </c>
      <c r="BF242" s="6" t="s">
        <v>86</v>
      </c>
    </row>
    <row r="243" spans="1:65" x14ac:dyDescent="0.3">
      <c r="A243" s="23" t="s">
        <v>67</v>
      </c>
      <c r="B243" s="23" t="s">
        <v>1</v>
      </c>
      <c r="C243" s="23" t="s">
        <v>2</v>
      </c>
      <c r="D243" s="23" t="s">
        <v>3</v>
      </c>
      <c r="E243" s="23" t="s">
        <v>4</v>
      </c>
      <c r="F243" s="23" t="s">
        <v>5</v>
      </c>
      <c r="G243" s="23" t="s">
        <v>6</v>
      </c>
      <c r="H243" s="23" t="s">
        <v>7</v>
      </c>
      <c r="I243" s="23" t="s">
        <v>8</v>
      </c>
      <c r="J243" s="23" t="s">
        <v>9</v>
      </c>
      <c r="K243" s="23" t="s">
        <v>360</v>
      </c>
      <c r="L243" s="23" t="s">
        <v>10</v>
      </c>
      <c r="M243" s="23" t="s">
        <v>11</v>
      </c>
      <c r="N243" s="23" t="s">
        <v>12</v>
      </c>
      <c r="O243" s="23" t="s">
        <v>13</v>
      </c>
      <c r="P243" s="23" t="s">
        <v>14</v>
      </c>
      <c r="Q243" s="23" t="s">
        <v>15</v>
      </c>
      <c r="R243" s="23" t="s">
        <v>16</v>
      </c>
      <c r="S243" s="23" t="s">
        <v>17</v>
      </c>
      <c r="T243" s="23" t="s">
        <v>18</v>
      </c>
      <c r="U243" s="23" t="s">
        <v>19</v>
      </c>
      <c r="V243" s="23" t="s">
        <v>20</v>
      </c>
      <c r="W243" s="23" t="s">
        <v>21</v>
      </c>
      <c r="X243" s="23" t="s">
        <v>22</v>
      </c>
      <c r="Y243" s="23" t="s">
        <v>23</v>
      </c>
      <c r="Z243" s="23" t="s">
        <v>24</v>
      </c>
      <c r="AA243" s="23" t="s">
        <v>25</v>
      </c>
      <c r="AB243" s="23" t="s">
        <v>26</v>
      </c>
      <c r="AC243" s="23" t="s">
        <v>27</v>
      </c>
      <c r="AD243" s="23" t="s">
        <v>28</v>
      </c>
      <c r="AE243" s="23" t="s">
        <v>29</v>
      </c>
      <c r="AF243" s="23" t="s">
        <v>30</v>
      </c>
      <c r="AG243" s="23" t="s">
        <v>31</v>
      </c>
      <c r="AH243" s="23" t="s">
        <v>32</v>
      </c>
      <c r="AI243" s="23" t="s">
        <v>33</v>
      </c>
      <c r="AJ243" s="24" t="s">
        <v>34</v>
      </c>
      <c r="AK243" s="23" t="s">
        <v>35</v>
      </c>
      <c r="AL243" s="23" t="s">
        <v>361</v>
      </c>
      <c r="AM243" s="23" t="s">
        <v>36</v>
      </c>
      <c r="AN243" s="23" t="s">
        <v>37</v>
      </c>
      <c r="AO243" s="23" t="s">
        <v>38</v>
      </c>
      <c r="AP243" s="23" t="s">
        <v>197</v>
      </c>
      <c r="AQ243" s="23" t="s">
        <v>40</v>
      </c>
      <c r="AR243" s="23" t="s">
        <v>41</v>
      </c>
      <c r="AS243" s="23" t="s">
        <v>42</v>
      </c>
      <c r="AT243" s="23" t="s">
        <v>43</v>
      </c>
      <c r="AU243" s="23" t="s">
        <v>44</v>
      </c>
      <c r="AV243" s="23" t="s">
        <v>45</v>
      </c>
      <c r="AW243" s="23" t="s">
        <v>46</v>
      </c>
      <c r="AX243" s="23" t="s">
        <v>47</v>
      </c>
      <c r="AY243" s="23" t="s">
        <v>48</v>
      </c>
      <c r="AZ243" s="23" t="s">
        <v>49</v>
      </c>
      <c r="BA243" s="23" t="s">
        <v>50</v>
      </c>
      <c r="BB243" s="23" t="s">
        <v>229</v>
      </c>
      <c r="BC243" s="24" t="s">
        <v>51</v>
      </c>
      <c r="BD243" s="23" t="s">
        <v>52</v>
      </c>
      <c r="BF243" s="1" t="s">
        <v>84</v>
      </c>
      <c r="BG243" s="12" t="s">
        <v>56</v>
      </c>
      <c r="BH243" s="12" t="s">
        <v>57</v>
      </c>
      <c r="BI243" s="12" t="s">
        <v>65</v>
      </c>
      <c r="BJ243" s="12" t="s">
        <v>58</v>
      </c>
      <c r="BK243" s="12" t="s">
        <v>59</v>
      </c>
      <c r="BL243" s="12" t="s">
        <v>60</v>
      </c>
      <c r="BM243" s="12" t="s">
        <v>61</v>
      </c>
    </row>
    <row r="244" spans="1:65" x14ac:dyDescent="0.3">
      <c r="A244" s="23" t="s">
        <v>1</v>
      </c>
      <c r="B244" s="22">
        <v>0</v>
      </c>
      <c r="C244" s="22">
        <v>0</v>
      </c>
      <c r="D244" s="22">
        <v>0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639.75693103714298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34.92969454862191</v>
      </c>
      <c r="R244" s="22">
        <v>0</v>
      </c>
      <c r="S244" s="22">
        <v>66.582768772475575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27.349629151994026</v>
      </c>
      <c r="AK244" s="22">
        <v>0</v>
      </c>
      <c r="AL244" s="22">
        <v>10.034833631556026</v>
      </c>
      <c r="AM244" s="22">
        <v>0</v>
      </c>
      <c r="AN244" s="22">
        <v>790.02738779319361</v>
      </c>
      <c r="AO244" s="22">
        <v>0</v>
      </c>
      <c r="AP244" s="22">
        <v>0</v>
      </c>
      <c r="AQ244" s="22"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v>0</v>
      </c>
      <c r="AW244" s="22">
        <v>0</v>
      </c>
      <c r="AX244" s="22">
        <v>0</v>
      </c>
      <c r="AY244" s="22">
        <v>0</v>
      </c>
      <c r="AZ244" s="22">
        <v>0</v>
      </c>
      <c r="BA244" s="22">
        <v>0</v>
      </c>
      <c r="BB244" s="22">
        <v>0</v>
      </c>
      <c r="BC244" s="22">
        <v>1.9614608349405836E-3</v>
      </c>
      <c r="BD244" s="22">
        <v>1568.6832063958191</v>
      </c>
      <c r="BF244" s="12" t="s">
        <v>62</v>
      </c>
      <c r="BG244" s="13">
        <f>B244+AJ244+B278+AJ278</f>
        <v>27.349629151994026</v>
      </c>
      <c r="BH244" s="13">
        <f>SUM(C244,D244,G244,L244:U244,X244:Y244,AB244:AD244,AF244,AI244,AK244,AN244:AO244,AQ244,AT244:AW244,AZ244,AR244)+SUM(C278,D278,G278,L278:U278,X278:Y278,AB278:AD278,AF278,AI278,AK278,AN278:AO278,AQ278,AT278:AW278,AZ278,AR278)</f>
        <v>891.94948200667795</v>
      </c>
      <c r="BI244" s="13">
        <f>SUM(F244,H244,V244:W244,AA244,AE244,AH244,AM244,AS244,AX244,BB244,AY244)+SUM(F278,H278,V278:W278,AA278,AE278,AH278,AM278,AS278,AX278,BB278,AY278)</f>
        <v>0</v>
      </c>
      <c r="BJ244" s="13">
        <f>SUM(E244,I244,AG244,BA244)+SUM(E278,I278,AG278,BA278)</f>
        <v>0</v>
      </c>
      <c r="BK244" s="13">
        <f>SUM(J244:K244,Z244,AL244,AP244)+SUM(J278:K278,Z278,AL278,AP278)</f>
        <v>649.79176466869899</v>
      </c>
      <c r="BL244" s="13">
        <f>BC244+BC278</f>
        <v>1.9614608349405836E-3</v>
      </c>
      <c r="BM244" s="13">
        <f>SUM(BG244:BL244)</f>
        <v>1569.0928372882058</v>
      </c>
    </row>
    <row r="245" spans="1:65" x14ac:dyDescent="0.3">
      <c r="A245" s="23" t="s">
        <v>2</v>
      </c>
      <c r="B245" s="22">
        <v>0</v>
      </c>
      <c r="C245" s="22">
        <v>0</v>
      </c>
      <c r="D245" s="22">
        <v>0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4.2784321477081031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v>0</v>
      </c>
      <c r="AQ245" s="22">
        <v>0</v>
      </c>
      <c r="AR245" s="22">
        <v>0</v>
      </c>
      <c r="AS245" s="22">
        <v>0</v>
      </c>
      <c r="AT245" s="22">
        <v>0.112405442304318</v>
      </c>
      <c r="AU245" s="22">
        <v>0</v>
      </c>
      <c r="AV245" s="22">
        <v>0</v>
      </c>
      <c r="AW245" s="22">
        <v>0</v>
      </c>
      <c r="AX245" s="22">
        <v>0</v>
      </c>
      <c r="AY245" s="22">
        <v>0</v>
      </c>
      <c r="AZ245" s="22">
        <v>0</v>
      </c>
      <c r="BA245" s="22">
        <v>0</v>
      </c>
      <c r="BB245" s="22">
        <v>0</v>
      </c>
      <c r="BC245" s="22">
        <v>0</v>
      </c>
      <c r="BD245" s="22">
        <v>4.3908375900124224</v>
      </c>
      <c r="BF245" s="12" t="s">
        <v>63</v>
      </c>
      <c r="BG245" s="13">
        <f>BG250-SUM(BG246:BG249,BG244)</f>
        <v>248.9227301504302</v>
      </c>
      <c r="BH245" s="13">
        <f t="shared" ref="BH245:BM245" si="4">BH250-SUM(BH246:BH249,BH244)</f>
        <v>69853.950082155003</v>
      </c>
      <c r="BI245" s="13">
        <f t="shared" si="4"/>
        <v>183989.47228824359</v>
      </c>
      <c r="BJ245" s="13">
        <f t="shared" si="4"/>
        <v>34850.346200328706</v>
      </c>
      <c r="BK245" s="13">
        <f t="shared" si="4"/>
        <v>751683.98781289579</v>
      </c>
      <c r="BL245" s="13">
        <f t="shared" si="4"/>
        <v>6183.5308728582495</v>
      </c>
      <c r="BM245" s="13">
        <f t="shared" si="4"/>
        <v>1046810.2099866315</v>
      </c>
    </row>
    <row r="246" spans="1:65" x14ac:dyDescent="0.3">
      <c r="A246" s="23" t="s">
        <v>3</v>
      </c>
      <c r="B246" s="22">
        <v>0</v>
      </c>
      <c r="C246" s="22">
        <v>0</v>
      </c>
      <c r="D246" s="22">
        <v>0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205.58900501977746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3.7765422732800079E-3</v>
      </c>
      <c r="R246" s="22">
        <v>3.7006236730349862</v>
      </c>
      <c r="S246" s="22">
        <v>0.53172786979536468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1.7301082551094734E-3</v>
      </c>
      <c r="Z246" s="22">
        <v>40.475978491096505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1.5111828092490525E-2</v>
      </c>
      <c r="AH246" s="22">
        <v>0</v>
      </c>
      <c r="AI246" s="22">
        <v>0</v>
      </c>
      <c r="AJ246" s="22">
        <v>0</v>
      </c>
      <c r="AK246" s="22">
        <v>0</v>
      </c>
      <c r="AL246" s="22">
        <v>3.5390147987040279E-3</v>
      </c>
      <c r="AM246" s="22">
        <v>0</v>
      </c>
      <c r="AN246" s="22">
        <v>0.42194995457683315</v>
      </c>
      <c r="AO246" s="22">
        <v>0</v>
      </c>
      <c r="AP246" s="22">
        <v>0</v>
      </c>
      <c r="AQ246" s="22">
        <v>34.266096552456943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v>0</v>
      </c>
      <c r="AX246" s="22">
        <v>0</v>
      </c>
      <c r="AY246" s="22">
        <v>0</v>
      </c>
      <c r="AZ246" s="22">
        <v>0</v>
      </c>
      <c r="BA246" s="22">
        <v>24.291869882984724</v>
      </c>
      <c r="BB246" s="22">
        <v>0</v>
      </c>
      <c r="BC246" s="22">
        <v>313.14846974879339</v>
      </c>
      <c r="BD246" s="22">
        <v>622.44987868593569</v>
      </c>
      <c r="BF246" s="12" t="s">
        <v>65</v>
      </c>
      <c r="BG246" s="13">
        <f>B248+AJ248+B250+AJ250+B264+AJ264+B265+AJ265+B269+AJ269+B273+AJ273+B276+AJ276+B281+AJ281+B287+AJ287+B292+AJ292+B293+AJ293+B296+AJ296</f>
        <v>36.44384341856113</v>
      </c>
      <c r="BH246" s="13">
        <f>SUM(C248,D248,G248,L248:U248,X248:Y248,AB248:AD248,AF248,AI248,AK248,AN248:AO248,AQ248,AT248:AW248,AZ248,AR248)+SUM(C250,D250,G250,L250:U250,X250:Y250,AB250:AD250,AF250,AI250,AK250,AN250:AO250,AQ250,AT250:AW250,AZ250,AR250)+SUM(C264,D264,G264,L264:U264,X264:Y264,AB264:AD264,AF264,AI264,AK264,AN264:AO264,AQ264,AT264:AW264,AZ264,AR264)+SUM(C265,D265,G265,L265:U265,X265:Y265,AB265:AD265,AF265,AI265,AK265,AN265:AO265,AQ265,AT265:AW265,AZ265,AR265)+SUM(C269,D269,G269,L269:U269,X269:Y269,AB269:AD269,AF269,AI269,AK269,AN269:AO269,AQ269,AT269:AW269,AZ269,AR269)+SUM(C273,D273,G273,L273:U273,X273:Y273,AB273:AD273,AF273,AI273,AK273,AN273:AO273,AQ273,AT273:AW273,AZ273,AR273)+SUM(C276,D276,G276,L276:U276,X276:Y276,AB276:AD276,AF276,AI276,AK276,AN276:AO276,AQ276,AT276:AW276,AZ276,AR276)+SUM(C281,D281,G281,L281:U281,X281:Y281,AB281:AD281,AF281,AI281,AK281,AN281:AO281,AQ281,AT281:AW281,AZ281,AR281)+SUM(C287,D287,G287,L287:U287,X287:Y287,AB287:AD287,AF287,AI287,AK287,AN287:AO287,AQ287,AT287:AW287,AZ287,AR287)+SUM(C292,D292,G292,L292:U292,X292:Y292,AB292:AD292,AF292,AI292,AK292,AN292:AO292,AQ292,AT292:AW292,AZ292,AR292)+SUM(C293,D293,G293,L293:U293,X293:Y293,AB293:AD293,AF293,AI293,AK293,AN293:AO293,AQ293,AT293:AW293,AZ293,AR293)+SUM(C296,D296,G296,L296:U296,X296:Y296,AB296:AD296,AF296,AI296,AK296,AN296:AO296,AQ296,AT296:AW296,AZ296,AR296)</f>
        <v>34326.60516388074</v>
      </c>
      <c r="BI246" s="13">
        <f>SUM(F248,H248,V248:W248,AA248,AE248,AH248,AM248,AS248,AX248,BB248,AY248)+SUM(F250,H250,V250:W250,AA250,AE250,AH250,AM250,AS250,AX250,BB250,AY250)+SUM(F264,H264,V264:W264,AA264,AE264,AH264,AM264,AS264,AX264,BB264,AY264)+SUM(F265,H265,V265:W265,AA265,AE265,AH265,AM265,AS265,AX265,BB265,AY265)+SUM(F269,H269,V269:W269,AA269,AE269,AH269,AM269,AS269,AX269,BB269,AY269)+SUM(F273,H273,V273:W273,AA273,AE273,AH273,AM273,AS273,AX273,BB273,AY273)+SUM(F276,H276,V276:W276,AA276,AE276,AH276,AM276,AS276,AX276,BB276,AY276)+SUM(F281,H281,V281:W281,AA281,AE281,AH281,AM281,AS281,AX281,BB281,AY281)+SUM(F287,H287,V287:W287,AA287,AE287,AH287,AM287,AS287,AX287,BB287,AY287)+SUM(F292,H292,V292:W292,AA292,AE292,AH292,AM292,AS292,AX292,BB292,AY292)+SUM(F293,H293,V293:W293,AA293,AE293,AH293,AM293,AS293,AX293,BB293,AY293)+SUM(F296,H296,V296:W296,AA296,AE296,AH296,AM296,AS296,AX296,BB296,AY296)</f>
        <v>3957.3995437982694</v>
      </c>
      <c r="BJ246" s="13">
        <f>SUM(E248,I248,AG248,BA248)+SUM(E250,I250,AG250,BA250)+SUM(E264,I264,AG264,BA264)+SUM(E265,I265,AG265,BA265)+SUM(E269,I269,AG269,BA269)+SUM(E273,I273,AG273,BA273)+SUM(E276,I276,AG276,BA276)+SUM(E281,I281,AG281,BA281)+SUM(E287,I287,AG287,BA287)+SUM(E292,I292,AG292,BA292)+SUM(E293,I293,AG293,BA293)+SUM(E296,I296,AG296,BA296)</f>
        <v>108.72142395004494</v>
      </c>
      <c r="BK246" s="13">
        <f>SUM(J248:K248,Z248,AL248,AP248)+SUM(J250:K250,Z250,AL250,AP250)+SUM(J264:K264,Z264,AL264,AP264)+SUM(J265:K265,Z265,AL265,AP265)+SUM(J269:K269,Z269,AL269,AP269)+SUM(J273:K273,Z273,AL273,AP273)+SUM(J276:K276,Z276,AL276,AP276)+SUM(J281:K281,Z281,AL281,AP281)+SUM(J287:K287,Z287,AL287,AP287)+SUM(J292:K292,Z292,AL292,AP292)+SUM(J293:K293,Z293,AL293,AP293)+SUM(J296:K296,Z296,AL296,AP296)</f>
        <v>176145.71403376554</v>
      </c>
      <c r="BL246" s="13">
        <f>BC248+BC250+BC264+BC265+BC269+BC273+BC276+BC281+BC287+BC292+BC293+BC296</f>
        <v>40.072242379195224</v>
      </c>
      <c r="BM246" s="13">
        <f>SUM(BG246:BL246)</f>
        <v>214614.95625119234</v>
      </c>
    </row>
    <row r="247" spans="1:65" x14ac:dyDescent="0.3">
      <c r="A247" s="23" t="s">
        <v>4</v>
      </c>
      <c r="B247" s="22">
        <v>0</v>
      </c>
      <c r="C247" s="22">
        <v>0</v>
      </c>
      <c r="D247" s="22">
        <v>0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v>0</v>
      </c>
      <c r="AQ247" s="22"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v>0</v>
      </c>
      <c r="AW247" s="22"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v>0</v>
      </c>
      <c r="BC247" s="22">
        <v>0</v>
      </c>
      <c r="BD247" s="22">
        <v>0</v>
      </c>
      <c r="BF247" s="12" t="s">
        <v>64</v>
      </c>
      <c r="BG247" s="13">
        <f>B247+AJ247+B251+AJ251+B275+AJ275+B295+AJ295</f>
        <v>8.8137546394574731</v>
      </c>
      <c r="BH247" s="13">
        <f>SUM(C247,D247,G247,L247:U247,X247:Y247,AB247:AD247,AF247,AI247,AK247,AN247:AO247,AQ247,AT247:AW247,AZ247,AR247)+SUM(C251,D251,G251,L251:U251,X251:Y251,AB251:AD251,AF251,AI251,AK251,AN251:AO251,AQ251,AT251:AW251,AZ251,AR251)+SUM(C275,D275,G275,L275:U275,X275:Y275,AB275:AD275,AF275,AI275,AK275,AN275:AO275,AQ275,AT275:AW275,AZ275,AR275)+SUM(C295,D295,G295,L295:U295,X295:Y295,AB295:AD295,AF295,AI295,AK295,AN295:AO295,AQ295,AT295:AW295,AZ295,AR295)</f>
        <v>73912.544812131076</v>
      </c>
      <c r="BI247" s="13">
        <f>SUM(F247,H247,V247:W247,AA247,AE247,AH247,AM247,AS247,AX247,BB247,AY247)+SUM(F251,H251,V251:W251,AA251,AE251,AH251,AM251,AS251,AX251,BB251,AY251)+SUM(F275,H275,V275:W275,AA275,AE275,AH275,AM275,AS275,AX275,BB275,AY275)+SUM(F295,H295,V295:W295,AA295,AE295,AH295,AM295,AS295,AX295,BB295,AY295)</f>
        <v>98935.321987283009</v>
      </c>
      <c r="BJ247" s="13">
        <f>SUM(E247,I247,AG247,BA247)+SUM(E251,I251,AG251,BA251)+SUM(E275,I275,AG275,BA275)+SUM(E295,I295,AG295,BA295)</f>
        <v>1011.561427437317</v>
      </c>
      <c r="BK247" s="13">
        <f>SUM(J247:K247,Z247,AL247,AP247)+SUM(J251:K251,Z251,AL251,AP251)+SUM(J275:K275,Z275,AL275,AP275)+SUM(J295:K295,Z295,AL295,AP295)</f>
        <v>1057693.2890411317</v>
      </c>
      <c r="BL247" s="13">
        <f>BC247+BC251+BC275+BC295</f>
        <v>664.24907691405508</v>
      </c>
      <c r="BM247" s="13">
        <f>SUM(BG247:BL247)</f>
        <v>1232225.7800995368</v>
      </c>
    </row>
    <row r="248" spans="1:65" x14ac:dyDescent="0.3">
      <c r="A248" s="23" t="s">
        <v>5</v>
      </c>
      <c r="B248" s="22">
        <v>0</v>
      </c>
      <c r="C248" s="22">
        <v>0</v>
      </c>
      <c r="D248" s="22">
        <v>0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0</v>
      </c>
      <c r="AQ248" s="22"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v>0</v>
      </c>
      <c r="AW248" s="22"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v>0</v>
      </c>
      <c r="BC248" s="22">
        <v>0</v>
      </c>
      <c r="BD248" s="22">
        <v>0</v>
      </c>
      <c r="BF248" s="12" t="s">
        <v>59</v>
      </c>
      <c r="BG248" s="13">
        <f>B252+AJ252+B253+AJ253+B268+AJ268+B280+AJ280+B284+AJ284</f>
        <v>1015.4029343122007</v>
      </c>
      <c r="BH248" s="13">
        <f>SUM(C252,D252,G252,L252:U252,X252:Y252,AB252:AD252,AF252,AI252,AK252,AN252:AO252,AQ252,AT252:AW252,AZ252,AR252)+SUM(C253,D253,G253,L253:U253,X253:Y253,AB253:AD253,AF253,AI253,AK253,AN253:AO253,AQ253,AT253:AW253,AZ253,AR253)+SUM(C268,D268,G268,L268:U268,X268:Y268,AB268:AD268,AF268,AI268,AK268,AN268:AO268,AQ268,AT268:AW268,AZ268,AR268)+SUM(C280,D280,G280,L280:U280,X280:Y280,AB280:AD280,AF280,AI280,AK280,AN280:AO280,AQ280,AT280:AW280,AZ280,AR280)+SUM(C284,D284,G284,L284:U284,X284:Y284,AB284:AD284,AF284,AI284,AK284,AN284:AO284,AQ284,AT284:AW284,AZ284,AR284)</f>
        <v>6187.2084399363603</v>
      </c>
      <c r="BI248" s="13">
        <f>SUM(F252,H252,V252:W252,AA252,AE252,AH252,AM252,AS252,AX252,BB252,AY252)+SUM(F253,H253,V253:W253,AA253,AE253,AH253,AM253,AS253,AX253,BB253,AY253)+SUM(F268,H268,V268:W268,AA268,AE268,AH268,AM268,AS268,AX268,BB268,AY268)+SUM(F280,H280,V280:W280,AA280,AE280,AH280,AM280,AS280,AX280,BB280,AY280)+SUM(F284,H284,V284:W284,AA284,AE284,AH284,AM284,AS284,AX284,BB284,AY284)</f>
        <v>16599.564825654677</v>
      </c>
      <c r="BJ248" s="13">
        <f>SUM(E252,I252,AG252,BA252)+SUM(E253,I253,AG253,BA253)+SUM(E268,I268,AG268,BA268)+SUM(E280,I280,AG280,BA280)+SUM(E284,I284,AG284,BA284)</f>
        <v>4041.8237282687292</v>
      </c>
      <c r="BK248" s="13">
        <f>SUM(J252:K252,Z252,AL252,AP252)+SUM(J253:K253,Z253,AL253,AP253)+SUM(J268:K268,Z268,AL268,AP268)+SUM(J280:K280,Z280,AL280,AP280)+SUM(J284:K284,Z284,AL284,AP284)</f>
        <v>272448.71470131166</v>
      </c>
      <c r="BL248" s="13">
        <f>BC252+BC253+BC268+BC280+BC284</f>
        <v>10866.694576101187</v>
      </c>
      <c r="BM248" s="13">
        <f>SUM(BG248:BL248)</f>
        <v>311159.40920558485</v>
      </c>
    </row>
    <row r="249" spans="1:65" x14ac:dyDescent="0.3">
      <c r="A249" s="23" t="s">
        <v>6</v>
      </c>
      <c r="B249" s="22">
        <v>0</v>
      </c>
      <c r="C249" s="22">
        <v>0</v>
      </c>
      <c r="D249" s="22">
        <v>0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9.0057042171452634E-2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7.2560071122943336E-3</v>
      </c>
      <c r="R249" s="22">
        <v>5.1112435183757101E-3</v>
      </c>
      <c r="S249" s="22">
        <v>1.0216279670263912</v>
      </c>
      <c r="T249" s="22">
        <v>0</v>
      </c>
      <c r="U249" s="22">
        <v>0</v>
      </c>
      <c r="V249" s="22">
        <v>5.4288315962913583</v>
      </c>
      <c r="W249" s="22">
        <v>0</v>
      </c>
      <c r="X249" s="22">
        <v>0</v>
      </c>
      <c r="Y249" s="22">
        <v>3.3241194975980881E-3</v>
      </c>
      <c r="Z249" s="22">
        <v>3.8948750574190645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2.903490128912177E-2</v>
      </c>
      <c r="AH249" s="22">
        <v>0</v>
      </c>
      <c r="AI249" s="22">
        <v>0</v>
      </c>
      <c r="AJ249" s="22">
        <v>0</v>
      </c>
      <c r="AK249" s="22">
        <v>0</v>
      </c>
      <c r="AL249" s="22">
        <v>6.7996369937647913E-3</v>
      </c>
      <c r="AM249" s="22">
        <v>0</v>
      </c>
      <c r="AN249" s="22">
        <v>0.81070769235230755</v>
      </c>
      <c r="AO249" s="22">
        <v>0</v>
      </c>
      <c r="AP249" s="22">
        <v>53.905434925064498</v>
      </c>
      <c r="AQ249" s="22"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v>0</v>
      </c>
      <c r="AW249" s="22">
        <v>0</v>
      </c>
      <c r="AX249" s="22">
        <v>0</v>
      </c>
      <c r="AY249" s="22">
        <v>0</v>
      </c>
      <c r="AZ249" s="22">
        <v>0</v>
      </c>
      <c r="BA249" s="22">
        <v>46.672847246796039</v>
      </c>
      <c r="BB249" s="22">
        <v>0</v>
      </c>
      <c r="BC249" s="22">
        <v>15.803172803799217</v>
      </c>
      <c r="BD249" s="22">
        <v>127.67908023933146</v>
      </c>
      <c r="BF249" s="12" t="s">
        <v>60</v>
      </c>
      <c r="BG249" s="13">
        <f>B297+AJ297</f>
        <v>3.3945614830909317E-5</v>
      </c>
      <c r="BH249" s="13">
        <f>SUM(C297,D297,G297,L297:U297,X297:Y297,AB297:AD297,AF297,AI297,AK297,AN297:AO297,AQ297,AT297:AW297,AZ297,AR297)</f>
        <v>86.692004461562647</v>
      </c>
      <c r="BI249" s="13">
        <f>SUM(F297,H297,V297:W297,AA297,AE297,AH297,AM297,AS297,AX297,BB297,AY297)</f>
        <v>33.096445808582779</v>
      </c>
      <c r="BJ249" s="13">
        <f>SUM(E297,I297,AG297,BA297)</f>
        <v>4.7270989479483569</v>
      </c>
      <c r="BK249" s="13">
        <f>SUM(J297:K297,Z297,AL297,AP297)</f>
        <v>6126.4203725143825</v>
      </c>
      <c r="BL249" s="13">
        <f>BC297</f>
        <v>0</v>
      </c>
      <c r="BM249" s="13">
        <f>SUM(BG249:BL249)</f>
        <v>6250.935955678091</v>
      </c>
    </row>
    <row r="250" spans="1:65" x14ac:dyDescent="0.3">
      <c r="A250" s="23" t="s">
        <v>7</v>
      </c>
      <c r="B250" s="22">
        <v>0</v>
      </c>
      <c r="C250" s="22">
        <v>0</v>
      </c>
      <c r="D250" s="22">
        <v>0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0</v>
      </c>
      <c r="AQ250" s="22"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22"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v>0</v>
      </c>
      <c r="BC250" s="22">
        <v>0</v>
      </c>
      <c r="BD250" s="22">
        <v>0</v>
      </c>
      <c r="BF250" s="12" t="s">
        <v>61</v>
      </c>
      <c r="BG250" s="13">
        <f>B298+AJ298</f>
        <v>1336.9329256182584</v>
      </c>
      <c r="BH250" s="13">
        <f>SUM(C298,D298,G298,L298:U298,X298:Y298,AB298:AD298,AF298,AI298,AK298,AN298:AO298,AQ298,AT298:AW298,AZ298,AR298)</f>
        <v>185258.94998457143</v>
      </c>
      <c r="BI250" s="13">
        <f>SUM(F298,H298,V298:W298,AA298,AE298,AH298,AM298,AS298,AX298,BB298,AY298)</f>
        <v>303514.8550907881</v>
      </c>
      <c r="BJ250" s="13">
        <f>SUM(E298,I298,AG298,BA298)</f>
        <v>40017.179878932744</v>
      </c>
      <c r="BK250" s="13">
        <f>SUM(J298:K298,Z298,AL298,AP298)</f>
        <v>2264747.9177262876</v>
      </c>
      <c r="BL250" s="13">
        <f>BC298</f>
        <v>17754.548729713522</v>
      </c>
      <c r="BM250" s="13">
        <f>SUM(BG250:BL250)</f>
        <v>2812630.3843359118</v>
      </c>
    </row>
    <row r="251" spans="1:65" x14ac:dyDescent="0.3">
      <c r="A251" s="25" t="s">
        <v>8</v>
      </c>
      <c r="B251" s="22">
        <v>0</v>
      </c>
      <c r="C251" s="22">
        <v>0</v>
      </c>
      <c r="D251" s="22">
        <v>0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1.3810325838362469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0</v>
      </c>
      <c r="AQ251" s="22"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v>0</v>
      </c>
      <c r="AW251" s="22">
        <v>0</v>
      </c>
      <c r="AX251" s="22">
        <v>0</v>
      </c>
      <c r="AY251" s="22">
        <v>0</v>
      </c>
      <c r="AZ251" s="22">
        <v>0</v>
      </c>
      <c r="BA251" s="22">
        <v>0</v>
      </c>
      <c r="BB251" s="22">
        <v>0</v>
      </c>
      <c r="BC251" s="22">
        <v>2.0633424002986369</v>
      </c>
      <c r="BD251" s="22">
        <v>3.4443749841348845</v>
      </c>
    </row>
    <row r="252" spans="1:65" x14ac:dyDescent="0.3">
      <c r="A252" s="26" t="s">
        <v>9</v>
      </c>
      <c r="B252" s="22">
        <v>2.7983525166428172E-2</v>
      </c>
      <c r="C252" s="22">
        <v>0</v>
      </c>
      <c r="D252" s="22">
        <v>0</v>
      </c>
      <c r="E252" s="22">
        <v>0</v>
      </c>
      <c r="F252" s="22">
        <v>0</v>
      </c>
      <c r="G252" s="22">
        <v>0</v>
      </c>
      <c r="H252" s="22">
        <v>0</v>
      </c>
      <c r="I252" s="22">
        <v>0.14123760343433087</v>
      </c>
      <c r="J252" s="22">
        <v>0</v>
      </c>
      <c r="K252" s="22">
        <v>2.7159859142661609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3.393856362735692E-3</v>
      </c>
      <c r="R252" s="22">
        <v>6.2092367146253329</v>
      </c>
      <c r="S252" s="22">
        <v>7.1230994815826669</v>
      </c>
      <c r="T252" s="22">
        <v>0</v>
      </c>
      <c r="U252" s="22">
        <v>9.3189890071186885E-5</v>
      </c>
      <c r="V252" s="22">
        <v>3.1741695299516891E-2</v>
      </c>
      <c r="W252" s="22">
        <v>0</v>
      </c>
      <c r="X252" s="22">
        <v>0</v>
      </c>
      <c r="Y252" s="22">
        <v>1.5547923166037017E-3</v>
      </c>
      <c r="Z252" s="22">
        <v>31.222392554284465</v>
      </c>
      <c r="AA252" s="22">
        <v>0</v>
      </c>
      <c r="AB252" s="22">
        <v>0</v>
      </c>
      <c r="AC252" s="22">
        <v>0</v>
      </c>
      <c r="AD252" s="22">
        <v>0</v>
      </c>
      <c r="AE252" s="22">
        <v>44.438074181059413</v>
      </c>
      <c r="AF252" s="22">
        <v>0</v>
      </c>
      <c r="AG252" s="22">
        <v>8.6965619759324667E-2</v>
      </c>
      <c r="AH252" s="22">
        <v>0</v>
      </c>
      <c r="AI252" s="22">
        <v>8.7566895993943952</v>
      </c>
      <c r="AJ252" s="22">
        <v>0</v>
      </c>
      <c r="AK252" s="22">
        <v>11.378338928638088</v>
      </c>
      <c r="AL252" s="22">
        <v>84.41338363316936</v>
      </c>
      <c r="AM252" s="22">
        <v>2.0191142848757158E-4</v>
      </c>
      <c r="AN252" s="22">
        <v>0.3791927733018241</v>
      </c>
      <c r="AO252" s="22">
        <v>0</v>
      </c>
      <c r="AP252" s="22">
        <v>450.72048258088819</v>
      </c>
      <c r="AQ252" s="22">
        <v>0</v>
      </c>
      <c r="AR252" s="22">
        <v>26.669355465687801</v>
      </c>
      <c r="AS252" s="22">
        <v>2.6973020225571032E-4</v>
      </c>
      <c r="AT252" s="22">
        <v>0</v>
      </c>
      <c r="AU252" s="22">
        <v>0</v>
      </c>
      <c r="AV252" s="22">
        <v>0</v>
      </c>
      <c r="AW252" s="22">
        <v>0</v>
      </c>
      <c r="AX252" s="22">
        <v>0</v>
      </c>
      <c r="AY252" s="22">
        <v>1.7861395596977482E-4</v>
      </c>
      <c r="AZ252" s="22">
        <v>0.31521065140297388</v>
      </c>
      <c r="BA252" s="22">
        <v>22.047995579467379</v>
      </c>
      <c r="BB252" s="22">
        <v>0.16571822572690556</v>
      </c>
      <c r="BC252" s="22">
        <v>10673.725701847317</v>
      </c>
      <c r="BD252" s="22">
        <v>11370.574478668628</v>
      </c>
    </row>
    <row r="253" spans="1:65" x14ac:dyDescent="0.3">
      <c r="A253" s="23" t="s">
        <v>360</v>
      </c>
      <c r="B253" s="22">
        <v>0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  <c r="AQ253" s="22"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v>0</v>
      </c>
      <c r="AW253" s="22"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v>0</v>
      </c>
      <c r="BC253" s="22">
        <v>0</v>
      </c>
      <c r="BD253" s="22">
        <v>0</v>
      </c>
    </row>
    <row r="254" spans="1:65" x14ac:dyDescent="0.3">
      <c r="A254" s="23" t="s">
        <v>10</v>
      </c>
      <c r="B254" s="22">
        <v>0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0</v>
      </c>
      <c r="AQ254" s="22"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v>0</v>
      </c>
      <c r="AW254" s="22"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v>0</v>
      </c>
      <c r="BC254" s="22">
        <v>0</v>
      </c>
      <c r="BD254" s="22">
        <v>0</v>
      </c>
    </row>
    <row r="255" spans="1:65" x14ac:dyDescent="0.3">
      <c r="A255" s="23" t="s">
        <v>11</v>
      </c>
      <c r="B255" s="22">
        <v>0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0</v>
      </c>
      <c r="AQ255" s="22"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v>0</v>
      </c>
      <c r="AW255" s="22"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v>0</v>
      </c>
      <c r="BC255" s="22">
        <v>4.829921349013664E-2</v>
      </c>
      <c r="BD255" s="22">
        <v>4.829921349013664E-2</v>
      </c>
    </row>
    <row r="256" spans="1:65" x14ac:dyDescent="0.3">
      <c r="A256" s="23" t="s">
        <v>12</v>
      </c>
      <c r="B256" s="22">
        <v>0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8.2547746692233526E-2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50.318120614024352</v>
      </c>
      <c r="T256" s="22">
        <v>0</v>
      </c>
      <c r="U256" s="22">
        <v>7.6690369347156953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0.9607152646947178</v>
      </c>
      <c r="AM256" s="22">
        <v>0</v>
      </c>
      <c r="AN256" s="22">
        <v>0</v>
      </c>
      <c r="AO256" s="22">
        <v>0</v>
      </c>
      <c r="AP256" s="22">
        <v>0</v>
      </c>
      <c r="AQ256" s="22">
        <v>0</v>
      </c>
      <c r="AR256" s="22">
        <v>75.525041050767669</v>
      </c>
      <c r="AS256" s="22">
        <v>0</v>
      </c>
      <c r="AT256" s="22">
        <v>55.991082780320404</v>
      </c>
      <c r="AU256" s="22">
        <v>0</v>
      </c>
      <c r="AV256" s="22">
        <v>0</v>
      </c>
      <c r="AW256" s="22">
        <v>0</v>
      </c>
      <c r="AX256" s="22">
        <v>0</v>
      </c>
      <c r="AY256" s="22">
        <v>0</v>
      </c>
      <c r="AZ256" s="22">
        <v>0</v>
      </c>
      <c r="BA256" s="22">
        <v>0</v>
      </c>
      <c r="BB256" s="22">
        <v>0</v>
      </c>
      <c r="BC256" s="22">
        <v>78.09982821355095</v>
      </c>
      <c r="BD256" s="22">
        <v>268.64637260476604</v>
      </c>
    </row>
    <row r="257" spans="1:56" x14ac:dyDescent="0.3">
      <c r="A257" s="23" t="s">
        <v>13</v>
      </c>
      <c r="B257" s="22">
        <v>0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0</v>
      </c>
      <c r="AQ257" s="22"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v>0</v>
      </c>
      <c r="AW257" s="22">
        <v>0</v>
      </c>
      <c r="AX257" s="22">
        <v>0</v>
      </c>
      <c r="AY257" s="22">
        <v>0</v>
      </c>
      <c r="AZ257" s="22">
        <v>0</v>
      </c>
      <c r="BA257" s="22">
        <v>0</v>
      </c>
      <c r="BB257" s="22">
        <v>0</v>
      </c>
      <c r="BC257" s="22">
        <v>0</v>
      </c>
      <c r="BD257" s="22">
        <v>0</v>
      </c>
    </row>
    <row r="258" spans="1:56" x14ac:dyDescent="0.3">
      <c r="A258" s="23" t="s">
        <v>14</v>
      </c>
      <c r="B258" s="22">
        <v>0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0</v>
      </c>
      <c r="AQ258" s="22"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v>0</v>
      </c>
      <c r="AW258" s="22"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v>0</v>
      </c>
      <c r="BC258" s="22">
        <v>0</v>
      </c>
      <c r="BD258" s="22">
        <v>0</v>
      </c>
    </row>
    <row r="259" spans="1:56" x14ac:dyDescent="0.3">
      <c r="A259" s="23" t="s">
        <v>15</v>
      </c>
      <c r="B259" s="22">
        <v>0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0</v>
      </c>
      <c r="AQ259" s="22"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22"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v>0</v>
      </c>
      <c r="BC259" s="22">
        <v>0</v>
      </c>
      <c r="BD259" s="22">
        <v>0</v>
      </c>
    </row>
    <row r="260" spans="1:56" x14ac:dyDescent="0.3">
      <c r="A260" s="23" t="s">
        <v>16</v>
      </c>
      <c r="B260" s="22">
        <v>2.2858700493604669</v>
      </c>
      <c r="C260" s="22">
        <v>22.258033911290969</v>
      </c>
      <c r="D260" s="22">
        <v>0.60330108486770673</v>
      </c>
      <c r="E260" s="22">
        <v>1.9855367582036172</v>
      </c>
      <c r="F260" s="22">
        <v>0</v>
      </c>
      <c r="G260" s="22">
        <v>0</v>
      </c>
      <c r="H260" s="22">
        <v>0</v>
      </c>
      <c r="I260" s="22">
        <v>3.8252977084188222</v>
      </c>
      <c r="J260" s="22">
        <v>70.726796904649092</v>
      </c>
      <c r="K260" s="22">
        <v>143.32308611063146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1.8426719348731209E-3</v>
      </c>
      <c r="R260" s="22">
        <v>0</v>
      </c>
      <c r="S260" s="22">
        <v>12.210224908420907</v>
      </c>
      <c r="T260" s="22">
        <v>0</v>
      </c>
      <c r="U260" s="22">
        <v>6.4647179104041816</v>
      </c>
      <c r="V260" s="22">
        <v>6.0359959197857416</v>
      </c>
      <c r="W260" s="22">
        <v>0</v>
      </c>
      <c r="X260" s="22">
        <v>0</v>
      </c>
      <c r="Y260" s="22">
        <v>8.4416423683076301E-4</v>
      </c>
      <c r="Z260" s="22">
        <v>57.146734698469103</v>
      </c>
      <c r="AA260" s="22">
        <v>0</v>
      </c>
      <c r="AB260" s="22">
        <v>0</v>
      </c>
      <c r="AC260" s="22">
        <v>0</v>
      </c>
      <c r="AD260" s="22">
        <v>0</v>
      </c>
      <c r="AE260" s="22">
        <v>3.620618323733519</v>
      </c>
      <c r="AF260" s="22">
        <v>0</v>
      </c>
      <c r="AG260" s="22">
        <v>0.49342659759616825</v>
      </c>
      <c r="AH260" s="22">
        <v>0</v>
      </c>
      <c r="AI260" s="22">
        <v>17.000591932898352</v>
      </c>
      <c r="AJ260" s="22">
        <v>6.5291754963484721</v>
      </c>
      <c r="AK260" s="22">
        <v>1.7563350360049687E-3</v>
      </c>
      <c r="AL260" s="22">
        <v>17.010049227672578</v>
      </c>
      <c r="AM260" s="22">
        <v>1.0654903952130331E-2</v>
      </c>
      <c r="AN260" s="22">
        <v>0.20588021606982565</v>
      </c>
      <c r="AO260" s="22">
        <v>0</v>
      </c>
      <c r="AP260" s="22">
        <v>1.4352483829981781</v>
      </c>
      <c r="AQ260" s="22">
        <v>1.8081469195671152</v>
      </c>
      <c r="AR260" s="22">
        <v>1.2224091850594583</v>
      </c>
      <c r="AS260" s="22">
        <v>11.141591368799874</v>
      </c>
      <c r="AT260" s="22">
        <v>0</v>
      </c>
      <c r="AU260" s="22">
        <v>0</v>
      </c>
      <c r="AV260" s="22">
        <v>0.91856322383059863</v>
      </c>
      <c r="AW260" s="22">
        <v>0</v>
      </c>
      <c r="AX260" s="22">
        <v>0</v>
      </c>
      <c r="AY260" s="22">
        <v>0.68561448081956666</v>
      </c>
      <c r="AZ260" s="22">
        <v>7.6488390818016398</v>
      </c>
      <c r="BA260" s="22">
        <v>17.750241215074702</v>
      </c>
      <c r="BB260" s="22">
        <v>8.2643591410443129</v>
      </c>
      <c r="BC260" s="22">
        <v>395.32639617751761</v>
      </c>
      <c r="BD260" s="22">
        <v>817.94184501049392</v>
      </c>
    </row>
    <row r="261" spans="1:56" x14ac:dyDescent="0.3">
      <c r="A261" s="23" t="s">
        <v>17</v>
      </c>
      <c r="B261" s="22">
        <v>239.0301730601322</v>
      </c>
      <c r="C261" s="22">
        <v>524.34679965913938</v>
      </c>
      <c r="D261" s="22">
        <v>9.4850873619448333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565171.24462363683</v>
      </c>
      <c r="K261" s="22">
        <v>15253.063741018677</v>
      </c>
      <c r="L261" s="22">
        <v>0</v>
      </c>
      <c r="M261" s="22">
        <v>3.0287997695905684</v>
      </c>
      <c r="N261" s="22">
        <v>1331.4442204296827</v>
      </c>
      <c r="O261" s="22">
        <v>711.05048299157545</v>
      </c>
      <c r="P261" s="22">
        <v>0</v>
      </c>
      <c r="Q261" s="22">
        <v>420.30221473387832</v>
      </c>
      <c r="R261" s="22">
        <v>1066.6636983391475</v>
      </c>
      <c r="S261" s="22">
        <v>0</v>
      </c>
      <c r="T261" s="22">
        <v>0</v>
      </c>
      <c r="U261" s="22">
        <v>8.268794911266232</v>
      </c>
      <c r="V261" s="22">
        <v>37.870738317457139</v>
      </c>
      <c r="W261" s="22">
        <v>0</v>
      </c>
      <c r="X261" s="22">
        <v>0</v>
      </c>
      <c r="Y261" s="22">
        <v>10145.426802786211</v>
      </c>
      <c r="Z261" s="22">
        <v>57496.742822389067</v>
      </c>
      <c r="AA261" s="22">
        <v>0</v>
      </c>
      <c r="AB261" s="22">
        <v>0</v>
      </c>
      <c r="AC261" s="22">
        <v>0</v>
      </c>
      <c r="AD261" s="22">
        <v>0</v>
      </c>
      <c r="AE261" s="22">
        <v>687.04883058699988</v>
      </c>
      <c r="AF261" s="22">
        <v>0</v>
      </c>
      <c r="AG261" s="22">
        <v>21.381902133130257</v>
      </c>
      <c r="AH261" s="22">
        <v>0</v>
      </c>
      <c r="AI261" s="22">
        <v>1564.6767044071378</v>
      </c>
      <c r="AJ261" s="22">
        <v>0</v>
      </c>
      <c r="AK261" s="22">
        <v>17513.651347535852</v>
      </c>
      <c r="AL261" s="22">
        <v>43116.203553578918</v>
      </c>
      <c r="AM261" s="22">
        <v>963.0461480604713</v>
      </c>
      <c r="AN261" s="22">
        <v>598.16266035708315</v>
      </c>
      <c r="AO261" s="22">
        <v>1.4340475568980569</v>
      </c>
      <c r="AP261" s="22">
        <v>32548.597124019718</v>
      </c>
      <c r="AQ261" s="22">
        <v>1.769507548775006</v>
      </c>
      <c r="AR261" s="22">
        <v>5619.4431250789057</v>
      </c>
      <c r="AS261" s="22">
        <v>80022.873693005997</v>
      </c>
      <c r="AT261" s="22">
        <v>0</v>
      </c>
      <c r="AU261" s="22">
        <v>0</v>
      </c>
      <c r="AV261" s="22">
        <v>18.156113434701364</v>
      </c>
      <c r="AW261" s="22">
        <v>2.0083691136716815</v>
      </c>
      <c r="AX261" s="22">
        <v>134.96117500421178</v>
      </c>
      <c r="AY261" s="22">
        <v>2.1614046443402217</v>
      </c>
      <c r="AZ261" s="22">
        <v>905.94483476442088</v>
      </c>
      <c r="BA261" s="22">
        <v>34371.28665234564</v>
      </c>
      <c r="BB261" s="22">
        <v>879.52890338766304</v>
      </c>
      <c r="BC261" s="22">
        <v>5037.4488533212862</v>
      </c>
      <c r="BD261" s="22">
        <v>876427.75394929037</v>
      </c>
    </row>
    <row r="262" spans="1:56" x14ac:dyDescent="0.3">
      <c r="A262" s="23" t="s">
        <v>18</v>
      </c>
      <c r="B262" s="22">
        <v>0</v>
      </c>
      <c r="C262" s="22">
        <v>0</v>
      </c>
      <c r="D262" s="22">
        <v>0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v>0</v>
      </c>
      <c r="AQ262" s="22"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v>0</v>
      </c>
      <c r="AW262" s="22"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v>0</v>
      </c>
      <c r="BC262" s="22">
        <v>0</v>
      </c>
      <c r="BD262" s="22">
        <v>0</v>
      </c>
    </row>
    <row r="263" spans="1:56" x14ac:dyDescent="0.3">
      <c r="A263" s="23" t="s">
        <v>19</v>
      </c>
      <c r="B263" s="22">
        <v>0</v>
      </c>
      <c r="C263" s="22">
        <v>0</v>
      </c>
      <c r="D263" s="22">
        <v>6.6881238171069208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12.617502451121327</v>
      </c>
      <c r="K263" s="22">
        <v>0</v>
      </c>
      <c r="L263" s="22">
        <v>0</v>
      </c>
      <c r="M263" s="22">
        <v>0</v>
      </c>
      <c r="N263" s="22">
        <v>17.625700253827866</v>
      </c>
      <c r="O263" s="22">
        <v>0</v>
      </c>
      <c r="P263" s="22">
        <v>0</v>
      </c>
      <c r="Q263" s="22">
        <v>1.9097054919615631E-3</v>
      </c>
      <c r="R263" s="22">
        <v>3.3919500130619133</v>
      </c>
      <c r="S263" s="22">
        <v>4.7396326735945626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4.2336423103990608</v>
      </c>
      <c r="Z263" s="22">
        <v>6.5891599393933458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7.6416835860659907E-3</v>
      </c>
      <c r="AH263" s="22">
        <v>0</v>
      </c>
      <c r="AI263" s="22">
        <v>0</v>
      </c>
      <c r="AJ263" s="22">
        <v>0</v>
      </c>
      <c r="AK263" s="22">
        <v>0.9967201329328198</v>
      </c>
      <c r="AL263" s="22">
        <v>2.8848135552325616</v>
      </c>
      <c r="AM263" s="22">
        <v>0</v>
      </c>
      <c r="AN263" s="22">
        <v>0.21336982013667641</v>
      </c>
      <c r="AO263" s="22">
        <v>0</v>
      </c>
      <c r="AP263" s="22">
        <v>2.4992647562350703</v>
      </c>
      <c r="AQ263" s="22">
        <v>0</v>
      </c>
      <c r="AR263" s="22">
        <v>1.1539121186552643</v>
      </c>
      <c r="AS263" s="22">
        <v>4.6437498351971369</v>
      </c>
      <c r="AT263" s="22">
        <v>0</v>
      </c>
      <c r="AU263" s="22">
        <v>0</v>
      </c>
      <c r="AV263" s="22">
        <v>0</v>
      </c>
      <c r="AW263" s="22">
        <v>0</v>
      </c>
      <c r="AX263" s="22">
        <v>0</v>
      </c>
      <c r="AY263" s="22">
        <v>0</v>
      </c>
      <c r="AZ263" s="22">
        <v>0.92207589390260858</v>
      </c>
      <c r="BA263" s="22">
        <v>12.283807241818751</v>
      </c>
      <c r="BB263" s="22">
        <v>0</v>
      </c>
      <c r="BC263" s="22">
        <v>3.1489304801433698E-3</v>
      </c>
      <c r="BD263" s="22">
        <v>81.496125132174058</v>
      </c>
    </row>
    <row r="264" spans="1:56" x14ac:dyDescent="0.3">
      <c r="A264" s="23" t="s">
        <v>20</v>
      </c>
      <c r="B264" s="22">
        <v>0</v>
      </c>
      <c r="C264" s="22">
        <v>0</v>
      </c>
      <c r="D264" s="22">
        <v>0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353.06295028930509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v>0</v>
      </c>
      <c r="AO264" s="22">
        <v>0</v>
      </c>
      <c r="AP264" s="22">
        <v>0</v>
      </c>
      <c r="AQ264" s="22"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v>0</v>
      </c>
      <c r="AW264" s="22">
        <v>0</v>
      </c>
      <c r="AX264" s="22">
        <v>0</v>
      </c>
      <c r="AY264" s="22">
        <v>0</v>
      </c>
      <c r="AZ264" s="22">
        <v>0</v>
      </c>
      <c r="BA264" s="22">
        <v>0</v>
      </c>
      <c r="BB264" s="22">
        <v>0</v>
      </c>
      <c r="BC264" s="22">
        <v>0</v>
      </c>
      <c r="BD264" s="22">
        <v>353.06295028930509</v>
      </c>
    </row>
    <row r="265" spans="1:56" x14ac:dyDescent="0.3">
      <c r="A265" s="23" t="s">
        <v>21</v>
      </c>
      <c r="B265" s="22">
        <v>0</v>
      </c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3.6581244571641882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0</v>
      </c>
      <c r="AQ265" s="22">
        <v>0</v>
      </c>
      <c r="AR265" s="22">
        <v>0</v>
      </c>
      <c r="AS265" s="22">
        <v>0.6570893797050954</v>
      </c>
      <c r="AT265" s="22">
        <v>0</v>
      </c>
      <c r="AU265" s="22">
        <v>0</v>
      </c>
      <c r="AV265" s="22">
        <v>0</v>
      </c>
      <c r="AW265" s="22"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v>0</v>
      </c>
      <c r="BC265" s="22">
        <v>0</v>
      </c>
      <c r="BD265" s="22">
        <v>4.3152138368692841</v>
      </c>
    </row>
    <row r="266" spans="1:56" x14ac:dyDescent="0.3">
      <c r="A266" s="23" t="s">
        <v>22</v>
      </c>
      <c r="B266" s="22">
        <v>0</v>
      </c>
      <c r="C266" s="22">
        <v>0</v>
      </c>
      <c r="D266" s="22">
        <v>0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7.1167226823229664E-5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5.7340313599074658E-6</v>
      </c>
      <c r="R266" s="22">
        <v>4.0391402832050088E-6</v>
      </c>
      <c r="S266" s="22">
        <v>8.073375219219618E-4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2.6268724862482062E-6</v>
      </c>
      <c r="Z266" s="22">
        <v>3.0779098444268967E-3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2.2944717659048585E-5</v>
      </c>
      <c r="AH266" s="22">
        <v>0</v>
      </c>
      <c r="AI266" s="22">
        <v>0</v>
      </c>
      <c r="AJ266" s="22">
        <v>0</v>
      </c>
      <c r="AK266" s="22">
        <v>0</v>
      </c>
      <c r="AL266" s="22">
        <v>5.3733866512027018E-6</v>
      </c>
      <c r="AM266" s="22">
        <v>0</v>
      </c>
      <c r="AN266" s="22">
        <v>6.4065859634975745E-4</v>
      </c>
      <c r="AO266" s="22">
        <v>0</v>
      </c>
      <c r="AP266" s="22">
        <v>0</v>
      </c>
      <c r="AQ266" s="22"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v>0</v>
      </c>
      <c r="AW266" s="22">
        <v>0</v>
      </c>
      <c r="AX266" s="22">
        <v>0</v>
      </c>
      <c r="AY266" s="22">
        <v>0</v>
      </c>
      <c r="AZ266" s="22">
        <v>0</v>
      </c>
      <c r="BA266" s="22">
        <v>3.688303575610434E-2</v>
      </c>
      <c r="BB266" s="22">
        <v>0</v>
      </c>
      <c r="BC266" s="22">
        <v>9.4548956366901291E-6</v>
      </c>
      <c r="BD266" s="22">
        <v>4.1530281989702489E-2</v>
      </c>
    </row>
    <row r="267" spans="1:56" x14ac:dyDescent="0.3">
      <c r="A267" s="23" t="s">
        <v>23</v>
      </c>
      <c r="B267" s="22">
        <v>0</v>
      </c>
      <c r="C267" s="22">
        <v>0</v>
      </c>
      <c r="D267" s="22">
        <v>0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10.614672535306131</v>
      </c>
      <c r="K267" s="22">
        <v>241.9641307377785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1.9962455319113614</v>
      </c>
      <c r="S267" s="22">
        <v>13.307407359780136</v>
      </c>
      <c r="T267" s="22">
        <v>0</v>
      </c>
      <c r="U267" s="22">
        <v>8.3021825062433493E-3</v>
      </c>
      <c r="V267" s="22">
        <v>6.4341914423385937E-2</v>
      </c>
      <c r="W267" s="22">
        <v>0</v>
      </c>
      <c r="X267" s="22">
        <v>0</v>
      </c>
      <c r="Y267" s="22">
        <v>0</v>
      </c>
      <c r="Z267" s="22">
        <v>0.4457301311241319</v>
      </c>
      <c r="AA267" s="22">
        <v>0</v>
      </c>
      <c r="AB267" s="22">
        <v>0</v>
      </c>
      <c r="AC267" s="22">
        <v>0</v>
      </c>
      <c r="AD267" s="22">
        <v>0</v>
      </c>
      <c r="AE267" s="22">
        <v>20087.555509740949</v>
      </c>
      <c r="AF267" s="22">
        <v>0</v>
      </c>
      <c r="AG267" s="22">
        <v>0</v>
      </c>
      <c r="AH267" s="22">
        <v>0</v>
      </c>
      <c r="AI267" s="22">
        <v>2.6421695826119458</v>
      </c>
      <c r="AJ267" s="22">
        <v>0</v>
      </c>
      <c r="AK267" s="22">
        <v>0</v>
      </c>
      <c r="AL267" s="22">
        <v>4276.2922968066241</v>
      </c>
      <c r="AM267" s="22">
        <v>1.7988062096860592E-2</v>
      </c>
      <c r="AN267" s="22">
        <v>7.9035076620223594E-3</v>
      </c>
      <c r="AO267" s="22">
        <v>0</v>
      </c>
      <c r="AP267" s="22">
        <v>1537.9533989871179</v>
      </c>
      <c r="AQ267" s="22"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v>0</v>
      </c>
      <c r="AW267" s="22">
        <v>0</v>
      </c>
      <c r="AX267" s="22">
        <v>0</v>
      </c>
      <c r="AY267" s="22">
        <v>1.5912516470299752E-2</v>
      </c>
      <c r="AZ267" s="22">
        <v>0</v>
      </c>
      <c r="BA267" s="22">
        <v>6.9184854218694572E-3</v>
      </c>
      <c r="BB267" s="22">
        <v>57.939653633060423</v>
      </c>
      <c r="BC267" s="22">
        <v>21.746955624096884</v>
      </c>
      <c r="BD267" s="22">
        <v>26252.579537338934</v>
      </c>
    </row>
    <row r="268" spans="1:56" x14ac:dyDescent="0.3">
      <c r="A268" s="23" t="s">
        <v>24</v>
      </c>
      <c r="B268" s="22">
        <v>1015.3654469482985</v>
      </c>
      <c r="C268" s="22">
        <v>0</v>
      </c>
      <c r="D268" s="22">
        <v>22.328609120885957</v>
      </c>
      <c r="E268" s="22">
        <v>0.51545125365519828</v>
      </c>
      <c r="F268" s="22">
        <v>0</v>
      </c>
      <c r="G268" s="22">
        <v>0</v>
      </c>
      <c r="H268" s="22">
        <v>0</v>
      </c>
      <c r="I268" s="22">
        <v>0</v>
      </c>
      <c r="J268" s="22">
        <v>6425.7824420441657</v>
      </c>
      <c r="K268" s="22">
        <v>618.67561411062036</v>
      </c>
      <c r="L268" s="22">
        <v>0</v>
      </c>
      <c r="M268" s="22">
        <v>0</v>
      </c>
      <c r="N268" s="22">
        <v>79.611413127605303</v>
      </c>
      <c r="O268" s="22">
        <v>0</v>
      </c>
      <c r="P268" s="22">
        <v>0</v>
      </c>
      <c r="Q268" s="22">
        <v>214.47369613128495</v>
      </c>
      <c r="R268" s="22">
        <v>3.2034040843968077</v>
      </c>
      <c r="S268" s="22">
        <v>486.55996525590018</v>
      </c>
      <c r="T268" s="22">
        <v>0</v>
      </c>
      <c r="U268" s="22">
        <v>2.1227765639672144E-2</v>
      </c>
      <c r="V268" s="22">
        <v>0.40224314986187953</v>
      </c>
      <c r="W268" s="22">
        <v>1828.7303655073729</v>
      </c>
      <c r="X268" s="22">
        <v>0</v>
      </c>
      <c r="Y268" s="22">
        <v>1027.4673574294698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6225.5244229225627</v>
      </c>
      <c r="AF268" s="22">
        <v>0</v>
      </c>
      <c r="AG268" s="22">
        <v>1.0903393736931917</v>
      </c>
      <c r="AH268" s="22">
        <v>0</v>
      </c>
      <c r="AI268" s="22">
        <v>6.7557364148256598</v>
      </c>
      <c r="AJ268" s="22">
        <v>0</v>
      </c>
      <c r="AK268" s="22">
        <v>217.94757379456232</v>
      </c>
      <c r="AL268" s="22">
        <v>31552.98280107024</v>
      </c>
      <c r="AM268" s="22">
        <v>4.5993492219289653E-2</v>
      </c>
      <c r="AN268" s="22">
        <v>30.444274934003214</v>
      </c>
      <c r="AO268" s="22">
        <v>0</v>
      </c>
      <c r="AP268" s="22">
        <v>11741.641794200561</v>
      </c>
      <c r="AQ268" s="22">
        <v>0</v>
      </c>
      <c r="AR268" s="22">
        <v>0</v>
      </c>
      <c r="AS268" s="22">
        <v>397.32527005537236</v>
      </c>
      <c r="AT268" s="22">
        <v>0</v>
      </c>
      <c r="AU268" s="22">
        <v>0</v>
      </c>
      <c r="AV268" s="22">
        <v>0</v>
      </c>
      <c r="AW268" s="22">
        <v>0</v>
      </c>
      <c r="AX268" s="22">
        <v>28.878469980713</v>
      </c>
      <c r="AY268" s="22">
        <v>4.0686550809371606E-2</v>
      </c>
      <c r="AZ268" s="22">
        <v>2722.3082109873703</v>
      </c>
      <c r="BA268" s="22">
        <v>1752.7098215535957</v>
      </c>
      <c r="BB268" s="22">
        <v>44.046172663608196</v>
      </c>
      <c r="BC268" s="22">
        <v>177.38248192941245</v>
      </c>
      <c r="BD268" s="22">
        <v>66622.261285852714</v>
      </c>
    </row>
    <row r="269" spans="1:56" x14ac:dyDescent="0.3">
      <c r="A269" s="23" t="s">
        <v>25</v>
      </c>
      <c r="B269" s="22">
        <v>0</v>
      </c>
      <c r="C269" s="22">
        <v>0</v>
      </c>
      <c r="D269" s="22">
        <v>0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0</v>
      </c>
      <c r="AQ269" s="22"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v>0</v>
      </c>
      <c r="AW269" s="22"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v>0</v>
      </c>
      <c r="BC269" s="22">
        <v>0</v>
      </c>
      <c r="BD269" s="22">
        <v>0</v>
      </c>
    </row>
    <row r="270" spans="1:56" x14ac:dyDescent="0.3">
      <c r="A270" s="23" t="s">
        <v>26</v>
      </c>
      <c r="B270" s="22">
        <v>0</v>
      </c>
      <c r="C270" s="22">
        <v>0</v>
      </c>
      <c r="D270" s="22">
        <v>0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0</v>
      </c>
      <c r="AQ270" s="22">
        <v>0</v>
      </c>
      <c r="AR270" s="22">
        <v>172.21918829050321</v>
      </c>
      <c r="AS270" s="22">
        <v>0</v>
      </c>
      <c r="AT270" s="22">
        <v>0</v>
      </c>
      <c r="AU270" s="22">
        <v>0</v>
      </c>
      <c r="AV270" s="22">
        <v>0</v>
      </c>
      <c r="AW270" s="22"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v>0</v>
      </c>
      <c r="BC270" s="22">
        <v>3.6039994938821969</v>
      </c>
      <c r="BD270" s="22">
        <v>175.8231877843854</v>
      </c>
    </row>
    <row r="271" spans="1:56" x14ac:dyDescent="0.3">
      <c r="A271" s="23" t="s">
        <v>27</v>
      </c>
      <c r="B271" s="22">
        <v>0</v>
      </c>
      <c r="C271" s="22">
        <v>0</v>
      </c>
      <c r="D271" s="22">
        <v>0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0</v>
      </c>
      <c r="AQ271" s="22">
        <v>0</v>
      </c>
      <c r="AR271" s="22">
        <v>183.10056200607198</v>
      </c>
      <c r="AS271" s="22">
        <v>0</v>
      </c>
      <c r="AT271" s="22">
        <v>0</v>
      </c>
      <c r="AU271" s="22">
        <v>0</v>
      </c>
      <c r="AV271" s="22">
        <v>0</v>
      </c>
      <c r="AW271" s="22"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v>0</v>
      </c>
      <c r="BC271" s="22">
        <v>0</v>
      </c>
      <c r="BD271" s="22">
        <v>183.10056200607198</v>
      </c>
    </row>
    <row r="272" spans="1:56" x14ac:dyDescent="0.3">
      <c r="A272" s="23" t="s">
        <v>28</v>
      </c>
      <c r="B272" s="22">
        <v>0</v>
      </c>
      <c r="C272" s="22">
        <v>0</v>
      </c>
      <c r="D272" s="22">
        <v>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0</v>
      </c>
      <c r="AQ272" s="22"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v>0</v>
      </c>
      <c r="AW272" s="22"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v>0</v>
      </c>
      <c r="BC272" s="22">
        <v>0</v>
      </c>
      <c r="BD272" s="22">
        <v>0</v>
      </c>
    </row>
    <row r="273" spans="1:56" x14ac:dyDescent="0.3">
      <c r="A273" s="23" t="s">
        <v>29</v>
      </c>
      <c r="B273" s="22">
        <v>0</v>
      </c>
      <c r="C273" s="22">
        <v>0</v>
      </c>
      <c r="D273" s="22">
        <v>0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160816.7818524616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1.126368666432939E-3</v>
      </c>
      <c r="R273" s="22">
        <v>7.9343149152267785E-4</v>
      </c>
      <c r="S273" s="22">
        <v>1.1963937701092509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5.1601162838295323E-4</v>
      </c>
      <c r="Z273" s="22">
        <v>0.60461148348583238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4.5071624846711577E-3</v>
      </c>
      <c r="AH273" s="22">
        <v>0</v>
      </c>
      <c r="AI273" s="22">
        <v>0</v>
      </c>
      <c r="AJ273" s="22">
        <v>0</v>
      </c>
      <c r="AK273" s="22">
        <v>0</v>
      </c>
      <c r="AL273" s="22">
        <v>429.40760163352155</v>
      </c>
      <c r="AM273" s="22">
        <v>0</v>
      </c>
      <c r="AN273" s="22">
        <v>0.1258482424520469</v>
      </c>
      <c r="AO273" s="22">
        <v>0</v>
      </c>
      <c r="AP273" s="22">
        <v>0</v>
      </c>
      <c r="AQ273" s="22">
        <v>0</v>
      </c>
      <c r="AR273" s="22">
        <v>0</v>
      </c>
      <c r="AS273" s="22">
        <v>1.7868214819914094</v>
      </c>
      <c r="AT273" s="22">
        <v>0</v>
      </c>
      <c r="AU273" s="22">
        <v>0</v>
      </c>
      <c r="AV273" s="22">
        <v>0</v>
      </c>
      <c r="AW273" s="22">
        <v>0</v>
      </c>
      <c r="AX273" s="22">
        <v>0</v>
      </c>
      <c r="AY273" s="22">
        <v>0</v>
      </c>
      <c r="AZ273" s="22">
        <v>0</v>
      </c>
      <c r="BA273" s="22">
        <v>7.2451462489511185</v>
      </c>
      <c r="BB273" s="22">
        <v>0</v>
      </c>
      <c r="BC273" s="22">
        <v>1.8572793766047934E-3</v>
      </c>
      <c r="BD273" s="22">
        <v>161257.1570755757</v>
      </c>
    </row>
    <row r="274" spans="1:56" x14ac:dyDescent="0.3">
      <c r="A274" s="23" t="s">
        <v>30</v>
      </c>
      <c r="B274" s="22">
        <v>0</v>
      </c>
      <c r="C274" s="22">
        <v>0</v>
      </c>
      <c r="D274" s="22">
        <v>0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  <c r="AQ274" s="22"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v>0</v>
      </c>
      <c r="BC274" s="22">
        <v>0</v>
      </c>
      <c r="BD274" s="22">
        <v>0</v>
      </c>
    </row>
    <row r="275" spans="1:56" x14ac:dyDescent="0.3">
      <c r="A275" s="25" t="s">
        <v>31</v>
      </c>
      <c r="B275" s="22">
        <v>0</v>
      </c>
      <c r="C275" s="22">
        <v>0</v>
      </c>
      <c r="D275" s="22">
        <v>0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1.5834707968168604E-2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1.275821977579411E-3</v>
      </c>
      <c r="R275" s="22">
        <v>8.9870871301311471E-4</v>
      </c>
      <c r="S275" s="22">
        <v>0.17963259862763653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5.8447912819022596E-4</v>
      </c>
      <c r="Z275" s="22">
        <v>0.68483494038498449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1.1955785298926015E-3</v>
      </c>
      <c r="AM275" s="22">
        <v>0</v>
      </c>
      <c r="AN275" s="22">
        <v>0.14254653768782105</v>
      </c>
      <c r="AO275" s="22">
        <v>0</v>
      </c>
      <c r="AP275" s="22">
        <v>0</v>
      </c>
      <c r="AQ275" s="22"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v>0</v>
      </c>
      <c r="AW275" s="22">
        <v>0</v>
      </c>
      <c r="AX275" s="22">
        <v>0</v>
      </c>
      <c r="AY275" s="22">
        <v>0</v>
      </c>
      <c r="AZ275" s="22">
        <v>0</v>
      </c>
      <c r="BA275" s="22">
        <v>8.2064754557332158</v>
      </c>
      <c r="BB275" s="22">
        <v>0</v>
      </c>
      <c r="BC275" s="22">
        <v>2.1037142791635538E-3</v>
      </c>
      <c r="BD275" s="22">
        <v>9.2353825430296652</v>
      </c>
    </row>
    <row r="276" spans="1:56" x14ac:dyDescent="0.3">
      <c r="A276" s="23" t="s">
        <v>32</v>
      </c>
      <c r="B276" s="22">
        <v>0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0</v>
      </c>
      <c r="AQ276" s="22"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v>0</v>
      </c>
      <c r="AW276" s="22"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v>0</v>
      </c>
      <c r="BC276" s="22">
        <v>0</v>
      </c>
      <c r="BD276" s="22">
        <v>0</v>
      </c>
    </row>
    <row r="277" spans="1:56" x14ac:dyDescent="0.3">
      <c r="A277" s="23" t="s">
        <v>33</v>
      </c>
      <c r="B277" s="22">
        <v>0</v>
      </c>
      <c r="C277" s="22">
        <v>0</v>
      </c>
      <c r="D277" s="22">
        <v>0</v>
      </c>
      <c r="E277" s="22">
        <v>0</v>
      </c>
      <c r="F277" s="22">
        <v>0</v>
      </c>
      <c r="G277" s="22">
        <v>8.7535738194487644E-4</v>
      </c>
      <c r="H277" s="22">
        <v>0</v>
      </c>
      <c r="I277" s="22">
        <v>0</v>
      </c>
      <c r="J277" s="22">
        <v>194.64514812711806</v>
      </c>
      <c r="K277" s="22">
        <v>0</v>
      </c>
      <c r="L277" s="22">
        <v>7.9035076620223594E-3</v>
      </c>
      <c r="M277" s="22">
        <v>6.2349893778176388E-2</v>
      </c>
      <c r="N277" s="22">
        <v>0</v>
      </c>
      <c r="O277" s="22">
        <v>0</v>
      </c>
      <c r="P277" s="22">
        <v>0</v>
      </c>
      <c r="Q277" s="22">
        <v>4.360089183795543E-2</v>
      </c>
      <c r="R277" s="22">
        <v>35.772131124564559</v>
      </c>
      <c r="S277" s="22">
        <v>170.59947667403608</v>
      </c>
      <c r="T277" s="22">
        <v>0</v>
      </c>
      <c r="U277" s="22">
        <v>0</v>
      </c>
      <c r="V277" s="22">
        <v>0</v>
      </c>
      <c r="W277" s="22">
        <v>0</v>
      </c>
      <c r="X277" s="22">
        <v>44.836598966652851</v>
      </c>
      <c r="Y277" s="22">
        <v>0.10340033987275234</v>
      </c>
      <c r="Z277" s="22">
        <v>23.961696413115082</v>
      </c>
      <c r="AA277" s="22">
        <v>0</v>
      </c>
      <c r="AB277" s="22">
        <v>4.303020838212173E-2</v>
      </c>
      <c r="AC277" s="22">
        <v>1.7563350360049687E-3</v>
      </c>
      <c r="AD277" s="22">
        <v>9.1329421872258371E-2</v>
      </c>
      <c r="AE277" s="22">
        <v>0.85533516253441988</v>
      </c>
      <c r="AF277" s="22">
        <v>0</v>
      </c>
      <c r="AG277" s="22">
        <v>0.17446890156539843</v>
      </c>
      <c r="AH277" s="22">
        <v>0</v>
      </c>
      <c r="AI277" s="22">
        <v>0</v>
      </c>
      <c r="AJ277" s="22">
        <v>0</v>
      </c>
      <c r="AK277" s="22">
        <v>4557.689418432893</v>
      </c>
      <c r="AL277" s="22">
        <v>31.907801485681006</v>
      </c>
      <c r="AM277" s="22">
        <v>0</v>
      </c>
      <c r="AN277" s="22">
        <v>43.204382026089483</v>
      </c>
      <c r="AO277" s="22">
        <v>0</v>
      </c>
      <c r="AP277" s="22">
        <v>0</v>
      </c>
      <c r="AQ277" s="22">
        <v>4.3908375900124216E-3</v>
      </c>
      <c r="AR277" s="22">
        <v>7.5961490307214889</v>
      </c>
      <c r="AS277" s="22">
        <v>0</v>
      </c>
      <c r="AT277" s="22">
        <v>0</v>
      </c>
      <c r="AU277" s="22">
        <v>1.0538010216029811E-2</v>
      </c>
      <c r="AV277" s="22">
        <v>111.79423771178827</v>
      </c>
      <c r="AW277" s="22">
        <v>1.7563350360049686E-2</v>
      </c>
      <c r="AX277" s="22">
        <v>0</v>
      </c>
      <c r="AY277" s="22">
        <v>0</v>
      </c>
      <c r="AZ277" s="22">
        <v>0</v>
      </c>
      <c r="BA277" s="22">
        <v>280.45421305182742</v>
      </c>
      <c r="BB277" s="22">
        <v>0</v>
      </c>
      <c r="BC277" s="22">
        <v>14.76715195722818</v>
      </c>
      <c r="BD277" s="22">
        <v>5518.6449472198046</v>
      </c>
    </row>
    <row r="278" spans="1:56" x14ac:dyDescent="0.3">
      <c r="A278" s="23" t="s">
        <v>34</v>
      </c>
      <c r="B278" s="22">
        <v>0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  <c r="AQ278" s="22"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v>0</v>
      </c>
      <c r="AW278" s="22">
        <v>0</v>
      </c>
      <c r="AX278" s="22">
        <v>0</v>
      </c>
      <c r="AY278" s="22">
        <v>0</v>
      </c>
      <c r="AZ278" s="22">
        <v>0.40963089238681838</v>
      </c>
      <c r="BA278" s="22">
        <v>0</v>
      </c>
      <c r="BB278" s="22">
        <v>0</v>
      </c>
      <c r="BC278" s="22">
        <v>0</v>
      </c>
      <c r="BD278" s="22">
        <v>0.40963089238681838</v>
      </c>
    </row>
    <row r="279" spans="1:56" x14ac:dyDescent="0.3">
      <c r="A279" s="23" t="s">
        <v>35</v>
      </c>
      <c r="B279" s="22">
        <v>0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1730.0059028799581</v>
      </c>
      <c r="K279" s="22">
        <v>1419.3221922927066</v>
      </c>
      <c r="L279" s="22">
        <v>0</v>
      </c>
      <c r="M279" s="22">
        <v>0</v>
      </c>
      <c r="N279" s="22">
        <v>410.29579885063396</v>
      </c>
      <c r="O279" s="22">
        <v>13.605634122008784</v>
      </c>
      <c r="P279" s="22">
        <v>0</v>
      </c>
      <c r="Q279" s="22">
        <v>0</v>
      </c>
      <c r="R279" s="22">
        <v>799.15814839242807</v>
      </c>
      <c r="S279" s="22">
        <v>4172.8458113080578</v>
      </c>
      <c r="T279" s="22">
        <v>0</v>
      </c>
      <c r="U279" s="22">
        <v>0.54032227511599651</v>
      </c>
      <c r="V279" s="22">
        <v>0.37741919332116747</v>
      </c>
      <c r="W279" s="22">
        <v>0</v>
      </c>
      <c r="X279" s="22">
        <v>0</v>
      </c>
      <c r="Y279" s="22">
        <v>0</v>
      </c>
      <c r="Z279" s="22">
        <v>7308.2105013167093</v>
      </c>
      <c r="AA279" s="22">
        <v>0</v>
      </c>
      <c r="AB279" s="22">
        <v>0</v>
      </c>
      <c r="AC279" s="22">
        <v>1.0178354426008724</v>
      </c>
      <c r="AD279" s="22">
        <v>0</v>
      </c>
      <c r="AE279" s="22">
        <v>35.854823365510917</v>
      </c>
      <c r="AF279" s="22">
        <v>0</v>
      </c>
      <c r="AG279" s="22">
        <v>0</v>
      </c>
      <c r="AH279" s="22">
        <v>0</v>
      </c>
      <c r="AI279" s="22">
        <v>237.056268172486</v>
      </c>
      <c r="AJ279" s="22">
        <v>0</v>
      </c>
      <c r="AK279" s="22">
        <v>0</v>
      </c>
      <c r="AL279" s="22">
        <v>10388.99008156337</v>
      </c>
      <c r="AM279" s="22">
        <v>0.10551504329408984</v>
      </c>
      <c r="AN279" s="22">
        <v>0</v>
      </c>
      <c r="AO279" s="22">
        <v>0</v>
      </c>
      <c r="AP279" s="22">
        <v>14.213201353124012</v>
      </c>
      <c r="AQ279" s="22">
        <v>0</v>
      </c>
      <c r="AR279" s="22">
        <v>0</v>
      </c>
      <c r="AS279" s="22">
        <v>80760.919074171499</v>
      </c>
      <c r="AT279" s="22">
        <v>0</v>
      </c>
      <c r="AU279" s="22">
        <v>0</v>
      </c>
      <c r="AV279" s="22">
        <v>0</v>
      </c>
      <c r="AW279" s="22">
        <v>12.681927193876847</v>
      </c>
      <c r="AX279" s="22">
        <v>0</v>
      </c>
      <c r="AY279" s="22">
        <v>9.242518429138384</v>
      </c>
      <c r="AZ279" s="22">
        <v>4941.7137433169746</v>
      </c>
      <c r="BA279" s="22">
        <v>4.0582708959265315E-2</v>
      </c>
      <c r="BB279" s="22">
        <v>81.841583601591111</v>
      </c>
      <c r="BC279" s="22">
        <v>23.317106464299734</v>
      </c>
      <c r="BD279" s="22">
        <v>112361.35599145765</v>
      </c>
    </row>
    <row r="280" spans="1:56" x14ac:dyDescent="0.3">
      <c r="A280" s="23" t="s">
        <v>361</v>
      </c>
      <c r="B280" s="22">
        <v>0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6.5081234700227211E-2</v>
      </c>
      <c r="I280" s="22">
        <v>0</v>
      </c>
      <c r="J280" s="22">
        <v>44286.601650475131</v>
      </c>
      <c r="K280" s="22">
        <v>354.18943423455647</v>
      </c>
      <c r="L280" s="22">
        <v>0</v>
      </c>
      <c r="M280" s="22">
        <v>0</v>
      </c>
      <c r="N280" s="22">
        <v>0</v>
      </c>
      <c r="O280" s="22">
        <v>4.846382610676919</v>
      </c>
      <c r="P280" s="22">
        <v>0</v>
      </c>
      <c r="Q280" s="22">
        <v>0.34004616928128883</v>
      </c>
      <c r="R280" s="22">
        <v>0.26292220263028948</v>
      </c>
      <c r="S280" s="22">
        <v>56.691400282091294</v>
      </c>
      <c r="T280" s="22">
        <v>0</v>
      </c>
      <c r="U280" s="22">
        <v>1.2152815030195918E-2</v>
      </c>
      <c r="V280" s="22">
        <v>9.4184316484018343E-2</v>
      </c>
      <c r="W280" s="22">
        <v>0.31238992656109066</v>
      </c>
      <c r="X280" s="22">
        <v>0</v>
      </c>
      <c r="Y280" s="22">
        <v>52.212092097037768</v>
      </c>
      <c r="Z280" s="22">
        <v>14124.89735246085</v>
      </c>
      <c r="AA280" s="22">
        <v>0</v>
      </c>
      <c r="AB280" s="22">
        <v>0</v>
      </c>
      <c r="AC280" s="22">
        <v>0</v>
      </c>
      <c r="AD280" s="22">
        <v>0</v>
      </c>
      <c r="AE280" s="22">
        <v>6429.3761857046366</v>
      </c>
      <c r="AF280" s="22">
        <v>0</v>
      </c>
      <c r="AG280" s="22">
        <v>1.4301142065535062</v>
      </c>
      <c r="AH280" s="22">
        <v>2.169374490007573E-2</v>
      </c>
      <c r="AI280" s="22">
        <v>3.8676333833598506</v>
      </c>
      <c r="AJ280" s="22">
        <v>0</v>
      </c>
      <c r="AK280" s="22">
        <v>14.43935660549041</v>
      </c>
      <c r="AL280" s="22">
        <v>0</v>
      </c>
      <c r="AM280" s="22">
        <v>0.75957967685465089</v>
      </c>
      <c r="AN280" s="22">
        <v>39.025700395793969</v>
      </c>
      <c r="AO280" s="22">
        <v>0</v>
      </c>
      <c r="AP280" s="22">
        <v>24.073501599553317</v>
      </c>
      <c r="AQ280" s="22">
        <v>0</v>
      </c>
      <c r="AR280" s="22">
        <v>0</v>
      </c>
      <c r="AS280" s="22">
        <v>1.9914857818269525</v>
      </c>
      <c r="AT280" s="22">
        <v>0</v>
      </c>
      <c r="AU280" s="22">
        <v>0</v>
      </c>
      <c r="AV280" s="22">
        <v>0</v>
      </c>
      <c r="AW280" s="22">
        <v>0</v>
      </c>
      <c r="AX280" s="22">
        <v>918.63030529166701</v>
      </c>
      <c r="AY280" s="22">
        <v>2.329289547454217E-2</v>
      </c>
      <c r="AZ280" s="22">
        <v>0</v>
      </c>
      <c r="BA280" s="22">
        <v>2187.2906343939549</v>
      </c>
      <c r="BB280" s="22">
        <v>133.37407990759311</v>
      </c>
      <c r="BC280" s="22">
        <v>10.261669422880193</v>
      </c>
      <c r="BD280" s="22">
        <v>68645.090321835582</v>
      </c>
    </row>
    <row r="281" spans="1:56" x14ac:dyDescent="0.3">
      <c r="A281" s="23" t="s">
        <v>36</v>
      </c>
      <c r="B281" s="22">
        <v>0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7.8458433397623345E-2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v>0</v>
      </c>
      <c r="AQ281" s="22"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v>0</v>
      </c>
      <c r="AW281" s="22"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v>0</v>
      </c>
      <c r="BC281" s="22">
        <v>0</v>
      </c>
      <c r="BD281" s="22">
        <v>7.8458433397623345E-2</v>
      </c>
    </row>
    <row r="282" spans="1:56" x14ac:dyDescent="0.3">
      <c r="A282" s="23" t="s">
        <v>37</v>
      </c>
      <c r="B282" s="22">
        <v>0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705.47247758378387</v>
      </c>
      <c r="K282" s="22">
        <v>0</v>
      </c>
      <c r="L282" s="22">
        <v>0</v>
      </c>
      <c r="M282" s="22">
        <v>0</v>
      </c>
      <c r="N282" s="22">
        <v>646.71680879023143</v>
      </c>
      <c r="O282" s="22">
        <v>2180.3880797680804</v>
      </c>
      <c r="P282" s="22">
        <v>0</v>
      </c>
      <c r="Q282" s="22">
        <v>37.998954538167382</v>
      </c>
      <c r="R282" s="22">
        <v>4.5507647190776439E-4</v>
      </c>
      <c r="S282" s="22">
        <v>9.0960027469874374E-2</v>
      </c>
      <c r="T282" s="22">
        <v>0</v>
      </c>
      <c r="U282" s="22">
        <v>6.2534308956956908</v>
      </c>
      <c r="V282" s="22">
        <v>0</v>
      </c>
      <c r="W282" s="22">
        <v>0</v>
      </c>
      <c r="X282" s="22">
        <v>0</v>
      </c>
      <c r="Y282" s="22">
        <v>4.1320741331684729</v>
      </c>
      <c r="Z282" s="22">
        <v>247.86883080168835</v>
      </c>
      <c r="AA282" s="22">
        <v>0</v>
      </c>
      <c r="AB282" s="22">
        <v>1.3681849930478707</v>
      </c>
      <c r="AC282" s="22">
        <v>0</v>
      </c>
      <c r="AD282" s="22">
        <v>0</v>
      </c>
      <c r="AE282" s="22">
        <v>0</v>
      </c>
      <c r="AF282" s="22">
        <v>0</v>
      </c>
      <c r="AG282" s="22">
        <v>2.5851048562528073E-3</v>
      </c>
      <c r="AH282" s="22">
        <v>0</v>
      </c>
      <c r="AI282" s="22">
        <v>0</v>
      </c>
      <c r="AJ282" s="22">
        <v>0</v>
      </c>
      <c r="AK282" s="22">
        <v>0</v>
      </c>
      <c r="AL282" s="22">
        <v>2818.4933051108237</v>
      </c>
      <c r="AM282" s="22">
        <v>0</v>
      </c>
      <c r="AN282" s="22">
        <v>0</v>
      </c>
      <c r="AO282" s="22">
        <v>0</v>
      </c>
      <c r="AP282" s="22">
        <v>0</v>
      </c>
      <c r="AQ282" s="22"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v>0</v>
      </c>
      <c r="AW282" s="22">
        <v>0</v>
      </c>
      <c r="AX282" s="22">
        <v>0</v>
      </c>
      <c r="AY282" s="22">
        <v>0</v>
      </c>
      <c r="AZ282" s="22">
        <v>0</v>
      </c>
      <c r="BA282" s="22">
        <v>4.1554886951877563</v>
      </c>
      <c r="BB282" s="22">
        <v>0</v>
      </c>
      <c r="BC282" s="22">
        <v>36.908689698184347</v>
      </c>
      <c r="BD282" s="22">
        <v>6689.8503252168566</v>
      </c>
    </row>
    <row r="283" spans="1:56" x14ac:dyDescent="0.3">
      <c r="A283" s="23" t="s">
        <v>38</v>
      </c>
      <c r="B283" s="22">
        <v>0</v>
      </c>
      <c r="C283" s="22">
        <v>0</v>
      </c>
      <c r="D283" s="22">
        <v>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0</v>
      </c>
      <c r="AQ283" s="22"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v>0</v>
      </c>
      <c r="AW283" s="22"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v>0</v>
      </c>
      <c r="BC283" s="22">
        <v>0</v>
      </c>
      <c r="BD283" s="22">
        <v>0</v>
      </c>
    </row>
    <row r="284" spans="1:56" x14ac:dyDescent="0.3">
      <c r="A284" s="23" t="s">
        <v>197</v>
      </c>
      <c r="B284" s="22">
        <v>9.5038387357680582E-3</v>
      </c>
      <c r="C284" s="22">
        <v>12.187353201020345</v>
      </c>
      <c r="D284" s="22">
        <v>0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142302.14784089554</v>
      </c>
      <c r="K284" s="22">
        <v>1716.2323704100045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1.1879810617947286E-2</v>
      </c>
      <c r="R284" s="22">
        <v>2.5872836019834682</v>
      </c>
      <c r="S284" s="22">
        <v>15.283604955714139</v>
      </c>
      <c r="T284" s="22">
        <v>0</v>
      </c>
      <c r="U284" s="22">
        <v>5.8886721427763432E-2</v>
      </c>
      <c r="V284" s="22">
        <v>0.50230731162137887</v>
      </c>
      <c r="W284" s="22">
        <v>0</v>
      </c>
      <c r="X284" s="22">
        <v>0</v>
      </c>
      <c r="Y284" s="22">
        <v>593.54340302929268</v>
      </c>
      <c r="Z284" s="22">
        <v>821.84849036549724</v>
      </c>
      <c r="AA284" s="22">
        <v>0</v>
      </c>
      <c r="AB284" s="22">
        <v>0</v>
      </c>
      <c r="AC284" s="22">
        <v>0</v>
      </c>
      <c r="AD284" s="22">
        <v>0</v>
      </c>
      <c r="AE284" s="22">
        <v>391.87523885214898</v>
      </c>
      <c r="AF284" s="22">
        <v>0</v>
      </c>
      <c r="AG284" s="22">
        <v>4.7537043898582168E-2</v>
      </c>
      <c r="AH284" s="22">
        <v>0</v>
      </c>
      <c r="AI284" s="22">
        <v>95.753472316559538</v>
      </c>
      <c r="AJ284" s="22">
        <v>0</v>
      </c>
      <c r="AK284" s="22">
        <v>168.7289089529024</v>
      </c>
      <c r="AL284" s="22">
        <v>17910.569164762306</v>
      </c>
      <c r="AM284" s="22">
        <v>0.12758789642682075</v>
      </c>
      <c r="AN284" s="22">
        <v>1.3273214458872229</v>
      </c>
      <c r="AO284" s="22">
        <v>0</v>
      </c>
      <c r="AP284" s="22">
        <v>0</v>
      </c>
      <c r="AQ284" s="22">
        <v>0</v>
      </c>
      <c r="AR284" s="22">
        <v>253.84000876003236</v>
      </c>
      <c r="AS284" s="22">
        <v>29.669532557705473</v>
      </c>
      <c r="AT284" s="22">
        <v>0</v>
      </c>
      <c r="AU284" s="22">
        <v>0</v>
      </c>
      <c r="AV284" s="22">
        <v>0</v>
      </c>
      <c r="AW284" s="22">
        <v>0</v>
      </c>
      <c r="AX284" s="22">
        <v>0</v>
      </c>
      <c r="AY284" s="22">
        <v>0.11286621606987991</v>
      </c>
      <c r="AZ284" s="22">
        <v>0.23099608038325142</v>
      </c>
      <c r="BA284" s="22">
        <v>76.463631640717793</v>
      </c>
      <c r="BB284" s="22">
        <v>122.99920565981451</v>
      </c>
      <c r="BC284" s="22">
        <v>5.3247229015766244</v>
      </c>
      <c r="BD284" s="22">
        <v>164521.48311922798</v>
      </c>
    </row>
    <row r="285" spans="1:56" x14ac:dyDescent="0.3">
      <c r="A285" s="23" t="s">
        <v>40</v>
      </c>
      <c r="B285" s="22">
        <v>0</v>
      </c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0</v>
      </c>
      <c r="AQ285" s="22"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v>0</v>
      </c>
      <c r="AW285" s="22"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v>0</v>
      </c>
      <c r="BC285" s="22">
        <v>0</v>
      </c>
      <c r="BD285" s="22">
        <v>0</v>
      </c>
    </row>
    <row r="286" spans="1:56" x14ac:dyDescent="0.3">
      <c r="A286" s="23" t="s">
        <v>41</v>
      </c>
      <c r="B286" s="22">
        <v>0</v>
      </c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2">
        <v>0</v>
      </c>
      <c r="I286" s="22">
        <v>1.8535804890188514</v>
      </c>
      <c r="J286" s="22">
        <v>3255.6948234988436</v>
      </c>
      <c r="K286" s="22">
        <v>0</v>
      </c>
      <c r="L286" s="22">
        <v>0</v>
      </c>
      <c r="M286" s="22">
        <v>0</v>
      </c>
      <c r="N286" s="22">
        <v>17.856060637839857</v>
      </c>
      <c r="O286" s="22">
        <v>0</v>
      </c>
      <c r="P286" s="22">
        <v>0</v>
      </c>
      <c r="Q286" s="22">
        <v>2.726460059188188E-4</v>
      </c>
      <c r="R286" s="22">
        <v>1.9205605906895916E-4</v>
      </c>
      <c r="S286" s="22">
        <v>3.1884939884171617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1.2490449501921955E-4</v>
      </c>
      <c r="Z286" s="22">
        <v>0.1463507562112023</v>
      </c>
      <c r="AA286" s="22">
        <v>0</v>
      </c>
      <c r="AB286" s="22">
        <v>19.09491930118833</v>
      </c>
      <c r="AC286" s="22">
        <v>2.4223060581098741</v>
      </c>
      <c r="AD286" s="22">
        <v>0</v>
      </c>
      <c r="AE286" s="22">
        <v>0</v>
      </c>
      <c r="AF286" s="22">
        <v>0</v>
      </c>
      <c r="AG286" s="22">
        <v>0.23661217332888204</v>
      </c>
      <c r="AH286" s="22">
        <v>0</v>
      </c>
      <c r="AI286" s="22">
        <v>0</v>
      </c>
      <c r="AJ286" s="22">
        <v>0</v>
      </c>
      <c r="AK286" s="22">
        <v>0</v>
      </c>
      <c r="AL286" s="22">
        <v>2.5549780193939443E-4</v>
      </c>
      <c r="AM286" s="22">
        <v>0</v>
      </c>
      <c r="AN286" s="22">
        <v>3.0462513454955532E-2</v>
      </c>
      <c r="AO286" s="22">
        <v>0</v>
      </c>
      <c r="AP286" s="22">
        <v>0</v>
      </c>
      <c r="AQ286" s="22">
        <v>0</v>
      </c>
      <c r="AR286" s="22">
        <v>0</v>
      </c>
      <c r="AS286" s="22">
        <v>3.5398975063518066E-3</v>
      </c>
      <c r="AT286" s="22">
        <v>0</v>
      </c>
      <c r="AU286" s="22">
        <v>0</v>
      </c>
      <c r="AV286" s="22">
        <v>0</v>
      </c>
      <c r="AW286" s="22">
        <v>0</v>
      </c>
      <c r="AX286" s="22">
        <v>0</v>
      </c>
      <c r="AY286" s="22">
        <v>0</v>
      </c>
      <c r="AZ286" s="22">
        <v>0</v>
      </c>
      <c r="BA286" s="22">
        <v>4.6094954474779239</v>
      </c>
      <c r="BB286" s="22">
        <v>0</v>
      </c>
      <c r="BC286" s="22">
        <v>193.8853641013132</v>
      </c>
      <c r="BD286" s="22">
        <v>3499.022853967072</v>
      </c>
    </row>
    <row r="287" spans="1:56" x14ac:dyDescent="0.3">
      <c r="A287" s="23" t="s">
        <v>42</v>
      </c>
      <c r="B287" s="22">
        <v>36.44384341856113</v>
      </c>
      <c r="C287" s="22">
        <v>0</v>
      </c>
      <c r="D287" s="22">
        <v>0</v>
      </c>
      <c r="E287" s="22">
        <v>0</v>
      </c>
      <c r="F287" s="22">
        <v>0.27371906000550272</v>
      </c>
      <c r="G287" s="22">
        <v>0</v>
      </c>
      <c r="H287" s="22">
        <v>0</v>
      </c>
      <c r="I287" s="22">
        <v>0</v>
      </c>
      <c r="J287" s="22">
        <v>30.929345979002321</v>
      </c>
      <c r="K287" s="22">
        <v>569.84207924567249</v>
      </c>
      <c r="L287" s="22">
        <v>0</v>
      </c>
      <c r="M287" s="22">
        <v>0</v>
      </c>
      <c r="N287" s="22">
        <v>0</v>
      </c>
      <c r="O287" s="22">
        <v>1.8559424009598011</v>
      </c>
      <c r="P287" s="22">
        <v>0</v>
      </c>
      <c r="Q287" s="22">
        <v>1.5762776565500215E-2</v>
      </c>
      <c r="R287" s="22">
        <v>4.8732305412500898E-2</v>
      </c>
      <c r="S287" s="22">
        <v>32694.695212349503</v>
      </c>
      <c r="T287" s="22">
        <v>0</v>
      </c>
      <c r="U287" s="22">
        <v>1.075569432029025</v>
      </c>
      <c r="V287" s="22">
        <v>3.2846486842753686</v>
      </c>
      <c r="W287" s="22">
        <v>12.405396291747341</v>
      </c>
      <c r="X287" s="22">
        <v>0</v>
      </c>
      <c r="Y287" s="22">
        <v>7.2212378112035177E-3</v>
      </c>
      <c r="Z287" s="22">
        <v>2466.8069714534081</v>
      </c>
      <c r="AA287" s="22">
        <v>0</v>
      </c>
      <c r="AB287" s="22">
        <v>0</v>
      </c>
      <c r="AC287" s="22">
        <v>0</v>
      </c>
      <c r="AD287" s="22">
        <v>0</v>
      </c>
      <c r="AE287" s="22">
        <v>319.69166731988167</v>
      </c>
      <c r="AF287" s="22">
        <v>0</v>
      </c>
      <c r="AG287" s="22">
        <v>6.3074726159835059E-2</v>
      </c>
      <c r="AH287" s="22">
        <v>2.4581397588096587</v>
      </c>
      <c r="AI287" s="22">
        <v>6.2224901024975976</v>
      </c>
      <c r="AJ287" s="22">
        <v>0</v>
      </c>
      <c r="AK287" s="22">
        <v>1467.4209134277476</v>
      </c>
      <c r="AL287" s="22">
        <v>11329.948414617396</v>
      </c>
      <c r="AM287" s="22">
        <v>3550.7512077347865</v>
      </c>
      <c r="AN287" s="22">
        <v>3.1262707317581118</v>
      </c>
      <c r="AO287" s="22">
        <v>0</v>
      </c>
      <c r="AP287" s="22">
        <v>22.032522931858832</v>
      </c>
      <c r="AQ287" s="22"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v>0</v>
      </c>
      <c r="AW287" s="22">
        <v>120.9395046569277</v>
      </c>
      <c r="AX287" s="22">
        <v>2.0012543555384341</v>
      </c>
      <c r="AY287" s="22">
        <v>3.7475064770213333E-2</v>
      </c>
      <c r="AZ287" s="22">
        <v>29.300789421806304</v>
      </c>
      <c r="BA287" s="22">
        <v>101.40727224187998</v>
      </c>
      <c r="BB287" s="22">
        <v>43.839518634313556</v>
      </c>
      <c r="BC287" s="22">
        <v>1.3682433533096716</v>
      </c>
      <c r="BD287" s="22">
        <v>52818.293203714398</v>
      </c>
    </row>
    <row r="288" spans="1:56" x14ac:dyDescent="0.3">
      <c r="A288" s="23" t="s">
        <v>43</v>
      </c>
      <c r="B288" s="22">
        <v>0</v>
      </c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4.6367244950531177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0</v>
      </c>
      <c r="AQ288" s="22"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v>0</v>
      </c>
      <c r="AW288" s="22">
        <v>0</v>
      </c>
      <c r="AX288" s="22">
        <v>0</v>
      </c>
      <c r="AY288" s="22">
        <v>0</v>
      </c>
      <c r="AZ288" s="22">
        <v>0</v>
      </c>
      <c r="BA288" s="22">
        <v>0</v>
      </c>
      <c r="BB288" s="22">
        <v>0</v>
      </c>
      <c r="BC288" s="22">
        <v>0</v>
      </c>
      <c r="BD288" s="22">
        <v>4.6367244950531177</v>
      </c>
    </row>
    <row r="289" spans="1:56" x14ac:dyDescent="0.3">
      <c r="A289" s="23" t="s">
        <v>44</v>
      </c>
      <c r="B289" s="22">
        <v>0</v>
      </c>
      <c r="C289" s="22">
        <v>0</v>
      </c>
      <c r="D289" s="22">
        <v>0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21.202476554651984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0</v>
      </c>
      <c r="AQ289" s="22">
        <v>0.18968418388853661</v>
      </c>
      <c r="AR289" s="22">
        <v>0</v>
      </c>
      <c r="AS289" s="22">
        <v>0</v>
      </c>
      <c r="AT289" s="22">
        <v>0</v>
      </c>
      <c r="AU289" s="22">
        <v>0</v>
      </c>
      <c r="AV289" s="22">
        <v>0</v>
      </c>
      <c r="AW289" s="22">
        <v>0</v>
      </c>
      <c r="AX289" s="22">
        <v>0</v>
      </c>
      <c r="AY289" s="22">
        <v>0</v>
      </c>
      <c r="AZ289" s="22">
        <v>0</v>
      </c>
      <c r="BA289" s="22">
        <v>0</v>
      </c>
      <c r="BB289" s="22">
        <v>0</v>
      </c>
      <c r="BC289" s="22">
        <v>3.0489976225046256</v>
      </c>
      <c r="BD289" s="22">
        <v>24.441158361045144</v>
      </c>
    </row>
    <row r="290" spans="1:56" x14ac:dyDescent="0.3">
      <c r="A290" s="23" t="s">
        <v>45</v>
      </c>
      <c r="B290" s="22">
        <v>0</v>
      </c>
      <c r="C290" s="22">
        <v>0</v>
      </c>
      <c r="D290" s="22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5.9495849344668326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0.51724066810346325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41.493415225617383</v>
      </c>
      <c r="AO290" s="22">
        <v>0</v>
      </c>
      <c r="AP290" s="22">
        <v>0</v>
      </c>
      <c r="AQ290" s="22"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v>0</v>
      </c>
      <c r="AW290" s="22">
        <v>0</v>
      </c>
      <c r="AX290" s="22">
        <v>0.14314130543440495</v>
      </c>
      <c r="AY290" s="22">
        <v>0</v>
      </c>
      <c r="AZ290" s="22">
        <v>0</v>
      </c>
      <c r="BA290" s="22">
        <v>0</v>
      </c>
      <c r="BB290" s="22">
        <v>0</v>
      </c>
      <c r="BC290" s="22">
        <v>2.7697403517798409</v>
      </c>
      <c r="BD290" s="22">
        <v>50.873122485401922</v>
      </c>
    </row>
    <row r="291" spans="1:56" x14ac:dyDescent="0.3">
      <c r="A291" s="23" t="s">
        <v>46</v>
      </c>
      <c r="B291" s="22">
        <v>0</v>
      </c>
      <c r="C291" s="22">
        <v>0</v>
      </c>
      <c r="D291" s="22">
        <v>0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8.0020768731595762E-2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6.4473721659911928E-3</v>
      </c>
      <c r="R291" s="22">
        <v>4.5416285684370611E-3</v>
      </c>
      <c r="S291" s="22">
        <v>0.9077741541134442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2.953667932454085E-3</v>
      </c>
      <c r="Z291" s="22">
        <v>3.4608164857871473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2.5799149796394517E-2</v>
      </c>
      <c r="AH291" s="22">
        <v>0</v>
      </c>
      <c r="AI291" s="22">
        <v>0</v>
      </c>
      <c r="AJ291" s="22">
        <v>0</v>
      </c>
      <c r="AK291" s="22">
        <v>0.11591811237632794</v>
      </c>
      <c r="AL291" s="22">
        <v>6.0418615381678019E-3</v>
      </c>
      <c r="AM291" s="22">
        <v>0</v>
      </c>
      <c r="AN291" s="22">
        <v>0.72035957649088811</v>
      </c>
      <c r="AO291" s="22">
        <v>0</v>
      </c>
      <c r="AP291" s="22">
        <v>0</v>
      </c>
      <c r="AQ291" s="22"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v>0</v>
      </c>
      <c r="AW291" s="22">
        <v>0</v>
      </c>
      <c r="AX291" s="22">
        <v>0</v>
      </c>
      <c r="AY291" s="22">
        <v>0</v>
      </c>
      <c r="AZ291" s="22">
        <v>0</v>
      </c>
      <c r="BA291" s="22">
        <v>41.471461037667325</v>
      </c>
      <c r="BB291" s="22">
        <v>0</v>
      </c>
      <c r="BC291" s="22">
        <v>6.3321180757352283E-2</v>
      </c>
      <c r="BD291" s="22">
        <v>46.865454995925525</v>
      </c>
    </row>
    <row r="292" spans="1:56" x14ac:dyDescent="0.3">
      <c r="A292" s="23" t="s">
        <v>47</v>
      </c>
      <c r="B292" s="22">
        <v>0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18.934666732353644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  <c r="AQ292" s="22"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v>0</v>
      </c>
      <c r="AW292" s="22"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v>0</v>
      </c>
      <c r="BC292" s="22">
        <v>0.7082993285811745</v>
      </c>
      <c r="BD292" s="22">
        <v>19.642966060934818</v>
      </c>
    </row>
    <row r="293" spans="1:56" x14ac:dyDescent="0.3">
      <c r="A293" s="23" t="s">
        <v>48</v>
      </c>
      <c r="B293" s="22">
        <v>0</v>
      </c>
      <c r="C293" s="22">
        <v>0</v>
      </c>
      <c r="D293" s="22">
        <v>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0</v>
      </c>
      <c r="AQ293" s="22"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v>0</v>
      </c>
      <c r="AW293" s="22"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v>0</v>
      </c>
      <c r="BC293" s="22">
        <v>37.954267156100293</v>
      </c>
      <c r="BD293" s="22">
        <v>37.954267156100293</v>
      </c>
    </row>
    <row r="294" spans="1:56" x14ac:dyDescent="0.3">
      <c r="A294" s="23" t="s">
        <v>49</v>
      </c>
      <c r="B294" s="22">
        <v>1.0775115445890484</v>
      </c>
      <c r="C294" s="22">
        <v>1.2803682412476221</v>
      </c>
      <c r="D294" s="22">
        <v>0.14314130543440495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70.366890988963917</v>
      </c>
      <c r="K294" s="22">
        <v>1588.889566342327</v>
      </c>
      <c r="L294" s="22">
        <v>0</v>
      </c>
      <c r="M294" s="22">
        <v>0</v>
      </c>
      <c r="N294" s="22">
        <v>7.7138234781338211</v>
      </c>
      <c r="O294" s="22">
        <v>0.38990637799310301</v>
      </c>
      <c r="P294" s="22">
        <v>0</v>
      </c>
      <c r="Q294" s="22">
        <v>0.21335362478994871</v>
      </c>
      <c r="R294" s="22">
        <v>568.7772958451236</v>
      </c>
      <c r="S294" s="22">
        <v>9051.5148960049464</v>
      </c>
      <c r="T294" s="22">
        <v>6.1471726260173901E-3</v>
      </c>
      <c r="U294" s="22">
        <v>0.45671810613911495</v>
      </c>
      <c r="V294" s="22">
        <v>1.6616040853298295</v>
      </c>
      <c r="W294" s="22">
        <v>0</v>
      </c>
      <c r="X294" s="22">
        <v>3.1333017042328639</v>
      </c>
      <c r="Y294" s="22">
        <v>2.2624694557551774</v>
      </c>
      <c r="Z294" s="22">
        <v>10.385421908766448</v>
      </c>
      <c r="AA294" s="22">
        <v>0</v>
      </c>
      <c r="AB294" s="22">
        <v>0</v>
      </c>
      <c r="AC294" s="22">
        <v>0</v>
      </c>
      <c r="AD294" s="22">
        <v>5.2690051080149054E-3</v>
      </c>
      <c r="AE294" s="22">
        <v>40.138423155690774</v>
      </c>
      <c r="AF294" s="22">
        <v>0</v>
      </c>
      <c r="AG294" s="22">
        <v>1.0377568015506834E-2</v>
      </c>
      <c r="AH294" s="22">
        <v>0</v>
      </c>
      <c r="AI294" s="22">
        <v>25.017437705687961</v>
      </c>
      <c r="AJ294" s="22">
        <v>0</v>
      </c>
      <c r="AK294" s="22">
        <v>448.74447986678746</v>
      </c>
      <c r="AL294" s="22">
        <v>257.83467237905711</v>
      </c>
      <c r="AM294" s="22">
        <v>0.11812099627028409</v>
      </c>
      <c r="AN294" s="22">
        <v>5.7897238961128936</v>
      </c>
      <c r="AO294" s="22">
        <v>4.4786543418126698E-2</v>
      </c>
      <c r="AP294" s="22">
        <v>1341.6649569625699</v>
      </c>
      <c r="AQ294" s="22">
        <v>7.2887903994206193E-2</v>
      </c>
      <c r="AR294" s="22">
        <v>0</v>
      </c>
      <c r="AS294" s="22">
        <v>46.982840380650913</v>
      </c>
      <c r="AT294" s="22">
        <v>15.780670298504644</v>
      </c>
      <c r="AU294" s="22">
        <v>0.1589483207584497</v>
      </c>
      <c r="AV294" s="22">
        <v>3.9227743029170976</v>
      </c>
      <c r="AW294" s="22">
        <v>5.3778978802472137</v>
      </c>
      <c r="AX294" s="22">
        <v>0</v>
      </c>
      <c r="AY294" s="22">
        <v>0.10449165054678979</v>
      </c>
      <c r="AZ294" s="22">
        <v>0</v>
      </c>
      <c r="BA294" s="22">
        <v>16.72710132438684</v>
      </c>
      <c r="BB294" s="22">
        <v>92.258558427024568</v>
      </c>
      <c r="BC294" s="22">
        <v>43.541368500389289</v>
      </c>
      <c r="BD294" s="22">
        <v>13652.568203254548</v>
      </c>
    </row>
    <row r="295" spans="1:56" x14ac:dyDescent="0.3">
      <c r="A295" s="23" t="s">
        <v>50</v>
      </c>
      <c r="B295" s="22">
        <v>8.8137546394574731</v>
      </c>
      <c r="C295" s="22">
        <v>0</v>
      </c>
      <c r="D295" s="22">
        <v>123.19560954146704</v>
      </c>
      <c r="E295" s="22">
        <v>38.088988081876437</v>
      </c>
      <c r="F295" s="22">
        <v>0</v>
      </c>
      <c r="G295" s="22">
        <v>6.0962389099732466</v>
      </c>
      <c r="H295" s="22">
        <v>0</v>
      </c>
      <c r="I295" s="22">
        <v>55.228016678902506</v>
      </c>
      <c r="J295" s="22">
        <v>50291.376197897087</v>
      </c>
      <c r="K295" s="22">
        <v>21457.011811480119</v>
      </c>
      <c r="L295" s="22">
        <v>0</v>
      </c>
      <c r="M295" s="22">
        <v>0</v>
      </c>
      <c r="N295" s="22">
        <v>1151.9640620867294</v>
      </c>
      <c r="O295" s="22">
        <v>2079.0746045318233</v>
      </c>
      <c r="P295" s="22">
        <v>0</v>
      </c>
      <c r="Q295" s="22">
        <v>0</v>
      </c>
      <c r="R295" s="22">
        <v>213.32772025633048</v>
      </c>
      <c r="S295" s="22">
        <v>57150.652414175318</v>
      </c>
      <c r="T295" s="22">
        <v>4.5612372152056233</v>
      </c>
      <c r="U295" s="22">
        <v>0</v>
      </c>
      <c r="V295" s="22">
        <v>51.69766909475517</v>
      </c>
      <c r="W295" s="22">
        <v>0</v>
      </c>
      <c r="X295" s="22">
        <v>0</v>
      </c>
      <c r="Y295" s="22">
        <v>107.05542624276737</v>
      </c>
      <c r="Z295" s="22">
        <v>630674.08984437492</v>
      </c>
      <c r="AA295" s="22">
        <v>0</v>
      </c>
      <c r="AB295" s="22">
        <v>0</v>
      </c>
      <c r="AC295" s="22">
        <v>0</v>
      </c>
      <c r="AD295" s="22">
        <v>0</v>
      </c>
      <c r="AE295" s="22">
        <v>30104.109347382564</v>
      </c>
      <c r="AF295" s="22">
        <v>0</v>
      </c>
      <c r="AG295" s="22">
        <v>910.03794722080488</v>
      </c>
      <c r="AH295" s="22">
        <v>0</v>
      </c>
      <c r="AI295" s="22">
        <v>365.56643722018288</v>
      </c>
      <c r="AJ295" s="22">
        <v>0</v>
      </c>
      <c r="AK295" s="22">
        <v>4118.7792292415852</v>
      </c>
      <c r="AL295" s="22">
        <v>199586.91029919984</v>
      </c>
      <c r="AM295" s="22">
        <v>47182.072388188884</v>
      </c>
      <c r="AN295" s="22">
        <v>265.44978136751075</v>
      </c>
      <c r="AO295" s="22">
        <v>2.9715256840664463</v>
      </c>
      <c r="AP295" s="22">
        <v>155683.19902295276</v>
      </c>
      <c r="AQ295" s="22">
        <v>0</v>
      </c>
      <c r="AR295" s="22">
        <v>767.01236670192236</v>
      </c>
      <c r="AS295" s="22">
        <v>21268.644281714674</v>
      </c>
      <c r="AT295" s="22">
        <v>3.0793822186275115</v>
      </c>
      <c r="AU295" s="22">
        <v>0</v>
      </c>
      <c r="AV295" s="22">
        <v>12.470716416350401</v>
      </c>
      <c r="AW295" s="22">
        <v>0</v>
      </c>
      <c r="AX295" s="22">
        <v>119.52379795184468</v>
      </c>
      <c r="AY295" s="22">
        <v>0</v>
      </c>
      <c r="AZ295" s="22">
        <v>7539.5820895912384</v>
      </c>
      <c r="BA295" s="22">
        <v>0</v>
      </c>
      <c r="BB295" s="22">
        <v>209.27450295028925</v>
      </c>
      <c r="BC295" s="22">
        <v>662.18363079947733</v>
      </c>
      <c r="BD295" s="22">
        <v>1232213.1003420092</v>
      </c>
    </row>
    <row r="296" spans="1:56" x14ac:dyDescent="0.3">
      <c r="A296" s="23" t="s">
        <v>229</v>
      </c>
      <c r="B296" s="22">
        <v>0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8.9131157779403214</v>
      </c>
      <c r="K296" s="22">
        <v>49.787344245019597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3.287640906713866E-3</v>
      </c>
      <c r="S296" s="22">
        <v>2.3419687349833313E-2</v>
      </c>
      <c r="T296" s="22">
        <v>0</v>
      </c>
      <c r="U296" s="22">
        <v>1.7082846832006935E-3</v>
      </c>
      <c r="V296" s="22">
        <v>1.3239206294805376E-2</v>
      </c>
      <c r="W296" s="22">
        <v>0</v>
      </c>
      <c r="X296" s="22">
        <v>0</v>
      </c>
      <c r="Y296" s="22">
        <v>0</v>
      </c>
      <c r="Z296" s="22">
        <v>13.494819809019894</v>
      </c>
      <c r="AA296" s="22">
        <v>0</v>
      </c>
      <c r="AB296" s="22">
        <v>0</v>
      </c>
      <c r="AC296" s="22">
        <v>0</v>
      </c>
      <c r="AD296" s="22">
        <v>0</v>
      </c>
      <c r="AE296" s="22">
        <v>1.2577245980065108</v>
      </c>
      <c r="AF296" s="22">
        <v>0</v>
      </c>
      <c r="AG296" s="22">
        <v>0</v>
      </c>
      <c r="AH296" s="22">
        <v>0</v>
      </c>
      <c r="AI296" s="22">
        <v>0.54366160042862077</v>
      </c>
      <c r="AJ296" s="22">
        <v>0</v>
      </c>
      <c r="AK296" s="22">
        <v>0</v>
      </c>
      <c r="AL296" s="22">
        <v>49.867246661784677</v>
      </c>
      <c r="AM296" s="22">
        <v>3.7012834802681695E-3</v>
      </c>
      <c r="AN296" s="22">
        <v>0</v>
      </c>
      <c r="AO296" s="22">
        <v>0</v>
      </c>
      <c r="AP296" s="22">
        <v>0.49857428597567333</v>
      </c>
      <c r="AQ296" s="22"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v>0</v>
      </c>
      <c r="AW296" s="22">
        <v>0</v>
      </c>
      <c r="AX296" s="22">
        <v>0</v>
      </c>
      <c r="AY296" s="22">
        <v>3.2742123094679958E-3</v>
      </c>
      <c r="AZ296" s="22">
        <v>0</v>
      </c>
      <c r="BA296" s="22">
        <v>1.4235705693339113E-3</v>
      </c>
      <c r="BB296" s="22">
        <v>0</v>
      </c>
      <c r="BC296" s="22">
        <v>3.957526182748191E-2</v>
      </c>
      <c r="BD296" s="22">
        <v>124.4521161255964</v>
      </c>
    </row>
    <row r="297" spans="1:56" x14ac:dyDescent="0.3">
      <c r="A297" s="23" t="s">
        <v>51</v>
      </c>
      <c r="B297" s="22">
        <v>3.3945614830909317E-5</v>
      </c>
      <c r="C297" s="22">
        <v>0.86608994244142967</v>
      </c>
      <c r="D297" s="22">
        <v>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6011.6124068163754</v>
      </c>
      <c r="K297" s="22">
        <v>0</v>
      </c>
      <c r="L297" s="22">
        <v>0.14970397551833606</v>
      </c>
      <c r="M297" s="22">
        <v>0</v>
      </c>
      <c r="N297" s="22">
        <v>0</v>
      </c>
      <c r="O297" s="22">
        <v>0</v>
      </c>
      <c r="P297" s="22">
        <v>0</v>
      </c>
      <c r="Q297" s="22">
        <v>7.3438747558487441E-4</v>
      </c>
      <c r="R297" s="22">
        <v>0.24063486238776957</v>
      </c>
      <c r="S297" s="22">
        <v>6.4954736476081223</v>
      </c>
      <c r="T297" s="22">
        <v>0</v>
      </c>
      <c r="U297" s="22">
        <v>2.4753600028382335E-2</v>
      </c>
      <c r="V297" s="22">
        <v>0</v>
      </c>
      <c r="W297" s="22">
        <v>0</v>
      </c>
      <c r="X297" s="22">
        <v>0</v>
      </c>
      <c r="Y297" s="22">
        <v>3.3643733924230149E-4</v>
      </c>
      <c r="Z297" s="22">
        <v>42.723791705619931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3.2950793086776765E-3</v>
      </c>
      <c r="AH297" s="22">
        <v>0</v>
      </c>
      <c r="AI297" s="22">
        <v>1.5189136991221639</v>
      </c>
      <c r="AJ297" s="22">
        <v>0</v>
      </c>
      <c r="AK297" s="22">
        <v>3.6569955649557531</v>
      </c>
      <c r="AL297" s="22">
        <v>8.2474764572017154</v>
      </c>
      <c r="AM297" s="22">
        <v>0</v>
      </c>
      <c r="AN297" s="22">
        <v>65.942399944166183</v>
      </c>
      <c r="AO297" s="22">
        <v>0</v>
      </c>
      <c r="AP297" s="22">
        <v>63.836697535185166</v>
      </c>
      <c r="AQ297" s="22">
        <v>8.5131025059089968E-2</v>
      </c>
      <c r="AR297" s="22">
        <v>0.3953476031281854</v>
      </c>
      <c r="AS297" s="22">
        <v>33.096445808582779</v>
      </c>
      <c r="AT297" s="22">
        <v>6.5380589104240423</v>
      </c>
      <c r="AU297" s="22">
        <v>0</v>
      </c>
      <c r="AV297" s="22">
        <v>0</v>
      </c>
      <c r="AW297" s="22">
        <v>0</v>
      </c>
      <c r="AX297" s="22">
        <v>0</v>
      </c>
      <c r="AY297" s="22">
        <v>0</v>
      </c>
      <c r="AZ297" s="22">
        <v>0.77743086190836508</v>
      </c>
      <c r="BA297" s="22">
        <v>4.7238038686396795</v>
      </c>
      <c r="BB297" s="22">
        <v>0</v>
      </c>
      <c r="BC297" s="22">
        <v>0</v>
      </c>
      <c r="BD297" s="22">
        <v>6250.9359556780901</v>
      </c>
    </row>
    <row r="298" spans="1:56" x14ac:dyDescent="0.3">
      <c r="A298" s="23" t="s">
        <v>52</v>
      </c>
      <c r="B298" s="22">
        <v>1303.0541209699159</v>
      </c>
      <c r="C298" s="22">
        <v>560.93864495513981</v>
      </c>
      <c r="D298" s="22">
        <v>162.44387223170685</v>
      </c>
      <c r="E298" s="22">
        <v>40.589976093735253</v>
      </c>
      <c r="F298" s="22">
        <v>0.27371906000550272</v>
      </c>
      <c r="G298" s="22">
        <v>6.0971142673551917</v>
      </c>
      <c r="H298" s="22">
        <v>6.5081234700227211E-2</v>
      </c>
      <c r="I298" s="22">
        <v>61.048132479774509</v>
      </c>
      <c r="J298" s="22">
        <v>982594.21110873262</v>
      </c>
      <c r="K298" s="22">
        <v>43415.01735614238</v>
      </c>
      <c r="L298" s="22">
        <v>0.15760748318035842</v>
      </c>
      <c r="M298" s="22">
        <v>3.091149663368745</v>
      </c>
      <c r="N298" s="22">
        <v>3663.2278876546843</v>
      </c>
      <c r="O298" s="22">
        <v>4991.2110328031176</v>
      </c>
      <c r="P298" s="22">
        <v>0</v>
      </c>
      <c r="Q298" s="22">
        <v>708.3572443385433</v>
      </c>
      <c r="R298" s="22">
        <v>2711.0147755034527</v>
      </c>
      <c r="S298" s="22">
        <v>103966.76034586348</v>
      </c>
      <c r="T298" s="22">
        <v>4.5673843878316411</v>
      </c>
      <c r="U298" s="22">
        <v>35.492439519624583</v>
      </c>
      <c r="V298" s="22">
        <v>113.41454941966759</v>
      </c>
      <c r="W298" s="22">
        <v>1841.4481517256813</v>
      </c>
      <c r="X298" s="22">
        <v>47.969900670885714</v>
      </c>
      <c r="Y298" s="22">
        <v>11957.658336928136</v>
      </c>
      <c r="Z298" s="22">
        <v>713379.44168833678</v>
      </c>
      <c r="AA298" s="22">
        <v>0</v>
      </c>
      <c r="AB298" s="22">
        <v>20.506134502618323</v>
      </c>
      <c r="AC298" s="22">
        <v>3.4418978357467518</v>
      </c>
      <c r="AD298" s="22">
        <v>9.659842698027328E-2</v>
      </c>
      <c r="AE298" s="22">
        <v>64371.34620129627</v>
      </c>
      <c r="AF298" s="22">
        <v>0</v>
      </c>
      <c r="AG298" s="22">
        <v>935.65800408674033</v>
      </c>
      <c r="AH298" s="22">
        <v>21.414500236063379</v>
      </c>
      <c r="AI298" s="22">
        <v>2335.3782061371926</v>
      </c>
      <c r="AJ298" s="22">
        <v>33.878804648342495</v>
      </c>
      <c r="AK298" s="22">
        <v>28523.550956931762</v>
      </c>
      <c r="AL298" s="22">
        <v>321872.97634760215</v>
      </c>
      <c r="AM298" s="22">
        <v>51697.059087250163</v>
      </c>
      <c r="AN298" s="22">
        <v>1887.0521796099974</v>
      </c>
      <c r="AO298" s="22">
        <v>4.4503597843826297</v>
      </c>
      <c r="AP298" s="22">
        <v>203486.27122547361</v>
      </c>
      <c r="AQ298" s="22">
        <v>38.195844971330914</v>
      </c>
      <c r="AR298" s="22">
        <v>7108.1774652914564</v>
      </c>
      <c r="AS298" s="22">
        <v>182579.73568516976</v>
      </c>
      <c r="AT298" s="22">
        <v>81.501599650180921</v>
      </c>
      <c r="AU298" s="22">
        <v>0.16948633097447952</v>
      </c>
      <c r="AV298" s="22">
        <v>147.26240508958773</v>
      </c>
      <c r="AW298" s="22">
        <v>141.02526219508349</v>
      </c>
      <c r="AX298" s="22">
        <v>1204.1381438894093</v>
      </c>
      <c r="AY298" s="22">
        <v>12.427715274704704</v>
      </c>
      <c r="AZ298" s="22">
        <v>16149.153851543595</v>
      </c>
      <c r="BA298" s="22">
        <v>38979.883766272491</v>
      </c>
      <c r="BB298" s="22">
        <v>1673.5322562317292</v>
      </c>
      <c r="BC298" s="22">
        <v>17754.548729713522</v>
      </c>
      <c r="BD298" s="22">
        <v>2812630.3843359114</v>
      </c>
    </row>
  </sheetData>
  <phoneticPr fontId="2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M298"/>
  <sheetViews>
    <sheetView workbookViewId="0">
      <selection activeCell="BF242" sqref="BF242"/>
    </sheetView>
  </sheetViews>
  <sheetFormatPr defaultRowHeight="14" x14ac:dyDescent="0.3"/>
  <cols>
    <col min="2" max="2" width="9.5" bestFit="1" customWidth="1"/>
    <col min="3" max="3" width="10.5" customWidth="1"/>
    <col min="4" max="4" width="10.9140625" customWidth="1"/>
    <col min="5" max="5" width="11" customWidth="1"/>
    <col min="6" max="6" width="10.9140625" customWidth="1"/>
    <col min="7" max="7" width="8.9140625" bestFit="1" customWidth="1"/>
    <col min="8" max="8" width="10.83203125" customWidth="1"/>
    <col min="9" max="9" width="9.58203125" bestFit="1" customWidth="1"/>
    <col min="10" max="10" width="12" bestFit="1" customWidth="1"/>
    <col min="11" max="11" width="10.58203125" bestFit="1" customWidth="1"/>
    <col min="12" max="13" width="8.9140625" bestFit="1" customWidth="1"/>
    <col min="14" max="14" width="9.58203125" bestFit="1" customWidth="1"/>
    <col min="15" max="15" width="9.5" bestFit="1" customWidth="1"/>
    <col min="16" max="16" width="8.9140625" bestFit="1" customWidth="1"/>
    <col min="17" max="17" width="9.58203125" bestFit="1" customWidth="1"/>
    <col min="18" max="19" width="10.58203125" bestFit="1" customWidth="1"/>
    <col min="20" max="21" width="8.9140625" bestFit="1" customWidth="1"/>
    <col min="22" max="22" width="10.58203125" bestFit="1" customWidth="1"/>
    <col min="23" max="23" width="9.58203125" bestFit="1" customWidth="1"/>
    <col min="24" max="24" width="10.5" bestFit="1" customWidth="1"/>
    <col min="25" max="25" width="10.58203125" bestFit="1" customWidth="1"/>
    <col min="26" max="26" width="12" bestFit="1" customWidth="1"/>
    <col min="27" max="28" width="8.9140625" bestFit="1" customWidth="1"/>
    <col min="29" max="29" width="9.58203125" bestFit="1" customWidth="1"/>
    <col min="30" max="30" width="8.9140625" bestFit="1" customWidth="1"/>
    <col min="31" max="31" width="12" bestFit="1" customWidth="1"/>
    <col min="32" max="33" width="9.58203125" bestFit="1" customWidth="1"/>
    <col min="34" max="34" width="8.9140625" bestFit="1" customWidth="1"/>
    <col min="35" max="35" width="10.5" bestFit="1" customWidth="1"/>
    <col min="36" max="37" width="8.9140625" bestFit="1" customWidth="1"/>
    <col min="38" max="38" width="12" bestFit="1" customWidth="1"/>
    <col min="39" max="39" width="10.58203125" bestFit="1" customWidth="1"/>
    <col min="40" max="40" width="9.58203125" bestFit="1" customWidth="1"/>
    <col min="41" max="41" width="8.9140625" bestFit="1" customWidth="1"/>
    <col min="42" max="42" width="12" bestFit="1" customWidth="1"/>
    <col min="43" max="43" width="8.9140625" bestFit="1" customWidth="1"/>
    <col min="44" max="44" width="9.58203125" bestFit="1" customWidth="1"/>
    <col min="45" max="45" width="12" bestFit="1" customWidth="1"/>
    <col min="46" max="49" width="8.9140625" bestFit="1" customWidth="1"/>
    <col min="50" max="51" width="9.58203125" bestFit="1" customWidth="1"/>
    <col min="52" max="52" width="10.58203125" bestFit="1" customWidth="1"/>
    <col min="53" max="53" width="12" bestFit="1" customWidth="1"/>
    <col min="54" max="54" width="9.58203125" bestFit="1" customWidth="1"/>
    <col min="55" max="55" width="10.58203125" bestFit="1" customWidth="1"/>
    <col min="56" max="56" width="13" bestFit="1" customWidth="1"/>
    <col min="60" max="60" width="13.83203125" customWidth="1"/>
    <col min="61" max="61" width="13.08203125" customWidth="1"/>
    <col min="62" max="62" width="14.1640625" customWidth="1"/>
    <col min="63" max="64" width="13.25" customWidth="1"/>
    <col min="65" max="65" width="14.4140625" customWidth="1"/>
  </cols>
  <sheetData>
    <row r="1" spans="1:65" x14ac:dyDescent="0.3">
      <c r="A1" s="7" t="s">
        <v>309</v>
      </c>
      <c r="BF1" s="6" t="s">
        <v>310</v>
      </c>
    </row>
    <row r="2" spans="1:65" x14ac:dyDescent="0.3">
      <c r="A2" s="6" t="s">
        <v>74</v>
      </c>
      <c r="BF2" s="6" t="s">
        <v>74</v>
      </c>
    </row>
    <row r="3" spans="1:65" x14ac:dyDescent="0.3">
      <c r="A3" s="1" t="s">
        <v>67</v>
      </c>
      <c r="B3" s="15" t="s">
        <v>1</v>
      </c>
      <c r="C3" s="15" t="s">
        <v>2</v>
      </c>
      <c r="D3" s="15" t="s">
        <v>3</v>
      </c>
      <c r="E3" s="15" t="s">
        <v>4</v>
      </c>
      <c r="F3" s="15" t="s">
        <v>5</v>
      </c>
      <c r="G3" s="15" t="s">
        <v>6</v>
      </c>
      <c r="H3" s="15" t="s">
        <v>7</v>
      </c>
      <c r="I3" s="15" t="s">
        <v>8</v>
      </c>
      <c r="J3" s="15" t="s">
        <v>9</v>
      </c>
      <c r="K3" s="15" t="s">
        <v>360</v>
      </c>
      <c r="L3" s="15" t="s">
        <v>10</v>
      </c>
      <c r="M3" s="15" t="s">
        <v>11</v>
      </c>
      <c r="N3" s="15" t="s">
        <v>12</v>
      </c>
      <c r="O3" s="15" t="s">
        <v>13</v>
      </c>
      <c r="P3" s="15" t="s">
        <v>14</v>
      </c>
      <c r="Q3" s="15" t="s">
        <v>15</v>
      </c>
      <c r="R3" s="15" t="s">
        <v>16</v>
      </c>
      <c r="S3" s="15" t="s">
        <v>17</v>
      </c>
      <c r="T3" s="15" t="s">
        <v>18</v>
      </c>
      <c r="U3" s="15" t="s">
        <v>19</v>
      </c>
      <c r="V3" s="15" t="s">
        <v>20</v>
      </c>
      <c r="W3" s="15" t="s">
        <v>21</v>
      </c>
      <c r="X3" s="15" t="s">
        <v>22</v>
      </c>
      <c r="Y3" s="15" t="s">
        <v>23</v>
      </c>
      <c r="Z3" s="15" t="s">
        <v>24</v>
      </c>
      <c r="AA3" s="15" t="s">
        <v>25</v>
      </c>
      <c r="AB3" s="15" t="s">
        <v>26</v>
      </c>
      <c r="AC3" s="15" t="s">
        <v>27</v>
      </c>
      <c r="AD3" s="15" t="s">
        <v>28</v>
      </c>
      <c r="AE3" s="15" t="s">
        <v>29</v>
      </c>
      <c r="AF3" s="15" t="s">
        <v>30</v>
      </c>
      <c r="AG3" s="15" t="s">
        <v>31</v>
      </c>
      <c r="AH3" s="15" t="s">
        <v>32</v>
      </c>
      <c r="AI3" s="15" t="s">
        <v>33</v>
      </c>
      <c r="AJ3" s="16" t="s">
        <v>34</v>
      </c>
      <c r="AK3" s="15" t="s">
        <v>35</v>
      </c>
      <c r="AL3" s="15" t="s">
        <v>361</v>
      </c>
      <c r="AM3" s="15" t="s">
        <v>36</v>
      </c>
      <c r="AN3" s="15" t="s">
        <v>37</v>
      </c>
      <c r="AO3" s="15" t="s">
        <v>38</v>
      </c>
      <c r="AP3" s="15" t="s">
        <v>197</v>
      </c>
      <c r="AQ3" s="15" t="s">
        <v>40</v>
      </c>
      <c r="AR3" s="15" t="s">
        <v>41</v>
      </c>
      <c r="AS3" s="15" t="s">
        <v>42</v>
      </c>
      <c r="AT3" s="15" t="s">
        <v>43</v>
      </c>
      <c r="AU3" s="15" t="s">
        <v>44</v>
      </c>
      <c r="AV3" s="15" t="s">
        <v>45</v>
      </c>
      <c r="AW3" s="15" t="s">
        <v>46</v>
      </c>
      <c r="AX3" s="15" t="s">
        <v>47</v>
      </c>
      <c r="AY3" s="15" t="s">
        <v>48</v>
      </c>
      <c r="AZ3" s="15" t="s">
        <v>49</v>
      </c>
      <c r="BA3" s="15" t="s">
        <v>50</v>
      </c>
      <c r="BB3" s="15" t="s">
        <v>229</v>
      </c>
      <c r="BC3" s="16" t="s">
        <v>51</v>
      </c>
      <c r="BD3" s="15" t="s">
        <v>52</v>
      </c>
      <c r="BF3" s="1" t="s">
        <v>84</v>
      </c>
      <c r="BG3" s="12" t="s">
        <v>56</v>
      </c>
      <c r="BH3" s="12" t="s">
        <v>57</v>
      </c>
      <c r="BI3" s="12" t="s">
        <v>65</v>
      </c>
      <c r="BJ3" s="12" t="s">
        <v>58</v>
      </c>
      <c r="BK3" s="12" t="s">
        <v>59</v>
      </c>
      <c r="BL3" s="12" t="s">
        <v>60</v>
      </c>
      <c r="BM3" s="12" t="s">
        <v>61</v>
      </c>
    </row>
    <row r="4" spans="1:65" x14ac:dyDescent="0.3">
      <c r="A4" s="15" t="s">
        <v>1</v>
      </c>
      <c r="B4" s="22">
        <v>0</v>
      </c>
      <c r="C4" s="22">
        <v>1.4793351189212886E-2</v>
      </c>
      <c r="D4" s="22">
        <v>5.1840887663803115E-3</v>
      </c>
      <c r="E4" s="22">
        <v>2.68689868833066E-4</v>
      </c>
      <c r="F4" s="22">
        <v>0</v>
      </c>
      <c r="G4" s="22">
        <v>0</v>
      </c>
      <c r="H4" s="22">
        <v>0</v>
      </c>
      <c r="I4" s="22">
        <v>4.1879769684226319E-2</v>
      </c>
      <c r="J4" s="22">
        <v>422.8176273702818</v>
      </c>
      <c r="K4" s="22">
        <v>18.974785591909619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5.7285024738158632E-4</v>
      </c>
      <c r="R4" s="22">
        <v>50.293393524523978</v>
      </c>
      <c r="S4" s="22">
        <v>7.0835360569329861E-2</v>
      </c>
      <c r="T4" s="22">
        <v>0</v>
      </c>
      <c r="U4" s="22">
        <v>2.4697232284399688E-3</v>
      </c>
      <c r="V4" s="22">
        <v>4.8004751498686193</v>
      </c>
      <c r="W4" s="22">
        <v>117.79254514050626</v>
      </c>
      <c r="X4" s="22">
        <v>3.7870472387393848E-2</v>
      </c>
      <c r="Y4" s="22">
        <v>2.2099815008360156E-3</v>
      </c>
      <c r="Z4" s="22">
        <v>6120.0648086127212</v>
      </c>
      <c r="AA4" s="22">
        <v>0</v>
      </c>
      <c r="AB4" s="22">
        <v>0</v>
      </c>
      <c r="AC4" s="22">
        <v>0</v>
      </c>
      <c r="AD4" s="22">
        <v>0</v>
      </c>
      <c r="AE4" s="22">
        <v>1.3539399758202539</v>
      </c>
      <c r="AF4" s="22">
        <v>0</v>
      </c>
      <c r="AG4" s="22">
        <v>6.1764913940377114E-3</v>
      </c>
      <c r="AH4" s="22">
        <v>0</v>
      </c>
      <c r="AI4" s="22">
        <v>7.7291515835381961E-3</v>
      </c>
      <c r="AJ4" s="22">
        <v>1006.2922219309052</v>
      </c>
      <c r="AK4" s="22">
        <v>7.2023200370327023E-4</v>
      </c>
      <c r="AL4" s="22">
        <v>72.242251517357033</v>
      </c>
      <c r="AM4" s="22">
        <v>7.6729199166231152E-2</v>
      </c>
      <c r="AN4" s="22">
        <v>0</v>
      </c>
      <c r="AO4" s="22">
        <v>15.44611467674304</v>
      </c>
      <c r="AP4" s="22">
        <v>1.3783469401644748</v>
      </c>
      <c r="AQ4" s="22">
        <v>2.2468362127459835E-4</v>
      </c>
      <c r="AR4" s="22">
        <v>8.1425007357840851E-3</v>
      </c>
      <c r="AS4" s="22">
        <v>5.8593119861073681</v>
      </c>
      <c r="AT4" s="22">
        <v>5.5213507178366722E-5</v>
      </c>
      <c r="AU4" s="22">
        <v>0</v>
      </c>
      <c r="AV4" s="22">
        <v>5.0234821680146734E-5</v>
      </c>
      <c r="AW4" s="22">
        <v>8.5172512345117214E-4</v>
      </c>
      <c r="AX4" s="22">
        <v>6.2287242814625436</v>
      </c>
      <c r="AY4" s="22">
        <v>0</v>
      </c>
      <c r="AZ4" s="22">
        <v>0.62932679781721068</v>
      </c>
      <c r="BA4" s="22">
        <v>14.494093496613534</v>
      </c>
      <c r="BB4" s="22">
        <v>7.8383828036561272E-5</v>
      </c>
      <c r="BC4" s="22">
        <v>412.17956367823291</v>
      </c>
      <c r="BD4" s="22">
        <v>8271.1243727742603</v>
      </c>
      <c r="BF4" s="12" t="s">
        <v>62</v>
      </c>
      <c r="BG4" s="13">
        <f>B4+AJ4+B38+AJ38</f>
        <v>1006.2922219309052</v>
      </c>
      <c r="BH4" s="13">
        <f>SUM(C4,D4,G4,L4:U4,X4:Y4,AB4:AD4,AF4,AI4,AK4,AN4:AO4,AQ4,AT4:AW4,AZ4,AR4)+SUM(C38,D38,G38,L38:U38,X38:Y38,AB38:AD38,AF38,AI38,AK38,AN38:AO38,AQ38,AT38:AW38,AZ38,AR38)</f>
        <v>66.520544568369829</v>
      </c>
      <c r="BI4" s="13">
        <f>SUM(F4,H4,V4:W4,AA4,AE4,AH4,AM4,AS4,AX4,BB4,AY4)+SUM(F38,H38,V38:W38,AA38,AE38,AH38,AM38,AS38,AX38,BB38,AY38)</f>
        <v>136.11180411675932</v>
      </c>
      <c r="BJ4" s="13">
        <f>SUM(E4,I4,AG4,BA4)+SUM(E38,I38,AG38,BA38)</f>
        <v>14.54241844756063</v>
      </c>
      <c r="BK4" s="13">
        <f>SUM(J4:K4,Z4,AL4,AP4)+SUM(J38:K38,Z38,AL38,AP38)</f>
        <v>6635.4778200324336</v>
      </c>
      <c r="BL4" s="13">
        <f>BC4+BC38</f>
        <v>412.33934802274638</v>
      </c>
      <c r="BM4" s="13">
        <f>SUM(BG4:BL4)</f>
        <v>8271.2841571187746</v>
      </c>
    </row>
    <row r="5" spans="1:65" x14ac:dyDescent="0.3">
      <c r="A5" s="15" t="s">
        <v>2</v>
      </c>
      <c r="B5" s="22">
        <v>5.8290100523687135E-3</v>
      </c>
      <c r="C5" s="22">
        <v>0</v>
      </c>
      <c r="D5" s="22">
        <v>0.11238346053222135</v>
      </c>
      <c r="E5" s="22">
        <v>5.8248032837008266E-3</v>
      </c>
      <c r="F5" s="22">
        <v>0</v>
      </c>
      <c r="G5" s="22">
        <v>0</v>
      </c>
      <c r="H5" s="22">
        <v>0</v>
      </c>
      <c r="I5" s="22">
        <v>0.90789213987399686</v>
      </c>
      <c r="J5" s="22">
        <v>10.82985039419038</v>
      </c>
      <c r="K5" s="22">
        <v>1.075491643297694</v>
      </c>
      <c r="L5" s="22">
        <v>0</v>
      </c>
      <c r="M5" s="22">
        <v>0</v>
      </c>
      <c r="N5" s="22">
        <v>0</v>
      </c>
      <c r="O5" s="22">
        <v>0.27497110309163675</v>
      </c>
      <c r="P5" s="22">
        <v>0</v>
      </c>
      <c r="Q5" s="22">
        <v>1.2407197973357671</v>
      </c>
      <c r="R5" s="22">
        <v>7.3353542934350022</v>
      </c>
      <c r="S5" s="22">
        <v>1077.2470511835957</v>
      </c>
      <c r="T5" s="22">
        <v>0</v>
      </c>
      <c r="U5" s="22">
        <v>0.3743396068511386</v>
      </c>
      <c r="V5" s="22">
        <v>1.4418843231275893E-2</v>
      </c>
      <c r="W5" s="22">
        <v>1.3265574219892036E-2</v>
      </c>
      <c r="X5" s="22">
        <v>0.82941532852684308</v>
      </c>
      <c r="Y5" s="22">
        <v>11.892446571540011</v>
      </c>
      <c r="Z5" s="22">
        <v>754.21291119442765</v>
      </c>
      <c r="AA5" s="22">
        <v>0</v>
      </c>
      <c r="AB5" s="22">
        <v>0</v>
      </c>
      <c r="AC5" s="22">
        <v>0</v>
      </c>
      <c r="AD5" s="22">
        <v>0</v>
      </c>
      <c r="AE5" s="22">
        <v>303.41143570695789</v>
      </c>
      <c r="AF5" s="22">
        <v>0</v>
      </c>
      <c r="AG5" s="22">
        <v>0.13389729769116368</v>
      </c>
      <c r="AH5" s="22">
        <v>0</v>
      </c>
      <c r="AI5" s="22">
        <v>0.12319977815158614</v>
      </c>
      <c r="AJ5" s="22">
        <v>1.1458106185471763E-3</v>
      </c>
      <c r="AK5" s="22">
        <v>1.1693133732985311E-2</v>
      </c>
      <c r="AL5" s="22">
        <v>177.68551032739336</v>
      </c>
      <c r="AM5" s="22">
        <v>1.8039501526781355E-3</v>
      </c>
      <c r="AN5" s="22">
        <v>29.218543985810271</v>
      </c>
      <c r="AO5" s="22">
        <v>0</v>
      </c>
      <c r="AP5" s="22">
        <v>116.17904440361485</v>
      </c>
      <c r="AQ5" s="22">
        <v>4.8708122143867579E-3</v>
      </c>
      <c r="AR5" s="22">
        <v>0.16769012675780515</v>
      </c>
      <c r="AS5" s="22">
        <v>23.559060067204715</v>
      </c>
      <c r="AT5" s="22">
        <v>1.1969480625151554E-3</v>
      </c>
      <c r="AU5" s="22">
        <v>0</v>
      </c>
      <c r="AV5" s="22">
        <v>1.0890174443474764E-3</v>
      </c>
      <c r="AW5" s="22">
        <v>1.4791950026407059E-2</v>
      </c>
      <c r="AX5" s="22">
        <v>1.3173660847155568E-2</v>
      </c>
      <c r="AY5" s="22">
        <v>2.864282323871216E-3</v>
      </c>
      <c r="AZ5" s="22">
        <v>5.2464340118247597</v>
      </c>
      <c r="BA5" s="22">
        <v>311.24847367591212</v>
      </c>
      <c r="BB5" s="22">
        <v>1.6992467223245591E-3</v>
      </c>
      <c r="BC5" s="22">
        <v>1047.8437478114213</v>
      </c>
      <c r="BD5" s="22">
        <v>3881.2435309523698</v>
      </c>
      <c r="BF5" s="12" t="s">
        <v>63</v>
      </c>
      <c r="BG5" s="13">
        <f>BG10-SUM(BG6:BG9,BG4)</f>
        <v>2693.0003996323749</v>
      </c>
      <c r="BH5" s="13">
        <f t="shared" ref="BH5:BM5" si="0">BH10-SUM(BH6:BH9,BH4)</f>
        <v>505253.9202840263</v>
      </c>
      <c r="BI5" s="13">
        <f t="shared" si="0"/>
        <v>191001.24733506842</v>
      </c>
      <c r="BJ5" s="13">
        <f t="shared" si="0"/>
        <v>320961.81489747763</v>
      </c>
      <c r="BK5" s="13">
        <f t="shared" si="0"/>
        <v>699915.18177467398</v>
      </c>
      <c r="BL5" s="13">
        <f t="shared" si="0"/>
        <v>55949.278882212297</v>
      </c>
      <c r="BM5" s="13">
        <f t="shared" si="0"/>
        <v>1775774.4435730949</v>
      </c>
    </row>
    <row r="6" spans="1:65" x14ac:dyDescent="0.3">
      <c r="A6" s="15" t="s">
        <v>3</v>
      </c>
      <c r="B6" s="22">
        <v>35.739165369240958</v>
      </c>
      <c r="C6" s="22">
        <v>14.272428050916622</v>
      </c>
      <c r="D6" s="22">
        <v>0</v>
      </c>
      <c r="E6" s="22">
        <v>11.58749127763936</v>
      </c>
      <c r="F6" s="22">
        <v>0</v>
      </c>
      <c r="G6" s="22">
        <v>10.484705446530585</v>
      </c>
      <c r="H6" s="22">
        <v>0</v>
      </c>
      <c r="I6" s="22">
        <v>303.03272197773754</v>
      </c>
      <c r="J6" s="22">
        <v>585.8452077964098</v>
      </c>
      <c r="K6" s="22">
        <v>35.843704916989104</v>
      </c>
      <c r="L6" s="22">
        <v>0</v>
      </c>
      <c r="M6" s="22">
        <v>3.4414352121312657</v>
      </c>
      <c r="N6" s="22">
        <v>13.399112711069547</v>
      </c>
      <c r="O6" s="22">
        <v>1309.6028676969117</v>
      </c>
      <c r="P6" s="22">
        <v>0</v>
      </c>
      <c r="Q6" s="22">
        <v>0.11129308147977689</v>
      </c>
      <c r="R6" s="22">
        <v>402.83761330512391</v>
      </c>
      <c r="S6" s="22">
        <v>494.96074428161626</v>
      </c>
      <c r="T6" s="22">
        <v>0</v>
      </c>
      <c r="U6" s="22">
        <v>0.57955061085473525</v>
      </c>
      <c r="V6" s="22">
        <v>0.8065464528755526</v>
      </c>
      <c r="W6" s="22">
        <v>0.14259361157482595</v>
      </c>
      <c r="X6" s="22">
        <v>12.579590758433326</v>
      </c>
      <c r="Y6" s="22">
        <v>126.16170425492163</v>
      </c>
      <c r="Z6" s="22">
        <v>3346.1688797947659</v>
      </c>
      <c r="AA6" s="22">
        <v>0</v>
      </c>
      <c r="AB6" s="22">
        <v>0</v>
      </c>
      <c r="AC6" s="22">
        <v>1.2259128346168802</v>
      </c>
      <c r="AD6" s="22">
        <v>0</v>
      </c>
      <c r="AE6" s="22">
        <v>152.43866581306904</v>
      </c>
      <c r="AF6" s="22">
        <v>0</v>
      </c>
      <c r="AG6" s="22">
        <v>1.5926029866277036</v>
      </c>
      <c r="AH6" s="22">
        <v>0</v>
      </c>
      <c r="AI6" s="22">
        <v>944.32228386104873</v>
      </c>
      <c r="AJ6" s="22">
        <v>0.71844857024144648</v>
      </c>
      <c r="AK6" s="22">
        <v>0.12147891100943044</v>
      </c>
      <c r="AL6" s="22">
        <v>427.43155906811813</v>
      </c>
      <c r="AM6" s="22">
        <v>275.54572444877704</v>
      </c>
      <c r="AN6" s="22">
        <v>12.141692770890081</v>
      </c>
      <c r="AO6" s="22">
        <v>2.8929251471099282</v>
      </c>
      <c r="AP6" s="22">
        <v>248.72429832752138</v>
      </c>
      <c r="AQ6" s="22">
        <v>16.078384348079272</v>
      </c>
      <c r="AR6" s="22">
        <v>13.575912204189718</v>
      </c>
      <c r="AS6" s="22">
        <v>120.05857670944097</v>
      </c>
      <c r="AT6" s="22">
        <v>1.2956521380279242E-2</v>
      </c>
      <c r="AU6" s="22">
        <v>0.32796032608325421</v>
      </c>
      <c r="AV6" s="22">
        <v>129.24677452414733</v>
      </c>
      <c r="AW6" s="22">
        <v>37.793824996475443</v>
      </c>
      <c r="AX6" s="22">
        <v>3.4860016102471838</v>
      </c>
      <c r="AY6" s="22">
        <v>2.6644536220726889</v>
      </c>
      <c r="AZ6" s="22">
        <v>362.77629763642653</v>
      </c>
      <c r="BA6" s="22">
        <v>3655.9489353339413</v>
      </c>
      <c r="BB6" s="22">
        <v>937.5710375214486</v>
      </c>
      <c r="BC6" s="22">
        <v>731.74070323436933</v>
      </c>
      <c r="BD6" s="22">
        <v>14786.03476793455</v>
      </c>
      <c r="BF6" s="12" t="s">
        <v>65</v>
      </c>
      <c r="BG6" s="13">
        <f>B8+AJ8+B10+AJ10+B24+AJ24+B25+AJ25+B29+AJ29+B33+AJ33+B36+AJ36+B41+AJ41+B47+AJ47+B52+AJ52+B53+AJ53+B56+AJ56</f>
        <v>141.380301913176</v>
      </c>
      <c r="BH6" s="13">
        <f>SUM(C8,D8,G8,L8:U8,X8:Y8,AB8:AD8,AF8,AI8,AK8,AN8:AO8,AQ8,AT8:AW8,AZ8,AR8)+SUM(C10,D10,G10,L10:U10,X10:Y10,AB10:AD10,AF10,AI10,AK10,AN10:AO10,AQ10,AT10:AW10,AZ10,AR10)+SUM(C24,D24,G24,L24:U24,X24:Y24,AB24:AD24,AF24,AI24,AK24,AN24:AO24,AQ24,AT24:AW24,AZ24,AR24)+SUM(C25,D25,G25,L25:U25,X25:Y25,AB25:AD25,AF25,AI25,AK25,AN25:AO25,AQ25,AT25:AW25,AZ25,AR25)+SUM(C29,D29,G29,L29:U29,X29:Y29,AB29:AD29,AF29,AI29,AK29,AN29:AO29,AQ29,AT29:AW29,AZ29,AR29)+SUM(C33,D33,G33,L33:U33,X33:Y33,AB33:AD33,AF33,AI33,AK33,AN33:AO33,AQ33,AT33:AW33,AZ33,AR33)+SUM(C36,D36,G36,L36:U36,X36:Y36,AB36:AD36,AF36,AI36,AK36,AN36:AO36,AQ36,AT36:AW36,AZ36,AR36)+SUM(C41,D41,G41,L41:U41,X41:Y41,AB41:AD41,AF41,AI41,AK41,AN41:AO41,AQ41,AT41:AW41,AZ41,AR41)+SUM(C47,D47,G47,L47:U47,X47:Y47,AB47:AD47,AF47,AI47,AK47,AN47:AO47,AQ47,AT47:AW47,AZ47,AR47)+SUM(C52,D52,G52,L52:U52,X52:Y52,AB52:AD52,AF52,AI52,AK52,AN52:AO52,AQ52,AT52:AW52,AZ52,AR52)+SUM(C53,D53,G53,L53:U53,X53:Y53,AB53:AD53,AF53,AI53,AK53,AN53:AO53,AQ53,AT53:AW53,AZ53,AR53)+SUM(C56,D56,G56,L56:U56,X56:Y56,AB56:AD56,AF56,AI56,AK56,AN56:AO56,AQ56,AT56:AW56,AZ56,AR56)</f>
        <v>90283.685105161465</v>
      </c>
      <c r="BI6" s="13">
        <f>SUM(F8,H8,V8:W8,AA8,AE8,AH8,AM8,AS8,AX8,BB8,AY8)+SUM(F10,H10,V10:W10,AA10,AE10,AH10,AM10,AS10,AX10,BB10,AY10)+SUM(F24,H24,V24:W24,AA24,AE24,AH24,AM24,AS24,AX24,BB24,AY24)+SUM(F25,H25,V25:W25,AA25,AE25,AH25,AM25,AS25,AX25,BB25,AY25)+SUM(F29,H29,V29:W29,AA29,AE29,AH29,AM29,AS29,AX29,BB29,AY29)+SUM(F33,H33,V33:W33,AA33,AE33,AH33,AM33,AS33,AX33,BB33,AY33)+SUM(F36,H36,V36:W36,AA36,AE36,AH36,AM36,AS36,AX36,BB36,AY36)+SUM(F41,H41,V41:W41,AA41,AE41,AH41,AM41,AS41,AX41,BB41,AY41)+SUM(F47,H47,V47:W47,AA47,AE47,AH47,AM47,AS47,AX47,BB47,AY47)+SUM(F52,H52,V52:W52,AA52,AE52,AH52,AM52,AS52,AX52,BB52,AY52)+SUM(F53,H53,V53:W53,AA53,AE53,AH53,AM53,AS53,AX53,BB53,AY53)+SUM(F56,H56,V56:W56,AA56,AE56,AH56,AM56,AS56,AX56,BB56,AY56)</f>
        <v>302740.61035850103</v>
      </c>
      <c r="BJ6" s="13">
        <f>SUM(E8,I8,AG8,BA8)+SUM(E10,I10,AG10,BA10)+SUM(E24,I24,AG24,BA24)+SUM(E25,I25,AG25,BA25)+SUM(E29,I29,AG29,BA29)+SUM(E33,I33,AG33,BA33)+SUM(E36,I36,AG36,BA36)+SUM(E41,I41,AG41,BA41)+SUM(E47,I47,AG47,BA47)+SUM(E52,I52,AG52,BA52)+SUM(E53,I53,AG53,BA53)+SUM(E56,I56,AG56,BA56)</f>
        <v>100617.86511937535</v>
      </c>
      <c r="BK6" s="13">
        <f>SUM(J8:K8,Z8,AL8,AP8)+SUM(J10:K10,Z10,AL10,AP10)+SUM(J24:K24,Z24,AL24,AP24)+SUM(J25:K25,Z25,AL25,AP25)+SUM(J29:K29,Z29,AL29,AP29)+SUM(J33:K33,Z33,AL33,AP33)+SUM(J36:K36,Z36,AL36,AP36)+SUM(J41:K41,Z41,AL41,AP41)+SUM(J47:K47,Z47,AL47,AP47)+SUM(J52:K52,Z52,AL52,AP52)+SUM(J53:K53,Z53,AL53,AP53)+SUM(J56:K56,Z56,AL56,AP56)</f>
        <v>1331103.3079215775</v>
      </c>
      <c r="BL6" s="13">
        <f>BC8+BC10+BC24+BC25+BC29+BC33+BC36+BC41+BC47+BC52+BC53+BC56</f>
        <v>7681.6266741299787</v>
      </c>
      <c r="BM6" s="13">
        <f>SUM(BG6:BL6)</f>
        <v>1832568.4754806585</v>
      </c>
    </row>
    <row r="7" spans="1:65" x14ac:dyDescent="0.3">
      <c r="A7" s="15" t="s">
        <v>4</v>
      </c>
      <c r="B7" s="22">
        <v>0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F7" s="12" t="s">
        <v>64</v>
      </c>
      <c r="BG7" s="13">
        <f>B7+AJ7+B11+AJ11+B35+AJ35+B55+AJ55</f>
        <v>2710.4566468435974</v>
      </c>
      <c r="BH7" s="13">
        <f>SUM(C7,D7,G7,L7:U7,X7:Y7,AB7:AD7,AF7,AI7,AK7,AN7:AO7,AQ7,AT7:AW7,AZ7,AR7)+SUM(C11,D11,G11,L11:U11,X11:Y11,AB11:AD11,AF11,AI11,AK11,AN11:AO11,AQ11,AT11:AW11,AZ11,AR11)+SUM(C35,D35,G35,L35:U35,X35:Y35,AB35:AD35,AF35,AI35,AK35,AN35:AO35,AQ35,AT35:AW35,AZ35,AR35)+SUM(C55,D55,G55,L55:U55,X55:Y55,AB55:AD55,AF55,AI55,AK55,AN55:AO55,AQ55,AT55:AW55,AZ55,AR55)</f>
        <v>614319.37423312792</v>
      </c>
      <c r="BI7" s="13">
        <f>SUM(F7,H7,V7:W7,AA7,AE7,AH7,AM7,AS7,AX7,BB7,AY7)+SUM(F11,H11,V11:W11,AA11,AE11,AH11,AM11,AS11,AX11,BB11,AY11)+SUM(F35,H35,V35:W35,AA35,AE35,AH35,AM35,AS35,AX35,BB35,AY35)+SUM(F55,H55,V55:W55,AA55,AE55,AH55,AM55,AS55,AX55,BB55,AY55)</f>
        <v>285617.65092269261</v>
      </c>
      <c r="BJ7" s="13">
        <f>SUM(E7,I7,AG7,BA7)+SUM(E11,I11,AG11,BA11)+SUM(E35,I35,AG35,BA35)+SUM(E55,I55,AG55,BA55)</f>
        <v>42092.02842453037</v>
      </c>
      <c r="BK7" s="13">
        <f>SUM(J7:K7,Z7,AL7,AP7)+SUM(J11:K11,Z11,AL11,AP11)+SUM(J35:K35,Z35,AL35,AP35)+SUM(J55:K55,Z55,AL55,AP55)</f>
        <v>1097028.9323643507</v>
      </c>
      <c r="BL7" s="13">
        <f>BC7+BC11+BC35+BC55</f>
        <v>77332.465568443586</v>
      </c>
      <c r="BM7" s="13">
        <f>SUM(BG7:BL7)</f>
        <v>2119100.9081599889</v>
      </c>
    </row>
    <row r="8" spans="1:65" x14ac:dyDescent="0.3">
      <c r="A8" s="15" t="s">
        <v>5</v>
      </c>
      <c r="B8" s="22">
        <v>0</v>
      </c>
      <c r="C8" s="22">
        <v>0</v>
      </c>
      <c r="D8" s="22">
        <v>0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F8" s="12" t="s">
        <v>59</v>
      </c>
      <c r="BG8" s="13">
        <f>B12+AJ12+B13+AJ13+B28+AJ28+B40+AJ40+B44+AJ44</f>
        <v>1024.4327644151663</v>
      </c>
      <c r="BH8" s="13">
        <f>SUM(C12,D12,G12,L12:U12,X12:Y12,AB12:AD12,AF12,AI12,AK12,AN12:AO12,AQ12,AT12:AW12,AZ12,AR12)+SUM(C13,D13,G13,L13:U13,X13:Y13,AB13:AD13,AF13,AI13,AK13,AN13:AO13,AQ13,AT13:AW13,AZ13,AR13)+SUM(C28,D28,G28,L28:U28,X28:Y28,AB28:AD28,AF28,AI28,AK28,AN28:AO28,AQ28,AT28:AW28,AZ28,AR28)+SUM(C40,D40,G40,L40:U40,X40:Y40,AB40:AD40,AF40,AI40,AK40,AN40:AO40,AQ40,AT40:AW40,AZ40,AR40)+SUM(C44,D44,G44,L44:U44,X44:Y44,AB44:AD44,AF44,AI44,AK44,AN44:AO44,AQ44,AT44:AW44,AZ44,AR44)</f>
        <v>699133.77343334048</v>
      </c>
      <c r="BI8" s="13">
        <f>SUM(F12,H12,V12:W12,AA12,AE12,AH12,AM12,AS12,AX12,BB12,AY12)+SUM(F13,H13,V13:W13,AA13,AE13,AH13,AM13,AS13,AX13,BB13,AY13)+SUM(F28,H28,V28:W28,AA28,AE28,AH28,AM28,AS28,AX28,BB28,AY28)+SUM(F40,H40,V40:W40,AA40,AE40,AH40,AM40,AS40,AX40,BB40,AY40)+SUM(F44,H44,V44:W44,AA44,AE44,AH44,AM44,AS44,AX44,BB44,AY44)</f>
        <v>2024187.9613734726</v>
      </c>
      <c r="BJ8" s="13">
        <f>SUM(E12,I12,AG12,BA12)+SUM(E13,I13,AG13,BA13)+SUM(E28,I28,AG28,BA28)+SUM(E40,I40,AG40,BA40)+SUM(E44,I44,AG44,BA44)</f>
        <v>1378952.2532790652</v>
      </c>
      <c r="BK8" s="13">
        <f>SUM(J12:K12,Z12,AL12,AP12)+SUM(J13:K13,Z13,AL13,AP13)+SUM(J28:K28,Z28,AL28,AP28)+SUM(J40:K40,Z40,AL40,AP40)+SUM(J44:K44,Z44,AL44,AP44)</f>
        <v>7548586.6203685533</v>
      </c>
      <c r="BL8" s="13">
        <f>BC12+BC13+BC28+BC40+BC44</f>
        <v>109840.85217474856</v>
      </c>
      <c r="BM8" s="13">
        <f>SUM(BG8:BL8)</f>
        <v>11761725.893393595</v>
      </c>
    </row>
    <row r="9" spans="1:65" x14ac:dyDescent="0.3">
      <c r="A9" s="15" t="s">
        <v>6</v>
      </c>
      <c r="B9" s="22">
        <v>3.058515736406923E-5</v>
      </c>
      <c r="C9" s="22">
        <v>1.6827223147418498E-3</v>
      </c>
      <c r="D9" s="22">
        <v>5.8968260384108706E-4</v>
      </c>
      <c r="E9" s="22">
        <v>3.0563084202323823E-5</v>
      </c>
      <c r="F9" s="22">
        <v>0</v>
      </c>
      <c r="G9" s="22">
        <v>0</v>
      </c>
      <c r="H9" s="22">
        <v>0</v>
      </c>
      <c r="I9" s="22">
        <v>4.7637632665196317E-3</v>
      </c>
      <c r="J9" s="22">
        <v>1.5563858636769318E-3</v>
      </c>
      <c r="K9" s="22">
        <v>2.4328231771945218E-3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5.3630257999737988E-5</v>
      </c>
      <c r="R9" s="22">
        <v>3.7125318304681722E-2</v>
      </c>
      <c r="S9" s="22">
        <v>6.1741149567852028E-3</v>
      </c>
      <c r="T9" s="22">
        <v>0</v>
      </c>
      <c r="U9" s="22">
        <v>2.8092744737667107E-4</v>
      </c>
      <c r="V9" s="22">
        <v>4.5116136351265971E-5</v>
      </c>
      <c r="W9" s="22">
        <v>6.899177109143024E-5</v>
      </c>
      <c r="X9" s="22">
        <v>4.3077114942387399E-3</v>
      </c>
      <c r="Y9" s="22">
        <v>3.0769071016399761E-5</v>
      </c>
      <c r="Z9" s="22">
        <v>3.450264190981088E-2</v>
      </c>
      <c r="AA9" s="22">
        <v>0</v>
      </c>
      <c r="AB9" s="22">
        <v>0</v>
      </c>
      <c r="AC9" s="22">
        <v>0</v>
      </c>
      <c r="AD9" s="22">
        <v>0</v>
      </c>
      <c r="AE9" s="22">
        <v>4.6430265237488625E-4</v>
      </c>
      <c r="AF9" s="22">
        <v>0</v>
      </c>
      <c r="AG9" s="22">
        <v>7.0256696826996991E-4</v>
      </c>
      <c r="AH9" s="22">
        <v>0</v>
      </c>
      <c r="AI9" s="22">
        <v>6.1111959363496999E-4</v>
      </c>
      <c r="AJ9" s="22">
        <v>6.0121354677447974E-6</v>
      </c>
      <c r="AK9" s="22">
        <v>5.8233112120794511E-5</v>
      </c>
      <c r="AL9" s="22">
        <v>5.8450248967742164E-3</v>
      </c>
      <c r="AM9" s="22">
        <v>5.7358116927648816E-6</v>
      </c>
      <c r="AN9" s="22">
        <v>0</v>
      </c>
      <c r="AO9" s="22">
        <v>0</v>
      </c>
      <c r="AP9" s="22">
        <v>3.7626867487778179E-3</v>
      </c>
      <c r="AQ9" s="22">
        <v>2.555743715132405E-5</v>
      </c>
      <c r="AR9" s="22">
        <v>8.7285158848489624E-4</v>
      </c>
      <c r="AS9" s="22">
        <v>1.2570308867740042E-3</v>
      </c>
      <c r="AT9" s="22">
        <v>6.2804566332437888E-6</v>
      </c>
      <c r="AU9" s="22">
        <v>0</v>
      </c>
      <c r="AV9" s="22">
        <v>5.714138354256042E-6</v>
      </c>
      <c r="AW9" s="22">
        <v>4.7578850054726503E-5</v>
      </c>
      <c r="AX9" s="22">
        <v>6.9122970530373007E-5</v>
      </c>
      <c r="AY9" s="22">
        <v>0</v>
      </c>
      <c r="AZ9" s="22">
        <v>2.0031526537432415E-2</v>
      </c>
      <c r="BA9" s="22">
        <v>1.6312087834446574</v>
      </c>
      <c r="BB9" s="22">
        <v>8.9160471393518946E-6</v>
      </c>
      <c r="BC9" s="22">
        <v>4.1891326634592808E-2</v>
      </c>
      <c r="BD9" s="22">
        <v>1.8005561177278102</v>
      </c>
      <c r="BF9" s="12" t="s">
        <v>60</v>
      </c>
      <c r="BG9" s="13">
        <f>B57+AJ57</f>
        <v>2.0683647257812097</v>
      </c>
      <c r="BH9" s="13">
        <f>SUM(C57,D57,G57,L57:U57,X57:Y57,AB57:AD57,AF57,AI57,AK57,AN57:AO57,AQ57,AT57:AW57,AZ57,AR57)</f>
        <v>21543.745220281788</v>
      </c>
      <c r="BI9" s="13">
        <f>SUM(F57,H57,V57:W57,AA57,AE57,AH57,AM57,AS57,AX57,BB57,AY57)</f>
        <v>10112.339409683264</v>
      </c>
      <c r="BJ9" s="13">
        <f>SUM(E57,I57,AG57,BA57)</f>
        <v>8881.6408398406475</v>
      </c>
      <c r="BK9" s="13">
        <f>SUM(J57:K57,Z57,AL57,AP57)</f>
        <v>94405.842656443943</v>
      </c>
      <c r="BL9" s="13">
        <f>BC57</f>
        <v>0</v>
      </c>
      <c r="BM9" s="13">
        <f>SUM(BG9:BL9)</f>
        <v>134945.63649097542</v>
      </c>
    </row>
    <row r="10" spans="1:65" x14ac:dyDescent="0.3">
      <c r="A10" s="15" t="s">
        <v>7</v>
      </c>
      <c r="B10" s="22">
        <v>0</v>
      </c>
      <c r="C10" s="22">
        <v>0</v>
      </c>
      <c r="D10" s="22">
        <v>0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F10" s="12" t="s">
        <v>61</v>
      </c>
      <c r="BG10" s="13">
        <f>B58+AJ58</f>
        <v>7577.6306994610004</v>
      </c>
      <c r="BH10" s="13">
        <f>SUM(C58,D58,G58,L58:U58,X58:Y58,AB58:AD58,AF58,AI58,AK58,AN58:AO58,AQ58,AT58:AW58,AZ58,AR58)</f>
        <v>1930601.0188205065</v>
      </c>
      <c r="BI10" s="13">
        <f>SUM(F58,H58,V58:W58,AA58,AE58,AH58,AM58,AS58,AX58,BB58,AY58)</f>
        <v>2813795.9212035351</v>
      </c>
      <c r="BJ10" s="13">
        <f>SUM(E58,I58,AG58,BA58)</f>
        <v>1851520.144978737</v>
      </c>
      <c r="BK10" s="13">
        <f>SUM(J58:K58,Z58,AL58,AP58)</f>
        <v>10777675.362905633</v>
      </c>
      <c r="BL10" s="13">
        <f>BC58</f>
        <v>251216.56264755715</v>
      </c>
      <c r="BM10" s="13">
        <f>SUM(BG10:BL10)</f>
        <v>17632386.641255431</v>
      </c>
    </row>
    <row r="11" spans="1:65" x14ac:dyDescent="0.3">
      <c r="A11" s="17" t="s">
        <v>8</v>
      </c>
      <c r="B11" s="22">
        <v>14.287309381407551</v>
      </c>
      <c r="C11" s="22">
        <v>0</v>
      </c>
      <c r="D11" s="22">
        <v>0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v>82.206766263151124</v>
      </c>
      <c r="K11" s="22">
        <v>0</v>
      </c>
      <c r="L11" s="22">
        <v>0</v>
      </c>
      <c r="M11" s="22">
        <v>0</v>
      </c>
      <c r="N11" s="22">
        <v>0</v>
      </c>
      <c r="O11" s="22">
        <v>79.878258044823937</v>
      </c>
      <c r="P11" s="22">
        <v>0</v>
      </c>
      <c r="Q11" s="22">
        <v>15.965920529843419</v>
      </c>
      <c r="R11" s="22">
        <v>231.84643545197741</v>
      </c>
      <c r="S11" s="22">
        <v>1694.6257243613168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62.560412594190552</v>
      </c>
      <c r="Z11" s="22">
        <v>680.69593531044654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54.434961527848813</v>
      </c>
      <c r="AM11" s="22">
        <v>0</v>
      </c>
      <c r="AN11" s="22">
        <v>0</v>
      </c>
      <c r="AO11" s="22">
        <v>0</v>
      </c>
      <c r="AP11" s="22">
        <v>64.857642343913341</v>
      </c>
      <c r="AQ11" s="22">
        <v>0</v>
      </c>
      <c r="AR11" s="22">
        <v>0</v>
      </c>
      <c r="AS11" s="22">
        <v>8.042041816730011</v>
      </c>
      <c r="AT11" s="22">
        <v>0</v>
      </c>
      <c r="AU11" s="22">
        <v>0</v>
      </c>
      <c r="AV11" s="22">
        <v>181.46724868649849</v>
      </c>
      <c r="AW11" s="22">
        <v>0</v>
      </c>
      <c r="AX11" s="22">
        <v>0</v>
      </c>
      <c r="AY11" s="22">
        <v>0</v>
      </c>
      <c r="AZ11" s="22">
        <v>16.845193036166965</v>
      </c>
      <c r="BA11" s="22">
        <v>1886.4843753952755</v>
      </c>
      <c r="BB11" s="22">
        <v>104.22680816064522</v>
      </c>
      <c r="BC11" s="22">
        <v>357.9473193232962</v>
      </c>
      <c r="BD11" s="22">
        <v>5536.3723522275322</v>
      </c>
    </row>
    <row r="12" spans="1:65" x14ac:dyDescent="0.3">
      <c r="A12" s="18" t="s">
        <v>9</v>
      </c>
      <c r="B12" s="22">
        <v>163.66717665188105</v>
      </c>
      <c r="C12" s="22">
        <v>386.2930185330078</v>
      </c>
      <c r="D12" s="22">
        <v>108.60174106771922</v>
      </c>
      <c r="E12" s="22">
        <v>13.733985667079958</v>
      </c>
      <c r="F12" s="22">
        <v>0</v>
      </c>
      <c r="G12" s="22">
        <v>2.7116862798442449</v>
      </c>
      <c r="H12" s="22">
        <v>0</v>
      </c>
      <c r="I12" s="22">
        <v>1810.7260645526796</v>
      </c>
      <c r="J12" s="22">
        <v>0</v>
      </c>
      <c r="K12" s="22">
        <v>58069.660967836615</v>
      </c>
      <c r="L12" s="22">
        <v>0</v>
      </c>
      <c r="M12" s="22">
        <v>0</v>
      </c>
      <c r="N12" s="22">
        <v>16.122391486208283</v>
      </c>
      <c r="O12" s="22">
        <v>0</v>
      </c>
      <c r="P12" s="22">
        <v>0</v>
      </c>
      <c r="Q12" s="22">
        <v>3654.659449064332</v>
      </c>
      <c r="R12" s="22">
        <v>9452.6766139480769</v>
      </c>
      <c r="S12" s="22">
        <v>131596.06952522189</v>
      </c>
      <c r="T12" s="22">
        <v>0</v>
      </c>
      <c r="U12" s="22">
        <v>55.771144591745568</v>
      </c>
      <c r="V12" s="22">
        <v>78284.767526528201</v>
      </c>
      <c r="W12" s="22">
        <v>3629.4317275306839</v>
      </c>
      <c r="X12" s="22">
        <v>633.82037136480164</v>
      </c>
      <c r="Y12" s="22">
        <v>275.87317902928629</v>
      </c>
      <c r="Z12" s="22">
        <v>462823.93522024009</v>
      </c>
      <c r="AA12" s="22">
        <v>0</v>
      </c>
      <c r="AB12" s="22">
        <v>17.445856282490475</v>
      </c>
      <c r="AC12" s="22">
        <v>126.5993236321313</v>
      </c>
      <c r="AD12" s="22">
        <v>0</v>
      </c>
      <c r="AE12" s="22">
        <v>480256.95688808471</v>
      </c>
      <c r="AF12" s="22">
        <v>0</v>
      </c>
      <c r="AG12" s="22">
        <v>112.56001552568593</v>
      </c>
      <c r="AH12" s="22">
        <v>0</v>
      </c>
      <c r="AI12" s="22">
        <v>400.249347432685</v>
      </c>
      <c r="AJ12" s="22">
        <v>0.88442639974522252</v>
      </c>
      <c r="AK12" s="22">
        <v>109.18658961732366</v>
      </c>
      <c r="AL12" s="22">
        <v>3002171.6517819795</v>
      </c>
      <c r="AM12" s="22">
        <v>442724.88832435658</v>
      </c>
      <c r="AN12" s="22">
        <v>1739.9312413508073</v>
      </c>
      <c r="AO12" s="22">
        <v>2.327193449120061</v>
      </c>
      <c r="AP12" s="22">
        <v>624292.72081716161</v>
      </c>
      <c r="AQ12" s="22">
        <v>3.7596744530673649</v>
      </c>
      <c r="AR12" s="22">
        <v>3540.0067422875431</v>
      </c>
      <c r="AS12" s="22">
        <v>27991.438218987707</v>
      </c>
      <c r="AT12" s="22">
        <v>42.186049961313515</v>
      </c>
      <c r="AU12" s="22">
        <v>0</v>
      </c>
      <c r="AV12" s="22">
        <v>1377.2075514755277</v>
      </c>
      <c r="AW12" s="22">
        <v>29.313499583470744</v>
      </c>
      <c r="AX12" s="22">
        <v>9460.5595068868661</v>
      </c>
      <c r="AY12" s="22">
        <v>8290.2990175228006</v>
      </c>
      <c r="AZ12" s="22">
        <v>29054.881924231355</v>
      </c>
      <c r="BA12" s="22">
        <v>247320.44275725711</v>
      </c>
      <c r="BB12" s="22">
        <v>19387.286339722636</v>
      </c>
      <c r="BC12" s="22">
        <v>18502.13730728106</v>
      </c>
      <c r="BD12" s="22">
        <v>5667933.4421845162</v>
      </c>
    </row>
    <row r="13" spans="1:65" x14ac:dyDescent="0.3">
      <c r="A13" s="15" t="s">
        <v>360</v>
      </c>
      <c r="B13" s="22">
        <v>0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</row>
    <row r="14" spans="1:65" x14ac:dyDescent="0.3">
      <c r="A14" s="15" t="s">
        <v>10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</row>
    <row r="15" spans="1:65" x14ac:dyDescent="0.3">
      <c r="A15" s="15" t="s">
        <v>11</v>
      </c>
      <c r="B15" s="22">
        <v>0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</row>
    <row r="16" spans="1:65" x14ac:dyDescent="0.3">
      <c r="A16" s="15" t="s">
        <v>12</v>
      </c>
      <c r="B16" s="22">
        <v>0.10219867874729588</v>
      </c>
      <c r="C16" s="22">
        <v>5.6227272339372467</v>
      </c>
      <c r="D16" s="22">
        <v>1542.2067056548842</v>
      </c>
      <c r="E16" s="22">
        <v>0.10212492244977864</v>
      </c>
      <c r="F16" s="22">
        <v>0</v>
      </c>
      <c r="G16" s="22">
        <v>0</v>
      </c>
      <c r="H16" s="22">
        <v>0</v>
      </c>
      <c r="I16" s="22">
        <v>15.917861919361894</v>
      </c>
      <c r="J16" s="22">
        <v>150.19628049229661</v>
      </c>
      <c r="K16" s="22">
        <v>8.1291494228885419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0.17920265844009373</v>
      </c>
      <c r="R16" s="22">
        <v>124.05227913813398</v>
      </c>
      <c r="S16" s="22">
        <v>21.305015666330895</v>
      </c>
      <c r="T16" s="22">
        <v>0</v>
      </c>
      <c r="U16" s="22">
        <v>0.93870414345079167</v>
      </c>
      <c r="V16" s="22">
        <v>0.15075317319435816</v>
      </c>
      <c r="W16" s="22">
        <v>0.23053233848203958</v>
      </c>
      <c r="X16" s="22">
        <v>14.39398914628198</v>
      </c>
      <c r="Y16" s="22">
        <v>0.10281321644765934</v>
      </c>
      <c r="Z16" s="22">
        <v>5612.9807805818846</v>
      </c>
      <c r="AA16" s="22">
        <v>0</v>
      </c>
      <c r="AB16" s="22">
        <v>0</v>
      </c>
      <c r="AC16" s="22">
        <v>0</v>
      </c>
      <c r="AD16" s="22">
        <v>0</v>
      </c>
      <c r="AE16" s="22">
        <v>34682.563951892233</v>
      </c>
      <c r="AF16" s="22">
        <v>0</v>
      </c>
      <c r="AG16" s="22">
        <v>2.3475902063866765</v>
      </c>
      <c r="AH16" s="22">
        <v>0</v>
      </c>
      <c r="AI16" s="22">
        <v>2.0420236614329066</v>
      </c>
      <c r="AJ16" s="22">
        <v>2.0089231320257826E-2</v>
      </c>
      <c r="AK16" s="22">
        <v>19.481227878783695</v>
      </c>
      <c r="AL16" s="22">
        <v>19.530840223733239</v>
      </c>
      <c r="AM16" s="22">
        <v>3.1569871959045059</v>
      </c>
      <c r="AN16" s="22">
        <v>0.15467124548904565</v>
      </c>
      <c r="AO16" s="22">
        <v>0</v>
      </c>
      <c r="AP16" s="22">
        <v>12.572817909277864</v>
      </c>
      <c r="AQ16" s="22">
        <v>8.5398818712661473E-2</v>
      </c>
      <c r="AR16" s="22">
        <v>94.553571607477792</v>
      </c>
      <c r="AS16" s="22">
        <v>8.6771752109466878</v>
      </c>
      <c r="AT16" s="22">
        <v>5.4960614743222482</v>
      </c>
      <c r="AU16" s="22">
        <v>0</v>
      </c>
      <c r="AV16" s="22">
        <v>0.61343207199745642</v>
      </c>
      <c r="AW16" s="22">
        <v>1.3204486825528541</v>
      </c>
      <c r="AX16" s="22">
        <v>6.5180704353356953</v>
      </c>
      <c r="AY16" s="22">
        <v>0</v>
      </c>
      <c r="AZ16" s="22">
        <v>66.934281914860691</v>
      </c>
      <c r="BA16" s="22">
        <v>5450.5975053400261</v>
      </c>
      <c r="BB16" s="22">
        <v>2.9792497924527209E-2</v>
      </c>
      <c r="BC16" s="22">
        <v>139.9776428175679</v>
      </c>
      <c r="BD16" s="22">
        <v>48013.284698703501</v>
      </c>
    </row>
    <row r="17" spans="1:56" x14ac:dyDescent="0.3">
      <c r="A17" s="15" t="s">
        <v>13</v>
      </c>
      <c r="B17" s="22">
        <v>0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2.4575587490101385</v>
      </c>
      <c r="K17" s="22">
        <v>1.0599907497236738E-2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5.0159499381415784E-6</v>
      </c>
      <c r="R17" s="22">
        <v>4.4300350857761706E-4</v>
      </c>
      <c r="S17" s="22">
        <v>3.3352657306489676E-4</v>
      </c>
      <c r="T17" s="22">
        <v>0</v>
      </c>
      <c r="U17" s="22">
        <v>0</v>
      </c>
      <c r="V17" s="22">
        <v>1.0083814775074205E-4</v>
      </c>
      <c r="W17" s="22">
        <v>2.0255678912581009E-6</v>
      </c>
      <c r="X17" s="22">
        <v>0</v>
      </c>
      <c r="Y17" s="22">
        <v>9.5969123477722339E-5</v>
      </c>
      <c r="Z17" s="22">
        <v>0.16091770149647316</v>
      </c>
      <c r="AA17" s="22">
        <v>0</v>
      </c>
      <c r="AB17" s="22">
        <v>0</v>
      </c>
      <c r="AC17" s="22">
        <v>0</v>
      </c>
      <c r="AD17" s="22">
        <v>0</v>
      </c>
      <c r="AE17" s="22">
        <v>9.6324363292672928E-4</v>
      </c>
      <c r="AF17" s="22">
        <v>0</v>
      </c>
      <c r="AG17" s="22">
        <v>0</v>
      </c>
      <c r="AH17" s="22">
        <v>0</v>
      </c>
      <c r="AI17" s="22">
        <v>1.1660912920805569E-4</v>
      </c>
      <c r="AJ17" s="22">
        <v>0</v>
      </c>
      <c r="AK17" s="22">
        <v>5.8861104819375587</v>
      </c>
      <c r="AL17" s="22">
        <v>3.0590535218944583</v>
      </c>
      <c r="AM17" s="22">
        <v>1.231445162094334E-5</v>
      </c>
      <c r="AN17" s="22">
        <v>0</v>
      </c>
      <c r="AO17" s="22">
        <v>0</v>
      </c>
      <c r="AP17" s="22">
        <v>2.8011930556934074E-3</v>
      </c>
      <c r="AQ17" s="22">
        <v>0</v>
      </c>
      <c r="AR17" s="22">
        <v>2.3206136973625097E-5</v>
      </c>
      <c r="AS17" s="22">
        <v>1.8597648455571639E-3</v>
      </c>
      <c r="AT17" s="22">
        <v>0</v>
      </c>
      <c r="AU17" s="22">
        <v>0</v>
      </c>
      <c r="AV17" s="22">
        <v>0</v>
      </c>
      <c r="AW17" s="22">
        <v>2.1447627452373319E-5</v>
      </c>
      <c r="AX17" s="22">
        <v>0</v>
      </c>
      <c r="AY17" s="22">
        <v>0</v>
      </c>
      <c r="AZ17" s="22">
        <v>2.2266780013344211E-2</v>
      </c>
      <c r="BA17" s="22">
        <v>6.3731268860159678E-3</v>
      </c>
      <c r="BB17" s="22">
        <v>0</v>
      </c>
      <c r="BC17" s="22">
        <v>98.981019765096164</v>
      </c>
      <c r="BD17" s="22">
        <v>110.59067819158149</v>
      </c>
    </row>
    <row r="18" spans="1:56" x14ac:dyDescent="0.3">
      <c r="A18" s="15" t="s">
        <v>14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39.141850096862093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39.141850096862093</v>
      </c>
    </row>
    <row r="19" spans="1:56" x14ac:dyDescent="0.3">
      <c r="A19" s="15" t="s">
        <v>15</v>
      </c>
      <c r="B19" s="22">
        <v>0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</row>
    <row r="20" spans="1:56" x14ac:dyDescent="0.3">
      <c r="A20" s="15" t="s">
        <v>16</v>
      </c>
      <c r="B20" s="22">
        <v>18.817288041338667</v>
      </c>
      <c r="C20" s="22">
        <v>2881.0518222879537</v>
      </c>
      <c r="D20" s="22">
        <v>44.18617711755553</v>
      </c>
      <c r="E20" s="22">
        <v>21.559616518447577</v>
      </c>
      <c r="F20" s="22">
        <v>0</v>
      </c>
      <c r="G20" s="22">
        <v>0</v>
      </c>
      <c r="H20" s="22">
        <v>0</v>
      </c>
      <c r="I20" s="22">
        <v>540.79146118854305</v>
      </c>
      <c r="J20" s="22">
        <v>5166.8442422850621</v>
      </c>
      <c r="K20" s="22">
        <v>377.11665092274882</v>
      </c>
      <c r="L20" s="22">
        <v>0</v>
      </c>
      <c r="M20" s="22">
        <v>0</v>
      </c>
      <c r="N20" s="22">
        <v>1033.1337449498901</v>
      </c>
      <c r="O20" s="22">
        <v>5.6712790012650069</v>
      </c>
      <c r="P20" s="22">
        <v>0</v>
      </c>
      <c r="Q20" s="22">
        <v>114.34264622347621</v>
      </c>
      <c r="R20" s="22">
        <v>0</v>
      </c>
      <c r="S20" s="22">
        <v>25563.785172205287</v>
      </c>
      <c r="T20" s="22">
        <v>15.638981488336839</v>
      </c>
      <c r="U20" s="22">
        <v>21.051925857801315</v>
      </c>
      <c r="V20" s="22">
        <v>995.34862820012722</v>
      </c>
      <c r="W20" s="22">
        <v>5.1889692365008369</v>
      </c>
      <c r="X20" s="22">
        <v>25900.738423582068</v>
      </c>
      <c r="Y20" s="22">
        <v>7064.3575696374473</v>
      </c>
      <c r="Z20" s="22">
        <v>18525.716176454855</v>
      </c>
      <c r="AA20" s="22">
        <v>0</v>
      </c>
      <c r="AB20" s="22">
        <v>0</v>
      </c>
      <c r="AC20" s="22">
        <v>0</v>
      </c>
      <c r="AD20" s="22">
        <v>1.310409163171081</v>
      </c>
      <c r="AE20" s="22">
        <v>1034.3946322443983</v>
      </c>
      <c r="AF20" s="22">
        <v>0</v>
      </c>
      <c r="AG20" s="22">
        <v>57.688844847065759</v>
      </c>
      <c r="AH20" s="22">
        <v>0</v>
      </c>
      <c r="AI20" s="22">
        <v>24385.794223751116</v>
      </c>
      <c r="AJ20" s="22">
        <v>0.45050215302620628</v>
      </c>
      <c r="AK20" s="22">
        <v>91.986879284912604</v>
      </c>
      <c r="AL20" s="22">
        <v>29589.598950123196</v>
      </c>
      <c r="AM20" s="22">
        <v>116.18899736568481</v>
      </c>
      <c r="AN20" s="22">
        <v>17.384761564736344</v>
      </c>
      <c r="AO20" s="22">
        <v>0</v>
      </c>
      <c r="AP20" s="22">
        <v>1219.2384759742599</v>
      </c>
      <c r="AQ20" s="22">
        <v>11.115148182862908</v>
      </c>
      <c r="AR20" s="22">
        <v>342.77191067470812</v>
      </c>
      <c r="AS20" s="22">
        <v>20009.547573280219</v>
      </c>
      <c r="AT20" s="22">
        <v>0.4706080311136705</v>
      </c>
      <c r="AU20" s="22">
        <v>0</v>
      </c>
      <c r="AV20" s="22">
        <v>0.73894722490556985</v>
      </c>
      <c r="AW20" s="22">
        <v>112.60439808062291</v>
      </c>
      <c r="AX20" s="22">
        <v>11.44803757486881</v>
      </c>
      <c r="AY20" s="22">
        <v>30.527233972441199</v>
      </c>
      <c r="AZ20" s="22">
        <v>3272.4370322141062</v>
      </c>
      <c r="BA20" s="22">
        <v>122472.47502603063</v>
      </c>
      <c r="BB20" s="22">
        <v>0.66809845757981123</v>
      </c>
      <c r="BC20" s="22">
        <v>7596.058088003917</v>
      </c>
      <c r="BD20" s="22">
        <v>298670.23955339822</v>
      </c>
    </row>
    <row r="21" spans="1:56" x14ac:dyDescent="0.3">
      <c r="A21" s="15" t="s">
        <v>17</v>
      </c>
      <c r="B21" s="22">
        <v>2546.4726050840445</v>
      </c>
      <c r="C21" s="22">
        <v>48328.356265886541</v>
      </c>
      <c r="D21" s="22">
        <v>1905.7303358442371</v>
      </c>
      <c r="E21" s="22">
        <v>347.50235586755144</v>
      </c>
      <c r="F21" s="22">
        <v>0</v>
      </c>
      <c r="G21" s="22">
        <v>2.6752396904957161</v>
      </c>
      <c r="H21" s="22">
        <v>0</v>
      </c>
      <c r="I21" s="22">
        <v>670.89600308026286</v>
      </c>
      <c r="J21" s="22">
        <v>86371.514137726859</v>
      </c>
      <c r="K21" s="22">
        <v>1131.9452468860095</v>
      </c>
      <c r="L21" s="22">
        <v>0.62298140544198943</v>
      </c>
      <c r="M21" s="22">
        <v>0</v>
      </c>
      <c r="N21" s="22">
        <v>804.82609733760125</v>
      </c>
      <c r="O21" s="22">
        <v>631.34940625117929</v>
      </c>
      <c r="P21" s="22">
        <v>1.1084772593381607</v>
      </c>
      <c r="Q21" s="22">
        <v>209.30409454124174</v>
      </c>
      <c r="R21" s="22">
        <v>56241.511582787833</v>
      </c>
      <c r="S21" s="22">
        <v>0</v>
      </c>
      <c r="T21" s="22">
        <v>3.6777385038506409</v>
      </c>
      <c r="U21" s="22">
        <v>47.743354590972565</v>
      </c>
      <c r="V21" s="22">
        <v>66.251310813704904</v>
      </c>
      <c r="W21" s="22">
        <v>176.21604232967618</v>
      </c>
      <c r="X21" s="22">
        <v>8296.8350551535241</v>
      </c>
      <c r="Y21" s="22">
        <v>50723.943699152267</v>
      </c>
      <c r="Z21" s="22">
        <v>81864.675481036829</v>
      </c>
      <c r="AA21" s="22">
        <v>0</v>
      </c>
      <c r="AB21" s="22">
        <v>11.093365440353221</v>
      </c>
      <c r="AC21" s="22">
        <v>653.49460503818955</v>
      </c>
      <c r="AD21" s="22">
        <v>9.9863203221769954</v>
      </c>
      <c r="AE21" s="22">
        <v>28124.123821934987</v>
      </c>
      <c r="AF21" s="22">
        <v>5.2344759468746469</v>
      </c>
      <c r="AG21" s="22">
        <v>63.384072630220231</v>
      </c>
      <c r="AH21" s="22">
        <v>0</v>
      </c>
      <c r="AI21" s="22">
        <v>5084.0196966831254</v>
      </c>
      <c r="AJ21" s="22">
        <v>0.54240186111884936</v>
      </c>
      <c r="AK21" s="22">
        <v>65.394524448827397</v>
      </c>
      <c r="AL21" s="22">
        <v>259265.90641862343</v>
      </c>
      <c r="AM21" s="22">
        <v>1.6240149674607463</v>
      </c>
      <c r="AN21" s="22">
        <v>507.93893804486396</v>
      </c>
      <c r="AO21" s="22">
        <v>24.788931371943434</v>
      </c>
      <c r="AP21" s="22">
        <v>49026.007064611127</v>
      </c>
      <c r="AQ21" s="22">
        <v>13.765730291606715</v>
      </c>
      <c r="AR21" s="22">
        <v>5927.4458636636018</v>
      </c>
      <c r="AS21" s="22">
        <v>41651.447768149454</v>
      </c>
      <c r="AT21" s="22">
        <v>556.44647265710478</v>
      </c>
      <c r="AU21" s="22">
        <v>5.2058331236359354</v>
      </c>
      <c r="AV21" s="22">
        <v>85.031895736403712</v>
      </c>
      <c r="AW21" s="22">
        <v>1015.8676356220673</v>
      </c>
      <c r="AX21" s="22">
        <v>15.981128439480074</v>
      </c>
      <c r="AY21" s="22">
        <v>101.15916062577948</v>
      </c>
      <c r="AZ21" s="22">
        <v>9570.4745229586497</v>
      </c>
      <c r="BA21" s="22">
        <v>147941.58913016759</v>
      </c>
      <c r="BB21" s="22">
        <v>0.80438649264533546</v>
      </c>
      <c r="BC21" s="22">
        <v>22170.379746992927</v>
      </c>
      <c r="BD21" s="22">
        <v>912272.29543807474</v>
      </c>
    </row>
    <row r="22" spans="1:56" x14ac:dyDescent="0.3">
      <c r="A22" s="15" t="s">
        <v>18</v>
      </c>
      <c r="B22" s="22">
        <v>0</v>
      </c>
      <c r="C22" s="22">
        <v>1.2766621851476661E-2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299.60887969711166</v>
      </c>
      <c r="K22" s="22">
        <v>15.804897985489003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4.5305581533972596E-5</v>
      </c>
      <c r="R22" s="22">
        <v>2.0531640550268593</v>
      </c>
      <c r="S22" s="22">
        <v>0.92660704475600819</v>
      </c>
      <c r="T22" s="22">
        <v>0</v>
      </c>
      <c r="U22" s="22">
        <v>0</v>
      </c>
      <c r="V22" s="22">
        <v>9.1080074183289602E-4</v>
      </c>
      <c r="W22" s="22">
        <v>1.8295543691967482E-5</v>
      </c>
      <c r="X22" s="22">
        <v>7.3606315127273086E-2</v>
      </c>
      <c r="Y22" s="22">
        <v>103.63060129989806</v>
      </c>
      <c r="Z22" s="22">
        <v>1.7532558864529735</v>
      </c>
      <c r="AA22" s="22">
        <v>0</v>
      </c>
      <c r="AB22" s="22">
        <v>0</v>
      </c>
      <c r="AC22" s="22">
        <v>0</v>
      </c>
      <c r="AD22" s="22">
        <v>0</v>
      </c>
      <c r="AE22" s="22">
        <v>1.1239747772037794</v>
      </c>
      <c r="AF22" s="22">
        <v>0</v>
      </c>
      <c r="AG22" s="22">
        <v>0</v>
      </c>
      <c r="AH22" s="22">
        <v>0</v>
      </c>
      <c r="AI22" s="22">
        <v>1.0532490308104018E-3</v>
      </c>
      <c r="AJ22" s="22">
        <v>0</v>
      </c>
      <c r="AK22" s="22">
        <v>9.3090370777676064E-5</v>
      </c>
      <c r="AL22" s="22">
        <v>36.322818867677114</v>
      </c>
      <c r="AM22" s="22">
        <v>6.4182833731213751E-2</v>
      </c>
      <c r="AN22" s="22">
        <v>0</v>
      </c>
      <c r="AO22" s="22">
        <v>0</v>
      </c>
      <c r="AP22" s="22">
        <v>4.0729862692183794</v>
      </c>
      <c r="AQ22" s="22">
        <v>0</v>
      </c>
      <c r="AR22" s="22">
        <v>2.0960486920980755E-4</v>
      </c>
      <c r="AS22" s="22">
        <v>5.3756360063060206E-2</v>
      </c>
      <c r="AT22" s="22">
        <v>0</v>
      </c>
      <c r="AU22" s="22">
        <v>0</v>
      </c>
      <c r="AV22" s="22">
        <v>0</v>
      </c>
      <c r="AW22" s="22">
        <v>3.9324063103002939E-2</v>
      </c>
      <c r="AX22" s="22">
        <v>1.34087287361982E-2</v>
      </c>
      <c r="AY22" s="22">
        <v>0</v>
      </c>
      <c r="AZ22" s="22">
        <v>0.20636938593331428</v>
      </c>
      <c r="BA22" s="22">
        <v>7.8368280143649632E-2</v>
      </c>
      <c r="BB22" s="22">
        <v>0</v>
      </c>
      <c r="BC22" s="22">
        <v>0.3815517225426705</v>
      </c>
      <c r="BD22" s="22">
        <v>466.22285054020347</v>
      </c>
    </row>
    <row r="23" spans="1:56" x14ac:dyDescent="0.3">
      <c r="A23" s="15" t="s">
        <v>19</v>
      </c>
      <c r="B23" s="22">
        <v>1.1659684968439422E-3</v>
      </c>
      <c r="C23" s="22">
        <v>1.8977542747581759</v>
      </c>
      <c r="D23" s="22">
        <v>76.501682231653191</v>
      </c>
      <c r="E23" s="22">
        <v>126.52367607822424</v>
      </c>
      <c r="F23" s="22">
        <v>0</v>
      </c>
      <c r="G23" s="22">
        <v>0.14321411619356081</v>
      </c>
      <c r="H23" s="22">
        <v>0</v>
      </c>
      <c r="I23" s="22">
        <v>0.18160435890741783</v>
      </c>
      <c r="J23" s="22">
        <v>571.95747387537801</v>
      </c>
      <c r="K23" s="22">
        <v>30.15911572854618</v>
      </c>
      <c r="L23" s="22">
        <v>0</v>
      </c>
      <c r="M23" s="22">
        <v>0</v>
      </c>
      <c r="N23" s="22">
        <v>10.981658429722241</v>
      </c>
      <c r="O23" s="22">
        <v>0</v>
      </c>
      <c r="P23" s="22">
        <v>0</v>
      </c>
      <c r="Q23" s="22">
        <v>2.0444946730523465E-3</v>
      </c>
      <c r="R23" s="22">
        <v>447.49727913445901</v>
      </c>
      <c r="S23" s="22">
        <v>26.487900424889581</v>
      </c>
      <c r="T23" s="22">
        <v>16.52547686757498</v>
      </c>
      <c r="U23" s="22">
        <v>0</v>
      </c>
      <c r="V23" s="22">
        <v>1.7199190136157325E-3</v>
      </c>
      <c r="W23" s="22">
        <v>2.6301068415812046E-3</v>
      </c>
      <c r="X23" s="22">
        <v>0.58855062664482427</v>
      </c>
      <c r="Y23" s="22">
        <v>131.64931714942867</v>
      </c>
      <c r="Z23" s="22">
        <v>1.8891069006003829</v>
      </c>
      <c r="AA23" s="22">
        <v>0</v>
      </c>
      <c r="AB23" s="22">
        <v>0.15896766897485248</v>
      </c>
      <c r="AC23" s="22">
        <v>1.6655801713311118</v>
      </c>
      <c r="AD23" s="22">
        <v>0</v>
      </c>
      <c r="AE23" s="22">
        <v>2.1522677798923033</v>
      </c>
      <c r="AF23" s="22">
        <v>4.7260658343875064E-2</v>
      </c>
      <c r="AG23" s="22">
        <v>2.678328387115923E-2</v>
      </c>
      <c r="AH23" s="22">
        <v>0</v>
      </c>
      <c r="AI23" s="22">
        <v>0.13786841663810065</v>
      </c>
      <c r="AJ23" s="22">
        <v>2.2919484999556346E-4</v>
      </c>
      <c r="AK23" s="22">
        <v>2.2199648475829835E-3</v>
      </c>
      <c r="AL23" s="22">
        <v>16.85977866461495</v>
      </c>
      <c r="AM23" s="22">
        <v>0.65417219532713411</v>
      </c>
      <c r="AN23" s="22">
        <v>0</v>
      </c>
      <c r="AO23" s="22">
        <v>35.565793615508881</v>
      </c>
      <c r="AP23" s="22">
        <v>2.2110479881570519</v>
      </c>
      <c r="AQ23" s="22">
        <v>24.573652358052655</v>
      </c>
      <c r="AR23" s="22">
        <v>3.3274880442144578E-2</v>
      </c>
      <c r="AS23" s="22">
        <v>0.11865671100912205</v>
      </c>
      <c r="AT23" s="22">
        <v>2.5666363859879708</v>
      </c>
      <c r="AU23" s="22">
        <v>32.389304518335713</v>
      </c>
      <c r="AV23" s="22">
        <v>194.08685238243052</v>
      </c>
      <c r="AW23" s="22">
        <v>0.62867671751949294</v>
      </c>
      <c r="AX23" s="22">
        <v>2.8298601100565778E-2</v>
      </c>
      <c r="AY23" s="22">
        <v>0</v>
      </c>
      <c r="AZ23" s="22">
        <v>195.89985163335285</v>
      </c>
      <c r="BA23" s="22">
        <v>62.224819491856593</v>
      </c>
      <c r="BB23" s="22">
        <v>3.398978778207186E-4</v>
      </c>
      <c r="BC23" s="22">
        <v>427.28766071452134</v>
      </c>
      <c r="BD23" s="22">
        <v>2442.3113645808494</v>
      </c>
    </row>
    <row r="24" spans="1:56" x14ac:dyDescent="0.3">
      <c r="A24" s="15" t="s">
        <v>20</v>
      </c>
      <c r="B24" s="22">
        <v>0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5.8741789128876025</v>
      </c>
      <c r="K24" s="22">
        <v>0.70121249317923851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3.3181862791759319E-4</v>
      </c>
      <c r="R24" s="22">
        <v>2.9305877887881658E-2</v>
      </c>
      <c r="S24" s="22">
        <v>2.206368309358657E-2</v>
      </c>
      <c r="T24" s="22">
        <v>0</v>
      </c>
      <c r="U24" s="22">
        <v>0</v>
      </c>
      <c r="V24" s="22">
        <v>0</v>
      </c>
      <c r="W24" s="22">
        <v>1.3399678360430731E-4</v>
      </c>
      <c r="X24" s="22">
        <v>0</v>
      </c>
      <c r="Y24" s="22">
        <v>6.3486165666618109E-3</v>
      </c>
      <c r="Z24" s="22">
        <v>10.645140317727277</v>
      </c>
      <c r="AA24" s="22">
        <v>0</v>
      </c>
      <c r="AB24" s="22">
        <v>0</v>
      </c>
      <c r="AC24" s="22">
        <v>0</v>
      </c>
      <c r="AD24" s="22">
        <v>0</v>
      </c>
      <c r="AE24" s="22">
        <v>6.3721166393164982E-2</v>
      </c>
      <c r="AF24" s="22">
        <v>0</v>
      </c>
      <c r="AG24" s="22">
        <v>0</v>
      </c>
      <c r="AH24" s="22">
        <v>0</v>
      </c>
      <c r="AI24" s="22">
        <v>7.7140086591091983E-3</v>
      </c>
      <c r="AJ24" s="22">
        <v>0</v>
      </c>
      <c r="AK24" s="22">
        <v>6.8179500313059974E-4</v>
      </c>
      <c r="AL24" s="22">
        <v>202.36464774957051</v>
      </c>
      <c r="AM24" s="22">
        <v>8.146342150162953E-4</v>
      </c>
      <c r="AN24" s="22">
        <v>0</v>
      </c>
      <c r="AO24" s="22">
        <v>0</v>
      </c>
      <c r="AP24" s="22">
        <v>81.131165581698085</v>
      </c>
      <c r="AQ24" s="22">
        <v>0</v>
      </c>
      <c r="AR24" s="22">
        <v>1.5351486009266193E-3</v>
      </c>
      <c r="AS24" s="22">
        <v>728.63576036303436</v>
      </c>
      <c r="AT24" s="22">
        <v>0</v>
      </c>
      <c r="AU24" s="22">
        <v>0</v>
      </c>
      <c r="AV24" s="22">
        <v>0</v>
      </c>
      <c r="AW24" s="22">
        <v>1.4188184493665388E-3</v>
      </c>
      <c r="AX24" s="22">
        <v>0</v>
      </c>
      <c r="AY24" s="22">
        <v>0</v>
      </c>
      <c r="AZ24" s="22">
        <v>1.4730076024060628</v>
      </c>
      <c r="BA24" s="22">
        <v>0.42159954643527631</v>
      </c>
      <c r="BB24" s="22">
        <v>0</v>
      </c>
      <c r="BC24" s="22">
        <v>40.473954855795277</v>
      </c>
      <c r="BD24" s="22">
        <v>1071.8547369870141</v>
      </c>
    </row>
    <row r="25" spans="1:56" x14ac:dyDescent="0.3">
      <c r="A25" s="15" t="s">
        <v>21</v>
      </c>
      <c r="B25" s="22">
        <v>0.1966401745262758</v>
      </c>
      <c r="C25" s="22">
        <v>2322.9212509925696</v>
      </c>
      <c r="D25" s="22">
        <v>3.7912275145146674</v>
      </c>
      <c r="E25" s="22">
        <v>0.19649826025307804</v>
      </c>
      <c r="F25" s="22">
        <v>0</v>
      </c>
      <c r="G25" s="22">
        <v>0</v>
      </c>
      <c r="H25" s="22">
        <v>0</v>
      </c>
      <c r="I25" s="22">
        <v>30.627510886399836</v>
      </c>
      <c r="J25" s="22">
        <v>16332.292322661604</v>
      </c>
      <c r="K25" s="22">
        <v>73.600977616747187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0.37223023896983481</v>
      </c>
      <c r="R25" s="22">
        <v>241.31161160389794</v>
      </c>
      <c r="S25" s="22">
        <v>237.6203447423942</v>
      </c>
      <c r="T25" s="22">
        <v>0</v>
      </c>
      <c r="U25" s="22">
        <v>1.8061578570220611</v>
      </c>
      <c r="V25" s="22">
        <v>0.84144112321257181</v>
      </c>
      <c r="W25" s="22">
        <v>0</v>
      </c>
      <c r="X25" s="22">
        <v>317.5214914618175</v>
      </c>
      <c r="Y25" s="22">
        <v>10.897010446377593</v>
      </c>
      <c r="Z25" s="22">
        <v>23050.603192701947</v>
      </c>
      <c r="AA25" s="22">
        <v>0</v>
      </c>
      <c r="AB25" s="22">
        <v>0</v>
      </c>
      <c r="AC25" s="22">
        <v>0</v>
      </c>
      <c r="AD25" s="22">
        <v>0</v>
      </c>
      <c r="AE25" s="22">
        <v>8.8060362277365467</v>
      </c>
      <c r="AF25" s="22">
        <v>0</v>
      </c>
      <c r="AG25" s="22">
        <v>4.5169913501672019</v>
      </c>
      <c r="AH25" s="22">
        <v>0</v>
      </c>
      <c r="AI25" s="22">
        <v>4.5666639081925444</v>
      </c>
      <c r="AJ25" s="22">
        <v>3.8653630373071242E-2</v>
      </c>
      <c r="AK25" s="22">
        <v>0.43075101159291584</v>
      </c>
      <c r="AL25" s="22">
        <v>16764.313948496329</v>
      </c>
      <c r="AM25" s="22">
        <v>0.10421180811300348</v>
      </c>
      <c r="AN25" s="22">
        <v>0</v>
      </c>
      <c r="AO25" s="22">
        <v>0</v>
      </c>
      <c r="AP25" s="22">
        <v>5338.0974872392735</v>
      </c>
      <c r="AQ25" s="22">
        <v>0.16431561368340955</v>
      </c>
      <c r="AR25" s="22">
        <v>5.7386866832242678</v>
      </c>
      <c r="AS25" s="22">
        <v>17407.85184486911</v>
      </c>
      <c r="AT25" s="22">
        <v>4.0378739065001654E-2</v>
      </c>
      <c r="AU25" s="22">
        <v>0</v>
      </c>
      <c r="AV25" s="22">
        <v>3.6737727057380112E-2</v>
      </c>
      <c r="AW25" s="22">
        <v>0.42701345724277223</v>
      </c>
      <c r="AX25" s="22">
        <v>0.44441010477962001</v>
      </c>
      <c r="AY25" s="22">
        <v>0</v>
      </c>
      <c r="AZ25" s="22">
        <v>250.54181930697993</v>
      </c>
      <c r="BA25" s="22">
        <v>10522.326390376695</v>
      </c>
      <c r="BB25" s="22">
        <v>5.7323656854103434E-2</v>
      </c>
      <c r="BC25" s="22">
        <v>269.41531529374703</v>
      </c>
      <c r="BD25" s="22">
        <v>93202.518887782469</v>
      </c>
    </row>
    <row r="26" spans="1:56" x14ac:dyDescent="0.3">
      <c r="A26" s="15" t="s">
        <v>22</v>
      </c>
      <c r="B26" s="22">
        <v>1.0873600774694235E-2</v>
      </c>
      <c r="C26" s="22">
        <v>0.59823954630579956</v>
      </c>
      <c r="D26" s="22">
        <v>0.20964329663651832</v>
      </c>
      <c r="E26" s="22">
        <v>1.0865753349036172E-2</v>
      </c>
      <c r="F26" s="22">
        <v>0</v>
      </c>
      <c r="G26" s="22">
        <v>0</v>
      </c>
      <c r="H26" s="22">
        <v>0</v>
      </c>
      <c r="I26" s="22">
        <v>1.693607763030196</v>
      </c>
      <c r="J26" s="22">
        <v>0.59036498627375444</v>
      </c>
      <c r="K26" s="22">
        <v>0.86933615259438302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1.9068661382201074E-2</v>
      </c>
      <c r="R26" s="22">
        <v>16918.108715394068</v>
      </c>
      <c r="S26" s="22">
        <v>2.1951535365611785</v>
      </c>
      <c r="T26" s="22">
        <v>0</v>
      </c>
      <c r="U26" s="22">
        <v>9.9875010387111232E-2</v>
      </c>
      <c r="V26" s="22">
        <v>1.6081701198179661E-2</v>
      </c>
      <c r="W26" s="22">
        <v>2.452872186089055E-2</v>
      </c>
      <c r="X26" s="22">
        <v>0</v>
      </c>
      <c r="Y26" s="22">
        <v>1.0979017613837261E-2</v>
      </c>
      <c r="Z26" s="22">
        <v>23.567180130471062</v>
      </c>
      <c r="AA26" s="22">
        <v>0</v>
      </c>
      <c r="AB26" s="22">
        <v>0</v>
      </c>
      <c r="AC26" s="22">
        <v>0</v>
      </c>
      <c r="AD26" s="22">
        <v>0</v>
      </c>
      <c r="AE26" s="22">
        <v>15.543801956527375</v>
      </c>
      <c r="AF26" s="22">
        <v>0</v>
      </c>
      <c r="AG26" s="22">
        <v>0.24977581901963875</v>
      </c>
      <c r="AH26" s="22">
        <v>0</v>
      </c>
      <c r="AI26" s="22">
        <v>0.21731319288676379</v>
      </c>
      <c r="AJ26" s="22">
        <v>2.1374276450980743E-3</v>
      </c>
      <c r="AK26" s="22">
        <v>2.0707269730238908E-2</v>
      </c>
      <c r="AL26" s="22">
        <v>3.3540544579888976</v>
      </c>
      <c r="AM26" s="22">
        <v>1.1076573031281387</v>
      </c>
      <c r="AN26" s="22">
        <v>0</v>
      </c>
      <c r="AO26" s="22">
        <v>0</v>
      </c>
      <c r="AP26" s="22">
        <v>51.36642970837304</v>
      </c>
      <c r="AQ26" s="22">
        <v>9.0861513347748508E-3</v>
      </c>
      <c r="AR26" s="22">
        <v>0.31032489592185442</v>
      </c>
      <c r="AS26" s="22">
        <v>1.9371007893320735</v>
      </c>
      <c r="AT26" s="22">
        <v>2.2328208843188815E-3</v>
      </c>
      <c r="AU26" s="22">
        <v>0</v>
      </c>
      <c r="AV26" s="22">
        <v>2.0314840461975628E-3</v>
      </c>
      <c r="AW26" s="22">
        <v>1.6924125855149779E-2</v>
      </c>
      <c r="AX26" s="22">
        <v>2.4574520803061571E-2</v>
      </c>
      <c r="AY26" s="22">
        <v>0</v>
      </c>
      <c r="AZ26" s="22">
        <v>188.42132731877348</v>
      </c>
      <c r="BA26" s="22">
        <v>579.9281720027667</v>
      </c>
      <c r="BB26" s="22">
        <v>3.1698230591927987E-3</v>
      </c>
      <c r="BC26" s="22">
        <v>86.510246918080611</v>
      </c>
      <c r="BD26" s="22">
        <v>17877.051581258667</v>
      </c>
    </row>
    <row r="27" spans="1:56" x14ac:dyDescent="0.3">
      <c r="A27" s="15" t="s">
        <v>23</v>
      </c>
      <c r="B27" s="22">
        <v>1.9706262388233966</v>
      </c>
      <c r="C27" s="22">
        <v>3635.5146707312138</v>
      </c>
      <c r="D27" s="22">
        <v>1485.4297024300699</v>
      </c>
      <c r="E27" s="22">
        <v>612.71295331091119</v>
      </c>
      <c r="F27" s="22">
        <v>0</v>
      </c>
      <c r="G27" s="22">
        <v>0.5427815003735954</v>
      </c>
      <c r="H27" s="22">
        <v>0</v>
      </c>
      <c r="I27" s="22">
        <v>83.127201603390418</v>
      </c>
      <c r="J27" s="22">
        <v>4593.9966407161291</v>
      </c>
      <c r="K27" s="22">
        <v>2.3243651058214914</v>
      </c>
      <c r="L27" s="22">
        <v>0.99533810754524743</v>
      </c>
      <c r="M27" s="22">
        <v>0</v>
      </c>
      <c r="N27" s="22">
        <v>73.271206126949579</v>
      </c>
      <c r="O27" s="22">
        <v>1518.656809528138</v>
      </c>
      <c r="P27" s="22">
        <v>0</v>
      </c>
      <c r="Q27" s="22">
        <v>0</v>
      </c>
      <c r="R27" s="22">
        <v>32629.677450484665</v>
      </c>
      <c r="S27" s="22">
        <v>31869.336822041201</v>
      </c>
      <c r="T27" s="22">
        <v>0.14034983386968958</v>
      </c>
      <c r="U27" s="22">
        <v>2.8642823238712159E-2</v>
      </c>
      <c r="V27" s="22">
        <v>0</v>
      </c>
      <c r="W27" s="22">
        <v>0</v>
      </c>
      <c r="X27" s="22">
        <v>235.04059400607042</v>
      </c>
      <c r="Y27" s="22">
        <v>0</v>
      </c>
      <c r="Z27" s="22">
        <v>1652.1824907612045</v>
      </c>
      <c r="AA27" s="22">
        <v>0</v>
      </c>
      <c r="AB27" s="22">
        <v>0</v>
      </c>
      <c r="AC27" s="22">
        <v>89.527440456080654</v>
      </c>
      <c r="AD27" s="22">
        <v>0</v>
      </c>
      <c r="AE27" s="22">
        <v>8028.7938785618226</v>
      </c>
      <c r="AF27" s="22">
        <v>23.908164557353036</v>
      </c>
      <c r="AG27" s="22">
        <v>0</v>
      </c>
      <c r="AH27" s="22">
        <v>0</v>
      </c>
      <c r="AI27" s="22">
        <v>5336.8167543065647</v>
      </c>
      <c r="AJ27" s="22">
        <v>0</v>
      </c>
      <c r="AK27" s="22">
        <v>0</v>
      </c>
      <c r="AL27" s="22">
        <v>4008.2007805437966</v>
      </c>
      <c r="AM27" s="22">
        <v>204.67015773454159</v>
      </c>
      <c r="AN27" s="22">
        <v>2.5778540914840938E-2</v>
      </c>
      <c r="AO27" s="22">
        <v>0</v>
      </c>
      <c r="AP27" s="22">
        <v>10800.058633965318</v>
      </c>
      <c r="AQ27" s="22">
        <v>0</v>
      </c>
      <c r="AR27" s="22">
        <v>456.81865926957249</v>
      </c>
      <c r="AS27" s="22">
        <v>18732.475140893523</v>
      </c>
      <c r="AT27" s="22">
        <v>8.4496328554200875E-2</v>
      </c>
      <c r="AU27" s="22">
        <v>0.57285646477424323</v>
      </c>
      <c r="AV27" s="22">
        <v>27.298042687654618</v>
      </c>
      <c r="AW27" s="22">
        <v>0</v>
      </c>
      <c r="AX27" s="22">
        <v>0</v>
      </c>
      <c r="AY27" s="22">
        <v>0</v>
      </c>
      <c r="AZ27" s="22">
        <v>1557.4736208658358</v>
      </c>
      <c r="BA27" s="22">
        <v>9744.6278832652552</v>
      </c>
      <c r="BB27" s="22">
        <v>0</v>
      </c>
      <c r="BC27" s="22">
        <v>2770.1920816732063</v>
      </c>
      <c r="BD27" s="22">
        <v>140176.4930154644</v>
      </c>
    </row>
    <row r="28" spans="1:56" x14ac:dyDescent="0.3">
      <c r="A28" s="15" t="s">
        <v>24</v>
      </c>
      <c r="B28" s="22">
        <v>171.53641537676353</v>
      </c>
      <c r="C28" s="22">
        <v>34523.878267968241</v>
      </c>
      <c r="D28" s="22">
        <v>2765.5087008657174</v>
      </c>
      <c r="E28" s="22">
        <v>38.510549414976545</v>
      </c>
      <c r="F28" s="22">
        <v>0</v>
      </c>
      <c r="G28" s="22">
        <v>0</v>
      </c>
      <c r="H28" s="22">
        <v>0</v>
      </c>
      <c r="I28" s="22">
        <v>2341.9367729000537</v>
      </c>
      <c r="J28" s="22">
        <v>348169.63590640755</v>
      </c>
      <c r="K28" s="22">
        <v>6152.3631859155439</v>
      </c>
      <c r="L28" s="22">
        <v>0</v>
      </c>
      <c r="M28" s="22">
        <v>0</v>
      </c>
      <c r="N28" s="22">
        <v>1015.0905554283046</v>
      </c>
      <c r="O28" s="22">
        <v>15.964081757116888</v>
      </c>
      <c r="P28" s="22">
        <v>0</v>
      </c>
      <c r="Q28" s="22">
        <v>2443.0498064922717</v>
      </c>
      <c r="R28" s="22">
        <v>95539.122162853862</v>
      </c>
      <c r="S28" s="22">
        <v>132302.11834220416</v>
      </c>
      <c r="T28" s="22">
        <v>0</v>
      </c>
      <c r="U28" s="22">
        <v>134.97111202301355</v>
      </c>
      <c r="V28" s="22">
        <v>58.107156810712361</v>
      </c>
      <c r="W28" s="22">
        <v>106.2727294100029</v>
      </c>
      <c r="X28" s="22">
        <v>13007.966098137837</v>
      </c>
      <c r="Y28" s="22">
        <v>17353.675742839838</v>
      </c>
      <c r="Z28" s="22">
        <v>0</v>
      </c>
      <c r="AA28" s="22">
        <v>0</v>
      </c>
      <c r="AB28" s="22">
        <v>0</v>
      </c>
      <c r="AC28" s="22">
        <v>2972.5542189859761</v>
      </c>
      <c r="AD28" s="22">
        <v>64.784634866326343</v>
      </c>
      <c r="AE28" s="22">
        <v>118007.83640907622</v>
      </c>
      <c r="AF28" s="22">
        <v>21939.191416576003</v>
      </c>
      <c r="AG28" s="22">
        <v>479.64852485188493</v>
      </c>
      <c r="AH28" s="22">
        <v>0</v>
      </c>
      <c r="AI28" s="22">
        <v>4046.6649973863396</v>
      </c>
      <c r="AJ28" s="22">
        <v>2.8885202115067585</v>
      </c>
      <c r="AK28" s="22">
        <v>59.91645999021204</v>
      </c>
      <c r="AL28" s="22">
        <v>1108633.1456843843</v>
      </c>
      <c r="AM28" s="22">
        <v>2970.8643642664515</v>
      </c>
      <c r="AN28" s="22">
        <v>22.082474324822478</v>
      </c>
      <c r="AO28" s="22">
        <v>126.33425757041752</v>
      </c>
      <c r="AP28" s="22">
        <v>643949.63066936925</v>
      </c>
      <c r="AQ28" s="22">
        <v>19.297596869982701</v>
      </c>
      <c r="AR28" s="22">
        <v>476.57867313262301</v>
      </c>
      <c r="AS28" s="22">
        <v>277803.30267308175</v>
      </c>
      <c r="AT28" s="22">
        <v>10.837724927390854</v>
      </c>
      <c r="AU28" s="22">
        <v>0</v>
      </c>
      <c r="AV28" s="22">
        <v>269.43693760818093</v>
      </c>
      <c r="AW28" s="22">
        <v>231.94588280109485</v>
      </c>
      <c r="AX28" s="22">
        <v>1555.396149705505</v>
      </c>
      <c r="AY28" s="22">
        <v>3.8220645602018655</v>
      </c>
      <c r="AZ28" s="22">
        <v>31855.74973452913</v>
      </c>
      <c r="BA28" s="22">
        <v>786068.10513234814</v>
      </c>
      <c r="BB28" s="22">
        <v>1032.4127605808555</v>
      </c>
      <c r="BC28" s="22">
        <v>72979.894188898135</v>
      </c>
      <c r="BD28" s="22">
        <v>3731722.0297377086</v>
      </c>
    </row>
    <row r="29" spans="1:56" x14ac:dyDescent="0.3">
      <c r="A29" s="15" t="s">
        <v>25</v>
      </c>
      <c r="B29" s="22">
        <v>0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</row>
    <row r="30" spans="1:56" x14ac:dyDescent="0.3">
      <c r="A30" s="15" t="s">
        <v>26</v>
      </c>
      <c r="B30" s="22">
        <v>0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0.75527563198497638</v>
      </c>
      <c r="K30" s="22">
        <v>9.0158763768631578E-2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4.2663753968237922E-5</v>
      </c>
      <c r="R30" s="22">
        <v>3.7680186066657989E-3</v>
      </c>
      <c r="S30" s="22">
        <v>2.8368496158441225E-3</v>
      </c>
      <c r="T30" s="22">
        <v>0</v>
      </c>
      <c r="U30" s="22">
        <v>0</v>
      </c>
      <c r="V30" s="22">
        <v>8.576907623293453E-4</v>
      </c>
      <c r="W30" s="22">
        <v>1.7228706670588567E-5</v>
      </c>
      <c r="X30" s="22">
        <v>0</v>
      </c>
      <c r="Y30" s="22">
        <v>8.1627670193972835E-4</v>
      </c>
      <c r="Z30" s="22">
        <v>1.3687044947509011</v>
      </c>
      <c r="AA30" s="22">
        <v>0</v>
      </c>
      <c r="AB30" s="22">
        <v>0</v>
      </c>
      <c r="AC30" s="22">
        <v>0</v>
      </c>
      <c r="AD30" s="22">
        <v>0</v>
      </c>
      <c r="AE30" s="22">
        <v>8.1929823609610576E-3</v>
      </c>
      <c r="AF30" s="22">
        <v>0</v>
      </c>
      <c r="AG30" s="22">
        <v>0</v>
      </c>
      <c r="AH30" s="22">
        <v>0</v>
      </c>
      <c r="AI30" s="22">
        <v>9.918327057359341E-4</v>
      </c>
      <c r="AJ30" s="22">
        <v>0</v>
      </c>
      <c r="AK30" s="22">
        <v>8.7662149810232662E-5</v>
      </c>
      <c r="AL30" s="22">
        <v>26.019140630046124</v>
      </c>
      <c r="AM30" s="22">
        <v>1.0474202109049558E-4</v>
      </c>
      <c r="AN30" s="22">
        <v>0</v>
      </c>
      <c r="AO30" s="22">
        <v>0</v>
      </c>
      <c r="AP30" s="22">
        <v>2.3825878013032688E-2</v>
      </c>
      <c r="AQ30" s="22">
        <v>0</v>
      </c>
      <c r="AR30" s="22">
        <v>17.795983460747696</v>
      </c>
      <c r="AS30" s="22">
        <v>1.5818449304345769E-2</v>
      </c>
      <c r="AT30" s="22">
        <v>0</v>
      </c>
      <c r="AU30" s="22">
        <v>0</v>
      </c>
      <c r="AV30" s="22">
        <v>0</v>
      </c>
      <c r="AW30" s="22">
        <v>1.824253256342315E-4</v>
      </c>
      <c r="AX30" s="22">
        <v>0</v>
      </c>
      <c r="AY30" s="22">
        <v>0</v>
      </c>
      <c r="AZ30" s="22">
        <v>0.18939272438316368</v>
      </c>
      <c r="BA30" s="22">
        <v>5.4207382614765029E-2</v>
      </c>
      <c r="BB30" s="22">
        <v>0</v>
      </c>
      <c r="BC30" s="22">
        <v>1.3182924096713161E-4</v>
      </c>
      <c r="BD30" s="22">
        <v>46.330537617565248</v>
      </c>
    </row>
    <row r="31" spans="1:56" x14ac:dyDescent="0.3">
      <c r="A31" s="15" t="s">
        <v>27</v>
      </c>
      <c r="B31" s="22">
        <v>0</v>
      </c>
      <c r="C31" s="22">
        <v>0</v>
      </c>
      <c r="D31" s="22">
        <v>0</v>
      </c>
      <c r="E31" s="22">
        <v>2.3787864699750445</v>
      </c>
      <c r="F31" s="22">
        <v>0</v>
      </c>
      <c r="G31" s="22">
        <v>0</v>
      </c>
      <c r="H31" s="22">
        <v>0</v>
      </c>
      <c r="I31" s="22">
        <v>0</v>
      </c>
      <c r="J31" s="22">
        <v>2.9659643463686445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2.1482117429034119E-2</v>
      </c>
      <c r="Q31" s="22">
        <v>0</v>
      </c>
      <c r="R31" s="22">
        <v>0</v>
      </c>
      <c r="S31" s="22">
        <v>7.6189909814974337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0.24203185636711774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0.84782756786587976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55.327909509058337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94.521316687750115</v>
      </c>
      <c r="AZ31" s="22">
        <v>0</v>
      </c>
      <c r="BA31" s="22">
        <v>0</v>
      </c>
      <c r="BB31" s="22">
        <v>0</v>
      </c>
      <c r="BC31" s="22">
        <v>75.605596220904616</v>
      </c>
      <c r="BD31" s="22">
        <v>239.52990575721626</v>
      </c>
    </row>
    <row r="32" spans="1:56" x14ac:dyDescent="0.3">
      <c r="A32" s="15" t="s">
        <v>28</v>
      </c>
      <c r="B32" s="22">
        <v>0</v>
      </c>
      <c r="C32" s="22">
        <v>0</v>
      </c>
      <c r="D32" s="22">
        <v>8.306418739226526E-2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8.306418739226526E-2</v>
      </c>
    </row>
    <row r="33" spans="1:56" x14ac:dyDescent="0.3">
      <c r="A33" s="15" t="s">
        <v>29</v>
      </c>
      <c r="B33" s="22">
        <v>0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126.1351737354737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2467.6593462249011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116938.41130153964</v>
      </c>
      <c r="AT33" s="22">
        <v>0</v>
      </c>
      <c r="AU33" s="22">
        <v>0</v>
      </c>
      <c r="AV33" s="22">
        <v>0</v>
      </c>
      <c r="AW33" s="22">
        <v>0</v>
      </c>
      <c r="AX33" s="22">
        <v>1454.1959827604096</v>
      </c>
      <c r="AY33" s="22">
        <v>0</v>
      </c>
      <c r="AZ33" s="22">
        <v>0</v>
      </c>
      <c r="BA33" s="22">
        <v>0</v>
      </c>
      <c r="BB33" s="22">
        <v>76.202677590600899</v>
      </c>
      <c r="BC33" s="22">
        <v>0</v>
      </c>
      <c r="BD33" s="22">
        <v>121062.60448185101</v>
      </c>
    </row>
    <row r="34" spans="1:56" x14ac:dyDescent="0.3">
      <c r="A34" s="15" t="s">
        <v>30</v>
      </c>
      <c r="B34" s="22">
        <v>0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</row>
    <row r="35" spans="1:56" x14ac:dyDescent="0.3">
      <c r="A35" s="17" t="s">
        <v>31</v>
      </c>
      <c r="B35" s="22">
        <v>1.7508314098284204E-2</v>
      </c>
      <c r="C35" s="22">
        <v>0.96326562835681295</v>
      </c>
      <c r="D35" s="22">
        <v>0.33756073651831714</v>
      </c>
      <c r="E35" s="22">
        <v>1.7495678431762019E-2</v>
      </c>
      <c r="F35" s="22">
        <v>0</v>
      </c>
      <c r="G35" s="22">
        <v>0</v>
      </c>
      <c r="H35" s="22">
        <v>0</v>
      </c>
      <c r="I35" s="22">
        <v>2.7269914804517881</v>
      </c>
      <c r="J35" s="22">
        <v>0.89094498468716055</v>
      </c>
      <c r="K35" s="22">
        <v>1.3926569618355682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3.0700361978013537E-2</v>
      </c>
      <c r="R35" s="22">
        <v>21.252195178853494</v>
      </c>
      <c r="S35" s="22">
        <v>3.5343399628638577</v>
      </c>
      <c r="T35" s="22">
        <v>0</v>
      </c>
      <c r="U35" s="22">
        <v>0.16081545466488875</v>
      </c>
      <c r="V35" s="22">
        <v>2.5826497367214731E-2</v>
      </c>
      <c r="W35" s="22">
        <v>3.9493980171072571E-2</v>
      </c>
      <c r="X35" s="22">
        <v>2.4659270177410848</v>
      </c>
      <c r="Y35" s="22">
        <v>1.7613594511055538E-2</v>
      </c>
      <c r="Z35" s="22">
        <v>988.73001201194143</v>
      </c>
      <c r="AA35" s="22">
        <v>0</v>
      </c>
      <c r="AB35" s="22">
        <v>0</v>
      </c>
      <c r="AC35" s="22">
        <v>0</v>
      </c>
      <c r="AD35" s="22">
        <v>0</v>
      </c>
      <c r="AE35" s="22">
        <v>0.26578763606414929</v>
      </c>
      <c r="AF35" s="22">
        <v>0</v>
      </c>
      <c r="AG35" s="22">
        <v>0</v>
      </c>
      <c r="AH35" s="22">
        <v>0</v>
      </c>
      <c r="AI35" s="22">
        <v>0.34983222971893535</v>
      </c>
      <c r="AJ35" s="22">
        <v>3.4416156476726385E-3</v>
      </c>
      <c r="AK35" s="22">
        <v>3.3335241855882422E-2</v>
      </c>
      <c r="AL35" s="22">
        <v>3.3459540713443201</v>
      </c>
      <c r="AM35" s="22">
        <v>3.2834355413032829E-3</v>
      </c>
      <c r="AN35" s="22">
        <v>1.4596618682051015</v>
      </c>
      <c r="AO35" s="22">
        <v>0</v>
      </c>
      <c r="AP35" s="22">
        <v>2.1539304397513477</v>
      </c>
      <c r="AQ35" s="22">
        <v>1.4630221838198369E-2</v>
      </c>
      <c r="AR35" s="22">
        <v>0.49965934752171681</v>
      </c>
      <c r="AS35" s="22">
        <v>0.71958078668377479</v>
      </c>
      <c r="AT35" s="22">
        <v>3.5952147019084348E-3</v>
      </c>
      <c r="AU35" s="22">
        <v>0</v>
      </c>
      <c r="AV35" s="22">
        <v>3.2710287515112842E-3</v>
      </c>
      <c r="AW35" s="22">
        <v>2.7236265005192929E-2</v>
      </c>
      <c r="AX35" s="22">
        <v>3.9569084606834844E-2</v>
      </c>
      <c r="AY35" s="22">
        <v>0</v>
      </c>
      <c r="AZ35" s="22">
        <v>11.466943076693077</v>
      </c>
      <c r="BA35" s="22">
        <v>933.77697555940767</v>
      </c>
      <c r="BB35" s="22">
        <v>5.1039447655178635E-3</v>
      </c>
      <c r="BC35" s="22">
        <v>23.980471834155296</v>
      </c>
      <c r="BD35" s="22">
        <v>2000.7556107467317</v>
      </c>
    </row>
    <row r="36" spans="1:56" x14ac:dyDescent="0.3">
      <c r="A36" s="15" t="s">
        <v>32</v>
      </c>
      <c r="B36" s="22">
        <v>0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</row>
    <row r="37" spans="1:56" x14ac:dyDescent="0.3">
      <c r="A37" s="15" t="s">
        <v>33</v>
      </c>
      <c r="B37" s="22">
        <v>2.1783003247123416</v>
      </c>
      <c r="C37" s="22">
        <v>1.3402299676502396</v>
      </c>
      <c r="D37" s="22">
        <v>17.112574186889638</v>
      </c>
      <c r="E37" s="22">
        <v>4.5284263909408304</v>
      </c>
      <c r="F37" s="22">
        <v>0</v>
      </c>
      <c r="G37" s="22">
        <v>0</v>
      </c>
      <c r="H37" s="22">
        <v>0</v>
      </c>
      <c r="I37" s="22">
        <v>3.7941722366476558</v>
      </c>
      <c r="J37" s="22">
        <v>191.81994310376197</v>
      </c>
      <c r="K37" s="22">
        <v>3.3695499792041042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4.3392221254570235E-2</v>
      </c>
      <c r="R37" s="22">
        <v>1745.1907696434655</v>
      </c>
      <c r="S37" s="22">
        <v>1810.6691141329572</v>
      </c>
      <c r="T37" s="22">
        <v>0</v>
      </c>
      <c r="U37" s="22">
        <v>0.22374896939989838</v>
      </c>
      <c r="V37" s="22">
        <v>4.9555179957584107E-2</v>
      </c>
      <c r="W37" s="22">
        <v>5.5223177327042704E-2</v>
      </c>
      <c r="X37" s="22">
        <v>879.77100907454894</v>
      </c>
      <c r="Y37" s="22">
        <v>3.7470506821135584E-2</v>
      </c>
      <c r="Z37" s="22">
        <v>260.72352610024723</v>
      </c>
      <c r="AA37" s="22">
        <v>0</v>
      </c>
      <c r="AB37" s="22">
        <v>0</v>
      </c>
      <c r="AC37" s="22">
        <v>5.4421364153553094E-2</v>
      </c>
      <c r="AD37" s="22">
        <v>0</v>
      </c>
      <c r="AE37" s="22">
        <v>2.1296975676701879</v>
      </c>
      <c r="AF37" s="22">
        <v>7.1607058096780404E-2</v>
      </c>
      <c r="AG37" s="22">
        <v>0.55957022552532187</v>
      </c>
      <c r="AH37" s="22">
        <v>0</v>
      </c>
      <c r="AI37" s="22">
        <v>0</v>
      </c>
      <c r="AJ37" s="22">
        <v>1.5658223239117581</v>
      </c>
      <c r="AK37" s="22">
        <v>38.871687652982757</v>
      </c>
      <c r="AL37" s="22">
        <v>417.88823477470999</v>
      </c>
      <c r="AM37" s="22">
        <v>28.573151632461428</v>
      </c>
      <c r="AN37" s="22">
        <v>0</v>
      </c>
      <c r="AO37" s="22">
        <v>0</v>
      </c>
      <c r="AP37" s="22">
        <v>360.47105512976827</v>
      </c>
      <c r="AQ37" s="22">
        <v>2.035561237077721E-2</v>
      </c>
      <c r="AR37" s="22">
        <v>69.123171260886465</v>
      </c>
      <c r="AS37" s="22">
        <v>43.447583279426752</v>
      </c>
      <c r="AT37" s="22">
        <v>5.0021659050099206E-3</v>
      </c>
      <c r="AU37" s="22">
        <v>0</v>
      </c>
      <c r="AV37" s="22">
        <v>4.5511130354555489E-3</v>
      </c>
      <c r="AW37" s="22">
        <v>109.41914126289836</v>
      </c>
      <c r="AX37" s="22">
        <v>21.62453208878657</v>
      </c>
      <c r="AY37" s="22">
        <v>0</v>
      </c>
      <c r="AZ37" s="22">
        <v>1550.3293911080789</v>
      </c>
      <c r="BA37" s="22">
        <v>1300.062141595987</v>
      </c>
      <c r="BB37" s="22">
        <v>7.1013223420495278E-3</v>
      </c>
      <c r="BC37" s="22">
        <v>465.19631072354332</v>
      </c>
      <c r="BD37" s="22">
        <v>9330.3315344583261</v>
      </c>
    </row>
    <row r="38" spans="1:56" x14ac:dyDescent="0.3">
      <c r="A38" s="15" t="s">
        <v>34</v>
      </c>
      <c r="B38" s="22">
        <v>0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0</v>
      </c>
      <c r="AQ38" s="22"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0.15978434451347689</v>
      </c>
      <c r="BD38" s="22">
        <v>0.15978434451347689</v>
      </c>
    </row>
    <row r="39" spans="1:56" x14ac:dyDescent="0.3">
      <c r="A39" s="15" t="s">
        <v>35</v>
      </c>
      <c r="B39" s="22">
        <v>9.5083109561983167E-2</v>
      </c>
      <c r="C39" s="22">
        <v>3.0711259659569834E-2</v>
      </c>
      <c r="D39" s="22">
        <v>1.8867029955736798</v>
      </c>
      <c r="E39" s="22">
        <v>5.5780493710209163E-4</v>
      </c>
      <c r="F39" s="22">
        <v>0</v>
      </c>
      <c r="G39" s="22">
        <v>0</v>
      </c>
      <c r="H39" s="22">
        <v>0</v>
      </c>
      <c r="I39" s="22">
        <v>8.6943145255222551E-2</v>
      </c>
      <c r="J39" s="22">
        <v>1503.3622673232048</v>
      </c>
      <c r="K39" s="22">
        <v>70.984354602625245</v>
      </c>
      <c r="L39" s="22">
        <v>0</v>
      </c>
      <c r="M39" s="22">
        <v>0</v>
      </c>
      <c r="N39" s="22">
        <v>0</v>
      </c>
      <c r="O39" s="22">
        <v>0</v>
      </c>
      <c r="P39" s="22">
        <v>0.71291000574471608</v>
      </c>
      <c r="Q39" s="22">
        <v>2.7251049308716393</v>
      </c>
      <c r="R39" s="22">
        <v>2.2627376468322731</v>
      </c>
      <c r="S39" s="22">
        <v>24.280101560170774</v>
      </c>
      <c r="T39" s="22">
        <v>0</v>
      </c>
      <c r="U39" s="22">
        <v>5.1271892612945293E-3</v>
      </c>
      <c r="V39" s="22">
        <v>4.6869087822397208</v>
      </c>
      <c r="W39" s="22">
        <v>1.36423209549553E-3</v>
      </c>
      <c r="X39" s="22">
        <v>7.8619772899591697E-2</v>
      </c>
      <c r="Y39" s="22">
        <v>5.5395487934637114E-3</v>
      </c>
      <c r="Z39" s="22">
        <v>454.1597458469447</v>
      </c>
      <c r="AA39" s="22">
        <v>0</v>
      </c>
      <c r="AB39" s="22">
        <v>0</v>
      </c>
      <c r="AC39" s="22">
        <v>0</v>
      </c>
      <c r="AD39" s="22">
        <v>0</v>
      </c>
      <c r="AE39" s="22">
        <v>1535.154875516771</v>
      </c>
      <c r="AF39" s="22">
        <v>0</v>
      </c>
      <c r="AG39" s="22">
        <v>1.2822505770410454E-2</v>
      </c>
      <c r="AH39" s="22">
        <v>0</v>
      </c>
      <c r="AI39" s="22">
        <v>9.6524089056623339</v>
      </c>
      <c r="AJ39" s="22">
        <v>1.097271081751512E-4</v>
      </c>
      <c r="AK39" s="22">
        <v>0</v>
      </c>
      <c r="AL39" s="22">
        <v>197.7316264611359</v>
      </c>
      <c r="AM39" s="22">
        <v>845.90512518008836</v>
      </c>
      <c r="AN39" s="22">
        <v>0</v>
      </c>
      <c r="AO39" s="22">
        <v>0</v>
      </c>
      <c r="AP39" s="22">
        <v>5.8055581241423786</v>
      </c>
      <c r="AQ39" s="22">
        <v>4.6644718603369977E-4</v>
      </c>
      <c r="AR39" s="22">
        <v>1.7134077994043925E-2</v>
      </c>
      <c r="AS39" s="22">
        <v>1.5142126541634122</v>
      </c>
      <c r="AT39" s="22">
        <v>1.1462422097481244E-4</v>
      </c>
      <c r="AU39" s="22">
        <v>0</v>
      </c>
      <c r="AV39" s="22">
        <v>1.0428838150588522E-4</v>
      </c>
      <c r="AW39" s="22">
        <v>1.9808617938484011E-3</v>
      </c>
      <c r="AX39" s="22">
        <v>0.11658655510036282</v>
      </c>
      <c r="AY39" s="22">
        <v>3.0048818697619284</v>
      </c>
      <c r="AZ39" s="22">
        <v>3.1739522929220465</v>
      </c>
      <c r="BA39" s="22">
        <v>30.19488836151157</v>
      </c>
      <c r="BB39" s="22">
        <v>1.6272621836337187E-4</v>
      </c>
      <c r="BC39" s="22">
        <v>50.510776726040717</v>
      </c>
      <c r="BD39" s="22">
        <v>4748.1625676626454</v>
      </c>
    </row>
    <row r="40" spans="1:56" x14ac:dyDescent="0.3">
      <c r="A40" s="15" t="s">
        <v>361</v>
      </c>
      <c r="B40" s="22">
        <v>678.28177903405526</v>
      </c>
      <c r="C40" s="22">
        <v>10488.361375505443</v>
      </c>
      <c r="D40" s="22">
        <v>4776.4573010556178</v>
      </c>
      <c r="E40" s="22">
        <v>989.94154938669146</v>
      </c>
      <c r="F40" s="22">
        <v>0</v>
      </c>
      <c r="G40" s="22">
        <v>0</v>
      </c>
      <c r="H40" s="22">
        <v>0</v>
      </c>
      <c r="I40" s="22">
        <v>143.6930654275375</v>
      </c>
      <c r="J40" s="22">
        <v>525873.1960586732</v>
      </c>
      <c r="K40" s="22">
        <v>53985.928062069062</v>
      </c>
      <c r="L40" s="22">
        <v>1.5379713228967358</v>
      </c>
      <c r="M40" s="22">
        <v>0</v>
      </c>
      <c r="N40" s="22">
        <v>29.41977248983256</v>
      </c>
      <c r="O40" s="22">
        <v>77.965027838477027</v>
      </c>
      <c r="P40" s="22">
        <v>0</v>
      </c>
      <c r="Q40" s="22">
        <v>1281.2049868926483</v>
      </c>
      <c r="R40" s="22">
        <v>9420.4547982802742</v>
      </c>
      <c r="S40" s="22">
        <v>85340.885347280084</v>
      </c>
      <c r="T40" s="22">
        <v>0</v>
      </c>
      <c r="U40" s="22">
        <v>0</v>
      </c>
      <c r="V40" s="22">
        <v>5527.3556102881294</v>
      </c>
      <c r="W40" s="22">
        <v>0</v>
      </c>
      <c r="X40" s="22">
        <v>723.68431140314908</v>
      </c>
      <c r="Y40" s="22">
        <v>8194.0117087151393</v>
      </c>
      <c r="Z40" s="22">
        <v>512593.27507685678</v>
      </c>
      <c r="AA40" s="22">
        <v>0</v>
      </c>
      <c r="AB40" s="22">
        <v>0</v>
      </c>
      <c r="AC40" s="22">
        <v>1908.0699562264929</v>
      </c>
      <c r="AD40" s="22">
        <v>0</v>
      </c>
      <c r="AE40" s="22">
        <v>440843.56777609675</v>
      </c>
      <c r="AF40" s="22">
        <v>0</v>
      </c>
      <c r="AG40" s="22">
        <v>19.858042883665352</v>
      </c>
      <c r="AH40" s="22">
        <v>0</v>
      </c>
      <c r="AI40" s="22">
        <v>702.15271288259464</v>
      </c>
      <c r="AJ40" s="22">
        <v>7.0200296304326004</v>
      </c>
      <c r="AK40" s="22">
        <v>6.0163009775947316</v>
      </c>
      <c r="AL40" s="22">
        <v>0</v>
      </c>
      <c r="AM40" s="22">
        <v>3338.9863331707511</v>
      </c>
      <c r="AN40" s="22">
        <v>21628.794260868424</v>
      </c>
      <c r="AO40" s="22">
        <v>0</v>
      </c>
      <c r="AP40" s="22">
        <v>120637.6206364994</v>
      </c>
      <c r="AQ40" s="22">
        <v>25.475685505193429</v>
      </c>
      <c r="AR40" s="22">
        <v>495.07094519398174</v>
      </c>
      <c r="AS40" s="22">
        <v>77296.785369617821</v>
      </c>
      <c r="AT40" s="22">
        <v>344.6917518047984</v>
      </c>
      <c r="AU40" s="22">
        <v>0</v>
      </c>
      <c r="AV40" s="22">
        <v>998.83345200880751</v>
      </c>
      <c r="AW40" s="22">
        <v>388.02004653445897</v>
      </c>
      <c r="AX40" s="22">
        <v>2219.6609225988936</v>
      </c>
      <c r="AY40" s="22">
        <v>49.213058686218048</v>
      </c>
      <c r="AZ40" s="22">
        <v>7421.4502639410366</v>
      </c>
      <c r="BA40" s="22">
        <v>332619.76361821749</v>
      </c>
      <c r="BB40" s="22">
        <v>4128.5990231642327</v>
      </c>
      <c r="BC40" s="22">
        <v>18087.00617230896</v>
      </c>
      <c r="BD40" s="22">
        <v>2253292.3101613368</v>
      </c>
    </row>
    <row r="41" spans="1:56" x14ac:dyDescent="0.3">
      <c r="A41" s="15" t="s">
        <v>36</v>
      </c>
      <c r="B41" s="22">
        <v>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14.820098770333605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14.820098770333605</v>
      </c>
    </row>
    <row r="42" spans="1:56" x14ac:dyDescent="0.3">
      <c r="A42" s="15" t="s">
        <v>37</v>
      </c>
      <c r="B42" s="22">
        <v>8.9588947363105118E-2</v>
      </c>
      <c r="C42" s="22">
        <v>3679.2837896404099</v>
      </c>
      <c r="D42" s="22">
        <v>27.230846971961672</v>
      </c>
      <c r="E42" s="22">
        <v>8.9524291448400906E-2</v>
      </c>
      <c r="F42" s="22">
        <v>0</v>
      </c>
      <c r="G42" s="22">
        <v>0</v>
      </c>
      <c r="H42" s="22">
        <v>0</v>
      </c>
      <c r="I42" s="22">
        <v>693.17829787154767</v>
      </c>
      <c r="J42" s="22">
        <v>6945.236239428973</v>
      </c>
      <c r="K42" s="22">
        <v>87.740188337819347</v>
      </c>
      <c r="L42" s="22">
        <v>0</v>
      </c>
      <c r="M42" s="22">
        <v>0</v>
      </c>
      <c r="N42" s="22">
        <v>9.94478822848086</v>
      </c>
      <c r="O42" s="22">
        <v>155.06794859090184</v>
      </c>
      <c r="P42" s="22">
        <v>0</v>
      </c>
      <c r="Q42" s="22">
        <v>279.58516065617846</v>
      </c>
      <c r="R42" s="22">
        <v>125.76947246293831</v>
      </c>
      <c r="S42" s="22">
        <v>3881.2780790965148</v>
      </c>
      <c r="T42" s="22">
        <v>0</v>
      </c>
      <c r="U42" s="22">
        <v>5.0677490197601456</v>
      </c>
      <c r="V42" s="22">
        <v>35.77241674536473</v>
      </c>
      <c r="W42" s="22">
        <v>0.20214574459298776</v>
      </c>
      <c r="X42" s="22">
        <v>509.63381075971739</v>
      </c>
      <c r="Y42" s="22">
        <v>3.8708412813905251</v>
      </c>
      <c r="Z42" s="22">
        <v>6563.6037062856512</v>
      </c>
      <c r="AA42" s="22">
        <v>0</v>
      </c>
      <c r="AB42" s="22">
        <v>0</v>
      </c>
      <c r="AC42" s="22">
        <v>0</v>
      </c>
      <c r="AD42" s="22">
        <v>0</v>
      </c>
      <c r="AE42" s="22">
        <v>7.089211379873797</v>
      </c>
      <c r="AF42" s="22">
        <v>0</v>
      </c>
      <c r="AG42" s="22">
        <v>2.057933996878428</v>
      </c>
      <c r="AH42" s="22">
        <v>0</v>
      </c>
      <c r="AI42" s="22">
        <v>54.540572107953672</v>
      </c>
      <c r="AJ42" s="22">
        <v>1.7610531852041603E-2</v>
      </c>
      <c r="AK42" s="22">
        <v>401.36802783875356</v>
      </c>
      <c r="AL42" s="22">
        <v>148.42948755438502</v>
      </c>
      <c r="AM42" s="22">
        <v>0.34471683966475553</v>
      </c>
      <c r="AN42" s="22">
        <v>0</v>
      </c>
      <c r="AO42" s="22">
        <v>0</v>
      </c>
      <c r="AP42" s="22">
        <v>72.201148815186741</v>
      </c>
      <c r="AQ42" s="22">
        <v>2.14287376724839</v>
      </c>
      <c r="AR42" s="22">
        <v>39.583962192106156</v>
      </c>
      <c r="AS42" s="22">
        <v>5.7154199651891497</v>
      </c>
      <c r="AT42" s="22">
        <v>1.8396488598516812E-2</v>
      </c>
      <c r="AU42" s="22">
        <v>0</v>
      </c>
      <c r="AV42" s="22">
        <v>929.21140563063295</v>
      </c>
      <c r="AW42" s="22">
        <v>18.974058150515404</v>
      </c>
      <c r="AX42" s="22">
        <v>0.27102463961442208</v>
      </c>
      <c r="AY42" s="22">
        <v>5.3535189242239873</v>
      </c>
      <c r="AZ42" s="22">
        <v>1534.2469836629932</v>
      </c>
      <c r="BA42" s="22">
        <v>5449.9580682228916</v>
      </c>
      <c r="BB42" s="22">
        <v>2.6116565899796516E-2</v>
      </c>
      <c r="BC42" s="22">
        <v>9379.1102047494587</v>
      </c>
      <c r="BD42" s="22">
        <v>41053.305336384925</v>
      </c>
    </row>
    <row r="43" spans="1:56" x14ac:dyDescent="0.3">
      <c r="A43" s="15" t="s">
        <v>38</v>
      </c>
      <c r="B43" s="22">
        <v>0</v>
      </c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0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1.0497594716988006</v>
      </c>
      <c r="BD43" s="22">
        <v>1.0497594716988006</v>
      </c>
    </row>
    <row r="44" spans="1:56" x14ac:dyDescent="0.3">
      <c r="A44" s="15" t="s">
        <v>197</v>
      </c>
      <c r="B44" s="22">
        <v>0.12904975388964807</v>
      </c>
      <c r="C44" s="22">
        <v>48.82210177161938</v>
      </c>
      <c r="D44" s="22">
        <v>33.779651885102716</v>
      </c>
      <c r="E44" s="22">
        <v>0.12895661929966043</v>
      </c>
      <c r="F44" s="22">
        <v>0</v>
      </c>
      <c r="G44" s="22">
        <v>0</v>
      </c>
      <c r="H44" s="22">
        <v>0</v>
      </c>
      <c r="I44" s="22">
        <v>20.100026617980195</v>
      </c>
      <c r="J44" s="22">
        <v>28147.14500487837</v>
      </c>
      <c r="K44" s="22">
        <v>869.43154820231337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4.7646185190548698</v>
      </c>
      <c r="R44" s="22">
        <v>197.17195642013826</v>
      </c>
      <c r="S44" s="22">
        <v>226.15405330827238</v>
      </c>
      <c r="T44" s="22">
        <v>0</v>
      </c>
      <c r="U44" s="22">
        <v>1.1853337065839793</v>
      </c>
      <c r="V44" s="22">
        <v>1.5595908037748645</v>
      </c>
      <c r="W44" s="22">
        <v>0.31860518920725944</v>
      </c>
      <c r="X44" s="22">
        <v>30.096378403927481</v>
      </c>
      <c r="Y44" s="22">
        <v>1.4329413965485072</v>
      </c>
      <c r="Z44" s="22">
        <v>10259.524956256961</v>
      </c>
      <c r="AA44" s="22">
        <v>0</v>
      </c>
      <c r="AB44" s="22">
        <v>0</v>
      </c>
      <c r="AC44" s="22">
        <v>2.9801494649320937</v>
      </c>
      <c r="AD44" s="22">
        <v>0</v>
      </c>
      <c r="AE44" s="22">
        <v>1667.6470927180617</v>
      </c>
      <c r="AF44" s="22">
        <v>0</v>
      </c>
      <c r="AG44" s="22">
        <v>2.9643821435016826</v>
      </c>
      <c r="AH44" s="22">
        <v>0</v>
      </c>
      <c r="AI44" s="22">
        <v>17.572581174345334</v>
      </c>
      <c r="AJ44" s="22">
        <v>2.5367356892371556E-2</v>
      </c>
      <c r="AK44" s="22">
        <v>0.3856514889178676</v>
      </c>
      <c r="AL44" s="22">
        <v>41957.754791821913</v>
      </c>
      <c r="AM44" s="22">
        <v>217.67934654148706</v>
      </c>
      <c r="AN44" s="22">
        <v>0</v>
      </c>
      <c r="AO44" s="22">
        <v>0</v>
      </c>
      <c r="AP44" s="22">
        <v>0</v>
      </c>
      <c r="AQ44" s="22">
        <v>0.10783599819902014</v>
      </c>
      <c r="AR44" s="22">
        <v>27.839174044772573</v>
      </c>
      <c r="AS44" s="22">
        <v>228.92923592597509</v>
      </c>
      <c r="AT44" s="22">
        <v>2.6499500172160829E-2</v>
      </c>
      <c r="AU44" s="22">
        <v>0</v>
      </c>
      <c r="AV44" s="22">
        <v>2.4110000139297361E-2</v>
      </c>
      <c r="AW44" s="22">
        <v>72.015565763559678</v>
      </c>
      <c r="AX44" s="22">
        <v>17102.489856824654</v>
      </c>
      <c r="AY44" s="22">
        <v>0</v>
      </c>
      <c r="AZ44" s="22">
        <v>394.44285928476279</v>
      </c>
      <c r="BA44" s="22">
        <v>6970.1398352513042</v>
      </c>
      <c r="BB44" s="22">
        <v>1.5276947347209178</v>
      </c>
      <c r="BC44" s="22">
        <v>271.81450626039577</v>
      </c>
      <c r="BD44" s="22">
        <v>108778.11131003173</v>
      </c>
    </row>
    <row r="45" spans="1:56" x14ac:dyDescent="0.3">
      <c r="A45" s="15" t="s">
        <v>40</v>
      </c>
      <c r="B45" s="22">
        <v>0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776.30357395649162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776.30357395649162</v>
      </c>
    </row>
    <row r="46" spans="1:56" x14ac:dyDescent="0.3">
      <c r="A46" s="15" t="s">
        <v>41</v>
      </c>
      <c r="B46" s="22">
        <v>5.6038931310708603E-3</v>
      </c>
      <c r="C46" s="22">
        <v>29.28693037460042</v>
      </c>
      <c r="D46" s="22">
        <v>0.10804320062315988</v>
      </c>
      <c r="E46" s="22">
        <v>5.5998488282080804E-3</v>
      </c>
      <c r="F46" s="22">
        <v>0</v>
      </c>
      <c r="G46" s="22">
        <v>0</v>
      </c>
      <c r="H46" s="22">
        <v>0</v>
      </c>
      <c r="I46" s="22">
        <v>18.794242463990276</v>
      </c>
      <c r="J46" s="22">
        <v>78453.059484777463</v>
      </c>
      <c r="K46" s="22">
        <v>489.16081126386098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9.8283776105194086E-3</v>
      </c>
      <c r="R46" s="22">
        <v>74.400262210873706</v>
      </c>
      <c r="S46" s="22">
        <v>754.52026500232353</v>
      </c>
      <c r="T46" s="22">
        <v>0</v>
      </c>
      <c r="U46" s="22">
        <v>5.1472267215889357E-2</v>
      </c>
      <c r="V46" s="22">
        <v>78.121062554357906</v>
      </c>
      <c r="W46" s="22">
        <v>1.264170230797561E-2</v>
      </c>
      <c r="X46" s="22">
        <v>0.78927025177116006</v>
      </c>
      <c r="Y46" s="22">
        <v>5.6777770179720138E-3</v>
      </c>
      <c r="Z46" s="22">
        <v>115.90041924695865</v>
      </c>
      <c r="AA46" s="22">
        <v>0</v>
      </c>
      <c r="AB46" s="22">
        <v>0</v>
      </c>
      <c r="AC46" s="22">
        <v>3.1265338077308638</v>
      </c>
      <c r="AD46" s="22">
        <v>0</v>
      </c>
      <c r="AE46" s="22">
        <v>34.781575398036772</v>
      </c>
      <c r="AF46" s="22">
        <v>0</v>
      </c>
      <c r="AG46" s="22">
        <v>0.12872617134972122</v>
      </c>
      <c r="AH46" s="22">
        <v>0</v>
      </c>
      <c r="AI46" s="22">
        <v>330.23351693888867</v>
      </c>
      <c r="AJ46" s="22">
        <v>1.1015593037406581E-3</v>
      </c>
      <c r="AK46" s="22">
        <v>1.0673940022598976E-2</v>
      </c>
      <c r="AL46" s="22">
        <v>272.77550715296576</v>
      </c>
      <c r="AM46" s="22">
        <v>1.9943187231095905</v>
      </c>
      <c r="AN46" s="22">
        <v>0</v>
      </c>
      <c r="AO46" s="22">
        <v>0</v>
      </c>
      <c r="AP46" s="22">
        <v>99.032701839288592</v>
      </c>
      <c r="AQ46" s="22">
        <v>4.6827009845086861E-3</v>
      </c>
      <c r="AR46" s="22">
        <v>0</v>
      </c>
      <c r="AS46" s="22">
        <v>8.9695424923740035</v>
      </c>
      <c r="AT46" s="22">
        <v>1.1507218147705073E-3</v>
      </c>
      <c r="AU46" s="22">
        <v>0</v>
      </c>
      <c r="AV46" s="22">
        <v>1.0469594873172713E-3</v>
      </c>
      <c r="AW46" s="22">
        <v>8.726503408871834E-3</v>
      </c>
      <c r="AX46" s="22">
        <v>0.42980939267790041</v>
      </c>
      <c r="AY46" s="22">
        <v>2.2450223942157552E-2</v>
      </c>
      <c r="AZ46" s="22">
        <v>9.0071823337623318</v>
      </c>
      <c r="BA46" s="22">
        <v>317.24430008385463</v>
      </c>
      <c r="BB46" s="22">
        <v>1.6336216526783465E-3</v>
      </c>
      <c r="BC46" s="22">
        <v>570.71160761866736</v>
      </c>
      <c r="BD46" s="22">
        <v>81662.71840339624</v>
      </c>
    </row>
    <row r="47" spans="1:56" x14ac:dyDescent="0.3">
      <c r="A47" s="15" t="s">
        <v>42</v>
      </c>
      <c r="B47" s="22">
        <v>140.82437358902919</v>
      </c>
      <c r="C47" s="22">
        <v>151.08216833353401</v>
      </c>
      <c r="D47" s="22">
        <v>42.961541755196428</v>
      </c>
      <c r="E47" s="22">
        <v>1950.837548809963</v>
      </c>
      <c r="F47" s="22">
        <v>76.607109307327633</v>
      </c>
      <c r="G47" s="22">
        <v>0</v>
      </c>
      <c r="H47" s="22">
        <v>0</v>
      </c>
      <c r="I47" s="22">
        <v>253.93639393987874</v>
      </c>
      <c r="J47" s="22">
        <v>242393.78006510145</v>
      </c>
      <c r="K47" s="22">
        <v>5762.4271052731065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3.5295130697957267</v>
      </c>
      <c r="R47" s="22">
        <v>2921.0059217412413</v>
      </c>
      <c r="S47" s="22">
        <v>76719.572459874937</v>
      </c>
      <c r="T47" s="22">
        <v>0</v>
      </c>
      <c r="U47" s="22">
        <v>15.928517220372836</v>
      </c>
      <c r="V47" s="22">
        <v>622.87468544755995</v>
      </c>
      <c r="W47" s="22">
        <v>9816.8845715535153</v>
      </c>
      <c r="X47" s="22">
        <v>2218.0230371178536</v>
      </c>
      <c r="Y47" s="22">
        <v>204.18309947995726</v>
      </c>
      <c r="Z47" s="22">
        <v>87107.675630134443</v>
      </c>
      <c r="AA47" s="22">
        <v>0</v>
      </c>
      <c r="AB47" s="22">
        <v>0</v>
      </c>
      <c r="AC47" s="22">
        <v>0</v>
      </c>
      <c r="AD47" s="22">
        <v>0</v>
      </c>
      <c r="AE47" s="22">
        <v>142820.88366928798</v>
      </c>
      <c r="AF47" s="22">
        <v>0</v>
      </c>
      <c r="AG47" s="22">
        <v>37.450921139935737</v>
      </c>
      <c r="AH47" s="22">
        <v>1.0674288651800918</v>
      </c>
      <c r="AI47" s="22">
        <v>73.86581210451773</v>
      </c>
      <c r="AJ47" s="22">
        <v>0.32048192052006708</v>
      </c>
      <c r="AK47" s="22">
        <v>4.4822816569027637</v>
      </c>
      <c r="AL47" s="22">
        <v>411685.13232007192</v>
      </c>
      <c r="AM47" s="22">
        <v>8686.6356159896095</v>
      </c>
      <c r="AN47" s="22">
        <v>0</v>
      </c>
      <c r="AO47" s="22">
        <v>0</v>
      </c>
      <c r="AP47" s="22">
        <v>522278.29935044574</v>
      </c>
      <c r="AQ47" s="22">
        <v>1.3623606097651098</v>
      </c>
      <c r="AR47" s="22">
        <v>129.82292244959493</v>
      </c>
      <c r="AS47" s="22">
        <v>0</v>
      </c>
      <c r="AT47" s="22">
        <v>0.33478500515557619</v>
      </c>
      <c r="AU47" s="22">
        <v>0</v>
      </c>
      <c r="AV47" s="22">
        <v>27.595231963620872</v>
      </c>
      <c r="AW47" s="22">
        <v>5.4757319194394709</v>
      </c>
      <c r="AX47" s="22">
        <v>1229.5355424953759</v>
      </c>
      <c r="AY47" s="22">
        <v>0</v>
      </c>
      <c r="AZ47" s="22">
        <v>4361.3968366555546</v>
      </c>
      <c r="BA47" s="22">
        <v>87810.716070789902</v>
      </c>
      <c r="BB47" s="22">
        <v>273.38544731959479</v>
      </c>
      <c r="BC47" s="22">
        <v>7371.4259532339966</v>
      </c>
      <c r="BD47" s="22">
        <v>1617201.3225056736</v>
      </c>
    </row>
    <row r="48" spans="1:56" x14ac:dyDescent="0.3">
      <c r="A48" s="15" t="s">
        <v>43</v>
      </c>
      <c r="B48" s="22">
        <v>1.1582886417024812E-3</v>
      </c>
      <c r="C48" s="22">
        <v>6.3726274843186728E-2</v>
      </c>
      <c r="D48" s="22">
        <v>2.2331834167414653E-2</v>
      </c>
      <c r="E48" s="22">
        <v>1.1574527103312012E-3</v>
      </c>
      <c r="F48" s="22">
        <v>0</v>
      </c>
      <c r="G48" s="22">
        <v>3.1507105562583376E-2</v>
      </c>
      <c r="H48" s="22">
        <v>0</v>
      </c>
      <c r="I48" s="22">
        <v>1.1642891683299419</v>
      </c>
      <c r="J48" s="22">
        <v>278.00765927797306</v>
      </c>
      <c r="K48" s="22">
        <v>0.14207593448848918</v>
      </c>
      <c r="L48" s="22">
        <v>0</v>
      </c>
      <c r="M48" s="22">
        <v>0</v>
      </c>
      <c r="N48" s="22">
        <v>1.2860627634181758</v>
      </c>
      <c r="O48" s="22">
        <v>0</v>
      </c>
      <c r="P48" s="22">
        <v>58.833791073476704</v>
      </c>
      <c r="Q48" s="22">
        <v>2.0546614541465105E-3</v>
      </c>
      <c r="R48" s="22">
        <v>3.405894861361944</v>
      </c>
      <c r="S48" s="22">
        <v>407.14252419648216</v>
      </c>
      <c r="T48" s="22">
        <v>0</v>
      </c>
      <c r="U48" s="22">
        <v>1.0638986341170069E-2</v>
      </c>
      <c r="V48" s="22">
        <v>0.25567268620367151</v>
      </c>
      <c r="W48" s="22">
        <v>2.6223268704379786E-3</v>
      </c>
      <c r="X48" s="22">
        <v>0.16313708103949784</v>
      </c>
      <c r="Y48" s="22">
        <v>1.6174227530839124E-3</v>
      </c>
      <c r="Z48" s="22">
        <v>264.30992571818933</v>
      </c>
      <c r="AA48" s="22">
        <v>0</v>
      </c>
      <c r="AB48" s="22">
        <v>37.715437499574243</v>
      </c>
      <c r="AC48" s="22">
        <v>10.816962196099645</v>
      </c>
      <c r="AD48" s="22">
        <v>0</v>
      </c>
      <c r="AE48" s="22">
        <v>2.2122006423216305E-2</v>
      </c>
      <c r="AF48" s="22">
        <v>0</v>
      </c>
      <c r="AG48" s="22">
        <v>2.6606871094227526E-2</v>
      </c>
      <c r="AH48" s="22">
        <v>0</v>
      </c>
      <c r="AI48" s="22">
        <v>5.1536227319586496</v>
      </c>
      <c r="AJ48" s="22">
        <v>2.2768521808706914E-4</v>
      </c>
      <c r="AK48" s="22">
        <v>2.2539023198997975E-3</v>
      </c>
      <c r="AL48" s="22">
        <v>14.634425237497267</v>
      </c>
      <c r="AM48" s="22">
        <v>2.7524147654190193E-4</v>
      </c>
      <c r="AN48" s="22">
        <v>3.4886958704751412</v>
      </c>
      <c r="AO48" s="22">
        <v>0</v>
      </c>
      <c r="AP48" s="22">
        <v>13.885631931975134</v>
      </c>
      <c r="AQ48" s="22">
        <v>9.6788415410216226E-4</v>
      </c>
      <c r="AR48" s="22">
        <v>135.24161214624971</v>
      </c>
      <c r="AS48" s="22">
        <v>363.80160472465144</v>
      </c>
      <c r="AT48" s="22">
        <v>0</v>
      </c>
      <c r="AU48" s="22">
        <v>0</v>
      </c>
      <c r="AV48" s="22">
        <v>2.4620670571547647</v>
      </c>
      <c r="AW48" s="22">
        <v>1.9029086145452511E-3</v>
      </c>
      <c r="AX48" s="22">
        <v>2.6177518295238274E-3</v>
      </c>
      <c r="AY48" s="22">
        <v>0.82471367963658249</v>
      </c>
      <c r="AZ48" s="22">
        <v>53.344352790404763</v>
      </c>
      <c r="BA48" s="22">
        <v>62.778262374998377</v>
      </c>
      <c r="BB48" s="22">
        <v>3.376590810851131E-4</v>
      </c>
      <c r="BC48" s="22">
        <v>2.6148142731157646</v>
      </c>
      <c r="BD48" s="22">
        <v>1721.6673615383099</v>
      </c>
    </row>
    <row r="49" spans="1:65" x14ac:dyDescent="0.3">
      <c r="A49" s="15" t="s">
        <v>44</v>
      </c>
      <c r="B49" s="22">
        <v>0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307.64339916307671</v>
      </c>
      <c r="K49" s="22">
        <v>3.822616453708548E-2</v>
      </c>
      <c r="L49" s="22">
        <v>5.0124940667746282E-2</v>
      </c>
      <c r="M49" s="22">
        <v>0</v>
      </c>
      <c r="N49" s="22">
        <v>0</v>
      </c>
      <c r="O49" s="22">
        <v>0</v>
      </c>
      <c r="P49" s="22">
        <v>0</v>
      </c>
      <c r="Q49" s="22">
        <v>1.8088886878981547E-5</v>
      </c>
      <c r="R49" s="22">
        <v>1.5975917727403483E-3</v>
      </c>
      <c r="S49" s="22">
        <v>3.5257021875349164</v>
      </c>
      <c r="T49" s="22">
        <v>0</v>
      </c>
      <c r="U49" s="22">
        <v>0</v>
      </c>
      <c r="V49" s="22">
        <v>0.79520199480503195</v>
      </c>
      <c r="W49" s="22">
        <v>7.3047516228282534E-6</v>
      </c>
      <c r="X49" s="22">
        <v>0</v>
      </c>
      <c r="Y49" s="22">
        <v>3.4609089800978238E-4</v>
      </c>
      <c r="Z49" s="22">
        <v>0.58031322782178496</v>
      </c>
      <c r="AA49" s="22">
        <v>0</v>
      </c>
      <c r="AB49" s="22">
        <v>0</v>
      </c>
      <c r="AC49" s="22">
        <v>0</v>
      </c>
      <c r="AD49" s="22">
        <v>0</v>
      </c>
      <c r="AE49" s="22">
        <v>702.09349266488744</v>
      </c>
      <c r="AF49" s="22">
        <v>0</v>
      </c>
      <c r="AG49" s="22">
        <v>0</v>
      </c>
      <c r="AH49" s="22">
        <v>0</v>
      </c>
      <c r="AI49" s="22">
        <v>4.2052440182099865E-4</v>
      </c>
      <c r="AJ49" s="22">
        <v>0</v>
      </c>
      <c r="AK49" s="22">
        <v>3.716763209974803E-5</v>
      </c>
      <c r="AL49" s="22">
        <v>11.031783370389986</v>
      </c>
      <c r="AM49" s="22">
        <v>4.4409279417662227E-5</v>
      </c>
      <c r="AN49" s="22">
        <v>0</v>
      </c>
      <c r="AO49" s="22">
        <v>0</v>
      </c>
      <c r="AP49" s="22">
        <v>1.0101868028092846E-2</v>
      </c>
      <c r="AQ49" s="22">
        <v>0</v>
      </c>
      <c r="AR49" s="22">
        <v>8.3687674675952272E-5</v>
      </c>
      <c r="AS49" s="22">
        <v>6.7068205081118144E-3</v>
      </c>
      <c r="AT49" s="22">
        <v>0</v>
      </c>
      <c r="AU49" s="22">
        <v>0</v>
      </c>
      <c r="AV49" s="22">
        <v>0</v>
      </c>
      <c r="AW49" s="22">
        <v>7.7346008551325691E-5</v>
      </c>
      <c r="AX49" s="22">
        <v>0</v>
      </c>
      <c r="AY49" s="22">
        <v>0</v>
      </c>
      <c r="AZ49" s="22">
        <v>319.52797911335819</v>
      </c>
      <c r="BA49" s="22">
        <v>2.2983238016376868E-2</v>
      </c>
      <c r="BB49" s="22">
        <v>0</v>
      </c>
      <c r="BC49" s="22">
        <v>59.372332044279496</v>
      </c>
      <c r="BD49" s="22">
        <v>1404.7009790092168</v>
      </c>
    </row>
    <row r="50" spans="1:65" x14ac:dyDescent="0.3">
      <c r="A50" s="15" t="s">
        <v>45</v>
      </c>
      <c r="B50" s="22">
        <v>3.3514780426773308E-4</v>
      </c>
      <c r="C50" s="22">
        <v>1.8439031791302043E-2</v>
      </c>
      <c r="D50" s="22">
        <v>6.4616581023183546E-3</v>
      </c>
      <c r="E50" s="22">
        <v>3.3490592970079338E-4</v>
      </c>
      <c r="F50" s="22">
        <v>0</v>
      </c>
      <c r="G50" s="22">
        <v>0</v>
      </c>
      <c r="H50" s="22">
        <v>0</v>
      </c>
      <c r="I50" s="22">
        <v>5.220064032434725E-2</v>
      </c>
      <c r="J50" s="22">
        <v>9.4152093057939847</v>
      </c>
      <c r="K50" s="22">
        <v>0.52074723122297784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5.8767273932812077E-4</v>
      </c>
      <c r="R50" s="22">
        <v>0.48001886711724207</v>
      </c>
      <c r="S50" s="22">
        <v>6.7913897640282786E-2</v>
      </c>
      <c r="T50" s="22">
        <v>0</v>
      </c>
      <c r="U50" s="22">
        <v>1.5967633469455796E-2</v>
      </c>
      <c r="V50" s="22">
        <v>4.9437620526791078E-4</v>
      </c>
      <c r="W50" s="22">
        <v>7.5600201491847312E-4</v>
      </c>
      <c r="X50" s="22">
        <v>4.7203289867948812E-2</v>
      </c>
      <c r="Y50" s="22">
        <v>3.3716310391192743E-4</v>
      </c>
      <c r="Z50" s="22">
        <v>0.38750438398305159</v>
      </c>
      <c r="AA50" s="22">
        <v>0</v>
      </c>
      <c r="AB50" s="22">
        <v>0</v>
      </c>
      <c r="AC50" s="22">
        <v>0</v>
      </c>
      <c r="AD50" s="22">
        <v>0</v>
      </c>
      <c r="AE50" s="22">
        <v>4.0165681255413609E-2</v>
      </c>
      <c r="AF50" s="22">
        <v>11.893932349875223</v>
      </c>
      <c r="AG50" s="22">
        <v>7.698628912183929E-3</v>
      </c>
      <c r="AH50" s="22">
        <v>0</v>
      </c>
      <c r="AI50" s="22">
        <v>6.6965615874960997E-3</v>
      </c>
      <c r="AJ50" s="22">
        <v>6.5880125349361532E-5</v>
      </c>
      <c r="AK50" s="22">
        <v>6.3811016012259541E-4</v>
      </c>
      <c r="AL50" s="22">
        <v>0.33744845950400271</v>
      </c>
      <c r="AM50" s="22">
        <v>2.078049950047792E-3</v>
      </c>
      <c r="AN50" s="22">
        <v>0</v>
      </c>
      <c r="AO50" s="22">
        <v>0.26781039728195866</v>
      </c>
      <c r="AP50" s="22">
        <v>7.5208518534575872E-2</v>
      </c>
      <c r="AQ50" s="22">
        <v>2.8005476126924975E-4</v>
      </c>
      <c r="AR50" s="22">
        <v>0.85166358677905052</v>
      </c>
      <c r="AS50" s="22">
        <v>1.4936791408085492E-2</v>
      </c>
      <c r="AT50" s="22">
        <v>6.8820350517573051E-5</v>
      </c>
      <c r="AU50" s="22">
        <v>4.0099952534197021E-2</v>
      </c>
      <c r="AV50" s="22">
        <v>0</v>
      </c>
      <c r="AW50" s="22">
        <v>5.2136227175859635E-4</v>
      </c>
      <c r="AX50" s="22">
        <v>556.92364138124549</v>
      </c>
      <c r="AY50" s="22">
        <v>0</v>
      </c>
      <c r="AZ50" s="22">
        <v>0.21958763581996965</v>
      </c>
      <c r="BA50" s="22">
        <v>17.875208183563995</v>
      </c>
      <c r="BB50" s="22">
        <v>16.647306567115926</v>
      </c>
      <c r="BC50" s="22">
        <v>3619.2182127148781</v>
      </c>
      <c r="BD50" s="22">
        <v>4235.4377808950248</v>
      </c>
    </row>
    <row r="51" spans="1:65" x14ac:dyDescent="0.3">
      <c r="A51" s="15" t="s">
        <v>46</v>
      </c>
      <c r="B51" s="22">
        <v>3.7664641172478301E-2</v>
      </c>
      <c r="C51" s="22">
        <v>2.0722186066673731</v>
      </c>
      <c r="D51" s="22">
        <v>0.72617522986555749</v>
      </c>
      <c r="E51" s="22">
        <v>3.7637458781137736E-2</v>
      </c>
      <c r="F51" s="22">
        <v>0</v>
      </c>
      <c r="G51" s="22">
        <v>0</v>
      </c>
      <c r="H51" s="22">
        <v>0</v>
      </c>
      <c r="I51" s="22">
        <v>12.122014400143891</v>
      </c>
      <c r="J51" s="22">
        <v>75.25636654780358</v>
      </c>
      <c r="K51" s="22">
        <v>3.325523489414381</v>
      </c>
      <c r="L51" s="22">
        <v>0</v>
      </c>
      <c r="M51" s="22">
        <v>0</v>
      </c>
      <c r="N51" s="22">
        <v>0</v>
      </c>
      <c r="O51" s="22">
        <v>1.074105871451706</v>
      </c>
      <c r="P51" s="22">
        <v>0</v>
      </c>
      <c r="Q51" s="22">
        <v>1.2190735388778795</v>
      </c>
      <c r="R51" s="22">
        <v>45.732413960805317</v>
      </c>
      <c r="S51" s="22">
        <v>8.2166890297141304</v>
      </c>
      <c r="T51" s="22">
        <v>0</v>
      </c>
      <c r="U51" s="22">
        <v>0.3459531489405695</v>
      </c>
      <c r="V51" s="22">
        <v>80.134003193382796</v>
      </c>
      <c r="W51" s="22">
        <v>0.19100258156384511</v>
      </c>
      <c r="X51" s="22">
        <v>5.3048086617225758</v>
      </c>
      <c r="Y51" s="22">
        <v>4.0875063783754419E-2</v>
      </c>
      <c r="Z51" s="22">
        <v>530.8169910217814</v>
      </c>
      <c r="AA51" s="22">
        <v>0</v>
      </c>
      <c r="AB51" s="22">
        <v>0</v>
      </c>
      <c r="AC51" s="22">
        <v>0</v>
      </c>
      <c r="AD51" s="22">
        <v>0</v>
      </c>
      <c r="AE51" s="22">
        <v>0.60172367957609696</v>
      </c>
      <c r="AF51" s="22">
        <v>0</v>
      </c>
      <c r="AG51" s="22">
        <v>0.86518870720643293</v>
      </c>
      <c r="AH51" s="22">
        <v>0</v>
      </c>
      <c r="AI51" s="22">
        <v>0.75619988811302752</v>
      </c>
      <c r="AJ51" s="22">
        <v>7.4037521657142188E-3</v>
      </c>
      <c r="AK51" s="22">
        <v>29.280551662350721</v>
      </c>
      <c r="AL51" s="22">
        <v>102.31218398152296</v>
      </c>
      <c r="AM51" s="22">
        <v>7.4463578002076803E-3</v>
      </c>
      <c r="AN51" s="22">
        <v>0</v>
      </c>
      <c r="AO51" s="22">
        <v>0</v>
      </c>
      <c r="AP51" s="22">
        <v>121.09794775929188</v>
      </c>
      <c r="AQ51" s="22">
        <v>3.1473164847065374E-2</v>
      </c>
      <c r="AR51" s="22">
        <v>420.79178848880264</v>
      </c>
      <c r="AS51" s="22">
        <v>163.80869421849482</v>
      </c>
      <c r="AT51" s="22">
        <v>7.7341810824989761E-3</v>
      </c>
      <c r="AU51" s="22">
        <v>0</v>
      </c>
      <c r="AV51" s="22">
        <v>7.0367782699652338E-3</v>
      </c>
      <c r="AW51" s="22">
        <v>0</v>
      </c>
      <c r="AX51" s="22">
        <v>8.5122723117351598E-2</v>
      </c>
      <c r="AY51" s="22">
        <v>7.3876598125999227</v>
      </c>
      <c r="AZ51" s="22">
        <v>26.282910181597231</v>
      </c>
      <c r="BA51" s="22">
        <v>2015.1648033953002</v>
      </c>
      <c r="BB51" s="22">
        <v>1.0979826331549442E-2</v>
      </c>
      <c r="BC51" s="22">
        <v>97.591546627380623</v>
      </c>
      <c r="BD51" s="22">
        <v>3752.7519116317235</v>
      </c>
    </row>
    <row r="52" spans="1:65" x14ac:dyDescent="0.3">
      <c r="A52" s="15" t="s">
        <v>47</v>
      </c>
      <c r="B52" s="22">
        <v>1.1280806653837687E-4</v>
      </c>
      <c r="C52" s="22">
        <v>6.2070877641162859E-3</v>
      </c>
      <c r="D52" s="22">
        <v>2.1749423623622101E-3</v>
      </c>
      <c r="E52" s="22">
        <v>1.1272665349644781E-4</v>
      </c>
      <c r="F52" s="22">
        <v>0</v>
      </c>
      <c r="G52" s="22">
        <v>0</v>
      </c>
      <c r="H52" s="22">
        <v>0</v>
      </c>
      <c r="I52" s="22">
        <v>2.290619524542974E-2</v>
      </c>
      <c r="J52" s="22">
        <v>0.7609834782658903</v>
      </c>
      <c r="K52" s="22">
        <v>9.0657581015070182E-3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1.9784980823402042E-4</v>
      </c>
      <c r="R52" s="22">
        <v>0.16513623269834618</v>
      </c>
      <c r="S52" s="22">
        <v>2.4156313205263822E-2</v>
      </c>
      <c r="T52" s="22">
        <v>0</v>
      </c>
      <c r="U52" s="22">
        <v>1.0361523335941252E-3</v>
      </c>
      <c r="V52" s="22">
        <v>1.6728503485233853E-4</v>
      </c>
      <c r="W52" s="22">
        <v>2.5448193928534165E-4</v>
      </c>
      <c r="X52" s="22">
        <v>1.5892039270078619E-2</v>
      </c>
      <c r="Y52" s="22">
        <v>5.4502035931603323E-3</v>
      </c>
      <c r="Z52" s="22">
        <v>0.69365988976572746</v>
      </c>
      <c r="AA52" s="22">
        <v>0</v>
      </c>
      <c r="AB52" s="22">
        <v>0</v>
      </c>
      <c r="AC52" s="22">
        <v>0</v>
      </c>
      <c r="AD52" s="22">
        <v>0</v>
      </c>
      <c r="AE52" s="22">
        <v>1.9154366129221285</v>
      </c>
      <c r="AF52" s="22">
        <v>0</v>
      </c>
      <c r="AG52" s="22">
        <v>2.5912968294016948E-3</v>
      </c>
      <c r="AH52" s="22">
        <v>0</v>
      </c>
      <c r="AI52" s="22">
        <v>0.50746122407268535</v>
      </c>
      <c r="AJ52" s="22">
        <v>2.217472252341083E-5</v>
      </c>
      <c r="AK52" s="22">
        <v>2.148729119683439E-4</v>
      </c>
      <c r="AL52" s="22">
        <v>4.831386069119651E-2</v>
      </c>
      <c r="AM52" s="22">
        <v>2.6158242100535272E-3</v>
      </c>
      <c r="AN52" s="22">
        <v>0</v>
      </c>
      <c r="AO52" s="22">
        <v>0</v>
      </c>
      <c r="AP52" s="22">
        <v>1.390251988612882E-2</v>
      </c>
      <c r="AQ52" s="22">
        <v>9.4264189534755611E-5</v>
      </c>
      <c r="AR52" s="22">
        <v>3.2195651873046381E-3</v>
      </c>
      <c r="AS52" s="22">
        <v>1.4066708540146931</v>
      </c>
      <c r="AT52" s="22">
        <v>2.3164378765193787E-5</v>
      </c>
      <c r="AU52" s="22">
        <v>0</v>
      </c>
      <c r="AV52" s="22">
        <v>2.107561167671708E-5</v>
      </c>
      <c r="AW52" s="22">
        <v>1.7768876765782905E-4</v>
      </c>
      <c r="AX52" s="22">
        <v>0</v>
      </c>
      <c r="AY52" s="22">
        <v>6.6842748676784997E-6</v>
      </c>
      <c r="AZ52" s="22">
        <v>2.5667123208769942</v>
      </c>
      <c r="BA52" s="22">
        <v>6.0217633194399038</v>
      </c>
      <c r="BB52" s="22">
        <v>3.2885298806306197E-5</v>
      </c>
      <c r="BC52" s="22">
        <v>0.29128654934930659</v>
      </c>
      <c r="BD52" s="22">
        <v>14.488080201743479</v>
      </c>
    </row>
    <row r="53" spans="1:65" x14ac:dyDescent="0.3">
      <c r="A53" s="15" t="s">
        <v>48</v>
      </c>
      <c r="B53" s="22">
        <v>1.4722024597676864E-5</v>
      </c>
      <c r="C53" s="22">
        <v>8.0997063424601283E-4</v>
      </c>
      <c r="D53" s="22">
        <v>2.8384100481265641E-4</v>
      </c>
      <c r="E53" s="22">
        <v>1.4711399782957224E-5</v>
      </c>
      <c r="F53" s="22">
        <v>0</v>
      </c>
      <c r="G53" s="22">
        <v>0</v>
      </c>
      <c r="H53" s="22">
        <v>0</v>
      </c>
      <c r="I53" s="22">
        <v>2.2930155026634363E-3</v>
      </c>
      <c r="J53" s="22">
        <v>7.4915916553191272E-4</v>
      </c>
      <c r="K53" s="22">
        <v>1.1710282288274927E-3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2.5814677624625872E-5</v>
      </c>
      <c r="R53" s="22">
        <v>1.7870100937266844E-2</v>
      </c>
      <c r="S53" s="22">
        <v>2.9718817915731365E-3</v>
      </c>
      <c r="T53" s="22">
        <v>0</v>
      </c>
      <c r="U53" s="22">
        <v>1.3522313261989609E-4</v>
      </c>
      <c r="V53" s="22">
        <v>2.1716444391937952E-5</v>
      </c>
      <c r="W53" s="22">
        <v>3.3208871183986392E-5</v>
      </c>
      <c r="X53" s="22">
        <v>2.0734970830125739E-3</v>
      </c>
      <c r="Y53" s="22">
        <v>1.4810550586973868E-5</v>
      </c>
      <c r="Z53" s="22">
        <v>1.660768773672551E-2</v>
      </c>
      <c r="AA53" s="22">
        <v>0</v>
      </c>
      <c r="AB53" s="22">
        <v>0</v>
      </c>
      <c r="AC53" s="22">
        <v>0</v>
      </c>
      <c r="AD53" s="22">
        <v>0</v>
      </c>
      <c r="AE53" s="22">
        <v>2.2348994277400229E-4</v>
      </c>
      <c r="AF53" s="22">
        <v>0</v>
      </c>
      <c r="AG53" s="22">
        <v>3.3817737359549211E-4</v>
      </c>
      <c r="AH53" s="22">
        <v>0</v>
      </c>
      <c r="AI53" s="22">
        <v>2.9415960109414701E-4</v>
      </c>
      <c r="AJ53" s="22">
        <v>2.8939137107296675E-6</v>
      </c>
      <c r="AK53" s="22">
        <v>2.803024025139592E-5</v>
      </c>
      <c r="AL53" s="22">
        <v>2.8134758072369463E-3</v>
      </c>
      <c r="AM53" s="22">
        <v>2.7609065346097806E-6</v>
      </c>
      <c r="AN53" s="22">
        <v>0</v>
      </c>
      <c r="AO53" s="22">
        <v>0</v>
      </c>
      <c r="AP53" s="22">
        <v>1.8111519326016584E-3</v>
      </c>
      <c r="AQ53" s="22">
        <v>1.2301954634943023E-5</v>
      </c>
      <c r="AR53" s="22">
        <v>4.2014309106978902E-4</v>
      </c>
      <c r="AS53" s="22">
        <v>6.0506602646638455E-4</v>
      </c>
      <c r="AT53" s="22">
        <v>3.0230688676422862E-6</v>
      </c>
      <c r="AU53" s="22">
        <v>0</v>
      </c>
      <c r="AV53" s="22">
        <v>2.750474172963154E-6</v>
      </c>
      <c r="AW53" s="22">
        <v>2.2901860287884089E-5</v>
      </c>
      <c r="AX53" s="22">
        <v>3.3272023429512707E-5</v>
      </c>
      <c r="AY53" s="22">
        <v>0</v>
      </c>
      <c r="AZ53" s="22">
        <v>9.6420830176778619E-3</v>
      </c>
      <c r="BA53" s="22">
        <v>0.78517483326833348</v>
      </c>
      <c r="BB53" s="22">
        <v>4.2916982161350274E-6</v>
      </c>
      <c r="BC53" s="22">
        <v>2.0164197090851207E-2</v>
      </c>
      <c r="BD53" s="22">
        <v>0.86668939247725452</v>
      </c>
    </row>
    <row r="54" spans="1:65" x14ac:dyDescent="0.3">
      <c r="A54" s="15" t="s">
        <v>49</v>
      </c>
      <c r="B54" s="22">
        <v>81.911617160005122</v>
      </c>
      <c r="C54" s="22">
        <v>8247.2561195721537</v>
      </c>
      <c r="D54" s="22">
        <v>2767.0278089409894</v>
      </c>
      <c r="E54" s="22">
        <v>7.0032429800168101</v>
      </c>
      <c r="F54" s="22">
        <v>0</v>
      </c>
      <c r="G54" s="22">
        <v>0</v>
      </c>
      <c r="H54" s="22">
        <v>0</v>
      </c>
      <c r="I54" s="22">
        <v>449.48632334143406</v>
      </c>
      <c r="J54" s="22">
        <v>11151.992124930088</v>
      </c>
      <c r="K54" s="22">
        <v>169.65851099077108</v>
      </c>
      <c r="L54" s="22">
        <v>1.5753552781291688E-2</v>
      </c>
      <c r="M54" s="22">
        <v>0</v>
      </c>
      <c r="N54" s="22">
        <v>24.042785826574985</v>
      </c>
      <c r="O54" s="22">
        <v>76.337420354653716</v>
      </c>
      <c r="P54" s="22">
        <v>0</v>
      </c>
      <c r="Q54" s="22">
        <v>1260.3690667829362</v>
      </c>
      <c r="R54" s="22">
        <v>28551.239122878807</v>
      </c>
      <c r="S54" s="22">
        <v>36147.680339798433</v>
      </c>
      <c r="T54" s="22">
        <v>11.238011697708714</v>
      </c>
      <c r="U54" s="22">
        <v>4.9641179630014154</v>
      </c>
      <c r="V54" s="22">
        <v>218.91158249076656</v>
      </c>
      <c r="W54" s="22">
        <v>75.13029135831539</v>
      </c>
      <c r="X54" s="22">
        <v>1990.5239514018658</v>
      </c>
      <c r="Y54" s="22">
        <v>11902.671487721595</v>
      </c>
      <c r="Z54" s="22">
        <v>5763.4312003231562</v>
      </c>
      <c r="AA54" s="22">
        <v>0</v>
      </c>
      <c r="AB54" s="22">
        <v>4.1245665463745507</v>
      </c>
      <c r="AC54" s="22">
        <v>211.60744952295769</v>
      </c>
      <c r="AD54" s="22">
        <v>3.2122926262215681</v>
      </c>
      <c r="AE54" s="22">
        <v>8232.9815783885824</v>
      </c>
      <c r="AF54" s="22">
        <v>0</v>
      </c>
      <c r="AG54" s="22">
        <v>11.006527996805977</v>
      </c>
      <c r="AH54" s="22">
        <v>0</v>
      </c>
      <c r="AI54" s="22">
        <v>5726.4395296969142</v>
      </c>
      <c r="AJ54" s="22">
        <v>2.2339638226656335</v>
      </c>
      <c r="AK54" s="22">
        <v>121.20026345539858</v>
      </c>
      <c r="AL54" s="22">
        <v>16570.490149397974</v>
      </c>
      <c r="AM54" s="22">
        <v>54.464965374145656</v>
      </c>
      <c r="AN54" s="22">
        <v>27.361056898779793</v>
      </c>
      <c r="AO54" s="22">
        <v>0.5241636652684325</v>
      </c>
      <c r="AP54" s="22">
        <v>1612.2446503781407</v>
      </c>
      <c r="AQ54" s="22">
        <v>5.021830660103789</v>
      </c>
      <c r="AR54" s="22">
        <v>286.4515832095081</v>
      </c>
      <c r="AS54" s="22">
        <v>21626.322560705517</v>
      </c>
      <c r="AT54" s="22">
        <v>6.5642268526862307E-2</v>
      </c>
      <c r="AU54" s="22">
        <v>0</v>
      </c>
      <c r="AV54" s="22">
        <v>32.527795488077913</v>
      </c>
      <c r="AW54" s="22">
        <v>309.4969493564011</v>
      </c>
      <c r="AX54" s="22">
        <v>26.203069183337515</v>
      </c>
      <c r="AY54" s="22">
        <v>262.76011921707902</v>
      </c>
      <c r="AZ54" s="22">
        <v>0</v>
      </c>
      <c r="BA54" s="22">
        <v>17478.732986638504</v>
      </c>
      <c r="BB54" s="22">
        <v>9.3189013904107498E-2</v>
      </c>
      <c r="BC54" s="22">
        <v>6558.9032082328476</v>
      </c>
      <c r="BD54" s="22">
        <v>188065.36097181012</v>
      </c>
    </row>
    <row r="55" spans="1:65" x14ac:dyDescent="0.3">
      <c r="A55" s="15" t="s">
        <v>50</v>
      </c>
      <c r="B55" s="22">
        <v>2455.5683085690393</v>
      </c>
      <c r="C55" s="22">
        <v>60952.633275602035</v>
      </c>
      <c r="D55" s="22">
        <v>5611.4232999510778</v>
      </c>
      <c r="E55" s="22">
        <v>4793.2480689681133</v>
      </c>
      <c r="F55" s="22">
        <v>0</v>
      </c>
      <c r="G55" s="22">
        <v>4375.8195285154588</v>
      </c>
      <c r="H55" s="22">
        <v>0</v>
      </c>
      <c r="I55" s="22">
        <v>7198.8090570095255</v>
      </c>
      <c r="J55" s="22">
        <v>254318.14538688981</v>
      </c>
      <c r="K55" s="22">
        <v>10224.03821272881</v>
      </c>
      <c r="L55" s="22">
        <v>0</v>
      </c>
      <c r="M55" s="22">
        <v>0</v>
      </c>
      <c r="N55" s="22">
        <v>48671.007038055708</v>
      </c>
      <c r="O55" s="22">
        <v>1093.9157840431092</v>
      </c>
      <c r="P55" s="22">
        <v>0</v>
      </c>
      <c r="Q55" s="22">
        <v>1223.3947425237027</v>
      </c>
      <c r="R55" s="22">
        <v>97458.192734664335</v>
      </c>
      <c r="S55" s="22">
        <v>151703.15494266845</v>
      </c>
      <c r="T55" s="22">
        <v>576.71587951323602</v>
      </c>
      <c r="U55" s="22">
        <v>722.92534331178035</v>
      </c>
      <c r="V55" s="22">
        <v>1134.5812686142235</v>
      </c>
      <c r="W55" s="22">
        <v>369.95477588198344</v>
      </c>
      <c r="X55" s="22">
        <v>4365.6853046876349</v>
      </c>
      <c r="Y55" s="22">
        <v>118101.17919953754</v>
      </c>
      <c r="Z55" s="22">
        <v>376072.99725796067</v>
      </c>
      <c r="AA55" s="22">
        <v>0</v>
      </c>
      <c r="AB55" s="22">
        <v>26.690959875750426</v>
      </c>
      <c r="AC55" s="22">
        <v>15.986772842246349</v>
      </c>
      <c r="AD55" s="22">
        <v>0</v>
      </c>
      <c r="AE55" s="22">
        <v>132058.23660787829</v>
      </c>
      <c r="AF55" s="22">
        <v>0</v>
      </c>
      <c r="AG55" s="22">
        <v>27276.965460439165</v>
      </c>
      <c r="AH55" s="22">
        <v>0</v>
      </c>
      <c r="AI55" s="22">
        <v>26213.097858568675</v>
      </c>
      <c r="AJ55" s="22">
        <v>240.58007896340462</v>
      </c>
      <c r="AK55" s="22">
        <v>618.8340751817542</v>
      </c>
      <c r="AL55" s="22">
        <v>291736.75114759756</v>
      </c>
      <c r="AM55" s="22">
        <v>739.82961789975559</v>
      </c>
      <c r="AN55" s="22">
        <v>376.58233584071468</v>
      </c>
      <c r="AO55" s="22">
        <v>21.165097088973969</v>
      </c>
      <c r="AP55" s="22">
        <v>162798.29155525888</v>
      </c>
      <c r="AQ55" s="22">
        <v>165.1120849918004</v>
      </c>
      <c r="AR55" s="22">
        <v>3732.2441846676284</v>
      </c>
      <c r="AS55" s="22">
        <v>149983.71496654768</v>
      </c>
      <c r="AT55" s="22">
        <v>0</v>
      </c>
      <c r="AU55" s="22">
        <v>10.287140785445475</v>
      </c>
      <c r="AV55" s="22">
        <v>856.70682891817842</v>
      </c>
      <c r="AW55" s="22">
        <v>2058.1996926480037</v>
      </c>
      <c r="AX55" s="22">
        <v>679.81666280412298</v>
      </c>
      <c r="AY55" s="22">
        <v>402.84929869760549</v>
      </c>
      <c r="AZ55" s="22">
        <v>83042.610353510157</v>
      </c>
      <c r="BA55" s="22">
        <v>0</v>
      </c>
      <c r="BB55" s="22">
        <v>135.30022902641142</v>
      </c>
      <c r="BC55" s="22">
        <v>76950.537777286139</v>
      </c>
      <c r="BD55" s="22">
        <v>2111563.780197015</v>
      </c>
    </row>
    <row r="56" spans="1:65" x14ac:dyDescent="0.3">
      <c r="A56" s="15" t="s">
        <v>229</v>
      </c>
      <c r="B56" s="22">
        <v>0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</row>
    <row r="57" spans="1:65" x14ac:dyDescent="0.3">
      <c r="A57" s="15" t="s">
        <v>51</v>
      </c>
      <c r="B57" s="22">
        <v>2.0364247147366732</v>
      </c>
      <c r="C57" s="22">
        <v>50.405782613791878</v>
      </c>
      <c r="D57" s="22">
        <v>233.23117799685113</v>
      </c>
      <c r="E57" s="22">
        <v>0.1623691369255674</v>
      </c>
      <c r="F57" s="22">
        <v>0</v>
      </c>
      <c r="G57" s="22">
        <v>0</v>
      </c>
      <c r="H57" s="22">
        <v>0</v>
      </c>
      <c r="I57" s="22">
        <v>86.619217879488758</v>
      </c>
      <c r="J57" s="22">
        <v>50444.231233222738</v>
      </c>
      <c r="K57" s="22">
        <v>2264.5702318336271</v>
      </c>
      <c r="L57" s="22">
        <v>0</v>
      </c>
      <c r="M57" s="22">
        <v>0</v>
      </c>
      <c r="N57" s="22">
        <v>10753.24754160932</v>
      </c>
      <c r="O57" s="22">
        <v>0.29894901705191179</v>
      </c>
      <c r="P57" s="22">
        <v>0</v>
      </c>
      <c r="Q57" s="22">
        <v>159.93412577181428</v>
      </c>
      <c r="R57" s="22">
        <v>2505.5553309781562</v>
      </c>
      <c r="S57" s="22">
        <v>1921.299173133023</v>
      </c>
      <c r="T57" s="22">
        <v>0</v>
      </c>
      <c r="U57" s="22">
        <v>1.4924523607399758</v>
      </c>
      <c r="V57" s="22">
        <v>9.0756927594905328</v>
      </c>
      <c r="W57" s="22">
        <v>2.1568677695296983</v>
      </c>
      <c r="X57" s="22">
        <v>69.212597962118082</v>
      </c>
      <c r="Y57" s="22">
        <v>46.634948747877068</v>
      </c>
      <c r="Z57" s="22">
        <v>8368.9193215037212</v>
      </c>
      <c r="AA57" s="22">
        <v>0</v>
      </c>
      <c r="AB57" s="22">
        <v>104.56397461340291</v>
      </c>
      <c r="AC57" s="22">
        <v>1.6111778603226152</v>
      </c>
      <c r="AD57" s="22">
        <v>10.658319165840259</v>
      </c>
      <c r="AE57" s="22">
        <v>164.3472270369212</v>
      </c>
      <c r="AF57" s="22">
        <v>0.20769089605711766</v>
      </c>
      <c r="AG57" s="22">
        <v>4.2084085861400169</v>
      </c>
      <c r="AH57" s="22">
        <v>0</v>
      </c>
      <c r="AI57" s="22">
        <v>42.004254089124025</v>
      </c>
      <c r="AJ57" s="22">
        <v>3.1940011044536282E-2</v>
      </c>
      <c r="AK57" s="22">
        <v>6.362155969395193</v>
      </c>
      <c r="AL57" s="22">
        <v>30614.34025022811</v>
      </c>
      <c r="AM57" s="22">
        <v>577.40157759468639</v>
      </c>
      <c r="AN57" s="22">
        <v>50.356650742497152</v>
      </c>
      <c r="AO57" s="22">
        <v>6.2768804141705452</v>
      </c>
      <c r="AP57" s="22">
        <v>2713.7816196557555</v>
      </c>
      <c r="AQ57" s="22">
        <v>163.77417445692546</v>
      </c>
      <c r="AR57" s="22">
        <v>850.16439199929607</v>
      </c>
      <c r="AS57" s="22">
        <v>9356.6768194121432</v>
      </c>
      <c r="AT57" s="22">
        <v>1.387552091446957</v>
      </c>
      <c r="AU57" s="22">
        <v>0.31468317584402616</v>
      </c>
      <c r="AV57" s="22">
        <v>1365.2298191343564</v>
      </c>
      <c r="AW57" s="22">
        <v>0.695280688605315</v>
      </c>
      <c r="AX57" s="22">
        <v>2.5570529078181674</v>
      </c>
      <c r="AY57" s="22">
        <v>7.6804899388200412E-2</v>
      </c>
      <c r="AZ57" s="22">
        <v>3198.8261347937614</v>
      </c>
      <c r="BA57" s="22">
        <v>8790.6508442380928</v>
      </c>
      <c r="BB57" s="22">
        <v>4.7367303287217596E-2</v>
      </c>
      <c r="BC57" s="22">
        <v>0</v>
      </c>
      <c r="BD57" s="22">
        <v>134945.63649097545</v>
      </c>
    </row>
    <row r="58" spans="1:65" x14ac:dyDescent="0.3">
      <c r="A58" s="15" t="s">
        <v>52</v>
      </c>
      <c r="B58" s="22">
        <v>6313.984247178586</v>
      </c>
      <c r="C58" s="22">
        <v>175752.06283944176</v>
      </c>
      <c r="D58" s="22">
        <v>21444.681074624186</v>
      </c>
      <c r="E58" s="22">
        <v>8920.8276247681661</v>
      </c>
      <c r="F58" s="22">
        <v>76.607109307327633</v>
      </c>
      <c r="G58" s="22">
        <v>4392.4086626544595</v>
      </c>
      <c r="H58" s="22">
        <v>0</v>
      </c>
      <c r="I58" s="22">
        <v>14684.473780736473</v>
      </c>
      <c r="J58" s="22">
        <v>1662864.3333549439</v>
      </c>
      <c r="K58" s="22">
        <v>139851.41032156188</v>
      </c>
      <c r="L58" s="22">
        <v>3.2221693293330103</v>
      </c>
      <c r="M58" s="22">
        <v>3.4414352121312657</v>
      </c>
      <c r="N58" s="22">
        <v>62455.772755443082</v>
      </c>
      <c r="O58" s="22">
        <v>4966.0569090981717</v>
      </c>
      <c r="P58" s="22">
        <v>60.676660455988618</v>
      </c>
      <c r="Q58" s="22">
        <v>10656.060724802153</v>
      </c>
      <c r="R58" s="22">
        <v>355360.69253191404</v>
      </c>
      <c r="S58" s="22">
        <v>683846.40781075461</v>
      </c>
      <c r="T58" s="22">
        <v>623.93643790457691</v>
      </c>
      <c r="U58" s="22">
        <v>1792.0495403295031</v>
      </c>
      <c r="V58" s="22">
        <v>87125.307734576418</v>
      </c>
      <c r="W58" s="22">
        <v>14426.401634769252</v>
      </c>
      <c r="X58" s="22">
        <v>59215.926696487237</v>
      </c>
      <c r="Y58" s="22">
        <v>214318.86414588409</v>
      </c>
      <c r="Z58" s="22">
        <v>1613831.2206379897</v>
      </c>
      <c r="AA58" s="22">
        <v>0</v>
      </c>
      <c r="AB58" s="22">
        <v>202.03515978328778</v>
      </c>
      <c r="AC58" s="22">
        <v>5999.3205044032611</v>
      </c>
      <c r="AD58" s="22">
        <v>89.951976143736246</v>
      </c>
      <c r="AE58" s="22">
        <v>1398691.3313087665</v>
      </c>
      <c r="AF58" s="22">
        <v>21980.554548042604</v>
      </c>
      <c r="AG58" s="22">
        <v>28078.271197627135</v>
      </c>
      <c r="AH58" s="22">
        <v>1.0674288651800918</v>
      </c>
      <c r="AI58" s="22">
        <v>73381.306362137009</v>
      </c>
      <c r="AJ58" s="22">
        <v>1263.6464522824147</v>
      </c>
      <c r="AK58" s="22">
        <v>1580.1362877226088</v>
      </c>
      <c r="AL58" s="22">
        <v>5215205.1344632516</v>
      </c>
      <c r="AM58" s="22">
        <v>463258.43812630139</v>
      </c>
      <c r="AN58" s="22">
        <v>24416.920763917427</v>
      </c>
      <c r="AO58" s="22">
        <v>235.58916739653776</v>
      </c>
      <c r="AP58" s="22">
        <v>2145923.2641278864</v>
      </c>
      <c r="AQ58" s="22">
        <v>451.923916782177</v>
      </c>
      <c r="AR58" s="22">
        <v>17157.983751865737</v>
      </c>
      <c r="AS58" s="22">
        <v>780513.26940592239</v>
      </c>
      <c r="AT58" s="22">
        <v>964.68719536336482</v>
      </c>
      <c r="AU58" s="22">
        <v>49.13787834665284</v>
      </c>
      <c r="AV58" s="22">
        <v>6477.7743407702328</v>
      </c>
      <c r="AW58" s="22">
        <v>4392.3120542370207</v>
      </c>
      <c r="AX58" s="22">
        <v>34354.093580136614</v>
      </c>
      <c r="AY58" s="22">
        <v>9254.4886239681</v>
      </c>
      <c r="AZ58" s="22">
        <v>178329.12451925935</v>
      </c>
      <c r="BA58" s="22">
        <v>1799836.5723756051</v>
      </c>
      <c r="BB58" s="22">
        <v>26094.916250921273</v>
      </c>
      <c r="BC58" s="22">
        <v>251216.56264755715</v>
      </c>
      <c r="BD58" s="22">
        <v>17632386.641255427</v>
      </c>
    </row>
    <row r="61" spans="1:65" x14ac:dyDescent="0.3">
      <c r="A61" s="7" t="s">
        <v>312</v>
      </c>
      <c r="BF61" s="7" t="s">
        <v>311</v>
      </c>
    </row>
    <row r="62" spans="1:65" x14ac:dyDescent="0.3">
      <c r="A62" s="6" t="s">
        <v>86</v>
      </c>
      <c r="BF62" s="6" t="s">
        <v>86</v>
      </c>
    </row>
    <row r="63" spans="1:65" x14ac:dyDescent="0.3">
      <c r="A63" s="23" t="s">
        <v>67</v>
      </c>
      <c r="B63" s="23" t="s">
        <v>1</v>
      </c>
      <c r="C63" s="23" t="s">
        <v>2</v>
      </c>
      <c r="D63" s="23" t="s">
        <v>3</v>
      </c>
      <c r="E63" s="23" t="s">
        <v>4</v>
      </c>
      <c r="F63" s="23" t="s">
        <v>5</v>
      </c>
      <c r="G63" s="23" t="s">
        <v>6</v>
      </c>
      <c r="H63" s="23" t="s">
        <v>7</v>
      </c>
      <c r="I63" s="23" t="s">
        <v>8</v>
      </c>
      <c r="J63" s="23" t="s">
        <v>9</v>
      </c>
      <c r="K63" s="23" t="s">
        <v>360</v>
      </c>
      <c r="L63" s="23" t="s">
        <v>10</v>
      </c>
      <c r="M63" s="23" t="s">
        <v>11</v>
      </c>
      <c r="N63" s="23" t="s">
        <v>12</v>
      </c>
      <c r="O63" s="23" t="s">
        <v>13</v>
      </c>
      <c r="P63" s="23" t="s">
        <v>14</v>
      </c>
      <c r="Q63" s="23" t="s">
        <v>15</v>
      </c>
      <c r="R63" s="23" t="s">
        <v>16</v>
      </c>
      <c r="S63" s="23" t="s">
        <v>17</v>
      </c>
      <c r="T63" s="23" t="s">
        <v>18</v>
      </c>
      <c r="U63" s="23" t="s">
        <v>19</v>
      </c>
      <c r="V63" s="23" t="s">
        <v>20</v>
      </c>
      <c r="W63" s="23" t="s">
        <v>21</v>
      </c>
      <c r="X63" s="23" t="s">
        <v>22</v>
      </c>
      <c r="Y63" s="23" t="s">
        <v>23</v>
      </c>
      <c r="Z63" s="23" t="s">
        <v>24</v>
      </c>
      <c r="AA63" s="23" t="s">
        <v>25</v>
      </c>
      <c r="AB63" s="23" t="s">
        <v>26</v>
      </c>
      <c r="AC63" s="23" t="s">
        <v>27</v>
      </c>
      <c r="AD63" s="23" t="s">
        <v>28</v>
      </c>
      <c r="AE63" s="23" t="s">
        <v>29</v>
      </c>
      <c r="AF63" s="23" t="s">
        <v>30</v>
      </c>
      <c r="AG63" s="23" t="s">
        <v>31</v>
      </c>
      <c r="AH63" s="23" t="s">
        <v>32</v>
      </c>
      <c r="AI63" s="23" t="s">
        <v>33</v>
      </c>
      <c r="AJ63" s="24" t="s">
        <v>34</v>
      </c>
      <c r="AK63" s="23" t="s">
        <v>35</v>
      </c>
      <c r="AL63" s="23" t="s">
        <v>361</v>
      </c>
      <c r="AM63" s="23" t="s">
        <v>36</v>
      </c>
      <c r="AN63" s="23" t="s">
        <v>37</v>
      </c>
      <c r="AO63" s="23" t="s">
        <v>38</v>
      </c>
      <c r="AP63" s="23" t="s">
        <v>197</v>
      </c>
      <c r="AQ63" s="23" t="s">
        <v>40</v>
      </c>
      <c r="AR63" s="23" t="s">
        <v>41</v>
      </c>
      <c r="AS63" s="23" t="s">
        <v>42</v>
      </c>
      <c r="AT63" s="23" t="s">
        <v>43</v>
      </c>
      <c r="AU63" s="23" t="s">
        <v>44</v>
      </c>
      <c r="AV63" s="23" t="s">
        <v>45</v>
      </c>
      <c r="AW63" s="23" t="s">
        <v>46</v>
      </c>
      <c r="AX63" s="23" t="s">
        <v>47</v>
      </c>
      <c r="AY63" s="23" t="s">
        <v>48</v>
      </c>
      <c r="AZ63" s="23" t="s">
        <v>49</v>
      </c>
      <c r="BA63" s="23" t="s">
        <v>50</v>
      </c>
      <c r="BB63" s="23" t="s">
        <v>229</v>
      </c>
      <c r="BC63" s="24" t="s">
        <v>51</v>
      </c>
      <c r="BD63" s="23" t="s">
        <v>52</v>
      </c>
      <c r="BF63" s="1" t="s">
        <v>84</v>
      </c>
      <c r="BG63" s="12" t="s">
        <v>56</v>
      </c>
      <c r="BH63" s="12" t="s">
        <v>57</v>
      </c>
      <c r="BI63" s="12" t="s">
        <v>65</v>
      </c>
      <c r="BJ63" s="12" t="s">
        <v>58</v>
      </c>
      <c r="BK63" s="12" t="s">
        <v>59</v>
      </c>
      <c r="BL63" s="12" t="s">
        <v>60</v>
      </c>
      <c r="BM63" s="12" t="s">
        <v>61</v>
      </c>
    </row>
    <row r="64" spans="1:65" x14ac:dyDescent="0.3">
      <c r="A64" s="23" t="s">
        <v>1</v>
      </c>
      <c r="B64" s="22">
        <v>0</v>
      </c>
      <c r="C64" s="22">
        <v>3.6820926439400888E-3</v>
      </c>
      <c r="D64" s="22">
        <v>1.2903293424237992E-3</v>
      </c>
      <c r="E64" s="22">
        <v>6.6877408430138102E-5</v>
      </c>
      <c r="F64" s="22">
        <v>0</v>
      </c>
      <c r="G64" s="22">
        <v>0</v>
      </c>
      <c r="H64" s="22">
        <v>0</v>
      </c>
      <c r="I64" s="22">
        <v>1.0423952619784975E-2</v>
      </c>
      <c r="J64" s="22">
        <v>105.24009438804865</v>
      </c>
      <c r="K64" s="22">
        <v>4.7228594491325815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1.4258349274510993E-4</v>
      </c>
      <c r="R64" s="22">
        <v>12.518119252821375</v>
      </c>
      <c r="S64" s="22">
        <v>1.7631053082371319E-2</v>
      </c>
      <c r="T64" s="22">
        <v>0</v>
      </c>
      <c r="U64" s="22">
        <v>6.14718708134085E-4</v>
      </c>
      <c r="V64" s="22">
        <v>1.1948471993037917</v>
      </c>
      <c r="W64" s="22">
        <v>29.318783717451662</v>
      </c>
      <c r="X64" s="22">
        <v>9.426031060618555E-3</v>
      </c>
      <c r="Y64" s="22">
        <v>5.5006850870988728E-4</v>
      </c>
      <c r="Z64" s="22">
        <v>1523.2955213462021</v>
      </c>
      <c r="AA64" s="22">
        <v>0</v>
      </c>
      <c r="AB64" s="22">
        <v>0</v>
      </c>
      <c r="AC64" s="22">
        <v>0</v>
      </c>
      <c r="AD64" s="22">
        <v>0</v>
      </c>
      <c r="AE64" s="22">
        <v>0.33699817989445258</v>
      </c>
      <c r="AF64" s="22">
        <v>0</v>
      </c>
      <c r="AG64" s="22">
        <v>1.537340203477964E-3</v>
      </c>
      <c r="AH64" s="22">
        <v>0</v>
      </c>
      <c r="AI64" s="22">
        <v>1.9238002144095741E-3</v>
      </c>
      <c r="AJ64" s="22">
        <v>250.46800691973968</v>
      </c>
      <c r="AK64" s="22">
        <v>1.7926708619611602E-4</v>
      </c>
      <c r="AL64" s="22">
        <v>17.981230857798849</v>
      </c>
      <c r="AM64" s="22">
        <v>1.9098040478577053E-2</v>
      </c>
      <c r="AN64" s="22">
        <v>0</v>
      </c>
      <c r="AO64" s="22">
        <v>3.8445666908903213</v>
      </c>
      <c r="AP64" s="22">
        <v>0.34307311874524482</v>
      </c>
      <c r="AQ64" s="22">
        <v>5.5924171509717129E-5</v>
      </c>
      <c r="AR64" s="22">
        <v>2.0266835877167174E-3</v>
      </c>
      <c r="AS64" s="22">
        <v>1.4583936585192263</v>
      </c>
      <c r="AT64" s="22">
        <v>1.3742744698431949E-5</v>
      </c>
      <c r="AU64" s="22">
        <v>0</v>
      </c>
      <c r="AV64" s="22">
        <v>1.2503540611743704E-5</v>
      </c>
      <c r="AW64" s="22">
        <v>2.119959684324502E-4</v>
      </c>
      <c r="AX64" s="22">
        <v>1.5503410663723005</v>
      </c>
      <c r="AY64" s="22">
        <v>0</v>
      </c>
      <c r="AZ64" s="22">
        <v>0.15664061126101184</v>
      </c>
      <c r="BA64" s="22">
        <v>3.607606847282598</v>
      </c>
      <c r="BB64" s="22">
        <v>1.9509880683948232E-5</v>
      </c>
      <c r="BC64" s="22">
        <v>102.59226053585012</v>
      </c>
      <c r="BD64" s="22">
        <v>2058.6982503540576</v>
      </c>
      <c r="BF64" s="12" t="s">
        <v>62</v>
      </c>
      <c r="BG64" s="13">
        <f>B64+AJ64+B98+AJ98</f>
        <v>250.46800691973968</v>
      </c>
      <c r="BH64" s="13">
        <f>SUM(C64,D64,G64,L64:U64,X64:Y64,AB64:AD64,AF64,AI64,AK64,AN64:AO64,AQ64,AT64:AW64,AZ64,AR64)+SUM(C98,D98,G98,L98:U98,X98:Y98,AB98:AD98,AF98,AI98,AK98,AN98:AO98,AQ98,AT98:AW98,AZ98,AR98)</f>
        <v>16.557087349125219</v>
      </c>
      <c r="BI64" s="13">
        <f>SUM(F64,H64,V64:W64,AA64,AE64,AH64,AM64,AS64,AX64,BB64,AY64)+SUM(F98,H98,V98:W98,AA98,AE98,AH98,AM98,AS98,AX98,BB98,AY98)</f>
        <v>33.878481371900691</v>
      </c>
      <c r="BJ64" s="13">
        <f>SUM(E64,I64,AG64,BA64)+SUM(E98,I98,AG98,BA98)</f>
        <v>3.6196350175142911</v>
      </c>
      <c r="BK64" s="13">
        <f>SUM(J64:K64,Z64,AL64,AP64)+SUM(J98:K98,Z98,AL98,AP98)</f>
        <v>1651.5827791599274</v>
      </c>
      <c r="BL64" s="13">
        <f>BC64+BC98</f>
        <v>102.63330283155793</v>
      </c>
      <c r="BM64" s="13">
        <f>SUM(BG64:BL64)</f>
        <v>2058.739292649765</v>
      </c>
    </row>
    <row r="65" spans="1:65" x14ac:dyDescent="0.3">
      <c r="A65" s="23" t="s">
        <v>2</v>
      </c>
      <c r="B65" s="22">
        <v>1.4972427679417792E-3</v>
      </c>
      <c r="C65" s="22">
        <v>0</v>
      </c>
      <c r="D65" s="22">
        <v>2.8866878253154055E-2</v>
      </c>
      <c r="E65" s="22">
        <v>1.4961622149992024E-3</v>
      </c>
      <c r="F65" s="22">
        <v>0</v>
      </c>
      <c r="G65" s="22">
        <v>0</v>
      </c>
      <c r="H65" s="22">
        <v>0</v>
      </c>
      <c r="I65" s="22">
        <v>0.23320168060872362</v>
      </c>
      <c r="J65" s="22">
        <v>2.781761402865274</v>
      </c>
      <c r="K65" s="22">
        <v>0.27625138238609348</v>
      </c>
      <c r="L65" s="22">
        <v>0</v>
      </c>
      <c r="M65" s="22">
        <v>0</v>
      </c>
      <c r="N65" s="22">
        <v>0</v>
      </c>
      <c r="O65" s="22">
        <v>7.0629230658064507E-2</v>
      </c>
      <c r="P65" s="22">
        <v>0</v>
      </c>
      <c r="Q65" s="22">
        <v>0.31869197803978344</v>
      </c>
      <c r="R65" s="22">
        <v>1.8841631885114343</v>
      </c>
      <c r="S65" s="22">
        <v>276.70227743316684</v>
      </c>
      <c r="T65" s="22">
        <v>0</v>
      </c>
      <c r="U65" s="22">
        <v>9.6153079867185506E-2</v>
      </c>
      <c r="V65" s="22">
        <v>3.7036321015334783E-3</v>
      </c>
      <c r="W65" s="22">
        <v>3.4074027810703637E-3</v>
      </c>
      <c r="X65" s="22">
        <v>0.2130440831461991</v>
      </c>
      <c r="Y65" s="22">
        <v>3.0547004486870941</v>
      </c>
      <c r="Z65" s="22">
        <v>193.72754835365006</v>
      </c>
      <c r="AA65" s="22">
        <v>0</v>
      </c>
      <c r="AB65" s="22">
        <v>0</v>
      </c>
      <c r="AC65" s="22">
        <v>0</v>
      </c>
      <c r="AD65" s="22">
        <v>0</v>
      </c>
      <c r="AE65" s="22">
        <v>77.934430330664895</v>
      </c>
      <c r="AF65" s="22">
        <v>0</v>
      </c>
      <c r="AG65" s="22">
        <v>3.4392934445802735E-2</v>
      </c>
      <c r="AH65" s="22">
        <v>0</v>
      </c>
      <c r="AI65" s="22">
        <v>3.1645163619941893E-2</v>
      </c>
      <c r="AJ65" s="22">
        <v>2.9431355352587047E-4</v>
      </c>
      <c r="AK65" s="22">
        <v>3.0035048419883711E-3</v>
      </c>
      <c r="AL65" s="22">
        <v>45.640399127056746</v>
      </c>
      <c r="AM65" s="22">
        <v>4.6336364074843738E-4</v>
      </c>
      <c r="AN65" s="22">
        <v>7.5050914785720417</v>
      </c>
      <c r="AO65" s="22">
        <v>0</v>
      </c>
      <c r="AP65" s="22">
        <v>29.841814039935045</v>
      </c>
      <c r="AQ65" s="22">
        <v>1.2511195377042648E-3</v>
      </c>
      <c r="AR65" s="22">
        <v>4.3072979337432517E-2</v>
      </c>
      <c r="AS65" s="22">
        <v>6.0513932877494714</v>
      </c>
      <c r="AT65" s="22">
        <v>3.0744874585942483E-4</v>
      </c>
      <c r="AU65" s="22">
        <v>0</v>
      </c>
      <c r="AV65" s="22">
        <v>2.7972562717559708E-4</v>
      </c>
      <c r="AW65" s="22">
        <v>3.7994685206957789E-3</v>
      </c>
      <c r="AX65" s="22">
        <v>3.3837938609672167E-3</v>
      </c>
      <c r="AY65" s="22">
        <v>7.3572115268817184E-4</v>
      </c>
      <c r="AZ65" s="22">
        <v>1.3476019617595811</v>
      </c>
      <c r="BA65" s="22">
        <v>79.947456267433282</v>
      </c>
      <c r="BB65" s="22">
        <v>4.364694593236029E-4</v>
      </c>
      <c r="BC65" s="22">
        <v>269.14972855572989</v>
      </c>
      <c r="BD65" s="22">
        <v>996.93837463495015</v>
      </c>
      <c r="BF65" s="12" t="s">
        <v>63</v>
      </c>
      <c r="BG65" s="13">
        <f>BG70-SUM(BG66:BG69,BG64)</f>
        <v>691.97636614211933</v>
      </c>
      <c r="BH65" s="13">
        <f t="shared" ref="BH65:BM65" si="1">BH70-SUM(BH66:BH69,BH64)</f>
        <v>129809.73066458729</v>
      </c>
      <c r="BI65" s="13">
        <f t="shared" si="1"/>
        <v>55361.353912454448</v>
      </c>
      <c r="BJ65" s="13">
        <f t="shared" si="1"/>
        <v>82497.662045814446</v>
      </c>
      <c r="BK65" s="13">
        <f t="shared" si="1"/>
        <v>179827.50161880301</v>
      </c>
      <c r="BL65" s="13">
        <f t="shared" si="1"/>
        <v>14462.497987661416</v>
      </c>
      <c r="BM65" s="13">
        <f t="shared" si="1"/>
        <v>462650.72259546304</v>
      </c>
    </row>
    <row r="66" spans="1:65" x14ac:dyDescent="0.3">
      <c r="A66" s="23" t="s">
        <v>3</v>
      </c>
      <c r="B66" s="22">
        <v>9.1799819181348941</v>
      </c>
      <c r="C66" s="22">
        <v>3.666023816774949</v>
      </c>
      <c r="D66" s="22">
        <v>0</v>
      </c>
      <c r="E66" s="22">
        <v>2.9763694620810983</v>
      </c>
      <c r="F66" s="22">
        <v>0</v>
      </c>
      <c r="G66" s="22">
        <v>2.6931072794150532</v>
      </c>
      <c r="H66" s="22">
        <v>0</v>
      </c>
      <c r="I66" s="22">
        <v>77.837153711290213</v>
      </c>
      <c r="J66" s="22">
        <v>150.48052630310329</v>
      </c>
      <c r="K66" s="22">
        <v>9.2068340045824382</v>
      </c>
      <c r="L66" s="22">
        <v>0</v>
      </c>
      <c r="M66" s="22">
        <v>0.88396896495483845</v>
      </c>
      <c r="N66" s="22">
        <v>3.4417035522752681</v>
      </c>
      <c r="O66" s="22">
        <v>336.385321850357</v>
      </c>
      <c r="P66" s="22">
        <v>0</v>
      </c>
      <c r="Q66" s="22">
        <v>2.8586802882564454E-2</v>
      </c>
      <c r="R66" s="22">
        <v>103.47309367410094</v>
      </c>
      <c r="S66" s="22">
        <v>127.13589239558472</v>
      </c>
      <c r="T66" s="22">
        <v>0</v>
      </c>
      <c r="U66" s="22">
        <v>0.14886369262751181</v>
      </c>
      <c r="V66" s="22">
        <v>0.20716997101185128</v>
      </c>
      <c r="W66" s="22">
        <v>3.6626674472511715E-2</v>
      </c>
      <c r="X66" s="22">
        <v>3.231200687169471</v>
      </c>
      <c r="Y66" s="22">
        <v>32.40596560819629</v>
      </c>
      <c r="Z66" s="22">
        <v>859.49880178172828</v>
      </c>
      <c r="AA66" s="22">
        <v>0</v>
      </c>
      <c r="AB66" s="22">
        <v>0</v>
      </c>
      <c r="AC66" s="22">
        <v>0.31488865335053756</v>
      </c>
      <c r="AD66" s="22">
        <v>0</v>
      </c>
      <c r="AE66" s="22">
        <v>39.155480586375596</v>
      </c>
      <c r="AF66" s="22">
        <v>0</v>
      </c>
      <c r="AG66" s="22">
        <v>0.40907688998783276</v>
      </c>
      <c r="AH66" s="22">
        <v>0</v>
      </c>
      <c r="AI66" s="22">
        <v>242.55914767940163</v>
      </c>
      <c r="AJ66" s="22">
        <v>0.18454109982105663</v>
      </c>
      <c r="AK66" s="22">
        <v>3.1203140727541104E-2</v>
      </c>
      <c r="AL66" s="22">
        <v>109.79030827794807</v>
      </c>
      <c r="AM66" s="22">
        <v>70.776828219838066</v>
      </c>
      <c r="AN66" s="22">
        <v>3.1187219662451602</v>
      </c>
      <c r="AO66" s="22">
        <v>0.74307836421505369</v>
      </c>
      <c r="AP66" s="22">
        <v>63.887461770793124</v>
      </c>
      <c r="AQ66" s="22">
        <v>4.1299027569128031</v>
      </c>
      <c r="AR66" s="22">
        <v>3.4871163685290982</v>
      </c>
      <c r="AS66" s="22">
        <v>30.838312868331169</v>
      </c>
      <c r="AT66" s="22">
        <v>3.3280192965910245E-3</v>
      </c>
      <c r="AU66" s="22">
        <v>8.4240071982795664E-2</v>
      </c>
      <c r="AV66" s="22">
        <v>33.198398475474221</v>
      </c>
      <c r="AW66" s="22">
        <v>9.7077429341257062</v>
      </c>
      <c r="AX66" s="22">
        <v>0.89541631479173878</v>
      </c>
      <c r="AY66" s="22">
        <v>0.68439304106938037</v>
      </c>
      <c r="AZ66" s="22">
        <v>93.182921823253736</v>
      </c>
      <c r="BA66" s="22">
        <v>939.0690793488692</v>
      </c>
      <c r="BB66" s="22">
        <v>240.82501878517331</v>
      </c>
      <c r="BC66" s="22">
        <v>187.95532450335693</v>
      </c>
      <c r="BD66" s="22">
        <v>3797.9491241106125</v>
      </c>
      <c r="BF66" s="12" t="s">
        <v>65</v>
      </c>
      <c r="BG66" s="13">
        <f>B68+AJ68+B70+AJ70+B84+AJ84+B85+AJ85+B89+AJ89+B93+AJ93+B96+AJ96+B101+AJ101+B107+AJ107+B112+AJ112+B113+AJ113+B116+AJ116</f>
        <v>19.594174433682774</v>
      </c>
      <c r="BH66" s="13">
        <f>SUM(C68,D68,G68,L68:U68,X68:Y68,AB68:AD68,AF68,AI68,AK68,AN68:AO68,AQ68,AT68:AW68,AZ68,AR68)+SUM(C70,D70,G70,L70:U70,X70:Y70,AB70:AD70,AF70,AI70,AK70,AN70:AO70,AQ70,AT70:AW70,AZ70,AR70)+SUM(C84,D84,G84,L84:U84,X84:Y84,AB84:AD84,AF84,AI84,AK84,AN84:AO84,AQ84,AT84:AW84,AZ84,AR84)+SUM(C85,D85,G85,L85:U85,X85:Y85,AB85:AD85,AF85,AI85,AK85,AN85:AO85,AQ85,AT85:AW85,AZ85,AR85)+SUM(C89,D89,G89,L89:U89,X89:Y89,AB89:AD89,AF89,AI89,AK89,AN89:AO89,AQ89,AT89:AW89,AZ89,AR89)+SUM(C93,D93,G93,L93:U93,X93:Y93,AB93:AD93,AF93,AI93,AK93,AN93:AO93,AQ93,AT93:AW93,AZ93,AR93)+SUM(C96,D96,G96,L96:U96,X96:Y96,AB96:AD96,AF96,AI96,AK96,AN96:AO96,AQ96,AT96:AW96,AZ96,AR96)+SUM(C101,D101,G101,L101:U101,X101:Y101,AB101:AD101,AF101,AI101,AK101,AN101:AO101,AQ101,AT101:AW101,AZ101,AR101)+SUM(C107,D107,G107,L107:U107,X107:Y107,AB107:AD107,AF107,AI107,AK107,AN107:AO107,AQ107,AT107:AW107,AZ107,AR107)+SUM(C112,D112,G112,L112:U112,X112:Y112,AB112:AD112,AF112,AI112,AK112,AN112:AO112,AQ112,AT112:AW112,AZ112,AR112)+SUM(C113,D113,G113,L113:U113,X113:Y113,AB113:AD113,AF113,AI113,AK113,AN113:AO113,AQ113,AT113:AW113,AZ113,AR113)+SUM(C116,D116,G116,L116:U116,X116:Y116,AB116:AD116,AF116,AI116,AK116,AN116:AO116,AQ116,AT116:AW116,AZ116,AR116)</f>
        <v>12512.663658247819</v>
      </c>
      <c r="BI66" s="13">
        <f>SUM(F68,H68,V68:W68,AA68,AE68,AH68,AM68,AS68,AX68,BB68,AY68)+SUM(F70,H70,V70:W70,AA70,AE70,AH70,AM70,AS70,AX70,BB70,AY70)+SUM(F84,H84,V84:W84,AA84,AE84,AH84,AM84,AS84,AX84,BB84,AY84)+SUM(F85,H85,V85:W85,AA85,AE85,AH85,AM85,AS85,AX85,BB85,AY85)+SUM(F89,H89,V89:W89,AA89,AE89,AH89,AM89,AS89,AX89,BB89,AY89)+SUM(F93,H93,V93:W93,AA93,AE93,AH93,AM93,AS93,AX93,BB93,AY93)+SUM(F96,H96,V96:W96,AA96,AE96,AH96,AM96,AS96,AX96,BB96,AY96)+SUM(F101,H101,V101:W101,AA101,AE101,AH101,AM101,AS101,AX101,BB101,AY101)+SUM(F107,H107,V107:W107,AA107,AE107,AH107,AM107,AS107,AX107,BB107,AY107)+SUM(F112,H112,V112:W112,AA112,AE112,AH112,AM112,AS112,AX112,BB112,AY112)+SUM(F113,H113,V113:W113,AA113,AE113,AH113,AM113,AS113,AX113,BB113,AY113)+SUM(F116,H116,V116:W116,AA116,AE116,AH116,AM116,AS116,AX116,BB116,AY116)</f>
        <v>41989.975702561642</v>
      </c>
      <c r="BJ66" s="13">
        <f>SUM(E68,I68,AG68,BA68)+SUM(E70,I70,AG70,BA70)+SUM(E84,I84,AG84,BA84)+SUM(E85,I85,AG85,BA85)+SUM(E89,I89,AG89,BA89)+SUM(E93,I93,AG93,BA93)+SUM(E96,I96,AG96,BA96)+SUM(E101,I101,AG101,BA101)+SUM(E107,I107,AG107,BA107)+SUM(E112,I112,AG112,BA112)+SUM(E113,I113,AG113,BA113)+SUM(E116,I116,AG116,BA116)</f>
        <v>13944.881532769261</v>
      </c>
      <c r="BK66" s="13">
        <f>SUM(J68:K68,Z68,AL68,AP68)+SUM(J70:K70,Z70,AL70,AP70)+SUM(J84:K84,Z84,AL84,AP84)+SUM(J85:K85,Z85,AL85,AP85)+SUM(J89:K89,Z89,AL89,AP89)+SUM(J93:K93,Z93,AL93,AP93)+SUM(J96:K96,Z96,AL96,AP96)+SUM(J101:K101,Z101,AL101,AP101)+SUM(J107:K107,Z107,AL107,AP107)+SUM(J112:K112,Z112,AL112,AP112)+SUM(J113:K113,Z113,AL113,AP113)+SUM(J116:K116,Z116,AL116,AP116)</f>
        <v>184493.65884649375</v>
      </c>
      <c r="BL66" s="13">
        <f>BC68+BC70+BC84+BC85+BC89+BC93+BC96+BC101+BC107+BC112+BC113+BC116</f>
        <v>1066.421095373471</v>
      </c>
      <c r="BM66" s="13">
        <f>SUM(BG66:BL66)</f>
        <v>254027.19500987959</v>
      </c>
    </row>
    <row r="67" spans="1:65" x14ac:dyDescent="0.3">
      <c r="A67" s="23" t="s">
        <v>4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Q67" s="22"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F67" s="12" t="s">
        <v>64</v>
      </c>
      <c r="BG67" s="13">
        <f>B67+AJ67+B71+AJ71+B95+AJ95+B115+AJ115</f>
        <v>215.17113126290462</v>
      </c>
      <c r="BH67" s="13">
        <f>SUM(C67,D67,G67,L67:U67,X67:Y67,AB67:AD67,AF67,AI67,AK67,AN67:AO67,AQ67,AT67:AW67,AZ67,AR67)+SUM(C71,D71,G71,L71:U71,X71:Y71,AB71:AD71,AF71,AI71,AK71,AN71:AO71,AQ71,AT71:AW71,AZ71,AR71)+SUM(C95,D95,G95,L95:U95,X95:Y95,AB95:AD95,AF95,AI95,AK95,AN95:AO95,AQ95,AT95:AW95,AZ95,AR95)+SUM(C115,D115,G115,L115:U115,X115:Y115,AB115:AD115,AF115,AI115,AK115,AN115:AO115,AQ115,AT115:AW115,AZ115,AR115)</f>
        <v>48768.090374879655</v>
      </c>
      <c r="BI67" s="13">
        <f>SUM(F67,H67,V67:W67,AA67,AE67,AH67,AM67,AS67,AX67,BB67,AY67)+SUM(F71,H71,V71:W71,AA71,AE71,AH71,AM71,AS71,AX71,BB71,AY71)+SUM(F95,H95,V95:W95,AA95,AE95,AH95,AM95,AS95,AX95,BB95,AY95)+SUM(F115,H115,V115:W115,AA115,AE115,AH115,AM115,AS115,AX115,BB115,AY115)</f>
        <v>22673.918481322027</v>
      </c>
      <c r="BJ67" s="13">
        <f>SUM(E67,I67,AG67,BA67)+SUM(E71,I71,AG71,BA71)+SUM(E95,I95,AG95,BA95)+SUM(E115,I115,AG115,BA115)</f>
        <v>3341.4994420972034</v>
      </c>
      <c r="BK67" s="13">
        <f>SUM(J67:K67,Z67,AL67,AP67)+SUM(J71:K71,Z71,AL71,AP71)+SUM(J95:K95,Z95,AL95,AP95)+SUM(J115:K115,Z115,AL115,AP115)</f>
        <v>87088.261190179692</v>
      </c>
      <c r="BL67" s="13">
        <f>BC67+BC71+BC95+BC115</f>
        <v>6139.0814418998516</v>
      </c>
      <c r="BM67" s="13">
        <f>SUM(BG67:BL67)</f>
        <v>168226.02206164136</v>
      </c>
    </row>
    <row r="68" spans="1:65" x14ac:dyDescent="0.3">
      <c r="A68" s="23" t="s">
        <v>5</v>
      </c>
      <c r="B68" s="22">
        <v>0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F68" s="12" t="s">
        <v>59</v>
      </c>
      <c r="BG68" s="13">
        <f>B72+AJ72+B73+AJ73+B88+AJ88+B100+AJ100+B104+AJ104</f>
        <v>207.27433357711044</v>
      </c>
      <c r="BH68" s="13">
        <f>SUM(C72,D72,G72,L72:U72,X72:Y72,AB72:AD72,AF72,AI72,AK72,AN72:AO72,AQ72,AT72:AW72,AZ72,AR72)+SUM(C73,D73,G73,L73:U73,X73:Y73,AB73:AD73,AF73,AI73,AK73,AN73:AO73,AQ73,AT73:AW73,AZ73,AR73)+SUM(C88,D88,G88,L88:U88,X88:Y88,AB88:AD88,AF88,AI88,AK88,AN88:AO88,AQ88,AT88:AW88,AZ88,AR88)+SUM(C100,D100,G100,L100:U100,X100:Y100,AB100:AD100,AF100,AI100,AK100,AN100:AO100,AQ100,AT100:AW100,AZ100,AR100)+SUM(C104,D104,G104,L104:U104,X104:Y104,AB104:AD104,AF104,AI104,AK104,AN104:AO104,AQ104,AT104:AW104,AZ104,AR104)</f>
        <v>158057.1082363356</v>
      </c>
      <c r="BI68" s="13">
        <f>SUM(F72,H72,V72:W72,AA72,AE72,AH72,AM72,AS72,AX72,BB72,AY72)+SUM(F73,H73,V73:W73,AA73,AE73,AH73,AM73,AS73,AX73,BB73,AY73)+SUM(F88,H88,V88:W88,AA88,AE88,AH88,AM88,AS88,AX88,BB88,AY88)+SUM(F100,H100,V100:W100,AA100,AE100,AH100,AM100,AS100,AX100,BB100,AY100)+SUM(F104,H104,V104:W104,AA104,AE104,AH104,AM104,AS104,AX104,BB104,AY104)</f>
        <v>414731.93280604552</v>
      </c>
      <c r="BJ68" s="13">
        <f>SUM(E72,I72,AG72,BA72)+SUM(E73,I73,AG73,BA73)+SUM(E88,I88,AG88,BA88)+SUM(E100,I100,AG100,BA100)+SUM(E104,I104,AG104,BA104)</f>
        <v>317307.13241899584</v>
      </c>
      <c r="BK68" s="13">
        <f>SUM(J72:K72,Z72,AL72,AP72)+SUM(J73:K73,Z73,AL73,AP73)+SUM(J88:K88,Z88,AL88,AP88)+SUM(J100:K100,Z100,AL100,AP100)+SUM(J104:K104,Z104,AL104,AP104)</f>
        <v>1588886.7610882374</v>
      </c>
      <c r="BL68" s="13">
        <f>BC72+BC73+BC88+BC100+BC104</f>
        <v>25947.956126393761</v>
      </c>
      <c r="BM68" s="13">
        <f>SUM(BG68:BL68)</f>
        <v>2505138.1650095852</v>
      </c>
    </row>
    <row r="69" spans="1:65" x14ac:dyDescent="0.3">
      <c r="A69" s="23" t="s">
        <v>6</v>
      </c>
      <c r="B69" s="22">
        <v>7.8561205519117274E-6</v>
      </c>
      <c r="C69" s="22">
        <v>4.3222499079027452E-4</v>
      </c>
      <c r="D69" s="22">
        <v>1.5146620198799708E-4</v>
      </c>
      <c r="E69" s="22">
        <v>7.8504508272943406E-6</v>
      </c>
      <c r="F69" s="22">
        <v>0</v>
      </c>
      <c r="G69" s="22">
        <v>0</v>
      </c>
      <c r="H69" s="22">
        <v>0</v>
      </c>
      <c r="I69" s="22">
        <v>1.2236228853447961E-3</v>
      </c>
      <c r="J69" s="22">
        <v>3.9977413961915471E-4</v>
      </c>
      <c r="K69" s="22">
        <v>6.2489631601431856E-4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1.3775497933878026E-5</v>
      </c>
      <c r="R69" s="22">
        <v>9.5360299330129218E-3</v>
      </c>
      <c r="S69" s="22">
        <v>1.5858866058622262E-3</v>
      </c>
      <c r="T69" s="22">
        <v>0</v>
      </c>
      <c r="U69" s="22">
        <v>7.2159180567914988E-5</v>
      </c>
      <c r="V69" s="22">
        <v>1.1588555906153948E-5</v>
      </c>
      <c r="W69" s="22">
        <v>1.772126474068475E-5</v>
      </c>
      <c r="X69" s="22">
        <v>1.1064811731638191E-3</v>
      </c>
      <c r="Y69" s="22">
        <v>7.9033607150618583E-6</v>
      </c>
      <c r="Z69" s="22">
        <v>8.8623678137863017E-3</v>
      </c>
      <c r="AA69" s="22">
        <v>0</v>
      </c>
      <c r="AB69" s="22">
        <v>0</v>
      </c>
      <c r="AC69" s="22">
        <v>0</v>
      </c>
      <c r="AD69" s="22">
        <v>0</v>
      </c>
      <c r="AE69" s="22">
        <v>1.1926103783643145E-4</v>
      </c>
      <c r="AF69" s="22">
        <v>0</v>
      </c>
      <c r="AG69" s="22">
        <v>1.8046174269497643E-4</v>
      </c>
      <c r="AH69" s="22">
        <v>0</v>
      </c>
      <c r="AI69" s="22">
        <v>1.5697251912366405E-4</v>
      </c>
      <c r="AJ69" s="22">
        <v>1.5442804641088592E-6</v>
      </c>
      <c r="AK69" s="22">
        <v>1.4957789606516742E-5</v>
      </c>
      <c r="AL69" s="22">
        <v>1.5013563497936597E-3</v>
      </c>
      <c r="AM69" s="22">
        <v>1.473303785396335E-6</v>
      </c>
      <c r="AN69" s="22">
        <v>0</v>
      </c>
      <c r="AO69" s="22">
        <v>0</v>
      </c>
      <c r="AP69" s="22">
        <v>9.6648581354712658E-4</v>
      </c>
      <c r="AQ69" s="22">
        <v>6.564697538374736E-6</v>
      </c>
      <c r="AR69" s="22">
        <v>2.2420114506655151E-4</v>
      </c>
      <c r="AS69" s="22">
        <v>3.2288165355573629E-4</v>
      </c>
      <c r="AT69" s="22">
        <v>1.6132015880938522E-6</v>
      </c>
      <c r="AU69" s="22">
        <v>0</v>
      </c>
      <c r="AV69" s="22">
        <v>1.4677367595981331E-6</v>
      </c>
      <c r="AW69" s="22">
        <v>1.2221129919389524E-5</v>
      </c>
      <c r="AX69" s="22">
        <v>1.7754964701630133E-5</v>
      </c>
      <c r="AY69" s="22">
        <v>0</v>
      </c>
      <c r="AZ69" s="22">
        <v>5.1453090609814194E-3</v>
      </c>
      <c r="BA69" s="22">
        <v>0.41899319645591393</v>
      </c>
      <c r="BB69" s="22">
        <v>2.2901808331241136E-6</v>
      </c>
      <c r="BC69" s="22">
        <v>1.0760229486590613E-2</v>
      </c>
      <c r="BD69" s="22">
        <v>0.46249184704112495</v>
      </c>
      <c r="BF69" s="12" t="s">
        <v>60</v>
      </c>
      <c r="BG69" s="13">
        <f>B117+AJ117</f>
        <v>0.35715594752396013</v>
      </c>
      <c r="BH69" s="13">
        <f>SUM(C117,D117,G117,L117:U117,X117:Y117,AB117:AD117,AF117,AI117,AK117,AN117:AO117,AQ117,AT117:AW117,AZ117,AR117)</f>
        <v>3720.0773352283754</v>
      </c>
      <c r="BI69" s="13">
        <f>SUM(F117,H117,V117:W117,AA117,AE117,AH117,AM117,AS117,AX117,BB117,AY117)</f>
        <v>1746.1534315159038</v>
      </c>
      <c r="BJ69" s="13">
        <f>SUM(E117,I117,AG117,BA117)</f>
        <v>1533.6419201998774</v>
      </c>
      <c r="BK69" s="13">
        <f>SUM(J117:K117,Z117,AL117,AP117)</f>
        <v>16301.577649959769</v>
      </c>
      <c r="BL69" s="13">
        <f>BC117</f>
        <v>0</v>
      </c>
      <c r="BM69" s="13">
        <f>SUM(BG69:BL69)</f>
        <v>23301.807492851447</v>
      </c>
    </row>
    <row r="70" spans="1:65" x14ac:dyDescent="0.3">
      <c r="A70" s="23" t="s">
        <v>7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F70" s="12" t="s">
        <v>61</v>
      </c>
      <c r="BG70" s="13">
        <f>B118+AJ118</f>
        <v>1384.8411682830808</v>
      </c>
      <c r="BH70" s="13">
        <f>SUM(C118,D118,G118,L118:U118,X118:Y118,AB118:AD118,AF118,AI118,AK118,AN118:AO118,AQ118,AT118:AW118,AZ118,AR118)</f>
        <v>352884.22735662787</v>
      </c>
      <c r="BI70" s="13">
        <f>SUM(F118,H118,V118:W118,AA118,AE118,AH118,AM118,AS118,AX118,BB118,AY118)</f>
        <v>536537.21281527146</v>
      </c>
      <c r="BJ70" s="13">
        <f>SUM(E118,I118,AG118,BA118)</f>
        <v>418628.43699489412</v>
      </c>
      <c r="BK70" s="13">
        <f>SUM(J118:K118,Z118,AL118,AP118)</f>
        <v>2058249.3431728336</v>
      </c>
      <c r="BL70" s="13">
        <f>BC118</f>
        <v>47718.589954160059</v>
      </c>
      <c r="BM70" s="13">
        <f>SUM(BG70:BL70)</f>
        <v>3415402.6514620702</v>
      </c>
    </row>
    <row r="71" spans="1:65" x14ac:dyDescent="0.3">
      <c r="A71" s="25" t="s">
        <v>8</v>
      </c>
      <c r="B71" s="22">
        <v>1.1342061220129032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6.526030554632257</v>
      </c>
      <c r="K71" s="22">
        <v>0</v>
      </c>
      <c r="L71" s="22">
        <v>0</v>
      </c>
      <c r="M71" s="22">
        <v>0</v>
      </c>
      <c r="N71" s="22">
        <v>0</v>
      </c>
      <c r="O71" s="22">
        <v>6.3411806150193533</v>
      </c>
      <c r="P71" s="22">
        <v>0</v>
      </c>
      <c r="Q71" s="22">
        <v>1.2674636157935482</v>
      </c>
      <c r="R71" s="22">
        <v>18.405260181367741</v>
      </c>
      <c r="S71" s="22">
        <v>134.52881993249031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4.966393676077419</v>
      </c>
      <c r="Z71" s="22">
        <v>54.037431152929024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4.3213501554580631</v>
      </c>
      <c r="AM71" s="22">
        <v>0</v>
      </c>
      <c r="AN71" s="22">
        <v>0</v>
      </c>
      <c r="AO71" s="22">
        <v>0</v>
      </c>
      <c r="AP71" s="22">
        <v>5.1487605567999992</v>
      </c>
      <c r="AQ71" s="22">
        <v>0</v>
      </c>
      <c r="AR71" s="22">
        <v>0</v>
      </c>
      <c r="AS71" s="22">
        <v>0.6384220302451612</v>
      </c>
      <c r="AT71" s="22">
        <v>0</v>
      </c>
      <c r="AU71" s="22">
        <v>0</v>
      </c>
      <c r="AV71" s="22">
        <v>14.405879995354836</v>
      </c>
      <c r="AW71" s="22">
        <v>0</v>
      </c>
      <c r="AX71" s="22">
        <v>0</v>
      </c>
      <c r="AY71" s="22">
        <v>0</v>
      </c>
      <c r="AZ71" s="22">
        <v>1.3372651601548384</v>
      </c>
      <c r="BA71" s="22">
        <v>149.75962727029673</v>
      </c>
      <c r="BB71" s="22">
        <v>8.274104013419354</v>
      </c>
      <c r="BC71" s="22">
        <v>28.415850045419344</v>
      </c>
      <c r="BD71" s="22">
        <v>439.50804507747091</v>
      </c>
    </row>
    <row r="72" spans="1:65" x14ac:dyDescent="0.3">
      <c r="A72" s="26" t="s">
        <v>9</v>
      </c>
      <c r="B72" s="22">
        <v>31.210363234875981</v>
      </c>
      <c r="C72" s="22">
        <v>73.663795454574355</v>
      </c>
      <c r="D72" s="22">
        <v>20.709710132489839</v>
      </c>
      <c r="E72" s="22">
        <v>2.6189898921753021</v>
      </c>
      <c r="F72" s="22">
        <v>0</v>
      </c>
      <c r="G72" s="22">
        <v>0.51710254618115414</v>
      </c>
      <c r="H72" s="22">
        <v>0</v>
      </c>
      <c r="I72" s="22">
        <v>345.29475823824026</v>
      </c>
      <c r="J72" s="22">
        <v>0</v>
      </c>
      <c r="K72" s="22">
        <v>11073.541126619361</v>
      </c>
      <c r="L72" s="22">
        <v>0</v>
      </c>
      <c r="M72" s="22">
        <v>0</v>
      </c>
      <c r="N72" s="22">
        <v>3.074444765242728</v>
      </c>
      <c r="O72" s="22">
        <v>0</v>
      </c>
      <c r="P72" s="22">
        <v>0</v>
      </c>
      <c r="Q72" s="22">
        <v>696.92195612124044</v>
      </c>
      <c r="R72" s="22">
        <v>1802.5695603624035</v>
      </c>
      <c r="S72" s="22">
        <v>25094.592661667721</v>
      </c>
      <c r="T72" s="22">
        <v>0</v>
      </c>
      <c r="U72" s="22">
        <v>10.635227639048804</v>
      </c>
      <c r="V72" s="22">
        <v>14928.442466247476</v>
      </c>
      <c r="W72" s="22">
        <v>692.11117873288117</v>
      </c>
      <c r="X72" s="22">
        <v>120.86579863252069</v>
      </c>
      <c r="Y72" s="22">
        <v>52.607384696185143</v>
      </c>
      <c r="Z72" s="22">
        <v>88257.788931879797</v>
      </c>
      <c r="AA72" s="22">
        <v>0</v>
      </c>
      <c r="AB72" s="22">
        <v>3.3268216795729333</v>
      </c>
      <c r="AC72" s="22">
        <v>24.14174275305448</v>
      </c>
      <c r="AD72" s="22">
        <v>0</v>
      </c>
      <c r="AE72" s="22">
        <v>91582.16312629859</v>
      </c>
      <c r="AF72" s="22">
        <v>0</v>
      </c>
      <c r="AG72" s="22">
        <v>21.464529676296351</v>
      </c>
      <c r="AH72" s="22">
        <v>0</v>
      </c>
      <c r="AI72" s="22">
        <v>76.325184887049289</v>
      </c>
      <c r="AJ72" s="22">
        <v>0.16865488704111994</v>
      </c>
      <c r="AK72" s="22">
        <v>20.82123729415995</v>
      </c>
      <c r="AL72" s="22">
        <v>572496.38969981158</v>
      </c>
      <c r="AM72" s="22">
        <v>84425.019483980112</v>
      </c>
      <c r="AN72" s="22">
        <v>331.79460388548983</v>
      </c>
      <c r="AO72" s="22">
        <v>0.44378203590173682</v>
      </c>
      <c r="AP72" s="22">
        <v>119048.93198613565</v>
      </c>
      <c r="AQ72" s="22">
        <v>0.71694769669485547</v>
      </c>
      <c r="AR72" s="22">
        <v>675.05836259218199</v>
      </c>
      <c r="AS72" s="22">
        <v>5337.8018253433083</v>
      </c>
      <c r="AT72" s="22">
        <v>8.0446303875437959</v>
      </c>
      <c r="AU72" s="22">
        <v>0</v>
      </c>
      <c r="AV72" s="22">
        <v>262.62534009974547</v>
      </c>
      <c r="AW72" s="22">
        <v>5.5899111135243791</v>
      </c>
      <c r="AX72" s="22">
        <v>1804.0727814540985</v>
      </c>
      <c r="AY72" s="22">
        <v>1580.9110229411924</v>
      </c>
      <c r="AZ72" s="22">
        <v>5540.5942544636109</v>
      </c>
      <c r="BA72" s="22">
        <v>47162.546649671385</v>
      </c>
      <c r="BB72" s="22">
        <v>3697.0409166909672</v>
      </c>
      <c r="BC72" s="22">
        <v>3528.2482278657635</v>
      </c>
      <c r="BD72" s="22">
        <v>1080841.4071805067</v>
      </c>
    </row>
    <row r="73" spans="1:65" x14ac:dyDescent="0.3">
      <c r="A73" s="23" t="s">
        <v>360</v>
      </c>
      <c r="B73" s="22">
        <v>0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</row>
    <row r="74" spans="1:65" x14ac:dyDescent="0.3">
      <c r="A74" s="23" t="s">
        <v>10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Q74" s="22"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</row>
    <row r="75" spans="1:65" x14ac:dyDescent="0.3">
      <c r="A75" s="23" t="s">
        <v>11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</row>
    <row r="76" spans="1:65" x14ac:dyDescent="0.3">
      <c r="A76" s="23" t="s">
        <v>12</v>
      </c>
      <c r="B76" s="22">
        <v>2.6250809532471695E-2</v>
      </c>
      <c r="C76" s="22">
        <v>1.4442568483306693</v>
      </c>
      <c r="D76" s="22">
        <v>396.13207319393251</v>
      </c>
      <c r="E76" s="22">
        <v>2.6231864448820152E-2</v>
      </c>
      <c r="F76" s="22">
        <v>0</v>
      </c>
      <c r="G76" s="22">
        <v>0</v>
      </c>
      <c r="H76" s="22">
        <v>0</v>
      </c>
      <c r="I76" s="22">
        <v>4.0886708764853745</v>
      </c>
      <c r="J76" s="22">
        <v>38.579500244207374</v>
      </c>
      <c r="K76" s="22">
        <v>2.0880578474885199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4.6030094636110484E-2</v>
      </c>
      <c r="R76" s="22">
        <v>31.864137498062636</v>
      </c>
      <c r="S76" s="22">
        <v>5.4724181877740374</v>
      </c>
      <c r="T76" s="22">
        <v>0</v>
      </c>
      <c r="U76" s="22">
        <v>0.24111606900515559</v>
      </c>
      <c r="V76" s="22">
        <v>3.8722544013765195E-2</v>
      </c>
      <c r="W76" s="22">
        <v>5.9214664834670777E-2</v>
      </c>
      <c r="X76" s="22">
        <v>3.6972480674219184</v>
      </c>
      <c r="Y76" s="22">
        <v>2.6408660028393018E-2</v>
      </c>
      <c r="Z76" s="22">
        <v>1441.7533688944884</v>
      </c>
      <c r="AA76" s="22">
        <v>0</v>
      </c>
      <c r="AB76" s="22">
        <v>0</v>
      </c>
      <c r="AC76" s="22">
        <v>0</v>
      </c>
      <c r="AD76" s="22">
        <v>0</v>
      </c>
      <c r="AE76" s="22">
        <v>8908.5826897050938</v>
      </c>
      <c r="AF76" s="22">
        <v>0</v>
      </c>
      <c r="AG76" s="22">
        <v>0.60300332767054643</v>
      </c>
      <c r="AH76" s="22">
        <v>0</v>
      </c>
      <c r="AI76" s="22">
        <v>0.52451533477867063</v>
      </c>
      <c r="AJ76" s="22">
        <v>5.1601311436309232E-3</v>
      </c>
      <c r="AK76" s="22">
        <v>5.0039590410865236</v>
      </c>
      <c r="AL76" s="22">
        <v>5.0167024956369515</v>
      </c>
      <c r="AM76" s="22">
        <v>0.81090548911165716</v>
      </c>
      <c r="AN76" s="22">
        <v>3.9728942245161283E-2</v>
      </c>
      <c r="AO76" s="22">
        <v>0</v>
      </c>
      <c r="AP76" s="22">
        <v>3.2294610093639307</v>
      </c>
      <c r="AQ76" s="22">
        <v>2.1935588128955848E-2</v>
      </c>
      <c r="AR76" s="22">
        <v>24.28708305535211</v>
      </c>
      <c r="AS76" s="22">
        <v>2.2288240565778681</v>
      </c>
      <c r="AT76" s="22">
        <v>1.411721410782</v>
      </c>
      <c r="AU76" s="22">
        <v>0</v>
      </c>
      <c r="AV76" s="22">
        <v>0.15756650360355828</v>
      </c>
      <c r="AW76" s="22">
        <v>0.33917118389375772</v>
      </c>
      <c r="AX76" s="22">
        <v>1.674235201614674</v>
      </c>
      <c r="AY76" s="22">
        <v>0</v>
      </c>
      <c r="AZ76" s="22">
        <v>17.192776925076092</v>
      </c>
      <c r="BA76" s="22">
        <v>1400.0435103925674</v>
      </c>
      <c r="BB76" s="22">
        <v>7.6525176068777253E-3</v>
      </c>
      <c r="BC76" s="22">
        <v>35.954735280817467</v>
      </c>
      <c r="BD76" s="22">
        <v>12332.719043956842</v>
      </c>
    </row>
    <row r="77" spans="1:65" x14ac:dyDescent="0.3">
      <c r="A77" s="23" t="s">
        <v>13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0.63124990876490694</v>
      </c>
      <c r="K77" s="22">
        <v>2.7226981423098184E-3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1.2883996942480214E-6</v>
      </c>
      <c r="R77" s="22">
        <v>1.1379012790021437E-4</v>
      </c>
      <c r="S77" s="22">
        <v>8.5669821282070843E-5</v>
      </c>
      <c r="T77" s="22">
        <v>0</v>
      </c>
      <c r="U77" s="22">
        <v>0</v>
      </c>
      <c r="V77" s="22">
        <v>2.5901342783083769E-5</v>
      </c>
      <c r="W77" s="22">
        <v>5.2028849648815716E-7</v>
      </c>
      <c r="X77" s="22">
        <v>0</v>
      </c>
      <c r="Y77" s="22">
        <v>2.4650682496994666E-5</v>
      </c>
      <c r="Z77" s="22">
        <v>4.1333410413574682E-2</v>
      </c>
      <c r="AA77" s="22">
        <v>0</v>
      </c>
      <c r="AB77" s="22">
        <v>0</v>
      </c>
      <c r="AC77" s="22">
        <v>0</v>
      </c>
      <c r="AD77" s="22">
        <v>0</v>
      </c>
      <c r="AE77" s="22">
        <v>2.4741929593678536E-4</v>
      </c>
      <c r="AF77" s="22">
        <v>0</v>
      </c>
      <c r="AG77" s="22">
        <v>0</v>
      </c>
      <c r="AH77" s="22">
        <v>0</v>
      </c>
      <c r="AI77" s="22">
        <v>2.9952285862296891E-5</v>
      </c>
      <c r="AJ77" s="22">
        <v>0</v>
      </c>
      <c r="AK77" s="22">
        <v>1.5119096160772669</v>
      </c>
      <c r="AL77" s="22">
        <v>0.78575019107096755</v>
      </c>
      <c r="AM77" s="22">
        <v>3.1630969006707862E-6</v>
      </c>
      <c r="AN77" s="22">
        <v>0</v>
      </c>
      <c r="AO77" s="22">
        <v>0</v>
      </c>
      <c r="AP77" s="22">
        <v>7.1951600813269494E-4</v>
      </c>
      <c r="AQ77" s="22">
        <v>0</v>
      </c>
      <c r="AR77" s="22">
        <v>5.9607412654070159E-6</v>
      </c>
      <c r="AS77" s="22">
        <v>4.7770023384181479E-4</v>
      </c>
      <c r="AT77" s="22">
        <v>0</v>
      </c>
      <c r="AU77" s="22">
        <v>0</v>
      </c>
      <c r="AV77" s="22">
        <v>0</v>
      </c>
      <c r="AW77" s="22">
        <v>5.5090495305504164E-6</v>
      </c>
      <c r="AX77" s="22">
        <v>0</v>
      </c>
      <c r="AY77" s="22">
        <v>0</v>
      </c>
      <c r="AZ77" s="22">
        <v>5.7194575135073615E-3</v>
      </c>
      <c r="BA77" s="22">
        <v>1.6370049208244417E-3</v>
      </c>
      <c r="BB77" s="22">
        <v>0</v>
      </c>
      <c r="BC77" s="22">
        <v>25.424319854547107</v>
      </c>
      <c r="BD77" s="22">
        <v>28.40638318282458</v>
      </c>
    </row>
    <row r="78" spans="1:65" x14ac:dyDescent="0.3">
      <c r="A78" s="23" t="s">
        <v>14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Q78" s="22">
        <v>0</v>
      </c>
      <c r="AR78" s="22">
        <v>10.053997412060211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10.053997412060211</v>
      </c>
    </row>
    <row r="79" spans="1:65" x14ac:dyDescent="0.3">
      <c r="A79" s="23" t="s">
        <v>15</v>
      </c>
      <c r="B79" s="22">
        <v>0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</row>
    <row r="80" spans="1:65" x14ac:dyDescent="0.3">
      <c r="A80" s="23" t="s">
        <v>16</v>
      </c>
      <c r="B80" s="22">
        <v>4.8334190847248006</v>
      </c>
      <c r="C80" s="22">
        <v>740.02857538960779</v>
      </c>
      <c r="D80" s="22">
        <v>11.349686059534312</v>
      </c>
      <c r="E80" s="22">
        <v>5.5378151044234789</v>
      </c>
      <c r="F80" s="22">
        <v>0</v>
      </c>
      <c r="G80" s="22">
        <v>0</v>
      </c>
      <c r="H80" s="22">
        <v>0</v>
      </c>
      <c r="I80" s="22">
        <v>138.90799586118061</v>
      </c>
      <c r="J80" s="22">
        <v>1327.1584892359681</v>
      </c>
      <c r="K80" s="22">
        <v>96.866392953819229</v>
      </c>
      <c r="L80" s="22">
        <v>0</v>
      </c>
      <c r="M80" s="22">
        <v>0</v>
      </c>
      <c r="N80" s="22">
        <v>265.37130902943647</v>
      </c>
      <c r="O80" s="22">
        <v>1.4567278823225802</v>
      </c>
      <c r="P80" s="22">
        <v>0</v>
      </c>
      <c r="Q80" s="22">
        <v>29.370115780784385</v>
      </c>
      <c r="R80" s="22">
        <v>0</v>
      </c>
      <c r="S80" s="22">
        <v>6566.3280945531933</v>
      </c>
      <c r="T80" s="22">
        <v>4.0170374936774182</v>
      </c>
      <c r="U80" s="22">
        <v>5.4074093986218044</v>
      </c>
      <c r="V80" s="22">
        <v>255.6658029004106</v>
      </c>
      <c r="W80" s="22">
        <v>1.3328415275705578</v>
      </c>
      <c r="X80" s="22">
        <v>6652.8780943346037</v>
      </c>
      <c r="Y80" s="22">
        <v>1814.5548191319849</v>
      </c>
      <c r="Z80" s="22">
        <v>4758.5257731486463</v>
      </c>
      <c r="AA80" s="22">
        <v>0</v>
      </c>
      <c r="AB80" s="22">
        <v>0</v>
      </c>
      <c r="AC80" s="22">
        <v>0</v>
      </c>
      <c r="AD80" s="22">
        <v>0.33659242735483863</v>
      </c>
      <c r="AE80" s="22">
        <v>265.69518124203029</v>
      </c>
      <c r="AF80" s="22">
        <v>0</v>
      </c>
      <c r="AG80" s="22">
        <v>14.817988811510974</v>
      </c>
      <c r="AH80" s="22">
        <v>0</v>
      </c>
      <c r="AI80" s="22">
        <v>6263.7486835677619</v>
      </c>
      <c r="AJ80" s="22">
        <v>0.11571623388890701</v>
      </c>
      <c r="AK80" s="22">
        <v>23.627801036112704</v>
      </c>
      <c r="AL80" s="22">
        <v>7600.4008633278045</v>
      </c>
      <c r="AM80" s="22">
        <v>29.844370563314651</v>
      </c>
      <c r="AN80" s="22">
        <v>4.4654595362408598</v>
      </c>
      <c r="AO80" s="22">
        <v>0</v>
      </c>
      <c r="AP80" s="22">
        <v>313.1742738729705</v>
      </c>
      <c r="AQ80" s="22">
        <v>2.8550431517320711</v>
      </c>
      <c r="AR80" s="22">
        <v>88.044583848802944</v>
      </c>
      <c r="AS80" s="22">
        <v>5139.663532010276</v>
      </c>
      <c r="AT80" s="22">
        <v>0.12088064093043234</v>
      </c>
      <c r="AU80" s="22">
        <v>0</v>
      </c>
      <c r="AV80" s="22">
        <v>0.18980639567278065</v>
      </c>
      <c r="AW80" s="22">
        <v>28.923628394865784</v>
      </c>
      <c r="AX80" s="22">
        <v>2.9405493063325139</v>
      </c>
      <c r="AY80" s="22">
        <v>7.8412423172834504</v>
      </c>
      <c r="AZ80" s="22">
        <v>840.55999835450336</v>
      </c>
      <c r="BA80" s="22">
        <v>31458.348134112195</v>
      </c>
      <c r="BB80" s="22">
        <v>0.17160814184527601</v>
      </c>
      <c r="BC80" s="22">
        <v>1951.1277103575867</v>
      </c>
      <c r="BD80" s="22">
        <v>76716.604046521519</v>
      </c>
    </row>
    <row r="81" spans="1:56" x14ac:dyDescent="0.3">
      <c r="A81" s="23" t="s">
        <v>17</v>
      </c>
      <c r="B81" s="22">
        <v>654.08837134782436</v>
      </c>
      <c r="C81" s="22">
        <v>12413.648502151411</v>
      </c>
      <c r="D81" s="22">
        <v>489.50695527288383</v>
      </c>
      <c r="E81" s="22">
        <v>89.259648635190018</v>
      </c>
      <c r="F81" s="22">
        <v>0</v>
      </c>
      <c r="G81" s="22">
        <v>0.68716355661075257</v>
      </c>
      <c r="H81" s="22">
        <v>0</v>
      </c>
      <c r="I81" s="22">
        <v>172.32672094033816</v>
      </c>
      <c r="J81" s="22">
        <v>22185.435217484614</v>
      </c>
      <c r="K81" s="22">
        <v>290.75208644003646</v>
      </c>
      <c r="L81" s="22">
        <v>0.16001935070967738</v>
      </c>
      <c r="M81" s="22">
        <v>0</v>
      </c>
      <c r="N81" s="22">
        <v>206.72807953039134</v>
      </c>
      <c r="O81" s="22">
        <v>162.16876005725592</v>
      </c>
      <c r="P81" s="22">
        <v>0.28472408609032257</v>
      </c>
      <c r="Q81" s="22">
        <v>53.761966275067572</v>
      </c>
      <c r="R81" s="22">
        <v>14446.225983299502</v>
      </c>
      <c r="S81" s="22">
        <v>0</v>
      </c>
      <c r="T81" s="22">
        <v>0.94466596005161263</v>
      </c>
      <c r="U81" s="22">
        <v>12.263384646174213</v>
      </c>
      <c r="V81" s="22">
        <v>17.017348587720043</v>
      </c>
      <c r="W81" s="22">
        <v>45.26295075888833</v>
      </c>
      <c r="X81" s="22">
        <v>2131.1296723680225</v>
      </c>
      <c r="Y81" s="22">
        <v>13028.980424245417</v>
      </c>
      <c r="Z81" s="22">
        <v>21027.806130489385</v>
      </c>
      <c r="AA81" s="22">
        <v>0</v>
      </c>
      <c r="AB81" s="22">
        <v>2.8494480243612896</v>
      </c>
      <c r="AC81" s="22">
        <v>167.85698814926448</v>
      </c>
      <c r="AD81" s="22">
        <v>2.5650917988473112</v>
      </c>
      <c r="AE81" s="22">
        <v>7223.9781058500212</v>
      </c>
      <c r="AF81" s="22">
        <v>1.3445304065376342</v>
      </c>
      <c r="AG81" s="22">
        <v>16.280868191285585</v>
      </c>
      <c r="AH81" s="22">
        <v>0</v>
      </c>
      <c r="AI81" s="22">
        <v>1305.8841303317195</v>
      </c>
      <c r="AJ81" s="22">
        <v>0.13932164408403203</v>
      </c>
      <c r="AK81" s="22">
        <v>16.797273964935222</v>
      </c>
      <c r="AL81" s="22">
        <v>66595.185095179098</v>
      </c>
      <c r="AM81" s="22">
        <v>0.41714538887640246</v>
      </c>
      <c r="AN81" s="22">
        <v>130.46947847253332</v>
      </c>
      <c r="AO81" s="22">
        <v>6.3672987159397838</v>
      </c>
      <c r="AP81" s="22">
        <v>12592.847474799386</v>
      </c>
      <c r="AQ81" s="22">
        <v>3.5358731481634287</v>
      </c>
      <c r="AR81" s="22">
        <v>1522.5270452450688</v>
      </c>
      <c r="AS81" s="22">
        <v>10698.614067379172</v>
      </c>
      <c r="AT81" s="22">
        <v>142.92915082450492</v>
      </c>
      <c r="AU81" s="22">
        <v>1.3371731950107526</v>
      </c>
      <c r="AV81" s="22">
        <v>21.841340088952837</v>
      </c>
      <c r="AW81" s="22">
        <v>260.93632657284087</v>
      </c>
      <c r="AX81" s="22">
        <v>4.1049215500729579</v>
      </c>
      <c r="AY81" s="22">
        <v>25.983798328922244</v>
      </c>
      <c r="AZ81" s="22">
        <v>2458.2774152959191</v>
      </c>
      <c r="BA81" s="22">
        <v>38000.35896540367</v>
      </c>
      <c r="BB81" s="22">
        <v>0.20661516242434161</v>
      </c>
      <c r="BC81" s="22">
        <v>5694.6960874117813</v>
      </c>
      <c r="BD81" s="22">
        <v>234326.76980600687</v>
      </c>
    </row>
    <row r="82" spans="1:56" x14ac:dyDescent="0.3">
      <c r="A82" s="23" t="s">
        <v>18</v>
      </c>
      <c r="B82" s="22">
        <v>0</v>
      </c>
      <c r="C82" s="22">
        <v>3.2792415978770422E-3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76.957703676518506</v>
      </c>
      <c r="K82" s="22">
        <v>4.0596548975266984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1.163721690127672E-5</v>
      </c>
      <c r="R82" s="22">
        <v>0.52737686248075322</v>
      </c>
      <c r="S82" s="22">
        <v>0.23800880149813144</v>
      </c>
      <c r="T82" s="22">
        <v>0</v>
      </c>
      <c r="U82" s="22">
        <v>0</v>
      </c>
      <c r="V82" s="22">
        <v>2.3394878572754451E-4</v>
      </c>
      <c r="W82" s="22">
        <v>4.6994035406114299E-6</v>
      </c>
      <c r="X82" s="22">
        <v>1.8906559091345025E-2</v>
      </c>
      <c r="Y82" s="22">
        <v>26.618613956700663</v>
      </c>
      <c r="Z82" s="22">
        <v>0.45034228329668707</v>
      </c>
      <c r="AA82" s="22">
        <v>0</v>
      </c>
      <c r="AB82" s="22">
        <v>0</v>
      </c>
      <c r="AC82" s="22">
        <v>0</v>
      </c>
      <c r="AD82" s="22">
        <v>0</v>
      </c>
      <c r="AE82" s="22">
        <v>0.28870478715909448</v>
      </c>
      <c r="AF82" s="22">
        <v>0</v>
      </c>
      <c r="AG82" s="22">
        <v>0</v>
      </c>
      <c r="AH82" s="22">
        <v>0</v>
      </c>
      <c r="AI82" s="22">
        <v>2.7053813255678555E-4</v>
      </c>
      <c r="AJ82" s="22">
        <v>0</v>
      </c>
      <c r="AK82" s="22">
        <v>2.3911244475424322E-5</v>
      </c>
      <c r="AL82" s="22">
        <v>9.3298994807512656</v>
      </c>
      <c r="AM82" s="22">
        <v>1.6486038412477737E-2</v>
      </c>
      <c r="AN82" s="22">
        <v>0</v>
      </c>
      <c r="AO82" s="22">
        <v>0</v>
      </c>
      <c r="AP82" s="22">
        <v>1.046189521158102</v>
      </c>
      <c r="AQ82" s="22">
        <v>0</v>
      </c>
      <c r="AR82" s="22">
        <v>5.3839223423922068E-5</v>
      </c>
      <c r="AS82" s="22">
        <v>1.3807888580083036E-2</v>
      </c>
      <c r="AT82" s="22">
        <v>0</v>
      </c>
      <c r="AU82" s="22">
        <v>0</v>
      </c>
      <c r="AV82" s="22">
        <v>0</v>
      </c>
      <c r="AW82" s="22">
        <v>1.0100800746283055E-2</v>
      </c>
      <c r="AX82" s="22">
        <v>3.4441735298445073E-3</v>
      </c>
      <c r="AY82" s="22">
        <v>0</v>
      </c>
      <c r="AZ82" s="22">
        <v>5.3008155387839762E-2</v>
      </c>
      <c r="BA82" s="22">
        <v>2.0129720077156705E-2</v>
      </c>
      <c r="BB82" s="22">
        <v>0</v>
      </c>
      <c r="BC82" s="22">
        <v>9.8005587919786585E-2</v>
      </c>
      <c r="BD82" s="22">
        <v>119.75426100643919</v>
      </c>
    </row>
    <row r="83" spans="1:56" x14ac:dyDescent="0.3">
      <c r="A83" s="23" t="s">
        <v>19</v>
      </c>
      <c r="B83" s="22">
        <v>2.9949131737011335E-4</v>
      </c>
      <c r="C83" s="22">
        <v>0.4874582197808402</v>
      </c>
      <c r="D83" s="22">
        <v>19.650264698064301</v>
      </c>
      <c r="E83" s="22">
        <v>32.498941892294191</v>
      </c>
      <c r="F83" s="22">
        <v>0</v>
      </c>
      <c r="G83" s="22">
        <v>3.6786057634408599E-2</v>
      </c>
      <c r="H83" s="22">
        <v>0</v>
      </c>
      <c r="I83" s="22">
        <v>4.6646996755536775E-2</v>
      </c>
      <c r="J83" s="22">
        <v>146.91331523474784</v>
      </c>
      <c r="K83" s="22">
        <v>7.7466872601695469</v>
      </c>
      <c r="L83" s="22">
        <v>0</v>
      </c>
      <c r="M83" s="22">
        <v>0</v>
      </c>
      <c r="N83" s="22">
        <v>2.8207548994064515</v>
      </c>
      <c r="O83" s="22">
        <v>0</v>
      </c>
      <c r="P83" s="22">
        <v>0</v>
      </c>
      <c r="Q83" s="22">
        <v>5.251500401992254E-4</v>
      </c>
      <c r="R83" s="22">
        <v>114.94440030780561</v>
      </c>
      <c r="S83" s="22">
        <v>6.8036968529522257</v>
      </c>
      <c r="T83" s="22">
        <v>4.2447431904344075</v>
      </c>
      <c r="U83" s="22">
        <v>0</v>
      </c>
      <c r="V83" s="22">
        <v>4.4177935557604083E-4</v>
      </c>
      <c r="W83" s="22">
        <v>6.7557070790629718E-4</v>
      </c>
      <c r="X83" s="22">
        <v>0.15117544169502234</v>
      </c>
      <c r="Y83" s="22">
        <v>33.815516912062364</v>
      </c>
      <c r="Z83" s="22">
        <v>0.48523705043937021</v>
      </c>
      <c r="AA83" s="22">
        <v>0</v>
      </c>
      <c r="AB83" s="22">
        <v>4.0832523974193541E-2</v>
      </c>
      <c r="AC83" s="22">
        <v>0.42782185028817193</v>
      </c>
      <c r="AD83" s="22">
        <v>0</v>
      </c>
      <c r="AE83" s="22">
        <v>0.55283270043570398</v>
      </c>
      <c r="AF83" s="22">
        <v>1.2139399019354838E-2</v>
      </c>
      <c r="AG83" s="22">
        <v>6.8795692094456296E-3</v>
      </c>
      <c r="AH83" s="22">
        <v>0</v>
      </c>
      <c r="AI83" s="22">
        <v>3.5412958269834705E-2</v>
      </c>
      <c r="AJ83" s="22">
        <v>5.8871116797252662E-5</v>
      </c>
      <c r="AK83" s="22">
        <v>5.7022140693991524E-4</v>
      </c>
      <c r="AL83" s="22">
        <v>4.3306121361784005</v>
      </c>
      <c r="AM83" s="22">
        <v>0.16803103436819966</v>
      </c>
      <c r="AN83" s="22">
        <v>0</v>
      </c>
      <c r="AO83" s="22">
        <v>9.1354495529290283</v>
      </c>
      <c r="AP83" s="22">
        <v>0.56793101746240782</v>
      </c>
      <c r="AQ83" s="22">
        <v>6.3120020285534535</v>
      </c>
      <c r="AR83" s="22">
        <v>8.5470043195212744E-3</v>
      </c>
      <c r="AS83" s="22">
        <v>3.0478228863916868E-2</v>
      </c>
      <c r="AT83" s="22">
        <v>0.65926765133902931</v>
      </c>
      <c r="AU83" s="22">
        <v>8.3195347945978479</v>
      </c>
      <c r="AV83" s="22">
        <v>49.853256980418088</v>
      </c>
      <c r="AW83" s="22">
        <v>0.16148225174134542</v>
      </c>
      <c r="AX83" s="22">
        <v>7.2687944367969817E-3</v>
      </c>
      <c r="AY83" s="22">
        <v>0</v>
      </c>
      <c r="AZ83" s="22">
        <v>50.318944977580536</v>
      </c>
      <c r="BA83" s="22">
        <v>15.983101784634178</v>
      </c>
      <c r="BB83" s="22">
        <v>8.730635816951898E-5</v>
      </c>
      <c r="BC83" s="22">
        <v>109.75334646671327</v>
      </c>
      <c r="BD83" s="22">
        <v>627.33345710987771</v>
      </c>
    </row>
    <row r="84" spans="1:56" x14ac:dyDescent="0.3">
      <c r="A84" s="23" t="s">
        <v>20</v>
      </c>
      <c r="B84" s="22">
        <v>0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1.0765859777768689</v>
      </c>
      <c r="K84" s="22">
        <v>0.1285142228035456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6.0813823902689917E-5</v>
      </c>
      <c r="R84" s="22">
        <v>5.3710140035597318E-3</v>
      </c>
      <c r="S84" s="22">
        <v>4.0437058845031425E-3</v>
      </c>
      <c r="T84" s="22">
        <v>0</v>
      </c>
      <c r="U84" s="22">
        <v>0</v>
      </c>
      <c r="V84" s="22">
        <v>0</v>
      </c>
      <c r="W84" s="22">
        <v>2.4558165564059147E-5</v>
      </c>
      <c r="X84" s="22">
        <v>0</v>
      </c>
      <c r="Y84" s="22">
        <v>1.163538202582631E-3</v>
      </c>
      <c r="Z84" s="22">
        <v>1.9509805485135854</v>
      </c>
      <c r="AA84" s="22">
        <v>0</v>
      </c>
      <c r="AB84" s="22">
        <v>0</v>
      </c>
      <c r="AC84" s="22">
        <v>0</v>
      </c>
      <c r="AD84" s="22">
        <v>0</v>
      </c>
      <c r="AE84" s="22">
        <v>1.1678451617461099E-2</v>
      </c>
      <c r="AF84" s="22">
        <v>0</v>
      </c>
      <c r="AG84" s="22">
        <v>0</v>
      </c>
      <c r="AH84" s="22">
        <v>0</v>
      </c>
      <c r="AI84" s="22">
        <v>1.4137794707999244E-3</v>
      </c>
      <c r="AJ84" s="22">
        <v>0</v>
      </c>
      <c r="AK84" s="22">
        <v>1.249554960742451E-4</v>
      </c>
      <c r="AL84" s="22">
        <v>37.088237419354833</v>
      </c>
      <c r="AM84" s="22">
        <v>1.4930150850183879E-4</v>
      </c>
      <c r="AN84" s="22">
        <v>0</v>
      </c>
      <c r="AO84" s="22">
        <v>0</v>
      </c>
      <c r="AP84" s="22">
        <v>14.869256881897218</v>
      </c>
      <c r="AQ84" s="22">
        <v>0</v>
      </c>
      <c r="AR84" s="22">
        <v>2.8135327201822335E-4</v>
      </c>
      <c r="AS84" s="22">
        <v>133.54020266434458</v>
      </c>
      <c r="AT84" s="22">
        <v>0</v>
      </c>
      <c r="AU84" s="22">
        <v>0</v>
      </c>
      <c r="AV84" s="22">
        <v>0</v>
      </c>
      <c r="AW84" s="22">
        <v>2.6003294592337575E-4</v>
      </c>
      <c r="AX84" s="22">
        <v>0</v>
      </c>
      <c r="AY84" s="22">
        <v>0</v>
      </c>
      <c r="AZ84" s="22">
        <v>0.26996442454789693</v>
      </c>
      <c r="BA84" s="22">
        <v>7.7268358124656794E-2</v>
      </c>
      <c r="BB84" s="22">
        <v>0</v>
      </c>
      <c r="BC84" s="22">
        <v>7.4178353960798002</v>
      </c>
      <c r="BD84" s="22">
        <v>196.44341739783385</v>
      </c>
    </row>
    <row r="85" spans="1:56" x14ac:dyDescent="0.3">
      <c r="A85" s="23" t="s">
        <v>21</v>
      </c>
      <c r="B85" s="22">
        <v>2.7252747896409423E-2</v>
      </c>
      <c r="C85" s="22">
        <v>321.93821729980874</v>
      </c>
      <c r="D85" s="22">
        <v>0.52543366542421843</v>
      </c>
      <c r="E85" s="22">
        <v>2.7233079718634059E-2</v>
      </c>
      <c r="F85" s="22">
        <v>0</v>
      </c>
      <c r="G85" s="22">
        <v>0</v>
      </c>
      <c r="H85" s="22">
        <v>0</v>
      </c>
      <c r="I85" s="22">
        <v>4.2447268717718529</v>
      </c>
      <c r="J85" s="22">
        <v>2263.5244619378827</v>
      </c>
      <c r="K85" s="22">
        <v>10.200504005606735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5.1588119703939866E-2</v>
      </c>
      <c r="R85" s="22">
        <v>33.443850074688235</v>
      </c>
      <c r="S85" s="22">
        <v>32.932270152440509</v>
      </c>
      <c r="T85" s="22">
        <v>0</v>
      </c>
      <c r="U85" s="22">
        <v>0.25031896384919039</v>
      </c>
      <c r="V85" s="22">
        <v>0.11661697746062362</v>
      </c>
      <c r="W85" s="22">
        <v>0</v>
      </c>
      <c r="X85" s="22">
        <v>44.005926964555954</v>
      </c>
      <c r="Y85" s="22">
        <v>1.5102380743665671</v>
      </c>
      <c r="Z85" s="22">
        <v>3194.6283570193577</v>
      </c>
      <c r="AA85" s="22">
        <v>0</v>
      </c>
      <c r="AB85" s="22">
        <v>0</v>
      </c>
      <c r="AC85" s="22">
        <v>0</v>
      </c>
      <c r="AD85" s="22">
        <v>0</v>
      </c>
      <c r="AE85" s="22">
        <v>1.2204458517152312</v>
      </c>
      <c r="AF85" s="22">
        <v>0</v>
      </c>
      <c r="AG85" s="22">
        <v>0.62601870046611263</v>
      </c>
      <c r="AH85" s="22">
        <v>0</v>
      </c>
      <c r="AI85" s="22">
        <v>0.6329029178163853</v>
      </c>
      <c r="AJ85" s="22">
        <v>5.3570825309532215E-3</v>
      </c>
      <c r="AK85" s="22">
        <v>5.9698628489044794E-2</v>
      </c>
      <c r="AL85" s="22">
        <v>2323.3991873495879</v>
      </c>
      <c r="AM85" s="22">
        <v>1.4442919109356155E-2</v>
      </c>
      <c r="AN85" s="22">
        <v>0</v>
      </c>
      <c r="AO85" s="22">
        <v>0</v>
      </c>
      <c r="AP85" s="22">
        <v>739.81741226917609</v>
      </c>
      <c r="AQ85" s="22">
        <v>2.2772823538962983E-2</v>
      </c>
      <c r="AR85" s="22">
        <v>0.79533585550949992</v>
      </c>
      <c r="AS85" s="22">
        <v>2412.5883680136326</v>
      </c>
      <c r="AT85" s="22">
        <v>5.5961687318699209E-3</v>
      </c>
      <c r="AU85" s="22">
        <v>0</v>
      </c>
      <c r="AV85" s="22">
        <v>5.0915537284986229E-3</v>
      </c>
      <c r="AW85" s="22">
        <v>5.9180633492859604E-2</v>
      </c>
      <c r="AX85" s="22">
        <v>6.1591669033824563E-2</v>
      </c>
      <c r="AY85" s="22">
        <v>0</v>
      </c>
      <c r="AZ85" s="22">
        <v>34.723082684044861</v>
      </c>
      <c r="BA85" s="22">
        <v>1458.3098753421498</v>
      </c>
      <c r="BB85" s="22">
        <v>7.9445981601100144E-3</v>
      </c>
      <c r="BC85" s="22">
        <v>37.33879755151986</v>
      </c>
      <c r="BD85" s="22">
        <v>12917.120098566966</v>
      </c>
    </row>
    <row r="86" spans="1:56" x14ac:dyDescent="0.3">
      <c r="A86" s="23" t="s">
        <v>22</v>
      </c>
      <c r="B86" s="22">
        <v>2.7929991499639397E-3</v>
      </c>
      <c r="C86" s="22">
        <v>0.15366414299442546</v>
      </c>
      <c r="D86" s="22">
        <v>5.3849093914145364E-2</v>
      </c>
      <c r="E86" s="22">
        <v>2.7909834558395618E-3</v>
      </c>
      <c r="F86" s="22">
        <v>0</v>
      </c>
      <c r="G86" s="22">
        <v>0</v>
      </c>
      <c r="H86" s="22">
        <v>0</v>
      </c>
      <c r="I86" s="22">
        <v>0.43502103309919249</v>
      </c>
      <c r="J86" s="22">
        <v>0.15164147911963735</v>
      </c>
      <c r="K86" s="22">
        <v>0.22329816824614013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4.8979869810362262E-3</v>
      </c>
      <c r="R86" s="22">
        <v>4345.5948255026742</v>
      </c>
      <c r="S86" s="22">
        <v>0.56384835977464975</v>
      </c>
      <c r="T86" s="22">
        <v>0</v>
      </c>
      <c r="U86" s="22">
        <v>2.5653950783537511E-2</v>
      </c>
      <c r="V86" s="22">
        <v>4.1307547248765793E-3</v>
      </c>
      <c r="W86" s="22">
        <v>6.3004611560327998E-3</v>
      </c>
      <c r="X86" s="22">
        <v>0</v>
      </c>
      <c r="Y86" s="22">
        <v>2.8200765779676936E-3</v>
      </c>
      <c r="Z86" s="22">
        <v>6.0534790117217305</v>
      </c>
      <c r="AA86" s="22">
        <v>0</v>
      </c>
      <c r="AB86" s="22">
        <v>0</v>
      </c>
      <c r="AC86" s="22">
        <v>0</v>
      </c>
      <c r="AD86" s="22">
        <v>0</v>
      </c>
      <c r="AE86" s="22">
        <v>3.9925896261360179</v>
      </c>
      <c r="AF86" s="22">
        <v>0</v>
      </c>
      <c r="AG86" s="22">
        <v>6.4157555961310772E-2</v>
      </c>
      <c r="AH86" s="22">
        <v>0</v>
      </c>
      <c r="AI86" s="22">
        <v>5.5819187735973164E-2</v>
      </c>
      <c r="AJ86" s="22">
        <v>5.4902085514871378E-4</v>
      </c>
      <c r="AK86" s="22">
        <v>5.3188808337740002E-3</v>
      </c>
      <c r="AL86" s="22">
        <v>0.86152429578776535</v>
      </c>
      <c r="AM86" s="22">
        <v>0.28451347168162283</v>
      </c>
      <c r="AN86" s="22">
        <v>0</v>
      </c>
      <c r="AO86" s="22">
        <v>0</v>
      </c>
      <c r="AP86" s="22">
        <v>13.194009738342871</v>
      </c>
      <c r="AQ86" s="22">
        <v>2.3338738914831536E-3</v>
      </c>
      <c r="AR86" s="22">
        <v>7.9710225571230781E-2</v>
      </c>
      <c r="AS86" s="22">
        <v>0.49756478742443938</v>
      </c>
      <c r="AT86" s="22">
        <v>5.7352361569479554E-4</v>
      </c>
      <c r="AU86" s="22">
        <v>0</v>
      </c>
      <c r="AV86" s="22">
        <v>5.2180812334032441E-4</v>
      </c>
      <c r="AW86" s="22">
        <v>4.3471403913709766E-3</v>
      </c>
      <c r="AX86" s="22">
        <v>6.3122250978220372E-3</v>
      </c>
      <c r="AY86" s="22">
        <v>0</v>
      </c>
      <c r="AZ86" s="22">
        <v>48.398007057713585</v>
      </c>
      <c r="BA86" s="22">
        <v>148.96067319424054</v>
      </c>
      <c r="BB86" s="22">
        <v>8.1420251610355213E-4</v>
      </c>
      <c r="BC86" s="22">
        <v>22.22107019669977</v>
      </c>
      <c r="BD86" s="22">
        <v>4591.9094240169934</v>
      </c>
    </row>
    <row r="87" spans="1:56" x14ac:dyDescent="0.3">
      <c r="A87" s="23" t="s">
        <v>23</v>
      </c>
      <c r="B87" s="22">
        <v>0.50617615304946229</v>
      </c>
      <c r="C87" s="22">
        <v>933.8203227641709</v>
      </c>
      <c r="D87" s="22">
        <v>381.54830052927304</v>
      </c>
      <c r="E87" s="22">
        <v>157.38179037729032</v>
      </c>
      <c r="F87" s="22">
        <v>0</v>
      </c>
      <c r="G87" s="22">
        <v>0.13941915843440855</v>
      </c>
      <c r="H87" s="22">
        <v>0</v>
      </c>
      <c r="I87" s="22">
        <v>21.352099293316126</v>
      </c>
      <c r="J87" s="22">
        <v>1180.0165353061848</v>
      </c>
      <c r="K87" s="22">
        <v>0.59703771540645145</v>
      </c>
      <c r="L87" s="22">
        <v>0.25566310055913971</v>
      </c>
      <c r="M87" s="22">
        <v>0</v>
      </c>
      <c r="N87" s="22">
        <v>18.820482806916122</v>
      </c>
      <c r="O87" s="22">
        <v>390.0830337610322</v>
      </c>
      <c r="P87" s="22">
        <v>0</v>
      </c>
      <c r="Q87" s="22">
        <v>0</v>
      </c>
      <c r="R87" s="22">
        <v>8381.2771198015471</v>
      </c>
      <c r="S87" s="22">
        <v>8185.9756025830848</v>
      </c>
      <c r="T87" s="22">
        <v>3.6050336481720423E-2</v>
      </c>
      <c r="U87" s="22">
        <v>7.3572115268817195E-3</v>
      </c>
      <c r="V87" s="22">
        <v>0</v>
      </c>
      <c r="W87" s="22">
        <v>0</v>
      </c>
      <c r="X87" s="22">
        <v>60.372657859000142</v>
      </c>
      <c r="Y87" s="22">
        <v>0</v>
      </c>
      <c r="Z87" s="22">
        <v>424.38051459647301</v>
      </c>
      <c r="AA87" s="22">
        <v>0</v>
      </c>
      <c r="AB87" s="22">
        <v>0</v>
      </c>
      <c r="AC87" s="22">
        <v>22.996068208997844</v>
      </c>
      <c r="AD87" s="22">
        <v>0</v>
      </c>
      <c r="AE87" s="22">
        <v>2062.280466489668</v>
      </c>
      <c r="AF87" s="22">
        <v>6.1410644614881704</v>
      </c>
      <c r="AG87" s="22">
        <v>0</v>
      </c>
      <c r="AH87" s="22">
        <v>0</v>
      </c>
      <c r="AI87" s="22">
        <v>1370.8177233231825</v>
      </c>
      <c r="AJ87" s="22">
        <v>0</v>
      </c>
      <c r="AK87" s="22">
        <v>0</v>
      </c>
      <c r="AL87" s="22">
        <v>1029.5486844612815</v>
      </c>
      <c r="AM87" s="22">
        <v>52.571690686486015</v>
      </c>
      <c r="AN87" s="22">
        <v>6.6214903741935458E-3</v>
      </c>
      <c r="AO87" s="22">
        <v>0</v>
      </c>
      <c r="AP87" s="22">
        <v>2774.1090747442913</v>
      </c>
      <c r="AQ87" s="22">
        <v>0</v>
      </c>
      <c r="AR87" s="22">
        <v>117.33869519993115</v>
      </c>
      <c r="AS87" s="22">
        <v>4811.6339958883091</v>
      </c>
      <c r="AT87" s="22">
        <v>2.1703774004301072E-2</v>
      </c>
      <c r="AU87" s="22">
        <v>0.1471442305376344</v>
      </c>
      <c r="AV87" s="22">
        <v>7.0117904456946221</v>
      </c>
      <c r="AW87" s="22">
        <v>0</v>
      </c>
      <c r="AX87" s="22">
        <v>0</v>
      </c>
      <c r="AY87" s="22">
        <v>0</v>
      </c>
      <c r="AZ87" s="22">
        <v>400.05354153641531</v>
      </c>
      <c r="BA87" s="22">
        <v>2503.010544401754</v>
      </c>
      <c r="BB87" s="22">
        <v>0</v>
      </c>
      <c r="BC87" s="22">
        <v>711.5530806829413</v>
      </c>
      <c r="BD87" s="22">
        <v>36005.812053379101</v>
      </c>
    </row>
    <row r="88" spans="1:56" x14ac:dyDescent="0.3">
      <c r="A88" s="23" t="s">
        <v>24</v>
      </c>
      <c r="B88" s="22">
        <v>44.424255455441646</v>
      </c>
      <c r="C88" s="22">
        <v>8940.9446042122854</v>
      </c>
      <c r="D88" s="22">
        <v>716.20748703221022</v>
      </c>
      <c r="E88" s="22">
        <v>9.9734069945597899</v>
      </c>
      <c r="F88" s="22">
        <v>0</v>
      </c>
      <c r="G88" s="22">
        <v>0</v>
      </c>
      <c r="H88" s="22">
        <v>0</v>
      </c>
      <c r="I88" s="22">
        <v>606.51143508679036</v>
      </c>
      <c r="J88" s="22">
        <v>90168.474217921379</v>
      </c>
      <c r="K88" s="22">
        <v>1593.3302163593555</v>
      </c>
      <c r="L88" s="22">
        <v>0</v>
      </c>
      <c r="M88" s="22">
        <v>0</v>
      </c>
      <c r="N88" s="22">
        <v>262.8866998631575</v>
      </c>
      <c r="O88" s="22">
        <v>4.1343550553510298</v>
      </c>
      <c r="P88" s="22">
        <v>0</v>
      </c>
      <c r="Q88" s="22">
        <v>632.69754387488274</v>
      </c>
      <c r="R88" s="22">
        <v>24742.58518011562</v>
      </c>
      <c r="S88" s="22">
        <v>34263.413337750731</v>
      </c>
      <c r="T88" s="22">
        <v>0</v>
      </c>
      <c r="U88" s="22">
        <v>34.954625502962493</v>
      </c>
      <c r="V88" s="22">
        <v>15.048508343133802</v>
      </c>
      <c r="W88" s="22">
        <v>27.522359429556538</v>
      </c>
      <c r="X88" s="22">
        <v>3368.7844509876495</v>
      </c>
      <c r="Y88" s="22">
        <v>4494.2301178298276</v>
      </c>
      <c r="Z88" s="22">
        <v>0</v>
      </c>
      <c r="AA88" s="22">
        <v>0</v>
      </c>
      <c r="AB88" s="22">
        <v>0</v>
      </c>
      <c r="AC88" s="22">
        <v>769.82783911708054</v>
      </c>
      <c r="AD88" s="22">
        <v>16.77783205722189</v>
      </c>
      <c r="AE88" s="22">
        <v>30561.500652012055</v>
      </c>
      <c r="AF88" s="22">
        <v>5681.7804070063921</v>
      </c>
      <c r="AG88" s="22">
        <v>124.21868878421422</v>
      </c>
      <c r="AH88" s="22">
        <v>0</v>
      </c>
      <c r="AI88" s="22">
        <v>1047.9995118916111</v>
      </c>
      <c r="AJ88" s="22">
        <v>0.7480648320785942</v>
      </c>
      <c r="AK88" s="22">
        <v>15.517079092183772</v>
      </c>
      <c r="AL88" s="22">
        <v>287112.22606628179</v>
      </c>
      <c r="AM88" s="22">
        <v>769.39020295931277</v>
      </c>
      <c r="AN88" s="22">
        <v>5.7188876096045069</v>
      </c>
      <c r="AO88" s="22">
        <v>32.717865292654579</v>
      </c>
      <c r="AP88" s="22">
        <v>166769.15412077849</v>
      </c>
      <c r="AQ88" s="22">
        <v>4.997664030376904</v>
      </c>
      <c r="AR88" s="22">
        <v>123.42366297766883</v>
      </c>
      <c r="AS88" s="22">
        <v>71945.101902753813</v>
      </c>
      <c r="AT88" s="22">
        <v>2.8067384973198974</v>
      </c>
      <c r="AU88" s="22">
        <v>0</v>
      </c>
      <c r="AV88" s="22">
        <v>69.778392647110934</v>
      </c>
      <c r="AW88" s="22">
        <v>60.069012907620539</v>
      </c>
      <c r="AX88" s="22">
        <v>402.81426971154775</v>
      </c>
      <c r="AY88" s="22">
        <v>0.98983281198143835</v>
      </c>
      <c r="AZ88" s="22">
        <v>8249.9564936288116</v>
      </c>
      <c r="BA88" s="22">
        <v>203574.79332347499</v>
      </c>
      <c r="BB88" s="22">
        <v>267.37277977253598</v>
      </c>
      <c r="BC88" s="22">
        <v>18900.228592499119</v>
      </c>
      <c r="BD88" s="22">
        <v>966436.03268524236</v>
      </c>
    </row>
    <row r="89" spans="1:56" x14ac:dyDescent="0.3">
      <c r="A89" s="23" t="s">
        <v>25</v>
      </c>
      <c r="B89" s="22">
        <v>0</v>
      </c>
      <c r="C89" s="22">
        <v>0</v>
      </c>
      <c r="D89" s="22">
        <v>0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</row>
    <row r="90" spans="1:56" x14ac:dyDescent="0.3">
      <c r="A90" s="23" t="s">
        <v>26</v>
      </c>
      <c r="B90" s="22">
        <v>0</v>
      </c>
      <c r="C90" s="22">
        <v>0</v>
      </c>
      <c r="D90" s="22">
        <v>0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0.19400051940768759</v>
      </c>
      <c r="K90" s="22">
        <v>2.315823026661272E-2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1.0958635601637664E-5</v>
      </c>
      <c r="R90" s="22">
        <v>9.678553575332839E-4</v>
      </c>
      <c r="S90" s="22">
        <v>7.2867477202840053E-4</v>
      </c>
      <c r="T90" s="22">
        <v>0</v>
      </c>
      <c r="U90" s="22">
        <v>0</v>
      </c>
      <c r="V90" s="22">
        <v>2.2030692681791476E-4</v>
      </c>
      <c r="W90" s="22">
        <v>4.4253751892307298E-6</v>
      </c>
      <c r="X90" s="22">
        <v>0</v>
      </c>
      <c r="Y90" s="22">
        <v>2.0966928820477485E-4</v>
      </c>
      <c r="Z90" s="22">
        <v>0.35156619868624756</v>
      </c>
      <c r="AA90" s="22">
        <v>0</v>
      </c>
      <c r="AB90" s="22">
        <v>0</v>
      </c>
      <c r="AC90" s="22">
        <v>0</v>
      </c>
      <c r="AD90" s="22">
        <v>0</v>
      </c>
      <c r="AE90" s="22">
        <v>2.1044540115072643E-3</v>
      </c>
      <c r="AF90" s="22">
        <v>0</v>
      </c>
      <c r="AG90" s="22">
        <v>0</v>
      </c>
      <c r="AH90" s="22">
        <v>0</v>
      </c>
      <c r="AI90" s="22">
        <v>2.5476270109841284E-4</v>
      </c>
      <c r="AJ90" s="22">
        <v>0</v>
      </c>
      <c r="AK90" s="22">
        <v>2.2516948615016284E-5</v>
      </c>
      <c r="AL90" s="22">
        <v>6.6832909510193543</v>
      </c>
      <c r="AM90" s="22">
        <v>2.6904093863008822E-5</v>
      </c>
      <c r="AN90" s="22">
        <v>0</v>
      </c>
      <c r="AO90" s="22">
        <v>0</v>
      </c>
      <c r="AP90" s="22">
        <v>6.1199282938926977E-3</v>
      </c>
      <c r="AQ90" s="22">
        <v>0</v>
      </c>
      <c r="AR90" s="22">
        <v>4.5710862214396784</v>
      </c>
      <c r="AS90" s="22">
        <v>4.063135696834314E-3</v>
      </c>
      <c r="AT90" s="22">
        <v>0</v>
      </c>
      <c r="AU90" s="22">
        <v>0</v>
      </c>
      <c r="AV90" s="22">
        <v>0</v>
      </c>
      <c r="AW90" s="22">
        <v>4.6857870726142306E-5</v>
      </c>
      <c r="AX90" s="22">
        <v>0</v>
      </c>
      <c r="AY90" s="22">
        <v>0</v>
      </c>
      <c r="AZ90" s="22">
        <v>4.8647520648596322E-2</v>
      </c>
      <c r="BA90" s="22">
        <v>1.392373848386632E-2</v>
      </c>
      <c r="BB90" s="22">
        <v>0</v>
      </c>
      <c r="BC90" s="22">
        <v>3.3861732244068304E-5</v>
      </c>
      <c r="BD90" s="22">
        <v>11.900487691656197</v>
      </c>
    </row>
    <row r="91" spans="1:56" x14ac:dyDescent="0.3">
      <c r="A91" s="23" t="s">
        <v>27</v>
      </c>
      <c r="B91" s="22">
        <v>0</v>
      </c>
      <c r="C91" s="22">
        <v>0</v>
      </c>
      <c r="D91" s="22">
        <v>0</v>
      </c>
      <c r="E91" s="22">
        <v>0.61101641730752665</v>
      </c>
      <c r="F91" s="22">
        <v>0</v>
      </c>
      <c r="G91" s="22">
        <v>0</v>
      </c>
      <c r="H91" s="22">
        <v>0</v>
      </c>
      <c r="I91" s="22">
        <v>0</v>
      </c>
      <c r="J91" s="22">
        <v>0.76183925360860205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5.5179086451612892E-3</v>
      </c>
      <c r="Q91" s="22">
        <v>0</v>
      </c>
      <c r="R91" s="22">
        <v>0</v>
      </c>
      <c r="S91" s="22">
        <v>1.9570182661505371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6.2168437402150521E-2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0.21777346119569888</v>
      </c>
      <c r="AL91" s="22">
        <v>0</v>
      </c>
      <c r="AM91" s="22">
        <v>0</v>
      </c>
      <c r="AN91" s="22">
        <v>0</v>
      </c>
      <c r="AO91" s="22">
        <v>0</v>
      </c>
      <c r="AP91" s="22">
        <v>0</v>
      </c>
      <c r="AQ91" s="22">
        <v>0</v>
      </c>
      <c r="AR91" s="22">
        <v>14.211557645901072</v>
      </c>
      <c r="AS91" s="22">
        <v>0</v>
      </c>
      <c r="AT91" s="22">
        <v>0</v>
      </c>
      <c r="AU91" s="22">
        <v>0</v>
      </c>
      <c r="AV91" s="22">
        <v>0</v>
      </c>
      <c r="AW91" s="22">
        <v>0</v>
      </c>
      <c r="AX91" s="22">
        <v>0</v>
      </c>
      <c r="AY91" s="22">
        <v>24.278798038709674</v>
      </c>
      <c r="AZ91" s="22">
        <v>0</v>
      </c>
      <c r="BA91" s="22">
        <v>0</v>
      </c>
      <c r="BB91" s="22">
        <v>0</v>
      </c>
      <c r="BC91" s="22">
        <v>19.42009554635699</v>
      </c>
      <c r="BD91" s="22">
        <v>61.525784975277404</v>
      </c>
    </row>
    <row r="92" spans="1:56" x14ac:dyDescent="0.3">
      <c r="A92" s="23" t="s">
        <v>28</v>
      </c>
      <c r="B92" s="22">
        <v>0</v>
      </c>
      <c r="C92" s="22">
        <v>0</v>
      </c>
      <c r="D92" s="22">
        <v>2.1335913427956984E-2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0</v>
      </c>
      <c r="AQ92" s="22"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2.1335913427956984E-2</v>
      </c>
    </row>
    <row r="93" spans="1:56" x14ac:dyDescent="0.3">
      <c r="A93" s="23" t="s">
        <v>29</v>
      </c>
      <c r="B93" s="22">
        <v>0</v>
      </c>
      <c r="C93" s="22">
        <v>0</v>
      </c>
      <c r="D93" s="22">
        <v>0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17.481321398152708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341.99775411559892</v>
      </c>
      <c r="AN93" s="22">
        <v>0</v>
      </c>
      <c r="AO93" s="22">
        <v>0</v>
      </c>
      <c r="AP93" s="22">
        <v>0</v>
      </c>
      <c r="AQ93" s="22">
        <v>0</v>
      </c>
      <c r="AR93" s="22">
        <v>0</v>
      </c>
      <c r="AS93" s="22">
        <v>16206.724034318071</v>
      </c>
      <c r="AT93" s="22">
        <v>0</v>
      </c>
      <c r="AU93" s="22">
        <v>0</v>
      </c>
      <c r="AV93" s="22">
        <v>0</v>
      </c>
      <c r="AW93" s="22">
        <v>0</v>
      </c>
      <c r="AX93" s="22">
        <v>201.53987660769272</v>
      </c>
      <c r="AY93" s="22">
        <v>0</v>
      </c>
      <c r="AZ93" s="22">
        <v>0</v>
      </c>
      <c r="BA93" s="22">
        <v>0</v>
      </c>
      <c r="BB93" s="22">
        <v>10.561078713498159</v>
      </c>
      <c r="BC93" s="22">
        <v>0</v>
      </c>
      <c r="BD93" s="22">
        <v>16778.30406515301</v>
      </c>
    </row>
    <row r="94" spans="1:56" x14ac:dyDescent="0.3">
      <c r="A94" s="23" t="s">
        <v>30</v>
      </c>
      <c r="B94" s="22">
        <v>0</v>
      </c>
      <c r="C94" s="22">
        <v>0</v>
      </c>
      <c r="D94" s="22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</row>
    <row r="95" spans="1:56" x14ac:dyDescent="0.3">
      <c r="A95" s="25" t="s">
        <v>31</v>
      </c>
      <c r="B95" s="22">
        <v>1.3899074000763602E-3</v>
      </c>
      <c r="C95" s="22">
        <v>7.6469385777328813E-2</v>
      </c>
      <c r="D95" s="22">
        <v>2.6797449658960283E-2</v>
      </c>
      <c r="E95" s="22">
        <v>1.3889043105552623E-3</v>
      </c>
      <c r="F95" s="22">
        <v>0</v>
      </c>
      <c r="G95" s="22">
        <v>0</v>
      </c>
      <c r="H95" s="22">
        <v>0</v>
      </c>
      <c r="I95" s="22">
        <v>0.21648375836463729</v>
      </c>
      <c r="J95" s="22">
        <v>7.0728170646593494E-2</v>
      </c>
      <c r="K95" s="22">
        <v>0.11055685922454468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2.4371655693820127E-3</v>
      </c>
      <c r="R95" s="22">
        <v>1.6871175134932248</v>
      </c>
      <c r="S95" s="22">
        <v>0.28057557347863066</v>
      </c>
      <c r="T95" s="22">
        <v>0</v>
      </c>
      <c r="U95" s="22">
        <v>1.2766425666722415E-2</v>
      </c>
      <c r="V95" s="22">
        <v>2.0502510754169187E-3</v>
      </c>
      <c r="W95" s="22">
        <v>3.1352519146102286E-3</v>
      </c>
      <c r="X95" s="22">
        <v>0.19575900859252043</v>
      </c>
      <c r="Y95" s="22">
        <v>1.3982651450866761E-3</v>
      </c>
      <c r="Z95" s="22">
        <v>78.490890251258421</v>
      </c>
      <c r="AA95" s="22">
        <v>0</v>
      </c>
      <c r="AB95" s="22">
        <v>0</v>
      </c>
      <c r="AC95" s="22">
        <v>0</v>
      </c>
      <c r="AD95" s="22">
        <v>0</v>
      </c>
      <c r="AE95" s="22">
        <v>2.1099701555535061E-2</v>
      </c>
      <c r="AF95" s="22">
        <v>0</v>
      </c>
      <c r="AG95" s="22">
        <v>0</v>
      </c>
      <c r="AH95" s="22">
        <v>0</v>
      </c>
      <c r="AI95" s="22">
        <v>2.7771629075309542E-2</v>
      </c>
      <c r="AJ95" s="22">
        <v>2.7321460136402149E-4</v>
      </c>
      <c r="AK95" s="22">
        <v>2.6463369961683965E-3</v>
      </c>
      <c r="AL95" s="22">
        <v>0.26562045311563426</v>
      </c>
      <c r="AM95" s="22">
        <v>2.606573843096862E-4</v>
      </c>
      <c r="AN95" s="22">
        <v>0.11587608154838708</v>
      </c>
      <c r="AO95" s="22">
        <v>0</v>
      </c>
      <c r="AP95" s="22">
        <v>0.17099098409215274</v>
      </c>
      <c r="AQ95" s="22">
        <v>1.1614284210073348E-3</v>
      </c>
      <c r="AR95" s="22">
        <v>3.9665739416099369E-2</v>
      </c>
      <c r="AS95" s="22">
        <v>5.7124327034009589E-2</v>
      </c>
      <c r="AT95" s="22">
        <v>2.8540814900822244E-4</v>
      </c>
      <c r="AU95" s="22">
        <v>0</v>
      </c>
      <c r="AV95" s="22">
        <v>2.5967246429704028E-4</v>
      </c>
      <c r="AW95" s="22">
        <v>2.1621662753279198E-3</v>
      </c>
      <c r="AX95" s="22">
        <v>3.1412141226479953E-3</v>
      </c>
      <c r="AY95" s="22">
        <v>0</v>
      </c>
      <c r="AZ95" s="22">
        <v>0.91030975050373375</v>
      </c>
      <c r="BA95" s="22">
        <v>74.128412425393535</v>
      </c>
      <c r="BB95" s="22">
        <v>4.0517953695321738E-4</v>
      </c>
      <c r="BC95" s="22">
        <v>1.9037032961889542</v>
      </c>
      <c r="BD95" s="22">
        <v>158.83111380745117</v>
      </c>
    </row>
    <row r="96" spans="1:56" x14ac:dyDescent="0.3">
      <c r="A96" s="23" t="s">
        <v>32</v>
      </c>
      <c r="B96" s="22">
        <v>0</v>
      </c>
      <c r="C96" s="22">
        <v>0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</row>
    <row r="97" spans="1:56" x14ac:dyDescent="0.3">
      <c r="A97" s="23" t="s">
        <v>33</v>
      </c>
      <c r="B97" s="22">
        <v>0.55951943439442875</v>
      </c>
      <c r="C97" s="22">
        <v>0.34425221579910148</v>
      </c>
      <c r="D97" s="22">
        <v>4.3955453347993281</v>
      </c>
      <c r="E97" s="22">
        <v>1.1631741244360394</v>
      </c>
      <c r="F97" s="22">
        <v>0</v>
      </c>
      <c r="G97" s="22">
        <v>0</v>
      </c>
      <c r="H97" s="22">
        <v>0</v>
      </c>
      <c r="I97" s="22">
        <v>0.97457319349409988</v>
      </c>
      <c r="J97" s="22">
        <v>49.27097740076848</v>
      </c>
      <c r="K97" s="22">
        <v>0.8655044839958006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1.1145750114452756E-2</v>
      </c>
      <c r="R97" s="22">
        <v>448.27067290192815</v>
      </c>
      <c r="S97" s="22">
        <v>465.08947692918372</v>
      </c>
      <c r="T97" s="22">
        <v>0</v>
      </c>
      <c r="U97" s="22">
        <v>5.7472284874905813E-2</v>
      </c>
      <c r="V97" s="22">
        <v>1.2728771118758907E-2</v>
      </c>
      <c r="W97" s="22">
        <v>1.418465607930831E-2</v>
      </c>
      <c r="X97" s="22">
        <v>225.97847129229632</v>
      </c>
      <c r="Y97" s="22">
        <v>9.6246952475678455E-3</v>
      </c>
      <c r="Z97" s="22">
        <v>66.969590098278047</v>
      </c>
      <c r="AA97" s="22">
        <v>0</v>
      </c>
      <c r="AB97" s="22">
        <v>0</v>
      </c>
      <c r="AC97" s="22">
        <v>1.3978701901075263E-2</v>
      </c>
      <c r="AD97" s="22">
        <v>0</v>
      </c>
      <c r="AE97" s="22">
        <v>0.54703530315608506</v>
      </c>
      <c r="AF97" s="22">
        <v>1.83930288172043E-2</v>
      </c>
      <c r="AG97" s="22">
        <v>0.14373151972570025</v>
      </c>
      <c r="AH97" s="22">
        <v>0</v>
      </c>
      <c r="AI97" s="22">
        <v>0</v>
      </c>
      <c r="AJ97" s="22">
        <v>0.40219799404977485</v>
      </c>
      <c r="AK97" s="22">
        <v>9.9846033362851259</v>
      </c>
      <c r="AL97" s="22">
        <v>107.33900468573313</v>
      </c>
      <c r="AM97" s="22">
        <v>7.3393156393034493</v>
      </c>
      <c r="AN97" s="22">
        <v>0</v>
      </c>
      <c r="AO97" s="22">
        <v>0</v>
      </c>
      <c r="AP97" s="22">
        <v>92.590795949316785</v>
      </c>
      <c r="AQ97" s="22">
        <v>5.228553928601898E-3</v>
      </c>
      <c r="AR97" s="22">
        <v>17.755016261381595</v>
      </c>
      <c r="AS97" s="22">
        <v>11.159970434985802</v>
      </c>
      <c r="AT97" s="22">
        <v>1.2848591198221706E-3</v>
      </c>
      <c r="AU97" s="22">
        <v>0</v>
      </c>
      <c r="AV97" s="22">
        <v>1.169001428579172E-3</v>
      </c>
      <c r="AW97" s="22">
        <v>28.105461554951464</v>
      </c>
      <c r="AX97" s="22">
        <v>5.554489353969057</v>
      </c>
      <c r="AY97" s="22">
        <v>0</v>
      </c>
      <c r="AZ97" s="22">
        <v>398.21847070256604</v>
      </c>
      <c r="BA97" s="22">
        <v>333.93468563131012</v>
      </c>
      <c r="BB97" s="22">
        <v>1.8240496111576244E-3</v>
      </c>
      <c r="BC97" s="22">
        <v>119.49058341750209</v>
      </c>
      <c r="BD97" s="22">
        <v>2396.594153545851</v>
      </c>
    </row>
    <row r="98" spans="1:56" x14ac:dyDescent="0.3">
      <c r="A98" s="23" t="s">
        <v>34</v>
      </c>
      <c r="B98" s="22">
        <v>0</v>
      </c>
      <c r="C98" s="22">
        <v>0</v>
      </c>
      <c r="D98" s="22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4.1042295707811233E-2</v>
      </c>
      <c r="BD98" s="22">
        <v>4.1042295707811233E-2</v>
      </c>
    </row>
    <row r="99" spans="1:56" x14ac:dyDescent="0.3">
      <c r="A99" s="23" t="s">
        <v>35</v>
      </c>
      <c r="B99" s="22">
        <v>0.27541077917903634</v>
      </c>
      <c r="C99" s="22">
        <v>8.8955987991726979E-2</v>
      </c>
      <c r="D99" s="22">
        <v>5.4648858717818687</v>
      </c>
      <c r="E99" s="22">
        <v>1.6156969735729399E-3</v>
      </c>
      <c r="F99" s="22">
        <v>0</v>
      </c>
      <c r="G99" s="22">
        <v>0</v>
      </c>
      <c r="H99" s="22">
        <v>0</v>
      </c>
      <c r="I99" s="22">
        <v>0.25183315406200052</v>
      </c>
      <c r="J99" s="22">
        <v>4354.5291623212961</v>
      </c>
      <c r="K99" s="22">
        <v>205.60808855210811</v>
      </c>
      <c r="L99" s="22">
        <v>0</v>
      </c>
      <c r="M99" s="22">
        <v>0</v>
      </c>
      <c r="N99" s="22">
        <v>0</v>
      </c>
      <c r="O99" s="22">
        <v>0</v>
      </c>
      <c r="P99" s="22">
        <v>2.0649629684091328</v>
      </c>
      <c r="Q99" s="22">
        <v>7.8933395827440638</v>
      </c>
      <c r="R99" s="22">
        <v>6.5540803331171347</v>
      </c>
      <c r="S99" s="22">
        <v>70.327965924101591</v>
      </c>
      <c r="T99" s="22">
        <v>0</v>
      </c>
      <c r="U99" s="22">
        <v>1.4851041325389129E-2</v>
      </c>
      <c r="V99" s="22">
        <v>13.57575709927999</v>
      </c>
      <c r="W99" s="22">
        <v>3.9515348849265899E-3</v>
      </c>
      <c r="X99" s="22">
        <v>0.2277242826081573</v>
      </c>
      <c r="Y99" s="22">
        <v>1.604545177935713E-2</v>
      </c>
      <c r="Z99" s="22">
        <v>1315.4858949361787</v>
      </c>
      <c r="AA99" s="22">
        <v>0</v>
      </c>
      <c r="AB99" s="22">
        <v>0</v>
      </c>
      <c r="AC99" s="22">
        <v>0</v>
      </c>
      <c r="AD99" s="22">
        <v>0</v>
      </c>
      <c r="AE99" s="22">
        <v>4446.6173053685743</v>
      </c>
      <c r="AF99" s="22">
        <v>0</v>
      </c>
      <c r="AG99" s="22">
        <v>3.7140732160787539E-2</v>
      </c>
      <c r="AH99" s="22">
        <v>0</v>
      </c>
      <c r="AI99" s="22">
        <v>27.958461496572948</v>
      </c>
      <c r="AJ99" s="22">
        <v>3.1782751425352628E-4</v>
      </c>
      <c r="AK99" s="22">
        <v>0</v>
      </c>
      <c r="AL99" s="22">
        <v>572.73496378975358</v>
      </c>
      <c r="AM99" s="22">
        <v>2450.1869018652369</v>
      </c>
      <c r="AN99" s="22">
        <v>0</v>
      </c>
      <c r="AO99" s="22">
        <v>0</v>
      </c>
      <c r="AP99" s="22">
        <v>16.815954946203469</v>
      </c>
      <c r="AQ99" s="22">
        <v>1.3510767952710486E-3</v>
      </c>
      <c r="AR99" s="22">
        <v>4.9629316842838792E-2</v>
      </c>
      <c r="AS99" s="22">
        <v>4.3859575990628148</v>
      </c>
      <c r="AT99" s="22">
        <v>3.3201213293181136E-4</v>
      </c>
      <c r="AU99" s="22">
        <v>0</v>
      </c>
      <c r="AV99" s="22">
        <v>3.0207409646329405E-4</v>
      </c>
      <c r="AW99" s="22">
        <v>5.7376193585058979E-3</v>
      </c>
      <c r="AX99" s="22">
        <v>0.33769608640175058</v>
      </c>
      <c r="AY99" s="22">
        <v>8.7037209963417137</v>
      </c>
      <c r="AZ99" s="22">
        <v>9.1934380154123119</v>
      </c>
      <c r="BA99" s="22">
        <v>87.460304665855006</v>
      </c>
      <c r="BB99" s="22">
        <v>4.7134085957820999E-4</v>
      </c>
      <c r="BC99" s="22">
        <v>146.30582065670362</v>
      </c>
      <c r="BD99" s="22">
        <v>13753.180333003702</v>
      </c>
    </row>
    <row r="100" spans="1:56" x14ac:dyDescent="0.3">
      <c r="A100" s="23" t="s">
        <v>361</v>
      </c>
      <c r="B100" s="22">
        <v>129.34432628649768</v>
      </c>
      <c r="C100" s="22">
        <v>2000.0685229905944</v>
      </c>
      <c r="D100" s="22">
        <v>910.84217612492102</v>
      </c>
      <c r="E100" s="22">
        <v>188.77600243188081</v>
      </c>
      <c r="F100" s="22">
        <v>0</v>
      </c>
      <c r="G100" s="22">
        <v>0</v>
      </c>
      <c r="H100" s="22">
        <v>0</v>
      </c>
      <c r="I100" s="22">
        <v>27.401418281108366</v>
      </c>
      <c r="J100" s="22">
        <v>100280.91032196413</v>
      </c>
      <c r="K100" s="22">
        <v>10294.797398337689</v>
      </c>
      <c r="L100" s="22">
        <v>0.29328204111766959</v>
      </c>
      <c r="M100" s="22">
        <v>0</v>
      </c>
      <c r="N100" s="22">
        <v>5.6101767286429993</v>
      </c>
      <c r="O100" s="22">
        <v>14.867469997553227</v>
      </c>
      <c r="P100" s="22">
        <v>0</v>
      </c>
      <c r="Q100" s="22">
        <v>244.31821845565207</v>
      </c>
      <c r="R100" s="22">
        <v>1796.4250505611601</v>
      </c>
      <c r="S100" s="22">
        <v>16274.002429575758</v>
      </c>
      <c r="T100" s="22">
        <v>0</v>
      </c>
      <c r="U100" s="22">
        <v>0</v>
      </c>
      <c r="V100" s="22">
        <v>1054.0340455212431</v>
      </c>
      <c r="W100" s="22">
        <v>0</v>
      </c>
      <c r="X100" s="22">
        <v>138.0023208582293</v>
      </c>
      <c r="Y100" s="22">
        <v>1562.5496022564098</v>
      </c>
      <c r="Z100" s="22">
        <v>97748.50788152538</v>
      </c>
      <c r="AA100" s="22">
        <v>0</v>
      </c>
      <c r="AB100" s="22">
        <v>0</v>
      </c>
      <c r="AC100" s="22">
        <v>363.85766303067902</v>
      </c>
      <c r="AD100" s="22">
        <v>0</v>
      </c>
      <c r="AE100" s="22">
        <v>84066.262774946677</v>
      </c>
      <c r="AF100" s="22">
        <v>0</v>
      </c>
      <c r="AG100" s="22">
        <v>3.7868114072206458</v>
      </c>
      <c r="AH100" s="22">
        <v>0</v>
      </c>
      <c r="AI100" s="22">
        <v>133.89637228258192</v>
      </c>
      <c r="AJ100" s="22">
        <v>1.338678158733152</v>
      </c>
      <c r="AK100" s="22">
        <v>1.1472730371616207</v>
      </c>
      <c r="AL100" s="22">
        <v>0</v>
      </c>
      <c r="AM100" s="22">
        <v>636.72495870202363</v>
      </c>
      <c r="AN100" s="22">
        <v>4124.4832288511652</v>
      </c>
      <c r="AO100" s="22">
        <v>0</v>
      </c>
      <c r="AP100" s="22">
        <v>23004.88122835254</v>
      </c>
      <c r="AQ100" s="22">
        <v>4.8580626521451862</v>
      </c>
      <c r="AR100" s="22">
        <v>94.407103138355311</v>
      </c>
      <c r="AS100" s="22">
        <v>14740.040108379866</v>
      </c>
      <c r="AT100" s="22">
        <v>65.730679773230108</v>
      </c>
      <c r="AU100" s="22">
        <v>0</v>
      </c>
      <c r="AV100" s="22">
        <v>190.47163570644796</v>
      </c>
      <c r="AW100" s="22">
        <v>73.993129486875404</v>
      </c>
      <c r="AX100" s="22">
        <v>423.2762186636964</v>
      </c>
      <c r="AY100" s="22">
        <v>9.3846394183429016</v>
      </c>
      <c r="AZ100" s="22">
        <v>1415.2267009519765</v>
      </c>
      <c r="BA100" s="22">
        <v>63428.622977372303</v>
      </c>
      <c r="BB100" s="22">
        <v>787.29943168863792</v>
      </c>
      <c r="BC100" s="22">
        <v>3449.0851740535518</v>
      </c>
      <c r="BD100" s="22">
        <v>429689.52549399214</v>
      </c>
    </row>
    <row r="101" spans="1:56" x14ac:dyDescent="0.3">
      <c r="A101" s="23" t="s">
        <v>36</v>
      </c>
      <c r="B101" s="22">
        <v>0</v>
      </c>
      <c r="C101" s="22">
        <v>0</v>
      </c>
      <c r="D101" s="22">
        <v>0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2.0539465882838703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0</v>
      </c>
      <c r="AQ101" s="22"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2.0539465882838703</v>
      </c>
    </row>
    <row r="102" spans="1:56" x14ac:dyDescent="0.3">
      <c r="A102" s="23" t="s">
        <v>37</v>
      </c>
      <c r="B102" s="22">
        <v>2.3011866907386335E-2</v>
      </c>
      <c r="C102" s="22">
        <v>945.06288302006681</v>
      </c>
      <c r="D102" s="22">
        <v>6.9945305167437271</v>
      </c>
      <c r="E102" s="22">
        <v>2.2995259353131695E-2</v>
      </c>
      <c r="F102" s="22">
        <v>0</v>
      </c>
      <c r="G102" s="22">
        <v>0</v>
      </c>
      <c r="H102" s="22">
        <v>0</v>
      </c>
      <c r="I102" s="22">
        <v>178.05016358834678</v>
      </c>
      <c r="J102" s="22">
        <v>1783.9572479217989</v>
      </c>
      <c r="K102" s="22">
        <v>22.536993634668029</v>
      </c>
      <c r="L102" s="22">
        <v>0</v>
      </c>
      <c r="M102" s="22">
        <v>0</v>
      </c>
      <c r="N102" s="22">
        <v>2.5544238421333327</v>
      </c>
      <c r="O102" s="22">
        <v>39.83083962480859</v>
      </c>
      <c r="P102" s="22">
        <v>0</v>
      </c>
      <c r="Q102" s="22">
        <v>71.814400053435492</v>
      </c>
      <c r="R102" s="22">
        <v>32.305216731692774</v>
      </c>
      <c r="S102" s="22">
        <v>996.94724869049344</v>
      </c>
      <c r="T102" s="22">
        <v>0</v>
      </c>
      <c r="U102" s="22">
        <v>1.3017048351969394</v>
      </c>
      <c r="V102" s="22">
        <v>9.1885228851221097</v>
      </c>
      <c r="W102" s="22">
        <v>5.1923268521224392E-2</v>
      </c>
      <c r="X102" s="22">
        <v>130.90482442186217</v>
      </c>
      <c r="Y102" s="22">
        <v>0.99426644701999123</v>
      </c>
      <c r="Z102" s="22">
        <v>1685.9309029461292</v>
      </c>
      <c r="AA102" s="22">
        <v>0</v>
      </c>
      <c r="AB102" s="22">
        <v>0</v>
      </c>
      <c r="AC102" s="22">
        <v>0</v>
      </c>
      <c r="AD102" s="22">
        <v>0</v>
      </c>
      <c r="AE102" s="22">
        <v>1.8209387826691641</v>
      </c>
      <c r="AF102" s="22">
        <v>0</v>
      </c>
      <c r="AG102" s="22">
        <v>0.52860207240089419</v>
      </c>
      <c r="AH102" s="22">
        <v>0</v>
      </c>
      <c r="AI102" s="22">
        <v>14.009321722623673</v>
      </c>
      <c r="AJ102" s="22">
        <v>4.5234510179585092E-3</v>
      </c>
      <c r="AK102" s="22">
        <v>103.09561513286883</v>
      </c>
      <c r="AL102" s="22">
        <v>38.1256808263349</v>
      </c>
      <c r="AM102" s="22">
        <v>8.8544159392222238E-2</v>
      </c>
      <c r="AN102" s="22">
        <v>0</v>
      </c>
      <c r="AO102" s="22">
        <v>0</v>
      </c>
      <c r="AP102" s="22">
        <v>18.54562728995419</v>
      </c>
      <c r="AQ102" s="22">
        <v>0.55041974911692271</v>
      </c>
      <c r="AR102" s="22">
        <v>10.167558571035185</v>
      </c>
      <c r="AS102" s="22">
        <v>1.4680659548960775</v>
      </c>
      <c r="AT102" s="22">
        <v>4.7253323055189683E-3</v>
      </c>
      <c r="AU102" s="22">
        <v>0</v>
      </c>
      <c r="AV102" s="22">
        <v>238.67775908262865</v>
      </c>
      <c r="AW102" s="22">
        <v>4.8736871422655366</v>
      </c>
      <c r="AX102" s="22">
        <v>6.9615539851714828E-2</v>
      </c>
      <c r="AY102" s="22">
        <v>1.3751078519887925</v>
      </c>
      <c r="AZ102" s="22">
        <v>394.08753457071589</v>
      </c>
      <c r="BA102" s="22">
        <v>1399.879264218589</v>
      </c>
      <c r="BB102" s="22">
        <v>6.708315660058803E-3</v>
      </c>
      <c r="BC102" s="22">
        <v>2409.1234699592846</v>
      </c>
      <c r="BD102" s="22">
        <v>10544.974869279898</v>
      </c>
    </row>
    <row r="103" spans="1:56" x14ac:dyDescent="0.3">
      <c r="A103" s="23" t="s">
        <v>38</v>
      </c>
      <c r="B103" s="22">
        <v>0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0</v>
      </c>
      <c r="AQ103" s="22"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v>0</v>
      </c>
      <c r="AW103" s="22"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v>0</v>
      </c>
      <c r="BC103" s="22">
        <v>0.26964180246021496</v>
      </c>
      <c r="BD103" s="22">
        <v>0.26964180246021496</v>
      </c>
    </row>
    <row r="104" spans="1:56" x14ac:dyDescent="0.3">
      <c r="A104" s="23" t="s">
        <v>197</v>
      </c>
      <c r="B104" s="22">
        <v>3.3421120644638286E-2</v>
      </c>
      <c r="C104" s="22">
        <v>12.643878072246276</v>
      </c>
      <c r="D104" s="22">
        <v>8.7482059202629898</v>
      </c>
      <c r="E104" s="22">
        <v>3.3397000781760999E-2</v>
      </c>
      <c r="F104" s="22">
        <v>0</v>
      </c>
      <c r="G104" s="22">
        <v>0</v>
      </c>
      <c r="H104" s="22">
        <v>0</v>
      </c>
      <c r="I104" s="22">
        <v>5.2054761385627382</v>
      </c>
      <c r="J104" s="22">
        <v>7289.5073462486343</v>
      </c>
      <c r="K104" s="22">
        <v>225.16413855055828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1.2339340878338878</v>
      </c>
      <c r="R104" s="22">
        <v>51.063311200823655</v>
      </c>
      <c r="S104" s="22">
        <v>58.569053191321373</v>
      </c>
      <c r="T104" s="22">
        <v>0</v>
      </c>
      <c r="U104" s="22">
        <v>0.3069760276007566</v>
      </c>
      <c r="V104" s="22">
        <v>0.40390059522158683</v>
      </c>
      <c r="W104" s="22">
        <v>8.2511916106472988E-2</v>
      </c>
      <c r="X104" s="22">
        <v>7.7943170233742913</v>
      </c>
      <c r="Y104" s="22">
        <v>0.37110111292188785</v>
      </c>
      <c r="Z104" s="22">
        <v>2656.9970959645998</v>
      </c>
      <c r="AA104" s="22">
        <v>0</v>
      </c>
      <c r="AB104" s="22">
        <v>0</v>
      </c>
      <c r="AC104" s="22">
        <v>0.77179484504649876</v>
      </c>
      <c r="AD104" s="22">
        <v>0</v>
      </c>
      <c r="AE104" s="22">
        <v>431.88485834750185</v>
      </c>
      <c r="AF104" s="22">
        <v>0</v>
      </c>
      <c r="AG104" s="22">
        <v>0.76771144669907398</v>
      </c>
      <c r="AH104" s="22">
        <v>0</v>
      </c>
      <c r="AI104" s="22">
        <v>4.550921933316495</v>
      </c>
      <c r="AJ104" s="22">
        <v>6.5696017976176434E-3</v>
      </c>
      <c r="AK104" s="22">
        <v>9.9875470889544571E-2</v>
      </c>
      <c r="AL104" s="22">
        <v>10866.159311506568</v>
      </c>
      <c r="AM104" s="22">
        <v>56.374285756717342</v>
      </c>
      <c r="AN104" s="22">
        <v>0</v>
      </c>
      <c r="AO104" s="22">
        <v>0</v>
      </c>
      <c r="AP104" s="22">
        <v>0</v>
      </c>
      <c r="AQ104" s="22">
        <v>2.7927212544134498E-2</v>
      </c>
      <c r="AR104" s="22">
        <v>7.2097494675816023</v>
      </c>
      <c r="AS104" s="22">
        <v>59.28776601549658</v>
      </c>
      <c r="AT104" s="22">
        <v>6.8628026445809705E-3</v>
      </c>
      <c r="AU104" s="22">
        <v>0</v>
      </c>
      <c r="AV104" s="22">
        <v>6.243973344472532E-3</v>
      </c>
      <c r="AW104" s="22">
        <v>18.650488196466675</v>
      </c>
      <c r="AX104" s="22">
        <v>4429.1783564144398</v>
      </c>
      <c r="AY104" s="22">
        <v>0</v>
      </c>
      <c r="AZ104" s="22">
        <v>102.15224741028827</v>
      </c>
      <c r="BA104" s="22">
        <v>1805.116843098602</v>
      </c>
      <c r="BB104" s="22">
        <v>0.39564019688829577</v>
      </c>
      <c r="BC104" s="22">
        <v>70.394131975327923</v>
      </c>
      <c r="BD104" s="22">
        <v>28171.199649843653</v>
      </c>
    </row>
    <row r="105" spans="1:56" x14ac:dyDescent="0.3">
      <c r="A105" s="23" t="s">
        <v>40</v>
      </c>
      <c r="B105" s="22">
        <v>0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199.40176829192251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0</v>
      </c>
      <c r="AQ105" s="22"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2">
        <v>199.40176829192251</v>
      </c>
    </row>
    <row r="106" spans="1:56" x14ac:dyDescent="0.3">
      <c r="A106" s="23" t="s">
        <v>41</v>
      </c>
      <c r="B106" s="22">
        <v>1.0270495426407246E-3</v>
      </c>
      <c r="C106" s="22">
        <v>5.367541411489448</v>
      </c>
      <c r="D106" s="22">
        <v>1.9801541034072456E-2</v>
      </c>
      <c r="E106" s="22">
        <v>1.026308325899369E-3</v>
      </c>
      <c r="F106" s="22">
        <v>0</v>
      </c>
      <c r="G106" s="22">
        <v>0</v>
      </c>
      <c r="H106" s="22">
        <v>0</v>
      </c>
      <c r="I106" s="22">
        <v>3.4445014698614571</v>
      </c>
      <c r="J106" s="22">
        <v>14378.428884708046</v>
      </c>
      <c r="K106" s="22">
        <v>89.65060106174991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1.8012889421135999E-3</v>
      </c>
      <c r="R106" s="22">
        <v>13.635655336172688</v>
      </c>
      <c r="S106" s="22">
        <v>138.28416691017657</v>
      </c>
      <c r="T106" s="22">
        <v>0</v>
      </c>
      <c r="U106" s="22">
        <v>9.4335433003980822E-3</v>
      </c>
      <c r="V106" s="22">
        <v>14.317582382540657</v>
      </c>
      <c r="W106" s="22">
        <v>2.3168990324991209E-3</v>
      </c>
      <c r="X106" s="22">
        <v>0.14465294611116122</v>
      </c>
      <c r="Y106" s="22">
        <v>1.0405905596579156E-3</v>
      </c>
      <c r="Z106" s="22">
        <v>21.24156720967132</v>
      </c>
      <c r="AA106" s="22">
        <v>0</v>
      </c>
      <c r="AB106" s="22">
        <v>0</v>
      </c>
      <c r="AC106" s="22">
        <v>0.57301326812903197</v>
      </c>
      <c r="AD106" s="22">
        <v>0</v>
      </c>
      <c r="AE106" s="22">
        <v>6.3745685846174016</v>
      </c>
      <c r="AF106" s="22">
        <v>0</v>
      </c>
      <c r="AG106" s="22">
        <v>2.3592197837891103E-2</v>
      </c>
      <c r="AH106" s="22">
        <v>0</v>
      </c>
      <c r="AI106" s="22">
        <v>60.523313811288126</v>
      </c>
      <c r="AJ106" s="22">
        <v>2.0188750082075264E-4</v>
      </c>
      <c r="AK106" s="22">
        <v>1.9562587940162822E-3</v>
      </c>
      <c r="AL106" s="22">
        <v>49.992737782904506</v>
      </c>
      <c r="AM106" s="22">
        <v>0.36550735079027674</v>
      </c>
      <c r="AN106" s="22">
        <v>0</v>
      </c>
      <c r="AO106" s="22">
        <v>0</v>
      </c>
      <c r="AP106" s="22">
        <v>18.150148254358367</v>
      </c>
      <c r="AQ106" s="22">
        <v>8.5821870474248063E-4</v>
      </c>
      <c r="AR106" s="22">
        <v>0</v>
      </c>
      <c r="AS106" s="22">
        <v>1.6438865444118298</v>
      </c>
      <c r="AT106" s="22">
        <v>2.1089772519286294E-4</v>
      </c>
      <c r="AU106" s="22">
        <v>0</v>
      </c>
      <c r="AV106" s="22">
        <v>1.9188075815555278E-4</v>
      </c>
      <c r="AW106" s="22">
        <v>1.5993437286020956E-3</v>
      </c>
      <c r="AX106" s="22">
        <v>7.8773011877221577E-2</v>
      </c>
      <c r="AY106" s="22">
        <v>4.1145488846195495E-3</v>
      </c>
      <c r="AZ106" s="22">
        <v>1.6507849596704316</v>
      </c>
      <c r="BA106" s="22">
        <v>58.142724296428014</v>
      </c>
      <c r="BB106" s="22">
        <v>2.9940085079935568E-4</v>
      </c>
      <c r="BC106" s="22">
        <v>104.59676547623536</v>
      </c>
      <c r="BD106" s="22">
        <v>14966.676848632047</v>
      </c>
    </row>
    <row r="107" spans="1:56" x14ac:dyDescent="0.3">
      <c r="A107" s="23" t="s">
        <v>42</v>
      </c>
      <c r="B107" s="22">
        <v>19.517126448536395</v>
      </c>
      <c r="C107" s="22">
        <v>20.938774363661434</v>
      </c>
      <c r="D107" s="22">
        <v>5.9541244281136745</v>
      </c>
      <c r="E107" s="22">
        <v>270.37040641694017</v>
      </c>
      <c r="F107" s="22">
        <v>10.617129699232983</v>
      </c>
      <c r="G107" s="22">
        <v>0</v>
      </c>
      <c r="H107" s="22">
        <v>0</v>
      </c>
      <c r="I107" s="22">
        <v>35.193543447766245</v>
      </c>
      <c r="J107" s="22">
        <v>33593.829926596292</v>
      </c>
      <c r="K107" s="22">
        <v>798.62608721627089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0.48916214664654872</v>
      </c>
      <c r="R107" s="22">
        <v>404.82794617585068</v>
      </c>
      <c r="S107" s="22">
        <v>10632.71618836925</v>
      </c>
      <c r="T107" s="22">
        <v>0</v>
      </c>
      <c r="U107" s="22">
        <v>2.2075644776872978</v>
      </c>
      <c r="V107" s="22">
        <v>86.325425689089798</v>
      </c>
      <c r="W107" s="22">
        <v>1360.5413085155185</v>
      </c>
      <c r="X107" s="22">
        <v>307.40016786815886</v>
      </c>
      <c r="Y107" s="22">
        <v>28.29813667649692</v>
      </c>
      <c r="Z107" s="22">
        <v>12072.423804084083</v>
      </c>
      <c r="AA107" s="22">
        <v>0</v>
      </c>
      <c r="AB107" s="22">
        <v>0</v>
      </c>
      <c r="AC107" s="22">
        <v>0</v>
      </c>
      <c r="AD107" s="22">
        <v>0</v>
      </c>
      <c r="AE107" s="22">
        <v>19793.8267007662</v>
      </c>
      <c r="AF107" s="22">
        <v>0</v>
      </c>
      <c r="AG107" s="22">
        <v>5.1903966967777322</v>
      </c>
      <c r="AH107" s="22">
        <v>0.14793706235353385</v>
      </c>
      <c r="AI107" s="22">
        <v>10.237207937277224</v>
      </c>
      <c r="AJ107" s="22">
        <v>4.4416218640628988E-2</v>
      </c>
      <c r="AK107" s="22">
        <v>0.62120821592308229</v>
      </c>
      <c r="AL107" s="22">
        <v>57056.250844202114</v>
      </c>
      <c r="AM107" s="22">
        <v>1203.8978864865815</v>
      </c>
      <c r="AN107" s="22">
        <v>0</v>
      </c>
      <c r="AO107" s="22">
        <v>0</v>
      </c>
      <c r="AP107" s="22">
        <v>72383.575015904047</v>
      </c>
      <c r="AQ107" s="22">
        <v>0.18881223194279642</v>
      </c>
      <c r="AR107" s="22">
        <v>17.9924137334467</v>
      </c>
      <c r="AS107" s="22">
        <v>0</v>
      </c>
      <c r="AT107" s="22">
        <v>4.639851122479495E-2</v>
      </c>
      <c r="AU107" s="22">
        <v>0</v>
      </c>
      <c r="AV107" s="22">
        <v>3.8244773818943472</v>
      </c>
      <c r="AW107" s="22">
        <v>0.75889243847708998</v>
      </c>
      <c r="AX107" s="22">
        <v>170.40374506392629</v>
      </c>
      <c r="AY107" s="22">
        <v>0</v>
      </c>
      <c r="AZ107" s="22">
        <v>604.45455132409302</v>
      </c>
      <c r="BA107" s="22">
        <v>12169.859559195274</v>
      </c>
      <c r="BB107" s="22">
        <v>37.889025944454048</v>
      </c>
      <c r="BC107" s="22">
        <v>1021.6203968721139</v>
      </c>
      <c r="BD107" s="22">
        <v>224131.10670880639</v>
      </c>
    </row>
    <row r="108" spans="1:56" x14ac:dyDescent="0.3">
      <c r="A108" s="23" t="s">
        <v>43</v>
      </c>
      <c r="B108" s="22">
        <v>2.9751866550194232E-4</v>
      </c>
      <c r="C108" s="22">
        <v>1.6368766442263823E-2</v>
      </c>
      <c r="D108" s="22">
        <v>5.7361673597473685E-3</v>
      </c>
      <c r="E108" s="22">
        <v>2.9730394770442607E-4</v>
      </c>
      <c r="F108" s="22">
        <v>0</v>
      </c>
      <c r="G108" s="22">
        <v>8.0929326795698888E-3</v>
      </c>
      <c r="H108" s="22">
        <v>0</v>
      </c>
      <c r="I108" s="22">
        <v>0.29905996411287145</v>
      </c>
      <c r="J108" s="22">
        <v>71.409202170996338</v>
      </c>
      <c r="K108" s="22">
        <v>3.6493703647846223E-2</v>
      </c>
      <c r="L108" s="22">
        <v>0</v>
      </c>
      <c r="M108" s="22">
        <v>0</v>
      </c>
      <c r="N108" s="22">
        <v>0.33033879755698908</v>
      </c>
      <c r="O108" s="22">
        <v>0</v>
      </c>
      <c r="P108" s="22">
        <v>15.112080336791394</v>
      </c>
      <c r="Q108" s="22">
        <v>5.2776148525245504E-4</v>
      </c>
      <c r="R108" s="22">
        <v>0.87484005066554904</v>
      </c>
      <c r="S108" s="22">
        <v>104.57885548284935</v>
      </c>
      <c r="T108" s="22">
        <v>0</v>
      </c>
      <c r="U108" s="22">
        <v>2.7327359559236285E-3</v>
      </c>
      <c r="V108" s="22">
        <v>6.5672228549878101E-2</v>
      </c>
      <c r="W108" s="22">
        <v>6.7357234018616309E-4</v>
      </c>
      <c r="X108" s="22">
        <v>4.1903481478859826E-2</v>
      </c>
      <c r="Y108" s="22">
        <v>4.1545210902068752E-4</v>
      </c>
      <c r="Z108" s="22">
        <v>67.89079470123302</v>
      </c>
      <c r="AA108" s="22">
        <v>0</v>
      </c>
      <c r="AB108" s="22">
        <v>9.6876082780215036</v>
      </c>
      <c r="AC108" s="22">
        <v>2.778450933126881</v>
      </c>
      <c r="AD108" s="22">
        <v>0</v>
      </c>
      <c r="AE108" s="22">
        <v>5.6822708885297824E-3</v>
      </c>
      <c r="AF108" s="22">
        <v>0</v>
      </c>
      <c r="AG108" s="22">
        <v>6.834255725327313E-3</v>
      </c>
      <c r="AH108" s="22">
        <v>0</v>
      </c>
      <c r="AI108" s="22">
        <v>1.3237624047311136</v>
      </c>
      <c r="AJ108" s="22">
        <v>5.8483351904596699E-5</v>
      </c>
      <c r="AK108" s="22">
        <v>5.7893860497732895E-4</v>
      </c>
      <c r="AL108" s="22">
        <v>3.7590066156985658</v>
      </c>
      <c r="AM108" s="22">
        <v>7.0698678933057364E-5</v>
      </c>
      <c r="AN108" s="22">
        <v>0.89610836397419336</v>
      </c>
      <c r="AO108" s="22">
        <v>0</v>
      </c>
      <c r="AP108" s="22">
        <v>3.5666711502758144</v>
      </c>
      <c r="AQ108" s="22">
        <v>2.4861126278998615E-4</v>
      </c>
      <c r="AR108" s="22">
        <v>34.738235805319043</v>
      </c>
      <c r="AS108" s="22">
        <v>93.446282772878519</v>
      </c>
      <c r="AT108" s="22">
        <v>0</v>
      </c>
      <c r="AU108" s="22">
        <v>0</v>
      </c>
      <c r="AV108" s="22">
        <v>0.63240791530539187</v>
      </c>
      <c r="AW108" s="22">
        <v>4.8878216636874788E-4</v>
      </c>
      <c r="AX108" s="22">
        <v>6.7239719262933786E-4</v>
      </c>
      <c r="AY108" s="22">
        <v>0.2118364149941287</v>
      </c>
      <c r="AZ108" s="22">
        <v>13.702060162602081</v>
      </c>
      <c r="BA108" s="22">
        <v>16.125259431783224</v>
      </c>
      <c r="BB108" s="22">
        <v>8.6731299593335051E-5</v>
      </c>
      <c r="BC108" s="22">
        <v>0.67164265025458147</v>
      </c>
      <c r="BD108" s="22">
        <v>442.22843719700342</v>
      </c>
    </row>
    <row r="109" spans="1:56" x14ac:dyDescent="0.3">
      <c r="A109" s="23" t="s">
        <v>44</v>
      </c>
      <c r="B109" s="22">
        <v>0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79.021454820576864</v>
      </c>
      <c r="K109" s="22">
        <v>9.8187939092755274E-3</v>
      </c>
      <c r="L109" s="22">
        <v>1.2875120172043009E-2</v>
      </c>
      <c r="M109" s="22">
        <v>0</v>
      </c>
      <c r="N109" s="22">
        <v>0</v>
      </c>
      <c r="O109" s="22">
        <v>0</v>
      </c>
      <c r="P109" s="22">
        <v>0</v>
      </c>
      <c r="Q109" s="22">
        <v>4.6463215565508007E-6</v>
      </c>
      <c r="R109" s="22">
        <v>4.103583123667375E-4</v>
      </c>
      <c r="S109" s="22">
        <v>0.90561382718117367</v>
      </c>
      <c r="T109" s="22">
        <v>0</v>
      </c>
      <c r="U109" s="22">
        <v>0</v>
      </c>
      <c r="V109" s="22">
        <v>0.20425602719468403</v>
      </c>
      <c r="W109" s="22">
        <v>1.8763025694982557E-6</v>
      </c>
      <c r="X109" s="22">
        <v>0</v>
      </c>
      <c r="Y109" s="22">
        <v>8.8897100783871672E-5</v>
      </c>
      <c r="Z109" s="22">
        <v>0.14905957884633228</v>
      </c>
      <c r="AA109" s="22">
        <v>0</v>
      </c>
      <c r="AB109" s="22">
        <v>0</v>
      </c>
      <c r="AC109" s="22">
        <v>0</v>
      </c>
      <c r="AD109" s="22">
        <v>0</v>
      </c>
      <c r="AE109" s="22">
        <v>180.3401254873996</v>
      </c>
      <c r="AF109" s="22">
        <v>0</v>
      </c>
      <c r="AG109" s="22">
        <v>0</v>
      </c>
      <c r="AH109" s="22">
        <v>0</v>
      </c>
      <c r="AI109" s="22">
        <v>1.0801613202119521E-4</v>
      </c>
      <c r="AJ109" s="22">
        <v>0</v>
      </c>
      <c r="AK109" s="22">
        <v>9.5468986779761328E-6</v>
      </c>
      <c r="AL109" s="22">
        <v>2.8336300195784938</v>
      </c>
      <c r="AM109" s="22">
        <v>1.1406992240574468E-5</v>
      </c>
      <c r="AN109" s="22">
        <v>0</v>
      </c>
      <c r="AO109" s="22">
        <v>0</v>
      </c>
      <c r="AP109" s="22">
        <v>2.5947714469317174E-3</v>
      </c>
      <c r="AQ109" s="22">
        <v>0</v>
      </c>
      <c r="AR109" s="22">
        <v>2.1496062718834377E-5</v>
      </c>
      <c r="AS109" s="22">
        <v>1.7227176504136237E-3</v>
      </c>
      <c r="AT109" s="22">
        <v>0</v>
      </c>
      <c r="AU109" s="22">
        <v>0</v>
      </c>
      <c r="AV109" s="22">
        <v>0</v>
      </c>
      <c r="AW109" s="22">
        <v>1.9867138826699371E-5</v>
      </c>
      <c r="AX109" s="22">
        <v>0</v>
      </c>
      <c r="AY109" s="22">
        <v>0</v>
      </c>
      <c r="AZ109" s="22">
        <v>82.074134644546959</v>
      </c>
      <c r="BA109" s="22">
        <v>5.9034873151267188E-3</v>
      </c>
      <c r="BB109" s="22">
        <v>0</v>
      </c>
      <c r="BC109" s="22">
        <v>15.2504102704389</v>
      </c>
      <c r="BD109" s="22">
        <v>360.81227567751858</v>
      </c>
    </row>
    <row r="110" spans="1:56" x14ac:dyDescent="0.3">
      <c r="A110" s="23" t="s">
        <v>45</v>
      </c>
      <c r="B110" s="22">
        <v>8.6086251631615693E-5</v>
      </c>
      <c r="C110" s="22">
        <v>4.7362599737080045E-3</v>
      </c>
      <c r="D110" s="22">
        <v>1.6597450983425732E-3</v>
      </c>
      <c r="E110" s="22">
        <v>8.6024123595663423E-5</v>
      </c>
      <c r="F110" s="22">
        <v>0</v>
      </c>
      <c r="G110" s="22">
        <v>0</v>
      </c>
      <c r="H110" s="22">
        <v>0</v>
      </c>
      <c r="I110" s="22">
        <v>1.3408285541693061E-2</v>
      </c>
      <c r="J110" s="22">
        <v>2.4183959051554043</v>
      </c>
      <c r="K110" s="22">
        <v>0.13375942379057509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1.5094994707000138E-4</v>
      </c>
      <c r="R110" s="22">
        <v>0.1232979135067436</v>
      </c>
      <c r="S110" s="22">
        <v>1.7444401565808055E-2</v>
      </c>
      <c r="T110" s="22">
        <v>0</v>
      </c>
      <c r="U110" s="22">
        <v>4.1014552245578336E-3</v>
      </c>
      <c r="V110" s="22">
        <v>1.2698574737902315E-4</v>
      </c>
      <c r="W110" s="22">
        <v>1.9418709853247264E-4</v>
      </c>
      <c r="X110" s="22">
        <v>1.2124663320682724E-2</v>
      </c>
      <c r="Y110" s="22">
        <v>8.6603902620445167E-5</v>
      </c>
      <c r="Z110" s="22">
        <v>9.9534591852108625E-2</v>
      </c>
      <c r="AA110" s="22">
        <v>0</v>
      </c>
      <c r="AB110" s="22">
        <v>0</v>
      </c>
      <c r="AC110" s="22">
        <v>0</v>
      </c>
      <c r="AD110" s="22">
        <v>0</v>
      </c>
      <c r="AE110" s="22">
        <v>1.0316979253567206E-2</v>
      </c>
      <c r="AF110" s="22">
        <v>3.055082086537634</v>
      </c>
      <c r="AG110" s="22">
        <v>1.9774741093731354E-3</v>
      </c>
      <c r="AH110" s="22">
        <v>0</v>
      </c>
      <c r="AI110" s="22">
        <v>1.7200825383515803E-3</v>
      </c>
      <c r="AJ110" s="22">
        <v>1.6922005682653792E-5</v>
      </c>
      <c r="AK110" s="22">
        <v>1.6390533106140073E-4</v>
      </c>
      <c r="AL110" s="22">
        <v>8.6677199216726161E-2</v>
      </c>
      <c r="AM110" s="22">
        <v>5.3376906733356669E-4</v>
      </c>
      <c r="AN110" s="22">
        <v>0</v>
      </c>
      <c r="AO110" s="22">
        <v>6.8789927776344073E-2</v>
      </c>
      <c r="AP110" s="22">
        <v>1.9318101950733461E-2</v>
      </c>
      <c r="AQ110" s="22">
        <v>7.1935021928406554E-5</v>
      </c>
      <c r="AR110" s="22">
        <v>0.21875878314982702</v>
      </c>
      <c r="AS110" s="22">
        <v>3.8366725586487763E-3</v>
      </c>
      <c r="AT110" s="22">
        <v>1.7677233556628065E-5</v>
      </c>
      <c r="AU110" s="22">
        <v>1.0300096137634407E-2</v>
      </c>
      <c r="AV110" s="22">
        <v>0</v>
      </c>
      <c r="AW110" s="22">
        <v>1.3391740344504004E-4</v>
      </c>
      <c r="AX110" s="22">
        <v>143.0517166486996</v>
      </c>
      <c r="AY110" s="22">
        <v>0</v>
      </c>
      <c r="AZ110" s="22">
        <v>5.6403402414322353E-2</v>
      </c>
      <c r="BA110" s="22">
        <v>4.591435927858643</v>
      </c>
      <c r="BB110" s="22">
        <v>4.2760364348994919</v>
      </c>
      <c r="BC110" s="22">
        <v>929.6344054833952</v>
      </c>
      <c r="BD110" s="22">
        <v>1087.9169069086595</v>
      </c>
    </row>
    <row r="111" spans="1:56" x14ac:dyDescent="0.3">
      <c r="A111" s="23" t="s">
        <v>46</v>
      </c>
      <c r="B111" s="22">
        <v>9.6745607051576549E-3</v>
      </c>
      <c r="C111" s="22">
        <v>0.53227122522568238</v>
      </c>
      <c r="D111" s="22">
        <v>0.18652577391470426</v>
      </c>
      <c r="E111" s="22">
        <v>9.6675786209813735E-3</v>
      </c>
      <c r="F111" s="22">
        <v>0</v>
      </c>
      <c r="G111" s="22">
        <v>0</v>
      </c>
      <c r="H111" s="22">
        <v>0</v>
      </c>
      <c r="I111" s="22">
        <v>3.1136673689773726</v>
      </c>
      <c r="J111" s="22">
        <v>19.330392218055344</v>
      </c>
      <c r="K111" s="22">
        <v>0.85419581531221533</v>
      </c>
      <c r="L111" s="22">
        <v>0</v>
      </c>
      <c r="M111" s="22">
        <v>0</v>
      </c>
      <c r="N111" s="22">
        <v>0</v>
      </c>
      <c r="O111" s="22">
        <v>0.27589543225806445</v>
      </c>
      <c r="P111" s="22">
        <v>0</v>
      </c>
      <c r="Q111" s="22">
        <v>0.31313190803854885</v>
      </c>
      <c r="R111" s="22">
        <v>11.746853316115057</v>
      </c>
      <c r="S111" s="22">
        <v>2.1105433196442624</v>
      </c>
      <c r="T111" s="22">
        <v>0</v>
      </c>
      <c r="U111" s="22">
        <v>8.886171848124795E-2</v>
      </c>
      <c r="V111" s="22">
        <v>20.5832646829559</v>
      </c>
      <c r="W111" s="22">
        <v>4.9061029460476809E-2</v>
      </c>
      <c r="X111" s="22">
        <v>1.362596106838319</v>
      </c>
      <c r="Y111" s="22">
        <v>1.0499191644817232E-2</v>
      </c>
      <c r="Z111" s="22">
        <v>136.34594789985206</v>
      </c>
      <c r="AA111" s="22">
        <v>0</v>
      </c>
      <c r="AB111" s="22">
        <v>0</v>
      </c>
      <c r="AC111" s="22">
        <v>0</v>
      </c>
      <c r="AD111" s="22">
        <v>0</v>
      </c>
      <c r="AE111" s="22">
        <v>0.15455907940637734</v>
      </c>
      <c r="AF111" s="22">
        <v>0</v>
      </c>
      <c r="AG111" s="22">
        <v>0.22223285311428193</v>
      </c>
      <c r="AH111" s="22">
        <v>0</v>
      </c>
      <c r="AI111" s="22">
        <v>0.19423792435141179</v>
      </c>
      <c r="AJ111" s="22">
        <v>1.9017319040725007E-3</v>
      </c>
      <c r="AK111" s="22">
        <v>7.5210188048972606</v>
      </c>
      <c r="AL111" s="22">
        <v>26.279964550140775</v>
      </c>
      <c r="AM111" s="22">
        <v>1.9126756110734834E-3</v>
      </c>
      <c r="AN111" s="22">
        <v>0</v>
      </c>
      <c r="AO111" s="22">
        <v>0</v>
      </c>
      <c r="AP111" s="22">
        <v>31.105286294970732</v>
      </c>
      <c r="AQ111" s="22">
        <v>8.0842146484820156E-3</v>
      </c>
      <c r="AR111" s="22">
        <v>108.0848131095819</v>
      </c>
      <c r="AS111" s="22">
        <v>42.075992414005484</v>
      </c>
      <c r="AT111" s="22">
        <v>1.9866060596375216E-3</v>
      </c>
      <c r="AU111" s="22">
        <v>0</v>
      </c>
      <c r="AV111" s="22">
        <v>1.8074707848606182E-3</v>
      </c>
      <c r="AW111" s="22">
        <v>0</v>
      </c>
      <c r="AX111" s="22">
        <v>2.1864670060600434E-2</v>
      </c>
      <c r="AY111" s="22">
        <v>1.8975984132905188</v>
      </c>
      <c r="AZ111" s="22">
        <v>6.7510429449111218</v>
      </c>
      <c r="BA111" s="22">
        <v>517.61635354674775</v>
      </c>
      <c r="BB111" s="22">
        <v>2.8202843056495805E-3</v>
      </c>
      <c r="BC111" s="22">
        <v>25.067419010663922</v>
      </c>
      <c r="BD111" s="22">
        <v>963.93394574555612</v>
      </c>
    </row>
    <row r="112" spans="1:56" x14ac:dyDescent="0.3">
      <c r="A112" s="23" t="s">
        <v>47</v>
      </c>
      <c r="B112" s="22">
        <v>1.563429144353694E-5</v>
      </c>
      <c r="C112" s="22">
        <v>8.6025248102973464E-4</v>
      </c>
      <c r="D112" s="22">
        <v>3.0142953256359194E-4</v>
      </c>
      <c r="E112" s="22">
        <v>1.562300825019907E-5</v>
      </c>
      <c r="F112" s="22">
        <v>0</v>
      </c>
      <c r="G112" s="22">
        <v>0</v>
      </c>
      <c r="H112" s="22">
        <v>0</v>
      </c>
      <c r="I112" s="22">
        <v>3.1746145760576171E-3</v>
      </c>
      <c r="J112" s="22">
        <v>0.10546619446649169</v>
      </c>
      <c r="K112" s="22">
        <v>1.2564412161726803E-3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2.7420393407117401E-5</v>
      </c>
      <c r="R112" s="22">
        <v>2.2886554739552822E-2</v>
      </c>
      <c r="S112" s="22">
        <v>3.3478708787547007E-3</v>
      </c>
      <c r="T112" s="22">
        <v>0</v>
      </c>
      <c r="U112" s="22">
        <v>1.4360238642863768E-4</v>
      </c>
      <c r="V112" s="22">
        <v>2.3184361449311355E-5</v>
      </c>
      <c r="W112" s="22">
        <v>3.5269151648388411E-5</v>
      </c>
      <c r="X112" s="22">
        <v>2.2025089269304848E-3</v>
      </c>
      <c r="Y112" s="22">
        <v>7.5535441761243852E-4</v>
      </c>
      <c r="Z112" s="22">
        <v>9.6135686144392024E-2</v>
      </c>
      <c r="AA112" s="22">
        <v>0</v>
      </c>
      <c r="AB112" s="22">
        <v>0</v>
      </c>
      <c r="AC112" s="22">
        <v>0</v>
      </c>
      <c r="AD112" s="22">
        <v>0</v>
      </c>
      <c r="AE112" s="22">
        <v>0.26546412120145796</v>
      </c>
      <c r="AF112" s="22">
        <v>0</v>
      </c>
      <c r="AG112" s="22">
        <v>3.591329156749346E-4</v>
      </c>
      <c r="AH112" s="22">
        <v>0</v>
      </c>
      <c r="AI112" s="22">
        <v>7.0330047459392628E-2</v>
      </c>
      <c r="AJ112" s="22">
        <v>3.0732383352446387E-6</v>
      </c>
      <c r="AK112" s="22">
        <v>2.977965877902619E-5</v>
      </c>
      <c r="AL112" s="22">
        <v>6.6959128188908475E-3</v>
      </c>
      <c r="AM112" s="22">
        <v>3.6253221351971129E-4</v>
      </c>
      <c r="AN112" s="22">
        <v>0</v>
      </c>
      <c r="AO112" s="22">
        <v>0</v>
      </c>
      <c r="AP112" s="22">
        <v>1.9267775290285846E-3</v>
      </c>
      <c r="AQ112" s="22">
        <v>1.3064259118152767E-5</v>
      </c>
      <c r="AR112" s="22">
        <v>4.4620586102025187E-4</v>
      </c>
      <c r="AS112" s="22">
        <v>0.19495327569782453</v>
      </c>
      <c r="AT112" s="22">
        <v>3.210396737012712E-6</v>
      </c>
      <c r="AU112" s="22">
        <v>0</v>
      </c>
      <c r="AV112" s="22">
        <v>2.9209104048646172E-6</v>
      </c>
      <c r="AW112" s="22">
        <v>2.4626235206862109E-5</v>
      </c>
      <c r="AX112" s="22">
        <v>0</v>
      </c>
      <c r="AY112" s="22">
        <v>9.2638677868344773E-7</v>
      </c>
      <c r="AZ112" s="22">
        <v>0.35572570036608492</v>
      </c>
      <c r="BA112" s="22">
        <v>0.83456800235199302</v>
      </c>
      <c r="BB112" s="22">
        <v>4.5576381328251973E-6</v>
      </c>
      <c r="BC112" s="22">
        <v>4.0369974824096391E-2</v>
      </c>
      <c r="BD112" s="22">
        <v>2.0079314829346613</v>
      </c>
    </row>
    <row r="113" spans="1:65" x14ac:dyDescent="0.3">
      <c r="A113" s="23" t="s">
        <v>48</v>
      </c>
      <c r="B113" s="22">
        <v>2.6981686260137801E-6</v>
      </c>
      <c r="C113" s="22">
        <v>1.4844679404080991E-4</v>
      </c>
      <c r="D113" s="22">
        <v>5.2020759025398394E-5</v>
      </c>
      <c r="E113" s="22">
        <v>2.6962213706248532E-6</v>
      </c>
      <c r="F113" s="22">
        <v>0</v>
      </c>
      <c r="G113" s="22">
        <v>0</v>
      </c>
      <c r="H113" s="22">
        <v>0</v>
      </c>
      <c r="I113" s="22">
        <v>4.2025079140446491E-4</v>
      </c>
      <c r="J113" s="22">
        <v>1.3730161520364811E-4</v>
      </c>
      <c r="K113" s="22">
        <v>2.146193688398956E-4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4.7311667491994679E-6</v>
      </c>
      <c r="R113" s="22">
        <v>3.2751300864041089E-3</v>
      </c>
      <c r="S113" s="22">
        <v>5.4466952945518132E-4</v>
      </c>
      <c r="T113" s="22">
        <v>0</v>
      </c>
      <c r="U113" s="22">
        <v>2.4782923810892039E-5</v>
      </c>
      <c r="V113" s="22">
        <v>3.9800659575141671E-6</v>
      </c>
      <c r="W113" s="22">
        <v>6.0863323342160792E-6</v>
      </c>
      <c r="X113" s="22">
        <v>3.8001870859517877E-4</v>
      </c>
      <c r="Y113" s="22">
        <v>2.7143931639720784E-6</v>
      </c>
      <c r="Z113" s="22">
        <v>3.0437622016293636E-3</v>
      </c>
      <c r="AA113" s="22">
        <v>0</v>
      </c>
      <c r="AB113" s="22">
        <v>0</v>
      </c>
      <c r="AC113" s="22">
        <v>0</v>
      </c>
      <c r="AD113" s="22">
        <v>0</v>
      </c>
      <c r="AE113" s="22">
        <v>4.095996089543171E-5</v>
      </c>
      <c r="AF113" s="22">
        <v>0</v>
      </c>
      <c r="AG113" s="22">
        <v>6.1979218510956979E-5</v>
      </c>
      <c r="AH113" s="22">
        <v>0</v>
      </c>
      <c r="AI113" s="22">
        <v>5.3911892447062004E-5</v>
      </c>
      <c r="AJ113" s="22">
        <v>5.3037998468729985E-7</v>
      </c>
      <c r="AK113" s="22">
        <v>5.1372224196582003E-6</v>
      </c>
      <c r="AL113" s="22">
        <v>5.1563778492350965E-4</v>
      </c>
      <c r="AM113" s="22">
        <v>5.0600318873370526E-7</v>
      </c>
      <c r="AN113" s="22">
        <v>0</v>
      </c>
      <c r="AO113" s="22">
        <v>0</v>
      </c>
      <c r="AP113" s="22">
        <v>3.319375870531527E-4</v>
      </c>
      <c r="AQ113" s="22">
        <v>2.2546320184715554E-6</v>
      </c>
      <c r="AR113" s="22">
        <v>7.7001427299601169E-5</v>
      </c>
      <c r="AS113" s="22">
        <v>1.1089304724677896E-4</v>
      </c>
      <c r="AT113" s="22">
        <v>5.5405080455024898E-7</v>
      </c>
      <c r="AU113" s="22">
        <v>0</v>
      </c>
      <c r="AV113" s="22">
        <v>5.0409120504536141E-7</v>
      </c>
      <c r="AW113" s="22">
        <v>4.1973222158500351E-6</v>
      </c>
      <c r="AX113" s="22">
        <v>6.0979065172648116E-6</v>
      </c>
      <c r="AY113" s="22">
        <v>0</v>
      </c>
      <c r="AZ113" s="22">
        <v>1.7671459326201642E-3</v>
      </c>
      <c r="BA113" s="22">
        <v>0.14390236118709671</v>
      </c>
      <c r="BB113" s="22">
        <v>7.8655794943598453E-7</v>
      </c>
      <c r="BC113" s="22">
        <v>3.6955789333403505E-3</v>
      </c>
      <c r="BD113" s="22">
        <v>0.15884188426434792</v>
      </c>
    </row>
    <row r="114" spans="1:65" x14ac:dyDescent="0.3">
      <c r="A114" s="23" t="s">
        <v>49</v>
      </c>
      <c r="B114" s="22">
        <v>21.039863596288701</v>
      </c>
      <c r="C114" s="22">
        <v>2118.3947993665101</v>
      </c>
      <c r="D114" s="22">
        <v>710.74030382691546</v>
      </c>
      <c r="E114" s="22">
        <v>1.7988568916103047</v>
      </c>
      <c r="F114" s="22">
        <v>0</v>
      </c>
      <c r="G114" s="22">
        <v>0</v>
      </c>
      <c r="H114" s="22">
        <v>0</v>
      </c>
      <c r="I114" s="22">
        <v>115.4553073104106</v>
      </c>
      <c r="J114" s="22">
        <v>2864.506907208035</v>
      </c>
      <c r="K114" s="22">
        <v>43.578579607608958</v>
      </c>
      <c r="L114" s="22">
        <v>4.0464663397849444E-3</v>
      </c>
      <c r="M114" s="22">
        <v>0</v>
      </c>
      <c r="N114" s="22">
        <v>6.1756433556645156</v>
      </c>
      <c r="O114" s="22">
        <v>19.608072300868816</v>
      </c>
      <c r="P114" s="22">
        <v>0</v>
      </c>
      <c r="Q114" s="22">
        <v>323.73910033169966</v>
      </c>
      <c r="R114" s="22">
        <v>7333.6871798900547</v>
      </c>
      <c r="S114" s="22">
        <v>9284.9133009542747</v>
      </c>
      <c r="T114" s="22">
        <v>2.8866019425720424</v>
      </c>
      <c r="U114" s="22">
        <v>1.2750861042508295</v>
      </c>
      <c r="V114" s="22">
        <v>56.229750979722247</v>
      </c>
      <c r="W114" s="22">
        <v>19.298008474678308</v>
      </c>
      <c r="X114" s="22">
        <v>511.28709058242998</v>
      </c>
      <c r="Y114" s="22">
        <v>3057.3268263512505</v>
      </c>
      <c r="Z114" s="22">
        <v>1480.398147487705</v>
      </c>
      <c r="AA114" s="22">
        <v>0</v>
      </c>
      <c r="AB114" s="22">
        <v>1.0594384598709676</v>
      </c>
      <c r="AC114" s="22">
        <v>54.353607318296767</v>
      </c>
      <c r="AD114" s="22">
        <v>0.8251112727397848</v>
      </c>
      <c r="AE114" s="22">
        <v>2114.7282327693042</v>
      </c>
      <c r="AF114" s="22">
        <v>0</v>
      </c>
      <c r="AG114" s="22">
        <v>2.827142910256224</v>
      </c>
      <c r="AH114" s="22">
        <v>0</v>
      </c>
      <c r="AI114" s="22">
        <v>1470.8964463717982</v>
      </c>
      <c r="AJ114" s="22">
        <v>0.57381719147498855</v>
      </c>
      <c r="AK114" s="22">
        <v>31.131567161647304</v>
      </c>
      <c r="AL114" s="22">
        <v>4256.3053270691562</v>
      </c>
      <c r="AM114" s="22">
        <v>13.989901334876054</v>
      </c>
      <c r="AN114" s="22">
        <v>7.027976311053763</v>
      </c>
      <c r="AO114" s="22">
        <v>0.13463697094193547</v>
      </c>
      <c r="AP114" s="22">
        <v>414.12205867625102</v>
      </c>
      <c r="AQ114" s="22">
        <v>1.2899102197659211</v>
      </c>
      <c r="AR114" s="22">
        <v>73.578113174058316</v>
      </c>
      <c r="AS114" s="22">
        <v>5554.9492555831839</v>
      </c>
      <c r="AT114" s="22">
        <v>1.6860909646775821E-2</v>
      </c>
      <c r="AU114" s="22">
        <v>0</v>
      </c>
      <c r="AV114" s="22">
        <v>8.3551076622046736</v>
      </c>
      <c r="AW114" s="22">
        <v>79.497558755385526</v>
      </c>
      <c r="AX114" s="22">
        <v>6.730534941638588</v>
      </c>
      <c r="AY114" s="22">
        <v>67.492710540346451</v>
      </c>
      <c r="AZ114" s="22">
        <v>0</v>
      </c>
      <c r="BA114" s="22">
        <v>4489.5970879987326</v>
      </c>
      <c r="BB114" s="22">
        <v>2.3936582003809024E-2</v>
      </c>
      <c r="BC114" s="22">
        <v>1684.7235303988091</v>
      </c>
      <c r="BD114" s="22">
        <v>48306.573343612341</v>
      </c>
    </row>
    <row r="115" spans="1:65" x14ac:dyDescent="0.3">
      <c r="A115" s="23" t="s">
        <v>50</v>
      </c>
      <c r="B115" s="22">
        <v>194.93667661625804</v>
      </c>
      <c r="C115" s="22">
        <v>4838.7592071016243</v>
      </c>
      <c r="D115" s="22">
        <v>445.46600693708376</v>
      </c>
      <c r="E115" s="22">
        <v>380.51470427489022</v>
      </c>
      <c r="F115" s="22">
        <v>0</v>
      </c>
      <c r="G115" s="22">
        <v>347.37690390637414</v>
      </c>
      <c r="H115" s="22">
        <v>0</v>
      </c>
      <c r="I115" s="22">
        <v>571.48152151638703</v>
      </c>
      <c r="J115" s="22">
        <v>20189.189562321957</v>
      </c>
      <c r="K115" s="22">
        <v>811.64104612036112</v>
      </c>
      <c r="L115" s="22">
        <v>0</v>
      </c>
      <c r="M115" s="22">
        <v>0</v>
      </c>
      <c r="N115" s="22">
        <v>3863.7753738946058</v>
      </c>
      <c r="O115" s="22">
        <v>86.841122152980617</v>
      </c>
      <c r="P115" s="22">
        <v>0</v>
      </c>
      <c r="Q115" s="22">
        <v>97.119882377187082</v>
      </c>
      <c r="R115" s="22">
        <v>7736.7736561941665</v>
      </c>
      <c r="S115" s="22">
        <v>12043.04060837068</v>
      </c>
      <c r="T115" s="22">
        <v>45.782915715199991</v>
      </c>
      <c r="U115" s="22">
        <v>57.389836550296764</v>
      </c>
      <c r="V115" s="22">
        <v>90.069374605832238</v>
      </c>
      <c r="W115" s="22">
        <v>29.369068763870963</v>
      </c>
      <c r="X115" s="22">
        <v>346.57239282590962</v>
      </c>
      <c r="Y115" s="22">
        <v>9375.5287919622169</v>
      </c>
      <c r="Z115" s="22">
        <v>29854.767222217077</v>
      </c>
      <c r="AA115" s="22">
        <v>0</v>
      </c>
      <c r="AB115" s="22">
        <v>2.1188769197419353</v>
      </c>
      <c r="AC115" s="22">
        <v>1.2691189883870966</v>
      </c>
      <c r="AD115" s="22">
        <v>0</v>
      </c>
      <c r="AE115" s="22">
        <v>10483.517674629366</v>
      </c>
      <c r="AF115" s="22">
        <v>0</v>
      </c>
      <c r="AG115" s="22">
        <v>2165.3973039475604</v>
      </c>
      <c r="AH115" s="22">
        <v>0</v>
      </c>
      <c r="AI115" s="22">
        <v>2080.941573701883</v>
      </c>
      <c r="AJ115" s="22">
        <v>19.098585402632253</v>
      </c>
      <c r="AK115" s="22">
        <v>49.12649245873547</v>
      </c>
      <c r="AL115" s="22">
        <v>23159.686707586472</v>
      </c>
      <c r="AM115" s="22">
        <v>58.731791932799986</v>
      </c>
      <c r="AN115" s="22">
        <v>29.89520135318709</v>
      </c>
      <c r="AO115" s="22">
        <v>1.6802031824516126</v>
      </c>
      <c r="AP115" s="22">
        <v>12923.834292795662</v>
      </c>
      <c r="AQ115" s="22">
        <v>13.107516091148383</v>
      </c>
      <c r="AR115" s="22">
        <v>296.28631186539349</v>
      </c>
      <c r="AS115" s="22">
        <v>11906.541895051869</v>
      </c>
      <c r="AT115" s="22">
        <v>0</v>
      </c>
      <c r="AU115" s="22">
        <v>0.81665047948387071</v>
      </c>
      <c r="AV115" s="22">
        <v>68.010155319638699</v>
      </c>
      <c r="AW115" s="22">
        <v>163.39134468273542</v>
      </c>
      <c r="AX115" s="22">
        <v>53.967629608567727</v>
      </c>
      <c r="AY115" s="22">
        <v>31.980419030193538</v>
      </c>
      <c r="AZ115" s="22">
        <v>6592.3845096720506</v>
      </c>
      <c r="BA115" s="22">
        <v>0</v>
      </c>
      <c r="BB115" s="22">
        <v>10.740885073238706</v>
      </c>
      <c r="BC115" s="22">
        <v>6108.7618885582433</v>
      </c>
      <c r="BD115" s="22">
        <v>167627.68290275641</v>
      </c>
    </row>
    <row r="116" spans="1:65" x14ac:dyDescent="0.3">
      <c r="A116" s="23" t="s">
        <v>229</v>
      </c>
      <c r="B116" s="22">
        <v>0</v>
      </c>
      <c r="C116" s="22">
        <v>0</v>
      </c>
      <c r="D116" s="22">
        <v>0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0</v>
      </c>
      <c r="AQ116" s="22"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</row>
    <row r="117" spans="1:65" x14ac:dyDescent="0.3">
      <c r="A117" s="23" t="s">
        <v>51</v>
      </c>
      <c r="B117" s="22">
        <v>0.35164068961690575</v>
      </c>
      <c r="C117" s="22">
        <v>8.7038445520366654</v>
      </c>
      <c r="D117" s="22">
        <v>40.273314145856389</v>
      </c>
      <c r="E117" s="22">
        <v>2.8037174597142552E-2</v>
      </c>
      <c r="F117" s="22">
        <v>0</v>
      </c>
      <c r="G117" s="22">
        <v>0</v>
      </c>
      <c r="H117" s="22">
        <v>0</v>
      </c>
      <c r="I117" s="22">
        <v>14.957018194094656</v>
      </c>
      <c r="J117" s="22">
        <v>8710.4836872591204</v>
      </c>
      <c r="K117" s="22">
        <v>391.03583463966305</v>
      </c>
      <c r="L117" s="22">
        <v>0</v>
      </c>
      <c r="M117" s="22">
        <v>0</v>
      </c>
      <c r="N117" s="22">
        <v>1856.8225742839452</v>
      </c>
      <c r="O117" s="22">
        <v>5.162117595396775E-2</v>
      </c>
      <c r="P117" s="22">
        <v>0</v>
      </c>
      <c r="Q117" s="22">
        <v>27.616707788262104</v>
      </c>
      <c r="R117" s="22">
        <v>432.64806112530471</v>
      </c>
      <c r="S117" s="22">
        <v>331.76132724761629</v>
      </c>
      <c r="T117" s="22">
        <v>0</v>
      </c>
      <c r="U117" s="22">
        <v>0.25770998237901765</v>
      </c>
      <c r="V117" s="22">
        <v>1.5671499356709988</v>
      </c>
      <c r="W117" s="22">
        <v>0.37243825632315281</v>
      </c>
      <c r="X117" s="22">
        <v>11.951321107750331</v>
      </c>
      <c r="Y117" s="22">
        <v>8.0527138662590065</v>
      </c>
      <c r="Z117" s="22">
        <v>1445.1074671534575</v>
      </c>
      <c r="AA117" s="22">
        <v>0</v>
      </c>
      <c r="AB117" s="22">
        <v>18.055638333232547</v>
      </c>
      <c r="AC117" s="22">
        <v>0.27821096935203687</v>
      </c>
      <c r="AD117" s="22">
        <v>1.8404307679588281</v>
      </c>
      <c r="AE117" s="22">
        <v>28.378742328985158</v>
      </c>
      <c r="AF117" s="22">
        <v>3.5863132768019702E-2</v>
      </c>
      <c r="AG117" s="22">
        <v>0.72668912663994056</v>
      </c>
      <c r="AH117" s="22">
        <v>0</v>
      </c>
      <c r="AI117" s="22">
        <v>7.2531062738812055</v>
      </c>
      <c r="AJ117" s="22">
        <v>5.5152579070543448E-3</v>
      </c>
      <c r="AK117" s="22">
        <v>1.0985885686511752</v>
      </c>
      <c r="AL117" s="22">
        <v>5286.3470178168827</v>
      </c>
      <c r="AM117" s="22">
        <v>99.703115691924481</v>
      </c>
      <c r="AN117" s="22">
        <v>8.695360680779741</v>
      </c>
      <c r="AO117" s="22">
        <v>1.0838635681001298</v>
      </c>
      <c r="AP117" s="22">
        <v>468.60364309064539</v>
      </c>
      <c r="AQ117" s="22">
        <v>28.279790178700281</v>
      </c>
      <c r="AR117" s="22">
        <v>146.80257557619896</v>
      </c>
      <c r="AS117" s="22">
        <v>1615.6690033719472</v>
      </c>
      <c r="AT117" s="22">
        <v>0.23959627418825546</v>
      </c>
      <c r="AU117" s="22">
        <v>5.4338079951529193E-2</v>
      </c>
      <c r="AV117" s="22">
        <v>235.74176428518044</v>
      </c>
      <c r="AW117" s="22">
        <v>0.12005795208103462</v>
      </c>
      <c r="AX117" s="22">
        <v>0.44154043180936553</v>
      </c>
      <c r="AY117" s="22">
        <v>1.3262325678617676E-2</v>
      </c>
      <c r="AZ117" s="22">
        <v>552.35895531198673</v>
      </c>
      <c r="BA117" s="22">
        <v>1517.9301757045457</v>
      </c>
      <c r="BB117" s="22">
        <v>8.1791735646677792E-3</v>
      </c>
      <c r="BC117" s="22">
        <v>0</v>
      </c>
      <c r="BD117" s="22">
        <v>23301.807492851447</v>
      </c>
    </row>
    <row r="118" spans="1:65" x14ac:dyDescent="0.3">
      <c r="A118" s="23" t="s">
        <v>52</v>
      </c>
      <c r="B118" s="22">
        <v>1111.5283647561971</v>
      </c>
      <c r="C118" s="22">
        <v>33380.806327277685</v>
      </c>
      <c r="D118" s="22">
        <v>4174.8553714987884</v>
      </c>
      <c r="E118" s="22">
        <v>1143.6374793030409</v>
      </c>
      <c r="F118" s="22">
        <v>10.617129699232983</v>
      </c>
      <c r="G118" s="22">
        <v>351.4585754373295</v>
      </c>
      <c r="H118" s="22">
        <v>0</v>
      </c>
      <c r="I118" s="22">
        <v>2327.3516487018401</v>
      </c>
      <c r="J118" s="22">
        <v>311321.87337133463</v>
      </c>
      <c r="K118" s="22">
        <v>25978.416595011786</v>
      </c>
      <c r="L118" s="22">
        <v>0.72588607889831447</v>
      </c>
      <c r="M118" s="22">
        <v>0.88396896495483845</v>
      </c>
      <c r="N118" s="22">
        <v>6498.4120053493743</v>
      </c>
      <c r="O118" s="22">
        <v>1062.1150291364195</v>
      </c>
      <c r="P118" s="22">
        <v>17.467285299936009</v>
      </c>
      <c r="Q118" s="22">
        <v>2189.0235833025581</v>
      </c>
      <c r="R118" s="22">
        <v>72305.978570098203</v>
      </c>
      <c r="S118" s="22">
        <v>125100.21671323472</v>
      </c>
      <c r="T118" s="22">
        <v>57.91201463841719</v>
      </c>
      <c r="U118" s="22">
        <v>326.36183089182896</v>
      </c>
      <c r="V118" s="22">
        <v>16564.319886487112</v>
      </c>
      <c r="W118" s="22">
        <v>2222.9245318205667</v>
      </c>
      <c r="X118" s="22">
        <v>14067.236957493704</v>
      </c>
      <c r="Y118" s="22">
        <v>33525.936755035029</v>
      </c>
      <c r="Z118" s="22">
        <v>270377.74310621573</v>
      </c>
      <c r="AA118" s="22">
        <v>0</v>
      </c>
      <c r="AB118" s="22">
        <v>37.200832656177525</v>
      </c>
      <c r="AC118" s="22">
        <v>1409.4611867869546</v>
      </c>
      <c r="AD118" s="22">
        <v>22.345058324122654</v>
      </c>
      <c r="AE118" s="22">
        <v>262282.45197367249</v>
      </c>
      <c r="AF118" s="22">
        <v>5692.3874795215606</v>
      </c>
      <c r="AG118" s="22">
        <v>2358.1879099953567</v>
      </c>
      <c r="AH118" s="22">
        <v>0.14793706235353385</v>
      </c>
      <c r="AI118" s="22">
        <v>14120.503436595674</v>
      </c>
      <c r="AJ118" s="22">
        <v>273.31280352688378</v>
      </c>
      <c r="AK118" s="22">
        <v>287.42882558118083</v>
      </c>
      <c r="AL118" s="22">
        <v>1038825.15410881</v>
      </c>
      <c r="AM118" s="22">
        <v>90218.736958277892</v>
      </c>
      <c r="AN118" s="22">
        <v>4654.2323450230142</v>
      </c>
      <c r="AO118" s="22">
        <v>56.219534301800522</v>
      </c>
      <c r="AP118" s="22">
        <v>411746.15599146136</v>
      </c>
      <c r="AQ118" s="22">
        <v>70.915246399437251</v>
      </c>
      <c r="AR118" s="22">
        <v>3391.2629379147547</v>
      </c>
      <c r="AS118" s="22">
        <v>150758.35592090341</v>
      </c>
      <c r="AT118" s="22">
        <v>222.05315853086836</v>
      </c>
      <c r="AU118" s="22">
        <v>10.769380947702064</v>
      </c>
      <c r="AV118" s="22">
        <v>1204.7909635419624</v>
      </c>
      <c r="AW118" s="22">
        <v>735.20603074759481</v>
      </c>
      <c r="AX118" s="22">
        <v>7652.7904097676073</v>
      </c>
      <c r="AY118" s="22">
        <v>1761.7532336667596</v>
      </c>
      <c r="AZ118" s="22">
        <v>27910.060066017293</v>
      </c>
      <c r="BA118" s="22">
        <v>412799.25995689386</v>
      </c>
      <c r="BB118" s="22">
        <v>5065.1148339140327</v>
      </c>
      <c r="BC118" s="22">
        <v>47718.589954160059</v>
      </c>
      <c r="BD118" s="22">
        <v>3415402.6514620697</v>
      </c>
    </row>
    <row r="121" spans="1:65" x14ac:dyDescent="0.3">
      <c r="A121" s="7" t="s">
        <v>313</v>
      </c>
      <c r="BF121" s="7" t="s">
        <v>314</v>
      </c>
    </row>
    <row r="122" spans="1:65" x14ac:dyDescent="0.3">
      <c r="A122" s="6" t="s">
        <v>86</v>
      </c>
      <c r="BF122" s="6" t="s">
        <v>86</v>
      </c>
    </row>
    <row r="123" spans="1:65" x14ac:dyDescent="0.3">
      <c r="A123" s="23" t="s">
        <v>67</v>
      </c>
      <c r="B123" s="23" t="s">
        <v>1</v>
      </c>
      <c r="C123" s="23" t="s">
        <v>2</v>
      </c>
      <c r="D123" s="23" t="s">
        <v>3</v>
      </c>
      <c r="E123" s="23" t="s">
        <v>4</v>
      </c>
      <c r="F123" s="23" t="s">
        <v>5</v>
      </c>
      <c r="G123" s="23" t="s">
        <v>6</v>
      </c>
      <c r="H123" s="23" t="s">
        <v>7</v>
      </c>
      <c r="I123" s="23" t="s">
        <v>8</v>
      </c>
      <c r="J123" s="23" t="s">
        <v>9</v>
      </c>
      <c r="K123" s="23" t="s">
        <v>360</v>
      </c>
      <c r="L123" s="23" t="s">
        <v>10</v>
      </c>
      <c r="M123" s="23" t="s">
        <v>11</v>
      </c>
      <c r="N123" s="23" t="s">
        <v>12</v>
      </c>
      <c r="O123" s="23" t="s">
        <v>13</v>
      </c>
      <c r="P123" s="23" t="s">
        <v>14</v>
      </c>
      <c r="Q123" s="23" t="s">
        <v>15</v>
      </c>
      <c r="R123" s="23" t="s">
        <v>16</v>
      </c>
      <c r="S123" s="23" t="s">
        <v>17</v>
      </c>
      <c r="T123" s="23" t="s">
        <v>18</v>
      </c>
      <c r="U123" s="23" t="s">
        <v>19</v>
      </c>
      <c r="V123" s="23" t="s">
        <v>20</v>
      </c>
      <c r="W123" s="23" t="s">
        <v>21</v>
      </c>
      <c r="X123" s="23" t="s">
        <v>22</v>
      </c>
      <c r="Y123" s="23" t="s">
        <v>23</v>
      </c>
      <c r="Z123" s="23" t="s">
        <v>24</v>
      </c>
      <c r="AA123" s="23" t="s">
        <v>25</v>
      </c>
      <c r="AB123" s="23" t="s">
        <v>26</v>
      </c>
      <c r="AC123" s="23" t="s">
        <v>27</v>
      </c>
      <c r="AD123" s="23" t="s">
        <v>28</v>
      </c>
      <c r="AE123" s="23" t="s">
        <v>29</v>
      </c>
      <c r="AF123" s="23" t="s">
        <v>30</v>
      </c>
      <c r="AG123" s="23" t="s">
        <v>31</v>
      </c>
      <c r="AH123" s="23" t="s">
        <v>32</v>
      </c>
      <c r="AI123" s="23" t="s">
        <v>33</v>
      </c>
      <c r="AJ123" s="24" t="s">
        <v>34</v>
      </c>
      <c r="AK123" s="23" t="s">
        <v>35</v>
      </c>
      <c r="AL123" s="23" t="s">
        <v>361</v>
      </c>
      <c r="AM123" s="23" t="s">
        <v>36</v>
      </c>
      <c r="AN123" s="23" t="s">
        <v>37</v>
      </c>
      <c r="AO123" s="23" t="s">
        <v>38</v>
      </c>
      <c r="AP123" s="23" t="s">
        <v>197</v>
      </c>
      <c r="AQ123" s="23" t="s">
        <v>40</v>
      </c>
      <c r="AR123" s="23" t="s">
        <v>41</v>
      </c>
      <c r="AS123" s="23" t="s">
        <v>42</v>
      </c>
      <c r="AT123" s="23" t="s">
        <v>43</v>
      </c>
      <c r="AU123" s="23" t="s">
        <v>44</v>
      </c>
      <c r="AV123" s="23" t="s">
        <v>45</v>
      </c>
      <c r="AW123" s="23" t="s">
        <v>46</v>
      </c>
      <c r="AX123" s="23" t="s">
        <v>47</v>
      </c>
      <c r="AY123" s="23" t="s">
        <v>48</v>
      </c>
      <c r="AZ123" s="23" t="s">
        <v>49</v>
      </c>
      <c r="BA123" s="23" t="s">
        <v>50</v>
      </c>
      <c r="BB123" s="23" t="s">
        <v>229</v>
      </c>
      <c r="BC123" s="24" t="s">
        <v>51</v>
      </c>
      <c r="BD123" s="23" t="s">
        <v>52</v>
      </c>
      <c r="BF123" s="1" t="s">
        <v>84</v>
      </c>
      <c r="BG123" s="12" t="s">
        <v>56</v>
      </c>
      <c r="BH123" s="12" t="s">
        <v>57</v>
      </c>
      <c r="BI123" s="12" t="s">
        <v>65</v>
      </c>
      <c r="BJ123" s="12" t="s">
        <v>58</v>
      </c>
      <c r="BK123" s="12" t="s">
        <v>59</v>
      </c>
      <c r="BL123" s="12" t="s">
        <v>60</v>
      </c>
      <c r="BM123" s="12" t="s">
        <v>61</v>
      </c>
    </row>
    <row r="124" spans="1:65" x14ac:dyDescent="0.3">
      <c r="A124" s="23" t="s">
        <v>1</v>
      </c>
      <c r="B124" s="22">
        <v>0</v>
      </c>
      <c r="C124" s="22">
        <v>1.7964805681922151E-2</v>
      </c>
      <c r="D124" s="22">
        <v>6.2954732930134037E-3</v>
      </c>
      <c r="E124" s="22">
        <v>3.2629261757856039E-4</v>
      </c>
      <c r="F124" s="22">
        <v>0</v>
      </c>
      <c r="G124" s="22">
        <v>0</v>
      </c>
      <c r="H124" s="22">
        <v>0</v>
      </c>
      <c r="I124" s="22">
        <v>5.0858112861499036E-2</v>
      </c>
      <c r="J124" s="22">
        <v>513.46286703024145</v>
      </c>
      <c r="K124" s="22">
        <v>23.042671782398866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6.9566004669417952E-4</v>
      </c>
      <c r="R124" s="22">
        <v>61.075481153407836</v>
      </c>
      <c r="S124" s="22">
        <v>8.6021312666789349E-2</v>
      </c>
      <c r="T124" s="22">
        <v>0</v>
      </c>
      <c r="U124" s="22">
        <v>2.9991918206745539E-3</v>
      </c>
      <c r="V124" s="22">
        <v>5.8296191407374014</v>
      </c>
      <c r="W124" s="22">
        <v>143.04535579276217</v>
      </c>
      <c r="X124" s="22">
        <v>4.5989287269690496E-2</v>
      </c>
      <c r="Y124" s="22">
        <v>2.6837656806330528E-3</v>
      </c>
      <c r="Z124" s="22">
        <v>7432.1074137460209</v>
      </c>
      <c r="AA124" s="22">
        <v>0</v>
      </c>
      <c r="AB124" s="22">
        <v>0</v>
      </c>
      <c r="AC124" s="22">
        <v>0</v>
      </c>
      <c r="AD124" s="22">
        <v>0</v>
      </c>
      <c r="AE124" s="22">
        <v>1.6442027407781299</v>
      </c>
      <c r="AF124" s="22">
        <v>0</v>
      </c>
      <c r="AG124" s="22">
        <v>7.5006309436405523E-3</v>
      </c>
      <c r="AH124" s="22">
        <v>0</v>
      </c>
      <c r="AI124" s="22">
        <v>9.386156287943339E-3</v>
      </c>
      <c r="AJ124" s="22">
        <v>1222.0249485728773</v>
      </c>
      <c r="AK124" s="22">
        <v>8.7463806050014576E-4</v>
      </c>
      <c r="AL124" s="22">
        <v>87.729818209157116</v>
      </c>
      <c r="AM124" s="22">
        <v>9.3178694639249479E-2</v>
      </c>
      <c r="AN124" s="22">
        <v>0</v>
      </c>
      <c r="AO124" s="22">
        <v>18.757511070967738</v>
      </c>
      <c r="AP124" s="22">
        <v>1.6738421623075299</v>
      </c>
      <c r="AQ124" s="22">
        <v>2.728521444858306E-4</v>
      </c>
      <c r="AR124" s="22">
        <v>9.8881207923958107E-3</v>
      </c>
      <c r="AS124" s="22">
        <v>7.1154534164599168</v>
      </c>
      <c r="AT124" s="22">
        <v>6.705038735239734E-5</v>
      </c>
      <c r="AU124" s="22">
        <v>0</v>
      </c>
      <c r="AV124" s="22">
        <v>6.1004352455845638E-5</v>
      </c>
      <c r="AW124" s="22">
        <v>1.0343211718227038E-3</v>
      </c>
      <c r="AX124" s="22">
        <v>7.5640617147208102</v>
      </c>
      <c r="AY124" s="22">
        <v>0</v>
      </c>
      <c r="AZ124" s="22">
        <v>0.76424425328700973</v>
      </c>
      <c r="BA124" s="22">
        <v>17.601391995083706</v>
      </c>
      <c r="BB124" s="22">
        <v>9.5188049095246868E-5</v>
      </c>
      <c r="BC124" s="22">
        <v>500.54417507091551</v>
      </c>
      <c r="BD124" s="22">
        <v>10044.31925041089</v>
      </c>
      <c r="BF124" s="12" t="s">
        <v>62</v>
      </c>
      <c r="BG124" s="13">
        <f>B124+AJ124+B158+AJ158</f>
        <v>1222.0249485728773</v>
      </c>
      <c r="BH124" s="13">
        <f>SUM(C124,D124,G124,L124:U124,X124:Y124,AB124:AD124,AF124,AI124,AK124,AN124:AO124,AQ124,AT124:AW124,AZ124,AR124)+SUM(C158,D158,G158,L158:U158,X158:Y158,AB158:AD158,AF158,AI158,AK158,AN158:AO158,AQ158,AT158:AW158,AZ158,AR158)</f>
        <v>80.781470117318975</v>
      </c>
      <c r="BI124" s="13">
        <f>SUM(F124,H124,V124:W124,AA124,AE124,AH124,AM124,AS124,AX124,BB124,AY124)+SUM(F158,H158,V158:W158,AA158,AE158,AH158,AM158,AS158,AX158,BB158,AY158)</f>
        <v>165.2919666881468</v>
      </c>
      <c r="BJ124" s="13">
        <f>SUM(E124,I124,AG124,BA124)+SUM(E158,I158,AG158,BA158)</f>
        <v>17.660077031506425</v>
      </c>
      <c r="BK124" s="13">
        <f>SUM(J124:K124,Z124,AL124,AP124)+SUM(J158:K158,Z158,AL158,AP158)</f>
        <v>8058.016612930126</v>
      </c>
      <c r="BL124" s="13">
        <f>BC124+BC158</f>
        <v>500.77494998533831</v>
      </c>
      <c r="BM124" s="13">
        <f>SUM(BG124:BL124)</f>
        <v>10044.550025325314</v>
      </c>
    </row>
    <row r="125" spans="1:65" x14ac:dyDescent="0.3">
      <c r="A125" s="23" t="s">
        <v>2</v>
      </c>
      <c r="B125" s="22">
        <v>8.4187803260768832E-3</v>
      </c>
      <c r="C125" s="22">
        <v>0</v>
      </c>
      <c r="D125" s="22">
        <v>0.16231429659666258</v>
      </c>
      <c r="E125" s="22">
        <v>8.4127045325923348E-3</v>
      </c>
      <c r="F125" s="22">
        <v>0</v>
      </c>
      <c r="G125" s="22">
        <v>0</v>
      </c>
      <c r="H125" s="22">
        <v>0</v>
      </c>
      <c r="I125" s="22">
        <v>1.311259444863206</v>
      </c>
      <c r="J125" s="22">
        <v>15.641443506503451</v>
      </c>
      <c r="K125" s="22">
        <v>1.553321714340731</v>
      </c>
      <c r="L125" s="22">
        <v>0</v>
      </c>
      <c r="M125" s="22">
        <v>0</v>
      </c>
      <c r="N125" s="22">
        <v>0</v>
      </c>
      <c r="O125" s="22">
        <v>0.397137986064516</v>
      </c>
      <c r="P125" s="22">
        <v>0</v>
      </c>
      <c r="Q125" s="22">
        <v>1.7919590678591839</v>
      </c>
      <c r="R125" s="22">
        <v>10.594378094317946</v>
      </c>
      <c r="S125" s="22">
        <v>1555.8570322148289</v>
      </c>
      <c r="T125" s="22">
        <v>0</v>
      </c>
      <c r="U125" s="22">
        <v>0.54065491208907157</v>
      </c>
      <c r="V125" s="22">
        <v>2.0824989600236477E-2</v>
      </c>
      <c r="W125" s="22">
        <v>1.9159334818981279E-2</v>
      </c>
      <c r="X125" s="22">
        <v>1.1979161791136148</v>
      </c>
      <c r="Y125" s="22">
        <v>17.176140429662869</v>
      </c>
      <c r="Z125" s="22">
        <v>1089.3020875571444</v>
      </c>
      <c r="AA125" s="22">
        <v>0</v>
      </c>
      <c r="AB125" s="22">
        <v>0</v>
      </c>
      <c r="AC125" s="22">
        <v>0</v>
      </c>
      <c r="AD125" s="22">
        <v>0</v>
      </c>
      <c r="AE125" s="22">
        <v>438.21407111804081</v>
      </c>
      <c r="AF125" s="22">
        <v>0</v>
      </c>
      <c r="AG125" s="22">
        <v>0.19338651424338366</v>
      </c>
      <c r="AH125" s="22">
        <v>0</v>
      </c>
      <c r="AI125" s="22">
        <v>0.17793619485321188</v>
      </c>
      <c r="AJ125" s="22">
        <v>1.6548826998359714E-3</v>
      </c>
      <c r="AK125" s="22">
        <v>1.6888274910666728E-2</v>
      </c>
      <c r="AL125" s="22">
        <v>256.62938734602261</v>
      </c>
      <c r="AM125" s="22">
        <v>2.6054269795638056E-3</v>
      </c>
      <c r="AN125" s="22">
        <v>42.200047873376327</v>
      </c>
      <c r="AO125" s="22">
        <v>0</v>
      </c>
      <c r="AP125" s="22">
        <v>167.79622003398404</v>
      </c>
      <c r="AQ125" s="22">
        <v>7.034864869692692E-3</v>
      </c>
      <c r="AR125" s="22">
        <v>0.24219315584337733</v>
      </c>
      <c r="AS125" s="22">
        <v>34.026112429510825</v>
      </c>
      <c r="AT125" s="22">
        <v>1.7287399934991612E-3</v>
      </c>
      <c r="AU125" s="22">
        <v>0</v>
      </c>
      <c r="AV125" s="22">
        <v>1.5728568921409591E-3</v>
      </c>
      <c r="AW125" s="22">
        <v>2.1363863974813924E-2</v>
      </c>
      <c r="AX125" s="22">
        <v>1.9026585263371455E-2</v>
      </c>
      <c r="AY125" s="22">
        <v>4.1368540215053744E-3</v>
      </c>
      <c r="AZ125" s="22">
        <v>7.577371636691943</v>
      </c>
      <c r="BA125" s="22">
        <v>449.53302587622284</v>
      </c>
      <c r="BB125" s="22">
        <v>2.4542048729600868E-3</v>
      </c>
      <c r="BC125" s="22">
        <v>1513.3901382264171</v>
      </c>
      <c r="BD125" s="22">
        <v>5605.6408181723464</v>
      </c>
      <c r="BF125" s="12" t="s">
        <v>63</v>
      </c>
      <c r="BG125" s="13">
        <f>BG130-SUM(BG126:BG129,BG124)</f>
        <v>3889.4663232658895</v>
      </c>
      <c r="BH125" s="13">
        <f t="shared" ref="BH125:BM125" si="2">BH130-SUM(BH126:BH129,BH124)</f>
        <v>729070.61634120019</v>
      </c>
      <c r="BI125" s="13">
        <f t="shared" si="2"/>
        <v>275710.99194692727</v>
      </c>
      <c r="BJ125" s="13">
        <f t="shared" si="2"/>
        <v>463375.9409811506</v>
      </c>
      <c r="BK125" s="13">
        <f t="shared" si="2"/>
        <v>967109.59003697336</v>
      </c>
      <c r="BL125" s="13">
        <f t="shared" si="2"/>
        <v>80491.301126782084</v>
      </c>
      <c r="BM125" s="13">
        <f t="shared" si="2"/>
        <v>2519647.9067562968</v>
      </c>
    </row>
    <row r="126" spans="1:65" x14ac:dyDescent="0.3">
      <c r="A126" s="23" t="s">
        <v>3</v>
      </c>
      <c r="B126" s="22">
        <v>51.617715457311057</v>
      </c>
      <c r="C126" s="22">
        <v>20.61352363452816</v>
      </c>
      <c r="D126" s="22">
        <v>0</v>
      </c>
      <c r="E126" s="22">
        <v>16.735696579753828</v>
      </c>
      <c r="F126" s="22">
        <v>0</v>
      </c>
      <c r="G126" s="22">
        <v>15.142954145720426</v>
      </c>
      <c r="H126" s="22">
        <v>0</v>
      </c>
      <c r="I126" s="22">
        <v>437.66709870520725</v>
      </c>
      <c r="J126" s="22">
        <v>846.13031461810556</v>
      </c>
      <c r="K126" s="22">
        <v>51.768700869923514</v>
      </c>
      <c r="L126" s="22">
        <v>0</v>
      </c>
      <c r="M126" s="22">
        <v>4.9704301068387089</v>
      </c>
      <c r="N126" s="22">
        <v>19.352203112602144</v>
      </c>
      <c r="O126" s="22">
        <v>1891.4461904316556</v>
      </c>
      <c r="P126" s="22">
        <v>0</v>
      </c>
      <c r="Q126" s="22">
        <v>0.16073947314770395</v>
      </c>
      <c r="R126" s="22">
        <v>581.81429488507968</v>
      </c>
      <c r="S126" s="22">
        <v>714.86680220170967</v>
      </c>
      <c r="T126" s="22">
        <v>0</v>
      </c>
      <c r="U126" s="22">
        <v>0.83703909185179382</v>
      </c>
      <c r="V126" s="22">
        <v>1.1648868930628307</v>
      </c>
      <c r="W126" s="22">
        <v>0.20594651252360863</v>
      </c>
      <c r="X126" s="22">
        <v>18.168575836331062</v>
      </c>
      <c r="Y126" s="22">
        <v>182.2140747988677</v>
      </c>
      <c r="Z126" s="22">
        <v>4832.8379055546993</v>
      </c>
      <c r="AA126" s="22">
        <v>0</v>
      </c>
      <c r="AB126" s="22">
        <v>0</v>
      </c>
      <c r="AC126" s="22">
        <v>1.7705735212043003</v>
      </c>
      <c r="AD126" s="22">
        <v>0</v>
      </c>
      <c r="AE126" s="22">
        <v>220.16562489182277</v>
      </c>
      <c r="AF126" s="22">
        <v>0</v>
      </c>
      <c r="AG126" s="22">
        <v>2.3001804029526642</v>
      </c>
      <c r="AH126" s="22">
        <v>0</v>
      </c>
      <c r="AI126" s="22">
        <v>1363.8751337570193</v>
      </c>
      <c r="AJ126" s="22">
        <v>1.0376480112585955</v>
      </c>
      <c r="AK126" s="22">
        <v>0.17545076382632843</v>
      </c>
      <c r="AL126" s="22">
        <v>617.33508226920151</v>
      </c>
      <c r="AM126" s="22">
        <v>397.96790588503006</v>
      </c>
      <c r="AN126" s="22">
        <v>17.536124197161282</v>
      </c>
      <c r="AO126" s="22">
        <v>4.1782225617204292</v>
      </c>
      <c r="AP126" s="22">
        <v>359.22999112449668</v>
      </c>
      <c r="AQ126" s="22">
        <v>23.221848068302158</v>
      </c>
      <c r="AR126" s="22">
        <v>19.607552834247521</v>
      </c>
      <c r="AS126" s="22">
        <v>173.39938934699566</v>
      </c>
      <c r="AT126" s="22">
        <v>1.8712972925199151E-2</v>
      </c>
      <c r="AU126" s="22">
        <v>0.47366978546236538</v>
      </c>
      <c r="AV126" s="22">
        <v>186.66981061914953</v>
      </c>
      <c r="AW126" s="22">
        <v>54.585239597969711</v>
      </c>
      <c r="AX126" s="22">
        <v>5.0347969053673767</v>
      </c>
      <c r="AY126" s="22">
        <v>3.8482434464381234</v>
      </c>
      <c r="AZ126" s="22">
        <v>523.95414141848369</v>
      </c>
      <c r="BA126" s="22">
        <v>5280.2501099519832</v>
      </c>
      <c r="BB126" s="22">
        <v>1354.1243768789745</v>
      </c>
      <c r="BC126" s="22">
        <v>1056.8457046451322</v>
      </c>
      <c r="BD126" s="22">
        <v>21355.320626766043</v>
      </c>
      <c r="BF126" s="12" t="s">
        <v>65</v>
      </c>
      <c r="BG126" s="13">
        <f>B128+AJ128+B130+AJ130+B144+AJ144+B145+AJ145+B149+AJ149+B153+AJ153+B156+AJ156+B161+AJ161+B167+AJ167+B172+AJ172+B173+AJ173+B176+AJ176</f>
        <v>95.59931545397734</v>
      </c>
      <c r="BH126" s="13">
        <f>SUM(C128,D128,G128,L128:U128,X128:Y128,AB128:AD128,AF128,AI128,AK128,AN128:AO128,AQ128,AT128:AW128,AZ128,AR128)+SUM(C130,D130,G130,L130:U130,X130:Y130,AB130:AD130,AF130,AI130,AK130,AN130:AO130,AQ130,AT130:AW130,AZ130,AR130)+SUM(C144,D144,G144,L144:U144,X144:Y144,AB144:AD144,AF144,AI144,AK144,AN144:AO144,AQ144,AT144:AW144,AZ144,AR144)+SUM(C145,D145,G145,L145:U145,X145:Y145,AB145:AD145,AF145,AI145,AK145,AN145:AO145,AQ145,AT145:AW145,AZ145,AR145)+SUM(C149,D149,G149,L149:U149,X149:Y149,AB149:AD149,AF149,AI149,AK149,AN149:AO149,AQ149,AT149:AW149,AZ149,AR149)+SUM(C153,D153,G153,L153:U153,X153:Y153,AB153:AD153,AF153,AI153,AK153,AN153:AO153,AQ153,AT153:AW153,AZ153,AR153)+SUM(C156,D156,G156,L156:U156,X156:Y156,AB156:AD156,AF156,AI156,AK156,AN156:AO156,AQ156,AT156:AW156,AZ156,AR156)+SUM(C161,D161,G161,L161:U161,X161:Y161,AB161:AD161,AF161,AI161,AK161,AN161:AO161,AQ161,AT161:AW161,AZ161,AR161)+SUM(C167,D167,G167,L167:U167,X167:Y167,AB167:AD167,AF167,AI167,AK167,AN167:AO167,AQ167,AT167:AW167,AZ167,AR167)+SUM(C172,D172,G172,L172:U172,X172:Y172,AB172:AD172,AF172,AI172,AK172,AN172:AO172,AQ172,AT172:AW172,AZ172,AR172)+SUM(C173,D173,G173,L173:U173,X173:Y173,AB173:AD173,AF173,AI173,AK173,AN173:AO173,AQ173,AT173:AW173,AZ173,AR173)+SUM(C176,D176,G176,L176:U176,X176:Y176,AB176:AD176,AF176,AI176,AK176,AN176:AO176,AQ176,AT176:AW176,AZ176,AR176)</f>
        <v>61048.863491694567</v>
      </c>
      <c r="BI126" s="13">
        <f>SUM(F128,H128,V128:W128,AA128,AE128,AH128,AM128,AS128,AX128,BB128,AY128)+SUM(F130,H130,V130:W130,AA130,AE130,AH130,AM130,AS130,AX130,BB130,AY130)+SUM(F144,H144,V144:W144,AA144,AE144,AH144,AM144,AS144,AX144,BB144,AY144)+SUM(F145,H145,V145:W145,AA145,AE145,AH145,AM145,AS145,AX145,BB145,AY145)+SUM(F149,H149,V149:W149,AA149,AE149,AH149,AM149,AS149,AX149,BB149,AY149)+SUM(F153,H153,V153:W153,AA153,AE153,AH153,AM153,AS153,AX153,BB153,AY153)+SUM(F156,H156,V156:W156,AA156,AE156,AH156,AM156,AS156,AX156,BB156,AY156)+SUM(F161,H161,V161:W161,AA161,AE161,AH161,AM161,AS161,AX161,BB161,AY161)+SUM(F167,H167,V167:W167,AA167,AE167,AH167,AM167,AS167,AX167,BB167,AY167)+SUM(F172,H172,V172:W172,AA172,AE172,AH172,AM172,AS172,AX172,BB172,AY172)+SUM(F173,H173,V173:W173,AA173,AE173,AH173,AM173,AS173,AX173,BB173,AY173)+SUM(F176,H176,V176:W176,AA176,AE176,AH176,AM176,AS176,AX176,BB176,AY176)</f>
        <v>204867.67363842201</v>
      </c>
      <c r="BJ126" s="13">
        <f>SUM(E128,I128,AG128,BA128)+SUM(E130,I130,AG130,BA130)+SUM(E144,I144,AG144,BA144)+SUM(E145,I145,AG145,BA145)+SUM(E149,I149,AG149,BA149)+SUM(E153,I153,AG153,BA153)+SUM(E156,I156,AG156,BA156)+SUM(E161,I161,AG161,BA161)+SUM(E167,I167,AG167,BA167)+SUM(E172,I172,AG172,BA172)+SUM(E173,I173,AG173,BA173)+SUM(E176,I176,AG176,BA176)</f>
        <v>68036.606141868891</v>
      </c>
      <c r="BK126" s="13">
        <f>SUM(J128:K128,Z128,AL128,AP128)+SUM(J130:K130,Z130,AL130,AP130)+SUM(J144:K144,Z144,AL144,AP144)+SUM(J145:K145,Z145,AL145,AP145)+SUM(J149:K149,Z149,AL149,AP149)+SUM(J153:K153,Z153,AL153,AP153)+SUM(J156:K156,Z156,AL156,AP156)+SUM(J161:K161,Z161,AL161,AP161)+SUM(J167:K167,Z167,AL167,AP167)+SUM(J172:K172,Z172,AL172,AP172)+SUM(J173:K173,Z173,AL173,AP173)+SUM(J176:K176,Z176,AL176,AP176)</f>
        <v>900138.33198326989</v>
      </c>
      <c r="BL126" s="13">
        <f>BC128+BC130+BC144+BC145+BC149+BC153+BC156+BC161+BC167+BC172+BC173+BC176</f>
        <v>5203.0325160386428</v>
      </c>
      <c r="BM126" s="13">
        <f>SUM(BG126:BL126)</f>
        <v>1239390.1070867481</v>
      </c>
    </row>
    <row r="127" spans="1:65" x14ac:dyDescent="0.3">
      <c r="A127" s="23" t="s">
        <v>4</v>
      </c>
      <c r="B127" s="22">
        <v>0</v>
      </c>
      <c r="C127" s="22">
        <v>0</v>
      </c>
      <c r="D127" s="22">
        <v>0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0</v>
      </c>
      <c r="AQ127" s="22"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v>0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F127" s="12" t="s">
        <v>64</v>
      </c>
      <c r="BG127" s="13">
        <f>B127+AJ127+B131+AJ131+B155+AJ155+B175+AJ175</f>
        <v>1209.8762641585779</v>
      </c>
      <c r="BH127" s="13">
        <f>SUM(C127,D127,G127,L127:U127,X127:Y127,AB127:AD127,AF127,AI127,AK127,AN127:AO127,AQ127,AT127:AW127,AZ127,AR127)+SUM(C131,D131,G131,L131:U131,X131:Y131,AB131:AD131,AF131,AI131,AK131,AN131:AO131,AQ131,AT131:AW131,AZ131,AR131)+SUM(C155,D155,G155,L155:U155,X155:Y155,AB155:AD155,AF155,AI155,AK155,AN155:AO155,AQ155,AT155:AW155,AZ155,AR155)+SUM(C175,D175,G175,L175:U175,X175:Y175,AB175:AD175,AF175,AI175,AK175,AN175:AO175,AQ175,AT175:AW175,AZ175,AR175)</f>
        <v>274215.9445209899</v>
      </c>
      <c r="BI127" s="13">
        <f>SUM(F127,H127,V127:W127,AA127,AE127,AH127,AM127,AS127,AX127,BB127,AY127)+SUM(F131,H131,V131:W131,AA131,AE131,AH131,AM131,AS131,AX131,BB131,AY131)+SUM(F155,H155,V155:W155,AA155,AE155,AH155,AM155,AS155,AX155,BB155,AY155)+SUM(F175,H175,V175:W175,AA175,AE175,AH175,AM175,AS175,AX175,BB175,AY175)</f>
        <v>127492.17622739429</v>
      </c>
      <c r="BJ127" s="13">
        <f>SUM(E127,I127,AG127,BA127)+SUM(E131,I131,AG131,BA131)+SUM(E155,I155,AG155,BA155)+SUM(E175,I175,AG175,BA175)</f>
        <v>18788.769840843015</v>
      </c>
      <c r="BK127" s="13">
        <f>SUM(J127:K127,Z127,AL127,AP127)+SUM(J131:K131,Z131,AL131,AP131)+SUM(J155:K155,Z155,AL155,AP155)+SUM(J175:K175,Z175,AL175,AP175)</f>
        <v>489684.74294119253</v>
      </c>
      <c r="BL127" s="13">
        <f>BC127+BC131+BC155+BC175</f>
        <v>34519.170284120497</v>
      </c>
      <c r="BM127" s="13">
        <f>SUM(BG127:BL127)</f>
        <v>945910.6800786989</v>
      </c>
    </row>
    <row r="128" spans="1:65" x14ac:dyDescent="0.3">
      <c r="A128" s="23" t="s">
        <v>5</v>
      </c>
      <c r="B128" s="22">
        <v>0</v>
      </c>
      <c r="C128" s="22">
        <v>0</v>
      </c>
      <c r="D128" s="22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F128" s="12" t="s">
        <v>59</v>
      </c>
      <c r="BG128" s="13">
        <f>B132+AJ132+B133+AJ133+B148+AJ148+B160+AJ160+B164+AJ164</f>
        <v>2309.9166617598789</v>
      </c>
      <c r="BH128" s="13">
        <f>SUM(C132,D132,G132,L132:U132,X132:Y132,AB132:AD132,AF132,AI132,AK132,AN132:AO132,AQ132,AT132:AW132,AZ132,AR132)+SUM(C133,D133,G133,L133:U133,X133:Y133,AB133:AD133,AF133,AI133,AK133,AN133:AO133,AQ133,AT133:AW133,AZ133,AR133)+SUM(C148,D148,G148,L148:U148,X148:Y148,AB148:AD148,AF148,AI148,AK148,AN148:AO148,AQ148,AT148:AW148,AZ148,AR148)+SUM(C160,D160,G160,L160:U160,X160:Y160,AB160:AD160,AF160,AI160,AK160,AN160:AO160,AQ160,AT160:AW160,AZ160,AR160)+SUM(C164,D164,G164,L164:U164,X164:Y164,AB164:AD164,AF164,AI164,AK164,AN164:AO164,AQ164,AT164:AW164,AZ164,AR164)</f>
        <v>1761427.6766634586</v>
      </c>
      <c r="BI128" s="13">
        <f>SUM(F132,H132,V132:W132,AA132,AE132,AH132,AM132,AS132,AX132,BB132,AY132)+SUM(F133,H133,V133:W133,AA133,AE133,AH133,AM133,AS133,AX133,BB133,AY133)+SUM(F148,H148,V148:W148,AA148,AE148,AH148,AM148,AS148,AX148,BB148,AY148)+SUM(F160,H160,V160:W160,AA160,AE160,AH160,AM160,AS160,AX160,BB160,AY160)+SUM(F164,H164,V164:W164,AA164,AE164,AH164,AM164,AS164,AX164,BB164,AY164)</f>
        <v>4621875.681468145</v>
      </c>
      <c r="BJ128" s="13">
        <f>SUM(E132,I132,AG132,BA132)+SUM(E133,I133,AG133,BA133)+SUM(E148,I148,AG148,BA148)+SUM(E160,I160,AG160,BA160)+SUM(E164,I164,AG164,BA164)</f>
        <v>3536149.5049613216</v>
      </c>
      <c r="BK128" s="13">
        <f>SUM(J132:K132,Z132,AL132,AP132)+SUM(J133:K133,Z133,AL133,AP133)+SUM(J148:K148,Z148,AL148,AP148)+SUM(J160:K160,Z160,AL160,AP160)+SUM(J164:K164,Z164,AL164,AP164)</f>
        <v>17706948.756016716</v>
      </c>
      <c r="BL128" s="13">
        <f>BC132+BC133+BC148+BC160+BC164</f>
        <v>289170.4687241136</v>
      </c>
      <c r="BM128" s="13">
        <f>SUM(BG128:BL128)</f>
        <v>27917882.004495513</v>
      </c>
    </row>
    <row r="129" spans="1:65" x14ac:dyDescent="0.3">
      <c r="A129" s="23" t="s">
        <v>6</v>
      </c>
      <c r="B129" s="22">
        <v>4.4173833768215316E-5</v>
      </c>
      <c r="C129" s="22">
        <v>2.4303388380403396E-3</v>
      </c>
      <c r="D129" s="22">
        <v>8.5167262695485743E-4</v>
      </c>
      <c r="E129" s="22">
        <v>4.4141953723719414E-5</v>
      </c>
      <c r="F129" s="22">
        <v>0</v>
      </c>
      <c r="G129" s="22">
        <v>0</v>
      </c>
      <c r="H129" s="22">
        <v>0</v>
      </c>
      <c r="I129" s="22">
        <v>6.8802551558417501E-3</v>
      </c>
      <c r="J129" s="22">
        <v>2.2478723781893233E-3</v>
      </c>
      <c r="K129" s="22">
        <v>3.5137019351452557E-3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7.745763978347346E-5</v>
      </c>
      <c r="R129" s="22">
        <v>5.3619722137172629E-2</v>
      </c>
      <c r="S129" s="22">
        <v>8.9172118528081743E-3</v>
      </c>
      <c r="T129" s="22">
        <v>0</v>
      </c>
      <c r="U129" s="22">
        <v>4.0574067393632897E-4</v>
      </c>
      <c r="V129" s="22">
        <v>6.5160779907780901E-5</v>
      </c>
      <c r="W129" s="22">
        <v>9.9644117938980817E-5</v>
      </c>
      <c r="X129" s="22">
        <v>6.2215841887895201E-3</v>
      </c>
      <c r="Y129" s="22">
        <v>4.4439458398131335E-5</v>
      </c>
      <c r="Z129" s="22">
        <v>4.9831817117891974E-2</v>
      </c>
      <c r="AA129" s="22">
        <v>0</v>
      </c>
      <c r="AB129" s="22">
        <v>0</v>
      </c>
      <c r="AC129" s="22">
        <v>0</v>
      </c>
      <c r="AD129" s="22">
        <v>0</v>
      </c>
      <c r="AE129" s="22">
        <v>6.7058762981041296E-4</v>
      </c>
      <c r="AF129" s="22">
        <v>0</v>
      </c>
      <c r="AG129" s="22">
        <v>1.014710373988658E-3</v>
      </c>
      <c r="AH129" s="22">
        <v>0</v>
      </c>
      <c r="AI129" s="22">
        <v>8.8263385472863939E-4</v>
      </c>
      <c r="AJ129" s="22">
        <v>8.6832665133234356E-6</v>
      </c>
      <c r="AK129" s="22">
        <v>8.41054954862451E-5</v>
      </c>
      <c r="AL129" s="22">
        <v>8.4419104040480888E-3</v>
      </c>
      <c r="AM129" s="22">
        <v>8.2841748769172064E-6</v>
      </c>
      <c r="AN129" s="22">
        <v>0</v>
      </c>
      <c r="AO129" s="22">
        <v>0</v>
      </c>
      <c r="AP129" s="22">
        <v>5.4344104554989283E-3</v>
      </c>
      <c r="AQ129" s="22">
        <v>3.6912348261790793E-5</v>
      </c>
      <c r="AR129" s="22">
        <v>1.2606507305190666E-3</v>
      </c>
      <c r="AS129" s="22">
        <v>1.815517009538099E-3</v>
      </c>
      <c r="AT129" s="22">
        <v>9.070800061709577E-6</v>
      </c>
      <c r="AU129" s="22">
        <v>0</v>
      </c>
      <c r="AV129" s="22">
        <v>8.2528722930823261E-6</v>
      </c>
      <c r="AW129" s="22">
        <v>6.8717652428017522E-5</v>
      </c>
      <c r="AX129" s="22">
        <v>9.9833607963091306E-5</v>
      </c>
      <c r="AY129" s="22">
        <v>0</v>
      </c>
      <c r="AZ129" s="22">
        <v>2.8931331392385063E-2</v>
      </c>
      <c r="BA129" s="22">
        <v>2.3559383652473112</v>
      </c>
      <c r="BB129" s="22">
        <v>1.2877356801374367E-5</v>
      </c>
      <c r="BC129" s="22">
        <v>6.0503219815387983E-2</v>
      </c>
      <c r="BD129" s="22">
        <v>2.600525009176192</v>
      </c>
      <c r="BF129" s="12" t="s">
        <v>60</v>
      </c>
      <c r="BG129" s="13">
        <f>B177+AJ177</f>
        <v>1.7425518084045055</v>
      </c>
      <c r="BH129" s="13">
        <f>SUM(C177,D177,G177,L177:U177,X177:Y177,AB177:AD177,AF177,AI177,AK177,AN177:AO177,AQ177,AT177:AW177,AZ177,AR177)</f>
        <v>18150.131708143937</v>
      </c>
      <c r="BI129" s="13">
        <f>SUM(F177,H177,V177:W177,AA177,AE177,AH177,AM177,AS177,AX177,BB177,AY177)</f>
        <v>8519.4236325454003</v>
      </c>
      <c r="BJ129" s="13">
        <f>SUM(E177,I177,AG177,BA177)</f>
        <v>7482.5871444013173</v>
      </c>
      <c r="BK129" s="13">
        <f>SUM(J177:K177,Z177,AL177,AP177)</f>
        <v>79534.846922514727</v>
      </c>
      <c r="BL129" s="13">
        <f>BC177</f>
        <v>0</v>
      </c>
      <c r="BM129" s="13">
        <f>SUM(BG129:BL129)</f>
        <v>113688.7319594138</v>
      </c>
    </row>
    <row r="130" spans="1:65" x14ac:dyDescent="0.3">
      <c r="A130" s="23" t="s">
        <v>7</v>
      </c>
      <c r="B130" s="22">
        <v>0</v>
      </c>
      <c r="C130" s="22">
        <v>0</v>
      </c>
      <c r="D130" s="22">
        <v>0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  <c r="AQ130" s="22"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F130" s="12" t="s">
        <v>61</v>
      </c>
      <c r="BG130" s="13">
        <f>B178+AJ178</f>
        <v>8728.6260650196054</v>
      </c>
      <c r="BH130" s="13">
        <f>SUM(C178,D178,G178,L178:U178,X178:Y178,AB178:AD178,AF178,AI178,AK178,AN178:AO178,AQ178,AT178:AW178,AZ178,AR178)</f>
        <v>2843994.0141956042</v>
      </c>
      <c r="BI130" s="13">
        <f>SUM(F178,H178,V178:W178,AA178,AE178,AH178,AM178,AS178,AX178,BB178,AY178)</f>
        <v>5238631.2388801221</v>
      </c>
      <c r="BJ130" s="13">
        <f>SUM(E178,I178,AG178,BA178)</f>
        <v>4093851.0691466173</v>
      </c>
      <c r="BK130" s="13">
        <f>SUM(J178:K178,Z178,AL178,AP178)</f>
        <v>20151474.284513593</v>
      </c>
      <c r="BL130" s="13">
        <f>BC178</f>
        <v>409884.74760104017</v>
      </c>
      <c r="BM130" s="13">
        <f>SUM(BG130:BL130)</f>
        <v>32746563.980401997</v>
      </c>
    </row>
    <row r="131" spans="1:65" x14ac:dyDescent="0.3">
      <c r="A131" s="25" t="s">
        <v>8</v>
      </c>
      <c r="B131" s="22">
        <v>6.3774775809032231</v>
      </c>
      <c r="C131" s="22">
        <v>0</v>
      </c>
      <c r="D131" s="22">
        <v>0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36.694929384258053</v>
      </c>
      <c r="K131" s="22">
        <v>0</v>
      </c>
      <c r="L131" s="22">
        <v>0</v>
      </c>
      <c r="M131" s="22">
        <v>0</v>
      </c>
      <c r="N131" s="22">
        <v>0</v>
      </c>
      <c r="O131" s="22">
        <v>35.655544811354829</v>
      </c>
      <c r="P131" s="22">
        <v>0</v>
      </c>
      <c r="Q131" s="22">
        <v>7.1267652655483849</v>
      </c>
      <c r="R131" s="22">
        <v>103.4901257357419</v>
      </c>
      <c r="S131" s="22">
        <v>756.43616839432229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27.925315965419347</v>
      </c>
      <c r="Z131" s="22">
        <v>303.84468838503216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24.298329202064508</v>
      </c>
      <c r="AM131" s="22">
        <v>0</v>
      </c>
      <c r="AN131" s="22">
        <v>0</v>
      </c>
      <c r="AO131" s="22">
        <v>0</v>
      </c>
      <c r="AP131" s="22">
        <v>28.950738655999992</v>
      </c>
      <c r="AQ131" s="22">
        <v>0</v>
      </c>
      <c r="AR131" s="22">
        <v>0</v>
      </c>
      <c r="AS131" s="22">
        <v>3.5897550771612896</v>
      </c>
      <c r="AT131" s="22">
        <v>0</v>
      </c>
      <c r="AU131" s="22">
        <v>0</v>
      </c>
      <c r="AV131" s="22">
        <v>81.002187274838676</v>
      </c>
      <c r="AW131" s="22">
        <v>0</v>
      </c>
      <c r="AX131" s="22">
        <v>0</v>
      </c>
      <c r="AY131" s="22">
        <v>0</v>
      </c>
      <c r="AZ131" s="22">
        <v>7.5192492908387072</v>
      </c>
      <c r="BA131" s="22">
        <v>842.07680324077387</v>
      </c>
      <c r="BB131" s="22">
        <v>46.524094539354827</v>
      </c>
      <c r="BC131" s="22">
        <v>159.77822997935476</v>
      </c>
      <c r="BD131" s="22">
        <v>2471.2904027829668</v>
      </c>
    </row>
    <row r="132" spans="1:65" x14ac:dyDescent="0.3">
      <c r="A132" s="26" t="s">
        <v>9</v>
      </c>
      <c r="B132" s="22">
        <v>347.81604075932421</v>
      </c>
      <c r="C132" s="22">
        <v>820.92763514152568</v>
      </c>
      <c r="D132" s="22">
        <v>230.79415415155125</v>
      </c>
      <c r="E132" s="22">
        <v>29.186673933585912</v>
      </c>
      <c r="F132" s="22">
        <v>0</v>
      </c>
      <c r="G132" s="22">
        <v>5.7627192264880192</v>
      </c>
      <c r="H132" s="22">
        <v>0</v>
      </c>
      <c r="I132" s="22">
        <v>3848.0505594106071</v>
      </c>
      <c r="J132" s="22">
        <v>0</v>
      </c>
      <c r="K132" s="22">
        <v>123406.29305917135</v>
      </c>
      <c r="L132" s="22">
        <v>0</v>
      </c>
      <c r="M132" s="22">
        <v>0</v>
      </c>
      <c r="N132" s="22">
        <v>34.26237617718661</v>
      </c>
      <c r="O132" s="22">
        <v>0</v>
      </c>
      <c r="P132" s="22">
        <v>0</v>
      </c>
      <c r="Q132" s="22">
        <v>7766.6713992441782</v>
      </c>
      <c r="R132" s="22">
        <v>20088.28295141174</v>
      </c>
      <c r="S132" s="22">
        <v>279660.37429182581</v>
      </c>
      <c r="T132" s="22">
        <v>0</v>
      </c>
      <c r="U132" s="22">
        <v>118.52161867358636</v>
      </c>
      <c r="V132" s="22">
        <v>166366.27117211412</v>
      </c>
      <c r="W132" s="22">
        <v>7713.0589009979612</v>
      </c>
      <c r="X132" s="22">
        <v>1346.9584838602771</v>
      </c>
      <c r="Y132" s="22">
        <v>586.26976309212091</v>
      </c>
      <c r="Z132" s="22">
        <v>983566.72370143025</v>
      </c>
      <c r="AA132" s="22">
        <v>0</v>
      </c>
      <c r="AB132" s="22">
        <v>37.074927202651658</v>
      </c>
      <c r="AC132" s="22">
        <v>269.04157821573915</v>
      </c>
      <c r="AD132" s="22">
        <v>0</v>
      </c>
      <c r="AE132" s="22">
        <v>1020614.3755215517</v>
      </c>
      <c r="AF132" s="22">
        <v>0</v>
      </c>
      <c r="AG132" s="22">
        <v>239.20605065012091</v>
      </c>
      <c r="AH132" s="22">
        <v>0</v>
      </c>
      <c r="AI132" s="22">
        <v>850.58682008454923</v>
      </c>
      <c r="AJ132" s="22">
        <v>1.8795319562254524</v>
      </c>
      <c r="AK132" s="22">
        <v>232.03704054532048</v>
      </c>
      <c r="AL132" s="22">
        <v>6380041.9788733963</v>
      </c>
      <c r="AM132" s="22">
        <v>940853.38888762379</v>
      </c>
      <c r="AN132" s="22">
        <v>3697.6014857719397</v>
      </c>
      <c r="AO132" s="22">
        <v>4.9456172466128532</v>
      </c>
      <c r="AP132" s="22">
        <v>1326710.8706307341</v>
      </c>
      <c r="AQ132" s="22">
        <v>7.9898432267288655</v>
      </c>
      <c r="AR132" s="22">
        <v>7523.0180818886602</v>
      </c>
      <c r="AS132" s="22">
        <v>59485.789488479197</v>
      </c>
      <c r="AT132" s="22">
        <v>89.651359380558304</v>
      </c>
      <c r="AU132" s="22">
        <v>0</v>
      </c>
      <c r="AV132" s="22">
        <v>2926.7620280205761</v>
      </c>
      <c r="AW132" s="22">
        <v>62.29535802165811</v>
      </c>
      <c r="AX132" s="22">
        <v>20105.035220668087</v>
      </c>
      <c r="AY132" s="22">
        <v>17618.06514887758</v>
      </c>
      <c r="AZ132" s="22">
        <v>61745.75869363638</v>
      </c>
      <c r="BA132" s="22">
        <v>525591.13536638126</v>
      </c>
      <c r="BB132" s="22">
        <v>41200.742346111445</v>
      </c>
      <c r="BC132" s="22">
        <v>39319.674692573259</v>
      </c>
      <c r="BD132" s="22">
        <v>12045165.130092863</v>
      </c>
    </row>
    <row r="133" spans="1:65" x14ac:dyDescent="0.3">
      <c r="A133" s="23" t="s">
        <v>360</v>
      </c>
      <c r="B133" s="22">
        <v>0</v>
      </c>
      <c r="C133" s="22">
        <v>0</v>
      </c>
      <c r="D133" s="22">
        <v>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</row>
    <row r="134" spans="1:65" x14ac:dyDescent="0.3">
      <c r="A134" s="23" t="s">
        <v>10</v>
      </c>
      <c r="B134" s="22">
        <v>0</v>
      </c>
      <c r="C134" s="22">
        <v>0</v>
      </c>
      <c r="D134" s="22">
        <v>0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v>0</v>
      </c>
      <c r="AO134" s="22">
        <v>0</v>
      </c>
      <c r="AP134" s="22">
        <v>0</v>
      </c>
      <c r="AQ134" s="22"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</row>
    <row r="135" spans="1:65" x14ac:dyDescent="0.3">
      <c r="A135" s="23" t="s">
        <v>11</v>
      </c>
      <c r="B135" s="22">
        <v>0</v>
      </c>
      <c r="C135" s="22">
        <v>0</v>
      </c>
      <c r="D135" s="22">
        <v>0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0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0</v>
      </c>
      <c r="BD135" s="22">
        <v>0</v>
      </c>
    </row>
    <row r="136" spans="1:65" x14ac:dyDescent="0.3">
      <c r="A136" s="23" t="s">
        <v>12</v>
      </c>
      <c r="B136" s="22">
        <v>0.14760451916516312</v>
      </c>
      <c r="C136" s="22">
        <v>8.1208481355649109</v>
      </c>
      <c r="D136" s="22">
        <v>2227.3935635151506</v>
      </c>
      <c r="E136" s="22">
        <v>0.14749799368984506</v>
      </c>
      <c r="F136" s="22">
        <v>0</v>
      </c>
      <c r="G136" s="22">
        <v>0</v>
      </c>
      <c r="H136" s="22">
        <v>0</v>
      </c>
      <c r="I136" s="22">
        <v>22.990007146320771</v>
      </c>
      <c r="J136" s="22">
        <v>216.92697042864665</v>
      </c>
      <c r="K136" s="22">
        <v>11.740848379793514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0.25882058903690947</v>
      </c>
      <c r="R136" s="22">
        <v>179.16745341496264</v>
      </c>
      <c r="S136" s="22">
        <v>30.77061887474007</v>
      </c>
      <c r="T136" s="22">
        <v>0</v>
      </c>
      <c r="U136" s="22">
        <v>1.3557609103245531</v>
      </c>
      <c r="V136" s="22">
        <v>0.21773128493174937</v>
      </c>
      <c r="W136" s="22">
        <v>0.33295552731950012</v>
      </c>
      <c r="X136" s="22">
        <v>20.789093096389418</v>
      </c>
      <c r="Y136" s="22">
        <v>0.14849208975690539</v>
      </c>
      <c r="Z136" s="22">
        <v>8106.7714314556424</v>
      </c>
      <c r="AA136" s="22">
        <v>0</v>
      </c>
      <c r="AB136" s="22">
        <v>0</v>
      </c>
      <c r="AC136" s="22">
        <v>0</v>
      </c>
      <c r="AD136" s="22">
        <v>0</v>
      </c>
      <c r="AE136" s="22">
        <v>50091.67670545377</v>
      </c>
      <c r="AF136" s="22">
        <v>0</v>
      </c>
      <c r="AG136" s="22">
        <v>3.3906008165464674</v>
      </c>
      <c r="AH136" s="22">
        <v>0</v>
      </c>
      <c r="AI136" s="22">
        <v>2.9492741429170901</v>
      </c>
      <c r="AJ136" s="22">
        <v>2.9014673827207883E-2</v>
      </c>
      <c r="AK136" s="22">
        <v>28.136540599561545</v>
      </c>
      <c r="AL136" s="22">
        <v>28.208195208121033</v>
      </c>
      <c r="AM136" s="22">
        <v>4.5596047108817537</v>
      </c>
      <c r="AN136" s="22">
        <v>0.22339011716129026</v>
      </c>
      <c r="AO136" s="22">
        <v>0</v>
      </c>
      <c r="AP136" s="22">
        <v>18.158793878724332</v>
      </c>
      <c r="AQ136" s="22">
        <v>0.12334065105209453</v>
      </c>
      <c r="AR136" s="22">
        <v>136.56276816435715</v>
      </c>
      <c r="AS136" s="22">
        <v>12.532356488586675</v>
      </c>
      <c r="AT136" s="22">
        <v>7.9379060587021346</v>
      </c>
      <c r="AU136" s="22">
        <v>0</v>
      </c>
      <c r="AV136" s="22">
        <v>0.88597374386378802</v>
      </c>
      <c r="AW136" s="22">
        <v>1.9071106912489728</v>
      </c>
      <c r="AX136" s="22">
        <v>9.4139832753742656</v>
      </c>
      <c r="AY136" s="22">
        <v>0</v>
      </c>
      <c r="AZ136" s="22">
        <v>96.672507108805462</v>
      </c>
      <c r="BA136" s="22">
        <v>7872.2429076397393</v>
      </c>
      <c r="BB136" s="22">
        <v>4.3029003748204668E-2</v>
      </c>
      <c r="BC136" s="22">
        <v>202.16829527756246</v>
      </c>
      <c r="BD136" s="22">
        <v>69345.101995065968</v>
      </c>
    </row>
    <row r="137" spans="1:65" x14ac:dyDescent="0.3">
      <c r="A137" s="23" t="s">
        <v>13</v>
      </c>
      <c r="B137" s="22">
        <v>0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3.549427271606282</v>
      </c>
      <c r="K137" s="22">
        <v>1.5309339303628081E-2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7.2444858177337977E-6</v>
      </c>
      <c r="R137" s="22">
        <v>6.3982549161683319E-4</v>
      </c>
      <c r="S137" s="22">
        <v>4.8170905974018115E-4</v>
      </c>
      <c r="T137" s="22">
        <v>0</v>
      </c>
      <c r="U137" s="22">
        <v>0</v>
      </c>
      <c r="V137" s="22">
        <v>1.4563951799276839E-4</v>
      </c>
      <c r="W137" s="22">
        <v>2.9255072403121098E-6</v>
      </c>
      <c r="X137" s="22">
        <v>0</v>
      </c>
      <c r="Y137" s="22">
        <v>1.3860723542872793E-4</v>
      </c>
      <c r="Z137" s="22">
        <v>0.2324118104626538</v>
      </c>
      <c r="AA137" s="22">
        <v>0</v>
      </c>
      <c r="AB137" s="22">
        <v>0</v>
      </c>
      <c r="AC137" s="22">
        <v>0</v>
      </c>
      <c r="AD137" s="22">
        <v>0</v>
      </c>
      <c r="AE137" s="22">
        <v>1.3912030470434702E-3</v>
      </c>
      <c r="AF137" s="22">
        <v>0</v>
      </c>
      <c r="AG137" s="22">
        <v>0</v>
      </c>
      <c r="AH137" s="22">
        <v>0</v>
      </c>
      <c r="AI137" s="22">
        <v>1.6841738717173838E-4</v>
      </c>
      <c r="AJ137" s="22">
        <v>0</v>
      </c>
      <c r="AK137" s="22">
        <v>8.5012498995972425</v>
      </c>
      <c r="AL137" s="22">
        <v>4.4181600949677406</v>
      </c>
      <c r="AM137" s="22">
        <v>1.7785638058849168E-5</v>
      </c>
      <c r="AN137" s="22">
        <v>0</v>
      </c>
      <c r="AO137" s="22">
        <v>0</v>
      </c>
      <c r="AP137" s="22">
        <v>4.0457348288894541E-3</v>
      </c>
      <c r="AQ137" s="22">
        <v>0</v>
      </c>
      <c r="AR137" s="22">
        <v>3.351638917116116E-5</v>
      </c>
      <c r="AS137" s="22">
        <v>2.6860395765733167E-3</v>
      </c>
      <c r="AT137" s="22">
        <v>0</v>
      </c>
      <c r="AU137" s="22">
        <v>0</v>
      </c>
      <c r="AV137" s="22">
        <v>0</v>
      </c>
      <c r="AW137" s="22">
        <v>3.0976591636463605E-5</v>
      </c>
      <c r="AX137" s="22">
        <v>0</v>
      </c>
      <c r="AY137" s="22">
        <v>0</v>
      </c>
      <c r="AZ137" s="22">
        <v>3.2159685404084551E-2</v>
      </c>
      <c r="BA137" s="22">
        <v>9.204642771507952E-3</v>
      </c>
      <c r="BB137" s="22">
        <v>0</v>
      </c>
      <c r="BC137" s="22">
        <v>142.95728680632382</v>
      </c>
      <c r="BD137" s="22">
        <v>159.72499917519332</v>
      </c>
    </row>
    <row r="138" spans="1:65" x14ac:dyDescent="0.3">
      <c r="A138" s="23" t="s">
        <v>14</v>
      </c>
      <c r="B138" s="22">
        <v>0</v>
      </c>
      <c r="C138" s="22">
        <v>0</v>
      </c>
      <c r="D138" s="22">
        <v>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0</v>
      </c>
      <c r="AQ138" s="22">
        <v>0</v>
      </c>
      <c r="AR138" s="22">
        <v>56.532178630881688</v>
      </c>
      <c r="AS138" s="22">
        <v>0</v>
      </c>
      <c r="AT138" s="22">
        <v>0</v>
      </c>
      <c r="AU138" s="22">
        <v>0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56.532178630881688</v>
      </c>
    </row>
    <row r="139" spans="1:65" x14ac:dyDescent="0.3">
      <c r="A139" s="23" t="s">
        <v>15</v>
      </c>
      <c r="B139" s="22">
        <v>0</v>
      </c>
      <c r="C139" s="22">
        <v>0</v>
      </c>
      <c r="D139" s="22">
        <v>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0</v>
      </c>
      <c r="AQ139" s="22"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</row>
    <row r="140" spans="1:65" x14ac:dyDescent="0.3">
      <c r="A140" s="23" t="s">
        <v>16</v>
      </c>
      <c r="B140" s="22">
        <v>27.17761900035973</v>
      </c>
      <c r="C140" s="22">
        <v>4161.0740386404696</v>
      </c>
      <c r="D140" s="22">
        <v>63.817649182241396</v>
      </c>
      <c r="E140" s="22">
        <v>31.13833631312934</v>
      </c>
      <c r="F140" s="22">
        <v>0</v>
      </c>
      <c r="G140" s="22">
        <v>0</v>
      </c>
      <c r="H140" s="22">
        <v>0</v>
      </c>
      <c r="I140" s="22">
        <v>781.05964358637027</v>
      </c>
      <c r="J140" s="22">
        <v>7462.4209366694731</v>
      </c>
      <c r="K140" s="22">
        <v>544.66576878423541</v>
      </c>
      <c r="L140" s="22">
        <v>0</v>
      </c>
      <c r="M140" s="22">
        <v>0</v>
      </c>
      <c r="N140" s="22">
        <v>1492.1446297138921</v>
      </c>
      <c r="O140" s="22">
        <v>8.1909709625806411</v>
      </c>
      <c r="P140" s="22">
        <v>0</v>
      </c>
      <c r="Q140" s="22">
        <v>165.14392869619297</v>
      </c>
      <c r="R140" s="22">
        <v>0</v>
      </c>
      <c r="S140" s="22">
        <v>36921.516644213261</v>
      </c>
      <c r="T140" s="22">
        <v>22.58722295741935</v>
      </c>
      <c r="U140" s="22">
        <v>30.405083821337037</v>
      </c>
      <c r="V140" s="22">
        <v>1437.5719673486669</v>
      </c>
      <c r="W140" s="22">
        <v>7.4943758422786395</v>
      </c>
      <c r="X140" s="22">
        <v>37408.174820818342</v>
      </c>
      <c r="Y140" s="22">
        <v>10202.980264113306</v>
      </c>
      <c r="Z140" s="22">
        <v>26756.504701762165</v>
      </c>
      <c r="AA140" s="22">
        <v>0</v>
      </c>
      <c r="AB140" s="22">
        <v>0</v>
      </c>
      <c r="AC140" s="22">
        <v>0</v>
      </c>
      <c r="AD140" s="22">
        <v>1.8926107148387088</v>
      </c>
      <c r="AE140" s="22">
        <v>1493.965716494158</v>
      </c>
      <c r="AF140" s="22">
        <v>0</v>
      </c>
      <c r="AG140" s="22">
        <v>83.319415761724272</v>
      </c>
      <c r="AH140" s="22">
        <v>0</v>
      </c>
      <c r="AI140" s="22">
        <v>35220.156219021919</v>
      </c>
      <c r="AJ140" s="22">
        <v>0.65065570803246187</v>
      </c>
      <c r="AK140" s="22">
        <v>132.85572037508055</v>
      </c>
      <c r="AL140" s="22">
        <v>42735.958809433367</v>
      </c>
      <c r="AM140" s="22">
        <v>167.81059499654336</v>
      </c>
      <c r="AN140" s="22">
        <v>25.108635483526875</v>
      </c>
      <c r="AO140" s="22">
        <v>0</v>
      </c>
      <c r="AP140" s="22">
        <v>1760.9338124501803</v>
      </c>
      <c r="AQ140" s="22">
        <v>16.053496220218275</v>
      </c>
      <c r="AR140" s="22">
        <v>495.06200744110157</v>
      </c>
      <c r="AS140" s="22">
        <v>28899.587396521321</v>
      </c>
      <c r="AT140" s="22">
        <v>0.67969442461735774</v>
      </c>
      <c r="AU140" s="22">
        <v>0</v>
      </c>
      <c r="AV140" s="22">
        <v>1.0672540110847988</v>
      </c>
      <c r="AW140" s="22">
        <v>162.6333944656084</v>
      </c>
      <c r="AX140" s="22">
        <v>16.534285005792619</v>
      </c>
      <c r="AY140" s="22">
        <v>44.09017559890755</v>
      </c>
      <c r="AZ140" s="22">
        <v>4726.3477430330004</v>
      </c>
      <c r="BA140" s="22">
        <v>176885.75829717389</v>
      </c>
      <c r="BB140" s="22">
        <v>0.96492785224647004</v>
      </c>
      <c r="BC140" s="22">
        <v>10970.909950830781</v>
      </c>
      <c r="BD140" s="22">
        <v>431366.4094154436</v>
      </c>
    </row>
    <row r="141" spans="1:65" x14ac:dyDescent="0.3">
      <c r="A141" s="23" t="s">
        <v>17</v>
      </c>
      <c r="B141" s="22">
        <v>3677.8446556055505</v>
      </c>
      <c r="C141" s="22">
        <v>69800.156676268467</v>
      </c>
      <c r="D141" s="22">
        <v>2752.4270697892593</v>
      </c>
      <c r="E141" s="22">
        <v>501.89414163975704</v>
      </c>
      <c r="F141" s="22">
        <v>0</v>
      </c>
      <c r="G141" s="22">
        <v>3.8638216560860204</v>
      </c>
      <c r="H141" s="22">
        <v>0</v>
      </c>
      <c r="I141" s="22">
        <v>968.96831894817626</v>
      </c>
      <c r="J141" s="22">
        <v>124745.50522702908</v>
      </c>
      <c r="K141" s="22">
        <v>1634.8570836325234</v>
      </c>
      <c r="L141" s="22">
        <v>0.89976574967741907</v>
      </c>
      <c r="M141" s="22">
        <v>0</v>
      </c>
      <c r="N141" s="22">
        <v>1162.4022009407308</v>
      </c>
      <c r="O141" s="22">
        <v>911.85156870124717</v>
      </c>
      <c r="P141" s="22">
        <v>1.6009625063225801</v>
      </c>
      <c r="Q141" s="22">
        <v>302.29578907229535</v>
      </c>
      <c r="R141" s="22">
        <v>81229.046951049793</v>
      </c>
      <c r="S141" s="22">
        <v>0</v>
      </c>
      <c r="T141" s="22">
        <v>5.3117205636129015</v>
      </c>
      <c r="U141" s="22">
        <v>68.955244667669959</v>
      </c>
      <c r="V141" s="22">
        <v>95.686098847705807</v>
      </c>
      <c r="W141" s="22">
        <v>254.50704956347693</v>
      </c>
      <c r="X141" s="22">
        <v>11983.035044286316</v>
      </c>
      <c r="Y141" s="22">
        <v>73260.079402663323</v>
      </c>
      <c r="Z141" s="22">
        <v>118236.32368936362</v>
      </c>
      <c r="AA141" s="22">
        <v>0</v>
      </c>
      <c r="AB141" s="22">
        <v>16.022035625290318</v>
      </c>
      <c r="AC141" s="22">
        <v>943.8356555685159</v>
      </c>
      <c r="AD141" s="22">
        <v>14.42314154597849</v>
      </c>
      <c r="AE141" s="22">
        <v>40619.387888006953</v>
      </c>
      <c r="AF141" s="22">
        <v>7.5601007243010727</v>
      </c>
      <c r="AG141" s="22">
        <v>91.544975708024822</v>
      </c>
      <c r="AH141" s="22">
        <v>0</v>
      </c>
      <c r="AI141" s="22">
        <v>7342.7982822624026</v>
      </c>
      <c r="AJ141" s="22">
        <v>0.78338552793526928</v>
      </c>
      <c r="AK141" s="22">
        <v>94.448650957330244</v>
      </c>
      <c r="AL141" s="22">
        <v>374455.129184864</v>
      </c>
      <c r="AM141" s="22">
        <v>2.3455484095034267</v>
      </c>
      <c r="AN141" s="22">
        <v>733.61107633066638</v>
      </c>
      <c r="AO141" s="22">
        <v>35.802403129118268</v>
      </c>
      <c r="AP141" s="22">
        <v>70807.766676252548</v>
      </c>
      <c r="AQ141" s="22">
        <v>19.881705180104323</v>
      </c>
      <c r="AR141" s="22">
        <v>8560.9501737981209</v>
      </c>
      <c r="AS141" s="22">
        <v>60156.76519216525</v>
      </c>
      <c r="AT141" s="22">
        <v>803.67001848227187</v>
      </c>
      <c r="AU141" s="22">
        <v>7.5187321840860193</v>
      </c>
      <c r="AV141" s="22">
        <v>122.81070790463863</v>
      </c>
      <c r="AW141" s="22">
        <v>1467.2073624573536</v>
      </c>
      <c r="AX141" s="22">
        <v>23.08138234212333</v>
      </c>
      <c r="AY141" s="22">
        <v>146.10315364487786</v>
      </c>
      <c r="AZ141" s="22">
        <v>13822.539659605271</v>
      </c>
      <c r="BA141" s="22">
        <v>213670.54247427144</v>
      </c>
      <c r="BB141" s="22">
        <v>1.1617672843251736</v>
      </c>
      <c r="BC141" s="22">
        <v>32020.455473359525</v>
      </c>
      <c r="BD141" s="22">
        <v>1317585.6592901361</v>
      </c>
    </row>
    <row r="142" spans="1:65" x14ac:dyDescent="0.3">
      <c r="A142" s="23" t="s">
        <v>18</v>
      </c>
      <c r="B142" s="22">
        <v>0</v>
      </c>
      <c r="C142" s="22">
        <v>1.8438702954371979E-2</v>
      </c>
      <c r="D142" s="22">
        <v>0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432.72207789159415</v>
      </c>
      <c r="K142" s="22">
        <v>22.826854477942906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6.5434393671132094E-5</v>
      </c>
      <c r="R142" s="22">
        <v>2.9653641008294818</v>
      </c>
      <c r="S142" s="22">
        <v>1.3382891929009628</v>
      </c>
      <c r="T142" s="22">
        <v>0</v>
      </c>
      <c r="U142" s="22">
        <v>0</v>
      </c>
      <c r="V142" s="22">
        <v>1.3154603092858056E-3</v>
      </c>
      <c r="W142" s="22">
        <v>2.6424068907931427E-5</v>
      </c>
      <c r="X142" s="22">
        <v>0.10630885726757099</v>
      </c>
      <c r="Y142" s="22">
        <v>149.67263044066425</v>
      </c>
      <c r="Z142" s="22">
        <v>2.5322097630369846</v>
      </c>
      <c r="AA142" s="22">
        <v>0</v>
      </c>
      <c r="AB142" s="22">
        <v>0</v>
      </c>
      <c r="AC142" s="22">
        <v>0</v>
      </c>
      <c r="AD142" s="22">
        <v>0</v>
      </c>
      <c r="AE142" s="22">
        <v>1.6233454147989652</v>
      </c>
      <c r="AF142" s="22">
        <v>0</v>
      </c>
      <c r="AG142" s="22">
        <v>0</v>
      </c>
      <c r="AH142" s="22">
        <v>0</v>
      </c>
      <c r="AI142" s="22">
        <v>1.5211969338503506E-3</v>
      </c>
      <c r="AJ142" s="22">
        <v>0</v>
      </c>
      <c r="AK142" s="22">
        <v>1.3444948198911228E-4</v>
      </c>
      <c r="AL142" s="22">
        <v>52.460680308243766</v>
      </c>
      <c r="AM142" s="22">
        <v>9.2698618296022606E-2</v>
      </c>
      <c r="AN142" s="22">
        <v>0</v>
      </c>
      <c r="AO142" s="22">
        <v>0</v>
      </c>
      <c r="AP142" s="22">
        <v>5.8825729178049446</v>
      </c>
      <c r="AQ142" s="22">
        <v>0</v>
      </c>
      <c r="AR142" s="22">
        <v>3.0273019488727165E-4</v>
      </c>
      <c r="AS142" s="22">
        <v>7.7639767719475797E-2</v>
      </c>
      <c r="AT142" s="22">
        <v>0</v>
      </c>
      <c r="AU142" s="22">
        <v>0</v>
      </c>
      <c r="AV142" s="22">
        <v>0</v>
      </c>
      <c r="AW142" s="22">
        <v>5.67953470346882E-2</v>
      </c>
      <c r="AX142" s="22">
        <v>1.9366091440541338E-2</v>
      </c>
      <c r="AY142" s="22">
        <v>0</v>
      </c>
      <c r="AZ142" s="22">
        <v>0.29805721908026939</v>
      </c>
      <c r="BA142" s="22">
        <v>0.11318651522889941</v>
      </c>
      <c r="BB142" s="22">
        <v>0</v>
      </c>
      <c r="BC142" s="22">
        <v>0.55107129791578424</v>
      </c>
      <c r="BD142" s="22">
        <v>673.36095262013646</v>
      </c>
    </row>
    <row r="143" spans="1:65" x14ac:dyDescent="0.3">
      <c r="A143" s="23" t="s">
        <v>19</v>
      </c>
      <c r="B143" s="22">
        <v>1.6839965197977848E-3</v>
      </c>
      <c r="C143" s="22">
        <v>2.7409073253476399</v>
      </c>
      <c r="D143" s="22">
        <v>110.49060672350477</v>
      </c>
      <c r="E143" s="22">
        <v>182.73686704613374</v>
      </c>
      <c r="F143" s="22">
        <v>0</v>
      </c>
      <c r="G143" s="22">
        <v>0.20684270107526875</v>
      </c>
      <c r="H143" s="22">
        <v>0</v>
      </c>
      <c r="I143" s="22">
        <v>0.26228934075663268</v>
      </c>
      <c r="J143" s="22">
        <v>826.07240082866849</v>
      </c>
      <c r="K143" s="22">
        <v>43.558506138479359</v>
      </c>
      <c r="L143" s="22">
        <v>0</v>
      </c>
      <c r="M143" s="22">
        <v>0</v>
      </c>
      <c r="N143" s="22">
        <v>15.860698318451609</v>
      </c>
      <c r="O143" s="22">
        <v>0</v>
      </c>
      <c r="P143" s="22">
        <v>0</v>
      </c>
      <c r="Q143" s="22">
        <v>2.9528430000335388E-3</v>
      </c>
      <c r="R143" s="22">
        <v>646.31579902991962</v>
      </c>
      <c r="S143" s="22">
        <v>38.256206967000502</v>
      </c>
      <c r="T143" s="22">
        <v>23.867579277075262</v>
      </c>
      <c r="U143" s="22">
        <v>0</v>
      </c>
      <c r="V143" s="22">
        <v>2.4840616544124262E-3</v>
      </c>
      <c r="W143" s="22">
        <v>3.7986367383919979E-3</v>
      </c>
      <c r="X143" s="22">
        <v>0.85003772372706288</v>
      </c>
      <c r="Y143" s="22">
        <v>190.13977865910178</v>
      </c>
      <c r="Z143" s="22">
        <v>2.7284180102190327</v>
      </c>
      <c r="AA143" s="22">
        <v>0</v>
      </c>
      <c r="AB143" s="22">
        <v>0.22959539819354829</v>
      </c>
      <c r="AC143" s="22">
        <v>2.4055806135053754</v>
      </c>
      <c r="AD143" s="22">
        <v>0</v>
      </c>
      <c r="AE143" s="22">
        <v>3.1084986093725044</v>
      </c>
      <c r="AF143" s="22">
        <v>6.8258091354838693E-2</v>
      </c>
      <c r="AG143" s="22">
        <v>3.8682826294083865E-2</v>
      </c>
      <c r="AH143" s="22">
        <v>0</v>
      </c>
      <c r="AI143" s="22">
        <v>0.19912196121681927</v>
      </c>
      <c r="AJ143" s="22">
        <v>3.3102380621160394E-4</v>
      </c>
      <c r="AK143" s="22">
        <v>3.2062728002706306E-3</v>
      </c>
      <c r="AL143" s="22">
        <v>24.350407984970278</v>
      </c>
      <c r="AM143" s="22">
        <v>0.94481429237690318</v>
      </c>
      <c r="AN143" s="22">
        <v>0</v>
      </c>
      <c r="AO143" s="22">
        <v>51.36731638503224</v>
      </c>
      <c r="AP143" s="22">
        <v>3.1933942702919556</v>
      </c>
      <c r="AQ143" s="22">
        <v>35.491477824396171</v>
      </c>
      <c r="AR143" s="22">
        <v>4.8058573634651783E-2</v>
      </c>
      <c r="AS143" s="22">
        <v>0.17137468887957222</v>
      </c>
      <c r="AT143" s="22">
        <v>3.7069670006432496</v>
      </c>
      <c r="AU143" s="22">
        <v>46.779545275182784</v>
      </c>
      <c r="AV143" s="22">
        <v>280.31767996752762</v>
      </c>
      <c r="AW143" s="22">
        <v>0.90799143136919636</v>
      </c>
      <c r="AX143" s="22">
        <v>4.0871383658727473E-2</v>
      </c>
      <c r="AY143" s="22">
        <v>0</v>
      </c>
      <c r="AZ143" s="22">
        <v>282.93617646825925</v>
      </c>
      <c r="BA143" s="22">
        <v>89.87067811263249</v>
      </c>
      <c r="BB143" s="22">
        <v>4.9091107082745947E-4</v>
      </c>
      <c r="BC143" s="22">
        <v>617.12725133095785</v>
      </c>
      <c r="BD143" s="22">
        <v>3527.4056283248005</v>
      </c>
    </row>
    <row r="144" spans="1:65" x14ac:dyDescent="0.3">
      <c r="A144" s="23" t="s">
        <v>20</v>
      </c>
      <c r="B144" s="22">
        <v>0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5.2526266340620369</v>
      </c>
      <c r="K144" s="22">
        <v>0.62701655370584175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2.9670859340937141E-4</v>
      </c>
      <c r="R144" s="22">
        <v>2.6204995968157747E-2</v>
      </c>
      <c r="S144" s="22">
        <v>1.9729104472561473E-2</v>
      </c>
      <c r="T144" s="22">
        <v>0</v>
      </c>
      <c r="U144" s="22">
        <v>0</v>
      </c>
      <c r="V144" s="22">
        <v>0</v>
      </c>
      <c r="W144" s="22">
        <v>1.1981846056722226E-4</v>
      </c>
      <c r="X144" s="22">
        <v>0</v>
      </c>
      <c r="Y144" s="22">
        <v>5.676863602900168E-3</v>
      </c>
      <c r="Z144" s="22">
        <v>9.5187682202780373</v>
      </c>
      <c r="AA144" s="22">
        <v>0</v>
      </c>
      <c r="AB144" s="22">
        <v>0</v>
      </c>
      <c r="AC144" s="22">
        <v>0</v>
      </c>
      <c r="AD144" s="22">
        <v>0</v>
      </c>
      <c r="AE144" s="22">
        <v>5.6978771112319616E-2</v>
      </c>
      <c r="AF144" s="22">
        <v>0</v>
      </c>
      <c r="AG144" s="22">
        <v>0</v>
      </c>
      <c r="AH144" s="22">
        <v>0</v>
      </c>
      <c r="AI144" s="22">
        <v>6.8977823009997658E-3</v>
      </c>
      <c r="AJ144" s="22">
        <v>0</v>
      </c>
      <c r="AK144" s="22">
        <v>6.0965364615592893E-4</v>
      </c>
      <c r="AL144" s="22">
        <v>180.95225806451612</v>
      </c>
      <c r="AM144" s="22">
        <v>7.2843701873380223E-4</v>
      </c>
      <c r="AN144" s="22">
        <v>0</v>
      </c>
      <c r="AO144" s="22">
        <v>0</v>
      </c>
      <c r="AP144" s="22">
        <v>72.54660225822758</v>
      </c>
      <c r="AQ144" s="22">
        <v>0</v>
      </c>
      <c r="AR144" s="22">
        <v>1.3727131141305984E-3</v>
      </c>
      <c r="AS144" s="22">
        <v>651.53813974173534</v>
      </c>
      <c r="AT144" s="22">
        <v>0</v>
      </c>
      <c r="AU144" s="22">
        <v>0</v>
      </c>
      <c r="AV144" s="22">
        <v>0</v>
      </c>
      <c r="AW144" s="22">
        <v>1.2686919630062481E-3</v>
      </c>
      <c r="AX144" s="22">
        <v>0</v>
      </c>
      <c r="AY144" s="22">
        <v>0</v>
      </c>
      <c r="AZ144" s="22">
        <v>1.3171473118735073</v>
      </c>
      <c r="BA144" s="22">
        <v>0.37698971028204692</v>
      </c>
      <c r="BB144" s="22">
        <v>0</v>
      </c>
      <c r="BC144" s="22">
        <v>36.191368430225168</v>
      </c>
      <c r="BD144" s="22">
        <v>958.44080046515853</v>
      </c>
    </row>
    <row r="145" spans="1:56" x14ac:dyDescent="0.3">
      <c r="A145" s="23" t="s">
        <v>21</v>
      </c>
      <c r="B145" s="22">
        <v>0.13296523678272074</v>
      </c>
      <c r="C145" s="22">
        <v>1570.7256917866939</v>
      </c>
      <c r="D145" s="22">
        <v>2.5635731120511616</v>
      </c>
      <c r="E145" s="22">
        <v>0.13286927640746143</v>
      </c>
      <c r="F145" s="22">
        <v>0</v>
      </c>
      <c r="G145" s="22">
        <v>0</v>
      </c>
      <c r="H145" s="22">
        <v>0</v>
      </c>
      <c r="I145" s="22">
        <v>20.709879081862496</v>
      </c>
      <c r="J145" s="22">
        <v>11043.659420659895</v>
      </c>
      <c r="K145" s="22">
        <v>49.76791461778744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0.25169669413459184</v>
      </c>
      <c r="R145" s="22">
        <v>163.17141526460941</v>
      </c>
      <c r="S145" s="22">
        <v>160.67543409773717</v>
      </c>
      <c r="T145" s="22">
        <v>0</v>
      </c>
      <c r="U145" s="22">
        <v>1.2212977724641876</v>
      </c>
      <c r="V145" s="22">
        <v>0.56897029539468758</v>
      </c>
      <c r="W145" s="22">
        <v>0</v>
      </c>
      <c r="X145" s="22">
        <v>214.70343177600103</v>
      </c>
      <c r="Y145" s="22">
        <v>7.3684005708241829</v>
      </c>
      <c r="Z145" s="22">
        <v>15586.483885532783</v>
      </c>
      <c r="AA145" s="22">
        <v>0</v>
      </c>
      <c r="AB145" s="22">
        <v>0</v>
      </c>
      <c r="AC145" s="22">
        <v>0</v>
      </c>
      <c r="AD145" s="22">
        <v>0</v>
      </c>
      <c r="AE145" s="22">
        <v>5.9545141015003882</v>
      </c>
      <c r="AF145" s="22">
        <v>0</v>
      </c>
      <c r="AG145" s="22">
        <v>3.054324101712127</v>
      </c>
      <c r="AH145" s="22">
        <v>0</v>
      </c>
      <c r="AI145" s="22">
        <v>3.0879119657147625</v>
      </c>
      <c r="AJ145" s="22">
        <v>2.6137024783714335E-2</v>
      </c>
      <c r="AK145" s="22">
        <v>0.29126759264137675</v>
      </c>
      <c r="AL145" s="22">
        <v>11335.786184240924</v>
      </c>
      <c r="AM145" s="22">
        <v>7.0466514661526591E-2</v>
      </c>
      <c r="AN145" s="22">
        <v>0</v>
      </c>
      <c r="AO145" s="22">
        <v>0</v>
      </c>
      <c r="AP145" s="22">
        <v>3609.5441741238519</v>
      </c>
      <c r="AQ145" s="22">
        <v>0.11110783710982296</v>
      </c>
      <c r="AR145" s="22">
        <v>3.8804167840829482</v>
      </c>
      <c r="AS145" s="22">
        <v>11770.937185179584</v>
      </c>
      <c r="AT145" s="22">
        <v>2.7303518285111253E-2</v>
      </c>
      <c r="AU145" s="22">
        <v>0</v>
      </c>
      <c r="AV145" s="22">
        <v>2.4841518722262833E-2</v>
      </c>
      <c r="AW145" s="22">
        <v>0.28874031254537208</v>
      </c>
      <c r="AX145" s="22">
        <v>0.30050367353981322</v>
      </c>
      <c r="AY145" s="22">
        <v>0</v>
      </c>
      <c r="AZ145" s="22">
        <v>169.41274797167532</v>
      </c>
      <c r="BA145" s="22">
        <v>7115.0446411679441</v>
      </c>
      <c r="BB145" s="22">
        <v>3.8761426169497251E-2</v>
      </c>
      <c r="BC145" s="22">
        <v>182.17473248905014</v>
      </c>
      <c r="BD145" s="22">
        <v>63022.192807319923</v>
      </c>
    </row>
    <row r="146" spans="1:56" x14ac:dyDescent="0.3">
      <c r="A146" s="23" t="s">
        <v>22</v>
      </c>
      <c r="B146" s="22">
        <v>1.5704631739039535E-2</v>
      </c>
      <c r="C146" s="22">
        <v>0.86403133250281206</v>
      </c>
      <c r="D146" s="22">
        <v>0.30278569523142412</v>
      </c>
      <c r="E146" s="22">
        <v>1.5693297781446923E-2</v>
      </c>
      <c r="F146" s="22">
        <v>0</v>
      </c>
      <c r="G146" s="22">
        <v>0</v>
      </c>
      <c r="H146" s="22">
        <v>0</v>
      </c>
      <c r="I146" s="22">
        <v>2.4460605810236475</v>
      </c>
      <c r="J146" s="22">
        <v>0.85265818500800661</v>
      </c>
      <c r="K146" s="22">
        <v>1.2555734219800958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2.7540674976853141E-2</v>
      </c>
      <c r="R146" s="22">
        <v>24434.653487981333</v>
      </c>
      <c r="S146" s="22">
        <v>3.170438074439327</v>
      </c>
      <c r="T146" s="22">
        <v>0</v>
      </c>
      <c r="U146" s="22">
        <v>0.14424846842939537</v>
      </c>
      <c r="V146" s="22">
        <v>2.3226638561390834E-2</v>
      </c>
      <c r="W146" s="22">
        <v>3.5426585161293711E-2</v>
      </c>
      <c r="X146" s="22">
        <v>0</v>
      </c>
      <c r="Y146" s="22">
        <v>1.5856884214750032E-2</v>
      </c>
      <c r="Z146" s="22">
        <v>34.037840154846528</v>
      </c>
      <c r="AA146" s="22">
        <v>0</v>
      </c>
      <c r="AB146" s="22">
        <v>0</v>
      </c>
      <c r="AC146" s="22">
        <v>0</v>
      </c>
      <c r="AD146" s="22">
        <v>0</v>
      </c>
      <c r="AE146" s="22">
        <v>22.449756121259565</v>
      </c>
      <c r="AF146" s="22">
        <v>0</v>
      </c>
      <c r="AG146" s="22">
        <v>0.36074869183623465</v>
      </c>
      <c r="AH146" s="22">
        <v>0</v>
      </c>
      <c r="AI146" s="22">
        <v>0.31386324889396716</v>
      </c>
      <c r="AJ146" s="22">
        <v>3.0870651526243536E-3</v>
      </c>
      <c r="AK146" s="22">
        <v>2.9907300458481952E-2</v>
      </c>
      <c r="AL146" s="22">
        <v>4.8442269664696855</v>
      </c>
      <c r="AM146" s="22">
        <v>1.5997782518527541</v>
      </c>
      <c r="AN146" s="22">
        <v>0</v>
      </c>
      <c r="AO146" s="22">
        <v>0</v>
      </c>
      <c r="AP146" s="22">
        <v>74.188015454516503</v>
      </c>
      <c r="AQ146" s="22">
        <v>1.3123036572200628E-2</v>
      </c>
      <c r="AR146" s="22">
        <v>0.4481991118572714</v>
      </c>
      <c r="AS146" s="22">
        <v>2.7977350988149059</v>
      </c>
      <c r="AT146" s="22">
        <v>3.2248406442391821E-3</v>
      </c>
      <c r="AU146" s="22">
        <v>0</v>
      </c>
      <c r="AV146" s="22">
        <v>2.9340518831181602E-3</v>
      </c>
      <c r="AW146" s="22">
        <v>2.4443343982137208E-2</v>
      </c>
      <c r="AX146" s="22">
        <v>3.5492732110748333E-2</v>
      </c>
      <c r="AY146" s="22">
        <v>0</v>
      </c>
      <c r="AZ146" s="22">
        <v>272.13501935890008</v>
      </c>
      <c r="BA146" s="22">
        <v>837.58439960326155</v>
      </c>
      <c r="BB146" s="22">
        <v>4.5781434185437489E-3</v>
      </c>
      <c r="BC146" s="22">
        <v>124.94587558002742</v>
      </c>
      <c r="BD146" s="22">
        <v>25819.644980609144</v>
      </c>
    </row>
    <row r="147" spans="1:56" x14ac:dyDescent="0.3">
      <c r="A147" s="23" t="s">
        <v>23</v>
      </c>
      <c r="B147" s="22">
        <v>2.8461555667956984</v>
      </c>
      <c r="C147" s="22">
        <v>5250.7371080408993</v>
      </c>
      <c r="D147" s="22">
        <v>2145.3911113957843</v>
      </c>
      <c r="E147" s="22">
        <v>884.93512801032239</v>
      </c>
      <c r="F147" s="22">
        <v>0</v>
      </c>
      <c r="G147" s="22">
        <v>0.78393383707526854</v>
      </c>
      <c r="H147" s="22">
        <v>0</v>
      </c>
      <c r="I147" s="22">
        <v>120.05977741212899</v>
      </c>
      <c r="J147" s="22">
        <v>6635.0629334062787</v>
      </c>
      <c r="K147" s="22">
        <v>3.3570570384516119</v>
      </c>
      <c r="L147" s="22">
        <v>1.4375567724731177</v>
      </c>
      <c r="M147" s="22">
        <v>0</v>
      </c>
      <c r="N147" s="22">
        <v>105.82486272412899</v>
      </c>
      <c r="O147" s="22">
        <v>2193.3806864722578</v>
      </c>
      <c r="P147" s="22">
        <v>0</v>
      </c>
      <c r="Q147" s="22">
        <v>0</v>
      </c>
      <c r="R147" s="22">
        <v>47126.713472512391</v>
      </c>
      <c r="S147" s="22">
        <v>46028.561184842976</v>
      </c>
      <c r="T147" s="22">
        <v>0.20270584705376338</v>
      </c>
      <c r="U147" s="22">
        <v>4.1368540215053748E-2</v>
      </c>
      <c r="V147" s="22">
        <v>0</v>
      </c>
      <c r="W147" s="22">
        <v>0</v>
      </c>
      <c r="X147" s="22">
        <v>339.46675522435078</v>
      </c>
      <c r="Y147" s="22">
        <v>0</v>
      </c>
      <c r="Z147" s="22">
        <v>2386.2304788197844</v>
      </c>
      <c r="AA147" s="22">
        <v>0</v>
      </c>
      <c r="AB147" s="22">
        <v>0</v>
      </c>
      <c r="AC147" s="22">
        <v>129.30357772318274</v>
      </c>
      <c r="AD147" s="22">
        <v>0</v>
      </c>
      <c r="AE147" s="22">
        <v>11595.905881050146</v>
      </c>
      <c r="AF147" s="22">
        <v>34.530320517505366</v>
      </c>
      <c r="AG147" s="22">
        <v>0</v>
      </c>
      <c r="AH147" s="22">
        <v>0</v>
      </c>
      <c r="AI147" s="22">
        <v>7707.9105184894597</v>
      </c>
      <c r="AJ147" s="22">
        <v>0</v>
      </c>
      <c r="AK147" s="22">
        <v>0</v>
      </c>
      <c r="AL147" s="22">
        <v>5789.003891063051</v>
      </c>
      <c r="AM147" s="22">
        <v>295.60304096068808</v>
      </c>
      <c r="AN147" s="22">
        <v>3.7231686193548372E-2</v>
      </c>
      <c r="AO147" s="22">
        <v>0</v>
      </c>
      <c r="AP147" s="22">
        <v>15598.415568207132</v>
      </c>
      <c r="AQ147" s="22">
        <v>0</v>
      </c>
      <c r="AR147" s="22">
        <v>659.77857418184931</v>
      </c>
      <c r="AS147" s="22">
        <v>27055.124585141672</v>
      </c>
      <c r="AT147" s="22">
        <v>0.12203719363440857</v>
      </c>
      <c r="AU147" s="22">
        <v>0.82737080430107501</v>
      </c>
      <c r="AV147" s="22">
        <v>39.426287251956971</v>
      </c>
      <c r="AW147" s="22">
        <v>0</v>
      </c>
      <c r="AX147" s="22">
        <v>0</v>
      </c>
      <c r="AY147" s="22">
        <v>0</v>
      </c>
      <c r="AZ147" s="22">
        <v>2249.4434149072604</v>
      </c>
      <c r="BA147" s="22">
        <v>14074.067598362833</v>
      </c>
      <c r="BB147" s="22">
        <v>0</v>
      </c>
      <c r="BC147" s="22">
        <v>4000.9604353259315</v>
      </c>
      <c r="BD147" s="22">
        <v>202455.49260933019</v>
      </c>
    </row>
    <row r="148" spans="1:56" x14ac:dyDescent="0.3">
      <c r="A148" s="23" t="s">
        <v>24</v>
      </c>
      <c r="B148" s="22">
        <v>495.07493808743305</v>
      </c>
      <c r="C148" s="22">
        <v>99640.107661756207</v>
      </c>
      <c r="D148" s="22">
        <v>7981.5941463751524</v>
      </c>
      <c r="E148" s="22">
        <v>111.14612501058004</v>
      </c>
      <c r="F148" s="22">
        <v>0</v>
      </c>
      <c r="G148" s="22">
        <v>0</v>
      </c>
      <c r="H148" s="22">
        <v>0</v>
      </c>
      <c r="I148" s="22">
        <v>6759.114094238178</v>
      </c>
      <c r="J148" s="22">
        <v>1004859.8751565039</v>
      </c>
      <c r="K148" s="22">
        <v>17756.467725343045</v>
      </c>
      <c r="L148" s="22">
        <v>0</v>
      </c>
      <c r="M148" s="22">
        <v>0</v>
      </c>
      <c r="N148" s="22">
        <v>2929.6746861476108</v>
      </c>
      <c r="O148" s="22">
        <v>46.074279739192725</v>
      </c>
      <c r="P148" s="22">
        <v>0</v>
      </c>
      <c r="Q148" s="22">
        <v>7050.9385953830279</v>
      </c>
      <c r="R148" s="22">
        <v>275737.51547631877</v>
      </c>
      <c r="S148" s="22">
        <v>381839.98950450018</v>
      </c>
      <c r="T148" s="22">
        <v>0</v>
      </c>
      <c r="U148" s="22">
        <v>389.54302957549754</v>
      </c>
      <c r="V148" s="22">
        <v>167.70431512932873</v>
      </c>
      <c r="W148" s="22">
        <v>306.71601022721791</v>
      </c>
      <c r="X148" s="22">
        <v>37542.57075113961</v>
      </c>
      <c r="Y148" s="22">
        <v>50084.816830908407</v>
      </c>
      <c r="Z148" s="22">
        <v>0</v>
      </c>
      <c r="AA148" s="22">
        <v>0</v>
      </c>
      <c r="AB148" s="22">
        <v>0</v>
      </c>
      <c r="AC148" s="22">
        <v>8579.1526696748788</v>
      </c>
      <c r="AD148" s="22">
        <v>186.9763281750852</v>
      </c>
      <c r="AE148" s="22">
        <v>340584.95495393989</v>
      </c>
      <c r="AF148" s="22">
        <v>63319.172249188909</v>
      </c>
      <c r="AG148" s="22">
        <v>1384.3239245918294</v>
      </c>
      <c r="AH148" s="22">
        <v>0</v>
      </c>
      <c r="AI148" s="22">
        <v>11679.16689083971</v>
      </c>
      <c r="AJ148" s="22">
        <v>8.3366203131566721</v>
      </c>
      <c r="AK148" s="22">
        <v>172.9261839529531</v>
      </c>
      <c r="AL148" s="22">
        <v>3199649.9679433154</v>
      </c>
      <c r="AM148" s="22">
        <v>8574.2755436208699</v>
      </c>
      <c r="AN148" s="22">
        <v>63.732704132627802</v>
      </c>
      <c r="AO148" s="22">
        <v>364.6160181651357</v>
      </c>
      <c r="AP148" s="22">
        <v>1858516.880132081</v>
      </c>
      <c r="AQ148" s="22">
        <v>55.695209408795236</v>
      </c>
      <c r="AR148" s="22">
        <v>1375.4639595137842</v>
      </c>
      <c r="AS148" s="22">
        <v>801774.08726468449</v>
      </c>
      <c r="AT148" s="22">
        <v>31.278991027367997</v>
      </c>
      <c r="AU148" s="22">
        <v>0</v>
      </c>
      <c r="AV148" s="22">
        <v>777.62774109425072</v>
      </c>
      <c r="AW148" s="22">
        <v>669.42400140035852</v>
      </c>
      <c r="AX148" s="22">
        <v>4489.0622835132099</v>
      </c>
      <c r="AY148" s="22">
        <v>11.0309427380306</v>
      </c>
      <c r="AZ148" s="22">
        <v>91939.564511193108</v>
      </c>
      <c r="BA148" s="22">
        <v>2268688.0661820062</v>
      </c>
      <c r="BB148" s="22">
        <v>2979.6686750309691</v>
      </c>
      <c r="BC148" s="22">
        <v>210628.84238217806</v>
      </c>
      <c r="BD148" s="22">
        <v>10770203.217632163</v>
      </c>
    </row>
    <row r="149" spans="1:56" x14ac:dyDescent="0.3">
      <c r="A149" s="23" t="s">
        <v>25</v>
      </c>
      <c r="B149" s="22">
        <v>0</v>
      </c>
      <c r="C149" s="22">
        <v>0</v>
      </c>
      <c r="D149" s="22">
        <v>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0</v>
      </c>
      <c r="AQ149" s="22"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</row>
    <row r="150" spans="1:56" x14ac:dyDescent="0.3">
      <c r="A150" s="23" t="s">
        <v>26</v>
      </c>
      <c r="B150" s="22">
        <v>0</v>
      </c>
      <c r="C150" s="22">
        <v>0</v>
      </c>
      <c r="D150" s="22">
        <v>0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1.0908369644578884</v>
      </c>
      <c r="K150" s="22">
        <v>0.13021539160501636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6.1618828809263874E-5</v>
      </c>
      <c r="R150" s="22">
        <v>5.4421112039768843E-3</v>
      </c>
      <c r="S150" s="22">
        <v>4.0972332384642375E-3</v>
      </c>
      <c r="T150" s="22">
        <v>0</v>
      </c>
      <c r="U150" s="22">
        <v>0</v>
      </c>
      <c r="V150" s="22">
        <v>1.2387541024778165E-3</v>
      </c>
      <c r="W150" s="22">
        <v>2.4883246976587272E-5</v>
      </c>
      <c r="X150" s="22">
        <v>0</v>
      </c>
      <c r="Y150" s="22">
        <v>1.1789401934780568E-3</v>
      </c>
      <c r="Z150" s="22">
        <v>1.9768060732609991</v>
      </c>
      <c r="AA150" s="22">
        <v>0</v>
      </c>
      <c r="AB150" s="22">
        <v>0</v>
      </c>
      <c r="AC150" s="22">
        <v>0</v>
      </c>
      <c r="AD150" s="22">
        <v>0</v>
      </c>
      <c r="AE150" s="22">
        <v>1.1833041647324799E-2</v>
      </c>
      <c r="AF150" s="22">
        <v>0</v>
      </c>
      <c r="AG150" s="22">
        <v>0</v>
      </c>
      <c r="AH150" s="22">
        <v>0</v>
      </c>
      <c r="AI150" s="22">
        <v>1.4324939560562465E-3</v>
      </c>
      <c r="AJ150" s="22">
        <v>0</v>
      </c>
      <c r="AK150" s="22">
        <v>1.2660955728907851E-4</v>
      </c>
      <c r="AL150" s="22">
        <v>37.579181931354825</v>
      </c>
      <c r="AM150" s="22">
        <v>1.5127784281515527E-4</v>
      </c>
      <c r="AN150" s="22">
        <v>0</v>
      </c>
      <c r="AO150" s="22">
        <v>0</v>
      </c>
      <c r="AP150" s="22">
        <v>3.4411474892913671E-2</v>
      </c>
      <c r="AQ150" s="22">
        <v>0</v>
      </c>
      <c r="AR150" s="22">
        <v>25.70255911321517</v>
      </c>
      <c r="AS150" s="22">
        <v>2.2846426510853945E-2</v>
      </c>
      <c r="AT150" s="22">
        <v>0</v>
      </c>
      <c r="AU150" s="22">
        <v>0</v>
      </c>
      <c r="AV150" s="22">
        <v>0</v>
      </c>
      <c r="AW150" s="22">
        <v>2.6347505470565114E-4</v>
      </c>
      <c r="AX150" s="22">
        <v>0</v>
      </c>
      <c r="AY150" s="22">
        <v>0</v>
      </c>
      <c r="AZ150" s="22">
        <v>0.27353799832462927</v>
      </c>
      <c r="BA150" s="22">
        <v>7.8291175034062022E-2</v>
      </c>
      <c r="BB150" s="22">
        <v>0</v>
      </c>
      <c r="BC150" s="22">
        <v>1.9039964081117586E-4</v>
      </c>
      <c r="BD150" s="22">
        <v>66.914727387169535</v>
      </c>
    </row>
    <row r="151" spans="1:56" x14ac:dyDescent="0.3">
      <c r="A151" s="23" t="s">
        <v>27</v>
      </c>
      <c r="B151" s="22">
        <v>0</v>
      </c>
      <c r="C151" s="22">
        <v>0</v>
      </c>
      <c r="D151" s="22">
        <v>0</v>
      </c>
      <c r="E151" s="22">
        <v>3.4356572648602137</v>
      </c>
      <c r="F151" s="22">
        <v>0</v>
      </c>
      <c r="G151" s="22">
        <v>0</v>
      </c>
      <c r="H151" s="22">
        <v>0</v>
      </c>
      <c r="I151" s="22">
        <v>0</v>
      </c>
      <c r="J151" s="22">
        <v>4.2837123392688161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3.1026405161290314E-2</v>
      </c>
      <c r="Q151" s="22">
        <v>0</v>
      </c>
      <c r="R151" s="22">
        <v>0</v>
      </c>
      <c r="S151" s="22">
        <v>11.004031697204297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0.3495641648172042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1.2245087903655911</v>
      </c>
      <c r="AL151" s="22">
        <v>0</v>
      </c>
      <c r="AM151" s="22">
        <v>0</v>
      </c>
      <c r="AN151" s="22">
        <v>0</v>
      </c>
      <c r="AO151" s="22">
        <v>0</v>
      </c>
      <c r="AP151" s="22">
        <v>0</v>
      </c>
      <c r="AQ151" s="22">
        <v>0</v>
      </c>
      <c r="AR151" s="22">
        <v>79.909540706408578</v>
      </c>
      <c r="AS151" s="22">
        <v>0</v>
      </c>
      <c r="AT151" s="22">
        <v>0</v>
      </c>
      <c r="AU151" s="22">
        <v>0</v>
      </c>
      <c r="AV151" s="22">
        <v>0</v>
      </c>
      <c r="AW151" s="22">
        <v>0</v>
      </c>
      <c r="AX151" s="22">
        <v>0</v>
      </c>
      <c r="AY151" s="22">
        <v>136.51618270967737</v>
      </c>
      <c r="AZ151" s="22">
        <v>0</v>
      </c>
      <c r="BA151" s="22">
        <v>0</v>
      </c>
      <c r="BB151" s="22">
        <v>0</v>
      </c>
      <c r="BC151" s="22">
        <v>109.19639875165589</v>
      </c>
      <c r="BD151" s="22">
        <v>345.95062282941927</v>
      </c>
    </row>
    <row r="152" spans="1:56" x14ac:dyDescent="0.3">
      <c r="A152" s="23" t="s">
        <v>28</v>
      </c>
      <c r="B152" s="22">
        <v>0</v>
      </c>
      <c r="C152" s="22">
        <v>0</v>
      </c>
      <c r="D152" s="22">
        <v>0.11996876662365587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0</v>
      </c>
      <c r="AQ152" s="22"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v>0</v>
      </c>
      <c r="AW152" s="22"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v>0</v>
      </c>
      <c r="BC152" s="22">
        <v>0</v>
      </c>
      <c r="BD152" s="22">
        <v>0.11996876662365587</v>
      </c>
    </row>
    <row r="153" spans="1:56" x14ac:dyDescent="0.3">
      <c r="A153" s="23" t="s">
        <v>29</v>
      </c>
      <c r="B153" s="22">
        <v>0</v>
      </c>
      <c r="C153" s="22">
        <v>0</v>
      </c>
      <c r="D153" s="22">
        <v>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85.290776835258498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1668.5954945897593</v>
      </c>
      <c r="AN153" s="22">
        <v>0</v>
      </c>
      <c r="AO153" s="22">
        <v>0</v>
      </c>
      <c r="AP153" s="22">
        <v>0</v>
      </c>
      <c r="AQ153" s="22">
        <v>0</v>
      </c>
      <c r="AR153" s="22">
        <v>0</v>
      </c>
      <c r="AS153" s="22">
        <v>79072.059334582809</v>
      </c>
      <c r="AT153" s="22">
        <v>0</v>
      </c>
      <c r="AU153" s="22">
        <v>0</v>
      </c>
      <c r="AV153" s="22">
        <v>0</v>
      </c>
      <c r="AW153" s="22">
        <v>0</v>
      </c>
      <c r="AX153" s="22">
        <v>983.30625286534178</v>
      </c>
      <c r="AY153" s="22">
        <v>0</v>
      </c>
      <c r="AZ153" s="22">
        <v>0</v>
      </c>
      <c r="BA153" s="22">
        <v>0</v>
      </c>
      <c r="BB153" s="22">
        <v>51.527146442588489</v>
      </c>
      <c r="BC153" s="22">
        <v>0</v>
      </c>
      <c r="BD153" s="22">
        <v>81860.779005315751</v>
      </c>
    </row>
    <row r="154" spans="1:56" x14ac:dyDescent="0.3">
      <c r="A154" s="23" t="s">
        <v>30</v>
      </c>
      <c r="B154" s="22">
        <v>0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</row>
    <row r="155" spans="1:56" x14ac:dyDescent="0.3">
      <c r="A155" s="25" t="s">
        <v>31</v>
      </c>
      <c r="B155" s="22">
        <v>7.815249019981603E-3</v>
      </c>
      <c r="C155" s="22">
        <v>0.42997633671281343</v>
      </c>
      <c r="D155" s="22">
        <v>0.15067819782360312</v>
      </c>
      <c r="E155" s="22">
        <v>7.8096087921532718E-3</v>
      </c>
      <c r="F155" s="22">
        <v>0</v>
      </c>
      <c r="G155" s="22">
        <v>0</v>
      </c>
      <c r="H155" s="22">
        <v>0</v>
      </c>
      <c r="I155" s="22">
        <v>1.2172569771973409</v>
      </c>
      <c r="J155" s="22">
        <v>0.39769431136240696</v>
      </c>
      <c r="K155" s="22">
        <v>0.62164528777916994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1.3703830792324191E-2</v>
      </c>
      <c r="R155" s="22">
        <v>9.4864186586799537</v>
      </c>
      <c r="S155" s="22">
        <v>1.5776360177226023</v>
      </c>
      <c r="T155" s="22">
        <v>0</v>
      </c>
      <c r="U155" s="22">
        <v>7.1783771836194915E-2</v>
      </c>
      <c r="V155" s="22">
        <v>1.1528266348526531E-2</v>
      </c>
      <c r="W155" s="22">
        <v>1.7629069714793139E-2</v>
      </c>
      <c r="X155" s="22">
        <v>1.1007246957395969</v>
      </c>
      <c r="Y155" s="22">
        <v>7.8622434157935399E-3</v>
      </c>
      <c r="Z155" s="22">
        <v>441.34296506366536</v>
      </c>
      <c r="AA155" s="22">
        <v>0</v>
      </c>
      <c r="AB155" s="22">
        <v>0</v>
      </c>
      <c r="AC155" s="22">
        <v>0</v>
      </c>
      <c r="AD155" s="22">
        <v>0</v>
      </c>
      <c r="AE155" s="22">
        <v>0.11864058130400647</v>
      </c>
      <c r="AF155" s="22">
        <v>0</v>
      </c>
      <c r="AG155" s="22">
        <v>0</v>
      </c>
      <c r="AH155" s="22">
        <v>0</v>
      </c>
      <c r="AI155" s="22">
        <v>0.15615586829898265</v>
      </c>
      <c r="AJ155" s="22">
        <v>1.5362463322646713E-3</v>
      </c>
      <c r="AK155" s="22">
        <v>1.4879971582790251E-2</v>
      </c>
      <c r="AL155" s="22">
        <v>1.4935455310080241</v>
      </c>
      <c r="AM155" s="22">
        <v>1.4656389103082168E-3</v>
      </c>
      <c r="AN155" s="22">
        <v>0.65155450838709661</v>
      </c>
      <c r="AO155" s="22">
        <v>0</v>
      </c>
      <c r="AP155" s="22">
        <v>0.96145766313530634</v>
      </c>
      <c r="AQ155" s="22">
        <v>6.5305446453178696E-3</v>
      </c>
      <c r="AR155" s="22">
        <v>0.22303473676122976</v>
      </c>
      <c r="AS155" s="22">
        <v>0.32120185909156607</v>
      </c>
      <c r="AT155" s="22">
        <v>1.6048088935340084E-3</v>
      </c>
      <c r="AU155" s="22">
        <v>0</v>
      </c>
      <c r="AV155" s="22">
        <v>1.4601008470076198E-3</v>
      </c>
      <c r="AW155" s="22">
        <v>1.2157549390243872E-2</v>
      </c>
      <c r="AX155" s="22">
        <v>1.7662594351413916E-2</v>
      </c>
      <c r="AY155" s="22">
        <v>0</v>
      </c>
      <c r="AZ155" s="22">
        <v>5.1185405481783537</v>
      </c>
      <c r="BA155" s="22">
        <v>416.81338089754826</v>
      </c>
      <c r="BB155" s="22">
        <v>2.2782661484615904E-3</v>
      </c>
      <c r="BC155" s="22">
        <v>10.704249303988952</v>
      </c>
      <c r="BD155" s="22">
        <v>893.0844648054059</v>
      </c>
    </row>
    <row r="156" spans="1:56" x14ac:dyDescent="0.3">
      <c r="A156" s="23" t="s">
        <v>32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</row>
    <row r="157" spans="1:56" x14ac:dyDescent="0.3">
      <c r="A157" s="23" t="s">
        <v>33</v>
      </c>
      <c r="B157" s="22">
        <v>3.1460971508400375</v>
      </c>
      <c r="C157" s="22">
        <v>1.9356806014577765</v>
      </c>
      <c r="D157" s="22">
        <v>24.715518003708645</v>
      </c>
      <c r="E157" s="22">
        <v>6.5403604841353413</v>
      </c>
      <c r="F157" s="22">
        <v>0</v>
      </c>
      <c r="G157" s="22">
        <v>0</v>
      </c>
      <c r="H157" s="22">
        <v>0</v>
      </c>
      <c r="I157" s="22">
        <v>5.4798846275202653</v>
      </c>
      <c r="J157" s="22">
        <v>277.04360579973638</v>
      </c>
      <c r="K157" s="22">
        <v>4.866606991204053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6.2670946750949863E-2</v>
      </c>
      <c r="R157" s="22">
        <v>2520.5613963137525</v>
      </c>
      <c r="S157" s="22">
        <v>2615.1311077089504</v>
      </c>
      <c r="T157" s="22">
        <v>0</v>
      </c>
      <c r="U157" s="22">
        <v>0.32315837588895108</v>
      </c>
      <c r="V157" s="22">
        <v>7.1572045739151699E-2</v>
      </c>
      <c r="W157" s="22">
        <v>7.9758277074069836E-2</v>
      </c>
      <c r="X157" s="22">
        <v>1270.6443797673376</v>
      </c>
      <c r="Y157" s="22">
        <v>5.4118274423924737E-2</v>
      </c>
      <c r="Z157" s="22">
        <v>376.56035456418385</v>
      </c>
      <c r="AA157" s="22">
        <v>0</v>
      </c>
      <c r="AB157" s="22">
        <v>0</v>
      </c>
      <c r="AC157" s="22">
        <v>7.8600226408602106E-2</v>
      </c>
      <c r="AD157" s="22">
        <v>0</v>
      </c>
      <c r="AE157" s="22">
        <v>3.0759006798949748</v>
      </c>
      <c r="AF157" s="22">
        <v>0.10342135053763438</v>
      </c>
      <c r="AG157" s="22">
        <v>0.80818162318945308</v>
      </c>
      <c r="AH157" s="22">
        <v>0</v>
      </c>
      <c r="AI157" s="22">
        <v>0</v>
      </c>
      <c r="AJ157" s="22">
        <v>2.2615013623665727</v>
      </c>
      <c r="AK157" s="22">
        <v>56.141985742733915</v>
      </c>
      <c r="AL157" s="22">
        <v>603.55175541182757</v>
      </c>
      <c r="AM157" s="22">
        <v>41.267914218062813</v>
      </c>
      <c r="AN157" s="22">
        <v>0</v>
      </c>
      <c r="AO157" s="22">
        <v>0</v>
      </c>
      <c r="AP157" s="22">
        <v>520.624702956801</v>
      </c>
      <c r="AQ157" s="22">
        <v>2.9399405287130642E-2</v>
      </c>
      <c r="AR157" s="22">
        <v>99.833897876143851</v>
      </c>
      <c r="AS157" s="22">
        <v>62.750905564107924</v>
      </c>
      <c r="AT157" s="22">
        <v>7.2245776779467285E-3</v>
      </c>
      <c r="AU157" s="22">
        <v>0</v>
      </c>
      <c r="AV157" s="22">
        <v>6.5731265755967208E-3</v>
      </c>
      <c r="AW157" s="22">
        <v>158.03296022555003</v>
      </c>
      <c r="AX157" s="22">
        <v>31.232093215504882</v>
      </c>
      <c r="AY157" s="22">
        <v>0</v>
      </c>
      <c r="AZ157" s="22">
        <v>2239.1250760488228</v>
      </c>
      <c r="BA157" s="22">
        <v>1877.6666161174351</v>
      </c>
      <c r="BB157" s="22">
        <v>1.0256368111439847E-2</v>
      </c>
      <c r="BC157" s="22">
        <v>671.87833153443057</v>
      </c>
      <c r="BD157" s="22">
        <v>13475.703567564175</v>
      </c>
    </row>
    <row r="158" spans="1:56" x14ac:dyDescent="0.3">
      <c r="A158" s="23" t="s">
        <v>34</v>
      </c>
      <c r="B158" s="22">
        <v>0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0</v>
      </c>
      <c r="AQ158" s="22"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0.23077491442282047</v>
      </c>
      <c r="BD158" s="22">
        <v>0.23077491442282047</v>
      </c>
    </row>
    <row r="159" spans="1:56" x14ac:dyDescent="0.3">
      <c r="A159" s="23" t="s">
        <v>35</v>
      </c>
      <c r="B159" s="22">
        <v>0.13407442007306924</v>
      </c>
      <c r="C159" s="22">
        <v>4.3305213171284405E-2</v>
      </c>
      <c r="D159" s="22">
        <v>2.6603947972143676</v>
      </c>
      <c r="E159" s="22">
        <v>7.8654740889710928E-4</v>
      </c>
      <c r="F159" s="22">
        <v>0</v>
      </c>
      <c r="G159" s="22">
        <v>0</v>
      </c>
      <c r="H159" s="22">
        <v>0</v>
      </c>
      <c r="I159" s="22">
        <v>0.1225964509692825</v>
      </c>
      <c r="J159" s="22">
        <v>2119.8551990950382</v>
      </c>
      <c r="K159" s="22">
        <v>100.09334172442037</v>
      </c>
      <c r="L159" s="22">
        <v>0</v>
      </c>
      <c r="M159" s="22">
        <v>0</v>
      </c>
      <c r="N159" s="22">
        <v>0</v>
      </c>
      <c r="O159" s="22">
        <v>0</v>
      </c>
      <c r="P159" s="22">
        <v>1.0052573587972766</v>
      </c>
      <c r="Q159" s="22">
        <v>3.8426053263087661</v>
      </c>
      <c r="R159" s="22">
        <v>3.1906322708006609</v>
      </c>
      <c r="S159" s="22">
        <v>34.236790855825092</v>
      </c>
      <c r="T159" s="22">
        <v>0</v>
      </c>
      <c r="U159" s="22">
        <v>7.2297270249119371E-3</v>
      </c>
      <c r="V159" s="22">
        <v>6.6088980451835688</v>
      </c>
      <c r="W159" s="22">
        <v>1.9236710693542893E-3</v>
      </c>
      <c r="X159" s="22">
        <v>0.11085986255968749</v>
      </c>
      <c r="Y159" s="22">
        <v>7.8111853448162164E-3</v>
      </c>
      <c r="Z159" s="22">
        <v>640.3998020833302</v>
      </c>
      <c r="AA159" s="22">
        <v>0</v>
      </c>
      <c r="AB159" s="22">
        <v>0</v>
      </c>
      <c r="AC159" s="22">
        <v>0</v>
      </c>
      <c r="AD159" s="22">
        <v>0</v>
      </c>
      <c r="AE159" s="22">
        <v>2164.6851959872206</v>
      </c>
      <c r="AF159" s="22">
        <v>0</v>
      </c>
      <c r="AG159" s="22">
        <v>1.8080708897416382E-2</v>
      </c>
      <c r="AH159" s="22">
        <v>0</v>
      </c>
      <c r="AI159" s="22">
        <v>13.61063108155057</v>
      </c>
      <c r="AJ159" s="22">
        <v>1.5472357248989712E-4</v>
      </c>
      <c r="AK159" s="22">
        <v>0</v>
      </c>
      <c r="AL159" s="22">
        <v>278.81664020043024</v>
      </c>
      <c r="AM159" s="22">
        <v>1192.7905978024883</v>
      </c>
      <c r="AN159" s="22">
        <v>0</v>
      </c>
      <c r="AO159" s="22">
        <v>0</v>
      </c>
      <c r="AP159" s="22">
        <v>8.1862787437286499</v>
      </c>
      <c r="AQ159" s="22">
        <v>6.577260277906183E-4</v>
      </c>
      <c r="AR159" s="22">
        <v>2.4160353832776593E-2</v>
      </c>
      <c r="AS159" s="22">
        <v>2.1351550702274706</v>
      </c>
      <c r="AT159" s="22">
        <v>1.6162887419565353E-4</v>
      </c>
      <c r="AU159" s="22">
        <v>0</v>
      </c>
      <c r="AV159" s="22">
        <v>1.4705455401251526E-4</v>
      </c>
      <c r="AW159" s="22">
        <v>2.7931658680345824E-3</v>
      </c>
      <c r="AX159" s="22">
        <v>0.16439591464147793</v>
      </c>
      <c r="AY159" s="22">
        <v>4.2371121004806946</v>
      </c>
      <c r="AZ159" s="22">
        <v>4.4755142629796438</v>
      </c>
      <c r="BA159" s="22">
        <v>42.577090346437075</v>
      </c>
      <c r="BB159" s="22">
        <v>2.2945635095716218E-4</v>
      </c>
      <c r="BC159" s="22">
        <v>71.224038929537755</v>
      </c>
      <c r="BD159" s="22">
        <v>6695.2705438922412</v>
      </c>
    </row>
    <row r="160" spans="1:56" x14ac:dyDescent="0.3">
      <c r="A160" s="23" t="s">
        <v>361</v>
      </c>
      <c r="B160" s="22">
        <v>1441.4453021610459</v>
      </c>
      <c r="C160" s="22">
        <v>22289.260451047172</v>
      </c>
      <c r="D160" s="22">
        <v>10150.651470225863</v>
      </c>
      <c r="E160" s="22">
        <v>2103.7666643641755</v>
      </c>
      <c r="F160" s="22">
        <v>0</v>
      </c>
      <c r="G160" s="22">
        <v>0</v>
      </c>
      <c r="H160" s="22">
        <v>0</v>
      </c>
      <c r="I160" s="22">
        <v>305.3682120262946</v>
      </c>
      <c r="J160" s="22">
        <v>1117555.3750989533</v>
      </c>
      <c r="K160" s="22">
        <v>114727.7795058778</v>
      </c>
      <c r="L160" s="22">
        <v>3.2684079195006679</v>
      </c>
      <c r="M160" s="22">
        <v>0</v>
      </c>
      <c r="N160" s="22">
        <v>62.521203070658835</v>
      </c>
      <c r="O160" s="22">
        <v>165.68677883500294</v>
      </c>
      <c r="P160" s="22">
        <v>0</v>
      </c>
      <c r="Q160" s="22">
        <v>2722.7429168032954</v>
      </c>
      <c r="R160" s="22">
        <v>20019.80700784799</v>
      </c>
      <c r="S160" s="22">
        <v>181361.52564983611</v>
      </c>
      <c r="T160" s="22">
        <v>0</v>
      </c>
      <c r="U160" s="22">
        <v>0</v>
      </c>
      <c r="V160" s="22">
        <v>11746.417232628173</v>
      </c>
      <c r="W160" s="22">
        <v>0</v>
      </c>
      <c r="X160" s="22">
        <v>1537.9321443740946</v>
      </c>
      <c r="Y160" s="22">
        <v>17413.440915662602</v>
      </c>
      <c r="Z160" s="22">
        <v>1089333.6532364408</v>
      </c>
      <c r="AA160" s="22">
        <v>0</v>
      </c>
      <c r="AB160" s="22">
        <v>0</v>
      </c>
      <c r="AC160" s="22">
        <v>4054.9201815713504</v>
      </c>
      <c r="AD160" s="22">
        <v>0</v>
      </c>
      <c r="AE160" s="22">
        <v>936855.31500450976</v>
      </c>
      <c r="AF160" s="22">
        <v>0</v>
      </c>
      <c r="AG160" s="22">
        <v>42.201166992184277</v>
      </c>
      <c r="AH160" s="22">
        <v>0</v>
      </c>
      <c r="AI160" s="22">
        <v>1492.1744335010851</v>
      </c>
      <c r="AJ160" s="22">
        <v>14.918561937826075</v>
      </c>
      <c r="AK160" s="22">
        <v>12.785495716678271</v>
      </c>
      <c r="AL160" s="22">
        <v>0</v>
      </c>
      <c r="AM160" s="22">
        <v>7095.8211066543554</v>
      </c>
      <c r="AN160" s="22">
        <v>45964.265652448325</v>
      </c>
      <c r="AO160" s="22">
        <v>0</v>
      </c>
      <c r="AP160" s="22">
        <v>256372.11098020317</v>
      </c>
      <c r="AQ160" s="22">
        <v>54.139456971834086</v>
      </c>
      <c r="AR160" s="22">
        <v>1052.0962087505291</v>
      </c>
      <c r="AS160" s="22">
        <v>164266.6684955901</v>
      </c>
      <c r="AT160" s="22">
        <v>732.5190233478786</v>
      </c>
      <c r="AU160" s="22">
        <v>0</v>
      </c>
      <c r="AV160" s="22">
        <v>2122.6632227829728</v>
      </c>
      <c r="AW160" s="22">
        <v>824.59781540633765</v>
      </c>
      <c r="AX160" s="22">
        <v>4717.0953255254499</v>
      </c>
      <c r="AY160" s="22">
        <v>104.58475288728519</v>
      </c>
      <c r="AZ160" s="22">
        <v>15771.637907499431</v>
      </c>
      <c r="BA160" s="22">
        <v>706864.3305680257</v>
      </c>
      <c r="BB160" s="22">
        <v>8773.8604373566232</v>
      </c>
      <c r="BC160" s="22">
        <v>38437.461956240448</v>
      </c>
      <c r="BD160" s="22">
        <v>4788566.8099519927</v>
      </c>
    </row>
    <row r="161" spans="1:56" x14ac:dyDescent="0.3">
      <c r="A161" s="23" t="s">
        <v>36</v>
      </c>
      <c r="B161" s="22">
        <v>0</v>
      </c>
      <c r="C161" s="22">
        <v>0</v>
      </c>
      <c r="D161" s="22">
        <v>0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10.021136051612903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v>0</v>
      </c>
      <c r="AO161" s="22">
        <v>0</v>
      </c>
      <c r="AP161" s="22">
        <v>0</v>
      </c>
      <c r="AQ161" s="22"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v>0</v>
      </c>
      <c r="AW161" s="22"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v>0</v>
      </c>
      <c r="BC161" s="22">
        <v>0</v>
      </c>
      <c r="BD161" s="22">
        <v>10.021136051612903</v>
      </c>
    </row>
    <row r="162" spans="1:56" x14ac:dyDescent="0.3">
      <c r="A162" s="23" t="s">
        <v>37</v>
      </c>
      <c r="B162" s="22">
        <v>0.12939241152757205</v>
      </c>
      <c r="C162" s="22">
        <v>5313.9524042664934</v>
      </c>
      <c r="D162" s="22">
        <v>39.329237158683839</v>
      </c>
      <c r="E162" s="22">
        <v>0.12929902964320644</v>
      </c>
      <c r="F162" s="22">
        <v>0</v>
      </c>
      <c r="G162" s="22">
        <v>0</v>
      </c>
      <c r="H162" s="22">
        <v>0</v>
      </c>
      <c r="I162" s="22">
        <v>1001.1504121892891</v>
      </c>
      <c r="J162" s="22">
        <v>10030.934530418323</v>
      </c>
      <c r="K162" s="22">
        <v>126.722267546021</v>
      </c>
      <c r="L162" s="22">
        <v>0</v>
      </c>
      <c r="M162" s="22">
        <v>0</v>
      </c>
      <c r="N162" s="22">
        <v>14.363157162666663</v>
      </c>
      <c r="O162" s="22">
        <v>223.96307144326875</v>
      </c>
      <c r="P162" s="22">
        <v>0</v>
      </c>
      <c r="Q162" s="22">
        <v>403.80202278752103</v>
      </c>
      <c r="R162" s="22">
        <v>181.64757838456333</v>
      </c>
      <c r="S162" s="22">
        <v>5605.6907157078831</v>
      </c>
      <c r="T162" s="22">
        <v>0</v>
      </c>
      <c r="U162" s="22">
        <v>7.3192987079709706</v>
      </c>
      <c r="V162" s="22">
        <v>51.665740083896161</v>
      </c>
      <c r="W162" s="22">
        <v>0.29195705656538462</v>
      </c>
      <c r="X162" s="22">
        <v>736.05896386882807</v>
      </c>
      <c r="Y162" s="22">
        <v>5.5906169542277979</v>
      </c>
      <c r="Z162" s="22">
        <v>9479.7465185684741</v>
      </c>
      <c r="AA162" s="22">
        <v>0</v>
      </c>
      <c r="AB162" s="22">
        <v>0</v>
      </c>
      <c r="AC162" s="22">
        <v>0</v>
      </c>
      <c r="AD162" s="22">
        <v>0</v>
      </c>
      <c r="AE162" s="22">
        <v>10.238876371130793</v>
      </c>
      <c r="AF162" s="22">
        <v>0</v>
      </c>
      <c r="AG162" s="22">
        <v>2.9722532796532857</v>
      </c>
      <c r="AH162" s="22">
        <v>0</v>
      </c>
      <c r="AI162" s="22">
        <v>78.772397252742564</v>
      </c>
      <c r="AJ162" s="22">
        <v>2.5434713228444445E-2</v>
      </c>
      <c r="AK162" s="22">
        <v>579.69178744374494</v>
      </c>
      <c r="AL162" s="22">
        <v>214.37520923895758</v>
      </c>
      <c r="AM162" s="22">
        <v>0.49787104873111854</v>
      </c>
      <c r="AN162" s="22">
        <v>0</v>
      </c>
      <c r="AO162" s="22">
        <v>0</v>
      </c>
      <c r="AP162" s="22">
        <v>104.27938975991908</v>
      </c>
      <c r="AQ162" s="22">
        <v>3.0949309318219473</v>
      </c>
      <c r="AR162" s="22">
        <v>57.170716663227147</v>
      </c>
      <c r="AS162" s="22">
        <v>8.254723310804442</v>
      </c>
      <c r="AT162" s="22">
        <v>2.6569862616578375E-2</v>
      </c>
      <c r="AU162" s="22">
        <v>0</v>
      </c>
      <c r="AV162" s="22">
        <v>1342.0506449994002</v>
      </c>
      <c r="AW162" s="22">
        <v>27.404040485139586</v>
      </c>
      <c r="AX162" s="22">
        <v>0.39143814873689742</v>
      </c>
      <c r="AY162" s="22">
        <v>7.7320332937532363</v>
      </c>
      <c r="AZ162" s="22">
        <v>2215.8974174621612</v>
      </c>
      <c r="BA162" s="22">
        <v>7871.319375071922</v>
      </c>
      <c r="BB162" s="22">
        <v>3.7719892264133206E-2</v>
      </c>
      <c r="BC162" s="22">
        <v>13546.154108237421</v>
      </c>
      <c r="BD162" s="22">
        <v>59292.874121213215</v>
      </c>
    </row>
    <row r="163" spans="1:56" x14ac:dyDescent="0.3">
      <c r="A163" s="23" t="s">
        <v>38</v>
      </c>
      <c r="B163" s="22">
        <v>0</v>
      </c>
      <c r="C163" s="22">
        <v>0</v>
      </c>
      <c r="D163" s="22">
        <v>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0</v>
      </c>
      <c r="AQ163" s="22"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0</v>
      </c>
      <c r="AW163" s="22"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v>0</v>
      </c>
      <c r="BC163" s="22">
        <v>1.5161569988817201</v>
      </c>
      <c r="BD163" s="22">
        <v>1.5161569988817201</v>
      </c>
    </row>
    <row r="164" spans="1:56" x14ac:dyDescent="0.3">
      <c r="A164" s="23" t="s">
        <v>197</v>
      </c>
      <c r="B164" s="22">
        <v>0.37245327050113047</v>
      </c>
      <c r="C164" s="22">
        <v>140.90651806378477</v>
      </c>
      <c r="D164" s="22">
        <v>97.492179890204469</v>
      </c>
      <c r="E164" s="22">
        <v>0.3721844727576854</v>
      </c>
      <c r="F164" s="22">
        <v>0</v>
      </c>
      <c r="G164" s="22">
        <v>0</v>
      </c>
      <c r="H164" s="22">
        <v>0</v>
      </c>
      <c r="I164" s="22">
        <v>58.011119164381661</v>
      </c>
      <c r="J164" s="22">
        <v>81236.080630584271</v>
      </c>
      <c r="K164" s="22">
        <v>2509.2850923351416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13.751267992573764</v>
      </c>
      <c r="R164" s="22">
        <v>569.06222450128791</v>
      </c>
      <c r="S164" s="22">
        <v>652.70807772156354</v>
      </c>
      <c r="T164" s="22">
        <v>0</v>
      </c>
      <c r="U164" s="22">
        <v>3.4210171065490473</v>
      </c>
      <c r="V164" s="22">
        <v>4.5011685648478474</v>
      </c>
      <c r="W164" s="22">
        <v>0.91953328962058722</v>
      </c>
      <c r="X164" s="22">
        <v>86.861805070684213</v>
      </c>
      <c r="Y164" s="22">
        <v>4.1356429864819813</v>
      </c>
      <c r="Z164" s="22">
        <v>29610.235653865871</v>
      </c>
      <c r="AA164" s="22">
        <v>0</v>
      </c>
      <c r="AB164" s="22">
        <v>0</v>
      </c>
      <c r="AC164" s="22">
        <v>8.6010734723701781</v>
      </c>
      <c r="AD164" s="22">
        <v>0</v>
      </c>
      <c r="AE164" s="22">
        <v>4813.032144607354</v>
      </c>
      <c r="AF164" s="22">
        <v>0</v>
      </c>
      <c r="AG164" s="22">
        <v>8.5555670668421158</v>
      </c>
      <c r="AH164" s="22">
        <v>0</v>
      </c>
      <c r="AI164" s="22">
        <v>50.716604505330494</v>
      </c>
      <c r="AJ164" s="22">
        <v>7.3213274367128253E-2</v>
      </c>
      <c r="AK164" s="22">
        <v>1.1130370573501136</v>
      </c>
      <c r="AL164" s="22">
        <v>121095.17859647867</v>
      </c>
      <c r="AM164" s="22">
        <v>628.24904423494138</v>
      </c>
      <c r="AN164" s="22">
        <v>0</v>
      </c>
      <c r="AO164" s="22">
        <v>0</v>
      </c>
      <c r="AP164" s="22">
        <v>0</v>
      </c>
      <c r="AQ164" s="22">
        <v>0.3112277939043856</v>
      </c>
      <c r="AR164" s="22">
        <v>80.347239018310731</v>
      </c>
      <c r="AS164" s="22">
        <v>660.71759196740334</v>
      </c>
      <c r="AT164" s="22">
        <v>7.6480777438803743E-2</v>
      </c>
      <c r="AU164" s="22">
        <v>0</v>
      </c>
      <c r="AV164" s="22">
        <v>6.9584389996921542E-2</v>
      </c>
      <c r="AW164" s="22">
        <v>207.84567337155261</v>
      </c>
      <c r="AX164" s="22">
        <v>49359.863842388339</v>
      </c>
      <c r="AY164" s="22">
        <v>0</v>
      </c>
      <c r="AZ164" s="22">
        <v>1138.4100204642998</v>
      </c>
      <c r="BA164" s="22">
        <v>20116.670502986566</v>
      </c>
      <c r="BB164" s="22">
        <v>4.4091126338816329</v>
      </c>
      <c r="BC164" s="22">
        <v>784.48969312180441</v>
      </c>
      <c r="BD164" s="22">
        <v>313946.84681849123</v>
      </c>
    </row>
    <row r="165" spans="1:56" x14ac:dyDescent="0.3">
      <c r="A165" s="23" t="s">
        <v>40</v>
      </c>
      <c r="B165" s="22">
        <v>0</v>
      </c>
      <c r="C165" s="22">
        <v>0</v>
      </c>
      <c r="D165" s="22">
        <v>0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1121.2074085945801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v>0</v>
      </c>
      <c r="AO165" s="22">
        <v>0</v>
      </c>
      <c r="AP165" s="22">
        <v>0</v>
      </c>
      <c r="AQ165" s="22"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1121.2074085945801</v>
      </c>
    </row>
    <row r="166" spans="1:56" x14ac:dyDescent="0.3">
      <c r="A166" s="23" t="s">
        <v>41</v>
      </c>
      <c r="B166" s="22">
        <v>5.0109400396574737E-3</v>
      </c>
      <c r="C166" s="22">
        <v>26.188053308700798</v>
      </c>
      <c r="D166" s="22">
        <v>9.6611050095432527E-2</v>
      </c>
      <c r="E166" s="22">
        <v>5.0073236682039854E-3</v>
      </c>
      <c r="F166" s="22">
        <v>0</v>
      </c>
      <c r="G166" s="22">
        <v>0</v>
      </c>
      <c r="H166" s="22">
        <v>0</v>
      </c>
      <c r="I166" s="22">
        <v>16.805606365987778</v>
      </c>
      <c r="J166" s="22">
        <v>70151.869033016003</v>
      </c>
      <c r="K166" s="22">
        <v>437.40225547895432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8.7884279270710464E-3</v>
      </c>
      <c r="R166" s="22">
        <v>66.527901969864985</v>
      </c>
      <c r="S166" s="22">
        <v>674.68378111461573</v>
      </c>
      <c r="T166" s="22">
        <v>0</v>
      </c>
      <c r="U166" s="22">
        <v>4.6025939233919934E-2</v>
      </c>
      <c r="V166" s="22">
        <v>69.85500100345655</v>
      </c>
      <c r="W166" s="22">
        <v>1.1304072148206761E-2</v>
      </c>
      <c r="X166" s="22">
        <v>0.70575683979092485</v>
      </c>
      <c r="Y166" s="22">
        <v>5.0770062044645401E-3</v>
      </c>
      <c r="Z166" s="22">
        <v>103.63688918291204</v>
      </c>
      <c r="AA166" s="22">
        <v>0</v>
      </c>
      <c r="AB166" s="22">
        <v>0</v>
      </c>
      <c r="AC166" s="22">
        <v>2.7957123870967737</v>
      </c>
      <c r="AD166" s="22">
        <v>0</v>
      </c>
      <c r="AE166" s="22">
        <v>31.101304883571657</v>
      </c>
      <c r="AF166" s="22">
        <v>0</v>
      </c>
      <c r="AG166" s="22">
        <v>0.11510553664767424</v>
      </c>
      <c r="AH166" s="22">
        <v>0</v>
      </c>
      <c r="AI166" s="22">
        <v>295.29120448265337</v>
      </c>
      <c r="AJ166" s="22">
        <v>9.8500229966314045E-4</v>
      </c>
      <c r="AK166" s="22">
        <v>9.5445206018628641E-3</v>
      </c>
      <c r="AL166" s="22">
        <v>243.91287961079891</v>
      </c>
      <c r="AM166" s="22">
        <v>1.7832980229511892</v>
      </c>
      <c r="AN166" s="22">
        <v>0</v>
      </c>
      <c r="AO166" s="22">
        <v>0</v>
      </c>
      <c r="AP166" s="22">
        <v>88.553960483383207</v>
      </c>
      <c r="AQ166" s="22">
        <v>4.1872200822170432E-3</v>
      </c>
      <c r="AR166" s="22">
        <v>0</v>
      </c>
      <c r="AS166" s="22">
        <v>8.0204669434617113</v>
      </c>
      <c r="AT166" s="22">
        <v>1.0289628801395381E-3</v>
      </c>
      <c r="AU166" s="22">
        <v>0</v>
      </c>
      <c r="AV166" s="22">
        <v>9.3617974008274095E-4</v>
      </c>
      <c r="AW166" s="22">
        <v>7.8031440491384291E-3</v>
      </c>
      <c r="AX166" s="22">
        <v>0.38433086513535786</v>
      </c>
      <c r="AY166" s="22">
        <v>2.0074745078076977E-2</v>
      </c>
      <c r="AZ166" s="22">
        <v>8.0541240785796848</v>
      </c>
      <c r="BA166" s="22">
        <v>283.6763886215511</v>
      </c>
      <c r="BB166" s="22">
        <v>1.4607666416174259E-3</v>
      </c>
      <c r="BC166" s="22">
        <v>510.32408699185521</v>
      </c>
      <c r="BD166" s="22">
        <v>73021.910986488641</v>
      </c>
    </row>
    <row r="167" spans="1:56" x14ac:dyDescent="0.3">
      <c r="A167" s="23" t="s">
        <v>42</v>
      </c>
      <c r="B167" s="22">
        <v>95.223400936015295</v>
      </c>
      <c r="C167" s="22">
        <v>102.159573111195</v>
      </c>
      <c r="D167" s="22">
        <v>29.049972040515676</v>
      </c>
      <c r="E167" s="22">
        <v>1319.1280837043705</v>
      </c>
      <c r="F167" s="22">
        <v>51.800617309396671</v>
      </c>
      <c r="G167" s="22">
        <v>0</v>
      </c>
      <c r="H167" s="22">
        <v>0</v>
      </c>
      <c r="I167" s="22">
        <v>171.70811015250828</v>
      </c>
      <c r="J167" s="22">
        <v>163903.16189791751</v>
      </c>
      <c r="K167" s="22">
        <v>3896.4697134838202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2.3866055966624775</v>
      </c>
      <c r="R167" s="22">
        <v>1975.1418801561069</v>
      </c>
      <c r="S167" s="22">
        <v>51876.663263606235</v>
      </c>
      <c r="T167" s="22">
        <v>0</v>
      </c>
      <c r="U167" s="22">
        <v>10.770632547020604</v>
      </c>
      <c r="V167" s="22">
        <v>421.17883711210123</v>
      </c>
      <c r="W167" s="22">
        <v>6638.0351048296652</v>
      </c>
      <c r="X167" s="22">
        <v>1499.7950394948232</v>
      </c>
      <c r="Y167" s="22">
        <v>138.06565334264664</v>
      </c>
      <c r="Z167" s="22">
        <v>58900.948108167926</v>
      </c>
      <c r="AA167" s="22">
        <v>0</v>
      </c>
      <c r="AB167" s="22">
        <v>0</v>
      </c>
      <c r="AC167" s="22">
        <v>0</v>
      </c>
      <c r="AD167" s="22">
        <v>0</v>
      </c>
      <c r="AE167" s="22">
        <v>96573.412123709961</v>
      </c>
      <c r="AF167" s="22">
        <v>0</v>
      </c>
      <c r="AG167" s="22">
        <v>25.323770227010009</v>
      </c>
      <c r="AH167" s="22">
        <v>0.72177993204748914</v>
      </c>
      <c r="AI167" s="22">
        <v>49.946991861079539</v>
      </c>
      <c r="AJ167" s="22">
        <v>0.21670523100983971</v>
      </c>
      <c r="AK167" s="22">
        <v>3.0308539100553102</v>
      </c>
      <c r="AL167" s="22">
        <v>278375.52133350819</v>
      </c>
      <c r="AM167" s="22">
        <v>5873.7771379008564</v>
      </c>
      <c r="AN167" s="22">
        <v>0</v>
      </c>
      <c r="AO167" s="22">
        <v>0</v>
      </c>
      <c r="AP167" s="22">
        <v>353157.01843180181</v>
      </c>
      <c r="AQ167" s="22">
        <v>0.92120850430115975</v>
      </c>
      <c r="AR167" s="22">
        <v>87.784379081847135</v>
      </c>
      <c r="AS167" s="22">
        <v>0</v>
      </c>
      <c r="AT167" s="22">
        <v>0.22637676959479777</v>
      </c>
      <c r="AU167" s="22">
        <v>0</v>
      </c>
      <c r="AV167" s="22">
        <v>18.659496010702831</v>
      </c>
      <c r="AW167" s="22">
        <v>3.7026105829136249</v>
      </c>
      <c r="AX167" s="22">
        <v>831.39411839172806</v>
      </c>
      <c r="AY167" s="22">
        <v>0</v>
      </c>
      <c r="AZ167" s="22">
        <v>2949.1133461734421</v>
      </c>
      <c r="BA167" s="22">
        <v>59376.333867384135</v>
      </c>
      <c r="BB167" s="22">
        <v>184.85927823941498</v>
      </c>
      <c r="BC167" s="22">
        <v>4984.4514207704824</v>
      </c>
      <c r="BD167" s="22">
        <v>1093528.1017234994</v>
      </c>
    </row>
    <row r="168" spans="1:56" x14ac:dyDescent="0.3">
      <c r="A168" s="23" t="s">
        <v>43</v>
      </c>
      <c r="B168" s="22">
        <v>1.6729045826092775E-3</v>
      </c>
      <c r="C168" s="22">
        <v>9.2039214906821806E-2</v>
      </c>
      <c r="D168" s="22">
        <v>3.2253642461543261E-2</v>
      </c>
      <c r="E168" s="22">
        <v>1.6716972553754495E-3</v>
      </c>
      <c r="F168" s="22">
        <v>0</v>
      </c>
      <c r="G168" s="22">
        <v>4.5505394236559117E-2</v>
      </c>
      <c r="H168" s="22">
        <v>0</v>
      </c>
      <c r="I168" s="22">
        <v>1.6815710825918671</v>
      </c>
      <c r="J168" s="22">
        <v>401.52365348503571</v>
      </c>
      <c r="K168" s="22">
        <v>0.20519883673808792</v>
      </c>
      <c r="L168" s="22">
        <v>0</v>
      </c>
      <c r="M168" s="22">
        <v>0</v>
      </c>
      <c r="N168" s="22">
        <v>1.8574474556559133</v>
      </c>
      <c r="O168" s="22">
        <v>0</v>
      </c>
      <c r="P168" s="22">
        <v>84.973050028731166</v>
      </c>
      <c r="Q168" s="22">
        <v>2.9675267792492388E-3</v>
      </c>
      <c r="R168" s="22">
        <v>4.919099537299366</v>
      </c>
      <c r="S168" s="22">
        <v>588.03183419142442</v>
      </c>
      <c r="T168" s="22">
        <v>0</v>
      </c>
      <c r="U168" s="22">
        <v>1.5365780483093547E-2</v>
      </c>
      <c r="V168" s="22">
        <v>0.36926547753198918</v>
      </c>
      <c r="W168" s="22">
        <v>3.7874002046736489E-3</v>
      </c>
      <c r="X168" s="22">
        <v>0.23561723791346437</v>
      </c>
      <c r="Y168" s="22">
        <v>2.3360273408824495E-3</v>
      </c>
      <c r="Z168" s="22">
        <v>381.74015529770821</v>
      </c>
      <c r="AA168" s="22">
        <v>0</v>
      </c>
      <c r="AB168" s="22">
        <v>54.47202532817203</v>
      </c>
      <c r="AC168" s="22">
        <v>15.622829212215047</v>
      </c>
      <c r="AD168" s="22">
        <v>0</v>
      </c>
      <c r="AE168" s="22">
        <v>3.1950590370561825E-2</v>
      </c>
      <c r="AF168" s="22">
        <v>0</v>
      </c>
      <c r="AG168" s="22">
        <v>3.8428035102722365E-2</v>
      </c>
      <c r="AH168" s="22">
        <v>0</v>
      </c>
      <c r="AI168" s="22">
        <v>7.4433252428866501</v>
      </c>
      <c r="AJ168" s="22">
        <v>3.2884346009851305E-4</v>
      </c>
      <c r="AK168" s="22">
        <v>3.2552883486554659E-3</v>
      </c>
      <c r="AL168" s="22">
        <v>21.136352513720411</v>
      </c>
      <c r="AM168" s="22">
        <v>3.9752848370705506E-4</v>
      </c>
      <c r="AN168" s="22">
        <v>5.0386881981935465</v>
      </c>
      <c r="AO168" s="22">
        <v>0</v>
      </c>
      <c r="AP168" s="22">
        <v>20.054877907879565</v>
      </c>
      <c r="AQ168" s="22">
        <v>1.3979053048923142E-3</v>
      </c>
      <c r="AR168" s="22">
        <v>195.32809402877788</v>
      </c>
      <c r="AS168" s="22">
        <v>525.43498208696508</v>
      </c>
      <c r="AT168" s="22">
        <v>0</v>
      </c>
      <c r="AU168" s="22">
        <v>0</v>
      </c>
      <c r="AV168" s="22">
        <v>3.5559385755105266</v>
      </c>
      <c r="AW168" s="22">
        <v>2.7483516862259871E-3</v>
      </c>
      <c r="AX168" s="22">
        <v>3.7807925193046035E-3</v>
      </c>
      <c r="AY168" s="22">
        <v>1.1911256351238406</v>
      </c>
      <c r="AZ168" s="22">
        <v>77.044709778235401</v>
      </c>
      <c r="BA168" s="22">
        <v>90.670010077124118</v>
      </c>
      <c r="BB168" s="22">
        <v>4.8767759932158308E-4</v>
      </c>
      <c r="BC168" s="22">
        <v>3.7765498362636145</v>
      </c>
      <c r="BD168" s="22">
        <v>2486.5867756528246</v>
      </c>
    </row>
    <row r="169" spans="1:56" x14ac:dyDescent="0.3">
      <c r="A169" s="23" t="s">
        <v>44</v>
      </c>
      <c r="B169" s="22">
        <v>0</v>
      </c>
      <c r="C169" s="22">
        <v>0</v>
      </c>
      <c r="D169" s="22">
        <v>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444.32625318068312</v>
      </c>
      <c r="K169" s="22">
        <v>5.5209663228392825E-2</v>
      </c>
      <c r="L169" s="22">
        <v>7.2394945376344069E-2</v>
      </c>
      <c r="M169" s="22">
        <v>0</v>
      </c>
      <c r="N169" s="22">
        <v>0</v>
      </c>
      <c r="O169" s="22">
        <v>0</v>
      </c>
      <c r="P169" s="22">
        <v>0</v>
      </c>
      <c r="Q169" s="22">
        <v>2.6125596560863034E-5</v>
      </c>
      <c r="R169" s="22">
        <v>2.307385656331679E-3</v>
      </c>
      <c r="S169" s="22">
        <v>5.0921360480350133</v>
      </c>
      <c r="T169" s="22">
        <v>0</v>
      </c>
      <c r="U169" s="22">
        <v>0</v>
      </c>
      <c r="V169" s="22">
        <v>1.1485022068886677</v>
      </c>
      <c r="W169" s="22">
        <v>1.0550178966350271E-5</v>
      </c>
      <c r="X169" s="22">
        <v>0</v>
      </c>
      <c r="Y169" s="22">
        <v>4.9985558731624122E-4</v>
      </c>
      <c r="Z169" s="22">
        <v>0.83814053183231363</v>
      </c>
      <c r="AA169" s="22">
        <v>0</v>
      </c>
      <c r="AB169" s="22">
        <v>0</v>
      </c>
      <c r="AC169" s="22">
        <v>0</v>
      </c>
      <c r="AD169" s="22">
        <v>0</v>
      </c>
      <c r="AE169" s="22">
        <v>1014.0265379559298</v>
      </c>
      <c r="AF169" s="22">
        <v>0</v>
      </c>
      <c r="AG169" s="22">
        <v>0</v>
      </c>
      <c r="AH169" s="22">
        <v>0</v>
      </c>
      <c r="AI169" s="22">
        <v>6.0735914484265016E-4</v>
      </c>
      <c r="AJ169" s="22">
        <v>0</v>
      </c>
      <c r="AK169" s="22">
        <v>5.3680835523875592E-5</v>
      </c>
      <c r="AL169" s="22">
        <v>15.933093263827953</v>
      </c>
      <c r="AM169" s="22">
        <v>6.4139873580203703E-5</v>
      </c>
      <c r="AN169" s="22">
        <v>0</v>
      </c>
      <c r="AO169" s="22">
        <v>0</v>
      </c>
      <c r="AP169" s="22">
        <v>1.4590025930213234E-2</v>
      </c>
      <c r="AQ169" s="22">
        <v>0</v>
      </c>
      <c r="AR169" s="22">
        <v>1.2086926300817153E-4</v>
      </c>
      <c r="AS169" s="22">
        <v>9.6865930984757782E-3</v>
      </c>
      <c r="AT169" s="22">
        <v>0</v>
      </c>
      <c r="AU169" s="22">
        <v>0</v>
      </c>
      <c r="AV169" s="22">
        <v>0</v>
      </c>
      <c r="AW169" s="22">
        <v>1.1171005869647901E-4</v>
      </c>
      <c r="AX169" s="22">
        <v>0</v>
      </c>
      <c r="AY169" s="22">
        <v>0</v>
      </c>
      <c r="AZ169" s="22">
        <v>461.49103192874162</v>
      </c>
      <c r="BA169" s="22">
        <v>3.3194458459234896E-2</v>
      </c>
      <c r="BB169" s="22">
        <v>0</v>
      </c>
      <c r="BC169" s="22">
        <v>85.750859311790876</v>
      </c>
      <c r="BD169" s="22">
        <v>2028.7954317900169</v>
      </c>
    </row>
    <row r="170" spans="1:56" x14ac:dyDescent="0.3">
      <c r="A170" s="23" t="s">
        <v>45</v>
      </c>
      <c r="B170" s="22">
        <v>4.8405058758656299E-4</v>
      </c>
      <c r="C170" s="22">
        <v>2.6631307320089097E-2</v>
      </c>
      <c r="D170" s="22">
        <v>9.3325075127511613E-3</v>
      </c>
      <c r="E170" s="22">
        <v>4.8370125059327655E-4</v>
      </c>
      <c r="F170" s="22">
        <v>0</v>
      </c>
      <c r="G170" s="22">
        <v>0</v>
      </c>
      <c r="H170" s="22">
        <v>0</v>
      </c>
      <c r="I170" s="22">
        <v>7.5392857418841844E-2</v>
      </c>
      <c r="J170" s="22">
        <v>13.598291675153991</v>
      </c>
      <c r="K170" s="22">
        <v>0.75210996476108016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8.4876979994515545E-4</v>
      </c>
      <c r="R170" s="22">
        <v>0.69328639997629693</v>
      </c>
      <c r="S170" s="22">
        <v>9.8087356203626921E-2</v>
      </c>
      <c r="T170" s="22">
        <v>0</v>
      </c>
      <c r="U170" s="22">
        <v>2.3061891693261741E-2</v>
      </c>
      <c r="V170" s="22">
        <v>7.1402255841002029E-4</v>
      </c>
      <c r="W170" s="22">
        <v>1.0918860719898327E-3</v>
      </c>
      <c r="X170" s="22">
        <v>6.8175234644672497E-2</v>
      </c>
      <c r="Y170" s="22">
        <v>4.8696126450138461E-4</v>
      </c>
      <c r="Z170" s="22">
        <v>0.55966866669227344</v>
      </c>
      <c r="AA170" s="22">
        <v>0</v>
      </c>
      <c r="AB170" s="22">
        <v>0</v>
      </c>
      <c r="AC170" s="22">
        <v>0</v>
      </c>
      <c r="AD170" s="22">
        <v>0</v>
      </c>
      <c r="AE170" s="22">
        <v>5.8010887629047742E-2</v>
      </c>
      <c r="AF170" s="22">
        <v>17.178286324301073</v>
      </c>
      <c r="AG170" s="22">
        <v>1.1119051955884498E-2</v>
      </c>
      <c r="AH170" s="22">
        <v>0</v>
      </c>
      <c r="AI170" s="22">
        <v>9.6717762430800196E-3</v>
      </c>
      <c r="AJ170" s="22">
        <v>9.5149999431773296E-5</v>
      </c>
      <c r="AK170" s="22">
        <v>9.2161605721143545E-4</v>
      </c>
      <c r="AL170" s="22">
        <v>0.48737340069996998</v>
      </c>
      <c r="AM170" s="22">
        <v>3.0013065475771768E-3</v>
      </c>
      <c r="AN170" s="22">
        <v>0</v>
      </c>
      <c r="AO170" s="22">
        <v>0.38679585101075259</v>
      </c>
      <c r="AP170" s="22">
        <v>0.1086229034611082</v>
      </c>
      <c r="AQ170" s="22">
        <v>4.0448026220843799E-4</v>
      </c>
      <c r="AR170" s="22">
        <v>1.2300491137252216</v>
      </c>
      <c r="AS170" s="22">
        <v>2.1573056918988153E-2</v>
      </c>
      <c r="AT170" s="22">
        <v>9.9396536936081827E-5</v>
      </c>
      <c r="AU170" s="22">
        <v>5.7915956301075253E-2</v>
      </c>
      <c r="AV170" s="22">
        <v>0</v>
      </c>
      <c r="AW170" s="22">
        <v>7.5299826159270112E-4</v>
      </c>
      <c r="AX170" s="22">
        <v>804.35918844954324</v>
      </c>
      <c r="AY170" s="22">
        <v>0</v>
      </c>
      <c r="AZ170" s="22">
        <v>0.31714820384289144</v>
      </c>
      <c r="BA170" s="22">
        <v>25.816982579943232</v>
      </c>
      <c r="BB170" s="22">
        <v>24.043536681233523</v>
      </c>
      <c r="BC170" s="22">
        <v>5227.2002983768089</v>
      </c>
      <c r="BD170" s="22">
        <v>6117.1999948141929</v>
      </c>
    </row>
    <row r="171" spans="1:56" x14ac:dyDescent="0.3">
      <c r="A171" s="23" t="s">
        <v>46</v>
      </c>
      <c r="B171" s="22">
        <v>5.4398660706160708E-2</v>
      </c>
      <c r="C171" s="22">
        <v>2.9928843972489712</v>
      </c>
      <c r="D171" s="22">
        <v>1.0488075476885119</v>
      </c>
      <c r="E171" s="22">
        <v>5.4359401452980891E-2</v>
      </c>
      <c r="F171" s="22">
        <v>0</v>
      </c>
      <c r="G171" s="22">
        <v>0</v>
      </c>
      <c r="H171" s="22">
        <v>0</v>
      </c>
      <c r="I171" s="22">
        <v>17.507702925110131</v>
      </c>
      <c r="J171" s="22">
        <v>108.69200986318752</v>
      </c>
      <c r="K171" s="22">
        <v>4.8030199768160218</v>
      </c>
      <c r="L171" s="22">
        <v>0</v>
      </c>
      <c r="M171" s="22">
        <v>0</v>
      </c>
      <c r="N171" s="22">
        <v>0</v>
      </c>
      <c r="O171" s="22">
        <v>1.5513202580645156</v>
      </c>
      <c r="P171" s="22">
        <v>0</v>
      </c>
      <c r="Q171" s="22">
        <v>1.7606955954682959</v>
      </c>
      <c r="R171" s="22">
        <v>66.05086343276696</v>
      </c>
      <c r="S171" s="22">
        <v>11.867280949487968</v>
      </c>
      <c r="T171" s="22">
        <v>0</v>
      </c>
      <c r="U171" s="22">
        <v>0.4996566377273049</v>
      </c>
      <c r="V171" s="22">
        <v>115.73673118990182</v>
      </c>
      <c r="W171" s="22">
        <v>0.27586309878572846</v>
      </c>
      <c r="X171" s="22">
        <v>7.6616815537595331</v>
      </c>
      <c r="Y171" s="22">
        <v>5.9035441647586701E-2</v>
      </c>
      <c r="Z171" s="22">
        <v>766.65361710013178</v>
      </c>
      <c r="AA171" s="22">
        <v>0</v>
      </c>
      <c r="AB171" s="22">
        <v>0</v>
      </c>
      <c r="AC171" s="22">
        <v>0</v>
      </c>
      <c r="AD171" s="22">
        <v>0</v>
      </c>
      <c r="AE171" s="22">
        <v>0.86906343098366656</v>
      </c>
      <c r="AF171" s="22">
        <v>0</v>
      </c>
      <c r="AG171" s="22">
        <v>1.2495833085093937</v>
      </c>
      <c r="AH171" s="22">
        <v>0</v>
      </c>
      <c r="AI171" s="22">
        <v>1.0921718582455446</v>
      </c>
      <c r="AJ171" s="22">
        <v>1.0693164450202819E-2</v>
      </c>
      <c r="AK171" s="22">
        <v>42.289604934118117</v>
      </c>
      <c r="AL171" s="22">
        <v>147.76845362817363</v>
      </c>
      <c r="AM171" s="22">
        <v>1.0754699337641864E-2</v>
      </c>
      <c r="AN171" s="22">
        <v>0</v>
      </c>
      <c r="AO171" s="22">
        <v>0</v>
      </c>
      <c r="AP171" s="22">
        <v>174.9005424531604</v>
      </c>
      <c r="AQ171" s="22">
        <v>4.5456374004051586E-2</v>
      </c>
      <c r="AR171" s="22">
        <v>607.74532870545704</v>
      </c>
      <c r="AS171" s="22">
        <v>236.58724204234318</v>
      </c>
      <c r="AT171" s="22">
        <v>1.1170399596274316E-2</v>
      </c>
      <c r="AU171" s="22">
        <v>0</v>
      </c>
      <c r="AV171" s="22">
        <v>1.0163147760240191E-2</v>
      </c>
      <c r="AW171" s="22">
        <v>0</v>
      </c>
      <c r="AX171" s="22">
        <v>0.12294188897328037</v>
      </c>
      <c r="AY171" s="22">
        <v>10.669922427186599</v>
      </c>
      <c r="AZ171" s="22">
        <v>37.960141629702605</v>
      </c>
      <c r="BA171" s="22">
        <v>2910.4821656179588</v>
      </c>
      <c r="BB171" s="22">
        <v>1.5858052237570974E-2</v>
      </c>
      <c r="BC171" s="22">
        <v>140.95048479186195</v>
      </c>
      <c r="BD171" s="22">
        <v>5420.061670584013</v>
      </c>
    </row>
    <row r="172" spans="1:56" x14ac:dyDescent="0.3">
      <c r="A172" s="23" t="s">
        <v>47</v>
      </c>
      <c r="B172" s="22">
        <v>7.6279180052659556E-5</v>
      </c>
      <c r="C172" s="22">
        <v>4.1971428080509916E-3</v>
      </c>
      <c r="D172" s="22">
        <v>1.4706645114455912E-3</v>
      </c>
      <c r="E172" s="22">
        <v>7.6224129733347255E-5</v>
      </c>
      <c r="F172" s="22">
        <v>0</v>
      </c>
      <c r="G172" s="22">
        <v>0</v>
      </c>
      <c r="H172" s="22">
        <v>0</v>
      </c>
      <c r="I172" s="22">
        <v>1.5488837323996653E-2</v>
      </c>
      <c r="J172" s="22">
        <v>0.51456600167857292</v>
      </c>
      <c r="K172" s="22">
        <v>6.1301342692852163E-3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1.3378317356882303E-4</v>
      </c>
      <c r="R172" s="22">
        <v>0.11166272779730491</v>
      </c>
      <c r="S172" s="22">
        <v>1.6334148974762396E-2</v>
      </c>
      <c r="T172" s="22">
        <v>0</v>
      </c>
      <c r="U172" s="22">
        <v>7.0063119457261167E-4</v>
      </c>
      <c r="V172" s="22">
        <v>1.1311571667861121E-4</v>
      </c>
      <c r="W172" s="22">
        <v>1.7207700001039178E-4</v>
      </c>
      <c r="X172" s="22">
        <v>1.0745966685581537E-2</v>
      </c>
      <c r="Y172" s="22">
        <v>3.6853486985781903E-3</v>
      </c>
      <c r="Z172" s="22">
        <v>0.46904276662473882</v>
      </c>
      <c r="AA172" s="22">
        <v>0</v>
      </c>
      <c r="AB172" s="22">
        <v>0</v>
      </c>
      <c r="AC172" s="22">
        <v>0</v>
      </c>
      <c r="AD172" s="22">
        <v>0</v>
      </c>
      <c r="AE172" s="22">
        <v>1.2951904838014225</v>
      </c>
      <c r="AF172" s="22">
        <v>0</v>
      </c>
      <c r="AG172" s="22">
        <v>1.7521973692597051E-3</v>
      </c>
      <c r="AH172" s="22">
        <v>0</v>
      </c>
      <c r="AI172" s="22">
        <v>0.34313792682205774</v>
      </c>
      <c r="AJ172" s="22">
        <v>1.4994226068094062E-5</v>
      </c>
      <c r="AK172" s="22">
        <v>1.4529394965648705E-4</v>
      </c>
      <c r="AL172" s="22">
        <v>3.2669132552228877E-2</v>
      </c>
      <c r="AM172" s="22">
        <v>1.768782428665229E-3</v>
      </c>
      <c r="AN172" s="22">
        <v>0</v>
      </c>
      <c r="AO172" s="22">
        <v>0</v>
      </c>
      <c r="AP172" s="22">
        <v>9.4006825054388423E-3</v>
      </c>
      <c r="AQ172" s="22">
        <v>6.3740079115649995E-5</v>
      </c>
      <c r="AR172" s="22">
        <v>2.1770233295341323E-3</v>
      </c>
      <c r="AS172" s="22">
        <v>0.95117044942625817</v>
      </c>
      <c r="AT172" s="22">
        <v>1.5663417279092429E-5</v>
      </c>
      <c r="AU172" s="22">
        <v>0</v>
      </c>
      <c r="AV172" s="22">
        <v>1.4251023239205387E-5</v>
      </c>
      <c r="AW172" s="22">
        <v>1.201505700560494E-4</v>
      </c>
      <c r="AX172" s="22">
        <v>0</v>
      </c>
      <c r="AY172" s="22">
        <v>4.5198098132429149E-6</v>
      </c>
      <c r="AZ172" s="22">
        <v>1.7355736808143063</v>
      </c>
      <c r="BA172" s="22">
        <v>4.0718291038326884</v>
      </c>
      <c r="BB172" s="22">
        <v>2.223656255892278E-5</v>
      </c>
      <c r="BC172" s="22">
        <v>0.19696374405260114</v>
      </c>
      <c r="BD172" s="22">
        <v>9.7966299063391791</v>
      </c>
    </row>
    <row r="173" spans="1:56" x14ac:dyDescent="0.3">
      <c r="A173" s="23" t="s">
        <v>48</v>
      </c>
      <c r="B173" s="22">
        <v>1.3164273621189509E-5</v>
      </c>
      <c r="C173" s="22">
        <v>7.2426689573834113E-4</v>
      </c>
      <c r="D173" s="22">
        <v>2.5380752677568589E-4</v>
      </c>
      <c r="E173" s="22">
        <v>1.3154773027897072E-5</v>
      </c>
      <c r="F173" s="22">
        <v>0</v>
      </c>
      <c r="G173" s="22">
        <v>0</v>
      </c>
      <c r="H173" s="22">
        <v>0</v>
      </c>
      <c r="I173" s="22">
        <v>2.050389421265755E-3</v>
      </c>
      <c r="J173" s="22">
        <v>6.6988994451485631E-4</v>
      </c>
      <c r="K173" s="22">
        <v>1.0471206538300879E-3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2.3083202818924703E-5</v>
      </c>
      <c r="R173" s="22">
        <v>1.5979249105016292E-2</v>
      </c>
      <c r="S173" s="22">
        <v>2.6574242431488143E-3</v>
      </c>
      <c r="T173" s="22">
        <v>0</v>
      </c>
      <c r="U173" s="22">
        <v>1.2091504846443544E-4</v>
      </c>
      <c r="V173" s="22">
        <v>1.941860741761902E-5</v>
      </c>
      <c r="W173" s="22">
        <v>2.9695009950317428E-5</v>
      </c>
      <c r="X173" s="22">
        <v>1.8540984476974143E-3</v>
      </c>
      <c r="Y173" s="22">
        <v>1.3243432594057693E-5</v>
      </c>
      <c r="Z173" s="22">
        <v>1.4850413007462824E-2</v>
      </c>
      <c r="AA173" s="22">
        <v>0</v>
      </c>
      <c r="AB173" s="22">
        <v>0</v>
      </c>
      <c r="AC173" s="22">
        <v>0</v>
      </c>
      <c r="AD173" s="22">
        <v>0</v>
      </c>
      <c r="AE173" s="22">
        <v>1.9984226617344547E-4</v>
      </c>
      <c r="AF173" s="22">
        <v>0</v>
      </c>
      <c r="AG173" s="22">
        <v>3.0239451435292331E-4</v>
      </c>
      <c r="AH173" s="22">
        <v>0</v>
      </c>
      <c r="AI173" s="22">
        <v>2.6303430288483369E-4</v>
      </c>
      <c r="AJ173" s="22">
        <v>2.5877060367205744E-6</v>
      </c>
      <c r="AK173" s="22">
        <v>2.506433472440221E-5</v>
      </c>
      <c r="AL173" s="22">
        <v>2.5157793418514383E-3</v>
      </c>
      <c r="AM173" s="22">
        <v>2.4687724723587655E-6</v>
      </c>
      <c r="AN173" s="22">
        <v>0</v>
      </c>
      <c r="AO173" s="22">
        <v>0</v>
      </c>
      <c r="AP173" s="22">
        <v>1.6195122791790987E-3</v>
      </c>
      <c r="AQ173" s="22">
        <v>1.1000273489245874E-5</v>
      </c>
      <c r="AR173" s="22">
        <v>3.7568736379966507E-4</v>
      </c>
      <c r="AS173" s="22">
        <v>5.4104343315295757E-4</v>
      </c>
      <c r="AT173" s="22">
        <v>2.7031951675737909E-6</v>
      </c>
      <c r="AU173" s="22">
        <v>0</v>
      </c>
      <c r="AV173" s="22">
        <v>2.4594439685025048E-6</v>
      </c>
      <c r="AW173" s="22">
        <v>2.0478593366263946E-5</v>
      </c>
      <c r="AX173" s="22">
        <v>2.9751479998603602E-5</v>
      </c>
      <c r="AY173" s="22">
        <v>0</v>
      </c>
      <c r="AZ173" s="22">
        <v>8.6218453366098662E-3</v>
      </c>
      <c r="BA173" s="22">
        <v>0.70209476129032244</v>
      </c>
      <c r="BB173" s="22">
        <v>3.8375896767410417E-6</v>
      </c>
      <c r="BC173" s="22">
        <v>1.8030604832534131E-2</v>
      </c>
      <c r="BD173" s="22">
        <v>0.77498418994310592</v>
      </c>
    </row>
    <row r="174" spans="1:56" x14ac:dyDescent="0.3">
      <c r="A174" s="23" t="s">
        <v>49</v>
      </c>
      <c r="B174" s="22">
        <v>118.30412108202904</v>
      </c>
      <c r="C174" s="22">
        <v>11911.428688539743</v>
      </c>
      <c r="D174" s="22">
        <v>3996.3903081885619</v>
      </c>
      <c r="E174" s="22">
        <v>10.114713079786629</v>
      </c>
      <c r="F174" s="22">
        <v>0</v>
      </c>
      <c r="G174" s="22">
        <v>0</v>
      </c>
      <c r="H174" s="22">
        <v>0</v>
      </c>
      <c r="I174" s="22">
        <v>649.18855548203362</v>
      </c>
      <c r="J174" s="22">
        <v>16106.709553498469</v>
      </c>
      <c r="K174" s="22">
        <v>245.03607330376485</v>
      </c>
      <c r="L174" s="22">
        <v>2.2752697118279559E-2</v>
      </c>
      <c r="M174" s="22">
        <v>0</v>
      </c>
      <c r="N174" s="22">
        <v>34.724752656516117</v>
      </c>
      <c r="O174" s="22">
        <v>110.25336495415051</v>
      </c>
      <c r="P174" s="22">
        <v>0</v>
      </c>
      <c r="Q174" s="22">
        <v>1820.3383091981814</v>
      </c>
      <c r="R174" s="22">
        <v>41236.266201862498</v>
      </c>
      <c r="S174" s="22">
        <v>52207.729501915353</v>
      </c>
      <c r="T174" s="22">
        <v>16.230946753376337</v>
      </c>
      <c r="U174" s="22">
        <v>7.169625419715719</v>
      </c>
      <c r="V174" s="22">
        <v>316.17178684993041</v>
      </c>
      <c r="W174" s="22">
        <v>108.50992074079214</v>
      </c>
      <c r="X174" s="22">
        <v>2874.8936320391226</v>
      </c>
      <c r="Y174" s="22">
        <v>17190.908172797968</v>
      </c>
      <c r="Z174" s="22">
        <v>8324.065452633924</v>
      </c>
      <c r="AA174" s="22">
        <v>0</v>
      </c>
      <c r="AB174" s="22">
        <v>5.9570697909677399</v>
      </c>
      <c r="AC174" s="22">
        <v>305.62250140077413</v>
      </c>
      <c r="AD174" s="22">
        <v>4.6394817851182779</v>
      </c>
      <c r="AE174" s="22">
        <v>11890.81211292907</v>
      </c>
      <c r="AF174" s="22">
        <v>0</v>
      </c>
      <c r="AG174" s="22">
        <v>15.896617182924576</v>
      </c>
      <c r="AH174" s="22">
        <v>0</v>
      </c>
      <c r="AI174" s="22">
        <v>8270.6387564884317</v>
      </c>
      <c r="AJ174" s="22">
        <v>3.2264913785458837</v>
      </c>
      <c r="AK174" s="22">
        <v>175.04831597931548</v>
      </c>
      <c r="AL174" s="22">
        <v>23932.591505227036</v>
      </c>
      <c r="AM174" s="22">
        <v>78.663199210985326</v>
      </c>
      <c r="AN174" s="22">
        <v>39.517298040430099</v>
      </c>
      <c r="AO174" s="22">
        <v>0.75704428593548356</v>
      </c>
      <c r="AP174" s="22">
        <v>2328.5486594607141</v>
      </c>
      <c r="AQ174" s="22">
        <v>7.252979285048796</v>
      </c>
      <c r="AR174" s="22">
        <v>413.71912750738869</v>
      </c>
      <c r="AS174" s="22">
        <v>31234.679176007645</v>
      </c>
      <c r="AT174" s="22">
        <v>9.4806465226189629E-2</v>
      </c>
      <c r="AU174" s="22">
        <v>0</v>
      </c>
      <c r="AV174" s="22">
        <v>46.97956638355798</v>
      </c>
      <c r="AW174" s="22">
        <v>447.00331699782549</v>
      </c>
      <c r="AX174" s="22">
        <v>37.844828082578069</v>
      </c>
      <c r="AY174" s="22">
        <v>379.5017854264002</v>
      </c>
      <c r="AZ174" s="22">
        <v>0</v>
      </c>
      <c r="BA174" s="22">
        <v>25244.357458753508</v>
      </c>
      <c r="BB174" s="22">
        <v>0.13459195125999066</v>
      </c>
      <c r="BC174" s="22">
        <v>9472.9576367216141</v>
      </c>
      <c r="BD174" s="22">
        <v>271620.90076043538</v>
      </c>
    </row>
    <row r="175" spans="1:56" x14ac:dyDescent="0.3">
      <c r="A175" s="23" t="s">
        <v>50</v>
      </c>
      <c r="B175" s="22">
        <v>1096.1008415380643</v>
      </c>
      <c r="C175" s="22">
        <v>27207.645738953797</v>
      </c>
      <c r="D175" s="22">
        <v>2504.7911637558705</v>
      </c>
      <c r="E175" s="22">
        <v>2139.5793486023217</v>
      </c>
      <c r="F175" s="22">
        <v>0</v>
      </c>
      <c r="G175" s="22">
        <v>1953.2502724061931</v>
      </c>
      <c r="H175" s="22">
        <v>0</v>
      </c>
      <c r="I175" s="22">
        <v>3213.3582429470957</v>
      </c>
      <c r="J175" s="22">
        <v>113520.90357421726</v>
      </c>
      <c r="K175" s="22">
        <v>4563.7406419452882</v>
      </c>
      <c r="L175" s="22">
        <v>0</v>
      </c>
      <c r="M175" s="22">
        <v>0</v>
      </c>
      <c r="N175" s="22">
        <v>21725.452143502444</v>
      </c>
      <c r="O175" s="22">
        <v>488.29511574864506</v>
      </c>
      <c r="P175" s="22">
        <v>0</v>
      </c>
      <c r="Q175" s="22">
        <v>546.09110328309657</v>
      </c>
      <c r="R175" s="22">
        <v>43502.763371911729</v>
      </c>
      <c r="S175" s="22">
        <v>67716.281895467851</v>
      </c>
      <c r="T175" s="22">
        <v>257.43073758399993</v>
      </c>
      <c r="U175" s="22">
        <v>322.69478084077411</v>
      </c>
      <c r="V175" s="22">
        <v>506.44711408825793</v>
      </c>
      <c r="W175" s="22">
        <v>165.13804147096769</v>
      </c>
      <c r="X175" s="22">
        <v>1948.7266225336768</v>
      </c>
      <c r="Y175" s="22">
        <v>52717.247349835336</v>
      </c>
      <c r="Z175" s="22">
        <v>167869.05391135579</v>
      </c>
      <c r="AA175" s="22">
        <v>0</v>
      </c>
      <c r="AB175" s="22">
        <v>11.91413958193548</v>
      </c>
      <c r="AC175" s="22">
        <v>7.1360731870967724</v>
      </c>
      <c r="AD175" s="22">
        <v>0</v>
      </c>
      <c r="AE175" s="22">
        <v>58947.309171895729</v>
      </c>
      <c r="AF175" s="22">
        <v>0</v>
      </c>
      <c r="AG175" s="22">
        <v>12175.716998569285</v>
      </c>
      <c r="AH175" s="22">
        <v>0</v>
      </c>
      <c r="AI175" s="22">
        <v>11700.834597771865</v>
      </c>
      <c r="AJ175" s="22">
        <v>107.38859354425803</v>
      </c>
      <c r="AK175" s="22">
        <v>276.23118779148376</v>
      </c>
      <c r="AL175" s="22">
        <v>130223.58096273338</v>
      </c>
      <c r="AM175" s="22">
        <v>330.24040257599989</v>
      </c>
      <c r="AN175" s="22">
        <v>168.09640920309673</v>
      </c>
      <c r="AO175" s="22">
        <v>9.4475403716129005</v>
      </c>
      <c r="AP175" s="22">
        <v>72668.857857456489</v>
      </c>
      <c r="AQ175" s="22">
        <v>73.70167414038707</v>
      </c>
      <c r="AR175" s="22">
        <v>1665.9752356975478</v>
      </c>
      <c r="AS175" s="22">
        <v>66948.769300430955</v>
      </c>
      <c r="AT175" s="22">
        <v>0</v>
      </c>
      <c r="AU175" s="22">
        <v>4.5919079638709661</v>
      </c>
      <c r="AV175" s="22">
        <v>382.41130285470956</v>
      </c>
      <c r="AW175" s="22">
        <v>918.72598587148343</v>
      </c>
      <c r="AX175" s="22">
        <v>303.45220435974181</v>
      </c>
      <c r="AY175" s="22">
        <v>179.82128771354832</v>
      </c>
      <c r="AZ175" s="22">
        <v>37068.028111603606</v>
      </c>
      <c r="BA175" s="22">
        <v>0</v>
      </c>
      <c r="BB175" s="22">
        <v>60.394448966709646</v>
      </c>
      <c r="BC175" s="22">
        <v>34348.687804837151</v>
      </c>
      <c r="BD175" s="22">
        <v>942546.30521111051</v>
      </c>
    </row>
    <row r="176" spans="1:56" x14ac:dyDescent="0.3">
      <c r="A176" s="23" t="s">
        <v>229</v>
      </c>
      <c r="B176" s="22">
        <v>0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0</v>
      </c>
      <c r="AQ176" s="22"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</row>
    <row r="177" spans="1:65" x14ac:dyDescent="0.3">
      <c r="A177" s="23" t="s">
        <v>51</v>
      </c>
      <c r="B177" s="22">
        <v>1.7156430513016714</v>
      </c>
      <c r="C177" s="22">
        <v>42.465763679339851</v>
      </c>
      <c r="D177" s="22">
        <v>196.49213986726858</v>
      </c>
      <c r="E177" s="22">
        <v>0.13679242816900331</v>
      </c>
      <c r="F177" s="22">
        <v>0</v>
      </c>
      <c r="G177" s="22">
        <v>0</v>
      </c>
      <c r="H177" s="22">
        <v>0</v>
      </c>
      <c r="I177" s="22">
        <v>72.97478673713043</v>
      </c>
      <c r="J177" s="22">
        <v>42498.155795916202</v>
      </c>
      <c r="K177" s="22">
        <v>1907.8506336691978</v>
      </c>
      <c r="L177" s="22">
        <v>0</v>
      </c>
      <c r="M177" s="22">
        <v>0</v>
      </c>
      <c r="N177" s="22">
        <v>9059.3746433068554</v>
      </c>
      <c r="O177" s="22">
        <v>0.25185797446231561</v>
      </c>
      <c r="P177" s="22">
        <v>0</v>
      </c>
      <c r="Q177" s="22">
        <v>134.74098480576617</v>
      </c>
      <c r="R177" s="22">
        <v>2110.8752816331748</v>
      </c>
      <c r="S177" s="22">
        <v>1618.652313539395</v>
      </c>
      <c r="T177" s="22">
        <v>0</v>
      </c>
      <c r="U177" s="22">
        <v>1.2573583023094528</v>
      </c>
      <c r="V177" s="22">
        <v>7.6460716204685424</v>
      </c>
      <c r="W177" s="22">
        <v>1.8171136770202951</v>
      </c>
      <c r="X177" s="22">
        <v>58.310092141853978</v>
      </c>
      <c r="Y177" s="22">
        <v>39.288919049212538</v>
      </c>
      <c r="Z177" s="22">
        <v>7050.6305374018111</v>
      </c>
      <c r="AA177" s="22">
        <v>0</v>
      </c>
      <c r="AB177" s="22">
        <v>88.092849769389247</v>
      </c>
      <c r="AC177" s="22">
        <v>1.357381925523834</v>
      </c>
      <c r="AD177" s="22">
        <v>8.9793995737248675</v>
      </c>
      <c r="AE177" s="22">
        <v>138.45892559944306</v>
      </c>
      <c r="AF177" s="22">
        <v>0.17497501383697717</v>
      </c>
      <c r="AG177" s="22">
        <v>3.5454917118225193</v>
      </c>
      <c r="AH177" s="22">
        <v>0</v>
      </c>
      <c r="AI177" s="22">
        <v>35.38766060518666</v>
      </c>
      <c r="AJ177" s="22">
        <v>2.6908757102834076E-2</v>
      </c>
      <c r="AK177" s="22">
        <v>5.3599765320083232</v>
      </c>
      <c r="AL177" s="22">
        <v>25791.908603545227</v>
      </c>
      <c r="AM177" s="22">
        <v>486.44813493095</v>
      </c>
      <c r="AN177" s="22">
        <v>42.424371157939845</v>
      </c>
      <c r="AO177" s="22">
        <v>5.2881337515174289</v>
      </c>
      <c r="AP177" s="22">
        <v>2286.3013519822834</v>
      </c>
      <c r="AQ177" s="22">
        <v>137.97614139937633</v>
      </c>
      <c r="AR177" s="22">
        <v>716.24480936743555</v>
      </c>
      <c r="AS177" s="22">
        <v>7882.7945135087493</v>
      </c>
      <c r="AT177" s="22">
        <v>1.1689821316659368</v>
      </c>
      <c r="AU177" s="22">
        <v>0.26511365732867614</v>
      </c>
      <c r="AV177" s="22">
        <v>1150.1761079984578</v>
      </c>
      <c r="AW177" s="22">
        <v>0.58575869438129269</v>
      </c>
      <c r="AX177" s="22">
        <v>2.1542608579449736</v>
      </c>
      <c r="AY177" s="22">
        <v>6.4706439176333105E-2</v>
      </c>
      <c r="AZ177" s="22">
        <v>2694.9406922665203</v>
      </c>
      <c r="BA177" s="22">
        <v>7405.930073524195</v>
      </c>
      <c r="BB177" s="22">
        <v>3.9905911647768418E-2</v>
      </c>
      <c r="BC177" s="22">
        <v>0</v>
      </c>
      <c r="BD177" s="22">
        <v>113688.73195941377</v>
      </c>
    </row>
    <row r="178" spans="1:65" x14ac:dyDescent="0.3">
      <c r="A178" s="23" t="s">
        <v>52</v>
      </c>
      <c r="B178" s="22">
        <v>7365.7018206658331</v>
      </c>
      <c r="C178" s="22">
        <v>248315.63958536045</v>
      </c>
      <c r="D178" s="22">
        <v>32557.975881494582</v>
      </c>
      <c r="E178" s="22">
        <v>7341.3511233291956</v>
      </c>
      <c r="F178" s="22">
        <v>51.800617309396671</v>
      </c>
      <c r="G178" s="22">
        <v>1979.0560493668747</v>
      </c>
      <c r="H178" s="22">
        <v>0</v>
      </c>
      <c r="I178" s="22">
        <v>18477.363715475785</v>
      </c>
      <c r="J178" s="22">
        <v>2776018.3482450452</v>
      </c>
      <c r="K178" s="22">
        <v>272077.6216336987</v>
      </c>
      <c r="L178" s="22">
        <v>5.7008780841458284</v>
      </c>
      <c r="M178" s="22">
        <v>4.9704301068387089</v>
      </c>
      <c r="N178" s="22">
        <v>36657.815004289398</v>
      </c>
      <c r="O178" s="22">
        <v>6076.9978883179465</v>
      </c>
      <c r="P178" s="22">
        <v>87.610296299012319</v>
      </c>
      <c r="Q178" s="22">
        <v>20944.217065010278</v>
      </c>
      <c r="R178" s="22">
        <v>562632.01565185084</v>
      </c>
      <c r="S178" s="22">
        <v>1112692.9249572782</v>
      </c>
      <c r="T178" s="22">
        <v>325.63091298253755</v>
      </c>
      <c r="U178" s="22">
        <v>2086.3959765550103</v>
      </c>
      <c r="V178" s="22">
        <v>181322.89435749807</v>
      </c>
      <c r="W178" s="22">
        <v>15425.813270412804</v>
      </c>
      <c r="X178" s="22">
        <v>98899.191524449154</v>
      </c>
      <c r="Y178" s="22">
        <v>222217.63486944762</v>
      </c>
      <c r="Z178" s="22">
        <v>2541638.7763096131</v>
      </c>
      <c r="AA178" s="22">
        <v>0</v>
      </c>
      <c r="AB178" s="22">
        <v>214.11220686141723</v>
      </c>
      <c r="AC178" s="22">
        <v>14321.643988699863</v>
      </c>
      <c r="AD178" s="22">
        <v>216.91096179474553</v>
      </c>
      <c r="AE178" s="22">
        <v>2578137.3379080435</v>
      </c>
      <c r="AF178" s="22">
        <v>63378.787611210748</v>
      </c>
      <c r="AG178" s="22">
        <v>14084.19522329251</v>
      </c>
      <c r="AH178" s="22">
        <v>0.72177993204748914</v>
      </c>
      <c r="AI178" s="22">
        <v>86167.660871265281</v>
      </c>
      <c r="AJ178" s="22">
        <v>1362.924244353773</v>
      </c>
      <c r="AK178" s="22">
        <v>1822.3695153242859</v>
      </c>
      <c r="AL178" s="22">
        <v>10596272.930545012</v>
      </c>
      <c r="AM178" s="22">
        <v>967696.90722954529</v>
      </c>
      <c r="AN178" s="22">
        <v>50800.044669149029</v>
      </c>
      <c r="AO178" s="22">
        <v>495.54660281866376</v>
      </c>
      <c r="AP178" s="22">
        <v>3965466.6077802218</v>
      </c>
      <c r="AQ178" s="22">
        <v>436.07422350528162</v>
      </c>
      <c r="AR178" s="22">
        <v>23914.944076110198</v>
      </c>
      <c r="AS178" s="22">
        <v>1340937.742476318</v>
      </c>
      <c r="AT178" s="22">
        <v>1671.2315672563225</v>
      </c>
      <c r="AU178" s="22">
        <v>60.514255626532957</v>
      </c>
      <c r="AV178" s="22">
        <v>9483.1842478878607</v>
      </c>
      <c r="AW178" s="22">
        <v>5007.2791362991984</v>
      </c>
      <c r="AX178" s="22">
        <v>81727.928067816334</v>
      </c>
      <c r="AY178" s="22">
        <v>18647.480789057376</v>
      </c>
      <c r="AZ178" s="22">
        <v>240519.9332909027</v>
      </c>
      <c r="BA178" s="22">
        <v>4053948.1590845198</v>
      </c>
      <c r="BB178" s="22">
        <v>54682.612384188862</v>
      </c>
      <c r="BC178" s="22">
        <v>409884.74760104017</v>
      </c>
      <c r="BD178" s="22">
        <v>32746563.980401989</v>
      </c>
    </row>
    <row r="181" spans="1:65" x14ac:dyDescent="0.3">
      <c r="A181" s="7" t="s">
        <v>316</v>
      </c>
      <c r="BF181" s="7" t="s">
        <v>315</v>
      </c>
    </row>
    <row r="182" spans="1:65" x14ac:dyDescent="0.3">
      <c r="A182" s="6" t="s">
        <v>86</v>
      </c>
      <c r="BF182" s="6" t="s">
        <v>86</v>
      </c>
    </row>
    <row r="183" spans="1:65" x14ac:dyDescent="0.3">
      <c r="A183" s="23" t="s">
        <v>67</v>
      </c>
      <c r="B183" s="23" t="s">
        <v>1</v>
      </c>
      <c r="C183" s="23" t="s">
        <v>2</v>
      </c>
      <c r="D183" s="23" t="s">
        <v>3</v>
      </c>
      <c r="E183" s="23" t="s">
        <v>4</v>
      </c>
      <c r="F183" s="23" t="s">
        <v>5</v>
      </c>
      <c r="G183" s="23" t="s">
        <v>6</v>
      </c>
      <c r="H183" s="23" t="s">
        <v>7</v>
      </c>
      <c r="I183" s="23" t="s">
        <v>8</v>
      </c>
      <c r="J183" s="23" t="s">
        <v>9</v>
      </c>
      <c r="K183" s="23" t="s">
        <v>360</v>
      </c>
      <c r="L183" s="23" t="s">
        <v>10</v>
      </c>
      <c r="M183" s="23" t="s">
        <v>11</v>
      </c>
      <c r="N183" s="23" t="s">
        <v>12</v>
      </c>
      <c r="O183" s="23" t="s">
        <v>13</v>
      </c>
      <c r="P183" s="23" t="s">
        <v>14</v>
      </c>
      <c r="Q183" s="23" t="s">
        <v>15</v>
      </c>
      <c r="R183" s="23" t="s">
        <v>16</v>
      </c>
      <c r="S183" s="23" t="s">
        <v>17</v>
      </c>
      <c r="T183" s="23" t="s">
        <v>18</v>
      </c>
      <c r="U183" s="23" t="s">
        <v>19</v>
      </c>
      <c r="V183" s="23" t="s">
        <v>20</v>
      </c>
      <c r="W183" s="23" t="s">
        <v>21</v>
      </c>
      <c r="X183" s="23" t="s">
        <v>22</v>
      </c>
      <c r="Y183" s="23" t="s">
        <v>23</v>
      </c>
      <c r="Z183" s="23" t="s">
        <v>24</v>
      </c>
      <c r="AA183" s="23" t="s">
        <v>25</v>
      </c>
      <c r="AB183" s="23" t="s">
        <v>26</v>
      </c>
      <c r="AC183" s="23" t="s">
        <v>27</v>
      </c>
      <c r="AD183" s="23" t="s">
        <v>28</v>
      </c>
      <c r="AE183" s="23" t="s">
        <v>29</v>
      </c>
      <c r="AF183" s="23" t="s">
        <v>30</v>
      </c>
      <c r="AG183" s="23" t="s">
        <v>31</v>
      </c>
      <c r="AH183" s="23" t="s">
        <v>32</v>
      </c>
      <c r="AI183" s="23" t="s">
        <v>33</v>
      </c>
      <c r="AJ183" s="24" t="s">
        <v>34</v>
      </c>
      <c r="AK183" s="23" t="s">
        <v>35</v>
      </c>
      <c r="AL183" s="23" t="s">
        <v>361</v>
      </c>
      <c r="AM183" s="23" t="s">
        <v>36</v>
      </c>
      <c r="AN183" s="23" t="s">
        <v>37</v>
      </c>
      <c r="AO183" s="23" t="s">
        <v>38</v>
      </c>
      <c r="AP183" s="23" t="s">
        <v>197</v>
      </c>
      <c r="AQ183" s="23" t="s">
        <v>40</v>
      </c>
      <c r="AR183" s="23" t="s">
        <v>41</v>
      </c>
      <c r="AS183" s="23" t="s">
        <v>42</v>
      </c>
      <c r="AT183" s="23" t="s">
        <v>43</v>
      </c>
      <c r="AU183" s="23" t="s">
        <v>44</v>
      </c>
      <c r="AV183" s="23" t="s">
        <v>45</v>
      </c>
      <c r="AW183" s="23" t="s">
        <v>46</v>
      </c>
      <c r="AX183" s="23" t="s">
        <v>47</v>
      </c>
      <c r="AY183" s="23" t="s">
        <v>48</v>
      </c>
      <c r="AZ183" s="23" t="s">
        <v>49</v>
      </c>
      <c r="BA183" s="23" t="s">
        <v>50</v>
      </c>
      <c r="BB183" s="23" t="s">
        <v>229</v>
      </c>
      <c r="BC183" s="24" t="s">
        <v>51</v>
      </c>
      <c r="BD183" s="23" t="s">
        <v>52</v>
      </c>
      <c r="BF183" s="1" t="s">
        <v>84</v>
      </c>
      <c r="BG183" s="12" t="s">
        <v>56</v>
      </c>
      <c r="BH183" s="12" t="s">
        <v>57</v>
      </c>
      <c r="BI183" s="12" t="s">
        <v>65</v>
      </c>
      <c r="BJ183" s="12" t="s">
        <v>58</v>
      </c>
      <c r="BK183" s="12" t="s">
        <v>59</v>
      </c>
      <c r="BL183" s="12" t="s">
        <v>60</v>
      </c>
      <c r="BM183" s="12" t="s">
        <v>61</v>
      </c>
    </row>
    <row r="184" spans="1:65" x14ac:dyDescent="0.3">
      <c r="A184" s="23" t="s">
        <v>1</v>
      </c>
      <c r="B184" s="22">
        <v>0</v>
      </c>
      <c r="C184" s="22">
        <v>9.807724752788155E-3</v>
      </c>
      <c r="D184" s="22">
        <v>3.4369572562945733E-3</v>
      </c>
      <c r="E184" s="22">
        <v>1.7813653199141537E-4</v>
      </c>
      <c r="F184" s="22">
        <v>0</v>
      </c>
      <c r="G184" s="22">
        <v>0</v>
      </c>
      <c r="H184" s="22">
        <v>0</v>
      </c>
      <c r="I184" s="22">
        <v>2.7765531184885502E-2</v>
      </c>
      <c r="J184" s="22">
        <v>280.32045321133995</v>
      </c>
      <c r="K184" s="22">
        <v>12.579940268322789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3.7978937152401501E-4</v>
      </c>
      <c r="R184" s="22">
        <v>33.343611887742554</v>
      </c>
      <c r="S184" s="22">
        <v>4.6962565164753278E-2</v>
      </c>
      <c r="T184" s="22">
        <v>0</v>
      </c>
      <c r="U184" s="22">
        <v>1.6373819109877675E-3</v>
      </c>
      <c r="V184" s="22">
        <v>3.182628354476047</v>
      </c>
      <c r="W184" s="22">
        <v>78.094330749808179</v>
      </c>
      <c r="X184" s="22">
        <v>2.5107439462699957E-2</v>
      </c>
      <c r="Y184" s="22">
        <v>1.465177835077582E-3</v>
      </c>
      <c r="Z184" s="22">
        <v>4057.4924737720899</v>
      </c>
      <c r="AA184" s="22">
        <v>0</v>
      </c>
      <c r="AB184" s="22">
        <v>0</v>
      </c>
      <c r="AC184" s="22">
        <v>0</v>
      </c>
      <c r="AD184" s="22">
        <v>0</v>
      </c>
      <c r="AE184" s="22">
        <v>0.89763775934181977</v>
      </c>
      <c r="AF184" s="22">
        <v>0</v>
      </c>
      <c r="AG184" s="22">
        <v>4.0949022811585011E-3</v>
      </c>
      <c r="AH184" s="22">
        <v>0</v>
      </c>
      <c r="AI184" s="22">
        <v>5.1242879543882932E-3</v>
      </c>
      <c r="AJ184" s="22">
        <v>667.15357509842602</v>
      </c>
      <c r="AK184" s="22">
        <v>4.77500815070329E-4</v>
      </c>
      <c r="AL184" s="22">
        <v>47.895308462668176</v>
      </c>
      <c r="AM184" s="22">
        <v>5.0870073744548078E-2</v>
      </c>
      <c r="AN184" s="22">
        <v>0</v>
      </c>
      <c r="AO184" s="22">
        <v>10.240495159741931</v>
      </c>
      <c r="AP184" s="22">
        <v>0.91381913604798359</v>
      </c>
      <c r="AQ184" s="22">
        <v>1.4896118436827341E-4</v>
      </c>
      <c r="AR184" s="22">
        <v>5.3983309795401693E-3</v>
      </c>
      <c r="AS184" s="22">
        <v>3.8846180601970279</v>
      </c>
      <c r="AT184" s="22">
        <v>3.6605558410347347E-5</v>
      </c>
      <c r="AU184" s="22">
        <v>0</v>
      </c>
      <c r="AV184" s="22">
        <v>3.3304779812402252E-5</v>
      </c>
      <c r="AW184" s="22">
        <v>5.6467837942864886E-4</v>
      </c>
      <c r="AX184" s="22">
        <v>4.1295317424856739</v>
      </c>
      <c r="AY184" s="22">
        <v>0</v>
      </c>
      <c r="AZ184" s="22">
        <v>0.41723230481038642</v>
      </c>
      <c r="BA184" s="22">
        <v>9.6093223055246071</v>
      </c>
      <c r="BB184" s="22">
        <v>5.1967062812180559E-5</v>
      </c>
      <c r="BC184" s="22">
        <v>273.26760904778592</v>
      </c>
      <c r="BD184" s="22">
        <v>5483.6061286370186</v>
      </c>
      <c r="BF184" s="12" t="s">
        <v>62</v>
      </c>
      <c r="BG184" s="13">
        <f>B184+AJ184+B218+AJ218</f>
        <v>667.15357509842602</v>
      </c>
      <c r="BH184" s="13">
        <f>SUM(C184,D184,G184,L184:U184,X184:Y184,AB184:AD184,AF184,AI184,AK184,AN184:AO184,AQ184,AT184:AW184,AZ184,AR184)+SUM(C218,D218,G218,L218:U218,X218:Y218,AB218:AD218,AF218,AI218,AK218,AN218:AO218,AQ218,AT218:AW218,AZ218,AR218)</f>
        <v>44.101920057700021</v>
      </c>
      <c r="BI184" s="13">
        <f>SUM(F184,H184,V184:W184,AA184,AE184,AH184,AM184,AS184,AX184,BB184,AY184)+SUM(F218,H218,V218:W218,AA218,AE218,AH218,AM218,AS218,AX218,BB218,AY218)</f>
        <v>90.23966870711611</v>
      </c>
      <c r="BJ184" s="13">
        <f>SUM(E184,I184,AG184,BA184)+SUM(E218,I218,AG218,BA218)</f>
        <v>9.6413608755226416</v>
      </c>
      <c r="BK184" s="13">
        <f>SUM(J184:K184,Z184,AL184,AP184)+SUM(J218:K218,Z218,AL218,AP218)</f>
        <v>4399.2019948504685</v>
      </c>
      <c r="BL184" s="13">
        <f>BC184+BC218</f>
        <v>273.39625636743403</v>
      </c>
      <c r="BM184" s="13">
        <f>SUM(BG184:BL184)</f>
        <v>5483.7347759566674</v>
      </c>
    </row>
    <row r="185" spans="1:65" x14ac:dyDescent="0.3">
      <c r="A185" s="23" t="s">
        <v>2</v>
      </c>
      <c r="B185" s="22">
        <v>4.693116348302705E-3</v>
      </c>
      <c r="C185" s="22">
        <v>0</v>
      </c>
      <c r="D185" s="22">
        <v>9.0483401326142951E-2</v>
      </c>
      <c r="E185" s="22">
        <v>4.6897293486867471E-3</v>
      </c>
      <c r="F185" s="22">
        <v>0</v>
      </c>
      <c r="G185" s="22">
        <v>0</v>
      </c>
      <c r="H185" s="22">
        <v>0</v>
      </c>
      <c r="I185" s="22">
        <v>0.73097205286285571</v>
      </c>
      <c r="J185" s="22">
        <v>8.7194476382818191</v>
      </c>
      <c r="K185" s="22">
        <v>0.86591159875805201</v>
      </c>
      <c r="L185" s="22">
        <v>0</v>
      </c>
      <c r="M185" s="22">
        <v>0</v>
      </c>
      <c r="N185" s="22">
        <v>0</v>
      </c>
      <c r="O185" s="22">
        <v>0.22138774296774194</v>
      </c>
      <c r="P185" s="22">
        <v>0</v>
      </c>
      <c r="Q185" s="22">
        <v>0.99894189789106635</v>
      </c>
      <c r="R185" s="22">
        <v>5.9059207045153084</v>
      </c>
      <c r="S185" s="22">
        <v>867.32493196098858</v>
      </c>
      <c r="T185" s="22">
        <v>0</v>
      </c>
      <c r="U185" s="22">
        <v>0.30139239990097</v>
      </c>
      <c r="V185" s="22">
        <v>1.1609056818287038E-2</v>
      </c>
      <c r="W185" s="22">
        <v>1.0680524253976729E-2</v>
      </c>
      <c r="X185" s="22">
        <v>0.66778794389973439</v>
      </c>
      <c r="Y185" s="22">
        <v>9.574976698407049</v>
      </c>
      <c r="Z185" s="22">
        <v>607.24015087075838</v>
      </c>
      <c r="AA185" s="22">
        <v>0</v>
      </c>
      <c r="AB185" s="22">
        <v>0</v>
      </c>
      <c r="AC185" s="22">
        <v>0</v>
      </c>
      <c r="AD185" s="22">
        <v>0</v>
      </c>
      <c r="AE185" s="22">
        <v>244.28593472740292</v>
      </c>
      <c r="AF185" s="22">
        <v>0</v>
      </c>
      <c r="AG185" s="22">
        <v>0.10780485728148564</v>
      </c>
      <c r="AH185" s="22">
        <v>0</v>
      </c>
      <c r="AI185" s="22">
        <v>9.9191953308695707E-2</v>
      </c>
      <c r="AJ185" s="22">
        <v>9.2252758146769433E-4</v>
      </c>
      <c r="AK185" s="22">
        <v>9.4145037651569893E-3</v>
      </c>
      <c r="AL185" s="22">
        <v>143.06010212405286</v>
      </c>
      <c r="AM185" s="22">
        <v>1.4524160838625694E-3</v>
      </c>
      <c r="AN185" s="22">
        <v>23.524753812645162</v>
      </c>
      <c r="AO185" s="22">
        <v>0</v>
      </c>
      <c r="AP185" s="22">
        <v>93.539343339993536</v>
      </c>
      <c r="AQ185" s="22">
        <v>3.921641621386765E-3</v>
      </c>
      <c r="AR185" s="22">
        <v>0.13501250954545913</v>
      </c>
      <c r="AS185" s="22">
        <v>18.968128199935734</v>
      </c>
      <c r="AT185" s="22">
        <v>9.6369991984769263E-4</v>
      </c>
      <c r="AU185" s="22">
        <v>0</v>
      </c>
      <c r="AV185" s="22">
        <v>8.7680163968444037E-4</v>
      </c>
      <c r="AW185" s="22">
        <v>1.1909456643327885E-2</v>
      </c>
      <c r="AX185" s="22">
        <v>1.0606521953699025E-2</v>
      </c>
      <c r="AY185" s="22">
        <v>2.3061223225806452E-3</v>
      </c>
      <c r="AZ185" s="22">
        <v>4.2240663526014206</v>
      </c>
      <c r="BA185" s="22">
        <v>250.59577648165106</v>
      </c>
      <c r="BB185" s="22">
        <v>1.3681161124607256E-3</v>
      </c>
      <c r="BC185" s="22">
        <v>843.65142264974975</v>
      </c>
      <c r="BD185" s="22">
        <v>3124.9092561531384</v>
      </c>
      <c r="BF185" s="12" t="s">
        <v>63</v>
      </c>
      <c r="BG185" s="13">
        <f>BG190-SUM(BG186:BG189,BG184)</f>
        <v>2168.1914514657128</v>
      </c>
      <c r="BH185" s="13">
        <f t="shared" ref="BH185:BM185" si="3">BH190-SUM(BH186:BH189,BH184)</f>
        <v>406403.24319847487</v>
      </c>
      <c r="BI185" s="13">
        <f t="shared" si="3"/>
        <v>153129.67801318225</v>
      </c>
      <c r="BJ185" s="13">
        <f t="shared" si="3"/>
        <v>258301.98044849047</v>
      </c>
      <c r="BK185" s="13">
        <f t="shared" si="3"/>
        <v>537776.14946383983</v>
      </c>
      <c r="BL185" s="13">
        <f t="shared" si="3"/>
        <v>44852.674306175206</v>
      </c>
      <c r="BM185" s="13">
        <f t="shared" si="3"/>
        <v>1402631.9168816283</v>
      </c>
    </row>
    <row r="186" spans="1:65" x14ac:dyDescent="0.3">
      <c r="A186" s="23" t="s">
        <v>3</v>
      </c>
      <c r="B186" s="22">
        <v>28.774707842701282</v>
      </c>
      <c r="C186" s="22">
        <v>11.491173426354207</v>
      </c>
      <c r="D186" s="22">
        <v>0</v>
      </c>
      <c r="E186" s="22">
        <v>9.3294477556794568</v>
      </c>
      <c r="F186" s="22">
        <v>0</v>
      </c>
      <c r="G186" s="22">
        <v>8.4415607618064517</v>
      </c>
      <c r="H186" s="22">
        <v>0</v>
      </c>
      <c r="I186" s="22">
        <v>243.98102058624298</v>
      </c>
      <c r="J186" s="22">
        <v>471.68210340739535</v>
      </c>
      <c r="K186" s="22">
        <v>28.858875867146807</v>
      </c>
      <c r="L186" s="22">
        <v>0</v>
      </c>
      <c r="M186" s="22">
        <v>2.7708059705806449</v>
      </c>
      <c r="N186" s="22">
        <v>10.788040225032256</v>
      </c>
      <c r="O186" s="22">
        <v>1054.4017891468388</v>
      </c>
      <c r="P186" s="22">
        <v>0</v>
      </c>
      <c r="Q186" s="22">
        <v>8.9605503413650173E-2</v>
      </c>
      <c r="R186" s="22">
        <v>324.33702665262325</v>
      </c>
      <c r="S186" s="22">
        <v>398.50820977949348</v>
      </c>
      <c r="T186" s="22">
        <v>0</v>
      </c>
      <c r="U186" s="22">
        <v>0.46661412864880925</v>
      </c>
      <c r="V186" s="22">
        <v>0.6493755045280164</v>
      </c>
      <c r="W186" s="22">
        <v>0.11480652866148304</v>
      </c>
      <c r="X186" s="22">
        <v>10.128217744172566</v>
      </c>
      <c r="Y186" s="22">
        <v>101.57669165931486</v>
      </c>
      <c r="Z186" s="22">
        <v>2694.1040987851793</v>
      </c>
      <c r="AA186" s="22">
        <v>0</v>
      </c>
      <c r="AB186" s="22">
        <v>0</v>
      </c>
      <c r="AC186" s="22">
        <v>0.98702035406451605</v>
      </c>
      <c r="AD186" s="22">
        <v>0</v>
      </c>
      <c r="AE186" s="22">
        <v>122.73308644407766</v>
      </c>
      <c r="AF186" s="22">
        <v>0</v>
      </c>
      <c r="AG186" s="22">
        <v>1.2822539411921066</v>
      </c>
      <c r="AH186" s="22">
        <v>0</v>
      </c>
      <c r="AI186" s="22">
        <v>760.30308897029522</v>
      </c>
      <c r="AJ186" s="22">
        <v>0.57844517338663126</v>
      </c>
      <c r="AK186" s="22">
        <v>9.7806429927272481E-2</v>
      </c>
      <c r="AL186" s="22">
        <v>344.13837334659138</v>
      </c>
      <c r="AM186" s="22">
        <v>221.85038840170944</v>
      </c>
      <c r="AN186" s="22">
        <v>9.7756525254193551</v>
      </c>
      <c r="AO186" s="22">
        <v>2.329183545806452</v>
      </c>
      <c r="AP186" s="22">
        <v>200.25562835093442</v>
      </c>
      <c r="AQ186" s="22">
        <v>12.945204719213287</v>
      </c>
      <c r="AR186" s="22">
        <v>10.930386967288557</v>
      </c>
      <c r="AS186" s="22">
        <v>96.662874835850587</v>
      </c>
      <c r="AT186" s="22">
        <v>1.0431696250414312E-2</v>
      </c>
      <c r="AU186" s="22">
        <v>0.26405100593548381</v>
      </c>
      <c r="AV186" s="22">
        <v>104.06057718809041</v>
      </c>
      <c r="AW186" s="22">
        <v>30.42897788171986</v>
      </c>
      <c r="AX186" s="22">
        <v>2.8066877566307116</v>
      </c>
      <c r="AY186" s="22">
        <v>2.1452340518716806</v>
      </c>
      <c r="AZ186" s="22">
        <v>292.08242187236948</v>
      </c>
      <c r="BA186" s="22">
        <v>2943.5176063906833</v>
      </c>
      <c r="BB186" s="22">
        <v>754.86745165227046</v>
      </c>
      <c r="BC186" s="22">
        <v>589.14708093052877</v>
      </c>
      <c r="BD186" s="22">
        <v>11904.694085707917</v>
      </c>
      <c r="BF186" s="12" t="s">
        <v>65</v>
      </c>
      <c r="BG186" s="13">
        <f>B188+AJ188+B190+AJ190+B204+AJ204+B205+AJ205+B209+AJ209+B213+AJ213+B216+AJ216+B221+AJ221+B227+AJ227+B232+AJ232+B233+AJ233+B236+AJ236</f>
        <v>52.191774208914197</v>
      </c>
      <c r="BH186" s="13">
        <f>SUM(C188,D188,G188,L188:U188,X188:Y188,AB188:AD188,AF188,AI188,AK188,AN188:AO188,AQ188,AT188:AW188,AZ188,AR188)+SUM(C190,D190,G190,L190:U190,X190:Y190,AB190:AD190,AF190,AI190,AK190,AN190:AO190,AQ190,AT190:AW190,AZ190,AR190)+SUM(C204,D204,G204,L204:U204,X204:Y204,AB204:AD204,AF204,AI204,AK204,AN204:AO204,AQ204,AT204:AW204,AZ204,AR204)+SUM(C205,D205,G205,L205:U205,X205:Y205,AB205:AD205,AF205,AI205,AK205,AN205:AO205,AQ205,AT205:AW205,AZ205,AR205)+SUM(C209,D209,G209,L209:U209,X209:Y209,AB209:AD209,AF209,AI209,AK209,AN209:AO209,AQ209,AT209:AW209,AZ209,AR209)+SUM(C213,D213,G213,L213:U213,X213:Y213,AB213:AD213,AF213,AI213,AK213,AN213:AO213,AQ213,AT213:AW213,AZ213,AR213)+SUM(C216,D216,G216,L216:U216,X216:Y216,AB216:AD216,AF216,AI216,AK216,AN216:AO216,AQ216,AT216:AW216,AZ216,AR216)+SUM(C221,D221,G221,L221:U221,X221:Y221,AB221:AD221,AF221,AI221,AK221,AN221:AO221,AQ221,AT221:AW221,AZ221,AR221)+SUM(C227,D227,G227,L227:U227,X227:Y227,AB227:AD227,AF227,AI227,AK227,AN227:AO227,AQ227,AT227:AW227,AZ227,AR227)+SUM(C232,D232,G232,L232:U232,X232:Y232,AB232:AD232,AF232,AI232,AK232,AN232:AO232,AQ232,AT232:AW232,AZ232,AR232)+SUM(C233,D233,G233,L233:U233,X233:Y233,AB233:AD233,AF233,AI233,AK233,AN233:AO233,AQ233,AT233:AW233,AZ233,AR233)+SUM(C236,D236,G236,L236:U236,X236:Y236,AB236:AD236,AF236,AI236,AK236,AN236:AO236,AQ236,AT236:AW236,AZ236,AR236)</f>
        <v>33333.581253948316</v>
      </c>
      <c r="BI186" s="13">
        <f>SUM(F188,H188,V188:W188,AA188,AE188,AH188,AM188,AS188,AX188,BB188,AY188)+SUM(F190,H190,V190:W190,AA190,AE190,AH190,AM190,AS190,AX190,BB190,AY190)+SUM(F204,H204,V204:W204,AA204,AE204,AH204,AM204,AS204,AX204,BB204,AY204)+SUM(F205,H205,V205:W205,AA205,AE205,AH205,AM205,AS205,AX205,BB205,AY205)+SUM(F209,H209,V209:W209,AA209,AE209,AH209,AM209,AS209,AX209,BB209,AY209)+SUM(F213,H213,V213:W213,AA213,AE213,AH213,AM213,AS213,AX213,BB213,AY213)+SUM(F216,H216,V216:W216,AA216,AE216,AH216,AM216,AS216,AX216,BB216,AY216)+SUM(F221,H221,V221:W221,AA221,AE221,AH221,AM221,AS221,AX221,BB221,AY221)+SUM(F227,H227,V227:W227,AA227,AE227,AH227,AM227,AS227,AX227,BB227,AY227)+SUM(F232,H232,V232:W232,AA232,AE232,AH232,AM232,AS232,AX232,BB232,AY232)+SUM(F233,H233,V233:W233,AA233,AE233,AH233,AM233,AS233,AX233,BB233,AY233)+SUM(F236,H236,V236:W236,AA236,AE236,AH236,AM236,AS236,AX236,BB236,AY236)</f>
        <v>111850.20934075129</v>
      </c>
      <c r="BJ186" s="13">
        <f>SUM(E188,I188,AG188,BA188)+SUM(E190,I190,AG190,BA190)+SUM(E204,I204,AG204,BA204)+SUM(E205,I205,AG205,BA205)+SUM(E209,I209,AG209,BA209)+SUM(E213,I213,AG213,BA213)+SUM(E216,I216,AG216,BA216)+SUM(E221,I221,AG221,BA221)+SUM(E227,I227,AG227,BA227)+SUM(E232,I232,AG232,BA232)+SUM(E233,I233,AG233,BA233)+SUM(E236,I236,AG236,BA236)</f>
        <v>37152.228613762883</v>
      </c>
      <c r="BK186" s="13">
        <f>SUM(J188:K188,Z188,AL188,AP188)+SUM(J190:K190,Z190,AL190,AP190)+SUM(J204:K204,Z204,AL204,AP204)+SUM(J205:K205,Z205,AL205,AP205)+SUM(J209:K209,Z209,AL209,AP209)+SUM(J213:K213,Z213,AL213,AP213)+SUM(J216:K216,Z216,AL216,AP216)+SUM(J221:K221,Z221,AL221,AP221)+SUM(J227:K227,Z227,AL227,AP227)+SUM(J232:K232,Z232,AL232,AP232)+SUM(J233:K233,Z233,AL233,AP233)+SUM(J236:K236,Z236,AL236,AP236)</f>
        <v>491424.5423229048</v>
      </c>
      <c r="BL186" s="13">
        <f>BC188+BC190+BC204+BC205+BC209+BC213+BC216+BC221+BC227+BC232+BC233+BC236</f>
        <v>2840.9465195953835</v>
      </c>
      <c r="BM186" s="13">
        <f>SUM(BG186:BL186)</f>
        <v>676653.69982517161</v>
      </c>
    </row>
    <row r="187" spans="1:65" x14ac:dyDescent="0.3">
      <c r="A187" s="23" t="s">
        <v>4</v>
      </c>
      <c r="B187" s="22">
        <v>0</v>
      </c>
      <c r="C187" s="22">
        <v>0</v>
      </c>
      <c r="D187" s="22">
        <v>0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0</v>
      </c>
      <c r="AQ187" s="22"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v>0</v>
      </c>
      <c r="AW187" s="22"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v>0</v>
      </c>
      <c r="BC187" s="22">
        <v>0</v>
      </c>
      <c r="BD187" s="22">
        <v>0</v>
      </c>
      <c r="BF187" s="12" t="s">
        <v>64</v>
      </c>
      <c r="BG187" s="13">
        <f>B187+AJ187+B191+AJ191+B215+AJ215+B235+AJ235</f>
        <v>674.45518885417789</v>
      </c>
      <c r="BH187" s="13">
        <f>SUM(C187,D187,G187,L187:U187,X187:Y187,AB187:AD187,AF187,AI187,AK187,AN187:AO187,AQ187,AT187:AW187,AZ187,AR187)+SUM(C191,D191,G191,L191:U191,X191:Y191,AB191:AD191,AF191,AI191,AK191,AN191:AO191,AQ191,AT191:AW191,AZ191,AR191)+SUM(C215,D215,G215,L215:U215,X215:Y215,AB215:AD215,AF215,AI215,AK215,AN215:AO215,AQ215,AT215:AW215,AZ215,AR215)+SUM(C235,D235,G235,L235:U235,X235:Y235,AB235:AD235,AF235,AI235,AK235,AN235:AO235,AQ235,AT235:AW235,AZ235,AR235)</f>
        <v>152863.86891584657</v>
      </c>
      <c r="BI187" s="13">
        <f>SUM(F187,H187,V187:W187,AA187,AE187,AH187,AM187,AS187,AX187,BB187,AY187)+SUM(F191,H191,V191:W191,AA191,AE191,AH191,AM191,AS191,AX191,BB191,AY191)+SUM(F215,H215,V215:W215,AA215,AE215,AH215,AM215,AS215,AX215,BB215,AY215)+SUM(F235,H235,V235:W235,AA235,AE235,AH235,AM235,AS235,AX235,BB235,AY235)</f>
        <v>71071.532141080999</v>
      </c>
      <c r="BJ187" s="13">
        <f>SUM(E187,I187,AG187,BA187)+SUM(E191,I191,AG191,BA191)+SUM(E215,I215,AG215,BA215)+SUM(E235,I235,AG235,BA235)</f>
        <v>10473.949846562595</v>
      </c>
      <c r="BK187" s="13">
        <f>SUM(J187:K187,Z187,AL187,AP187)+SUM(J191:K191,Z191,AL191,AP191)+SUM(J215:K215,Z215,AL215,AP215)+SUM(J235:K235,Z235,AL235,AP235)</f>
        <v>272978.67192154727</v>
      </c>
      <c r="BL187" s="13">
        <f>BC187+BC191+BC215+BC235</f>
        <v>19242.987239903821</v>
      </c>
      <c r="BM187" s="13">
        <f>SUM(BG187:BL187)</f>
        <v>527305.46525379538</v>
      </c>
    </row>
    <row r="188" spans="1:65" x14ac:dyDescent="0.3">
      <c r="A188" s="23" t="s">
        <v>5</v>
      </c>
      <c r="B188" s="22">
        <v>0</v>
      </c>
      <c r="C188" s="22">
        <v>0</v>
      </c>
      <c r="D188" s="22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0</v>
      </c>
      <c r="AQ188" s="22"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v>0</v>
      </c>
      <c r="BC188" s="22">
        <v>0</v>
      </c>
      <c r="BD188" s="22">
        <v>0</v>
      </c>
      <c r="BF188" s="12" t="s">
        <v>59</v>
      </c>
      <c r="BG188" s="13">
        <f>B192+AJ192+B193+AJ193+B208+AJ208+B220+AJ220+B224+AJ224</f>
        <v>2492.2221815177118</v>
      </c>
      <c r="BH188" s="13">
        <f>SUM(C192,D192,G192,L192:U192,X192:Y192,AB192:AD192,AF192,AI192,AK192,AN192:AO192,AQ192,AT192:AW192,AZ192,AR192)+SUM(C193,D193,G193,L193:U193,X193:Y193,AB193:AD193,AF193,AI193,AK193,AN193:AO193,AQ193,AT193:AW193,AZ193,AR193)+SUM(C208,D208,G208,L208:U208,X208:Y208,AB208:AD208,AF208,AI208,AK208,AN208:AO208,AQ208,AT208:AW208,AZ208,AR208)+SUM(C220,D220,G220,L220:U220,X220:Y220,AB220:AD220,AF220,AI220,AK220,AN220:AO220,AQ220,AT220:AW220,AZ220,AR220)+SUM(C224,D224,G224,L224:U224,X224:Y224,AB224:AD224,AF224,AI224,AK224,AN224:AO224,AQ224,AT224:AW224,AZ224,AR224)</f>
        <v>1900444.8080717016</v>
      </c>
      <c r="BI188" s="13">
        <f>SUM(F192,H192,V192:W192,AA192,AE192,AH192,AM192,AS192,AX192,BB192,AY192)+SUM(F193,H193,V193:W193,AA193,AE193,AH193,AM193,AS193,AX193,BB193,AY193)+SUM(F208,H208,V208:W208,AA208,AE208,AH208,AM208,AS208,AX208,BB208,AY208)+SUM(F220,H220,V220:W220,AA220,AE220,AH220,AM220,AS220,AX220,BB220,AY220)+SUM(F224,H224,V224:W224,AA224,AE224,AH224,AM224,AS224,AX224,BB224,AY224)</f>
        <v>4986647.9099710472</v>
      </c>
      <c r="BJ188" s="13">
        <f>SUM(E192,I192,AG192,BA192)+SUM(E193,I193,AG193,BA193)+SUM(E208,I208,AG208,BA208)+SUM(E220,I220,AG220,BA220)+SUM(E224,I224,AG224,BA224)</f>
        <v>3815232.9819176812</v>
      </c>
      <c r="BK188" s="13">
        <f>SUM(J192:K192,Z192,AL192,AP192)+SUM(J193:K193,Z193,AL193,AP193)+SUM(J208:K208,Z208,AL208,AP208)+SUM(J220:K220,Z220,AL220,AP220)+SUM(J224:K224,Z224,AL224,AP224)</f>
        <v>19104434.020195689</v>
      </c>
      <c r="BL188" s="13">
        <f>BC192+BC193+BC208+BC220+BC224</f>
        <v>311992.66550380219</v>
      </c>
      <c r="BM188" s="13">
        <f>SUM(BG188:BL188)</f>
        <v>30121244.60784144</v>
      </c>
    </row>
    <row r="189" spans="1:65" x14ac:dyDescent="0.3">
      <c r="A189" s="23" t="s">
        <v>6</v>
      </c>
      <c r="B189" s="22">
        <v>2.4625056527805175E-5</v>
      </c>
      <c r="C189" s="22">
        <v>1.3548118006349267E-3</v>
      </c>
      <c r="D189" s="22">
        <v>4.7477170969566522E-4</v>
      </c>
      <c r="E189" s="22">
        <v>2.4607284742319235E-5</v>
      </c>
      <c r="F189" s="22">
        <v>0</v>
      </c>
      <c r="G189" s="22">
        <v>0</v>
      </c>
      <c r="H189" s="22">
        <v>0</v>
      </c>
      <c r="I189" s="22">
        <v>3.8354532012622095E-3</v>
      </c>
      <c r="J189" s="22">
        <v>1.2530944149120504E-3</v>
      </c>
      <c r="K189" s="22">
        <v>1.9587412138329804E-3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4.3179380087015404E-5</v>
      </c>
      <c r="R189" s="22">
        <v>2.9890742459920933E-2</v>
      </c>
      <c r="S189" s="22">
        <v>4.9709709847239117E-3</v>
      </c>
      <c r="T189" s="22">
        <v>0</v>
      </c>
      <c r="U189" s="22">
        <v>2.261833800466066E-4</v>
      </c>
      <c r="V189" s="22">
        <v>3.6324397312771516E-5</v>
      </c>
      <c r="W189" s="22">
        <v>5.5547409577029866E-5</v>
      </c>
      <c r="X189" s="22">
        <v>3.4682718087212698E-3</v>
      </c>
      <c r="Y189" s="22">
        <v>2.4773131099760616E-5</v>
      </c>
      <c r="Z189" s="22">
        <v>2.7779144546296791E-2</v>
      </c>
      <c r="AA189" s="22">
        <v>0</v>
      </c>
      <c r="AB189" s="22">
        <v>0</v>
      </c>
      <c r="AC189" s="22">
        <v>0</v>
      </c>
      <c r="AD189" s="22">
        <v>0</v>
      </c>
      <c r="AE189" s="22">
        <v>3.738244313947277E-4</v>
      </c>
      <c r="AF189" s="22">
        <v>0</v>
      </c>
      <c r="AG189" s="22">
        <v>5.6565840424745552E-4</v>
      </c>
      <c r="AH189" s="22">
        <v>0</v>
      </c>
      <c r="AI189" s="22">
        <v>4.9203129345966768E-4</v>
      </c>
      <c r="AJ189" s="22">
        <v>4.8405562862973178E-6</v>
      </c>
      <c r="AK189" s="22">
        <v>4.6885280356582556E-5</v>
      </c>
      <c r="AL189" s="22">
        <v>4.7060103950481635E-3</v>
      </c>
      <c r="AM189" s="22">
        <v>4.6180794653393623E-6</v>
      </c>
      <c r="AN189" s="22">
        <v>0</v>
      </c>
      <c r="AO189" s="22">
        <v>0</v>
      </c>
      <c r="AP189" s="22">
        <v>3.0294555225642847E-3</v>
      </c>
      <c r="AQ189" s="22">
        <v>2.057708342205665E-5</v>
      </c>
      <c r="AR189" s="22">
        <v>7.0275982075134944E-4</v>
      </c>
      <c r="AS189" s="22">
        <v>1.0120744606784836E-3</v>
      </c>
      <c r="AT189" s="22">
        <v>5.0565899587537977E-6</v>
      </c>
      <c r="AU189" s="22">
        <v>0</v>
      </c>
      <c r="AV189" s="22">
        <v>4.6006295899120937E-6</v>
      </c>
      <c r="AW189" s="22">
        <v>3.8307204314142703E-5</v>
      </c>
      <c r="AX189" s="22">
        <v>5.5653042304758686E-5</v>
      </c>
      <c r="AY189" s="22">
        <v>0</v>
      </c>
      <c r="AZ189" s="22">
        <v>1.6128001809858079E-2</v>
      </c>
      <c r="BA189" s="22">
        <v>1.3133366627096774</v>
      </c>
      <c r="BB189" s="22">
        <v>7.1785854229100065E-6</v>
      </c>
      <c r="BC189" s="22">
        <v>3.3728003231184009E-2</v>
      </c>
      <c r="BD189" s="22">
        <v>1.4496834413093784</v>
      </c>
      <c r="BF189" s="12" t="s">
        <v>60</v>
      </c>
      <c r="BG189" s="13">
        <f>B237+AJ237</f>
        <v>0.95133055190809224</v>
      </c>
      <c r="BH189" s="13">
        <f>SUM(C237,D237,G237,L237:U237,X237:Y237,AB237:AD237,AF237,AI237,AK237,AN237:AO237,AQ237,AT237:AW237,AZ237,AR237)</f>
        <v>9908.9018368542675</v>
      </c>
      <c r="BI189" s="13">
        <f>SUM(F237,H237,V237:W237,AA237,AE237,AH237,AM237,AS237,AX237,BB237,AY237)</f>
        <v>4651.1030244254662</v>
      </c>
      <c r="BJ189" s="13">
        <f>SUM(E237,I237,AG237,BA237)</f>
        <v>4085.051430580636</v>
      </c>
      <c r="BK189" s="13">
        <f>SUM(J237:K237,Z237,AL237,AP237)</f>
        <v>43421.337290396004</v>
      </c>
      <c r="BL189" s="13">
        <f>BC237</f>
        <v>0</v>
      </c>
      <c r="BM189" s="13">
        <f>SUM(BG189:BL189)</f>
        <v>62067.344912808287</v>
      </c>
    </row>
    <row r="190" spans="1:65" x14ac:dyDescent="0.3">
      <c r="A190" s="23" t="s">
        <v>7</v>
      </c>
      <c r="B190" s="22">
        <v>0</v>
      </c>
      <c r="C190" s="22">
        <v>0</v>
      </c>
      <c r="D190" s="22">
        <v>0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F190" s="12" t="s">
        <v>61</v>
      </c>
      <c r="BG190" s="13">
        <f>B238+AJ238</f>
        <v>6055.1655016968507</v>
      </c>
      <c r="BH190" s="13">
        <f>SUM(C238,D238,G238,L238:U238,X238:Y238,AB238:AD238,AF238,AI238,AK238,AN238:AO238,AQ238,AT238:AW238,AZ238,AR238)</f>
        <v>2502998.5051968833</v>
      </c>
      <c r="BI190" s="13">
        <f>SUM(F238,H238,V238:W238,AA238,AE238,AH238,AM238,AS238,AX238,BB238,AY238)</f>
        <v>5327440.6721591949</v>
      </c>
      <c r="BJ190" s="13">
        <f>SUM(E238,I238,AG238,BA238)</f>
        <v>4125255.8336179536</v>
      </c>
      <c r="BK190" s="13">
        <f>SUM(J238:K238,Z238,AL238,AP238)</f>
        <v>20454433.923189227</v>
      </c>
      <c r="BL190" s="13">
        <f>BC238</f>
        <v>379202.66982584406</v>
      </c>
      <c r="BM190" s="13">
        <f>SUM(BG190:BL190)</f>
        <v>32795386.769490801</v>
      </c>
    </row>
    <row r="191" spans="1:65" x14ac:dyDescent="0.3">
      <c r="A191" s="25" t="s">
        <v>8</v>
      </c>
      <c r="B191" s="22">
        <v>3.5551758255483867</v>
      </c>
      <c r="C191" s="22">
        <v>0</v>
      </c>
      <c r="D191" s="22">
        <v>0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20.455881531870968</v>
      </c>
      <c r="K191" s="22">
        <v>0</v>
      </c>
      <c r="L191" s="22">
        <v>0</v>
      </c>
      <c r="M191" s="22">
        <v>0</v>
      </c>
      <c r="N191" s="22">
        <v>0</v>
      </c>
      <c r="O191" s="22">
        <v>19.876468298322578</v>
      </c>
      <c r="P191" s="22">
        <v>0</v>
      </c>
      <c r="Q191" s="22">
        <v>3.9728722312258062</v>
      </c>
      <c r="R191" s="22">
        <v>57.69139734812903</v>
      </c>
      <c r="S191" s="22">
        <v>421.68138505083868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15.567190473290324</v>
      </c>
      <c r="Z191" s="22">
        <v>169.38064887948386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13.545297726967741</v>
      </c>
      <c r="AM191" s="22">
        <v>0</v>
      </c>
      <c r="AN191" s="22">
        <v>0</v>
      </c>
      <c r="AO191" s="22">
        <v>0</v>
      </c>
      <c r="AP191" s="22">
        <v>16.138820544000001</v>
      </c>
      <c r="AQ191" s="22">
        <v>0</v>
      </c>
      <c r="AR191" s="22">
        <v>0</v>
      </c>
      <c r="AS191" s="22">
        <v>2.0011376454193552</v>
      </c>
      <c r="AT191" s="22">
        <v>0</v>
      </c>
      <c r="AU191" s="22">
        <v>0</v>
      </c>
      <c r="AV191" s="22">
        <v>45.155316402580638</v>
      </c>
      <c r="AW191" s="22">
        <v>0</v>
      </c>
      <c r="AX191" s="22">
        <v>0</v>
      </c>
      <c r="AY191" s="22">
        <v>0</v>
      </c>
      <c r="AZ191" s="22">
        <v>4.1916655865806449</v>
      </c>
      <c r="BA191" s="22">
        <v>469.42244110761288</v>
      </c>
      <c r="BB191" s="22">
        <v>25.935228170322581</v>
      </c>
      <c r="BC191" s="22">
        <v>89.069650730322579</v>
      </c>
      <c r="BD191" s="22">
        <v>1377.6405775525163</v>
      </c>
    </row>
    <row r="192" spans="1:65" x14ac:dyDescent="0.3">
      <c r="A192" s="26" t="s">
        <v>9</v>
      </c>
      <c r="B192" s="22">
        <v>375.26672118449159</v>
      </c>
      <c r="C192" s="22">
        <v>885.71769518378755</v>
      </c>
      <c r="D192" s="22">
        <v>249.00911788864624</v>
      </c>
      <c r="E192" s="22">
        <v>31.490173384259109</v>
      </c>
      <c r="F192" s="22">
        <v>0</v>
      </c>
      <c r="G192" s="22">
        <v>6.2175302338266727</v>
      </c>
      <c r="H192" s="22">
        <v>0</v>
      </c>
      <c r="I192" s="22">
        <v>4151.7501988397162</v>
      </c>
      <c r="J192" s="22">
        <v>0</v>
      </c>
      <c r="K192" s="22">
        <v>133145.88616656905</v>
      </c>
      <c r="L192" s="22">
        <v>0</v>
      </c>
      <c r="M192" s="22">
        <v>0</v>
      </c>
      <c r="N192" s="22">
        <v>36.966465203654558</v>
      </c>
      <c r="O192" s="22">
        <v>0</v>
      </c>
      <c r="P192" s="22">
        <v>0</v>
      </c>
      <c r="Q192" s="22">
        <v>8379.640295337922</v>
      </c>
      <c r="R192" s="22">
        <v>21673.710220337256</v>
      </c>
      <c r="S192" s="22">
        <v>301732.00602424418</v>
      </c>
      <c r="T192" s="22">
        <v>0</v>
      </c>
      <c r="U192" s="22">
        <v>127.87569869410351</v>
      </c>
      <c r="V192" s="22">
        <v>179496.39401953205</v>
      </c>
      <c r="W192" s="22">
        <v>8321.796538657105</v>
      </c>
      <c r="X192" s="22">
        <v>1453.2644690750353</v>
      </c>
      <c r="Y192" s="22">
        <v>632.53992324473006</v>
      </c>
      <c r="Z192" s="22">
        <v>1061192.7462109544</v>
      </c>
      <c r="AA192" s="22">
        <v>0</v>
      </c>
      <c r="AB192" s="22">
        <v>40.000991153596829</v>
      </c>
      <c r="AC192" s="22">
        <v>290.27514285686323</v>
      </c>
      <c r="AD192" s="22">
        <v>0</v>
      </c>
      <c r="AE192" s="22">
        <v>1101164.3093273945</v>
      </c>
      <c r="AF192" s="22">
        <v>0</v>
      </c>
      <c r="AG192" s="22">
        <v>258.08490637462313</v>
      </c>
      <c r="AH192" s="22">
        <v>0</v>
      </c>
      <c r="AI192" s="22">
        <v>917.71767155714451</v>
      </c>
      <c r="AJ192" s="22">
        <v>2.0278702300054592</v>
      </c>
      <c r="AK192" s="22">
        <v>250.35009658754802</v>
      </c>
      <c r="AL192" s="22">
        <v>6883573.9409958497</v>
      </c>
      <c r="AM192" s="22">
        <v>1015108.3474827083</v>
      </c>
      <c r="AN192" s="22">
        <v>3989.4272351075924</v>
      </c>
      <c r="AO192" s="22">
        <v>5.3359401260452799</v>
      </c>
      <c r="AP192" s="22">
        <v>1431418.8537552978</v>
      </c>
      <c r="AQ192" s="22">
        <v>8.6204255097808655</v>
      </c>
      <c r="AR192" s="22">
        <v>8116.7571306911268</v>
      </c>
      <c r="AS192" s="22">
        <v>64180.585604041182</v>
      </c>
      <c r="AT192" s="22">
        <v>96.726912338567104</v>
      </c>
      <c r="AU192" s="22">
        <v>0</v>
      </c>
      <c r="AV192" s="22">
        <v>3157.7508258238986</v>
      </c>
      <c r="AW192" s="22">
        <v>67.211893674501141</v>
      </c>
      <c r="AX192" s="22">
        <v>21691.784628701247</v>
      </c>
      <c r="AY192" s="22">
        <v>19008.535453397752</v>
      </c>
      <c r="AZ192" s="22">
        <v>66618.918326550964</v>
      </c>
      <c r="BA192" s="22">
        <v>567072.35704823851</v>
      </c>
      <c r="BB192" s="22">
        <v>44452.427946791868</v>
      </c>
      <c r="BC192" s="22">
        <v>42422.900817656548</v>
      </c>
      <c r="BD192" s="22">
        <v>12995805.525897222</v>
      </c>
    </row>
    <row r="193" spans="1:56" x14ac:dyDescent="0.3">
      <c r="A193" s="23" t="s">
        <v>360</v>
      </c>
      <c r="B193" s="22">
        <v>0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0</v>
      </c>
      <c r="AQ193" s="22"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</row>
    <row r="194" spans="1:56" x14ac:dyDescent="0.3">
      <c r="A194" s="23" t="s">
        <v>10</v>
      </c>
      <c r="B194" s="22">
        <v>0</v>
      </c>
      <c r="C194" s="22">
        <v>0</v>
      </c>
      <c r="D194" s="22">
        <v>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0</v>
      </c>
      <c r="AQ194" s="22"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</row>
    <row r="195" spans="1:56" x14ac:dyDescent="0.3">
      <c r="A195" s="23" t="s">
        <v>11</v>
      </c>
      <c r="B195" s="22">
        <v>0</v>
      </c>
      <c r="C195" s="22">
        <v>0</v>
      </c>
      <c r="D195" s="22">
        <v>0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0</v>
      </c>
      <c r="AQ195" s="22"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</row>
    <row r="196" spans="1:56" x14ac:dyDescent="0.3">
      <c r="A196" s="23" t="s">
        <v>12</v>
      </c>
      <c r="B196" s="22">
        <v>8.2283318384219442E-2</v>
      </c>
      <c r="C196" s="22">
        <v>4.5270316685960239</v>
      </c>
      <c r="D196" s="22">
        <v>1241.6783360718025</v>
      </c>
      <c r="E196" s="22">
        <v>8.2223934906998003E-2</v>
      </c>
      <c r="F196" s="22">
        <v>0</v>
      </c>
      <c r="G196" s="22">
        <v>0</v>
      </c>
      <c r="H196" s="22">
        <v>0</v>
      </c>
      <c r="I196" s="22">
        <v>12.815963145135601</v>
      </c>
      <c r="J196" s="22">
        <v>120.92767264077935</v>
      </c>
      <c r="K196" s="22">
        <v>6.5450297240181321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0.1442816050116002</v>
      </c>
      <c r="R196" s="22">
        <v>99.878328230160463</v>
      </c>
      <c r="S196" s="22">
        <v>17.153327310504714</v>
      </c>
      <c r="T196" s="22">
        <v>0</v>
      </c>
      <c r="U196" s="22">
        <v>0.75577975029536482</v>
      </c>
      <c r="V196" s="22">
        <v>0.12137604418600142</v>
      </c>
      <c r="W196" s="22">
        <v>0.18560871860271691</v>
      </c>
      <c r="X196" s="22">
        <v>11.589046025449299</v>
      </c>
      <c r="Y196" s="22">
        <v>8.2778101701165716E-2</v>
      </c>
      <c r="Z196" s="22">
        <v>4519.1844974350433</v>
      </c>
      <c r="AA196" s="22">
        <v>0</v>
      </c>
      <c r="AB196" s="22">
        <v>0</v>
      </c>
      <c r="AC196" s="22">
        <v>0</v>
      </c>
      <c r="AD196" s="22">
        <v>0</v>
      </c>
      <c r="AE196" s="22">
        <v>27924.005349336385</v>
      </c>
      <c r="AF196" s="22">
        <v>0</v>
      </c>
      <c r="AG196" s="22">
        <v>1.8901175118460272</v>
      </c>
      <c r="AH196" s="22">
        <v>0</v>
      </c>
      <c r="AI196" s="22">
        <v>1.6440964319828766</v>
      </c>
      <c r="AJ196" s="22">
        <v>1.6174461715951934E-2</v>
      </c>
      <c r="AK196" s="22">
        <v>15.684939333013682</v>
      </c>
      <c r="AL196" s="22">
        <v>15.724883766985922</v>
      </c>
      <c r="AM196" s="22">
        <v>2.5417880716230679</v>
      </c>
      <c r="AN196" s="22">
        <v>0.12453060541935485</v>
      </c>
      <c r="AO196" s="22">
        <v>0</v>
      </c>
      <c r="AP196" s="22">
        <v>10.12276471375908</v>
      </c>
      <c r="AQ196" s="22">
        <v>6.8757231266613483E-2</v>
      </c>
      <c r="AR196" s="22">
        <v>76.128006079032076</v>
      </c>
      <c r="AS196" s="22">
        <v>6.9862622424252656</v>
      </c>
      <c r="AT196" s="22">
        <v>4.4250491463703581</v>
      </c>
      <c r="AU196" s="22">
        <v>0</v>
      </c>
      <c r="AV196" s="22">
        <v>0.49389314133959555</v>
      </c>
      <c r="AW196" s="22">
        <v>1.063134090267233</v>
      </c>
      <c r="AX196" s="22">
        <v>5.2479001828160703</v>
      </c>
      <c r="AY196" s="22">
        <v>0</v>
      </c>
      <c r="AZ196" s="22">
        <v>53.890861380292662</v>
      </c>
      <c r="BA196" s="22">
        <v>4388.4446982441295</v>
      </c>
      <c r="BB196" s="22">
        <v>2.3986861887389445E-2</v>
      </c>
      <c r="BC196" s="22">
        <v>112.70033127444167</v>
      </c>
      <c r="BD196" s="22">
        <v>38656.981087831569</v>
      </c>
    </row>
    <row r="197" spans="1:56" x14ac:dyDescent="0.3">
      <c r="A197" s="23" t="s">
        <v>13</v>
      </c>
      <c r="B197" s="22">
        <v>0</v>
      </c>
      <c r="C197" s="22">
        <v>0</v>
      </c>
      <c r="D197" s="22">
        <v>0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1.9786565880439602</v>
      </c>
      <c r="K197" s="22">
        <v>8.5343134972915013E-3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4.0384964934816232E-6</v>
      </c>
      <c r="R197" s="22">
        <v>3.5667583170768583E-4</v>
      </c>
      <c r="S197" s="22">
        <v>2.6853256360540446E-4</v>
      </c>
      <c r="T197" s="22">
        <v>0</v>
      </c>
      <c r="U197" s="22">
        <v>0</v>
      </c>
      <c r="V197" s="22">
        <v>8.1187912782764921E-5</v>
      </c>
      <c r="W197" s="22">
        <v>1.6308473822578879E-6</v>
      </c>
      <c r="X197" s="22">
        <v>0</v>
      </c>
      <c r="Y197" s="22">
        <v>7.7267710688293389E-5</v>
      </c>
      <c r="Z197" s="22">
        <v>0.12955982042225211</v>
      </c>
      <c r="AA197" s="22">
        <v>0</v>
      </c>
      <c r="AB197" s="22">
        <v>0</v>
      </c>
      <c r="AC197" s="22">
        <v>0</v>
      </c>
      <c r="AD197" s="22">
        <v>0</v>
      </c>
      <c r="AE197" s="22">
        <v>7.755372525476941E-4</v>
      </c>
      <c r="AF197" s="22">
        <v>0</v>
      </c>
      <c r="AG197" s="22">
        <v>0</v>
      </c>
      <c r="AH197" s="22">
        <v>0</v>
      </c>
      <c r="AI197" s="22">
        <v>9.3885617923283654E-5</v>
      </c>
      <c r="AJ197" s="22">
        <v>0</v>
      </c>
      <c r="AK197" s="22">
        <v>4.7390896708904329</v>
      </c>
      <c r="AL197" s="22">
        <v>2.4629386405161289</v>
      </c>
      <c r="AM197" s="22">
        <v>9.9147460209211235E-6</v>
      </c>
      <c r="AN197" s="22">
        <v>0</v>
      </c>
      <c r="AO197" s="22">
        <v>0</v>
      </c>
      <c r="AP197" s="22">
        <v>2.2553272007284518E-3</v>
      </c>
      <c r="AQ197" s="22">
        <v>0</v>
      </c>
      <c r="AR197" s="22">
        <v>1.8683978897517052E-5</v>
      </c>
      <c r="AS197" s="22">
        <v>1.4973542200594041E-3</v>
      </c>
      <c r="AT197" s="22">
        <v>0</v>
      </c>
      <c r="AU197" s="22">
        <v>0</v>
      </c>
      <c r="AV197" s="22">
        <v>0</v>
      </c>
      <c r="AW197" s="22">
        <v>1.7268148471992396E-5</v>
      </c>
      <c r="AX197" s="22">
        <v>0</v>
      </c>
      <c r="AY197" s="22">
        <v>0</v>
      </c>
      <c r="AZ197" s="22">
        <v>1.7927673544192998E-2</v>
      </c>
      <c r="BA197" s="22">
        <v>5.131201646566848E-3</v>
      </c>
      <c r="BB197" s="22">
        <v>0</v>
      </c>
      <c r="BC197" s="22">
        <v>79.692681580207065</v>
      </c>
      <c r="BD197" s="22">
        <v>89.039976793295182</v>
      </c>
    </row>
    <row r="198" spans="1:56" x14ac:dyDescent="0.3">
      <c r="A198" s="23" t="s">
        <v>14</v>
      </c>
      <c r="B198" s="22">
        <v>0</v>
      </c>
      <c r="C198" s="22">
        <v>0</v>
      </c>
      <c r="D198" s="22">
        <v>0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0</v>
      </c>
      <c r="AQ198" s="22">
        <v>0</v>
      </c>
      <c r="AR198" s="22">
        <v>31.514314599225798</v>
      </c>
      <c r="AS198" s="22">
        <v>0</v>
      </c>
      <c r="AT198" s="22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31.514314599225798</v>
      </c>
    </row>
    <row r="199" spans="1:56" x14ac:dyDescent="0.3">
      <c r="A199" s="23" t="s">
        <v>15</v>
      </c>
      <c r="B199" s="22">
        <v>0</v>
      </c>
      <c r="C199" s="22">
        <v>0</v>
      </c>
      <c r="D199" s="22">
        <v>0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0</v>
      </c>
      <c r="AQ199" s="22"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</row>
    <row r="200" spans="1:56" x14ac:dyDescent="0.3">
      <c r="A200" s="23" t="s">
        <v>16</v>
      </c>
      <c r="B200" s="22">
        <v>15.150380826953725</v>
      </c>
      <c r="C200" s="22">
        <v>2319.6239646202648</v>
      </c>
      <c r="D200" s="22">
        <v>35.575658359883981</v>
      </c>
      <c r="E200" s="22">
        <v>17.358314334137493</v>
      </c>
      <c r="F200" s="22">
        <v>0</v>
      </c>
      <c r="G200" s="22">
        <v>0</v>
      </c>
      <c r="H200" s="22">
        <v>0</v>
      </c>
      <c r="I200" s="22">
        <v>435.40793800743273</v>
      </c>
      <c r="J200" s="22">
        <v>4159.9861665614926</v>
      </c>
      <c r="K200" s="22">
        <v>303.62828400742052</v>
      </c>
      <c r="L200" s="22">
        <v>0</v>
      </c>
      <c r="M200" s="22">
        <v>0</v>
      </c>
      <c r="N200" s="22">
        <v>831.80794420438701</v>
      </c>
      <c r="O200" s="22">
        <v>4.5661221987096772</v>
      </c>
      <c r="P200" s="22">
        <v>0</v>
      </c>
      <c r="Q200" s="22">
        <v>92.060802345249527</v>
      </c>
      <c r="R200" s="22">
        <v>0</v>
      </c>
      <c r="S200" s="22">
        <v>20582.194410081967</v>
      </c>
      <c r="T200" s="22">
        <v>12.591427881290322</v>
      </c>
      <c r="U200" s="22">
        <v>16.949556874817045</v>
      </c>
      <c r="V200" s="22">
        <v>801.38597760153698</v>
      </c>
      <c r="W200" s="22">
        <v>4.177799683973074</v>
      </c>
      <c r="X200" s="22">
        <v>20853.485898420968</v>
      </c>
      <c r="Y200" s="22">
        <v>5687.7328572883243</v>
      </c>
      <c r="Z200" s="22">
        <v>14915.627297023671</v>
      </c>
      <c r="AA200" s="22">
        <v>0</v>
      </c>
      <c r="AB200" s="22">
        <v>0</v>
      </c>
      <c r="AC200" s="22">
        <v>0</v>
      </c>
      <c r="AD200" s="22">
        <v>1.055050962580645</v>
      </c>
      <c r="AE200" s="22">
        <v>832.82312357825322</v>
      </c>
      <c r="AF200" s="22">
        <v>0</v>
      </c>
      <c r="AG200" s="22">
        <v>46.447073934354037</v>
      </c>
      <c r="AH200" s="22">
        <v>0</v>
      </c>
      <c r="AI200" s="22">
        <v>19633.757449315995</v>
      </c>
      <c r="AJ200" s="22">
        <v>0.3627132223684692</v>
      </c>
      <c r="AK200" s="22">
        <v>74.061482674221907</v>
      </c>
      <c r="AL200" s="22">
        <v>23823.501645208635</v>
      </c>
      <c r="AM200" s="22">
        <v>93.547356777710206</v>
      </c>
      <c r="AN200" s="22">
        <v>13.997009436903227</v>
      </c>
      <c r="AO200" s="22">
        <v>0</v>
      </c>
      <c r="AP200" s="22">
        <v>981.64662141030863</v>
      </c>
      <c r="AQ200" s="22">
        <v>8.9491497153282555</v>
      </c>
      <c r="AR200" s="22">
        <v>275.97627097464323</v>
      </c>
      <c r="AS200" s="22">
        <v>16110.305865768993</v>
      </c>
      <c r="AT200" s="22">
        <v>0.37890108691176588</v>
      </c>
      <c r="AU200" s="22">
        <v>0</v>
      </c>
      <c r="AV200" s="22">
        <v>0.59494927450467883</v>
      </c>
      <c r="AW200" s="22">
        <v>90.661284982379897</v>
      </c>
      <c r="AX200" s="22">
        <v>9.2171692647480743</v>
      </c>
      <c r="AY200" s="22">
        <v>24.578420613000361</v>
      </c>
      <c r="AZ200" s="22">
        <v>2634.740306964175</v>
      </c>
      <c r="BA200" s="22">
        <v>98606.379058857303</v>
      </c>
      <c r="BB200" s="22">
        <v>0.5379067398021532</v>
      </c>
      <c r="BC200" s="22">
        <v>6115.8213959472487</v>
      </c>
      <c r="BD200" s="22">
        <v>240468.65100703281</v>
      </c>
    </row>
    <row r="201" spans="1:56" x14ac:dyDescent="0.3">
      <c r="A201" s="23" t="s">
        <v>17</v>
      </c>
      <c r="B201" s="22">
        <v>2050.2438846487262</v>
      </c>
      <c r="C201" s="22">
        <v>38910.654955185979</v>
      </c>
      <c r="D201" s="22">
        <v>1534.3624585057162</v>
      </c>
      <c r="E201" s="22">
        <v>279.78489876389563</v>
      </c>
      <c r="F201" s="22">
        <v>0</v>
      </c>
      <c r="G201" s="22">
        <v>2.1539182492903226</v>
      </c>
      <c r="H201" s="22">
        <v>0</v>
      </c>
      <c r="I201" s="22">
        <v>540.15913024329768</v>
      </c>
      <c r="J201" s="22">
        <v>69540.378449459502</v>
      </c>
      <c r="K201" s="22">
        <v>911.36414173544142</v>
      </c>
      <c r="L201" s="22">
        <v>0.50158160516129036</v>
      </c>
      <c r="M201" s="22">
        <v>0</v>
      </c>
      <c r="N201" s="22">
        <v>647.99039305496774</v>
      </c>
      <c r="O201" s="22">
        <v>508.31894152670975</v>
      </c>
      <c r="P201" s="22">
        <v>0.89246933883870971</v>
      </c>
      <c r="Q201" s="22">
        <v>168.5172025838294</v>
      </c>
      <c r="R201" s="22">
        <v>45281.78114140976</v>
      </c>
      <c r="S201" s="22">
        <v>0</v>
      </c>
      <c r="T201" s="22">
        <v>2.9610610621935485</v>
      </c>
      <c r="U201" s="22">
        <v>38.439652006201946</v>
      </c>
      <c r="V201" s="22">
        <v>53.340980214973676</v>
      </c>
      <c r="W201" s="22">
        <v>141.87698797234683</v>
      </c>
      <c r="X201" s="22">
        <v>6680.0386149083552</v>
      </c>
      <c r="Y201" s="22">
        <v>40839.416519472397</v>
      </c>
      <c r="Z201" s="22">
        <v>65911.783201064041</v>
      </c>
      <c r="AA201" s="22">
        <v>0</v>
      </c>
      <c r="AB201" s="22">
        <v>8.9316117553548384</v>
      </c>
      <c r="AC201" s="22">
        <v>526.14872626374199</v>
      </c>
      <c r="AD201" s="22">
        <v>8.0402954776774198</v>
      </c>
      <c r="AE201" s="22">
        <v>22643.60227630358</v>
      </c>
      <c r="AF201" s="22">
        <v>4.2144385445161285</v>
      </c>
      <c r="AG201" s="22">
        <v>51.03247803836112</v>
      </c>
      <c r="AH201" s="22">
        <v>0</v>
      </c>
      <c r="AI201" s="22">
        <v>4093.3015622267926</v>
      </c>
      <c r="AJ201" s="22">
        <v>0.43670452081863498</v>
      </c>
      <c r="AK201" s="22">
        <v>52.651155002822016</v>
      </c>
      <c r="AL201" s="22">
        <v>208743.00319250752</v>
      </c>
      <c r="AM201" s="22">
        <v>1.3075446988774901</v>
      </c>
      <c r="AN201" s="22">
        <v>408.95735513600005</v>
      </c>
      <c r="AO201" s="22">
        <v>19.958335640774195</v>
      </c>
      <c r="AP201" s="22">
        <v>39472.355199221471</v>
      </c>
      <c r="AQ201" s="22">
        <v>11.083215382620978</v>
      </c>
      <c r="AR201" s="22">
        <v>4772.3700656742758</v>
      </c>
      <c r="AS201" s="22">
        <v>33534.869333729126</v>
      </c>
      <c r="AT201" s="22">
        <v>448.01227212178497</v>
      </c>
      <c r="AU201" s="22">
        <v>4.1913773212903225</v>
      </c>
      <c r="AV201" s="22">
        <v>68.461810225480889</v>
      </c>
      <c r="AW201" s="22">
        <v>817.90646535463657</v>
      </c>
      <c r="AX201" s="22">
        <v>12.866900978009332</v>
      </c>
      <c r="AY201" s="22">
        <v>81.446370180902647</v>
      </c>
      <c r="AZ201" s="22">
        <v>7705.4851580603618</v>
      </c>
      <c r="BA201" s="22">
        <v>119112.35086282414</v>
      </c>
      <c r="BB201" s="22">
        <v>0.64763645371543532</v>
      </c>
      <c r="BC201" s="22">
        <v>17850.058707037228</v>
      </c>
      <c r="BD201" s="22">
        <v>734498.65163369325</v>
      </c>
    </row>
    <row r="202" spans="1:56" x14ac:dyDescent="0.3">
      <c r="A202" s="23" t="s">
        <v>18</v>
      </c>
      <c r="B202" s="22">
        <v>0</v>
      </c>
      <c r="C202" s="22">
        <v>1.0278802264102483E-2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241.22437922915944</v>
      </c>
      <c r="K202" s="22">
        <v>12.725012386762485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3.6476925490983595E-5</v>
      </c>
      <c r="R202" s="22">
        <v>1.6530659075597902</v>
      </c>
      <c r="S202" s="22">
        <v>0.74604000184040231</v>
      </c>
      <c r="T202" s="22">
        <v>0</v>
      </c>
      <c r="U202" s="22">
        <v>0</v>
      </c>
      <c r="V202" s="22">
        <v>7.3331385829488924E-4</v>
      </c>
      <c r="W202" s="22">
        <v>1.4730308308006284E-5</v>
      </c>
      <c r="X202" s="22">
        <v>5.9262721758688623E-2</v>
      </c>
      <c r="Y202" s="22">
        <v>83.436203536371437</v>
      </c>
      <c r="Z202" s="22">
        <v>1.4116005615956562</v>
      </c>
      <c r="AA202" s="22">
        <v>0</v>
      </c>
      <c r="AB202" s="22">
        <v>0</v>
      </c>
      <c r="AC202" s="22">
        <v>0</v>
      </c>
      <c r="AD202" s="22">
        <v>0</v>
      </c>
      <c r="AE202" s="22">
        <v>0.90494686998033025</v>
      </c>
      <c r="AF202" s="22">
        <v>0</v>
      </c>
      <c r="AG202" s="22">
        <v>0</v>
      </c>
      <c r="AH202" s="22">
        <v>0</v>
      </c>
      <c r="AI202" s="22">
        <v>8.4800338323684987E-4</v>
      </c>
      <c r="AJ202" s="22">
        <v>0</v>
      </c>
      <c r="AK202" s="22">
        <v>7.4949937818126938E-5</v>
      </c>
      <c r="AL202" s="22">
        <v>29.244625333089154</v>
      </c>
      <c r="AM202" s="22">
        <v>5.167558531520268E-2</v>
      </c>
      <c r="AN202" s="22">
        <v>0</v>
      </c>
      <c r="AO202" s="22">
        <v>0</v>
      </c>
      <c r="AP202" s="22">
        <v>3.2792872674346349</v>
      </c>
      <c r="AQ202" s="22">
        <v>0</v>
      </c>
      <c r="AR202" s="22">
        <v>1.6875936557574737E-4</v>
      </c>
      <c r="AS202" s="22">
        <v>4.3280908759914451E-2</v>
      </c>
      <c r="AT202" s="22">
        <v>0</v>
      </c>
      <c r="AU202" s="22">
        <v>0</v>
      </c>
      <c r="AV202" s="22">
        <v>0</v>
      </c>
      <c r="AW202" s="22">
        <v>3.166101992831432E-2</v>
      </c>
      <c r="AX202" s="22">
        <v>1.0795782384392341E-2</v>
      </c>
      <c r="AY202" s="22">
        <v>0</v>
      </c>
      <c r="AZ202" s="22">
        <v>0.16615437788089854</v>
      </c>
      <c r="BA202" s="22">
        <v>6.3096727133121033E-2</v>
      </c>
      <c r="BB202" s="22">
        <v>0</v>
      </c>
      <c r="BC202" s="22">
        <v>0.30719909739397311</v>
      </c>
      <c r="BD202" s="22">
        <v>375.37044235039059</v>
      </c>
    </row>
    <row r="203" spans="1:56" x14ac:dyDescent="0.3">
      <c r="A203" s="23" t="s">
        <v>19</v>
      </c>
      <c r="B203" s="22">
        <v>9.3875731298843576E-4</v>
      </c>
      <c r="C203" s="22">
        <v>1.5279406849383772</v>
      </c>
      <c r="D203" s="22">
        <v>61.593871399849775</v>
      </c>
      <c r="E203" s="22">
        <v>101.86812637400986</v>
      </c>
      <c r="F203" s="22">
        <v>0</v>
      </c>
      <c r="G203" s="22">
        <v>0.11530611612903226</v>
      </c>
      <c r="H203" s="22">
        <v>0</v>
      </c>
      <c r="I203" s="22">
        <v>0.14621528836875008</v>
      </c>
      <c r="J203" s="22">
        <v>460.50065912781525</v>
      </c>
      <c r="K203" s="22">
        <v>24.28203722491028</v>
      </c>
      <c r="L203" s="22">
        <v>0</v>
      </c>
      <c r="M203" s="22">
        <v>0</v>
      </c>
      <c r="N203" s="22">
        <v>8.8416729847741937</v>
      </c>
      <c r="O203" s="22">
        <v>0</v>
      </c>
      <c r="P203" s="22">
        <v>0</v>
      </c>
      <c r="Q203" s="22">
        <v>1.646085919893148E-3</v>
      </c>
      <c r="R203" s="22">
        <v>360.29390542455405</v>
      </c>
      <c r="S203" s="22">
        <v>21.326228193026999</v>
      </c>
      <c r="T203" s="22">
        <v>13.305172740129034</v>
      </c>
      <c r="U203" s="22">
        <v>0</v>
      </c>
      <c r="V203" s="22">
        <v>1.3847600137996943E-3</v>
      </c>
      <c r="W203" s="22">
        <v>2.1175803961757801E-3</v>
      </c>
      <c r="X203" s="22">
        <v>0.47386031983049803</v>
      </c>
      <c r="Y203" s="22">
        <v>105.99493859266889</v>
      </c>
      <c r="Z203" s="22">
        <v>1.5209784164459192</v>
      </c>
      <c r="AA203" s="22">
        <v>0</v>
      </c>
      <c r="AB203" s="22">
        <v>0.12798978890322579</v>
      </c>
      <c r="AC203" s="22">
        <v>1.3410101305806452</v>
      </c>
      <c r="AD203" s="22">
        <v>0</v>
      </c>
      <c r="AE203" s="22">
        <v>1.7328573828129001</v>
      </c>
      <c r="AF203" s="22">
        <v>3.8051018322580649E-2</v>
      </c>
      <c r="AG203" s="22">
        <v>2.1564050545064762E-2</v>
      </c>
      <c r="AH203" s="22">
        <v>0</v>
      </c>
      <c r="AI203" s="22">
        <v>0.11100212801587922</v>
      </c>
      <c r="AJ203" s="22">
        <v>1.8453186523908327E-4</v>
      </c>
      <c r="AK203" s="22">
        <v>1.7873623866226261E-3</v>
      </c>
      <c r="AL203" s="22">
        <v>13.574329460542939</v>
      </c>
      <c r="AM203" s="22">
        <v>0.52669427517066214</v>
      </c>
      <c r="AN203" s="22">
        <v>0</v>
      </c>
      <c r="AO203" s="22">
        <v>28.635120879483868</v>
      </c>
      <c r="AP203" s="22">
        <v>1.7801831472026577</v>
      </c>
      <c r="AQ203" s="22">
        <v>19.78500784575234</v>
      </c>
      <c r="AR203" s="22">
        <v>2.6790635800565711E-2</v>
      </c>
      <c r="AS203" s="22">
        <v>9.5534189385459559E-2</v>
      </c>
      <c r="AT203" s="22">
        <v>2.0664783685411248</v>
      </c>
      <c r="AU203" s="22">
        <v>26.077631223741935</v>
      </c>
      <c r="AV203" s="22">
        <v>156.26533008575797</v>
      </c>
      <c r="AW203" s="22">
        <v>0.50616707713328601</v>
      </c>
      <c r="AX203" s="22">
        <v>2.2784079331822939E-2</v>
      </c>
      <c r="AY203" s="22">
        <v>0</v>
      </c>
      <c r="AZ203" s="22">
        <v>157.72503187860471</v>
      </c>
      <c r="BA203" s="22">
        <v>50.09912746826479</v>
      </c>
      <c r="BB203" s="22">
        <v>2.7366229819857356E-4</v>
      </c>
      <c r="BC203" s="22">
        <v>344.02251632975805</v>
      </c>
      <c r="BD203" s="22">
        <v>1966.3804470712962</v>
      </c>
    </row>
    <row r="204" spans="1:56" x14ac:dyDescent="0.3">
      <c r="A204" s="23" t="s">
        <v>20</v>
      </c>
      <c r="B204" s="22">
        <v>0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2.8676244635301038</v>
      </c>
      <c r="K204" s="22">
        <v>0.34231407136103953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1.6198539897786901E-4</v>
      </c>
      <c r="R204" s="22">
        <v>1.4306382832865438E-2</v>
      </c>
      <c r="S204" s="22">
        <v>1.077092787486145E-2</v>
      </c>
      <c r="T204" s="22">
        <v>0</v>
      </c>
      <c r="U204" s="22">
        <v>0</v>
      </c>
      <c r="V204" s="22">
        <v>0</v>
      </c>
      <c r="W204" s="22">
        <v>6.5413815342776468E-5</v>
      </c>
      <c r="X204" s="22">
        <v>0</v>
      </c>
      <c r="Y204" s="22">
        <v>3.0992328368123451E-3</v>
      </c>
      <c r="Z204" s="22">
        <v>5.1966862510524718</v>
      </c>
      <c r="AA204" s="22">
        <v>0</v>
      </c>
      <c r="AB204" s="22">
        <v>0</v>
      </c>
      <c r="AC204" s="22">
        <v>0</v>
      </c>
      <c r="AD204" s="22">
        <v>0</v>
      </c>
      <c r="AE204" s="22">
        <v>3.1107049734698567E-2</v>
      </c>
      <c r="AF204" s="22">
        <v>0</v>
      </c>
      <c r="AG204" s="22">
        <v>0</v>
      </c>
      <c r="AH204" s="22">
        <v>0</v>
      </c>
      <c r="AI204" s="22">
        <v>3.7657824643734772E-3</v>
      </c>
      <c r="AJ204" s="22">
        <v>0</v>
      </c>
      <c r="AK204" s="22">
        <v>3.3283494750227082E-4</v>
      </c>
      <c r="AL204" s="22">
        <v>98.789264516129009</v>
      </c>
      <c r="AM204" s="22">
        <v>3.9768366582845847E-4</v>
      </c>
      <c r="AN204" s="22">
        <v>0</v>
      </c>
      <c r="AO204" s="22">
        <v>0</v>
      </c>
      <c r="AP204" s="22">
        <v>39.606167709049586</v>
      </c>
      <c r="AQ204" s="22">
        <v>0</v>
      </c>
      <c r="AR204" s="22">
        <v>7.4942042938340773E-4</v>
      </c>
      <c r="AS204" s="22">
        <v>355.70141161954689</v>
      </c>
      <c r="AT204" s="22">
        <v>0</v>
      </c>
      <c r="AU204" s="22">
        <v>0</v>
      </c>
      <c r="AV204" s="22">
        <v>0</v>
      </c>
      <c r="AW204" s="22">
        <v>6.9263101363579191E-4</v>
      </c>
      <c r="AX204" s="22">
        <v>0</v>
      </c>
      <c r="AY204" s="22">
        <v>0</v>
      </c>
      <c r="AZ204" s="22">
        <v>0.7190847773393777</v>
      </c>
      <c r="BA204" s="22">
        <v>0.20581415566327801</v>
      </c>
      <c r="BB204" s="22">
        <v>0</v>
      </c>
      <c r="BC204" s="22">
        <v>19.758353431430862</v>
      </c>
      <c r="BD204" s="22">
        <v>523.25217034011689</v>
      </c>
    </row>
    <row r="205" spans="1:56" x14ac:dyDescent="0.3">
      <c r="A205" s="23" t="s">
        <v>21</v>
      </c>
      <c r="B205" s="22">
        <v>7.2591180063056315E-2</v>
      </c>
      <c r="C205" s="22">
        <v>857.52362257270829</v>
      </c>
      <c r="D205" s="22">
        <v>1.3995597788150511</v>
      </c>
      <c r="E205" s="22">
        <v>7.2538791355692522E-2</v>
      </c>
      <c r="F205" s="22">
        <v>0</v>
      </c>
      <c r="G205" s="22">
        <v>0</v>
      </c>
      <c r="H205" s="22">
        <v>0</v>
      </c>
      <c r="I205" s="22">
        <v>11.306372988093456</v>
      </c>
      <c r="J205" s="22">
        <v>6029.1869435784029</v>
      </c>
      <c r="K205" s="22">
        <v>27.170347218545359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0.13741155573660846</v>
      </c>
      <c r="R205" s="22">
        <v>89.081972651037077</v>
      </c>
      <c r="S205" s="22">
        <v>87.719314089277091</v>
      </c>
      <c r="T205" s="22">
        <v>0</v>
      </c>
      <c r="U205" s="22">
        <v>0.66675657981514236</v>
      </c>
      <c r="V205" s="22">
        <v>0.31062423655153054</v>
      </c>
      <c r="W205" s="22">
        <v>0</v>
      </c>
      <c r="X205" s="22">
        <v>117.21541549748299</v>
      </c>
      <c r="Y205" s="22">
        <v>4.0227122934957595</v>
      </c>
      <c r="Z205" s="22">
        <v>8509.3012704781686</v>
      </c>
      <c r="AA205" s="22">
        <v>0</v>
      </c>
      <c r="AB205" s="22">
        <v>0</v>
      </c>
      <c r="AC205" s="22">
        <v>0</v>
      </c>
      <c r="AD205" s="22">
        <v>0</v>
      </c>
      <c r="AE205" s="22">
        <v>3.250813639630914</v>
      </c>
      <c r="AF205" s="22">
        <v>0</v>
      </c>
      <c r="AG205" s="22">
        <v>1.6674808860050148</v>
      </c>
      <c r="AH205" s="22">
        <v>0</v>
      </c>
      <c r="AI205" s="22">
        <v>1.6858178795135739</v>
      </c>
      <c r="AJ205" s="22">
        <v>1.4269274573530753E-2</v>
      </c>
      <c r="AK205" s="22">
        <v>0.15901493334316974</v>
      </c>
      <c r="AL205" s="22">
        <v>6188.6709336005542</v>
      </c>
      <c r="AM205" s="22">
        <v>3.8470562516800769E-2</v>
      </c>
      <c r="AN205" s="22">
        <v>0</v>
      </c>
      <c r="AO205" s="22">
        <v>0</v>
      </c>
      <c r="AP205" s="22">
        <v>1970.5983114785906</v>
      </c>
      <c r="AQ205" s="22">
        <v>6.0658328486532812E-2</v>
      </c>
      <c r="AR205" s="22">
        <v>2.1184787867025179</v>
      </c>
      <c r="AS205" s="22">
        <v>6426.2377249520086</v>
      </c>
      <c r="AT205" s="22">
        <v>1.4906111252433976E-2</v>
      </c>
      <c r="AU205" s="22">
        <v>0</v>
      </c>
      <c r="AV205" s="22">
        <v>1.3562004643020405E-2</v>
      </c>
      <c r="AW205" s="22">
        <v>0.15763518741139176</v>
      </c>
      <c r="AX205" s="22">
        <v>0.16405728898286945</v>
      </c>
      <c r="AY205" s="22">
        <v>0</v>
      </c>
      <c r="AZ205" s="22">
        <v>92.489372339366312</v>
      </c>
      <c r="BA205" s="22">
        <v>3884.3948929877415</v>
      </c>
      <c r="BB205" s="22">
        <v>2.1161453434394913E-2</v>
      </c>
      <c r="BC205" s="22">
        <v>99.456663478602493</v>
      </c>
      <c r="BD205" s="22">
        <v>34406.401678662907</v>
      </c>
    </row>
    <row r="206" spans="1:56" x14ac:dyDescent="0.3">
      <c r="A206" s="23" t="s">
        <v>22</v>
      </c>
      <c r="B206" s="22">
        <v>8.7546724233040513E-3</v>
      </c>
      <c r="C206" s="22">
        <v>0.48166116883398119</v>
      </c>
      <c r="D206" s="22">
        <v>0.16879030468597353</v>
      </c>
      <c r="E206" s="22">
        <v>8.7483542180998939E-3</v>
      </c>
      <c r="F206" s="22">
        <v>0</v>
      </c>
      <c r="G206" s="22">
        <v>0</v>
      </c>
      <c r="H206" s="22">
        <v>0</v>
      </c>
      <c r="I206" s="22">
        <v>1.3635760118580456</v>
      </c>
      <c r="J206" s="22">
        <v>0.47532111690577017</v>
      </c>
      <c r="K206" s="22">
        <v>0.69992943454495182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1.5352769281413403E-2</v>
      </c>
      <c r="R206" s="22">
        <v>13621.292789212714</v>
      </c>
      <c r="S206" s="22">
        <v>1.7673860324333006</v>
      </c>
      <c r="T206" s="22">
        <v>0</v>
      </c>
      <c r="U206" s="22">
        <v>8.0412461090915446E-2</v>
      </c>
      <c r="V206" s="22">
        <v>1.2947875217855622E-2</v>
      </c>
      <c r="W206" s="22">
        <v>1.9748832912294609E-2</v>
      </c>
      <c r="X206" s="22">
        <v>0</v>
      </c>
      <c r="Y206" s="22">
        <v>8.8395467821958291E-3</v>
      </c>
      <c r="Z206" s="22">
        <v>18.974665914113988</v>
      </c>
      <c r="AA206" s="22">
        <v>0</v>
      </c>
      <c r="AB206" s="22">
        <v>0</v>
      </c>
      <c r="AC206" s="22">
        <v>0</v>
      </c>
      <c r="AD206" s="22">
        <v>0</v>
      </c>
      <c r="AE206" s="22">
        <v>12.514795895284866</v>
      </c>
      <c r="AF206" s="22">
        <v>0</v>
      </c>
      <c r="AG206" s="22">
        <v>0.20110224019521303</v>
      </c>
      <c r="AH206" s="22">
        <v>0</v>
      </c>
      <c r="AI206" s="22">
        <v>0.17496557547096472</v>
      </c>
      <c r="AJ206" s="22">
        <v>1.7209091311221163E-3</v>
      </c>
      <c r="AK206" s="22">
        <v>1.6672063562526648E-2</v>
      </c>
      <c r="AL206" s="22">
        <v>2.7004530217765987</v>
      </c>
      <c r="AM206" s="22">
        <v>0.8918091667237924</v>
      </c>
      <c r="AN206" s="22">
        <v>0</v>
      </c>
      <c r="AO206" s="22">
        <v>0</v>
      </c>
      <c r="AP206" s="22">
        <v>41.356701884627057</v>
      </c>
      <c r="AQ206" s="22">
        <v>7.3155415738313696E-3</v>
      </c>
      <c r="AR206" s="22">
        <v>0.249852175455481</v>
      </c>
      <c r="AS206" s="22">
        <v>1.5596197812405788</v>
      </c>
      <c r="AT206" s="22">
        <v>1.7977131795767582E-3</v>
      </c>
      <c r="AU206" s="22">
        <v>0</v>
      </c>
      <c r="AV206" s="22">
        <v>1.6356106616511354E-3</v>
      </c>
      <c r="AW206" s="22">
        <v>1.3626137374606091E-2</v>
      </c>
      <c r="AX206" s="22">
        <v>1.9785707057699532E-2</v>
      </c>
      <c r="AY206" s="22">
        <v>0</v>
      </c>
      <c r="AZ206" s="22">
        <v>151.70384056024881</v>
      </c>
      <c r="BA206" s="22">
        <v>466.91811481119208</v>
      </c>
      <c r="BB206" s="22">
        <v>2.5521226223103473E-3</v>
      </c>
      <c r="BC206" s="22">
        <v>69.652076503447091</v>
      </c>
      <c r="BD206" s="22">
        <v>14393.367361128843</v>
      </c>
    </row>
    <row r="207" spans="1:56" x14ac:dyDescent="0.3">
      <c r="A207" s="23" t="s">
        <v>23</v>
      </c>
      <c r="B207" s="22">
        <v>1.5866121579354839</v>
      </c>
      <c r="C207" s="22">
        <v>2927.0653477033557</v>
      </c>
      <c r="D207" s="22">
        <v>1195.965414040774</v>
      </c>
      <c r="E207" s="22">
        <v>493.31415663483875</v>
      </c>
      <c r="F207" s="22">
        <v>0</v>
      </c>
      <c r="G207" s="22">
        <v>0.43701018012903226</v>
      </c>
      <c r="H207" s="22">
        <v>0</v>
      </c>
      <c r="I207" s="22">
        <v>66.928282045935489</v>
      </c>
      <c r="J207" s="22">
        <v>3698.7688380861937</v>
      </c>
      <c r="K207" s="22">
        <v>1.8714182647741935</v>
      </c>
      <c r="L207" s="22">
        <v>0.80137750709677413</v>
      </c>
      <c r="M207" s="22">
        <v>0</v>
      </c>
      <c r="N207" s="22">
        <v>58.992915133935476</v>
      </c>
      <c r="O207" s="22">
        <v>1222.7175860438711</v>
      </c>
      <c r="P207" s="22">
        <v>0</v>
      </c>
      <c r="Q207" s="22">
        <v>0</v>
      </c>
      <c r="R207" s="22">
        <v>26271.162908783255</v>
      </c>
      <c r="S207" s="22">
        <v>25658.989143157876</v>
      </c>
      <c r="T207" s="22">
        <v>0.11299999380645159</v>
      </c>
      <c r="U207" s="22">
        <v>2.3061223225806452E-2</v>
      </c>
      <c r="V207" s="22">
        <v>0</v>
      </c>
      <c r="W207" s="22">
        <v>0</v>
      </c>
      <c r="X207" s="22">
        <v>189.23845461484771</v>
      </c>
      <c r="Y207" s="22">
        <v>0</v>
      </c>
      <c r="Z207" s="22">
        <v>1330.223243416774</v>
      </c>
      <c r="AA207" s="22">
        <v>0</v>
      </c>
      <c r="AB207" s="22">
        <v>0</v>
      </c>
      <c r="AC207" s="22">
        <v>72.081312375741945</v>
      </c>
      <c r="AD207" s="22">
        <v>0</v>
      </c>
      <c r="AE207" s="22">
        <v>6464.2303701842575</v>
      </c>
      <c r="AF207" s="22">
        <v>19.249203026580641</v>
      </c>
      <c r="AG207" s="22">
        <v>0</v>
      </c>
      <c r="AH207" s="22">
        <v>0</v>
      </c>
      <c r="AI207" s="22">
        <v>4296.8362951019353</v>
      </c>
      <c r="AJ207" s="22">
        <v>0</v>
      </c>
      <c r="AK207" s="22">
        <v>0</v>
      </c>
      <c r="AL207" s="22">
        <v>3227.1264659778062</v>
      </c>
      <c r="AM207" s="22">
        <v>164.78627668232258</v>
      </c>
      <c r="AN207" s="22">
        <v>2.0755100903225805E-2</v>
      </c>
      <c r="AO207" s="22">
        <v>0</v>
      </c>
      <c r="AP207" s="22">
        <v>8695.4613703390951</v>
      </c>
      <c r="AQ207" s="22">
        <v>0</v>
      </c>
      <c r="AR207" s="22">
        <v>367.79883698374192</v>
      </c>
      <c r="AS207" s="22">
        <v>15082.095336613162</v>
      </c>
      <c r="AT207" s="22">
        <v>6.8030608516129035E-2</v>
      </c>
      <c r="AU207" s="22">
        <v>0.46122446451612903</v>
      </c>
      <c r="AV207" s="22">
        <v>21.978498795354838</v>
      </c>
      <c r="AW207" s="22">
        <v>0</v>
      </c>
      <c r="AX207" s="22">
        <v>0</v>
      </c>
      <c r="AY207" s="22">
        <v>0</v>
      </c>
      <c r="AZ207" s="22">
        <v>1253.970201881084</v>
      </c>
      <c r="BA207" s="22">
        <v>7845.7014169145805</v>
      </c>
      <c r="BB207" s="22">
        <v>0</v>
      </c>
      <c r="BC207" s="22">
        <v>2230.3673573450305</v>
      </c>
      <c r="BD207" s="22">
        <v>112860.43172138325</v>
      </c>
    </row>
    <row r="208" spans="1:56" x14ac:dyDescent="0.3">
      <c r="A208" s="23" t="s">
        <v>24</v>
      </c>
      <c r="B208" s="22">
        <v>534.14773036658937</v>
      </c>
      <c r="C208" s="22">
        <v>107504.00245792746</v>
      </c>
      <c r="D208" s="22">
        <v>8611.525387376023</v>
      </c>
      <c r="E208" s="22">
        <v>119.91810904990254</v>
      </c>
      <c r="F208" s="22">
        <v>0</v>
      </c>
      <c r="G208" s="22">
        <v>0</v>
      </c>
      <c r="H208" s="22">
        <v>0</v>
      </c>
      <c r="I208" s="22">
        <v>7292.5635595161903</v>
      </c>
      <c r="J208" s="22">
        <v>1084166.4167546872</v>
      </c>
      <c r="K208" s="22">
        <v>19157.861174432048</v>
      </c>
      <c r="L208" s="22">
        <v>0</v>
      </c>
      <c r="M208" s="22">
        <v>0</v>
      </c>
      <c r="N208" s="22">
        <v>3160.8933596267602</v>
      </c>
      <c r="O208" s="22">
        <v>49.710599462053111</v>
      </c>
      <c r="P208" s="22">
        <v>0</v>
      </c>
      <c r="Q208" s="22">
        <v>7607.4197216036255</v>
      </c>
      <c r="R208" s="22">
        <v>297499.54347837885</v>
      </c>
      <c r="S208" s="22">
        <v>411975.94155131874</v>
      </c>
      <c r="T208" s="22">
        <v>0</v>
      </c>
      <c r="U208" s="22">
        <v>420.28692854399804</v>
      </c>
      <c r="V208" s="22">
        <v>180.94004040090206</v>
      </c>
      <c r="W208" s="22">
        <v>330.9229535287655</v>
      </c>
      <c r="X208" s="22">
        <v>40505.542527193735</v>
      </c>
      <c r="Y208" s="22">
        <v>54037.660115470047</v>
      </c>
      <c r="Z208" s="22">
        <v>0</v>
      </c>
      <c r="AA208" s="22">
        <v>0</v>
      </c>
      <c r="AB208" s="22">
        <v>0</v>
      </c>
      <c r="AC208" s="22">
        <v>9256.2450134892533</v>
      </c>
      <c r="AD208" s="22">
        <v>201.73305825745962</v>
      </c>
      <c r="AE208" s="22">
        <v>367464.93649720057</v>
      </c>
      <c r="AF208" s="22">
        <v>68316.510377712286</v>
      </c>
      <c r="AG208" s="22">
        <v>1493.5789019526314</v>
      </c>
      <c r="AH208" s="22">
        <v>0</v>
      </c>
      <c r="AI208" s="22">
        <v>12600.921612826442</v>
      </c>
      <c r="AJ208" s="22">
        <v>8.9945712792559505</v>
      </c>
      <c r="AK208" s="22">
        <v>186.57403470323212</v>
      </c>
      <c r="AL208" s="22">
        <v>3452175.8967379159</v>
      </c>
      <c r="AM208" s="22">
        <v>9250.9829700852297</v>
      </c>
      <c r="AN208" s="22">
        <v>68.762679432091076</v>
      </c>
      <c r="AO208" s="22">
        <v>393.39260296754276</v>
      </c>
      <c r="AP208" s="22">
        <v>2005196.5813612349</v>
      </c>
      <c r="AQ208" s="22">
        <v>60.090841626780069</v>
      </c>
      <c r="AR208" s="22">
        <v>1484.0196819770704</v>
      </c>
      <c r="AS208" s="22">
        <v>865052.49212098226</v>
      </c>
      <c r="AT208" s="22">
        <v>33.747622390198373</v>
      </c>
      <c r="AU208" s="22">
        <v>0</v>
      </c>
      <c r="AV208" s="22">
        <v>839.00044421605412</v>
      </c>
      <c r="AW208" s="22">
        <v>722.25694231723139</v>
      </c>
      <c r="AX208" s="22">
        <v>4843.352482103166</v>
      </c>
      <c r="AY208" s="22">
        <v>11.901537674448527</v>
      </c>
      <c r="AZ208" s="22">
        <v>99195.709450098337</v>
      </c>
      <c r="BA208" s="22">
        <v>2447739.702078945</v>
      </c>
      <c r="BB208" s="22">
        <v>3214.8330233818706</v>
      </c>
      <c r="BC208" s="22">
        <v>227252.29950604599</v>
      </c>
      <c r="BD208" s="22">
        <v>11620219.812599696</v>
      </c>
    </row>
    <row r="209" spans="1:56" x14ac:dyDescent="0.3">
      <c r="A209" s="23" t="s">
        <v>25</v>
      </c>
      <c r="B209" s="22">
        <v>0</v>
      </c>
      <c r="C209" s="22">
        <v>0</v>
      </c>
      <c r="D209" s="22">
        <v>0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  <c r="AQ209" s="22"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</row>
    <row r="210" spans="1:56" x14ac:dyDescent="0.3">
      <c r="A210" s="23" t="s">
        <v>26</v>
      </c>
      <c r="B210" s="22">
        <v>0</v>
      </c>
      <c r="C210" s="22">
        <v>0</v>
      </c>
      <c r="D210" s="22">
        <v>0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0.60809578026082578</v>
      </c>
      <c r="K210" s="22">
        <v>7.2589610308423203E-2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3.434990837714145E-5</v>
      </c>
      <c r="R210" s="22">
        <v>3.0337483663226759E-3</v>
      </c>
      <c r="S210" s="22">
        <v>2.2840354005538334E-3</v>
      </c>
      <c r="T210" s="22">
        <v>0</v>
      </c>
      <c r="U210" s="22">
        <v>0</v>
      </c>
      <c r="V210" s="22">
        <v>6.9055337052306796E-4</v>
      </c>
      <c r="W210" s="22">
        <v>1.3871364813137313E-5</v>
      </c>
      <c r="X210" s="22">
        <v>0</v>
      </c>
      <c r="Y210" s="22">
        <v>6.5720962911278765E-4</v>
      </c>
      <c r="Z210" s="22">
        <v>1.1019863377488184</v>
      </c>
      <c r="AA210" s="22">
        <v>0</v>
      </c>
      <c r="AB210" s="22">
        <v>0</v>
      </c>
      <c r="AC210" s="22">
        <v>0</v>
      </c>
      <c r="AD210" s="22">
        <v>0</v>
      </c>
      <c r="AE210" s="22">
        <v>6.5964235975124099E-3</v>
      </c>
      <c r="AF210" s="22">
        <v>0</v>
      </c>
      <c r="AG210" s="22">
        <v>0</v>
      </c>
      <c r="AH210" s="22">
        <v>0</v>
      </c>
      <c r="AI210" s="22">
        <v>7.9855519963961468E-4</v>
      </c>
      <c r="AJ210" s="22">
        <v>0</v>
      </c>
      <c r="AK210" s="22">
        <v>7.0579509162894846E-5</v>
      </c>
      <c r="AL210" s="22">
        <v>20.94881517832258</v>
      </c>
      <c r="AM210" s="22">
        <v>8.4331041998171789E-5</v>
      </c>
      <c r="AN210" s="22">
        <v>0</v>
      </c>
      <c r="AO210" s="22">
        <v>0</v>
      </c>
      <c r="AP210" s="22">
        <v>1.9182951583724028E-2</v>
      </c>
      <c r="AQ210" s="22">
        <v>0</v>
      </c>
      <c r="AR210" s="22">
        <v>14.328096908980351</v>
      </c>
      <c r="AS210" s="22">
        <v>1.2735922972864822E-2</v>
      </c>
      <c r="AT210" s="22">
        <v>0</v>
      </c>
      <c r="AU210" s="22">
        <v>0</v>
      </c>
      <c r="AV210" s="22">
        <v>0</v>
      </c>
      <c r="AW210" s="22">
        <v>1.4687627408200275E-4</v>
      </c>
      <c r="AX210" s="22">
        <v>0</v>
      </c>
      <c r="AY210" s="22">
        <v>0</v>
      </c>
      <c r="AZ210" s="22">
        <v>0.15248594239274268</v>
      </c>
      <c r="BA210" s="22">
        <v>4.3644040971360716E-2</v>
      </c>
      <c r="BB210" s="22">
        <v>0</v>
      </c>
      <c r="BC210" s="22">
        <v>1.0613980082531635E-4</v>
      </c>
      <c r="BD210" s="22">
        <v>37.302149347004608</v>
      </c>
    </row>
    <row r="211" spans="1:56" x14ac:dyDescent="0.3">
      <c r="A211" s="23" t="s">
        <v>27</v>
      </c>
      <c r="B211" s="22">
        <v>0</v>
      </c>
      <c r="C211" s="22">
        <v>0</v>
      </c>
      <c r="D211" s="22">
        <v>0</v>
      </c>
      <c r="E211" s="22">
        <v>1.9152345889032258</v>
      </c>
      <c r="F211" s="22">
        <v>0</v>
      </c>
      <c r="G211" s="22">
        <v>0</v>
      </c>
      <c r="H211" s="22">
        <v>0</v>
      </c>
      <c r="I211" s="22">
        <v>0</v>
      </c>
      <c r="J211" s="22">
        <v>2.3879896650322578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1.729591741935484E-2</v>
      </c>
      <c r="Q211" s="22">
        <v>0</v>
      </c>
      <c r="R211" s="22">
        <v>0</v>
      </c>
      <c r="S211" s="22">
        <v>6.1342853780645159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0.19486733625806452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0.68261220748387097</v>
      </c>
      <c r="AL211" s="22">
        <v>0</v>
      </c>
      <c r="AM211" s="22">
        <v>0</v>
      </c>
      <c r="AN211" s="22">
        <v>0</v>
      </c>
      <c r="AO211" s="22">
        <v>0</v>
      </c>
      <c r="AP211" s="22">
        <v>0</v>
      </c>
      <c r="AQ211" s="22">
        <v>0</v>
      </c>
      <c r="AR211" s="22">
        <v>44.546211844129033</v>
      </c>
      <c r="AS211" s="22">
        <v>0</v>
      </c>
      <c r="AT211" s="22">
        <v>0</v>
      </c>
      <c r="AU211" s="22">
        <v>0</v>
      </c>
      <c r="AV211" s="22">
        <v>0</v>
      </c>
      <c r="AW211" s="22">
        <v>0</v>
      </c>
      <c r="AX211" s="22">
        <v>0</v>
      </c>
      <c r="AY211" s="22">
        <v>76.102036645161292</v>
      </c>
      <c r="AZ211" s="22">
        <v>0</v>
      </c>
      <c r="BA211" s="22">
        <v>0</v>
      </c>
      <c r="BB211" s="22">
        <v>0</v>
      </c>
      <c r="BC211" s="22">
        <v>60.872404826838711</v>
      </c>
      <c r="BD211" s="22">
        <v>192.85293840929035</v>
      </c>
    </row>
    <row r="212" spans="1:56" x14ac:dyDescent="0.3">
      <c r="A212" s="23" t="s">
        <v>28</v>
      </c>
      <c r="B212" s="22">
        <v>0</v>
      </c>
      <c r="C212" s="22">
        <v>0</v>
      </c>
      <c r="D212" s="22">
        <v>6.6877547354838709E-2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  <c r="AQ212" s="22"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6.6877547354838709E-2</v>
      </c>
    </row>
    <row r="213" spans="1:56" x14ac:dyDescent="0.3">
      <c r="A213" s="23" t="s">
        <v>29</v>
      </c>
      <c r="B213" s="22">
        <v>0</v>
      </c>
      <c r="C213" s="22">
        <v>0</v>
      </c>
      <c r="D213" s="22">
        <v>0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46.563735670877172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910.95476480142941</v>
      </c>
      <c r="AN213" s="22">
        <v>0</v>
      </c>
      <c r="AO213" s="22">
        <v>0</v>
      </c>
      <c r="AP213" s="22">
        <v>0</v>
      </c>
      <c r="AQ213" s="22">
        <v>0</v>
      </c>
      <c r="AR213" s="22">
        <v>0</v>
      </c>
      <c r="AS213" s="22">
        <v>43168.682551914178</v>
      </c>
      <c r="AT213" s="22">
        <v>0</v>
      </c>
      <c r="AU213" s="22">
        <v>0</v>
      </c>
      <c r="AV213" s="22">
        <v>0</v>
      </c>
      <c r="AW213" s="22">
        <v>0</v>
      </c>
      <c r="AX213" s="22">
        <v>536.82724136022591</v>
      </c>
      <c r="AY213" s="22">
        <v>0</v>
      </c>
      <c r="AZ213" s="22">
        <v>0</v>
      </c>
      <c r="BA213" s="22">
        <v>0</v>
      </c>
      <c r="BB213" s="22">
        <v>28.130784076003636</v>
      </c>
      <c r="BC213" s="22">
        <v>0</v>
      </c>
      <c r="BD213" s="22">
        <v>44691.159077822711</v>
      </c>
    </row>
    <row r="214" spans="1:56" x14ac:dyDescent="0.3">
      <c r="A214" s="23" t="s">
        <v>30</v>
      </c>
      <c r="B214" s="22">
        <v>0</v>
      </c>
      <c r="C214" s="22">
        <v>0</v>
      </c>
      <c r="D214" s="22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  <c r="AQ214" s="22"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</row>
    <row r="215" spans="1:56" x14ac:dyDescent="0.3">
      <c r="A215" s="25" t="s">
        <v>31</v>
      </c>
      <c r="B215" s="22">
        <v>4.3566730002591817E-3</v>
      </c>
      <c r="C215" s="22">
        <v>0.23969374387400832</v>
      </c>
      <c r="D215" s="22">
        <v>8.3996765107217125E-2</v>
      </c>
      <c r="E215" s="22">
        <v>4.3535288101979094E-3</v>
      </c>
      <c r="F215" s="22">
        <v>0</v>
      </c>
      <c r="G215" s="22">
        <v>0</v>
      </c>
      <c r="H215" s="22">
        <v>0</v>
      </c>
      <c r="I215" s="22">
        <v>0.6785696263003077</v>
      </c>
      <c r="J215" s="22">
        <v>0.22169787094939494</v>
      </c>
      <c r="K215" s="22">
        <v>0.34654113184127744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7.6393099516590618E-3</v>
      </c>
      <c r="R215" s="22">
        <v>5.2882798659079917</v>
      </c>
      <c r="S215" s="22">
        <v>0.87946580141916675</v>
      </c>
      <c r="T215" s="22">
        <v>0</v>
      </c>
      <c r="U215" s="22">
        <v>4.0016437072692548E-2</v>
      </c>
      <c r="V215" s="22">
        <v>6.4265241724236538E-3</v>
      </c>
      <c r="W215" s="22">
        <v>9.8274657467417349E-3</v>
      </c>
      <c r="X215" s="22">
        <v>0.61360777505442732</v>
      </c>
      <c r="Y215" s="22">
        <v>4.3828704016310241E-3</v>
      </c>
      <c r="Z215" s="22">
        <v>246.03016165334273</v>
      </c>
      <c r="AA215" s="22">
        <v>0</v>
      </c>
      <c r="AB215" s="22">
        <v>0</v>
      </c>
      <c r="AC215" s="22">
        <v>0</v>
      </c>
      <c r="AD215" s="22">
        <v>0</v>
      </c>
      <c r="AE215" s="22">
        <v>6.613713983785971E-2</v>
      </c>
      <c r="AF215" s="22">
        <v>0</v>
      </c>
      <c r="AG215" s="22">
        <v>0</v>
      </c>
      <c r="AH215" s="22">
        <v>0</v>
      </c>
      <c r="AI215" s="22">
        <v>8.7050336273457332E-2</v>
      </c>
      <c r="AJ215" s="22">
        <v>8.5639279060879423E-4</v>
      </c>
      <c r="AK215" s="22">
        <v>8.2949590311990808E-3</v>
      </c>
      <c r="AL215" s="22">
        <v>0.83258888782225127</v>
      </c>
      <c r="AM215" s="22">
        <v>8.1703211917412823E-4</v>
      </c>
      <c r="AN215" s="22">
        <v>0.36321426580645161</v>
      </c>
      <c r="AO215" s="22">
        <v>0</v>
      </c>
      <c r="AP215" s="22">
        <v>0.53597225515966185</v>
      </c>
      <c r="AQ215" s="22">
        <v>3.6405042834208386E-3</v>
      </c>
      <c r="AR215" s="22">
        <v>0.12433249577629596</v>
      </c>
      <c r="AS215" s="22">
        <v>0.1790565423519383</v>
      </c>
      <c r="AT215" s="22">
        <v>8.9461353811754612E-4</v>
      </c>
      <c r="AU215" s="22">
        <v>0</v>
      </c>
      <c r="AV215" s="22">
        <v>8.1394488154500717E-4</v>
      </c>
      <c r="AW215" s="22">
        <v>6.7773230312138727E-3</v>
      </c>
      <c r="AX215" s="22">
        <v>9.8461543232459241E-3</v>
      </c>
      <c r="AY215" s="22">
        <v>0</v>
      </c>
      <c r="AZ215" s="22">
        <v>2.8533713193227159</v>
      </c>
      <c r="BA215" s="22">
        <v>232.3559489992258</v>
      </c>
      <c r="BB215" s="22">
        <v>1.2700376649585573E-3</v>
      </c>
      <c r="BC215" s="22">
        <v>5.9671692880800347</v>
      </c>
      <c r="BD215" s="22">
        <v>497.85706953427223</v>
      </c>
    </row>
    <row r="216" spans="1:56" x14ac:dyDescent="0.3">
      <c r="A216" s="23" t="s">
        <v>32</v>
      </c>
      <c r="B216" s="22">
        <v>0</v>
      </c>
      <c r="C216" s="22">
        <v>0</v>
      </c>
      <c r="D216" s="22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</row>
    <row r="217" spans="1:56" x14ac:dyDescent="0.3">
      <c r="A217" s="23" t="s">
        <v>33</v>
      </c>
      <c r="B217" s="22">
        <v>1.7538169901193239</v>
      </c>
      <c r="C217" s="22">
        <v>1.079060614951</v>
      </c>
      <c r="D217" s="22">
        <v>13.777862957261297</v>
      </c>
      <c r="E217" s="22">
        <v>3.6459762011859205</v>
      </c>
      <c r="F217" s="22">
        <v>0</v>
      </c>
      <c r="G217" s="22">
        <v>0</v>
      </c>
      <c r="H217" s="22">
        <v>0</v>
      </c>
      <c r="I217" s="22">
        <v>3.0548054630393704</v>
      </c>
      <c r="J217" s="22">
        <v>154.44017128516282</v>
      </c>
      <c r="K217" s="22">
        <v>2.7129289453531937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3.4936419928841486E-2</v>
      </c>
      <c r="R217" s="22">
        <v>1405.1070865099009</v>
      </c>
      <c r="S217" s="22">
        <v>1457.825727620934</v>
      </c>
      <c r="T217" s="22">
        <v>0</v>
      </c>
      <c r="U217" s="22">
        <v>0.1801472182707641</v>
      </c>
      <c r="V217" s="22">
        <v>3.989840866846895E-2</v>
      </c>
      <c r="W217" s="22">
        <v>4.4461888723874458E-2</v>
      </c>
      <c r="X217" s="22">
        <v>708.33086036156351</v>
      </c>
      <c r="Y217" s="22">
        <v>3.0168664414980464E-2</v>
      </c>
      <c r="Z217" s="22">
        <v>209.91657789832857</v>
      </c>
      <c r="AA217" s="22">
        <v>0</v>
      </c>
      <c r="AB217" s="22">
        <v>0</v>
      </c>
      <c r="AC217" s="22">
        <v>4.3816324129032254E-2</v>
      </c>
      <c r="AD217" s="22">
        <v>0</v>
      </c>
      <c r="AE217" s="22">
        <v>1.7146854066089432</v>
      </c>
      <c r="AF217" s="22">
        <v>5.7653058064516129E-2</v>
      </c>
      <c r="AG217" s="22">
        <v>0.45052730220788523</v>
      </c>
      <c r="AH217" s="22">
        <v>0</v>
      </c>
      <c r="AI217" s="22">
        <v>0</v>
      </c>
      <c r="AJ217" s="22">
        <v>1.2606920010202052</v>
      </c>
      <c r="AK217" s="22">
        <v>31.296798456574397</v>
      </c>
      <c r="AL217" s="22">
        <v>336.45474767839619</v>
      </c>
      <c r="AM217" s="22">
        <v>23.005128459907922</v>
      </c>
      <c r="AN217" s="22">
        <v>0</v>
      </c>
      <c r="AO217" s="22">
        <v>0</v>
      </c>
      <c r="AP217" s="22">
        <v>290.22639980385316</v>
      </c>
      <c r="AQ217" s="22">
        <v>1.6388933341809322E-2</v>
      </c>
      <c r="AR217" s="22">
        <v>55.653203919105863</v>
      </c>
      <c r="AS217" s="22">
        <v>34.980993608007417</v>
      </c>
      <c r="AT217" s="22">
        <v>4.0273985419161705E-3</v>
      </c>
      <c r="AU217" s="22">
        <v>0</v>
      </c>
      <c r="AV217" s="22">
        <v>3.6642419206311789E-3</v>
      </c>
      <c r="AW217" s="22">
        <v>88.096736163540413</v>
      </c>
      <c r="AX217" s="22">
        <v>17.41057986836719</v>
      </c>
      <c r="AY217" s="22">
        <v>0</v>
      </c>
      <c r="AZ217" s="22">
        <v>1248.2181614538188</v>
      </c>
      <c r="BA217" s="22">
        <v>1046.7202553638026</v>
      </c>
      <c r="BB217" s="22">
        <v>5.7174943392826688E-3</v>
      </c>
      <c r="BC217" s="22">
        <v>374.54394338187473</v>
      </c>
      <c r="BD217" s="22">
        <v>7512.1386077652296</v>
      </c>
    </row>
    <row r="218" spans="1:56" x14ac:dyDescent="0.3">
      <c r="A218" s="23" t="s">
        <v>34</v>
      </c>
      <c r="B218" s="22">
        <v>0</v>
      </c>
      <c r="C218" s="22">
        <v>0</v>
      </c>
      <c r="D218" s="22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  <c r="AQ218" s="22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0.12864731964809384</v>
      </c>
      <c r="BD218" s="22">
        <v>0.12864731964809384</v>
      </c>
    </row>
    <row r="219" spans="1:56" x14ac:dyDescent="0.3">
      <c r="A219" s="23" t="s">
        <v>35</v>
      </c>
      <c r="B219" s="22">
        <v>5.221349549716231E-2</v>
      </c>
      <c r="C219" s="22">
        <v>1.6864637950253492E-2</v>
      </c>
      <c r="D219" s="22">
        <v>1.0360552869766106</v>
      </c>
      <c r="E219" s="22">
        <v>3.0631040261350396E-4</v>
      </c>
      <c r="F219" s="22">
        <v>0</v>
      </c>
      <c r="G219" s="22">
        <v>0</v>
      </c>
      <c r="H219" s="22">
        <v>0</v>
      </c>
      <c r="I219" s="22">
        <v>4.7743553447138737E-2</v>
      </c>
      <c r="J219" s="22">
        <v>825.54934664093753</v>
      </c>
      <c r="K219" s="22">
        <v>38.980017549773557</v>
      </c>
      <c r="L219" s="22">
        <v>0</v>
      </c>
      <c r="M219" s="22">
        <v>0</v>
      </c>
      <c r="N219" s="22">
        <v>0</v>
      </c>
      <c r="O219" s="22">
        <v>0</v>
      </c>
      <c r="P219" s="22">
        <v>0.39148407689136694</v>
      </c>
      <c r="Q219" s="22">
        <v>1.4964514170059442</v>
      </c>
      <c r="R219" s="22">
        <v>1.2425492022546802</v>
      </c>
      <c r="S219" s="22">
        <v>13.333061774301722</v>
      </c>
      <c r="T219" s="22">
        <v>0</v>
      </c>
      <c r="U219" s="22">
        <v>2.8155208074383178E-3</v>
      </c>
      <c r="V219" s="22">
        <v>2.573747237805208</v>
      </c>
      <c r="W219" s="22">
        <v>7.4914805272334505E-4</v>
      </c>
      <c r="X219" s="22">
        <v>4.3172895556226651E-2</v>
      </c>
      <c r="Y219" s="22">
        <v>3.0419619984691183E-3</v>
      </c>
      <c r="Z219" s="22">
        <v>249.39516549270536</v>
      </c>
      <c r="AA219" s="22">
        <v>0</v>
      </c>
      <c r="AB219" s="22">
        <v>0</v>
      </c>
      <c r="AC219" s="22">
        <v>0</v>
      </c>
      <c r="AD219" s="22">
        <v>0</v>
      </c>
      <c r="AE219" s="22">
        <v>843.00779128378622</v>
      </c>
      <c r="AF219" s="22">
        <v>0</v>
      </c>
      <c r="AG219" s="22">
        <v>7.0412910388592456E-3</v>
      </c>
      <c r="AH219" s="22">
        <v>0</v>
      </c>
      <c r="AI219" s="22">
        <v>5.3004788258847304</v>
      </c>
      <c r="AJ219" s="22">
        <v>6.0255032623697497E-5</v>
      </c>
      <c r="AK219" s="22">
        <v>0</v>
      </c>
      <c r="AL219" s="22">
        <v>108.58142350871348</v>
      </c>
      <c r="AM219" s="22">
        <v>464.51639674052592</v>
      </c>
      <c r="AN219" s="22">
        <v>0</v>
      </c>
      <c r="AO219" s="22">
        <v>0</v>
      </c>
      <c r="AP219" s="22">
        <v>3.1880371221538302</v>
      </c>
      <c r="AQ219" s="22">
        <v>2.5614263311148956E-4</v>
      </c>
      <c r="AR219" s="22">
        <v>9.4089277087309065E-3</v>
      </c>
      <c r="AS219" s="22">
        <v>0.83150767748469612</v>
      </c>
      <c r="AT219" s="22">
        <v>6.2944210315635783E-5</v>
      </c>
      <c r="AU219" s="22">
        <v>0</v>
      </c>
      <c r="AV219" s="22">
        <v>5.7268435616466708E-5</v>
      </c>
      <c r="AW219" s="22">
        <v>1.087761210482725E-3</v>
      </c>
      <c r="AX219" s="22">
        <v>6.4021797328727301E-2</v>
      </c>
      <c r="AY219" s="22">
        <v>1.6500868208779131</v>
      </c>
      <c r="AZ219" s="22">
        <v>1.7429293648275248</v>
      </c>
      <c r="BA219" s="22">
        <v>16.581080223016425</v>
      </c>
      <c r="BB219" s="22">
        <v>8.9358716904892893E-5</v>
      </c>
      <c r="BC219" s="22">
        <v>27.7372524446527</v>
      </c>
      <c r="BD219" s="22">
        <v>2607.3838559606033</v>
      </c>
    </row>
    <row r="220" spans="1:56" x14ac:dyDescent="0.3">
      <c r="A220" s="23" t="s">
        <v>361</v>
      </c>
      <c r="B220" s="22">
        <v>1555.2084691892212</v>
      </c>
      <c r="C220" s="22">
        <v>24048.395435791594</v>
      </c>
      <c r="D220" s="22">
        <v>10951.771191467345</v>
      </c>
      <c r="E220" s="22">
        <v>2269.8022108171408</v>
      </c>
      <c r="F220" s="22">
        <v>0</v>
      </c>
      <c r="G220" s="22">
        <v>0</v>
      </c>
      <c r="H220" s="22">
        <v>0</v>
      </c>
      <c r="I220" s="22">
        <v>329.4687830696497</v>
      </c>
      <c r="J220" s="22">
        <v>1205756.1820321139</v>
      </c>
      <c r="K220" s="22">
        <v>123782.43841186009</v>
      </c>
      <c r="L220" s="22">
        <v>3.5263604311255756</v>
      </c>
      <c r="M220" s="22">
        <v>0</v>
      </c>
      <c r="N220" s="22">
        <v>67.455563089083725</v>
      </c>
      <c r="O220" s="22">
        <v>178.76327411838824</v>
      </c>
      <c r="P220" s="22">
        <v>0</v>
      </c>
      <c r="Q220" s="22">
        <v>2937.629917201225</v>
      </c>
      <c r="R220" s="22">
        <v>21599.829950856059</v>
      </c>
      <c r="S220" s="22">
        <v>195675.11875257458</v>
      </c>
      <c r="T220" s="22">
        <v>0</v>
      </c>
      <c r="U220" s="22">
        <v>0</v>
      </c>
      <c r="V220" s="22">
        <v>12673.479552380921</v>
      </c>
      <c r="W220" s="22">
        <v>0</v>
      </c>
      <c r="X220" s="22">
        <v>1659.310341074397</v>
      </c>
      <c r="Y220" s="22">
        <v>18787.761664742586</v>
      </c>
      <c r="Z220" s="22">
        <v>1175307.1176174739</v>
      </c>
      <c r="AA220" s="22">
        <v>0</v>
      </c>
      <c r="AB220" s="22">
        <v>0</v>
      </c>
      <c r="AC220" s="22">
        <v>4374.946589240395</v>
      </c>
      <c r="AD220" s="22">
        <v>0</v>
      </c>
      <c r="AE220" s="22">
        <v>1010794.7336715279</v>
      </c>
      <c r="AF220" s="22">
        <v>0</v>
      </c>
      <c r="AG220" s="22">
        <v>45.531809092941145</v>
      </c>
      <c r="AH220" s="22">
        <v>0</v>
      </c>
      <c r="AI220" s="22">
        <v>1609.9412950386388</v>
      </c>
      <c r="AJ220" s="22">
        <v>16.095979388913978</v>
      </c>
      <c r="AK220" s="22">
        <v>13.794565212810971</v>
      </c>
      <c r="AL220" s="22">
        <v>0</v>
      </c>
      <c r="AM220" s="22">
        <v>7655.8444946720183</v>
      </c>
      <c r="AN220" s="22">
        <v>49591.902735109332</v>
      </c>
      <c r="AO220" s="22">
        <v>0</v>
      </c>
      <c r="AP220" s="22">
        <v>276605.76343935716</v>
      </c>
      <c r="AQ220" s="22">
        <v>58.412304562420893</v>
      </c>
      <c r="AR220" s="22">
        <v>1135.1307828313873</v>
      </c>
      <c r="AS220" s="22">
        <v>177231.08443090797</v>
      </c>
      <c r="AT220" s="22">
        <v>790.33161178221258</v>
      </c>
      <c r="AU220" s="22">
        <v>0</v>
      </c>
      <c r="AV220" s="22">
        <v>2290.1901420465697</v>
      </c>
      <c r="AW220" s="22">
        <v>889.67753703330447</v>
      </c>
      <c r="AX220" s="22">
        <v>5089.3825726385012</v>
      </c>
      <c r="AY220" s="22">
        <v>112.83889384808275</v>
      </c>
      <c r="AZ220" s="22">
        <v>17016.382661177431</v>
      </c>
      <c r="BA220" s="22">
        <v>762652.17404991831</v>
      </c>
      <c r="BB220" s="22">
        <v>9466.31969954331</v>
      </c>
      <c r="BC220" s="22">
        <v>41471.061218114046</v>
      </c>
      <c r="BD220" s="22">
        <v>5166494.800011294</v>
      </c>
    </row>
    <row r="221" spans="1:56" x14ac:dyDescent="0.3">
      <c r="A221" s="23" t="s">
        <v>36</v>
      </c>
      <c r="B221" s="22">
        <v>0</v>
      </c>
      <c r="C221" s="22">
        <v>0</v>
      </c>
      <c r="D221" s="22">
        <v>0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5.4709494689032248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v>0</v>
      </c>
      <c r="AQ221" s="22"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v>0</v>
      </c>
      <c r="AW221" s="22"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v>0</v>
      </c>
      <c r="BC221" s="22">
        <v>0</v>
      </c>
      <c r="BD221" s="22">
        <v>5.4709494689032248</v>
      </c>
    </row>
    <row r="222" spans="1:56" x14ac:dyDescent="0.3">
      <c r="A222" s="23" t="s">
        <v>37</v>
      </c>
      <c r="B222" s="22">
        <v>7.213083348966981E-2</v>
      </c>
      <c r="C222" s="22">
        <v>2962.3052195955106</v>
      </c>
      <c r="D222" s="22">
        <v>21.924397445550795</v>
      </c>
      <c r="E222" s="22">
        <v>7.2078777012225662E-2</v>
      </c>
      <c r="F222" s="22">
        <v>0</v>
      </c>
      <c r="G222" s="22">
        <v>0</v>
      </c>
      <c r="H222" s="22">
        <v>0</v>
      </c>
      <c r="I222" s="22">
        <v>558.09929521525271</v>
      </c>
      <c r="J222" s="22">
        <v>5591.8245886097047</v>
      </c>
      <c r="K222" s="22">
        <v>70.64234039604149</v>
      </c>
      <c r="L222" s="22">
        <v>0</v>
      </c>
      <c r="M222" s="22">
        <v>0</v>
      </c>
      <c r="N222" s="22">
        <v>8.0068567040000005</v>
      </c>
      <c r="O222" s="22">
        <v>124.85000336103225</v>
      </c>
      <c r="P222" s="22">
        <v>0</v>
      </c>
      <c r="Q222" s="22">
        <v>225.10266347630429</v>
      </c>
      <c r="R222" s="22">
        <v>101.26089370756267</v>
      </c>
      <c r="S222" s="22">
        <v>3124.9370719329418</v>
      </c>
      <c r="T222" s="22">
        <v>0</v>
      </c>
      <c r="U222" s="22">
        <v>4.0802015368058111</v>
      </c>
      <c r="V222" s="22">
        <v>28.80147955444788</v>
      </c>
      <c r="W222" s="22">
        <v>0.16275379355430292</v>
      </c>
      <c r="X222" s="22">
        <v>410.32194959970968</v>
      </c>
      <c r="Y222" s="22">
        <v>3.1165340831753565</v>
      </c>
      <c r="Z222" s="22">
        <v>5284.5604281007891</v>
      </c>
      <c r="AA222" s="22">
        <v>0</v>
      </c>
      <c r="AB222" s="22">
        <v>0</v>
      </c>
      <c r="AC222" s="22">
        <v>0</v>
      </c>
      <c r="AD222" s="22">
        <v>0</v>
      </c>
      <c r="AE222" s="22">
        <v>5.7077434289102467</v>
      </c>
      <c r="AF222" s="22">
        <v>0</v>
      </c>
      <c r="AG222" s="22">
        <v>1.6569063353310469</v>
      </c>
      <c r="AH222" s="22">
        <v>0</v>
      </c>
      <c r="AI222" s="22">
        <v>43.91230214152818</v>
      </c>
      <c r="AJ222" s="22">
        <v>1.4178784080761102E-2</v>
      </c>
      <c r="AK222" s="22">
        <v>323.15381792326991</v>
      </c>
      <c r="AL222" s="22">
        <v>119.50517298020505</v>
      </c>
      <c r="AM222" s="22">
        <v>0.27754219348249171</v>
      </c>
      <c r="AN222" s="22">
        <v>0</v>
      </c>
      <c r="AO222" s="22">
        <v>0</v>
      </c>
      <c r="AP222" s="22">
        <v>58.131378883639563</v>
      </c>
      <c r="AQ222" s="22">
        <v>1.7252939725735588</v>
      </c>
      <c r="AR222" s="22">
        <v>31.870272726477467</v>
      </c>
      <c r="AS222" s="22">
        <v>4.601661454528605</v>
      </c>
      <c r="AT222" s="22">
        <v>1.4811582175601013E-2</v>
      </c>
      <c r="AU222" s="22">
        <v>0</v>
      </c>
      <c r="AV222" s="22">
        <v>748.13685336197659</v>
      </c>
      <c r="AW222" s="22">
        <v>15.276601292468889</v>
      </c>
      <c r="AX222" s="22">
        <v>0.21821032311488558</v>
      </c>
      <c r="AY222" s="22">
        <v>4.3102837288835483</v>
      </c>
      <c r="AZ222" s="22">
        <v>1235.2697176147271</v>
      </c>
      <c r="BA222" s="22">
        <v>4387.9298676363287</v>
      </c>
      <c r="BB222" s="22">
        <v>2.1027255277429557E-2</v>
      </c>
      <c r="BC222" s="22">
        <v>7551.4118244752863</v>
      </c>
      <c r="BD222" s="22">
        <v>33053.286354817144</v>
      </c>
    </row>
    <row r="223" spans="1:56" x14ac:dyDescent="0.3">
      <c r="A223" s="23" t="s">
        <v>38</v>
      </c>
      <c r="B223" s="22">
        <v>0</v>
      </c>
      <c r="C223" s="22">
        <v>0</v>
      </c>
      <c r="D223" s="22">
        <v>0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0</v>
      </c>
      <c r="AQ223" s="22"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v>0</v>
      </c>
      <c r="AW223" s="22"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v>0</v>
      </c>
      <c r="BC223" s="22">
        <v>0.8451938312258066</v>
      </c>
      <c r="BD223" s="22">
        <v>0.8451938312258066</v>
      </c>
    </row>
    <row r="224" spans="1:56" x14ac:dyDescent="0.3">
      <c r="A224" s="23" t="s">
        <v>197</v>
      </c>
      <c r="B224" s="22">
        <v>0.40184839465789601</v>
      </c>
      <c r="C224" s="22">
        <v>152.0272811796772</v>
      </c>
      <c r="D224" s="22">
        <v>105.18655381348992</v>
      </c>
      <c r="E224" s="22">
        <v>0.40155838259397791</v>
      </c>
      <c r="F224" s="22">
        <v>0</v>
      </c>
      <c r="G224" s="22">
        <v>0</v>
      </c>
      <c r="H224" s="22">
        <v>0</v>
      </c>
      <c r="I224" s="22">
        <v>62.589529894982952</v>
      </c>
      <c r="J224" s="22">
        <v>87647.474663806468</v>
      </c>
      <c r="K224" s="22">
        <v>2707.3253638963729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14.836559120265539</v>
      </c>
      <c r="R224" s="22">
        <v>613.97431433106362</v>
      </c>
      <c r="S224" s="22">
        <v>704.22174803229564</v>
      </c>
      <c r="T224" s="22">
        <v>0</v>
      </c>
      <c r="U224" s="22">
        <v>3.6910139908672446</v>
      </c>
      <c r="V224" s="22">
        <v>4.8564142273069484</v>
      </c>
      <c r="W224" s="22">
        <v>0.99210560232523337</v>
      </c>
      <c r="X224" s="22">
        <v>93.717198073672435</v>
      </c>
      <c r="Y224" s="22">
        <v>4.4620402789319211</v>
      </c>
      <c r="Z224" s="22">
        <v>31947.163860148947</v>
      </c>
      <c r="AA224" s="22">
        <v>0</v>
      </c>
      <c r="AB224" s="22">
        <v>0</v>
      </c>
      <c r="AC224" s="22">
        <v>9.2798958713830935</v>
      </c>
      <c r="AD224" s="22">
        <v>0</v>
      </c>
      <c r="AE224" s="22">
        <v>5192.8910119247976</v>
      </c>
      <c r="AF224" s="22">
        <v>0</v>
      </c>
      <c r="AG224" s="22">
        <v>9.2307979644604359</v>
      </c>
      <c r="AH224" s="22">
        <v>0</v>
      </c>
      <c r="AI224" s="22">
        <v>54.719310359511567</v>
      </c>
      <c r="AJ224" s="22">
        <v>7.8991484576020871E-2</v>
      </c>
      <c r="AK224" s="22">
        <v>1.2008812651560112</v>
      </c>
      <c r="AL224" s="22">
        <v>130652.37165009258</v>
      </c>
      <c r="AM224" s="22">
        <v>677.83233459458211</v>
      </c>
      <c r="AN224" s="22">
        <v>0</v>
      </c>
      <c r="AO224" s="22">
        <v>0</v>
      </c>
      <c r="AP224" s="22">
        <v>0</v>
      </c>
      <c r="AQ224" s="22">
        <v>0.33579082064475052</v>
      </c>
      <c r="AR224" s="22">
        <v>86.6884830176419</v>
      </c>
      <c r="AS224" s="22">
        <v>712.86339705674811</v>
      </c>
      <c r="AT224" s="22">
        <v>8.2516868746029259E-2</v>
      </c>
      <c r="AU224" s="22">
        <v>0</v>
      </c>
      <c r="AV224" s="22">
        <v>7.5076197816410381E-2</v>
      </c>
      <c r="AW224" s="22">
        <v>224.24947448728153</v>
      </c>
      <c r="AX224" s="22">
        <v>53255.491672574477</v>
      </c>
      <c r="AY224" s="22">
        <v>0</v>
      </c>
      <c r="AZ224" s="22">
        <v>1228.2567382762527</v>
      </c>
      <c r="BA224" s="22">
        <v>21704.338202240233</v>
      </c>
      <c r="BB224" s="22">
        <v>4.7570929674137581</v>
      </c>
      <c r="BC224" s="22">
        <v>846.40396198563042</v>
      </c>
      <c r="BD224" s="22">
        <v>338724.46933322377</v>
      </c>
    </row>
    <row r="225" spans="1:56" x14ac:dyDescent="0.3">
      <c r="A225" s="23" t="s">
        <v>40</v>
      </c>
      <c r="B225" s="22">
        <v>0</v>
      </c>
      <c r="C225" s="22">
        <v>0</v>
      </c>
      <c r="D225" s="22">
        <v>0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625.02602696670965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0</v>
      </c>
      <c r="AQ225" s="22"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625.02602696670965</v>
      </c>
    </row>
    <row r="226" spans="1:56" x14ac:dyDescent="0.3">
      <c r="A226" s="23" t="s">
        <v>41</v>
      </c>
      <c r="B226" s="22">
        <v>2.7356778320814811E-3</v>
      </c>
      <c r="C226" s="22">
        <v>14.297133139688894</v>
      </c>
      <c r="D226" s="22">
        <v>5.2743937462531365E-2</v>
      </c>
      <c r="E226" s="22">
        <v>2.7337035064779846E-3</v>
      </c>
      <c r="F226" s="22">
        <v>0</v>
      </c>
      <c r="G226" s="22">
        <v>0</v>
      </c>
      <c r="H226" s="22">
        <v>0</v>
      </c>
      <c r="I226" s="22">
        <v>9.1748702691047992</v>
      </c>
      <c r="J226" s="22">
        <v>38298.784554169906</v>
      </c>
      <c r="K226" s="22">
        <v>238.79584360343088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4.7979635095728446E-3</v>
      </c>
      <c r="R226" s="22">
        <v>36.320312195611542</v>
      </c>
      <c r="S226" s="22">
        <v>368.33756721350306</v>
      </c>
      <c r="T226" s="22">
        <v>0</v>
      </c>
      <c r="U226" s="22">
        <v>2.5127449274282451E-2</v>
      </c>
      <c r="V226" s="22">
        <v>38.136712112453964</v>
      </c>
      <c r="W226" s="22">
        <v>6.1713569396876621E-3</v>
      </c>
      <c r="X226" s="22">
        <v>0.38530162527905448</v>
      </c>
      <c r="Y226" s="22">
        <v>2.7717460630088037E-3</v>
      </c>
      <c r="Z226" s="22">
        <v>56.579631382489566</v>
      </c>
      <c r="AA226" s="22">
        <v>0</v>
      </c>
      <c r="AB226" s="22">
        <v>0</v>
      </c>
      <c r="AC226" s="22">
        <v>1.5262941367741931</v>
      </c>
      <c r="AD226" s="22">
        <v>0</v>
      </c>
      <c r="AE226" s="22">
        <v>16.979478829407508</v>
      </c>
      <c r="AF226" s="22">
        <v>0</v>
      </c>
      <c r="AG226" s="22">
        <v>6.284083674216337E-2</v>
      </c>
      <c r="AH226" s="22">
        <v>0</v>
      </c>
      <c r="AI226" s="22">
        <v>161.211588188761</v>
      </c>
      <c r="AJ226" s="22">
        <v>5.3775318291813526E-4</v>
      </c>
      <c r="AK226" s="22">
        <v>5.2107455331167861E-3</v>
      </c>
      <c r="AL226" s="22">
        <v>133.16205191631732</v>
      </c>
      <c r="AM226" s="22">
        <v>0.97357558277942902</v>
      </c>
      <c r="AN226" s="22">
        <v>0</v>
      </c>
      <c r="AO226" s="22">
        <v>0</v>
      </c>
      <c r="AP226" s="22">
        <v>48.3452415555087</v>
      </c>
      <c r="AQ226" s="22">
        <v>2.2859752993074261E-3</v>
      </c>
      <c r="AR226" s="22">
        <v>0</v>
      </c>
      <c r="AS226" s="22">
        <v>4.3787020891334265</v>
      </c>
      <c r="AT226" s="22">
        <v>5.6175306807799356E-4</v>
      </c>
      <c r="AU226" s="22">
        <v>0</v>
      </c>
      <c r="AV226" s="22">
        <v>5.1109894381478618E-4</v>
      </c>
      <c r="AW226" s="22">
        <v>4.2600566015205616E-3</v>
      </c>
      <c r="AX226" s="22">
        <v>0.20982199340133503</v>
      </c>
      <c r="AY226" s="22">
        <v>1.0959627267568734E-2</v>
      </c>
      <c r="AZ226" s="22">
        <v>4.3970769005869492</v>
      </c>
      <c r="BA226" s="22">
        <v>154.87058350232343</v>
      </c>
      <c r="BB226" s="22">
        <v>7.9749246402678305E-4</v>
      </c>
      <c r="BC226" s="22">
        <v>278.60686436317246</v>
      </c>
      <c r="BD226" s="22">
        <v>39865.658251943314</v>
      </c>
    </row>
    <row r="227" spans="1:56" x14ac:dyDescent="0.3">
      <c r="A227" s="23" t="s">
        <v>42</v>
      </c>
      <c r="B227" s="22">
        <v>51.986362833004627</v>
      </c>
      <c r="C227" s="22">
        <v>55.773103905331752</v>
      </c>
      <c r="D227" s="22">
        <v>15.859572037357262</v>
      </c>
      <c r="E227" s="22">
        <v>720.16616197883036</v>
      </c>
      <c r="F227" s="22">
        <v>28.280083046281952</v>
      </c>
      <c r="G227" s="22">
        <v>0</v>
      </c>
      <c r="H227" s="22">
        <v>0</v>
      </c>
      <c r="I227" s="22">
        <v>93.742504762625586</v>
      </c>
      <c r="J227" s="22">
        <v>89481.463171298441</v>
      </c>
      <c r="K227" s="22">
        <v>2127.2427397241822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1.3029459488717869</v>
      </c>
      <c r="R227" s="22">
        <v>1078.3110182911207</v>
      </c>
      <c r="S227" s="22">
        <v>28321.599653845431</v>
      </c>
      <c r="T227" s="22">
        <v>0</v>
      </c>
      <c r="U227" s="22">
        <v>5.880130367393833</v>
      </c>
      <c r="V227" s="22">
        <v>229.93881365784461</v>
      </c>
      <c r="W227" s="22">
        <v>3623.9758091582535</v>
      </c>
      <c r="X227" s="22">
        <v>818.79966827386295</v>
      </c>
      <c r="Y227" s="22">
        <v>75.37570679994468</v>
      </c>
      <c r="Z227" s="22">
        <v>32156.445048803871</v>
      </c>
      <c r="AA227" s="22">
        <v>0</v>
      </c>
      <c r="AB227" s="22">
        <v>0</v>
      </c>
      <c r="AC227" s="22">
        <v>0</v>
      </c>
      <c r="AD227" s="22">
        <v>0</v>
      </c>
      <c r="AE227" s="22">
        <v>52723.389348989578</v>
      </c>
      <c r="AF227" s="22">
        <v>0</v>
      </c>
      <c r="AG227" s="22">
        <v>13.825285532550859</v>
      </c>
      <c r="AH227" s="22">
        <v>0.3940492889790328</v>
      </c>
      <c r="AI227" s="22">
        <v>27.26811283554083</v>
      </c>
      <c r="AJ227" s="22">
        <v>0.11830827985924942</v>
      </c>
      <c r="AK227" s="22">
        <v>1.6546675450905133</v>
      </c>
      <c r="AL227" s="22">
        <v>151976.62248583997</v>
      </c>
      <c r="AM227" s="22">
        <v>3206.7360175079593</v>
      </c>
      <c r="AN227" s="22">
        <v>0</v>
      </c>
      <c r="AO227" s="22">
        <v>0</v>
      </c>
      <c r="AP227" s="22">
        <v>192802.91101505802</v>
      </c>
      <c r="AQ227" s="22">
        <v>0.50292553173593468</v>
      </c>
      <c r="AR227" s="22">
        <v>47.925095482416125</v>
      </c>
      <c r="AS227" s="22">
        <v>0</v>
      </c>
      <c r="AT227" s="22">
        <v>0.12358836972254761</v>
      </c>
      <c r="AU227" s="22">
        <v>0</v>
      </c>
      <c r="AV227" s="22">
        <v>10.186984715502977</v>
      </c>
      <c r="AW227" s="22">
        <v>2.0214070837693519</v>
      </c>
      <c r="AX227" s="22">
        <v>453.8921722085995</v>
      </c>
      <c r="AY227" s="22">
        <v>0</v>
      </c>
      <c r="AZ227" s="22">
        <v>1610.04201638258</v>
      </c>
      <c r="BA227" s="22">
        <v>32415.977646057599</v>
      </c>
      <c r="BB227" s="22">
        <v>100.92226718576312</v>
      </c>
      <c r="BC227" s="22">
        <v>2721.2166078564651</v>
      </c>
      <c r="BD227" s="22">
        <v>597001.87249648443</v>
      </c>
    </row>
    <row r="228" spans="1:56" x14ac:dyDescent="0.3">
      <c r="A228" s="23" t="s">
        <v>43</v>
      </c>
      <c r="B228" s="22">
        <v>9.3257402399198942E-4</v>
      </c>
      <c r="C228" s="22">
        <v>5.1307995628083893E-2</v>
      </c>
      <c r="D228" s="22">
        <v>1.7980050656472797E-2</v>
      </c>
      <c r="E228" s="22">
        <v>9.3190098978045653E-4</v>
      </c>
      <c r="F228" s="22">
        <v>0</v>
      </c>
      <c r="G228" s="22">
        <v>2.5367345548387096E-2</v>
      </c>
      <c r="H228" s="22">
        <v>0</v>
      </c>
      <c r="I228" s="22">
        <v>0.93740523364178552</v>
      </c>
      <c r="J228" s="22">
        <v>223.83256830731116</v>
      </c>
      <c r="K228" s="22">
        <v>0.11438973082184961</v>
      </c>
      <c r="L228" s="22">
        <v>0</v>
      </c>
      <c r="M228" s="22">
        <v>0</v>
      </c>
      <c r="N228" s="22">
        <v>1.0354489228387094</v>
      </c>
      <c r="O228" s="22">
        <v>0</v>
      </c>
      <c r="P228" s="22">
        <v>47.36890556696774</v>
      </c>
      <c r="Q228" s="22">
        <v>1.6542715099219809E-3</v>
      </c>
      <c r="R228" s="22">
        <v>2.7421913345238527</v>
      </c>
      <c r="S228" s="22">
        <v>327.80304360931211</v>
      </c>
      <c r="T228" s="22">
        <v>0</v>
      </c>
      <c r="U228" s="22">
        <v>8.5657770836789944E-3</v>
      </c>
      <c r="V228" s="22">
        <v>0.20584999041978291</v>
      </c>
      <c r="W228" s="22">
        <v>2.1113165006886279E-3</v>
      </c>
      <c r="X228" s="22">
        <v>0.13134671156206493</v>
      </c>
      <c r="Y228" s="22">
        <v>1.3022371031132898E-3</v>
      </c>
      <c r="Z228" s="22">
        <v>212.80409919736474</v>
      </c>
      <c r="AA228" s="22">
        <v>0</v>
      </c>
      <c r="AB228" s="22">
        <v>30.365865682580647</v>
      </c>
      <c r="AC228" s="22">
        <v>8.7090709512258062</v>
      </c>
      <c r="AD228" s="22">
        <v>0</v>
      </c>
      <c r="AE228" s="22">
        <v>1.7811111847347814E-2</v>
      </c>
      <c r="AF228" s="22">
        <v>0</v>
      </c>
      <c r="AG228" s="22">
        <v>2.1422015159977166E-2</v>
      </c>
      <c r="AH228" s="22">
        <v>0</v>
      </c>
      <c r="AI228" s="22">
        <v>4.1493411195115346</v>
      </c>
      <c r="AJ228" s="22">
        <v>1.8331641388010078E-4</v>
      </c>
      <c r="AK228" s="22">
        <v>1.8146864956427138E-3</v>
      </c>
      <c r="AL228" s="22">
        <v>11.782628561809126</v>
      </c>
      <c r="AM228" s="22">
        <v>2.2160542899816334E-4</v>
      </c>
      <c r="AN228" s="22">
        <v>2.808856988903226</v>
      </c>
      <c r="AO228" s="22">
        <v>0</v>
      </c>
      <c r="AP228" s="22">
        <v>11.17975190315291</v>
      </c>
      <c r="AQ228" s="22">
        <v>7.7927347972819438E-4</v>
      </c>
      <c r="AR228" s="22">
        <v>108.88720644364912</v>
      </c>
      <c r="AS228" s="22">
        <v>292.90792833308035</v>
      </c>
      <c r="AT228" s="22">
        <v>0</v>
      </c>
      <c r="AU228" s="22">
        <v>0</v>
      </c>
      <c r="AV228" s="22">
        <v>1.9822863664225605</v>
      </c>
      <c r="AW228" s="22">
        <v>1.5320906033811496E-3</v>
      </c>
      <c r="AX228" s="22">
        <v>2.1076329936925071E-3</v>
      </c>
      <c r="AY228" s="22">
        <v>0.6640025009046765</v>
      </c>
      <c r="AZ228" s="22">
        <v>42.949188956800874</v>
      </c>
      <c r="BA228" s="22">
        <v>50.544721457533861</v>
      </c>
      <c r="BB228" s="22">
        <v>2.7185977367622741E-4</v>
      </c>
      <c r="BC228" s="22">
        <v>2.1052678761375736</v>
      </c>
      <c r="BD228" s="22">
        <v>1386.1676628077169</v>
      </c>
    </row>
    <row r="229" spans="1:56" x14ac:dyDescent="0.3">
      <c r="A229" s="23" t="s">
        <v>44</v>
      </c>
      <c r="B229" s="22">
        <v>0</v>
      </c>
      <c r="C229" s="22">
        <v>0</v>
      </c>
      <c r="D229" s="22">
        <v>0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247.6932194469172</v>
      </c>
      <c r="K229" s="22">
        <v>3.0777067822863491E-2</v>
      </c>
      <c r="L229" s="22">
        <v>4.0357140645161285E-2</v>
      </c>
      <c r="M229" s="22">
        <v>0</v>
      </c>
      <c r="N229" s="22">
        <v>0</v>
      </c>
      <c r="O229" s="22">
        <v>0</v>
      </c>
      <c r="P229" s="22">
        <v>0</v>
      </c>
      <c r="Q229" s="22">
        <v>1.4563922513712053E-5</v>
      </c>
      <c r="R229" s="22">
        <v>1.2862705672492059E-3</v>
      </c>
      <c r="S229" s="22">
        <v>2.8386519197788602</v>
      </c>
      <c r="T229" s="22">
        <v>0</v>
      </c>
      <c r="U229" s="22">
        <v>0</v>
      </c>
      <c r="V229" s="22">
        <v>0.64024173032706799</v>
      </c>
      <c r="W229" s="22">
        <v>5.8812815475339459E-6</v>
      </c>
      <c r="X229" s="22">
        <v>0</v>
      </c>
      <c r="Y229" s="22">
        <v>2.7864849037075089E-4</v>
      </c>
      <c r="Z229" s="22">
        <v>0.46722813516507861</v>
      </c>
      <c r="AA229" s="22">
        <v>0</v>
      </c>
      <c r="AB229" s="22">
        <v>0</v>
      </c>
      <c r="AC229" s="22">
        <v>0</v>
      </c>
      <c r="AD229" s="22">
        <v>0</v>
      </c>
      <c r="AE229" s="22">
        <v>565.27719438801603</v>
      </c>
      <c r="AF229" s="22">
        <v>0</v>
      </c>
      <c r="AG229" s="22">
        <v>0</v>
      </c>
      <c r="AH229" s="22">
        <v>0</v>
      </c>
      <c r="AI229" s="22">
        <v>3.3857720733289045E-4</v>
      </c>
      <c r="AJ229" s="22">
        <v>0</v>
      </c>
      <c r="AK229" s="22">
        <v>2.9924810605558066E-5</v>
      </c>
      <c r="AL229" s="22">
        <v>8.8820301254193552</v>
      </c>
      <c r="AM229" s="22">
        <v>3.5755284924698221E-5</v>
      </c>
      <c r="AN229" s="22">
        <v>0</v>
      </c>
      <c r="AO229" s="22">
        <v>0</v>
      </c>
      <c r="AP229" s="22">
        <v>8.1333265108666994E-3</v>
      </c>
      <c r="AQ229" s="22">
        <v>0</v>
      </c>
      <c r="AR229" s="22">
        <v>6.7379536258227433E-5</v>
      </c>
      <c r="AS229" s="22">
        <v>5.3998687065157265E-3</v>
      </c>
      <c r="AT229" s="22">
        <v>0</v>
      </c>
      <c r="AU229" s="22">
        <v>0</v>
      </c>
      <c r="AV229" s="22">
        <v>0</v>
      </c>
      <c r="AW229" s="22">
        <v>6.2273664644081191E-5</v>
      </c>
      <c r="AX229" s="22">
        <v>0</v>
      </c>
      <c r="AY229" s="22">
        <v>0</v>
      </c>
      <c r="AZ229" s="22">
        <v>257.26186248514824</v>
      </c>
      <c r="BA229" s="22">
        <v>1.8504516050329784E-2</v>
      </c>
      <c r="BB229" s="22">
        <v>0</v>
      </c>
      <c r="BC229" s="22">
        <v>47.802501565533277</v>
      </c>
      <c r="BD229" s="22">
        <v>1130.9682209908065</v>
      </c>
    </row>
    <row r="230" spans="1:56" x14ac:dyDescent="0.3">
      <c r="A230" s="23" t="s">
        <v>45</v>
      </c>
      <c r="B230" s="22">
        <v>2.6983786700925057E-4</v>
      </c>
      <c r="C230" s="22">
        <v>1.4845835016439438E-2</v>
      </c>
      <c r="D230" s="22">
        <v>5.2024808680523234E-3</v>
      </c>
      <c r="E230" s="22">
        <v>2.696431263115771E-4</v>
      </c>
      <c r="F230" s="22">
        <v>0</v>
      </c>
      <c r="G230" s="22">
        <v>0</v>
      </c>
      <c r="H230" s="22">
        <v>0</v>
      </c>
      <c r="I230" s="22">
        <v>4.2028350662821443E-2</v>
      </c>
      <c r="J230" s="22">
        <v>7.5804763276669149</v>
      </c>
      <c r="K230" s="22">
        <v>0.4192697082745287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4.7315350558914767E-4</v>
      </c>
      <c r="R230" s="22">
        <v>0.38647804215849935</v>
      </c>
      <c r="S230" s="22">
        <v>5.4679580311076559E-2</v>
      </c>
      <c r="T230" s="22">
        <v>0</v>
      </c>
      <c r="U230" s="22">
        <v>1.2856035760095518E-2</v>
      </c>
      <c r="V230" s="22">
        <v>3.9803757933336363E-4</v>
      </c>
      <c r="W230" s="22">
        <v>6.0868061363556598E-4</v>
      </c>
      <c r="X230" s="22">
        <v>3.8004829187576965E-2</v>
      </c>
      <c r="Y230" s="22">
        <v>2.7146044710808797E-4</v>
      </c>
      <c r="Z230" s="22">
        <v>0.31199176930065664</v>
      </c>
      <c r="AA230" s="22">
        <v>0</v>
      </c>
      <c r="AB230" s="22">
        <v>0</v>
      </c>
      <c r="AC230" s="22">
        <v>0</v>
      </c>
      <c r="AD230" s="22">
        <v>0</v>
      </c>
      <c r="AE230" s="22">
        <v>3.2338632743289943E-2</v>
      </c>
      <c r="AF230" s="22">
        <v>9.576172944516129</v>
      </c>
      <c r="AG230" s="22">
        <v>6.1984043401338831E-3</v>
      </c>
      <c r="AH230" s="22">
        <v>0</v>
      </c>
      <c r="AI230" s="22">
        <v>5.3916089321072082E-3</v>
      </c>
      <c r="AJ230" s="22">
        <v>5.3042127312797902E-5</v>
      </c>
      <c r="AK230" s="22">
        <v>5.1376223365277157E-4</v>
      </c>
      <c r="AL230" s="22">
        <v>0.27169019572444247</v>
      </c>
      <c r="AM230" s="22">
        <v>1.6731023116345139E-3</v>
      </c>
      <c r="AN230" s="22">
        <v>0</v>
      </c>
      <c r="AO230" s="22">
        <v>0.21562243716129031</v>
      </c>
      <c r="AP230" s="22">
        <v>6.0552705295612415E-2</v>
      </c>
      <c r="AQ230" s="22">
        <v>2.2548075345977961E-4</v>
      </c>
      <c r="AR230" s="22">
        <v>0.68570070500095515</v>
      </c>
      <c r="AS230" s="22">
        <v>1.2026072921247936E-2</v>
      </c>
      <c r="AT230" s="22">
        <v>5.5409393569101087E-5</v>
      </c>
      <c r="AU230" s="22">
        <v>3.2285712516129036E-2</v>
      </c>
      <c r="AV230" s="22">
        <v>0</v>
      </c>
      <c r="AW230" s="22">
        <v>4.1976489643969704E-4</v>
      </c>
      <c r="AX230" s="22">
        <v>448.39645542564699</v>
      </c>
      <c r="AY230" s="22">
        <v>0</v>
      </c>
      <c r="AZ230" s="22">
        <v>0.17679679984992636</v>
      </c>
      <c r="BA230" s="22">
        <v>14.391883184608377</v>
      </c>
      <c r="BB230" s="22">
        <v>13.403261600756762</v>
      </c>
      <c r="BC230" s="22">
        <v>2913.9445651264214</v>
      </c>
      <c r="BD230" s="22">
        <v>3410.0820058904965</v>
      </c>
    </row>
    <row r="231" spans="1:56" x14ac:dyDescent="0.3">
      <c r="A231" s="23" t="s">
        <v>46</v>
      </c>
      <c r="B231" s="22">
        <v>3.0324967987948814E-2</v>
      </c>
      <c r="C231" s="22">
        <v>1.6684073166516022</v>
      </c>
      <c r="D231" s="22">
        <v>0.58466614612023471</v>
      </c>
      <c r="E231" s="22">
        <v>3.0303082603631366E-2</v>
      </c>
      <c r="F231" s="22">
        <v>0</v>
      </c>
      <c r="G231" s="22">
        <v>0</v>
      </c>
      <c r="H231" s="22">
        <v>0</v>
      </c>
      <c r="I231" s="22">
        <v>9.7598088602640019</v>
      </c>
      <c r="J231" s="22">
        <v>60.591229211525302</v>
      </c>
      <c r="K231" s="22">
        <v>2.6774818562018261</v>
      </c>
      <c r="L231" s="22">
        <v>0</v>
      </c>
      <c r="M231" s="22">
        <v>0</v>
      </c>
      <c r="N231" s="22">
        <v>0</v>
      </c>
      <c r="O231" s="22">
        <v>0.86479587096774191</v>
      </c>
      <c r="P231" s="22">
        <v>0</v>
      </c>
      <c r="Q231" s="22">
        <v>0.98151382545070132</v>
      </c>
      <c r="R231" s="22">
        <v>36.820581484429745</v>
      </c>
      <c r="S231" s="22">
        <v>6.6155105700324928</v>
      </c>
      <c r="T231" s="22">
        <v>0</v>
      </c>
      <c r="U231" s="22">
        <v>0.27853758433303982</v>
      </c>
      <c r="V231" s="22">
        <v>64.518365393619533</v>
      </c>
      <c r="W231" s="22">
        <v>0.15378208821942871</v>
      </c>
      <c r="X231" s="22">
        <v>4.271065589401597</v>
      </c>
      <c r="Y231" s="22">
        <v>3.2909778565830376E-2</v>
      </c>
      <c r="Z231" s="22">
        <v>427.37718345653536</v>
      </c>
      <c r="AA231" s="22">
        <v>0</v>
      </c>
      <c r="AB231" s="22">
        <v>0</v>
      </c>
      <c r="AC231" s="22">
        <v>0</v>
      </c>
      <c r="AD231" s="22">
        <v>0</v>
      </c>
      <c r="AE231" s="22">
        <v>0.48446635233231017</v>
      </c>
      <c r="AF231" s="22">
        <v>0</v>
      </c>
      <c r="AG231" s="22">
        <v>0.6965901979371899</v>
      </c>
      <c r="AH231" s="22">
        <v>0</v>
      </c>
      <c r="AI231" s="22">
        <v>0.60883992746688753</v>
      </c>
      <c r="AJ231" s="22">
        <v>5.9609899477828287E-3</v>
      </c>
      <c r="AK231" s="22">
        <v>23.574678111604637</v>
      </c>
      <c r="AL231" s="22">
        <v>82.374704960256068</v>
      </c>
      <c r="AM231" s="22">
        <v>5.9952930623725555E-3</v>
      </c>
      <c r="AN231" s="22">
        <v>0</v>
      </c>
      <c r="AO231" s="22">
        <v>0</v>
      </c>
      <c r="AP231" s="22">
        <v>97.499704627218946</v>
      </c>
      <c r="AQ231" s="22">
        <v>2.5340018828165393E-2</v>
      </c>
      <c r="AR231" s="22">
        <v>338.79248861233845</v>
      </c>
      <c r="AS231" s="22">
        <v>131.88744811282888</v>
      </c>
      <c r="AT231" s="22">
        <v>6.2270284924726468E-3</v>
      </c>
      <c r="AU231" s="22">
        <v>0</v>
      </c>
      <c r="AV231" s="22">
        <v>5.6655279097923422E-3</v>
      </c>
      <c r="AW231" s="22">
        <v>0</v>
      </c>
      <c r="AX231" s="22">
        <v>6.8534938160167994E-2</v>
      </c>
      <c r="AY231" s="22">
        <v>5.948033496377727</v>
      </c>
      <c r="AZ231" s="22">
        <v>21.161184205558332</v>
      </c>
      <c r="BA231" s="22">
        <v>1622.4715343380683</v>
      </c>
      <c r="BB231" s="22">
        <v>8.840197905848406E-3</v>
      </c>
      <c r="BC231" s="22">
        <v>78.573973765405754</v>
      </c>
      <c r="BD231" s="22">
        <v>3021.4566777846103</v>
      </c>
    </row>
    <row r="232" spans="1:56" x14ac:dyDescent="0.3">
      <c r="A232" s="23" t="s">
        <v>47</v>
      </c>
      <c r="B232" s="22">
        <v>1.9559381452725064E-4</v>
      </c>
      <c r="C232" s="22">
        <v>1.0762244315887697E-2</v>
      </c>
      <c r="D232" s="22">
        <v>3.7710536673954361E-3</v>
      </c>
      <c r="E232" s="22">
        <v>1.9545265540705817E-4</v>
      </c>
      <c r="F232" s="22">
        <v>0</v>
      </c>
      <c r="G232" s="22">
        <v>0</v>
      </c>
      <c r="H232" s="22">
        <v>0</v>
      </c>
      <c r="I232" s="22">
        <v>3.9716221027823316E-2</v>
      </c>
      <c r="J232" s="22">
        <v>1.3194416487548306</v>
      </c>
      <c r="K232" s="22">
        <v>1.5718789117370836E-2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3.4304460561614288E-4</v>
      </c>
      <c r="R232" s="22">
        <v>0.28632372365978825</v>
      </c>
      <c r="S232" s="22">
        <v>4.1883755211114974E-2</v>
      </c>
      <c r="T232" s="22">
        <v>0</v>
      </c>
      <c r="U232" s="22">
        <v>1.7965469454264728E-3</v>
      </c>
      <c r="V232" s="22">
        <v>2.9004945376811126E-4</v>
      </c>
      <c r="W232" s="22">
        <v>4.4123700335010061E-4</v>
      </c>
      <c r="X232" s="22">
        <v>2.755463041638144E-2</v>
      </c>
      <c r="Y232" s="22">
        <v>9.4499103073776985E-3</v>
      </c>
      <c r="Z232" s="22">
        <v>1.2027117207764084</v>
      </c>
      <c r="AA232" s="22">
        <v>0</v>
      </c>
      <c r="AB232" s="22">
        <v>0</v>
      </c>
      <c r="AC232" s="22">
        <v>0</v>
      </c>
      <c r="AD232" s="22">
        <v>0</v>
      </c>
      <c r="AE232" s="22">
        <v>3.3211060618536736</v>
      </c>
      <c r="AF232" s="22">
        <v>0</v>
      </c>
      <c r="AG232" s="22">
        <v>4.4929555747914721E-3</v>
      </c>
      <c r="AH232" s="22">
        <v>0</v>
      </c>
      <c r="AI232" s="22">
        <v>0.87986860857399585</v>
      </c>
      <c r="AJ232" s="22">
        <v>3.844794700884048E-5</v>
      </c>
      <c r="AK232" s="22">
        <v>3.725603476784066E-4</v>
      </c>
      <c r="AL232" s="22">
        <v>8.3769650496708925E-2</v>
      </c>
      <c r="AM232" s="22">
        <v>4.5354827103879485E-3</v>
      </c>
      <c r="AN232" s="22">
        <v>0</v>
      </c>
      <c r="AO232" s="22">
        <v>0</v>
      </c>
      <c r="AP232" s="22">
        <v>2.4105074925150113E-2</v>
      </c>
      <c r="AQ232" s="22">
        <v>1.6344125885847202E-4</v>
      </c>
      <c r="AR232" s="22">
        <v>5.5822872905088366E-3</v>
      </c>
      <c r="AS232" s="22">
        <v>2.4389755676509082</v>
      </c>
      <c r="AT232" s="22">
        <v>4.0163876067292876E-5</v>
      </c>
      <c r="AU232" s="22">
        <v>0</v>
      </c>
      <c r="AV232" s="22">
        <v>3.6542238581332137E-5</v>
      </c>
      <c r="AW232" s="22">
        <v>3.0808810869050471E-4</v>
      </c>
      <c r="AX232" s="22">
        <v>0</v>
      </c>
      <c r="AY232" s="22">
        <v>1.1589621725083799E-5</v>
      </c>
      <c r="AZ232" s="22">
        <v>4.4503293872485088</v>
      </c>
      <c r="BA232" s="22">
        <v>10.44091698379424</v>
      </c>
      <c r="BB232" s="22">
        <v>5.701862670614671E-5</v>
      </c>
      <c r="BC232" s="22">
        <v>0.50505118167528229</v>
      </c>
      <c r="BD232" s="22">
        <v>25.120356715551942</v>
      </c>
    </row>
    <row r="233" spans="1:56" x14ac:dyDescent="0.3">
      <c r="A233" s="23" t="s">
        <v>48</v>
      </c>
      <c r="B233" s="22">
        <v>7.1869172721940719E-6</v>
      </c>
      <c r="C233" s="22">
        <v>3.9540702453052829E-4</v>
      </c>
      <c r="D233" s="22">
        <v>1.3856394591046285E-4</v>
      </c>
      <c r="E233" s="22">
        <v>7.1817305083820825E-6</v>
      </c>
      <c r="F233" s="22">
        <v>0</v>
      </c>
      <c r="G233" s="22">
        <v>0</v>
      </c>
      <c r="H233" s="22">
        <v>0</v>
      </c>
      <c r="I233" s="22">
        <v>1.1193917393740207E-3</v>
      </c>
      <c r="J233" s="22">
        <v>3.6572041505985664E-4</v>
      </c>
      <c r="K233" s="22">
        <v>5.7166614198669364E-4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1.2602067824680977E-5</v>
      </c>
      <c r="R233" s="22">
        <v>8.7237279240900707E-3</v>
      </c>
      <c r="S233" s="22">
        <v>1.4507969632211073E-3</v>
      </c>
      <c r="T233" s="22">
        <v>0</v>
      </c>
      <c r="U233" s="22">
        <v>6.6012487683214224E-5</v>
      </c>
      <c r="V233" s="22">
        <v>1.0601414788811688E-5</v>
      </c>
      <c r="W233" s="22">
        <v>1.6211724706663089E-5</v>
      </c>
      <c r="X233" s="22">
        <v>1.0122284405161663E-3</v>
      </c>
      <c r="Y233" s="22">
        <v>7.2301334044111787E-6</v>
      </c>
      <c r="Z233" s="22">
        <v>8.1074499675209705E-3</v>
      </c>
      <c r="AA233" s="22">
        <v>0</v>
      </c>
      <c r="AB233" s="22">
        <v>0</v>
      </c>
      <c r="AC233" s="22">
        <v>0</v>
      </c>
      <c r="AD233" s="22">
        <v>0</v>
      </c>
      <c r="AE233" s="22">
        <v>1.0910209524698123E-4</v>
      </c>
      <c r="AF233" s="22">
        <v>0</v>
      </c>
      <c r="AG233" s="22">
        <v>1.6508957658868437E-4</v>
      </c>
      <c r="AH233" s="22">
        <v>0</v>
      </c>
      <c r="AI233" s="22">
        <v>1.4360122168379262E-4</v>
      </c>
      <c r="AJ233" s="22">
        <v>1.4127349328817358E-6</v>
      </c>
      <c r="AK233" s="22">
        <v>1.368364904364416E-5</v>
      </c>
      <c r="AL233" s="22">
        <v>1.373467198059302E-3</v>
      </c>
      <c r="AM233" s="22">
        <v>1.3478042186963635E-6</v>
      </c>
      <c r="AN233" s="22">
        <v>0</v>
      </c>
      <c r="AO233" s="22">
        <v>0</v>
      </c>
      <c r="AP233" s="22">
        <v>8.8415822298222168E-4</v>
      </c>
      <c r="AQ233" s="22">
        <v>6.0055007829270666E-6</v>
      </c>
      <c r="AR233" s="22">
        <v>2.0510315126622981E-4</v>
      </c>
      <c r="AS233" s="22">
        <v>2.9537781624922006E-4</v>
      </c>
      <c r="AT233" s="22">
        <v>1.4757851894445937E-6</v>
      </c>
      <c r="AU233" s="22">
        <v>0</v>
      </c>
      <c r="AV233" s="22">
        <v>1.3427114055706641E-6</v>
      </c>
      <c r="AW233" s="22">
        <v>1.1180104623269178E-5</v>
      </c>
      <c r="AX233" s="22">
        <v>1.6242554023727443E-5</v>
      </c>
      <c r="AY233" s="22">
        <v>0</v>
      </c>
      <c r="AZ233" s="22">
        <v>4.7070192363768502E-3</v>
      </c>
      <c r="BA233" s="22">
        <v>0.38330234632258053</v>
      </c>
      <c r="BB233" s="22">
        <v>2.0950977110480114E-6</v>
      </c>
      <c r="BC233" s="22">
        <v>9.8436472097072937E-3</v>
      </c>
      <c r="BD233" s="22">
        <v>0.42309567703107059</v>
      </c>
    </row>
    <row r="234" spans="1:56" x14ac:dyDescent="0.3">
      <c r="A234" s="23" t="s">
        <v>49</v>
      </c>
      <c r="B234" s="22">
        <v>65.949577399221795</v>
      </c>
      <c r="C234" s="22">
        <v>6640.1210798521543</v>
      </c>
      <c r="D234" s="22">
        <v>2227.819703462701</v>
      </c>
      <c r="E234" s="22">
        <v>5.6385276102409518</v>
      </c>
      <c r="F234" s="22">
        <v>0</v>
      </c>
      <c r="G234" s="22">
        <v>0</v>
      </c>
      <c r="H234" s="22">
        <v>0</v>
      </c>
      <c r="I234" s="22">
        <v>361.89534645851808</v>
      </c>
      <c r="J234" s="22">
        <v>8978.8139130733143</v>
      </c>
      <c r="K234" s="22">
        <v>136.59731659510896</v>
      </c>
      <c r="L234" s="22">
        <v>1.2683672774193548E-2</v>
      </c>
      <c r="M234" s="22">
        <v>0</v>
      </c>
      <c r="N234" s="22">
        <v>19.357590775741937</v>
      </c>
      <c r="O234" s="22">
        <v>61.461619080258075</v>
      </c>
      <c r="P234" s="22">
        <v>0</v>
      </c>
      <c r="Q234" s="22">
        <v>1014.762132690154</v>
      </c>
      <c r="R234" s="22">
        <v>22987.486020448971</v>
      </c>
      <c r="S234" s="22">
        <v>29103.61588534063</v>
      </c>
      <c r="T234" s="22">
        <v>9.048070932645162</v>
      </c>
      <c r="U234" s="22">
        <v>3.9967649665654421</v>
      </c>
      <c r="V234" s="22">
        <v>176.25248839684897</v>
      </c>
      <c r="W234" s="22">
        <v>60.489722175581527</v>
      </c>
      <c r="X234" s="22">
        <v>1602.632421986649</v>
      </c>
      <c r="Y234" s="22">
        <v>9583.2090947935176</v>
      </c>
      <c r="Z234" s="22">
        <v>4640.3167854484836</v>
      </c>
      <c r="AA234" s="22">
        <v>0</v>
      </c>
      <c r="AB234" s="22">
        <v>3.3208161445161291</v>
      </c>
      <c r="AC234" s="22">
        <v>170.37170494761293</v>
      </c>
      <c r="AD234" s="22">
        <v>2.5863161847741933</v>
      </c>
      <c r="AE234" s="22">
        <v>6628.628205077317</v>
      </c>
      <c r="AF234" s="22">
        <v>0</v>
      </c>
      <c r="AG234" s="22">
        <v>8.8616962427214769</v>
      </c>
      <c r="AH234" s="22">
        <v>0</v>
      </c>
      <c r="AI234" s="22">
        <v>4610.5336468696614</v>
      </c>
      <c r="AJ234" s="22">
        <v>1.7986333946033326</v>
      </c>
      <c r="AK234" s="22">
        <v>97.582082159899855</v>
      </c>
      <c r="AL234" s="22">
        <v>13341.414326078675</v>
      </c>
      <c r="AM234" s="22">
        <v>43.851428820794752</v>
      </c>
      <c r="AN234" s="22">
        <v>22.029233486451616</v>
      </c>
      <c r="AO234" s="22">
        <v>0.42202038503225803</v>
      </c>
      <c r="AP234" s="22">
        <v>1298.0680524094275</v>
      </c>
      <c r="AQ234" s="22">
        <v>4.0432312446885561</v>
      </c>
      <c r="AR234" s="22">
        <v>230.63103272766466</v>
      </c>
      <c r="AS234" s="22">
        <v>17412.021432708043</v>
      </c>
      <c r="AT234" s="22">
        <v>5.2850621425486417E-2</v>
      </c>
      <c r="AU234" s="22">
        <v>0</v>
      </c>
      <c r="AV234" s="22">
        <v>26.189134588524318</v>
      </c>
      <c r="AW234" s="22">
        <v>249.18557005817669</v>
      </c>
      <c r="AX234" s="22">
        <v>21.096901747502663</v>
      </c>
      <c r="AY234" s="22">
        <v>211.5563020308268</v>
      </c>
      <c r="AZ234" s="22">
        <v>0</v>
      </c>
      <c r="BA234" s="22">
        <v>14072.668736242238</v>
      </c>
      <c r="BB234" s="22">
        <v>7.5029358451329478E-2</v>
      </c>
      <c r="BC234" s="22">
        <v>5280.7759116805773</v>
      </c>
      <c r="BD234" s="22">
        <v>151417.24104036973</v>
      </c>
    </row>
    <row r="235" spans="1:56" x14ac:dyDescent="0.3">
      <c r="A235" s="23" t="s">
        <v>50</v>
      </c>
      <c r="B235" s="22">
        <v>611.03017059096771</v>
      </c>
      <c r="C235" s="22">
        <v>15167.119472259097</v>
      </c>
      <c r="D235" s="22">
        <v>1396.3158443860646</v>
      </c>
      <c r="E235" s="22">
        <v>1192.7256004428389</v>
      </c>
      <c r="F235" s="22">
        <v>0</v>
      </c>
      <c r="G235" s="22">
        <v>1088.8549683809031</v>
      </c>
      <c r="H235" s="22">
        <v>0</v>
      </c>
      <c r="I235" s="22">
        <v>1791.3122232464516</v>
      </c>
      <c r="J235" s="22">
        <v>63283.134587563356</v>
      </c>
      <c r="K235" s="22">
        <v>2544.0936794353547</v>
      </c>
      <c r="L235" s="22">
        <v>0</v>
      </c>
      <c r="M235" s="22">
        <v>0</v>
      </c>
      <c r="N235" s="22">
        <v>12111.026856600774</v>
      </c>
      <c r="O235" s="22">
        <v>272.20401314167742</v>
      </c>
      <c r="P235" s="22">
        <v>0</v>
      </c>
      <c r="Q235" s="22">
        <v>304.42284811045158</v>
      </c>
      <c r="R235" s="22">
        <v>24250.962974372131</v>
      </c>
      <c r="S235" s="22">
        <v>37748.982311074062</v>
      </c>
      <c r="T235" s="22">
        <v>143.50682121600002</v>
      </c>
      <c r="U235" s="22">
        <v>179.88878350761291</v>
      </c>
      <c r="V235" s="22">
        <v>282.32298962787098</v>
      </c>
      <c r="W235" s="22">
        <v>92.057520464516131</v>
      </c>
      <c r="X235" s="22">
        <v>1086.3332236211611</v>
      </c>
      <c r="Y235" s="22">
        <v>29387.650680074323</v>
      </c>
      <c r="Z235" s="22">
        <v>93579.945166786056</v>
      </c>
      <c r="AA235" s="22">
        <v>0</v>
      </c>
      <c r="AB235" s="22">
        <v>6.6416322890322581</v>
      </c>
      <c r="AC235" s="22">
        <v>3.9780610064516133</v>
      </c>
      <c r="AD235" s="22">
        <v>0</v>
      </c>
      <c r="AE235" s="22">
        <v>32860.64841318813</v>
      </c>
      <c r="AF235" s="22">
        <v>0</v>
      </c>
      <c r="AG235" s="22">
        <v>6787.4507096113548</v>
      </c>
      <c r="AH235" s="22">
        <v>0</v>
      </c>
      <c r="AI235" s="22">
        <v>6522.7237215700643</v>
      </c>
      <c r="AJ235" s="22">
        <v>59.864629371870961</v>
      </c>
      <c r="AK235" s="22">
        <v>153.98728237625807</v>
      </c>
      <c r="AL235" s="22">
        <v>72594.175531305285</v>
      </c>
      <c r="AM235" s="22">
        <v>184.09515062400001</v>
      </c>
      <c r="AN235" s="22">
        <v>93.706686190451606</v>
      </c>
      <c r="AO235" s="22">
        <v>5.2666068541935482</v>
      </c>
      <c r="AP235" s="22">
        <v>40509.835345975742</v>
      </c>
      <c r="AQ235" s="22">
        <v>41.085587033806448</v>
      </c>
      <c r="AR235" s="22">
        <v>928.71120419922579</v>
      </c>
      <c r="AS235" s="22">
        <v>37321.126283504513</v>
      </c>
      <c r="AT235" s="22">
        <v>0</v>
      </c>
      <c r="AU235" s="22">
        <v>2.5597957780645162</v>
      </c>
      <c r="AV235" s="22">
        <v>213.17823576464517</v>
      </c>
      <c r="AW235" s="22">
        <v>512.15114029625806</v>
      </c>
      <c r="AX235" s="22">
        <v>169.16185552412904</v>
      </c>
      <c r="AY235" s="22">
        <v>100.24281338322581</v>
      </c>
      <c r="AZ235" s="22">
        <v>20663.868398022194</v>
      </c>
      <c r="BA235" s="22">
        <v>0</v>
      </c>
      <c r="BB235" s="22">
        <v>33.667368052645159</v>
      </c>
      <c r="BC235" s="22">
        <v>19147.950419885419</v>
      </c>
      <c r="BD235" s="22">
        <v>525429.96760670876</v>
      </c>
    </row>
    <row r="236" spans="1:56" x14ac:dyDescent="0.3">
      <c r="A236" s="23" t="s">
        <v>229</v>
      </c>
      <c r="B236" s="22">
        <v>0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0</v>
      </c>
      <c r="AQ236" s="22"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v>0</v>
      </c>
      <c r="AW236" s="22">
        <v>0</v>
      </c>
      <c r="AX236" s="22">
        <v>0</v>
      </c>
      <c r="AY236" s="22">
        <v>0</v>
      </c>
      <c r="AZ236" s="22">
        <v>0</v>
      </c>
      <c r="BA236" s="22">
        <v>0</v>
      </c>
      <c r="BB236" s="22">
        <v>0</v>
      </c>
      <c r="BC236" s="22">
        <v>0</v>
      </c>
      <c r="BD236" s="22">
        <v>0</v>
      </c>
    </row>
    <row r="237" spans="1:56" x14ac:dyDescent="0.3">
      <c r="A237" s="23" t="s">
        <v>51</v>
      </c>
      <c r="B237" s="22">
        <v>0.93663995698727964</v>
      </c>
      <c r="C237" s="22">
        <v>23.183803318453201</v>
      </c>
      <c r="D237" s="22">
        <v>107.27312379692421</v>
      </c>
      <c r="E237" s="22">
        <v>7.4680600920565138E-2</v>
      </c>
      <c r="F237" s="22">
        <v>0</v>
      </c>
      <c r="G237" s="22">
        <v>0</v>
      </c>
      <c r="H237" s="22">
        <v>0</v>
      </c>
      <c r="I237" s="22">
        <v>39.839931190094148</v>
      </c>
      <c r="J237" s="22">
        <v>23201.487504364584</v>
      </c>
      <c r="K237" s="22">
        <v>1041.5739649936415</v>
      </c>
      <c r="L237" s="22">
        <v>0</v>
      </c>
      <c r="M237" s="22">
        <v>0</v>
      </c>
      <c r="N237" s="22">
        <v>4945.8844424547797</v>
      </c>
      <c r="O237" s="22">
        <v>0.13749960528695485</v>
      </c>
      <c r="P237" s="22">
        <v>0</v>
      </c>
      <c r="Q237" s="22">
        <v>73.560633791011924</v>
      </c>
      <c r="R237" s="22">
        <v>1152.4134530748372</v>
      </c>
      <c r="S237" s="22">
        <v>883.68873244386543</v>
      </c>
      <c r="T237" s="22">
        <v>0</v>
      </c>
      <c r="U237" s="22">
        <v>0.68644350309302449</v>
      </c>
      <c r="V237" s="22">
        <v>4.1743043159728019</v>
      </c>
      <c r="W237" s="22">
        <v>0.99203693623448108</v>
      </c>
      <c r="X237" s="22">
        <v>31.833872526242089</v>
      </c>
      <c r="Y237" s="22">
        <v>21.449433447366005</v>
      </c>
      <c r="Z237" s="22">
        <v>3849.2285899883441</v>
      </c>
      <c r="AA237" s="22">
        <v>0</v>
      </c>
      <c r="AB237" s="22">
        <v>48.093502291333671</v>
      </c>
      <c r="AC237" s="22">
        <v>0.74105050428371477</v>
      </c>
      <c r="AD237" s="22">
        <v>4.9022227695464826</v>
      </c>
      <c r="AE237" s="22">
        <v>75.590410266036045</v>
      </c>
      <c r="AF237" s="22">
        <v>9.5526041567779177E-2</v>
      </c>
      <c r="AG237" s="22">
        <v>1.9356294433977088</v>
      </c>
      <c r="AH237" s="22">
        <v>0</v>
      </c>
      <c r="AI237" s="22">
        <v>19.319576343094646</v>
      </c>
      <c r="AJ237" s="22">
        <v>1.4690594920812542E-2</v>
      </c>
      <c r="AK237" s="22">
        <v>2.9262311787898496</v>
      </c>
      <c r="AL237" s="22">
        <v>14080.861486144098</v>
      </c>
      <c r="AM237" s="22">
        <v>265.57200219042062</v>
      </c>
      <c r="AN237" s="22">
        <v>23.161205442144205</v>
      </c>
      <c r="AO237" s="22">
        <v>2.8870092562706033</v>
      </c>
      <c r="AP237" s="22">
        <v>1248.1857449053389</v>
      </c>
      <c r="AQ237" s="22">
        <v>75.326838556267205</v>
      </c>
      <c r="AR237" s="22">
        <v>391.02743832948693</v>
      </c>
      <c r="AS237" s="22">
        <v>4303.541059121012</v>
      </c>
      <c r="AT237" s="22">
        <v>0.63819532430814263</v>
      </c>
      <c r="AU237" s="22">
        <v>0.14473642661780511</v>
      </c>
      <c r="AV237" s="22">
        <v>627.92834413085859</v>
      </c>
      <c r="AW237" s="22">
        <v>0.31978971260598638</v>
      </c>
      <c r="AX237" s="22">
        <v>1.1760994198612964</v>
      </c>
      <c r="AY237" s="22">
        <v>3.5325900898172238E-2</v>
      </c>
      <c r="AZ237" s="22">
        <v>1471.2787325852319</v>
      </c>
      <c r="BA237" s="22">
        <v>4043.2011893462236</v>
      </c>
      <c r="BB237" s="22">
        <v>2.1786275030196648E-2</v>
      </c>
      <c r="BC237" s="22">
        <v>0</v>
      </c>
      <c r="BD237" s="22">
        <v>62067.344912808287</v>
      </c>
    </row>
    <row r="238" spans="1:56" x14ac:dyDescent="0.3">
      <c r="A238" s="23" t="s">
        <v>52</v>
      </c>
      <c r="B238" s="22">
        <v>5296.3245507171441</v>
      </c>
      <c r="C238" s="22">
        <v>202488.94115831802</v>
      </c>
      <c r="D238" s="22">
        <v>27773.15267005534</v>
      </c>
      <c r="E238" s="22">
        <v>5247.7127600538606</v>
      </c>
      <c r="F238" s="22">
        <v>28.280083046281952</v>
      </c>
      <c r="G238" s="22">
        <v>1106.2456612676331</v>
      </c>
      <c r="H238" s="22">
        <v>0</v>
      </c>
      <c r="I238" s="22">
        <v>16017.868510516324</v>
      </c>
      <c r="J238" s="22">
        <v>2692967.2802213281</v>
      </c>
      <c r="K238" s="22">
        <v>286328.77102241782</v>
      </c>
      <c r="L238" s="22">
        <v>4.8823603568029954</v>
      </c>
      <c r="M238" s="22">
        <v>2.7708059705806449</v>
      </c>
      <c r="N238" s="22">
        <v>21909.047548980729</v>
      </c>
      <c r="O238" s="22">
        <v>3498.0940995970836</v>
      </c>
      <c r="P238" s="22">
        <v>48.670154900117168</v>
      </c>
      <c r="Q238" s="22">
        <v>20827.144330248328</v>
      </c>
      <c r="R238" s="22">
        <v>478592.16579191637</v>
      </c>
      <c r="S238" s="22">
        <v>1059511.4526915166</v>
      </c>
      <c r="T238" s="22">
        <v>181.52555382606454</v>
      </c>
      <c r="U238" s="22">
        <v>1429.6470096484716</v>
      </c>
      <c r="V238" s="22">
        <v>194042.30048720786</v>
      </c>
      <c r="W238" s="22">
        <v>12702.653583046718</v>
      </c>
      <c r="X238" s="22">
        <v>76238.52273197897</v>
      </c>
      <c r="Y238" s="22">
        <v>159380.72880876643</v>
      </c>
      <c r="Z238" s="22">
        <v>2512109.7876535021</v>
      </c>
      <c r="AA238" s="22">
        <v>0</v>
      </c>
      <c r="AB238" s="22">
        <v>137.67727644157566</v>
      </c>
      <c r="AC238" s="22">
        <v>14716.674708452501</v>
      </c>
      <c r="AD238" s="22">
        <v>218.31694365203836</v>
      </c>
      <c r="AE238" s="22">
        <v>2636592.7557922625</v>
      </c>
      <c r="AF238" s="22">
        <v>68349.741422345847</v>
      </c>
      <c r="AG238" s="22">
        <v>8724.0604566630554</v>
      </c>
      <c r="AH238" s="22">
        <v>0.3940492889790328</v>
      </c>
      <c r="AI238" s="22">
        <v>55367.224882464674</v>
      </c>
      <c r="AJ238" s="22">
        <v>758.84095097970692</v>
      </c>
      <c r="AK238" s="22">
        <v>1234.2163627742418</v>
      </c>
      <c r="AL238" s="22">
        <v>10961911.606730046</v>
      </c>
      <c r="AM238" s="22">
        <v>1038278.5973918595</v>
      </c>
      <c r="AN238" s="22">
        <v>54248.56190264006</v>
      </c>
      <c r="AO238" s="22">
        <v>468.68293725205223</v>
      </c>
      <c r="AP238" s="22">
        <v>4001116.4775619307</v>
      </c>
      <c r="AQ238" s="22">
        <v>303.09572457820798</v>
      </c>
      <c r="AR238" s="22">
        <v>18553.04867994945</v>
      </c>
      <c r="AS238" s="22">
        <v>1281494.0472488378</v>
      </c>
      <c r="AT238" s="22">
        <v>1376.7088522791364</v>
      </c>
      <c r="AU238" s="22">
        <v>33.731101932682321</v>
      </c>
      <c r="AV238" s="22">
        <v>8311.6555646147735</v>
      </c>
      <c r="AW238" s="22">
        <v>3711.2438716058737</v>
      </c>
      <c r="AX238" s="22">
        <v>86563.041495611033</v>
      </c>
      <c r="AY238" s="22">
        <v>19641.968071612428</v>
      </c>
      <c r="AZ238" s="22">
        <v>222974.93358855351</v>
      </c>
      <c r="BA238" s="22">
        <v>4095266.1918907203</v>
      </c>
      <c r="BB238" s="22">
        <v>58096.633956421094</v>
      </c>
      <c r="BC238" s="22">
        <v>379202.66982584406</v>
      </c>
      <c r="BD238" s="22">
        <v>32795386.769490782</v>
      </c>
    </row>
    <row r="241" spans="1:65" x14ac:dyDescent="0.3">
      <c r="A241" s="7" t="s">
        <v>317</v>
      </c>
      <c r="BF241" s="7" t="s">
        <v>318</v>
      </c>
    </row>
    <row r="242" spans="1:65" x14ac:dyDescent="0.3">
      <c r="A242" s="6" t="s">
        <v>86</v>
      </c>
      <c r="BF242" s="6" t="s">
        <v>86</v>
      </c>
    </row>
    <row r="243" spans="1:65" x14ac:dyDescent="0.3">
      <c r="A243" s="23" t="s">
        <v>89</v>
      </c>
      <c r="B243" s="23" t="s">
        <v>1</v>
      </c>
      <c r="C243" s="23" t="s">
        <v>2</v>
      </c>
      <c r="D243" s="23" t="s">
        <v>3</v>
      </c>
      <c r="E243" s="23" t="s">
        <v>4</v>
      </c>
      <c r="F243" s="23" t="s">
        <v>5</v>
      </c>
      <c r="G243" s="23" t="s">
        <v>6</v>
      </c>
      <c r="H243" s="23" t="s">
        <v>7</v>
      </c>
      <c r="I243" s="23" t="s">
        <v>8</v>
      </c>
      <c r="J243" s="23" t="s">
        <v>9</v>
      </c>
      <c r="K243" s="23" t="s">
        <v>360</v>
      </c>
      <c r="L243" s="23" t="s">
        <v>10</v>
      </c>
      <c r="M243" s="23" t="s">
        <v>11</v>
      </c>
      <c r="N243" s="23" t="s">
        <v>12</v>
      </c>
      <c r="O243" s="23" t="s">
        <v>13</v>
      </c>
      <c r="P243" s="23" t="s">
        <v>14</v>
      </c>
      <c r="Q243" s="23" t="s">
        <v>15</v>
      </c>
      <c r="R243" s="23" t="s">
        <v>16</v>
      </c>
      <c r="S243" s="23" t="s">
        <v>17</v>
      </c>
      <c r="T243" s="23" t="s">
        <v>18</v>
      </c>
      <c r="U243" s="23" t="s">
        <v>19</v>
      </c>
      <c r="V243" s="23" t="s">
        <v>20</v>
      </c>
      <c r="W243" s="23" t="s">
        <v>21</v>
      </c>
      <c r="X243" s="23" t="s">
        <v>22</v>
      </c>
      <c r="Y243" s="23" t="s">
        <v>23</v>
      </c>
      <c r="Z243" s="23" t="s">
        <v>24</v>
      </c>
      <c r="AA243" s="23" t="s">
        <v>25</v>
      </c>
      <c r="AB243" s="23" t="s">
        <v>26</v>
      </c>
      <c r="AC243" s="23" t="s">
        <v>27</v>
      </c>
      <c r="AD243" s="23" t="s">
        <v>28</v>
      </c>
      <c r="AE243" s="23" t="s">
        <v>29</v>
      </c>
      <c r="AF243" s="23" t="s">
        <v>30</v>
      </c>
      <c r="AG243" s="23" t="s">
        <v>31</v>
      </c>
      <c r="AH243" s="23" t="s">
        <v>32</v>
      </c>
      <c r="AI243" s="23" t="s">
        <v>33</v>
      </c>
      <c r="AJ243" s="24" t="s">
        <v>34</v>
      </c>
      <c r="AK243" s="23" t="s">
        <v>35</v>
      </c>
      <c r="AL243" s="23" t="s">
        <v>361</v>
      </c>
      <c r="AM243" s="23" t="s">
        <v>36</v>
      </c>
      <c r="AN243" s="23" t="s">
        <v>37</v>
      </c>
      <c r="AO243" s="23" t="s">
        <v>38</v>
      </c>
      <c r="AP243" s="23" t="s">
        <v>197</v>
      </c>
      <c r="AQ243" s="23" t="s">
        <v>40</v>
      </c>
      <c r="AR243" s="23" t="s">
        <v>41</v>
      </c>
      <c r="AS243" s="23" t="s">
        <v>42</v>
      </c>
      <c r="AT243" s="23" t="s">
        <v>43</v>
      </c>
      <c r="AU243" s="23" t="s">
        <v>44</v>
      </c>
      <c r="AV243" s="23" t="s">
        <v>45</v>
      </c>
      <c r="AW243" s="23" t="s">
        <v>46</v>
      </c>
      <c r="AX243" s="23" t="s">
        <v>47</v>
      </c>
      <c r="AY243" s="23" t="s">
        <v>48</v>
      </c>
      <c r="AZ243" s="23" t="s">
        <v>49</v>
      </c>
      <c r="BA243" s="23" t="s">
        <v>50</v>
      </c>
      <c r="BB243" s="23" t="s">
        <v>229</v>
      </c>
      <c r="BC243" s="24" t="s">
        <v>51</v>
      </c>
      <c r="BD243" s="23" t="s">
        <v>52</v>
      </c>
      <c r="BF243" s="1" t="s">
        <v>84</v>
      </c>
      <c r="BG243" s="12" t="s">
        <v>56</v>
      </c>
      <c r="BH243" s="12" t="s">
        <v>57</v>
      </c>
      <c r="BI243" s="12" t="s">
        <v>65</v>
      </c>
      <c r="BJ243" s="12" t="s">
        <v>58</v>
      </c>
      <c r="BK243" s="12" t="s">
        <v>59</v>
      </c>
      <c r="BL243" s="12" t="s">
        <v>60</v>
      </c>
      <c r="BM243" s="12" t="s">
        <v>61</v>
      </c>
    </row>
    <row r="244" spans="1:65" x14ac:dyDescent="0.3">
      <c r="A244" s="23" t="s">
        <v>1</v>
      </c>
      <c r="B244" s="22">
        <v>0</v>
      </c>
      <c r="C244" s="22">
        <v>3.0552390615513857E-2</v>
      </c>
      <c r="D244" s="22">
        <v>1.0706587233015992E-2</v>
      </c>
      <c r="E244" s="22">
        <v>5.5491941765061273E-4</v>
      </c>
      <c r="F244" s="22">
        <v>0</v>
      </c>
      <c r="G244" s="22">
        <v>0</v>
      </c>
      <c r="H244" s="22">
        <v>0</v>
      </c>
      <c r="I244" s="22">
        <v>8.6493389220236458E-2</v>
      </c>
      <c r="J244" s="22">
        <v>873.23616841877788</v>
      </c>
      <c r="K244" s="22">
        <v>39.188217317004863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1.1830953175071077E-3</v>
      </c>
      <c r="R244" s="22">
        <v>103.86986590715615</v>
      </c>
      <c r="S244" s="22">
        <v>0.14629474943331516</v>
      </c>
      <c r="T244" s="22">
        <v>0</v>
      </c>
      <c r="U244" s="22">
        <v>5.1006663616914166E-3</v>
      </c>
      <c r="V244" s="22">
        <v>9.9143182665602048</v>
      </c>
      <c r="W244" s="22">
        <v>243.27441461354104</v>
      </c>
      <c r="X244" s="22">
        <v>7.8213073587908979E-2</v>
      </c>
      <c r="Y244" s="22">
        <v>4.5642273480153948E-3</v>
      </c>
      <c r="Z244" s="22">
        <v>12639.638458751735</v>
      </c>
      <c r="AA244" s="22">
        <v>0</v>
      </c>
      <c r="AB244" s="22">
        <v>0</v>
      </c>
      <c r="AC244" s="22">
        <v>0</v>
      </c>
      <c r="AD244" s="22">
        <v>0</v>
      </c>
      <c r="AE244" s="22">
        <v>2.7962631645886558</v>
      </c>
      <c r="AF244" s="22">
        <v>0</v>
      </c>
      <c r="AG244" s="22">
        <v>1.2756175074218624E-2</v>
      </c>
      <c r="AH244" s="22">
        <v>0</v>
      </c>
      <c r="AI244" s="22">
        <v>1.5962850829835604E-2</v>
      </c>
      <c r="AJ244" s="22">
        <v>2078.2737220627159</v>
      </c>
      <c r="AK244" s="22">
        <v>1.4874796947281391E-3</v>
      </c>
      <c r="AL244" s="22">
        <v>149.20037110400867</v>
      </c>
      <c r="AM244" s="22">
        <v>0.15846716775382563</v>
      </c>
      <c r="AN244" s="22">
        <v>0</v>
      </c>
      <c r="AO244" s="22">
        <v>31.900529032258056</v>
      </c>
      <c r="AP244" s="22">
        <v>2.8466703440604242</v>
      </c>
      <c r="AQ244" s="22">
        <v>4.6403425932964386E-4</v>
      </c>
      <c r="AR244" s="22">
        <v>1.6816531959856818E-2</v>
      </c>
      <c r="AS244" s="22">
        <v>12.10111125248285</v>
      </c>
      <c r="AT244" s="22">
        <v>1.1403127100747845E-4</v>
      </c>
      <c r="AU244" s="22">
        <v>0</v>
      </c>
      <c r="AV244" s="22">
        <v>1.0374889873443133E-4</v>
      </c>
      <c r="AW244" s="22">
        <v>1.7590496119433735E-3</v>
      </c>
      <c r="AX244" s="22">
        <v>12.864050535239473</v>
      </c>
      <c r="AY244" s="22">
        <v>0</v>
      </c>
      <c r="AZ244" s="22">
        <v>1.2997351246377713</v>
      </c>
      <c r="BA244" s="22">
        <v>29.934340127693368</v>
      </c>
      <c r="BB244" s="22">
        <v>1.6188443723681435E-4</v>
      </c>
      <c r="BC244" s="22">
        <v>851.2656038621011</v>
      </c>
      <c r="BD244" s="22">
        <v>17082.175595936882</v>
      </c>
      <c r="BF244" s="12" t="s">
        <v>62</v>
      </c>
      <c r="BG244" s="13">
        <f>B244+AJ244+B278+AJ278</f>
        <v>2078.2737220627159</v>
      </c>
      <c r="BH244" s="13">
        <f>SUM(C244,D244,G244,L244:U244,X244:Y244,AB244:AD244,AF244,AI244,AK244,AN244:AO244,AQ244,AT244:AW244,AZ244,AR244)+SUM(C278,D278,G278,L278:U278,X278:Y278,AB278:AD278,AF278,AI278,AK278,AN278:AO278,AQ278,AT278:AW278,AZ278,AR278)</f>
        <v>137.38345258047437</v>
      </c>
      <c r="BI244" s="13">
        <f>SUM(F244,H244,V244:W244,AA244,AE244,AH244,AM244,AS244,AX244,BB244,AY244)+SUM(F278,H278,V278:W278,AA278,AE278,AH278,AM278,AS278,AX278,BB278,AY278)</f>
        <v>281.10878688460326</v>
      </c>
      <c r="BJ244" s="13">
        <f>SUM(E244,I244,AG244,BA244)+SUM(E278,I278,AG278,BA278)</f>
        <v>30.034144611405473</v>
      </c>
      <c r="BK244" s="13">
        <f>SUM(J244:K244,Z244,AL244,AP244)+SUM(J278:K278,Z278,AL278,AP278)</f>
        <v>13704.109885935588</v>
      </c>
      <c r="BL244" s="13">
        <f>BC244+BC278</f>
        <v>851.71103106551357</v>
      </c>
      <c r="BM244" s="13">
        <f>SUM(BG244:BL244)</f>
        <v>17082.621023140302</v>
      </c>
    </row>
    <row r="245" spans="1:65" x14ac:dyDescent="0.3">
      <c r="A245" s="23" t="s">
        <v>2</v>
      </c>
      <c r="B245" s="22">
        <v>1.6249399490264251E-2</v>
      </c>
      <c r="C245" s="22">
        <v>0</v>
      </c>
      <c r="D245" s="22">
        <v>0.31328883118743611</v>
      </c>
      <c r="E245" s="22">
        <v>1.6237672376391829E-2</v>
      </c>
      <c r="F245" s="22">
        <v>0</v>
      </c>
      <c r="G245" s="22">
        <v>0</v>
      </c>
      <c r="H245" s="22">
        <v>0</v>
      </c>
      <c r="I245" s="22">
        <v>2.5309103848411518</v>
      </c>
      <c r="J245" s="22">
        <v>30.190129008867206</v>
      </c>
      <c r="K245" s="22">
        <v>2.9981237299948238</v>
      </c>
      <c r="L245" s="22">
        <v>0</v>
      </c>
      <c r="M245" s="22">
        <v>0</v>
      </c>
      <c r="N245" s="22">
        <v>0</v>
      </c>
      <c r="O245" s="22">
        <v>0.76653072516129017</v>
      </c>
      <c r="P245" s="22">
        <v>0</v>
      </c>
      <c r="Q245" s="22">
        <v>3.4587265180981874</v>
      </c>
      <c r="R245" s="22">
        <v>20.448601262612943</v>
      </c>
      <c r="S245" s="22">
        <v>3003.0172408568919</v>
      </c>
      <c r="T245" s="22">
        <v>0</v>
      </c>
      <c r="U245" s="22">
        <v>1.0435380557082361</v>
      </c>
      <c r="V245" s="22">
        <v>4.0195083169788669E-2</v>
      </c>
      <c r="W245" s="22">
        <v>3.6980141229844145E-2</v>
      </c>
      <c r="X245" s="22">
        <v>2.3121423527318568</v>
      </c>
      <c r="Y245" s="22">
        <v>33.15230434009095</v>
      </c>
      <c r="Z245" s="22">
        <v>2102.502274761599</v>
      </c>
      <c r="AA245" s="22">
        <v>0</v>
      </c>
      <c r="AB245" s="22">
        <v>0</v>
      </c>
      <c r="AC245" s="22">
        <v>0</v>
      </c>
      <c r="AD245" s="22">
        <v>0</v>
      </c>
      <c r="AE245" s="22">
        <v>845.81319716775863</v>
      </c>
      <c r="AF245" s="22">
        <v>0</v>
      </c>
      <c r="AG245" s="22">
        <v>0.37326246846433281</v>
      </c>
      <c r="AH245" s="22">
        <v>0</v>
      </c>
      <c r="AI245" s="22">
        <v>0.34344123518598813</v>
      </c>
      <c r="AJ245" s="22">
        <v>3.1941503469176255E-3</v>
      </c>
      <c r="AK245" s="22">
        <v>3.2596684447842222E-2</v>
      </c>
      <c r="AL245" s="22">
        <v>495.32987848734183</v>
      </c>
      <c r="AM245" s="22">
        <v>5.0288310412980588E-3</v>
      </c>
      <c r="AN245" s="22">
        <v>81.451874243440855</v>
      </c>
      <c r="AO245" s="22">
        <v>0</v>
      </c>
      <c r="AP245" s="22">
        <v>323.8696945022993</v>
      </c>
      <c r="AQ245" s="22">
        <v>1.3578253048554286E-2</v>
      </c>
      <c r="AR245" s="22">
        <v>0.46746597377256766</v>
      </c>
      <c r="AS245" s="22">
        <v>65.675058922153639</v>
      </c>
      <c r="AT245" s="22">
        <v>3.3367050429091039E-3</v>
      </c>
      <c r="AU245" s="22">
        <v>0</v>
      </c>
      <c r="AV245" s="22">
        <v>3.0358292996728923E-3</v>
      </c>
      <c r="AW245" s="22">
        <v>4.1235184544147215E-2</v>
      </c>
      <c r="AX245" s="22">
        <v>3.6723916399439963E-2</v>
      </c>
      <c r="AY245" s="22">
        <v>7.9846950537634399E-3</v>
      </c>
      <c r="AZ245" s="22">
        <v>14.625365437962657</v>
      </c>
      <c r="BA245" s="22">
        <v>867.66033066620867</v>
      </c>
      <c r="BB245" s="22">
        <v>4.7369516565430184E-3</v>
      </c>
      <c r="BC245" s="22">
        <v>2921.0503170507245</v>
      </c>
      <c r="BD245" s="22">
        <v>10819.654810480244</v>
      </c>
      <c r="BF245" s="12" t="s">
        <v>63</v>
      </c>
      <c r="BG245" s="13">
        <f>BG250-SUM(BG246:BG249,BG244)</f>
        <v>7512.9718466707209</v>
      </c>
      <c r="BH245" s="13">
        <f t="shared" ref="BH245:BM245" si="4">BH250-SUM(BH246:BH249,BH244)</f>
        <v>1409677.3387465342</v>
      </c>
      <c r="BI245" s="13">
        <f t="shared" si="4"/>
        <v>677032.81629702379</v>
      </c>
      <c r="BJ245" s="13">
        <f t="shared" si="4"/>
        <v>896146.48847768619</v>
      </c>
      <c r="BK245" s="13">
        <f t="shared" si="4"/>
        <v>1985656.9408749081</v>
      </c>
      <c r="BL245" s="13">
        <f t="shared" si="4"/>
        <v>158303.962712415</v>
      </c>
      <c r="BM245" s="13">
        <f t="shared" si="4"/>
        <v>5134330.5189552382</v>
      </c>
    </row>
    <row r="246" spans="1:65" x14ac:dyDescent="0.3">
      <c r="A246" s="23" t="s">
        <v>3</v>
      </c>
      <c r="B246" s="22">
        <v>99.629262999369956</v>
      </c>
      <c r="C246" s="22">
        <v>39.786924882923117</v>
      </c>
      <c r="D246" s="22">
        <v>0</v>
      </c>
      <c r="E246" s="22">
        <v>32.30218736435355</v>
      </c>
      <c r="F246" s="22">
        <v>0</v>
      </c>
      <c r="G246" s="22">
        <v>29.227976244301068</v>
      </c>
      <c r="H246" s="22">
        <v>0</v>
      </c>
      <c r="I246" s="22">
        <v>844.75746547004974</v>
      </c>
      <c r="J246" s="22">
        <v>1633.1474359136296</v>
      </c>
      <c r="K246" s="22">
        <v>99.92068553229231</v>
      </c>
      <c r="L246" s="22">
        <v>0</v>
      </c>
      <c r="M246" s="22">
        <v>9.5936111070967733</v>
      </c>
      <c r="N246" s="22">
        <v>37.352403461505368</v>
      </c>
      <c r="O246" s="22">
        <v>3650.7502954391398</v>
      </c>
      <c r="P246" s="22">
        <v>0</v>
      </c>
      <c r="Q246" s="22">
        <v>0.31024920616366625</v>
      </c>
      <c r="R246" s="22">
        <v>1122.9813037703591</v>
      </c>
      <c r="S246" s="22">
        <v>1379.7908724762244</v>
      </c>
      <c r="T246" s="22">
        <v>0</v>
      </c>
      <c r="U246" s="22">
        <v>1.6156001303820664</v>
      </c>
      <c r="V246" s="22">
        <v>2.2483913052962827</v>
      </c>
      <c r="W246" s="22">
        <v>0.39750498599626533</v>
      </c>
      <c r="X246" s="22">
        <v>35.067840648988707</v>
      </c>
      <c r="Y246" s="22">
        <v>351.6981295953882</v>
      </c>
      <c r="Z246" s="22">
        <v>9328.0393070483224</v>
      </c>
      <c r="AA246" s="22">
        <v>0</v>
      </c>
      <c r="AB246" s="22">
        <v>0</v>
      </c>
      <c r="AC246" s="22">
        <v>3.4174494830107518</v>
      </c>
      <c r="AD246" s="22">
        <v>0</v>
      </c>
      <c r="AE246" s="22">
        <v>424.94982103399559</v>
      </c>
      <c r="AF246" s="22">
        <v>0</v>
      </c>
      <c r="AG246" s="22">
        <v>4.439663326465741</v>
      </c>
      <c r="AH246" s="22">
        <v>0</v>
      </c>
      <c r="AI246" s="22">
        <v>2632.4658733057668</v>
      </c>
      <c r="AJ246" s="22">
        <v>2.0028028303568246</v>
      </c>
      <c r="AK246" s="22">
        <v>0.33864401277406347</v>
      </c>
      <c r="AL246" s="22">
        <v>1191.5412901410098</v>
      </c>
      <c r="AM246" s="22">
        <v>768.13258412257585</v>
      </c>
      <c r="AN246" s="22">
        <v>33.847122332903211</v>
      </c>
      <c r="AO246" s="22">
        <v>8.0645420043010745</v>
      </c>
      <c r="AP246" s="22">
        <v>693.36310113536024</v>
      </c>
      <c r="AQ246" s="22">
        <v>44.821348407828374</v>
      </c>
      <c r="AR246" s="22">
        <v>37.845263409862881</v>
      </c>
      <c r="AS246" s="22">
        <v>334.68457896919728</v>
      </c>
      <c r="AT246" s="22">
        <v>3.6118601618597784E-2</v>
      </c>
      <c r="AU246" s="22">
        <v>0.91424758365591363</v>
      </c>
      <c r="AV246" s="22">
        <v>360.29831021093105</v>
      </c>
      <c r="AW246" s="22">
        <v>105.35699117267842</v>
      </c>
      <c r="AX246" s="22">
        <v>9.7178478471815541</v>
      </c>
      <c r="AY246" s="22">
        <v>7.4276371012169964</v>
      </c>
      <c r="AZ246" s="22">
        <v>1011.3032801337876</v>
      </c>
      <c r="BA246" s="22">
        <v>10191.60616168546</v>
      </c>
      <c r="BB246" s="22">
        <v>2613.645576575489</v>
      </c>
      <c r="BC246" s="22">
        <v>2039.8570088775757</v>
      </c>
      <c r="BD246" s="22">
        <v>41218.694711886776</v>
      </c>
      <c r="BF246" s="12" t="s">
        <v>65</v>
      </c>
      <c r="BG246" s="13">
        <f>B248+AJ248+B250+AJ250+B264+AJ264+B265+AJ265+B269+AJ269+B273+AJ273+B276+AJ276+B281+AJ281+B287+AJ287+B292+AJ292+B293+AJ293+B296+AJ296</f>
        <v>162.5838698196894</v>
      </c>
      <c r="BH246" s="13">
        <f>SUM(C248,D248,G248,L248:U248,X248:Y248,AB248:AD248,AF248,AI248,AK248,AN248:AO248,AQ248,AT248:AW248,AZ248,AR248)+SUM(C250,D250,G250,L250:U250,X250:Y250,AB250:AD250,AF250,AI250,AK250,AN250:AO250,AQ250,AT250:AW250,AZ250,AR250)+SUM(C264,D264,G264,L264:U264,X264:Y264,AB264:AD264,AF264,AI264,AK264,AN264:AO264,AQ264,AT264:AW264,AZ264,AR264)+SUM(C265,D265,G265,L265:U265,X265:Y265,AB265:AD265,AF265,AI265,AK265,AN265:AO265,AQ265,AT265:AW265,AZ265,AR265)+SUM(C269,D269,G269,L269:U269,X269:Y269,AB269:AD269,AF269,AI269,AK269,AN269:AO269,AQ269,AT269:AW269,AZ269,AR269)+SUM(C273,D273,G273,L273:U273,X273:Y273,AB273:AD273,AF273,AI273,AK273,AN273:AO273,AQ273,AT273:AW273,AZ273,AR273)+SUM(C276,D276,G276,L276:U276,X276:Y276,AB276:AD276,AF276,AI276,AK276,AN276:AO276,AQ276,AT276:AW276,AZ276,AR276)+SUM(C281,D281,G281,L281:U281,X281:Y281,AB281:AD281,AF281,AI281,AK281,AN281:AO281,AQ281,AT281:AW281,AZ281,AR281)+SUM(C287,D287,G287,L287:U287,X287:Y287,AB287:AD287,AF287,AI287,AK287,AN287:AO287,AQ287,AT287:AW287,AZ287,AR287)+SUM(C292,D292,G292,L292:U292,X292:Y292,AB292:AD292,AF292,AI292,AK292,AN292:AO292,AQ292,AT292:AW292,AZ292,AR292)+SUM(C293,D293,G293,L293:U293,X293:Y293,AB293:AD293,AF293,AI293,AK293,AN293:AO293,AQ293,AT293:AW293,AZ293,AR293)+SUM(C296,D296,G296,L296:U296,X296:Y296,AB296:AD296,AF296,AI296,AK296,AN296:AO296,AQ296,AT296:AW296,AZ296,AR296)</f>
        <v>103824.59777499072</v>
      </c>
      <c r="BI246" s="13">
        <f>SUM(F248,H248,V248:W248,AA248,AE248,AH248,AM248,AS248,AX248,BB248,AY248)+SUM(F250,H250,V250:W250,AA250,AE250,AH250,AM250,AS250,AX250,BB250,AY250)+SUM(F264,H264,V264:W264,AA264,AE264,AH264,AM264,AS264,AX264,BB264,AY264)+SUM(F265,H265,V265:W265,AA265,AE265,AH265,AM265,AS265,AX265,BB265,AY265)+SUM(F269,H269,V269:W269,AA269,AE269,AH269,AM269,AS269,AX269,BB269,AY269)+SUM(F273,H273,V273:W273,AA273,AE273,AH273,AM273,AS273,AX273,BB273,AY273)+SUM(F276,H276,V276:W276,AA276,AE276,AH276,AM276,AS276,AX276,BB276,AY276)+SUM(F281,H281,V281:W281,AA281,AE281,AH281,AM281,AS281,AX281,BB281,AY281)+SUM(F287,H287,V287:W287,AA287,AE287,AH287,AM287,AS287,AX287,BB287,AY287)+SUM(F292,H292,V292:W292,AA292,AE292,AH292,AM292,AS292,AX292,BB292,AY292)+SUM(F293,H293,V293:W293,AA293,AE293,AH293,AM293,AS293,AX293,BB293,AY293)+SUM(F296,H296,V296:W296,AA296,AE296,AH296,AM296,AS296,AX296,BB296,AY296)</f>
        <v>348414.41094969725</v>
      </c>
      <c r="BJ246" s="13">
        <f>SUM(E248,I248,AG248,BA248)+SUM(E250,I250,AG250,BA250)+SUM(E264,I264,AG264,BA264)+SUM(E265,I265,AG265,BA265)+SUM(E269,I269,AG269,BA269)+SUM(E273,I273,AG273,BA273)+SUM(E276,I276,AG276,BA276)+SUM(E281,I281,AG281,BA281)+SUM(E287,I287,AG287,BA287)+SUM(E292,I292,AG292,BA292)+SUM(E293,I293,AG293,BA293)+SUM(E296,I296,AG296,BA296)</f>
        <v>115708.51384671575</v>
      </c>
      <c r="BK246" s="13">
        <f>SUM(J248:K248,Z248,AL248,AP248)+SUM(J250:K250,Z250,AL250,AP250)+SUM(J264:K264,Z264,AL264,AP264)+SUM(J265:K265,Z265,AL265,AP265)+SUM(J269:K269,Z269,AL269,AP269)+SUM(J273:K273,Z273,AL273,AP273)+SUM(J276:K276,Z276,AL276,AP276)+SUM(J281:K281,Z281,AL281,AP281)+SUM(J287:K287,Z287,AL287,AP287)+SUM(J292:K292,Z292,AL292,AP292)+SUM(J293:K293,Z293,AL293,AP293)+SUM(J296:K296,Z296,AL296,AP296)</f>
        <v>1530847.5033729074</v>
      </c>
      <c r="BL246" s="13">
        <f>BC248+BC250+BC264+BC265+BC269+BC273+BC276+BC281+BC287+BC292+BC293+BC296</f>
        <v>8848.6947551677567</v>
      </c>
      <c r="BM246" s="13">
        <f>SUM(BG246:BL246)</f>
        <v>2107806.3045692984</v>
      </c>
    </row>
    <row r="247" spans="1:65" x14ac:dyDescent="0.3">
      <c r="A247" s="23" t="s">
        <v>4</v>
      </c>
      <c r="B247" s="22">
        <v>0</v>
      </c>
      <c r="C247" s="22">
        <v>0</v>
      </c>
      <c r="D247" s="22">
        <v>0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v>0</v>
      </c>
      <c r="AQ247" s="22"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v>0</v>
      </c>
      <c r="AW247" s="22"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v>0</v>
      </c>
      <c r="BC247" s="22">
        <v>0</v>
      </c>
      <c r="BD247" s="22">
        <v>0</v>
      </c>
      <c r="BF247" s="12" t="s">
        <v>64</v>
      </c>
      <c r="BG247" s="13">
        <f>B247+AJ247+B251+AJ251+B275+AJ275+B295+AJ295</f>
        <v>2335.2172512426732</v>
      </c>
      <c r="BH247" s="13">
        <f>SUM(C247,D247,G247,L247:U247,X247:Y247,AB247:AD247,AF247,AI247,AK247,AN247:AO247,AQ247,AT247:AW247,AZ247,AR247)+SUM(C251,D251,G251,L251:U251,X251:Y251,AB251:AD251,AF251,AI251,AK251,AN251:AO251,AQ251,AT251:AW251,AZ251,AR251)+SUM(C275,D275,G275,L275:U275,X275:Y275,AB275:AD275,AF275,AI275,AK275,AN275:AO275,AQ275,AT275:AW275,AZ275,AR275)+SUM(C295,D295,G295,L295:U295,X295:Y295,AB295:AD295,AF295,AI295,AK295,AN295:AO295,AQ295,AT295:AW295,AZ295,AR295)</f>
        <v>529254.60096357611</v>
      </c>
      <c r="BI247" s="13">
        <f>SUM(F247,H247,V247:W247,AA247,AE247,AH247,AM247,AS247,AX247,BB247,AY247)+SUM(F251,H251,V251:W251,AA251,AE251,AH251,AM251,AS251,AX251,BB251,AY251)+SUM(F275,H275,V275:W275,AA275,AE275,AH275,AM275,AS275,AX275,BB275,AY275)+SUM(F295,H295,V295:W295,AA295,AE295,AH295,AM295,AS295,AX295,BB295,AY295)</f>
        <v>246076.85897317348</v>
      </c>
      <c r="BJ247" s="13">
        <f>SUM(E247,I247,AG247,BA247)+SUM(E251,I251,AG251,BA251)+SUM(E275,I275,AG275,BA275)+SUM(E295,I295,AG295,BA295)</f>
        <v>35831.091006326911</v>
      </c>
      <c r="BK247" s="13">
        <f>SUM(J247:K247,Z247,AL247,AP247)+SUM(J251:K251,Z251,AL251,AP251)+SUM(J275:K275,Z275,AL275,AP275)+SUM(J295:K295,Z295,AL295,AP295)</f>
        <v>944697.04766318819</v>
      </c>
      <c r="BL247" s="13">
        <f>BC247+BC251+BC275+BC295</f>
        <v>66615.620066051619</v>
      </c>
      <c r="BM247" s="13">
        <f>SUM(BG247:BL247)</f>
        <v>1824810.4359235589</v>
      </c>
    </row>
    <row r="248" spans="1:65" x14ac:dyDescent="0.3">
      <c r="A248" s="23" t="s">
        <v>5</v>
      </c>
      <c r="B248" s="22">
        <v>0</v>
      </c>
      <c r="C248" s="22">
        <v>0</v>
      </c>
      <c r="D248" s="22">
        <v>0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0</v>
      </c>
      <c r="AQ248" s="22"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v>0</v>
      </c>
      <c r="AW248" s="22"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v>0</v>
      </c>
      <c r="BC248" s="22">
        <v>0</v>
      </c>
      <c r="BD248" s="22">
        <v>0</v>
      </c>
      <c r="BF248" s="12" t="s">
        <v>59</v>
      </c>
      <c r="BG248" s="13">
        <f>B252+AJ252+B253+AJ253+B268+AJ268+B280+AJ280+B284+AJ284</f>
        <v>743.60175766152986</v>
      </c>
      <c r="BH248" s="13">
        <f>SUM(C252,D252,G252,L252:U252,X252:Y252,AB252:AD252,AF252,AI252,AK252,AN252:AO252,AQ252,AT252:AW252,AZ252,AR252)+SUM(C253,D253,G253,L253:U253,X253:Y253,AB253:AD253,AF253,AI253,AK253,AN253:AO253,AQ253,AT253:AW253,AZ253,AR253)+SUM(C268,D268,G268,L268:U268,X268:Y268,AB268:AD268,AF268,AI268,AK268,AN268:AO268,AQ268,AT268:AW268,AZ268,AR268)+SUM(C280,D280,G280,L280:U280,X280:Y280,AB280:AD280,AF280,AI280,AK280,AN280:AO280,AQ280,AT280:AW280,AZ280,AR280)+SUM(C284,D284,G284,L284:U284,X284:Y284,AB284:AD284,AF284,AI284,AK284,AN284:AO284,AQ284,AT284:AW284,AZ284,AR284)</f>
        <v>567033.75409340602</v>
      </c>
      <c r="BI248" s="13">
        <f>SUM(F252,H252,V252:W252,AA252,AE252,AH252,AM252,AS252,AX252,BB252,AY252)+SUM(F253,H253,V253:W253,AA253,AE253,AH253,AM253,AS253,AX253,BB253,AY253)+SUM(F268,H268,V268:W268,AA268,AE268,AH268,AM268,AS268,AX268,BB268,AY268)+SUM(F280,H280,V280:W280,AA280,AE280,AH280,AM280,AS280,AX280,BB280,AY280)+SUM(F284,H284,V284:W284,AA284,AE284,AH284,AM284,AS284,AX284,BB284,AY284)</f>
        <v>1487860.9853458256</v>
      </c>
      <c r="BJ248" s="13">
        <f>SUM(E252,I252,AG252,BA252)+SUM(E253,I253,AG253,BA253)+SUM(E268,I268,AG268,BA268)+SUM(E280,I280,AG280,BA280)+SUM(E284,I284,AG284,BA284)</f>
        <v>1138347.1234151945</v>
      </c>
      <c r="BK248" s="13">
        <f>SUM(J252:K252,Z252,AL252,AP252)+SUM(J253:K253,Z253,AL253,AP253)+SUM(J268:K268,Z268,AL268,AP268)+SUM(J280:K280,Z280,AL280,AP280)+SUM(J284:K284,Z284,AL284,AP284)</f>
        <v>5700170.2424039207</v>
      </c>
      <c r="BL248" s="13">
        <f>BC252+BC253+BC268+BC280+BC284</f>
        <v>93088.929296364309</v>
      </c>
      <c r="BM248" s="13">
        <f>SUM(BG248:BL248)</f>
        <v>8987244.636312373</v>
      </c>
    </row>
    <row r="249" spans="1:65" x14ac:dyDescent="0.3">
      <c r="A249" s="23" t="s">
        <v>6</v>
      </c>
      <c r="B249" s="22">
        <v>8.5261551449786614E-5</v>
      </c>
      <c r="C249" s="22">
        <v>4.6908869392515672E-3</v>
      </c>
      <c r="D249" s="22">
        <v>1.6438448580783044E-3</v>
      </c>
      <c r="E249" s="22">
        <v>8.5200018596010092E-5</v>
      </c>
      <c r="F249" s="22">
        <v>0</v>
      </c>
      <c r="G249" s="22">
        <v>0</v>
      </c>
      <c r="H249" s="22">
        <v>0</v>
      </c>
      <c r="I249" s="22">
        <v>1.327983511767449E-2</v>
      </c>
      <c r="J249" s="22">
        <v>4.338701671926141E-3</v>
      </c>
      <c r="K249" s="22">
        <v>6.7819261487365714E-3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1.4950385728869188E-4</v>
      </c>
      <c r="R249" s="22">
        <v>0.10349341018735196</v>
      </c>
      <c r="S249" s="22">
        <v>1.7211440627186665E-2</v>
      </c>
      <c r="T249" s="22">
        <v>0</v>
      </c>
      <c r="U249" s="22">
        <v>7.831350914120818E-4</v>
      </c>
      <c r="V249" s="22">
        <v>1.2576923293021984E-4</v>
      </c>
      <c r="W249" s="22">
        <v>1.9232679990832189E-4</v>
      </c>
      <c r="X249" s="22">
        <v>1.2008509906453793E-2</v>
      </c>
      <c r="Y249" s="22">
        <v>8.5774243378876347E-5</v>
      </c>
      <c r="Z249" s="22">
        <v>9.6182234517544318E-2</v>
      </c>
      <c r="AA249" s="22">
        <v>0</v>
      </c>
      <c r="AB249" s="22">
        <v>0</v>
      </c>
      <c r="AC249" s="22">
        <v>0</v>
      </c>
      <c r="AD249" s="22">
        <v>0</v>
      </c>
      <c r="AE249" s="22">
        <v>1.2943260030513978E-3</v>
      </c>
      <c r="AF249" s="22">
        <v>0</v>
      </c>
      <c r="AG249" s="22">
        <v>1.9585300477296913E-3</v>
      </c>
      <c r="AH249" s="22">
        <v>0</v>
      </c>
      <c r="AI249" s="22">
        <v>1.7036042696936553E-3</v>
      </c>
      <c r="AJ249" s="22">
        <v>1.6759894069023355E-5</v>
      </c>
      <c r="AK249" s="22">
        <v>1.6233512962078592E-4</v>
      </c>
      <c r="AL249" s="22">
        <v>1.6294043709811221E-2</v>
      </c>
      <c r="AM249" s="22">
        <v>1.5989592531032027E-5</v>
      </c>
      <c r="AN249" s="22">
        <v>0</v>
      </c>
      <c r="AO249" s="22">
        <v>0</v>
      </c>
      <c r="AP249" s="22">
        <v>1.0489156750170385E-2</v>
      </c>
      <c r="AQ249" s="22">
        <v>7.1245889522943015E-5</v>
      </c>
      <c r="AR249" s="22">
        <v>2.4332286322339058E-3</v>
      </c>
      <c r="AS249" s="22">
        <v>3.5041965732228379E-3</v>
      </c>
      <c r="AT249" s="22">
        <v>1.7507886913556988E-5</v>
      </c>
      <c r="AU249" s="22">
        <v>0</v>
      </c>
      <c r="AV249" s="22">
        <v>1.5929174255449408E-5</v>
      </c>
      <c r="AW249" s="22">
        <v>1.3263448422300435E-4</v>
      </c>
      <c r="AX249" s="22">
        <v>1.9269254161696984E-4</v>
      </c>
      <c r="AY249" s="22">
        <v>0</v>
      </c>
      <c r="AZ249" s="22">
        <v>5.5841433482225131E-2</v>
      </c>
      <c r="BA249" s="22">
        <v>4.5472838331182794</v>
      </c>
      <c r="BB249" s="22">
        <v>2.4855062959186728E-5</v>
      </c>
      <c r="BC249" s="22">
        <v>0.11677950381746698</v>
      </c>
      <c r="BD249" s="22">
        <v>5.0193695668287637</v>
      </c>
      <c r="BF249" s="12" t="s">
        <v>60</v>
      </c>
      <c r="BG249" s="13">
        <f>B297+AJ297</f>
        <v>2.9635234836811311</v>
      </c>
      <c r="BH249" s="13">
        <f>SUM(C297,D297,G297,L297:U297,X297:Y297,AB297:AD297,AF297,AI297,AK297,AN297:AO297,AQ297,AT297:AW297,AZ297,AR297)</f>
        <v>30867.570932217557</v>
      </c>
      <c r="BI249" s="13">
        <f>SUM(F297,H297,V297:W297,AA297,AE297,AH297,AM297,AS297,AX297,BB297,AY297)</f>
        <v>14488.81570160782</v>
      </c>
      <c r="BJ249" s="13">
        <f>SUM(E297,I297,AG297,BA297)</f>
        <v>12725.488340818563</v>
      </c>
      <c r="BK249" s="13">
        <f>SUM(J297:K297,Z297,AL297,AP297)</f>
        <v>135263.34510631752</v>
      </c>
      <c r="BL249" s="13">
        <f>BC297</f>
        <v>0</v>
      </c>
      <c r="BM249" s="13">
        <f>SUM(BG249:BL249)</f>
        <v>193348.18360444513</v>
      </c>
    </row>
    <row r="250" spans="1:65" x14ac:dyDescent="0.3">
      <c r="A250" s="23" t="s">
        <v>7</v>
      </c>
      <c r="B250" s="22">
        <v>0</v>
      </c>
      <c r="C250" s="22">
        <v>0</v>
      </c>
      <c r="D250" s="22">
        <v>0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0</v>
      </c>
      <c r="AQ250" s="22"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22"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v>0</v>
      </c>
      <c r="BC250" s="22">
        <v>0</v>
      </c>
      <c r="BD250" s="22">
        <v>0</v>
      </c>
      <c r="BF250" s="12" t="s">
        <v>61</v>
      </c>
      <c r="BG250" s="13">
        <f>B298+AJ298</f>
        <v>12835.61197094101</v>
      </c>
      <c r="BH250" s="13">
        <f>SUM(C298,D298,G298,L298:U298,X298:Y298,AB298:AD298,AF298,AI298,AK298,AN298:AO298,AQ298,AT298:AW298,AZ298,AR298)</f>
        <v>2640795.2459633052</v>
      </c>
      <c r="BI250" s="13">
        <f>SUM(F298,H298,V298:W298,AA298,AE298,AH298,AM298,AS298,AX298,BB298,AY298)</f>
        <v>2774154.9960542126</v>
      </c>
      <c r="BJ250" s="13">
        <f>SUM(E298,I298,AG298,BA298)</f>
        <v>2198788.7392313532</v>
      </c>
      <c r="BK250" s="13">
        <f>SUM(J298:K298,Z298,AL298,AP298)</f>
        <v>10310339.189307177</v>
      </c>
      <c r="BL250" s="13">
        <f>BC298</f>
        <v>327708.9178610642</v>
      </c>
      <c r="BM250" s="13">
        <f>SUM(BG250:BL250)</f>
        <v>18264622.700388055</v>
      </c>
    </row>
    <row r="251" spans="1:65" x14ac:dyDescent="0.3">
      <c r="A251" s="25" t="s">
        <v>8</v>
      </c>
      <c r="B251" s="22">
        <v>12.309405512258063</v>
      </c>
      <c r="C251" s="22">
        <v>0</v>
      </c>
      <c r="D251" s="22">
        <v>0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70.826241300645151</v>
      </c>
      <c r="K251" s="22">
        <v>0</v>
      </c>
      <c r="L251" s="22">
        <v>0</v>
      </c>
      <c r="M251" s="22">
        <v>0</v>
      </c>
      <c r="N251" s="22">
        <v>0</v>
      </c>
      <c r="O251" s="22">
        <v>68.820086668387091</v>
      </c>
      <c r="P251" s="22">
        <v>0</v>
      </c>
      <c r="Q251" s="22">
        <v>13.755633403870965</v>
      </c>
      <c r="R251" s="22">
        <v>199.75012189935481</v>
      </c>
      <c r="S251" s="22">
        <v>1460.0254446658062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53.899685873548385</v>
      </c>
      <c r="Z251" s="22">
        <v>586.46187848258057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46.899104485161281</v>
      </c>
      <c r="AM251" s="22">
        <v>0</v>
      </c>
      <c r="AN251" s="22">
        <v>0</v>
      </c>
      <c r="AO251" s="22">
        <v>0</v>
      </c>
      <c r="AP251" s="22">
        <v>55.878892159999985</v>
      </c>
      <c r="AQ251" s="22">
        <v>0</v>
      </c>
      <c r="AR251" s="22">
        <v>0</v>
      </c>
      <c r="AS251" s="22">
        <v>6.9287191329032245</v>
      </c>
      <c r="AT251" s="22">
        <v>0</v>
      </c>
      <c r="AU251" s="22">
        <v>0</v>
      </c>
      <c r="AV251" s="22">
        <v>156.34531958709675</v>
      </c>
      <c r="AW251" s="22">
        <v>0</v>
      </c>
      <c r="AX251" s="22">
        <v>0</v>
      </c>
      <c r="AY251" s="22">
        <v>0</v>
      </c>
      <c r="AZ251" s="22">
        <v>14.513181347096772</v>
      </c>
      <c r="BA251" s="22">
        <v>1625.3236035819352</v>
      </c>
      <c r="BB251" s="22">
        <v>89.797876748387083</v>
      </c>
      <c r="BC251" s="22">
        <v>308.39387514838705</v>
      </c>
      <c r="BD251" s="22">
        <v>4769.929069997419</v>
      </c>
    </row>
    <row r="252" spans="1:65" x14ac:dyDescent="0.3">
      <c r="A252" s="26" t="s">
        <v>9</v>
      </c>
      <c r="B252" s="22">
        <v>111.96794392333518</v>
      </c>
      <c r="C252" s="22">
        <v>264.27067370433917</v>
      </c>
      <c r="D252" s="22">
        <v>74.296593260791724</v>
      </c>
      <c r="E252" s="22">
        <v>9.3956905011339931</v>
      </c>
      <c r="F252" s="22">
        <v>0</v>
      </c>
      <c r="G252" s="22">
        <v>1.8551180727280434</v>
      </c>
      <c r="H252" s="22">
        <v>0</v>
      </c>
      <c r="I252" s="22">
        <v>1238.753417782659</v>
      </c>
      <c r="J252" s="22">
        <v>0</v>
      </c>
      <c r="K252" s="22">
        <v>39726.6005066086</v>
      </c>
      <c r="L252" s="22">
        <v>0</v>
      </c>
      <c r="M252" s="22">
        <v>0</v>
      </c>
      <c r="N252" s="22">
        <v>11.029646033898747</v>
      </c>
      <c r="O252" s="22">
        <v>0</v>
      </c>
      <c r="P252" s="22">
        <v>0</v>
      </c>
      <c r="Q252" s="22">
        <v>2500.2246181719001</v>
      </c>
      <c r="R252" s="22">
        <v>6466.7625280001184</v>
      </c>
      <c r="S252" s="22">
        <v>90027.466927419591</v>
      </c>
      <c r="T252" s="22">
        <v>0</v>
      </c>
      <c r="U252" s="22">
        <v>38.154140114917276</v>
      </c>
      <c r="V252" s="22">
        <v>53556.153651416324</v>
      </c>
      <c r="W252" s="22">
        <v>2482.9658362476466</v>
      </c>
      <c r="X252" s="22">
        <v>433.60901831519408</v>
      </c>
      <c r="Y252" s="22">
        <v>188.73028344103429</v>
      </c>
      <c r="Z252" s="22">
        <v>316626.98340144899</v>
      </c>
      <c r="AA252" s="22">
        <v>0</v>
      </c>
      <c r="AB252" s="22">
        <v>11.935054406707808</v>
      </c>
      <c r="AC252" s="22">
        <v>86.609094499900294</v>
      </c>
      <c r="AD252" s="22">
        <v>0</v>
      </c>
      <c r="AE252" s="22">
        <v>328553.25739511155</v>
      </c>
      <c r="AF252" s="22">
        <v>0</v>
      </c>
      <c r="AG252" s="22">
        <v>77.004526895435333</v>
      </c>
      <c r="AH252" s="22">
        <v>0</v>
      </c>
      <c r="AI252" s="22">
        <v>273.81847359666858</v>
      </c>
      <c r="AJ252" s="22">
        <v>0.60505354559650593</v>
      </c>
      <c r="AK252" s="22">
        <v>74.696699689859287</v>
      </c>
      <c r="AL252" s="22">
        <v>2053844.8455668883</v>
      </c>
      <c r="AM252" s="22">
        <v>302876.82896127395</v>
      </c>
      <c r="AN252" s="22">
        <v>1190.3212827847549</v>
      </c>
      <c r="AO252" s="22">
        <v>1.5920789430128732</v>
      </c>
      <c r="AP252" s="22">
        <v>427090.96464027575</v>
      </c>
      <c r="AQ252" s="22">
        <v>2.5720674538574584</v>
      </c>
      <c r="AR252" s="22">
        <v>2421.7884399127292</v>
      </c>
      <c r="AS252" s="22">
        <v>19149.495023693231</v>
      </c>
      <c r="AT252" s="22">
        <v>28.860308908866859</v>
      </c>
      <c r="AU252" s="22">
        <v>0</v>
      </c>
      <c r="AV252" s="22">
        <v>942.17485172604017</v>
      </c>
      <c r="AW252" s="22">
        <v>20.053943281125449</v>
      </c>
      <c r="AX252" s="22">
        <v>6472.155370551568</v>
      </c>
      <c r="AY252" s="22">
        <v>5671.5570860982734</v>
      </c>
      <c r="AZ252" s="22">
        <v>19877.017839142103</v>
      </c>
      <c r="BA252" s="22">
        <v>169196.79334751159</v>
      </c>
      <c r="BB252" s="22">
        <v>13263.225004051279</v>
      </c>
      <c r="BC252" s="22">
        <v>12657.677091173089</v>
      </c>
      <c r="BD252" s="22">
        <v>3877545.0691958778</v>
      </c>
    </row>
    <row r="253" spans="1:65" x14ac:dyDescent="0.3">
      <c r="A253" s="23" t="s">
        <v>360</v>
      </c>
      <c r="B253" s="22">
        <v>0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  <c r="AQ253" s="22"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v>0</v>
      </c>
      <c r="AW253" s="22"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v>0</v>
      </c>
      <c r="BC253" s="22">
        <v>0</v>
      </c>
      <c r="BD253" s="22">
        <v>0</v>
      </c>
    </row>
    <row r="254" spans="1:65" x14ac:dyDescent="0.3">
      <c r="A254" s="23" t="s">
        <v>10</v>
      </c>
      <c r="B254" s="22">
        <v>0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0</v>
      </c>
      <c r="AQ254" s="22"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v>0</v>
      </c>
      <c r="AW254" s="22"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v>0</v>
      </c>
      <c r="BC254" s="22">
        <v>0</v>
      </c>
      <c r="BD254" s="22">
        <v>0</v>
      </c>
    </row>
    <row r="255" spans="1:65" x14ac:dyDescent="0.3">
      <c r="A255" s="23" t="s">
        <v>11</v>
      </c>
      <c r="B255" s="22">
        <v>0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0</v>
      </c>
      <c r="AQ255" s="22"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v>0</v>
      </c>
      <c r="AW255" s="22"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v>0</v>
      </c>
      <c r="BC255" s="22">
        <v>0</v>
      </c>
      <c r="BD255" s="22">
        <v>0</v>
      </c>
    </row>
    <row r="256" spans="1:65" x14ac:dyDescent="0.3">
      <c r="A256" s="23" t="s">
        <v>12</v>
      </c>
      <c r="B256" s="22">
        <v>0.28489694535132087</v>
      </c>
      <c r="C256" s="22">
        <v>15.674349542750704</v>
      </c>
      <c r="D256" s="22">
        <v>4299.1747537932397</v>
      </c>
      <c r="E256" s="22">
        <v>0.28469133658885298</v>
      </c>
      <c r="F256" s="22">
        <v>0</v>
      </c>
      <c r="G256" s="22">
        <v>0</v>
      </c>
      <c r="H256" s="22">
        <v>0</v>
      </c>
      <c r="I256" s="22">
        <v>44.373863663773726</v>
      </c>
      <c r="J256" s="22">
        <v>418.69877419053915</v>
      </c>
      <c r="K256" s="22">
        <v>22.661445991997994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0.4995591979682974</v>
      </c>
      <c r="R256" s="22">
        <v>345.81773290546471</v>
      </c>
      <c r="S256" s="22">
        <v>59.391510324787937</v>
      </c>
      <c r="T256" s="22">
        <v>0</v>
      </c>
      <c r="U256" s="22">
        <v>2.6168043103476504</v>
      </c>
      <c r="V256" s="22">
        <v>0.42025121138102461</v>
      </c>
      <c r="W256" s="22">
        <v>0.64264978611543599</v>
      </c>
      <c r="X256" s="22">
        <v>40.12579799916746</v>
      </c>
      <c r="Y256" s="22">
        <v>0.28661007819983542</v>
      </c>
      <c r="Z256" s="22">
        <v>15647.179575164162</v>
      </c>
      <c r="AA256" s="22">
        <v>0</v>
      </c>
      <c r="AB256" s="22">
        <v>0</v>
      </c>
      <c r="AC256" s="22">
        <v>0</v>
      </c>
      <c r="AD256" s="22">
        <v>0</v>
      </c>
      <c r="AE256" s="22">
        <v>96683.799125019315</v>
      </c>
      <c r="AF256" s="22">
        <v>0</v>
      </c>
      <c r="AG256" s="22">
        <v>6.5443241237004521</v>
      </c>
      <c r="AH256" s="22">
        <v>0</v>
      </c>
      <c r="AI256" s="22">
        <v>5.6925031772267234</v>
      </c>
      <c r="AJ256" s="22">
        <v>5.6002295800218212E-2</v>
      </c>
      <c r="AK256" s="22">
        <v>54.307378357426373</v>
      </c>
      <c r="AL256" s="22">
        <v>54.445681569376816</v>
      </c>
      <c r="AM256" s="22">
        <v>8.8006618055247987</v>
      </c>
      <c r="AN256" s="22">
        <v>0.43117353290322574</v>
      </c>
      <c r="AO256" s="22">
        <v>0</v>
      </c>
      <c r="AP256" s="22">
        <v>35.048960130577235</v>
      </c>
      <c r="AQ256" s="22">
        <v>0.23806435548945123</v>
      </c>
      <c r="AR256" s="22">
        <v>263.58485308441988</v>
      </c>
      <c r="AS256" s="22">
        <v>24.189165086856121</v>
      </c>
      <c r="AT256" s="22">
        <v>15.32124626942808</v>
      </c>
      <c r="AU256" s="22">
        <v>0</v>
      </c>
      <c r="AV256" s="22">
        <v>1.7100507133242273</v>
      </c>
      <c r="AW256" s="22">
        <v>3.6809849282169704</v>
      </c>
      <c r="AX256" s="22">
        <v>18.170277535618613</v>
      </c>
      <c r="AY256" s="22">
        <v>0</v>
      </c>
      <c r="AZ256" s="22">
        <v>186.59118386432701</v>
      </c>
      <c r="BA256" s="22">
        <v>15194.507391339352</v>
      </c>
      <c r="BB256" s="22">
        <v>8.3051872657482387E-2</v>
      </c>
      <c r="BC256" s="22">
        <v>390.21250905612646</v>
      </c>
      <c r="BD256" s="22">
        <v>133845.54785455947</v>
      </c>
    </row>
    <row r="257" spans="1:56" x14ac:dyDescent="0.3">
      <c r="A257" s="23" t="s">
        <v>13</v>
      </c>
      <c r="B257" s="22">
        <v>0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6.8508809428510107</v>
      </c>
      <c r="K257" s="22">
        <v>2.954912239556929E-2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1.3982850198535408E-5</v>
      </c>
      <c r="R257" s="22">
        <v>1.2349508616031912E-3</v>
      </c>
      <c r="S257" s="22">
        <v>9.2976448447673707E-4</v>
      </c>
      <c r="T257" s="22">
        <v>0</v>
      </c>
      <c r="U257" s="22">
        <v>0</v>
      </c>
      <c r="V257" s="22">
        <v>2.8110422386289134E-4</v>
      </c>
      <c r="W257" s="22">
        <v>5.6466297988849361E-6</v>
      </c>
      <c r="X257" s="22">
        <v>0</v>
      </c>
      <c r="Y257" s="22">
        <v>2.6753095501804873E-4</v>
      </c>
      <c r="Z257" s="22">
        <v>0.44858663704117518</v>
      </c>
      <c r="AA257" s="22">
        <v>0</v>
      </c>
      <c r="AB257" s="22">
        <v>0</v>
      </c>
      <c r="AC257" s="22">
        <v>0</v>
      </c>
      <c r="AD257" s="22">
        <v>0</v>
      </c>
      <c r="AE257" s="22">
        <v>2.685212490158493E-3</v>
      </c>
      <c r="AF257" s="22">
        <v>0</v>
      </c>
      <c r="AG257" s="22">
        <v>0</v>
      </c>
      <c r="AH257" s="22">
        <v>0</v>
      </c>
      <c r="AI257" s="22">
        <v>3.2506863218455825E-4</v>
      </c>
      <c r="AJ257" s="22">
        <v>0</v>
      </c>
      <c r="AK257" s="22">
        <v>16.408577066352461</v>
      </c>
      <c r="AL257" s="22">
        <v>8.5276543174193513</v>
      </c>
      <c r="AM257" s="22">
        <v>3.4328718271968935E-5</v>
      </c>
      <c r="AN257" s="22">
        <v>0</v>
      </c>
      <c r="AO257" s="22">
        <v>0</v>
      </c>
      <c r="AP257" s="22">
        <v>7.808822527732533E-3</v>
      </c>
      <c r="AQ257" s="22">
        <v>0</v>
      </c>
      <c r="AR257" s="22">
        <v>6.4691223196122467E-5</v>
      </c>
      <c r="AS257" s="22">
        <v>5.184424398295133E-3</v>
      </c>
      <c r="AT257" s="22">
        <v>0</v>
      </c>
      <c r="AU257" s="22">
        <v>0</v>
      </c>
      <c r="AV257" s="22">
        <v>0</v>
      </c>
      <c r="AW257" s="22">
        <v>5.9789065975336474E-5</v>
      </c>
      <c r="AX257" s="22">
        <v>0</v>
      </c>
      <c r="AY257" s="22">
        <v>0</v>
      </c>
      <c r="AZ257" s="22">
        <v>6.2072599043062109E-2</v>
      </c>
      <c r="BA257" s="22">
        <v>1.7766221681318625E-2</v>
      </c>
      <c r="BB257" s="22">
        <v>0</v>
      </c>
      <c r="BC257" s="22">
        <v>275.92715017933392</v>
      </c>
      <c r="BD257" s="22">
        <v>308.29113240317861</v>
      </c>
    </row>
    <row r="258" spans="1:56" x14ac:dyDescent="0.3">
      <c r="A258" s="23" t="s">
        <v>14</v>
      </c>
      <c r="B258" s="22">
        <v>0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0</v>
      </c>
      <c r="AQ258" s="22">
        <v>0</v>
      </c>
      <c r="AR258" s="22">
        <v>109.11485025720427</v>
      </c>
      <c r="AS258" s="22">
        <v>0</v>
      </c>
      <c r="AT258" s="22">
        <v>0</v>
      </c>
      <c r="AU258" s="22">
        <v>0</v>
      </c>
      <c r="AV258" s="22">
        <v>0</v>
      </c>
      <c r="AW258" s="22"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v>0</v>
      </c>
      <c r="BC258" s="22">
        <v>0</v>
      </c>
      <c r="BD258" s="22">
        <v>109.11485025720427</v>
      </c>
    </row>
    <row r="259" spans="1:56" x14ac:dyDescent="0.3">
      <c r="A259" s="23" t="s">
        <v>15</v>
      </c>
      <c r="B259" s="22">
        <v>0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0</v>
      </c>
      <c r="AQ259" s="22"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22"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v>0</v>
      </c>
      <c r="BC259" s="22">
        <v>0</v>
      </c>
      <c r="BD259" s="22">
        <v>0</v>
      </c>
    </row>
    <row r="260" spans="1:56" x14ac:dyDescent="0.3">
      <c r="A260" s="23" t="s">
        <v>16</v>
      </c>
      <c r="B260" s="22">
        <v>52.456528288680794</v>
      </c>
      <c r="C260" s="22">
        <v>8031.4430052297757</v>
      </c>
      <c r="D260" s="22">
        <v>123.17680660697475</v>
      </c>
      <c r="E260" s="22">
        <v>60.101255362013333</v>
      </c>
      <c r="F260" s="22">
        <v>0</v>
      </c>
      <c r="G260" s="22">
        <v>0</v>
      </c>
      <c r="H260" s="22">
        <v>0</v>
      </c>
      <c r="I260" s="22">
        <v>1507.552125460036</v>
      </c>
      <c r="J260" s="22">
        <v>14403.494837471402</v>
      </c>
      <c r="K260" s="22">
        <v>1051.2795586592094</v>
      </c>
      <c r="L260" s="22">
        <v>0</v>
      </c>
      <c r="M260" s="22">
        <v>0</v>
      </c>
      <c r="N260" s="22">
        <v>2880.0435747647302</v>
      </c>
      <c r="O260" s="22">
        <v>15.80969620645161</v>
      </c>
      <c r="P260" s="22">
        <v>0</v>
      </c>
      <c r="Q260" s="22">
        <v>318.75040882871548</v>
      </c>
      <c r="R260" s="22">
        <v>0</v>
      </c>
      <c r="S260" s="22">
        <v>71263.585757182635</v>
      </c>
      <c r="T260" s="22">
        <v>43.596434993548378</v>
      </c>
      <c r="U260" s="22">
        <v>58.685977589595538</v>
      </c>
      <c r="V260" s="22">
        <v>2774.7108593744615</v>
      </c>
      <c r="W260" s="22">
        <v>14.465172183453298</v>
      </c>
      <c r="X260" s="22">
        <v>72202.902715289383</v>
      </c>
      <c r="Y260" s="22">
        <v>19693.149824722586</v>
      </c>
      <c r="Z260" s="22">
        <v>51643.719995325191</v>
      </c>
      <c r="AA260" s="22">
        <v>0</v>
      </c>
      <c r="AB260" s="22">
        <v>0</v>
      </c>
      <c r="AC260" s="22">
        <v>0</v>
      </c>
      <c r="AD260" s="22">
        <v>3.6529979870967733</v>
      </c>
      <c r="AE260" s="22">
        <v>2883.5585217585749</v>
      </c>
      <c r="AF260" s="22">
        <v>0</v>
      </c>
      <c r="AG260" s="22">
        <v>160.81788805131879</v>
      </c>
      <c r="AH260" s="22">
        <v>0</v>
      </c>
      <c r="AI260" s="22">
        <v>67979.72703239476</v>
      </c>
      <c r="AJ260" s="22">
        <v>1.2558546631382499</v>
      </c>
      <c r="AK260" s="22">
        <v>256.42974294680613</v>
      </c>
      <c r="AL260" s="22">
        <v>82486.255775432932</v>
      </c>
      <c r="AM260" s="22">
        <v>323.89744014955897</v>
      </c>
      <c r="AN260" s="22">
        <v>48.463106628817201</v>
      </c>
      <c r="AO260" s="22">
        <v>0</v>
      </c>
      <c r="AP260" s="22">
        <v>3398.8435243744025</v>
      </c>
      <c r="AQ260" s="22">
        <v>30.985447201867231</v>
      </c>
      <c r="AR260" s="22">
        <v>955.53750303297409</v>
      </c>
      <c r="AS260" s="22">
        <v>55780.163220948751</v>
      </c>
      <c r="AT260" s="22">
        <v>1.3119033647549152</v>
      </c>
      <c r="AU260" s="22">
        <v>0</v>
      </c>
      <c r="AV260" s="22">
        <v>2.0599464663529488</v>
      </c>
      <c r="AW260" s="22">
        <v>313.90473379424628</v>
      </c>
      <c r="AX260" s="22">
        <v>31.913435431116717</v>
      </c>
      <c r="AY260" s="22">
        <v>85.100079720978655</v>
      </c>
      <c r="AZ260" s="22">
        <v>9122.4987031156634</v>
      </c>
      <c r="BA260" s="22">
        <v>341413.74871204275</v>
      </c>
      <c r="BB260" s="22">
        <v>1.8624429600412375</v>
      </c>
      <c r="BC260" s="22">
        <v>21175.359334484267</v>
      </c>
      <c r="BD260" s="22">
        <v>832596.27188048989</v>
      </c>
    </row>
    <row r="261" spans="1:56" x14ac:dyDescent="0.3">
      <c r="A261" s="23" t="s">
        <v>17</v>
      </c>
      <c r="B261" s="22">
        <v>7098.744088494007</v>
      </c>
      <c r="C261" s="22">
        <v>134723.86573652993</v>
      </c>
      <c r="D261" s="22">
        <v>5312.5613559826561</v>
      </c>
      <c r="E261" s="22">
        <v>968.72445811020452</v>
      </c>
      <c r="F261" s="22">
        <v>0</v>
      </c>
      <c r="G261" s="22">
        <v>7.4577051802150534</v>
      </c>
      <c r="H261" s="22">
        <v>0</v>
      </c>
      <c r="I261" s="22">
        <v>1870.2416143617179</v>
      </c>
      <c r="J261" s="22">
        <v>240775.91652678675</v>
      </c>
      <c r="K261" s="22">
        <v>3155.4981639261528</v>
      </c>
      <c r="L261" s="22">
        <v>1.7366711741935481</v>
      </c>
      <c r="M261" s="22">
        <v>0</v>
      </c>
      <c r="N261" s="22">
        <v>2243.5955090718276</v>
      </c>
      <c r="O261" s="22">
        <v>1759.9984607931183</v>
      </c>
      <c r="P261" s="22">
        <v>3.0900769858064514</v>
      </c>
      <c r="Q261" s="22">
        <v>583.47229059359654</v>
      </c>
      <c r="R261" s="22">
        <v>156783.18984433197</v>
      </c>
      <c r="S261" s="22">
        <v>0</v>
      </c>
      <c r="T261" s="22">
        <v>10.252348449032255</v>
      </c>
      <c r="U261" s="22">
        <v>133.09306979815474</v>
      </c>
      <c r="V261" s="22">
        <v>184.68728077215846</v>
      </c>
      <c r="W261" s="22">
        <v>491.23347578456008</v>
      </c>
      <c r="X261" s="22">
        <v>23128.899436574568</v>
      </c>
      <c r="Y261" s="22">
        <v>141401.99064406427</v>
      </c>
      <c r="Z261" s="22">
        <v>228212.30433315833</v>
      </c>
      <c r="AA261" s="22">
        <v>0</v>
      </c>
      <c r="AB261" s="22">
        <v>30.924723943225803</v>
      </c>
      <c r="AC261" s="22">
        <v>1821.7321306012902</v>
      </c>
      <c r="AD261" s="22">
        <v>27.838639304946231</v>
      </c>
      <c r="AE261" s="22">
        <v>78400.983904731736</v>
      </c>
      <c r="AF261" s="22">
        <v>14.592030210752686</v>
      </c>
      <c r="AG261" s="22">
        <v>176.69434573540229</v>
      </c>
      <c r="AH261" s="22">
        <v>0</v>
      </c>
      <c r="AI261" s="22">
        <v>14172.606724911264</v>
      </c>
      <c r="AJ261" s="22">
        <v>1.5120414009238876</v>
      </c>
      <c r="AK261" s="22">
        <v>182.29883680043326</v>
      </c>
      <c r="AL261" s="22">
        <v>722749.70359498542</v>
      </c>
      <c r="AM261" s="22">
        <v>4.527229795000002</v>
      </c>
      <c r="AN261" s="22">
        <v>1415.9698897066667</v>
      </c>
      <c r="AO261" s="22">
        <v>69.103543342795689</v>
      </c>
      <c r="AP261" s="22">
        <v>136668.69108960527</v>
      </c>
      <c r="AQ261" s="22">
        <v>38.37441499910458</v>
      </c>
      <c r="AR261" s="22">
        <v>16523.806775121979</v>
      </c>
      <c r="AS261" s="22">
        <v>116110.798926741</v>
      </c>
      <c r="AT261" s="22">
        <v>1551.1932468669127</v>
      </c>
      <c r="AU261" s="22">
        <v>14.512183260215052</v>
      </c>
      <c r="AV261" s="22">
        <v>237.04149260710881</v>
      </c>
      <c r="AW261" s="22">
        <v>2831.9112322932401</v>
      </c>
      <c r="AX261" s="22">
        <v>44.550230311029964</v>
      </c>
      <c r="AY261" s="22">
        <v>281.99910419439493</v>
      </c>
      <c r="AZ261" s="22">
        <v>26679.395375507276</v>
      </c>
      <c r="BA261" s="22">
        <v>412413.42207391432</v>
      </c>
      <c r="BB261" s="22">
        <v>2.2423700330135867</v>
      </c>
      <c r="BC261" s="22">
        <v>61803.866200806442</v>
      </c>
      <c r="BD261" s="22">
        <v>2543120.8454426536</v>
      </c>
    </row>
    <row r="262" spans="1:56" x14ac:dyDescent="0.3">
      <c r="A262" s="23" t="s">
        <v>18</v>
      </c>
      <c r="B262" s="22">
        <v>0</v>
      </c>
      <c r="C262" s="22">
        <v>3.5589222997047434E-2</v>
      </c>
      <c r="D262" s="22">
        <v>0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835.2128977802173</v>
      </c>
      <c r="K262" s="22">
        <v>44.058956660182872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1.2629734498143428E-4</v>
      </c>
      <c r="R262" s="22">
        <v>5.7235590004901189</v>
      </c>
      <c r="S262" s="22">
        <v>2.5830815019121407</v>
      </c>
      <c r="T262" s="22">
        <v>0</v>
      </c>
      <c r="U262" s="22">
        <v>0</v>
      </c>
      <c r="V262" s="22">
        <v>2.5390186287391208E-3</v>
      </c>
      <c r="W262" s="22">
        <v>5.1002073366051987E-5</v>
      </c>
      <c r="X262" s="22">
        <v>0.20519065995147895</v>
      </c>
      <c r="Y262" s="22">
        <v>288.888683465908</v>
      </c>
      <c r="Z262" s="22">
        <v>4.8875117818770324</v>
      </c>
      <c r="AA262" s="22">
        <v>0</v>
      </c>
      <c r="AB262" s="22">
        <v>0</v>
      </c>
      <c r="AC262" s="22">
        <v>0</v>
      </c>
      <c r="AD262" s="22">
        <v>0</v>
      </c>
      <c r="AE262" s="22">
        <v>3.1332790658583836</v>
      </c>
      <c r="AF262" s="22">
        <v>0</v>
      </c>
      <c r="AG262" s="22">
        <v>0</v>
      </c>
      <c r="AH262" s="22">
        <v>0</v>
      </c>
      <c r="AI262" s="22">
        <v>2.9361185022175485E-3</v>
      </c>
      <c r="AJ262" s="22">
        <v>0</v>
      </c>
      <c r="AK262" s="22">
        <v>2.5950592122389365E-4</v>
      </c>
      <c r="AL262" s="22">
        <v>101.25630065666914</v>
      </c>
      <c r="AM262" s="22">
        <v>0.17892103399133563</v>
      </c>
      <c r="AN262" s="22">
        <v>0</v>
      </c>
      <c r="AO262" s="22">
        <v>0</v>
      </c>
      <c r="AP262" s="22">
        <v>11.354171705364557</v>
      </c>
      <c r="AQ262" s="22">
        <v>0</v>
      </c>
      <c r="AR262" s="22">
        <v>5.8431075333463978E-4</v>
      </c>
      <c r="AS262" s="22">
        <v>0.14985538915860805</v>
      </c>
      <c r="AT262" s="22">
        <v>0</v>
      </c>
      <c r="AU262" s="22">
        <v>0</v>
      </c>
      <c r="AV262" s="22">
        <v>0</v>
      </c>
      <c r="AW262" s="22">
        <v>0.10962280133337396</v>
      </c>
      <c r="AX262" s="22">
        <v>3.7379209837274163E-2</v>
      </c>
      <c r="AY262" s="22">
        <v>0</v>
      </c>
      <c r="AZ262" s="22">
        <v>0.57529126978057676</v>
      </c>
      <c r="BA262" s="22">
        <v>0.21846548212789993</v>
      </c>
      <c r="BB262" s="22">
        <v>0</v>
      </c>
      <c r="BC262" s="22">
        <v>1.0636431075075692</v>
      </c>
      <c r="BD262" s="22">
        <v>1299.6788960483882</v>
      </c>
    </row>
    <row r="263" spans="1:56" x14ac:dyDescent="0.3">
      <c r="A263" s="23" t="s">
        <v>19</v>
      </c>
      <c r="B263" s="22">
        <v>3.2503440083416894E-3</v>
      </c>
      <c r="C263" s="22">
        <v>5.2903266708848848</v>
      </c>
      <c r="D263" s="22">
        <v>213.26200934483316</v>
      </c>
      <c r="E263" s="22">
        <v>352.70719026061613</v>
      </c>
      <c r="F263" s="22">
        <v>0</v>
      </c>
      <c r="G263" s="22">
        <v>0.39923475268817205</v>
      </c>
      <c r="H263" s="22">
        <v>0</v>
      </c>
      <c r="I263" s="22">
        <v>0.50625436404261981</v>
      </c>
      <c r="J263" s="22">
        <v>1594.4329141560906</v>
      </c>
      <c r="K263" s="22">
        <v>84.073884818076763</v>
      </c>
      <c r="L263" s="22">
        <v>0</v>
      </c>
      <c r="M263" s="22">
        <v>0</v>
      </c>
      <c r="N263" s="22">
        <v>30.613320836129027</v>
      </c>
      <c r="O263" s="22">
        <v>0</v>
      </c>
      <c r="P263" s="22">
        <v>0</v>
      </c>
      <c r="Q263" s="22">
        <v>5.6993915604322126E-3</v>
      </c>
      <c r="R263" s="22">
        <v>1247.4780441504295</v>
      </c>
      <c r="S263" s="22">
        <v>73.839720946692438</v>
      </c>
      <c r="T263" s="22">
        <v>46.067698112688163</v>
      </c>
      <c r="U263" s="22">
        <v>0</v>
      </c>
      <c r="V263" s="22">
        <v>4.794579335437291E-3</v>
      </c>
      <c r="W263" s="22">
        <v>7.3318893580502573E-3</v>
      </c>
      <c r="X263" s="22">
        <v>1.6406892708498231</v>
      </c>
      <c r="Y263" s="22">
        <v>366.99582394994417</v>
      </c>
      <c r="Z263" s="22">
        <v>5.2662205815199048</v>
      </c>
      <c r="AA263" s="22">
        <v>0</v>
      </c>
      <c r="AB263" s="22">
        <v>0.44315057548387088</v>
      </c>
      <c r="AC263" s="22">
        <v>4.6431001737634396</v>
      </c>
      <c r="AD263" s="22">
        <v>0</v>
      </c>
      <c r="AE263" s="22">
        <v>5.9998282129025116</v>
      </c>
      <c r="AF263" s="22">
        <v>0.13174746838709675</v>
      </c>
      <c r="AG263" s="22">
        <v>7.4663154699272108E-2</v>
      </c>
      <c r="AH263" s="22">
        <v>0</v>
      </c>
      <c r="AI263" s="22">
        <v>0.38433266693927176</v>
      </c>
      <c r="AJ263" s="22">
        <v>6.3892129971120548E-4</v>
      </c>
      <c r="AK263" s="22">
        <v>6.1885457974224269E-3</v>
      </c>
      <c r="AL263" s="22">
        <v>46.999623671507244</v>
      </c>
      <c r="AM263" s="22">
        <v>1.8236210337249534</v>
      </c>
      <c r="AN263" s="22">
        <v>0</v>
      </c>
      <c r="AO263" s="22">
        <v>99.145958482580625</v>
      </c>
      <c r="AP263" s="22">
        <v>6.163688470070313</v>
      </c>
      <c r="AQ263" s="22">
        <v>68.503414904664083</v>
      </c>
      <c r="AR263" s="22">
        <v>9.2759631641991594E-2</v>
      </c>
      <c r="AS263" s="22">
        <v>0.33077662966193466</v>
      </c>
      <c r="AT263" s="22">
        <v>7.1549542044825545</v>
      </c>
      <c r="AU263" s="22">
        <v>90.290931667956968</v>
      </c>
      <c r="AV263" s="22">
        <v>541.05152879063269</v>
      </c>
      <c r="AW263" s="22">
        <v>1.7525478668630818</v>
      </c>
      <c r="AX263" s="22">
        <v>7.888737026827794E-2</v>
      </c>
      <c r="AY263" s="22">
        <v>0</v>
      </c>
      <c r="AZ263" s="22">
        <v>546.10558579844587</v>
      </c>
      <c r="BA263" s="22">
        <v>173.46272198001716</v>
      </c>
      <c r="BB263" s="22">
        <v>9.4752562664692419E-4</v>
      </c>
      <c r="BC263" s="22">
        <v>1191.1401479551878</v>
      </c>
      <c r="BD263" s="22">
        <v>6808.376154122353</v>
      </c>
    </row>
    <row r="264" spans="1:56" x14ac:dyDescent="0.3">
      <c r="A264" s="23" t="s">
        <v>20</v>
      </c>
      <c r="B264" s="22">
        <v>0</v>
      </c>
      <c r="C264" s="22">
        <v>0</v>
      </c>
      <c r="D264" s="22">
        <v>0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8.9330384933027815</v>
      </c>
      <c r="K264" s="22">
        <v>1.0663546831732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5.0460645137648187E-4</v>
      </c>
      <c r="R264" s="22">
        <v>4.4566319673737656E-2</v>
      </c>
      <c r="S264" s="22">
        <v>3.3552898762859641E-2</v>
      </c>
      <c r="T264" s="22">
        <v>0</v>
      </c>
      <c r="U264" s="22">
        <v>0</v>
      </c>
      <c r="V264" s="22">
        <v>0</v>
      </c>
      <c r="W264" s="22">
        <v>2.0377289212112625E-4</v>
      </c>
      <c r="X264" s="22">
        <v>0</v>
      </c>
      <c r="Y264" s="22">
        <v>9.6545299369050468E-3</v>
      </c>
      <c r="Z264" s="22">
        <v>16.188381327003466</v>
      </c>
      <c r="AA264" s="22">
        <v>0</v>
      </c>
      <c r="AB264" s="22">
        <v>0</v>
      </c>
      <c r="AC264" s="22">
        <v>0</v>
      </c>
      <c r="AD264" s="22">
        <v>0</v>
      </c>
      <c r="AE264" s="22">
        <v>9.690267195972721E-2</v>
      </c>
      <c r="AF264" s="22">
        <v>0</v>
      </c>
      <c r="AG264" s="22">
        <v>0</v>
      </c>
      <c r="AH264" s="22">
        <v>0</v>
      </c>
      <c r="AI264" s="22">
        <v>1.1730922280611844E-2</v>
      </c>
      <c r="AJ264" s="22">
        <v>0</v>
      </c>
      <c r="AK264" s="22">
        <v>1.0368259288366136E-3</v>
      </c>
      <c r="AL264" s="22">
        <v>307.74193548387092</v>
      </c>
      <c r="AM264" s="22">
        <v>1.2388384672343572E-3</v>
      </c>
      <c r="AN264" s="22">
        <v>0</v>
      </c>
      <c r="AO264" s="22">
        <v>0</v>
      </c>
      <c r="AP264" s="22">
        <v>123.3785752690945</v>
      </c>
      <c r="AQ264" s="22">
        <v>0</v>
      </c>
      <c r="AR264" s="22">
        <v>2.3345461124670034E-3</v>
      </c>
      <c r="AS264" s="22">
        <v>1108.0580607852639</v>
      </c>
      <c r="AT264" s="22">
        <v>0</v>
      </c>
      <c r="AU264" s="22">
        <v>0</v>
      </c>
      <c r="AV264" s="22">
        <v>0</v>
      </c>
      <c r="AW264" s="22">
        <v>2.1576393928677685E-3</v>
      </c>
      <c r="AX264" s="22">
        <v>0</v>
      </c>
      <c r="AY264" s="22">
        <v>0</v>
      </c>
      <c r="AZ264" s="22">
        <v>2.2400464487644682</v>
      </c>
      <c r="BA264" s="22">
        <v>0.64113896306470552</v>
      </c>
      <c r="BB264" s="22">
        <v>0</v>
      </c>
      <c r="BC264" s="22">
        <v>61.549946309906744</v>
      </c>
      <c r="BD264" s="22">
        <v>1630.0013613353035</v>
      </c>
    </row>
    <row r="265" spans="1:56" x14ac:dyDescent="0.3">
      <c r="A265" s="23" t="s">
        <v>21</v>
      </c>
      <c r="B265" s="22">
        <v>0.22613135507265422</v>
      </c>
      <c r="C265" s="22">
        <v>2671.3021969161459</v>
      </c>
      <c r="D265" s="22">
        <v>4.3598182177740838</v>
      </c>
      <c r="E265" s="22">
        <v>0.22596815715554661</v>
      </c>
      <c r="F265" s="22">
        <v>0</v>
      </c>
      <c r="G265" s="22">
        <v>0</v>
      </c>
      <c r="H265" s="22">
        <v>0</v>
      </c>
      <c r="I265" s="22">
        <v>35.220882792283149</v>
      </c>
      <c r="J265" s="22">
        <v>18781.733708605261</v>
      </c>
      <c r="K265" s="22">
        <v>84.639310574468411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0.4280556022697139</v>
      </c>
      <c r="R265" s="22">
        <v>277.50240691260097</v>
      </c>
      <c r="S265" s="22">
        <v>273.25754098254617</v>
      </c>
      <c r="T265" s="22">
        <v>0</v>
      </c>
      <c r="U265" s="22">
        <v>2.0770370280003183</v>
      </c>
      <c r="V265" s="22">
        <v>0.96763655679368632</v>
      </c>
      <c r="W265" s="22">
        <v>0</v>
      </c>
      <c r="X265" s="22">
        <v>365.14189077551185</v>
      </c>
      <c r="Y265" s="22">
        <v>12.531293487796226</v>
      </c>
      <c r="Z265" s="22">
        <v>26507.625655667995</v>
      </c>
      <c r="AA265" s="22">
        <v>0</v>
      </c>
      <c r="AB265" s="22">
        <v>0</v>
      </c>
      <c r="AC265" s="22">
        <v>0</v>
      </c>
      <c r="AD265" s="22">
        <v>0</v>
      </c>
      <c r="AE265" s="22">
        <v>10.126724662415624</v>
      </c>
      <c r="AF265" s="22">
        <v>0</v>
      </c>
      <c r="AG265" s="22">
        <v>5.1944287444083779</v>
      </c>
      <c r="AH265" s="22">
        <v>0</v>
      </c>
      <c r="AI265" s="22">
        <v>5.2515509620999357</v>
      </c>
      <c r="AJ265" s="22">
        <v>4.4450722421282875E-2</v>
      </c>
      <c r="AK265" s="22">
        <v>0.49535304870982427</v>
      </c>
      <c r="AL265" s="22">
        <v>19278.54793238252</v>
      </c>
      <c r="AM265" s="22">
        <v>0.11984101132912683</v>
      </c>
      <c r="AN265" s="22">
        <v>0</v>
      </c>
      <c r="AO265" s="22">
        <v>0</v>
      </c>
      <c r="AP265" s="22">
        <v>6138.6805682378426</v>
      </c>
      <c r="AQ265" s="22">
        <v>0.18895890664935874</v>
      </c>
      <c r="AR265" s="22">
        <v>6.5993482722499115</v>
      </c>
      <c r="AS265" s="22">
        <v>20018.600655067312</v>
      </c>
      <c r="AT265" s="22">
        <v>4.6434554906651777E-2</v>
      </c>
      <c r="AU265" s="22">
        <v>0</v>
      </c>
      <c r="AV265" s="22">
        <v>4.2247480820174876E-2</v>
      </c>
      <c r="AW265" s="22">
        <v>0.49105495330845583</v>
      </c>
      <c r="AX265" s="22">
        <v>0.51106066928539651</v>
      </c>
      <c r="AY265" s="22">
        <v>0</v>
      </c>
      <c r="AZ265" s="22">
        <v>288.11691831917568</v>
      </c>
      <c r="BA265" s="22">
        <v>12100.416056408067</v>
      </c>
      <c r="BB265" s="22">
        <v>6.5920792805267414E-2</v>
      </c>
      <c r="BC265" s="22">
        <v>309.82097362083346</v>
      </c>
      <c r="BD265" s="22">
        <v>107180.60001244883</v>
      </c>
    </row>
    <row r="266" spans="1:56" x14ac:dyDescent="0.3">
      <c r="A266" s="23" t="s">
        <v>22</v>
      </c>
      <c r="B266" s="22">
        <v>3.0312090955110435E-2</v>
      </c>
      <c r="C266" s="22">
        <v>1.6676988530577457</v>
      </c>
      <c r="D266" s="22">
        <v>0.5844178766029815</v>
      </c>
      <c r="E266" s="22">
        <v>3.0290214864085986E-2</v>
      </c>
      <c r="F266" s="22">
        <v>0</v>
      </c>
      <c r="G266" s="22">
        <v>0</v>
      </c>
      <c r="H266" s="22">
        <v>0</v>
      </c>
      <c r="I266" s="22">
        <v>4.7212320572525348</v>
      </c>
      <c r="J266" s="22">
        <v>1.645747120152641</v>
      </c>
      <c r="K266" s="22">
        <v>2.4234287311093317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5.3157276065778164E-2</v>
      </c>
      <c r="R266" s="22">
        <v>47162.229034833406</v>
      </c>
      <c r="S266" s="22">
        <v>6.1193798668358657</v>
      </c>
      <c r="T266" s="22">
        <v>0</v>
      </c>
      <c r="U266" s="22">
        <v>0.27841930761724565</v>
      </c>
      <c r="V266" s="22">
        <v>4.4830594715837162E-2</v>
      </c>
      <c r="W266" s="22">
        <v>6.8378163173902953E-2</v>
      </c>
      <c r="X266" s="22">
        <v>0</v>
      </c>
      <c r="Y266" s="22">
        <v>3.0605959093412891E-2</v>
      </c>
      <c r="Z266" s="22">
        <v>65.697695038872538</v>
      </c>
      <c r="AA266" s="22">
        <v>0</v>
      </c>
      <c r="AB266" s="22">
        <v>0</v>
      </c>
      <c r="AC266" s="22">
        <v>0</v>
      </c>
      <c r="AD266" s="22">
        <v>0</v>
      </c>
      <c r="AE266" s="22">
        <v>43.331105165366019</v>
      </c>
      <c r="AF266" s="22">
        <v>0</v>
      </c>
      <c r="AG266" s="22">
        <v>0.69629440158689226</v>
      </c>
      <c r="AH266" s="22">
        <v>0</v>
      </c>
      <c r="AI266" s="22">
        <v>0.60579907291237423</v>
      </c>
      <c r="AJ266" s="22">
        <v>5.9584587047708873E-3</v>
      </c>
      <c r="AK266" s="22">
        <v>5.7725187497759428E-2</v>
      </c>
      <c r="AL266" s="22">
        <v>9.3500217550346818</v>
      </c>
      <c r="AM266" s="22">
        <v>3.0877912124244418</v>
      </c>
      <c r="AN266" s="22">
        <v>0</v>
      </c>
      <c r="AO266" s="22">
        <v>0</v>
      </c>
      <c r="AP266" s="22">
        <v>143.19303436108297</v>
      </c>
      <c r="AQ266" s="22">
        <v>2.5329258577578971E-2</v>
      </c>
      <c r="AR266" s="22">
        <v>0.86508569384946377</v>
      </c>
      <c r="AS266" s="22">
        <v>5.4000120596758947</v>
      </c>
      <c r="AT266" s="22">
        <v>6.2243842802705103E-3</v>
      </c>
      <c r="AU266" s="22">
        <v>0</v>
      </c>
      <c r="AV266" s="22">
        <v>5.6631221302060244E-3</v>
      </c>
      <c r="AW266" s="22">
        <v>4.7179002879242815E-2</v>
      </c>
      <c r="AX266" s="22">
        <v>6.8505835849174121E-2</v>
      </c>
      <c r="AY266" s="22">
        <v>0</v>
      </c>
      <c r="AZ266" s="22">
        <v>525.25787270591616</v>
      </c>
      <c r="BA266" s="22">
        <v>1616.6526490552628</v>
      </c>
      <c r="BB266" s="22">
        <v>8.8364440513092491E-3</v>
      </c>
      <c r="BC266" s="22">
        <v>241.16265876090714</v>
      </c>
      <c r="BD266" s="22">
        <v>49835.452373921769</v>
      </c>
    </row>
    <row r="267" spans="1:56" x14ac:dyDescent="0.3">
      <c r="A267" s="23" t="s">
        <v>23</v>
      </c>
      <c r="B267" s="22">
        <v>5.4934701969892465</v>
      </c>
      <c r="C267" s="22">
        <v>10134.642024407203</v>
      </c>
      <c r="D267" s="22">
        <v>4140.8987860094612</v>
      </c>
      <c r="E267" s="22">
        <v>1708.0460424258063</v>
      </c>
      <c r="F267" s="22">
        <v>0</v>
      </c>
      <c r="G267" s="22">
        <v>1.5130997126881718</v>
      </c>
      <c r="H267" s="22">
        <v>0</v>
      </c>
      <c r="I267" s="22">
        <v>231.73181985032255</v>
      </c>
      <c r="J267" s="22">
        <v>12806.580534475697</v>
      </c>
      <c r="K267" s="22">
        <v>6.4795800361290308</v>
      </c>
      <c r="L267" s="22">
        <v>2.7746815311827948</v>
      </c>
      <c r="M267" s="22">
        <v>0</v>
      </c>
      <c r="N267" s="22">
        <v>204.25648417032255</v>
      </c>
      <c r="O267" s="22">
        <v>4233.5252409806444</v>
      </c>
      <c r="P267" s="22">
        <v>0</v>
      </c>
      <c r="Q267" s="22">
        <v>0</v>
      </c>
      <c r="R267" s="22">
        <v>90961.013854476332</v>
      </c>
      <c r="S267" s="22">
        <v>88841.429480928098</v>
      </c>
      <c r="T267" s="22">
        <v>0.39125005763440851</v>
      </c>
      <c r="U267" s="22">
        <v>7.9846950537634395E-2</v>
      </c>
      <c r="V267" s="22">
        <v>0</v>
      </c>
      <c r="W267" s="22">
        <v>0</v>
      </c>
      <c r="X267" s="22">
        <v>655.21734807810549</v>
      </c>
      <c r="Y267" s="22">
        <v>0</v>
      </c>
      <c r="Z267" s="22">
        <v>4605.7517626494619</v>
      </c>
      <c r="AA267" s="22">
        <v>0</v>
      </c>
      <c r="AB267" s="22">
        <v>0</v>
      </c>
      <c r="AC267" s="22">
        <v>249.57362094795693</v>
      </c>
      <c r="AD267" s="22">
        <v>0</v>
      </c>
      <c r="AE267" s="22">
        <v>22381.687110785373</v>
      </c>
      <c r="AF267" s="22">
        <v>66.648249613763426</v>
      </c>
      <c r="AG267" s="22">
        <v>0</v>
      </c>
      <c r="AH267" s="22">
        <v>0</v>
      </c>
      <c r="AI267" s="22">
        <v>14877.323365023653</v>
      </c>
      <c r="AJ267" s="22">
        <v>0</v>
      </c>
      <c r="AK267" s="22">
        <v>0</v>
      </c>
      <c r="AL267" s="22">
        <v>11173.570663817631</v>
      </c>
      <c r="AM267" s="22">
        <v>570.5543697617203</v>
      </c>
      <c r="AN267" s="22">
        <v>7.1862255483870957E-2</v>
      </c>
      <c r="AO267" s="22">
        <v>0</v>
      </c>
      <c r="AP267" s="22">
        <v>30107.079192677837</v>
      </c>
      <c r="AQ267" s="22">
        <v>0</v>
      </c>
      <c r="AR267" s="22">
        <v>1273.4630447346233</v>
      </c>
      <c r="AS267" s="22">
        <v>52220.097284294177</v>
      </c>
      <c r="AT267" s="22">
        <v>0.23554850408602146</v>
      </c>
      <c r="AU267" s="22">
        <v>1.5969390107526882</v>
      </c>
      <c r="AV267" s="22">
        <v>76.098136209892459</v>
      </c>
      <c r="AW267" s="22">
        <v>0</v>
      </c>
      <c r="AX267" s="22">
        <v>0</v>
      </c>
      <c r="AY267" s="22">
        <v>0</v>
      </c>
      <c r="AZ267" s="22">
        <v>4341.7339880402169</v>
      </c>
      <c r="BA267" s="22">
        <v>27164.878759267092</v>
      </c>
      <c r="BB267" s="22">
        <v>0</v>
      </c>
      <c r="BC267" s="22">
        <v>7722.4018135948309</v>
      </c>
      <c r="BD267" s="22">
        <v>390766.83925547567</v>
      </c>
    </row>
    <row r="268" spans="1:56" x14ac:dyDescent="0.3">
      <c r="A268" s="23" t="s">
        <v>24</v>
      </c>
      <c r="B268" s="22">
        <v>159.37310649792482</v>
      </c>
      <c r="C268" s="22">
        <v>32075.858154300829</v>
      </c>
      <c r="D268" s="22">
        <v>2569.4119335299679</v>
      </c>
      <c r="E268" s="22">
        <v>35.779842313517591</v>
      </c>
      <c r="F268" s="22">
        <v>0</v>
      </c>
      <c r="G268" s="22">
        <v>0</v>
      </c>
      <c r="H268" s="22">
        <v>0</v>
      </c>
      <c r="I268" s="22">
        <v>2175.8746555302355</v>
      </c>
      <c r="J268" s="22">
        <v>323481.61374819174</v>
      </c>
      <c r="K268" s="22">
        <v>5716.1112472194773</v>
      </c>
      <c r="L268" s="22">
        <v>0</v>
      </c>
      <c r="M268" s="22">
        <v>0</v>
      </c>
      <c r="N268" s="22">
        <v>943.11248629034515</v>
      </c>
      <c r="O268" s="22">
        <v>14.832100207004876</v>
      </c>
      <c r="P268" s="22">
        <v>0</v>
      </c>
      <c r="Q268" s="22">
        <v>2269.8179633440677</v>
      </c>
      <c r="R268" s="22">
        <v>88764.631450036337</v>
      </c>
      <c r="S268" s="22">
        <v>122920.83608102144</v>
      </c>
      <c r="T268" s="22">
        <v>0</v>
      </c>
      <c r="U268" s="22">
        <v>125.4005766842027</v>
      </c>
      <c r="V268" s="22">
        <v>53.986892930839126</v>
      </c>
      <c r="W268" s="22">
        <v>98.737139778075615</v>
      </c>
      <c r="X268" s="22">
        <v>12085.596878811444</v>
      </c>
      <c r="Y268" s="22">
        <v>16123.160824011913</v>
      </c>
      <c r="Z268" s="22">
        <v>0</v>
      </c>
      <c r="AA268" s="22">
        <v>0</v>
      </c>
      <c r="AB268" s="22">
        <v>0</v>
      </c>
      <c r="AC268" s="22">
        <v>2761.7762623334011</v>
      </c>
      <c r="AD268" s="22">
        <v>60.190884188074421</v>
      </c>
      <c r="AE268" s="22">
        <v>109640.13348597143</v>
      </c>
      <c r="AF268" s="22">
        <v>20383.526625717088</v>
      </c>
      <c r="AG268" s="22">
        <v>445.6375940052846</v>
      </c>
      <c r="AH268" s="22">
        <v>0</v>
      </c>
      <c r="AI268" s="22">
        <v>3759.7239639953468</v>
      </c>
      <c r="AJ268" s="22">
        <v>2.6837009405772783</v>
      </c>
      <c r="AK268" s="22">
        <v>55.667901990519503</v>
      </c>
      <c r="AL268" s="22">
        <v>1030022.1559731909</v>
      </c>
      <c r="AM268" s="22">
        <v>2760.2062318789967</v>
      </c>
      <c r="AN268" s="22">
        <v>20.516649625548592</v>
      </c>
      <c r="AO268" s="22">
        <v>117.37614454565444</v>
      </c>
      <c r="AP268" s="22">
        <v>598288.43247397628</v>
      </c>
      <c r="AQ268" s="22">
        <v>17.929242338186263</v>
      </c>
      <c r="AR268" s="22">
        <v>442.78541941651184</v>
      </c>
      <c r="AS268" s="22">
        <v>258104.81841507426</v>
      </c>
      <c r="AT268" s="22">
        <v>10.069243228935111</v>
      </c>
      <c r="AU268" s="22">
        <v>0</v>
      </c>
      <c r="AV268" s="22">
        <v>250.33169579524844</v>
      </c>
      <c r="AW268" s="22">
        <v>215.49905773780975</v>
      </c>
      <c r="AX268" s="22">
        <v>1445.1060765669752</v>
      </c>
      <c r="AY268" s="22">
        <v>3.5510495008135163</v>
      </c>
      <c r="AZ268" s="22">
        <v>29596.921352596244</v>
      </c>
      <c r="BA268" s="22">
        <v>730329.5662248634</v>
      </c>
      <c r="BB268" s="22">
        <v>959.20640804155369</v>
      </c>
      <c r="BC268" s="22">
        <v>67805.033836273666</v>
      </c>
      <c r="BD268" s="22">
        <v>3467112.9809944914</v>
      </c>
    </row>
    <row r="269" spans="1:56" x14ac:dyDescent="0.3">
      <c r="A269" s="23" t="s">
        <v>25</v>
      </c>
      <c r="B269" s="22">
        <v>0</v>
      </c>
      <c r="C269" s="22">
        <v>0</v>
      </c>
      <c r="D269" s="22">
        <v>0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0</v>
      </c>
      <c r="AQ269" s="22"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v>0</v>
      </c>
      <c r="AW269" s="22"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v>0</v>
      </c>
      <c r="BC269" s="22">
        <v>0</v>
      </c>
      <c r="BD269" s="22">
        <v>0</v>
      </c>
    </row>
    <row r="270" spans="1:56" x14ac:dyDescent="0.3">
      <c r="A270" s="23" t="s">
        <v>26</v>
      </c>
      <c r="B270" s="22">
        <v>0</v>
      </c>
      <c r="C270" s="22">
        <v>0</v>
      </c>
      <c r="D270" s="22">
        <v>0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2.1054647974742196</v>
      </c>
      <c r="K270" s="22">
        <v>0.25133354666793201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1.1893278202574499E-4</v>
      </c>
      <c r="R270" s="22">
        <v>1.0504020249815905E-2</v>
      </c>
      <c r="S270" s="22">
        <v>7.9082215140324728E-3</v>
      </c>
      <c r="T270" s="22">
        <v>0</v>
      </c>
      <c r="U270" s="22">
        <v>0</v>
      </c>
      <c r="V270" s="22">
        <v>2.3909651400472894E-3</v>
      </c>
      <c r="W270" s="22">
        <v>4.8028075929841524E-5</v>
      </c>
      <c r="X270" s="22">
        <v>0</v>
      </c>
      <c r="Y270" s="22">
        <v>2.2755161005467745E-3</v>
      </c>
      <c r="Z270" s="22">
        <v>3.815506564496288</v>
      </c>
      <c r="AA270" s="22">
        <v>0</v>
      </c>
      <c r="AB270" s="22">
        <v>0</v>
      </c>
      <c r="AC270" s="22">
        <v>0</v>
      </c>
      <c r="AD270" s="22">
        <v>0</v>
      </c>
      <c r="AE270" s="22">
        <v>2.2839391629775045E-2</v>
      </c>
      <c r="AF270" s="22">
        <v>0</v>
      </c>
      <c r="AG270" s="22">
        <v>0</v>
      </c>
      <c r="AH270" s="22">
        <v>0</v>
      </c>
      <c r="AI270" s="22">
        <v>2.7649096018394449E-3</v>
      </c>
      <c r="AJ270" s="22">
        <v>0</v>
      </c>
      <c r="AK270" s="22">
        <v>2.4437379240116621E-4</v>
      </c>
      <c r="AL270" s="22">
        <v>72.532969868387084</v>
      </c>
      <c r="AM270" s="22">
        <v>2.9198696327955599E-4</v>
      </c>
      <c r="AN270" s="22">
        <v>0</v>
      </c>
      <c r="AO270" s="22">
        <v>0</v>
      </c>
      <c r="AP270" s="22">
        <v>6.6418861275208185E-2</v>
      </c>
      <c r="AQ270" s="22">
        <v>0</v>
      </c>
      <c r="AR270" s="22">
        <v>49.609460607863255</v>
      </c>
      <c r="AS270" s="22">
        <v>4.4096733365274345E-2</v>
      </c>
      <c r="AT270" s="22">
        <v>0</v>
      </c>
      <c r="AU270" s="22">
        <v>0</v>
      </c>
      <c r="AV270" s="22">
        <v>0</v>
      </c>
      <c r="AW270" s="22">
        <v>5.0854295441943493E-4</v>
      </c>
      <c r="AX270" s="22">
        <v>0</v>
      </c>
      <c r="AY270" s="22">
        <v>0</v>
      </c>
      <c r="AZ270" s="22">
        <v>0.52796581433256196</v>
      </c>
      <c r="BA270" s="22">
        <v>0.15111269452537304</v>
      </c>
      <c r="BB270" s="22">
        <v>0</v>
      </c>
      <c r="BC270" s="22">
        <v>3.6749739350727922E-4</v>
      </c>
      <c r="BD270" s="22">
        <v>129.15459187458481</v>
      </c>
    </row>
    <row r="271" spans="1:56" x14ac:dyDescent="0.3">
      <c r="A271" s="23" t="s">
        <v>27</v>
      </c>
      <c r="B271" s="22">
        <v>0</v>
      </c>
      <c r="C271" s="22">
        <v>0</v>
      </c>
      <c r="D271" s="22">
        <v>0</v>
      </c>
      <c r="E271" s="22">
        <v>6.6312892421505358</v>
      </c>
      <c r="F271" s="22">
        <v>0</v>
      </c>
      <c r="G271" s="22">
        <v>0</v>
      </c>
      <c r="H271" s="22">
        <v>0</v>
      </c>
      <c r="I271" s="22">
        <v>0</v>
      </c>
      <c r="J271" s="22">
        <v>8.2681517281720431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5.98852129032258E-2</v>
      </c>
      <c r="Q271" s="22">
        <v>0</v>
      </c>
      <c r="R271" s="22">
        <v>0</v>
      </c>
      <c r="S271" s="22">
        <v>21.239288843010748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0.67470673204301068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2.363469735913978</v>
      </c>
      <c r="AL271" s="22">
        <v>0</v>
      </c>
      <c r="AM271" s="22">
        <v>0</v>
      </c>
      <c r="AN271" s="22">
        <v>0</v>
      </c>
      <c r="AO271" s="22">
        <v>0</v>
      </c>
      <c r="AP271" s="22">
        <v>0</v>
      </c>
      <c r="AQ271" s="22">
        <v>0</v>
      </c>
      <c r="AR271" s="22">
        <v>154.23636200602149</v>
      </c>
      <c r="AS271" s="22">
        <v>0</v>
      </c>
      <c r="AT271" s="22">
        <v>0</v>
      </c>
      <c r="AU271" s="22">
        <v>0</v>
      </c>
      <c r="AV271" s="22">
        <v>0</v>
      </c>
      <c r="AW271" s="22">
        <v>0</v>
      </c>
      <c r="AX271" s="22">
        <v>0</v>
      </c>
      <c r="AY271" s="22">
        <v>263.49493677419349</v>
      </c>
      <c r="AZ271" s="22">
        <v>0</v>
      </c>
      <c r="BA271" s="22">
        <v>0</v>
      </c>
      <c r="BB271" s="22">
        <v>0</v>
      </c>
      <c r="BC271" s="22">
        <v>210.76401063913977</v>
      </c>
      <c r="BD271" s="22">
        <v>667.73210091354827</v>
      </c>
    </row>
    <row r="272" spans="1:56" x14ac:dyDescent="0.3">
      <c r="A272" s="23" t="s">
        <v>28</v>
      </c>
      <c r="B272" s="22">
        <v>0</v>
      </c>
      <c r="C272" s="22">
        <v>0</v>
      </c>
      <c r="D272" s="22">
        <v>0.23155615655913975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0</v>
      </c>
      <c r="AQ272" s="22"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v>0</v>
      </c>
      <c r="AW272" s="22"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v>0</v>
      </c>
      <c r="BC272" s="22">
        <v>0</v>
      </c>
      <c r="BD272" s="22">
        <v>0.23155615655913975</v>
      </c>
    </row>
    <row r="273" spans="1:56" x14ac:dyDescent="0.3">
      <c r="A273" s="23" t="s">
        <v>29</v>
      </c>
      <c r="B273" s="22">
        <v>0</v>
      </c>
      <c r="C273" s="22">
        <v>0</v>
      </c>
      <c r="D273" s="22">
        <v>0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145.05234155656206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2837.7474397785018</v>
      </c>
      <c r="AN273" s="22">
        <v>0</v>
      </c>
      <c r="AO273" s="22">
        <v>0</v>
      </c>
      <c r="AP273" s="22">
        <v>0</v>
      </c>
      <c r="AQ273" s="22">
        <v>0</v>
      </c>
      <c r="AR273" s="22">
        <v>0</v>
      </c>
      <c r="AS273" s="22">
        <v>134476.2913853449</v>
      </c>
      <c r="AT273" s="22">
        <v>0</v>
      </c>
      <c r="AU273" s="22">
        <v>0</v>
      </c>
      <c r="AV273" s="22">
        <v>0</v>
      </c>
      <c r="AW273" s="22">
        <v>0</v>
      </c>
      <c r="AX273" s="22">
        <v>1672.2895456893564</v>
      </c>
      <c r="AY273" s="22">
        <v>0</v>
      </c>
      <c r="AZ273" s="22">
        <v>0</v>
      </c>
      <c r="BA273" s="22">
        <v>0</v>
      </c>
      <c r="BB273" s="22">
        <v>87.631201432973612</v>
      </c>
      <c r="BC273" s="22">
        <v>0</v>
      </c>
      <c r="BD273" s="22">
        <v>139219.01191380227</v>
      </c>
    </row>
    <row r="274" spans="1:56" x14ac:dyDescent="0.3">
      <c r="A274" s="23" t="s">
        <v>30</v>
      </c>
      <c r="B274" s="22">
        <v>0</v>
      </c>
      <c r="C274" s="22">
        <v>0</v>
      </c>
      <c r="D274" s="22">
        <v>0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  <c r="AQ274" s="22"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v>0</v>
      </c>
      <c r="BC274" s="22">
        <v>0</v>
      </c>
      <c r="BD274" s="22">
        <v>0</v>
      </c>
    </row>
    <row r="275" spans="1:56" x14ac:dyDescent="0.3">
      <c r="A275" s="25" t="s">
        <v>31</v>
      </c>
      <c r="B275" s="22">
        <v>6.9744202857183902E-3</v>
      </c>
      <c r="C275" s="22">
        <v>0.38371594781963658</v>
      </c>
      <c r="D275" s="22">
        <v>0.13446699866243034</v>
      </c>
      <c r="E275" s="22">
        <v>6.9693868799649188E-3</v>
      </c>
      <c r="F275" s="22">
        <v>0</v>
      </c>
      <c r="G275" s="22">
        <v>0</v>
      </c>
      <c r="H275" s="22">
        <v>0</v>
      </c>
      <c r="I275" s="22">
        <v>1.0862944652168447</v>
      </c>
      <c r="J275" s="22">
        <v>0.35490708812849903</v>
      </c>
      <c r="K275" s="22">
        <v>0.55476357752942018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1.2229460024328582E-2</v>
      </c>
      <c r="R275" s="22">
        <v>8.4657917569555128</v>
      </c>
      <c r="S275" s="22">
        <v>1.4079009660923634</v>
      </c>
      <c r="T275" s="22">
        <v>0</v>
      </c>
      <c r="U275" s="22">
        <v>6.406068356871332E-2</v>
      </c>
      <c r="V275" s="22">
        <v>1.0287960687466024E-2</v>
      </c>
      <c r="W275" s="22">
        <v>1.5732389476373513E-2</v>
      </c>
      <c r="X275" s="22">
        <v>0.98229968454357952</v>
      </c>
      <c r="Y275" s="22">
        <v>7.0163586381148208E-3</v>
      </c>
      <c r="Z275" s="22">
        <v>393.85966085395142</v>
      </c>
      <c r="AA275" s="22">
        <v>0</v>
      </c>
      <c r="AB275" s="22">
        <v>0</v>
      </c>
      <c r="AC275" s="22">
        <v>0</v>
      </c>
      <c r="AD275" s="22">
        <v>0</v>
      </c>
      <c r="AE275" s="22">
        <v>0.10587625229093883</v>
      </c>
      <c r="AF275" s="22">
        <v>0</v>
      </c>
      <c r="AG275" s="22">
        <v>0</v>
      </c>
      <c r="AH275" s="22">
        <v>0</v>
      </c>
      <c r="AI275" s="22">
        <v>0.13935533631927158</v>
      </c>
      <c r="AJ275" s="22">
        <v>1.3709643232369347E-3</v>
      </c>
      <c r="AK275" s="22">
        <v>1.3279061920175358E-2</v>
      </c>
      <c r="AL275" s="22">
        <v>1.3328576251983497</v>
      </c>
      <c r="AM275" s="22">
        <v>1.3079534281577999E-3</v>
      </c>
      <c r="AN275" s="22">
        <v>0.58145491831774498</v>
      </c>
      <c r="AO275" s="22">
        <v>0</v>
      </c>
      <c r="AP275" s="22">
        <v>0.8580161441415034</v>
      </c>
      <c r="AQ275" s="22">
        <v>5.827934968501077E-3</v>
      </c>
      <c r="AR275" s="22">
        <v>0.1990388263394125</v>
      </c>
      <c r="AS275" s="22">
        <v>0.28664432267366852</v>
      </c>
      <c r="AT275" s="22">
        <v>1.4321503605513031E-3</v>
      </c>
      <c r="AU275" s="22">
        <v>0</v>
      </c>
      <c r="AV275" s="22">
        <v>1.3030111952323329E-3</v>
      </c>
      <c r="AW275" s="22">
        <v>1.0849540286579341E-2</v>
      </c>
      <c r="AX275" s="22">
        <v>1.5762307256999755E-2</v>
      </c>
      <c r="AY275" s="22">
        <v>0</v>
      </c>
      <c r="AZ275" s="22">
        <v>4.5678458794101582</v>
      </c>
      <c r="BA275" s="22">
        <v>371.96917099611113</v>
      </c>
      <c r="BB275" s="22">
        <v>2.0331515478867524E-3</v>
      </c>
      <c r="BC275" s="22">
        <v>9.5525981703527645</v>
      </c>
      <c r="BD275" s="22">
        <v>796.99909654490273</v>
      </c>
    </row>
    <row r="276" spans="1:56" x14ac:dyDescent="0.3">
      <c r="A276" s="23" t="s">
        <v>32</v>
      </c>
      <c r="B276" s="22">
        <v>0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0</v>
      </c>
      <c r="AQ276" s="22"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v>0</v>
      </c>
      <c r="AW276" s="22"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v>0</v>
      </c>
      <c r="BC276" s="22">
        <v>0</v>
      </c>
      <c r="BD276" s="22">
        <v>0</v>
      </c>
    </row>
    <row r="277" spans="1:56" x14ac:dyDescent="0.3">
      <c r="A277" s="23" t="s">
        <v>33</v>
      </c>
      <c r="B277" s="22">
        <v>6.0723985493281827</v>
      </c>
      <c r="C277" s="22">
        <v>3.7361287692964016</v>
      </c>
      <c r="D277" s="22">
        <v>47.70433603156264</v>
      </c>
      <c r="E277" s="22">
        <v>12.623791832156982</v>
      </c>
      <c r="F277" s="22">
        <v>0</v>
      </c>
      <c r="G277" s="22">
        <v>0</v>
      </c>
      <c r="H277" s="22">
        <v>0</v>
      </c>
      <c r="I277" s="22">
        <v>10.576928132608634</v>
      </c>
      <c r="J277" s="22">
        <v>534.73211706439929</v>
      </c>
      <c r="K277" s="22">
        <v>9.3932182690694166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0.12096351380435849</v>
      </c>
      <c r="R277" s="22">
        <v>4865.0288381531518</v>
      </c>
      <c r="S277" s="22">
        <v>5047.5613381852154</v>
      </c>
      <c r="T277" s="22">
        <v>0</v>
      </c>
      <c r="U277" s="22">
        <v>0.62373994154228618</v>
      </c>
      <c r="V277" s="22">
        <v>0.13814385439522398</v>
      </c>
      <c r="W277" s="22">
        <v>0.15394440247090838</v>
      </c>
      <c r="X277" s="22">
        <v>2452.5177445175154</v>
      </c>
      <c r="Y277" s="22">
        <v>0.10445568440765993</v>
      </c>
      <c r="Z277" s="22">
        <v>726.81307701496303</v>
      </c>
      <c r="AA277" s="22">
        <v>0</v>
      </c>
      <c r="AB277" s="22">
        <v>0</v>
      </c>
      <c r="AC277" s="22">
        <v>0.15170920602150534</v>
      </c>
      <c r="AD277" s="22">
        <v>0</v>
      </c>
      <c r="AE277" s="22">
        <v>5.9369097427536808</v>
      </c>
      <c r="AF277" s="22">
        <v>0.19961737634408602</v>
      </c>
      <c r="AG277" s="22">
        <v>1.5599012620887931</v>
      </c>
      <c r="AH277" s="22">
        <v>0</v>
      </c>
      <c r="AI277" s="22">
        <v>0</v>
      </c>
      <c r="AJ277" s="22">
        <v>4.3650074787015765</v>
      </c>
      <c r="AK277" s="22">
        <v>108.36172452257333</v>
      </c>
      <c r="AL277" s="22">
        <v>1164.9375808463731</v>
      </c>
      <c r="AM277" s="22">
        <v>79.652728576628093</v>
      </c>
      <c r="AN277" s="22">
        <v>0</v>
      </c>
      <c r="AO277" s="22">
        <v>0</v>
      </c>
      <c r="AP277" s="22">
        <v>1004.8770077348565</v>
      </c>
      <c r="AQ277" s="22">
        <v>5.6744880230102102E-2</v>
      </c>
      <c r="AR277" s="22">
        <v>192.69310118888234</v>
      </c>
      <c r="AS277" s="22">
        <v>121.11784526894701</v>
      </c>
      <c r="AT277" s="22">
        <v>1.3944424761123045E-2</v>
      </c>
      <c r="AU277" s="22">
        <v>0</v>
      </c>
      <c r="AV277" s="22">
        <v>1.2687034877974594E-2</v>
      </c>
      <c r="AW277" s="22">
        <v>305.02526540333815</v>
      </c>
      <c r="AX277" s="22">
        <v>60.282219029274131</v>
      </c>
      <c r="AY277" s="22">
        <v>0</v>
      </c>
      <c r="AZ277" s="22">
        <v>4321.8181803231155</v>
      </c>
      <c r="BA277" s="22">
        <v>3624.1538290669264</v>
      </c>
      <c r="BB277" s="22">
        <v>1.979619568475615E-2</v>
      </c>
      <c r="BC277" s="22">
        <v>1296.8172342183843</v>
      </c>
      <c r="BD277" s="22">
        <v>26009.95419769665</v>
      </c>
    </row>
    <row r="278" spans="1:56" x14ac:dyDescent="0.3">
      <c r="A278" s="23" t="s">
        <v>34</v>
      </c>
      <c r="B278" s="22">
        <v>0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  <c r="AQ278" s="22"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v>0</v>
      </c>
      <c r="AW278" s="22"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v>0</v>
      </c>
      <c r="BC278" s="22">
        <v>0.44542720341242326</v>
      </c>
      <c r="BD278" s="22">
        <v>0.44542720341242326</v>
      </c>
    </row>
    <row r="279" spans="1:56" x14ac:dyDescent="0.3">
      <c r="A279" s="23" t="s">
        <v>35</v>
      </c>
      <c r="B279" s="22">
        <v>6.0224516731499405</v>
      </c>
      <c r="C279" s="22">
        <v>1.9452148543874457</v>
      </c>
      <c r="D279" s="22">
        <v>119.50153570674537</v>
      </c>
      <c r="E279" s="22">
        <v>3.5330704814106655E-2</v>
      </c>
      <c r="F279" s="22">
        <v>0</v>
      </c>
      <c r="G279" s="22">
        <v>0</v>
      </c>
      <c r="H279" s="22">
        <v>0</v>
      </c>
      <c r="I279" s="22">
        <v>5.5068759638103728</v>
      </c>
      <c r="J279" s="22">
        <v>95221.187484292488</v>
      </c>
      <c r="K279" s="22">
        <v>4496.0650436591868</v>
      </c>
      <c r="L279" s="22">
        <v>0</v>
      </c>
      <c r="M279" s="22">
        <v>0</v>
      </c>
      <c r="N279" s="22">
        <v>0</v>
      </c>
      <c r="O279" s="22">
        <v>0</v>
      </c>
      <c r="P279" s="22">
        <v>45.15487636743471</v>
      </c>
      <c r="Q279" s="22">
        <v>172.60492243092301</v>
      </c>
      <c r="R279" s="22">
        <v>143.31912565586646</v>
      </c>
      <c r="S279" s="22">
        <v>1537.8729086471319</v>
      </c>
      <c r="T279" s="22">
        <v>0</v>
      </c>
      <c r="U279" s="22">
        <v>0.32475010217362116</v>
      </c>
      <c r="V279" s="22">
        <v>296.86325749685574</v>
      </c>
      <c r="W279" s="22">
        <v>8.6408846996384889E-2</v>
      </c>
      <c r="X279" s="22">
        <v>4.9796834056332351</v>
      </c>
      <c r="Y279" s="22">
        <v>0.35086846710606712</v>
      </c>
      <c r="Z279" s="22">
        <v>28765.941015741388</v>
      </c>
      <c r="AA279" s="22">
        <v>0</v>
      </c>
      <c r="AB279" s="22">
        <v>0</v>
      </c>
      <c r="AC279" s="22">
        <v>0</v>
      </c>
      <c r="AD279" s="22">
        <v>0</v>
      </c>
      <c r="AE279" s="22">
        <v>97234.893675551677</v>
      </c>
      <c r="AF279" s="22">
        <v>0</v>
      </c>
      <c r="AG279" s="22">
        <v>0.81216234604362425</v>
      </c>
      <c r="AH279" s="22">
        <v>0</v>
      </c>
      <c r="AI279" s="22">
        <v>611.37216096134023</v>
      </c>
      <c r="AJ279" s="22">
        <v>6.9499852209667342E-3</v>
      </c>
      <c r="AK279" s="22">
        <v>0</v>
      </c>
      <c r="AL279" s="22">
        <v>12524.087296905705</v>
      </c>
      <c r="AM279" s="22">
        <v>53578.629894786514</v>
      </c>
      <c r="AN279" s="22">
        <v>0</v>
      </c>
      <c r="AO279" s="22">
        <v>0</v>
      </c>
      <c r="AP279" s="22">
        <v>367.7171834132983</v>
      </c>
      <c r="AQ279" s="22">
        <v>2.9544212940716807E-2</v>
      </c>
      <c r="AR279" s="22">
        <v>1.085252229954091</v>
      </c>
      <c r="AS279" s="22">
        <v>95.90843815037988</v>
      </c>
      <c r="AT279" s="22">
        <v>7.260162552248671E-3</v>
      </c>
      <c r="AU279" s="22">
        <v>0</v>
      </c>
      <c r="AV279" s="22">
        <v>6.6055027079313993E-3</v>
      </c>
      <c r="AW279" s="22">
        <v>0.12546544259645137</v>
      </c>
      <c r="AX279" s="22">
        <v>7.3844544742539782</v>
      </c>
      <c r="AY279" s="22">
        <v>190.3256627547363</v>
      </c>
      <c r="AZ279" s="22">
        <v>201.03438334171983</v>
      </c>
      <c r="BA279" s="22">
        <v>1912.5085072529912</v>
      </c>
      <c r="BB279" s="22">
        <v>1.0306886160564594E-2</v>
      </c>
      <c r="BC279" s="22">
        <v>3199.2928418852844</v>
      </c>
      <c r="BD279" s="22">
        <v>300742.99980026222</v>
      </c>
    </row>
    <row r="280" spans="1:56" x14ac:dyDescent="0.3">
      <c r="A280" s="23" t="s">
        <v>361</v>
      </c>
      <c r="B280" s="22">
        <v>464.02594431405976</v>
      </c>
      <c r="C280" s="22">
        <v>7175.2949025211356</v>
      </c>
      <c r="D280" s="22">
        <v>3267.6686564608967</v>
      </c>
      <c r="E280" s="22">
        <v>677.23854077881595</v>
      </c>
      <c r="F280" s="22">
        <v>0</v>
      </c>
      <c r="G280" s="22">
        <v>0</v>
      </c>
      <c r="H280" s="22">
        <v>0</v>
      </c>
      <c r="I280" s="22">
        <v>98.303260440447886</v>
      </c>
      <c r="J280" s="22">
        <v>359760.22640337911</v>
      </c>
      <c r="K280" s="22">
        <v>36932.83827312533</v>
      </c>
      <c r="L280" s="22">
        <v>1.0521565188606814</v>
      </c>
      <c r="M280" s="22">
        <v>0</v>
      </c>
      <c r="N280" s="22">
        <v>20.126646672627086</v>
      </c>
      <c r="O280" s="22">
        <v>53.337413423875617</v>
      </c>
      <c r="P280" s="22">
        <v>0</v>
      </c>
      <c r="Q280" s="22">
        <v>876.49760362041832</v>
      </c>
      <c r="R280" s="22">
        <v>6444.7189483184429</v>
      </c>
      <c r="S280" s="22">
        <v>58383.383036272426</v>
      </c>
      <c r="T280" s="22">
        <v>0</v>
      </c>
      <c r="U280" s="22">
        <v>0</v>
      </c>
      <c r="V280" s="22">
        <v>3781.3730014628463</v>
      </c>
      <c r="W280" s="22">
        <v>0</v>
      </c>
      <c r="X280" s="22">
        <v>495.08671228400482</v>
      </c>
      <c r="Y280" s="22">
        <v>5605.6850388518269</v>
      </c>
      <c r="Z280" s="22">
        <v>350675.17050997278</v>
      </c>
      <c r="AA280" s="22">
        <v>0</v>
      </c>
      <c r="AB280" s="22">
        <v>0</v>
      </c>
      <c r="AC280" s="22">
        <v>1305.3482942091991</v>
      </c>
      <c r="AD280" s="22">
        <v>0</v>
      </c>
      <c r="AE280" s="22">
        <v>301589.7804646935</v>
      </c>
      <c r="AF280" s="22">
        <v>0</v>
      </c>
      <c r="AG280" s="22">
        <v>13.585278841552453</v>
      </c>
      <c r="AH280" s="22">
        <v>0</v>
      </c>
      <c r="AI280" s="22">
        <v>480.35652101995527</v>
      </c>
      <c r="AJ280" s="22">
        <v>4.8025407420101356</v>
      </c>
      <c r="AK280" s="22">
        <v>4.1158701718063231</v>
      </c>
      <c r="AL280" s="22">
        <v>0</v>
      </c>
      <c r="AM280" s="22">
        <v>2284.2664128583438</v>
      </c>
      <c r="AN280" s="22">
        <v>14796.684787208591</v>
      </c>
      <c r="AO280" s="22">
        <v>0</v>
      </c>
      <c r="AP280" s="22">
        <v>82530.575884513528</v>
      </c>
      <c r="AQ280" s="22">
        <v>17.428418968338313</v>
      </c>
      <c r="AR280" s="22">
        <v>338.68779900478114</v>
      </c>
      <c r="AS280" s="22">
        <v>52880.255569680063</v>
      </c>
      <c r="AT280" s="22">
        <v>235.81042654023364</v>
      </c>
      <c r="AU280" s="22">
        <v>0</v>
      </c>
      <c r="AV280" s="22">
        <v>683.32166675759731</v>
      </c>
      <c r="AW280" s="22">
        <v>265.45216762618901</v>
      </c>
      <c r="AX280" s="22">
        <v>1518.5138205139008</v>
      </c>
      <c r="AY280" s="22">
        <v>33.66762418706962</v>
      </c>
      <c r="AZ280" s="22">
        <v>5077.1605155151356</v>
      </c>
      <c r="BA280" s="22">
        <v>227551.74129882286</v>
      </c>
      <c r="BB280" s="22">
        <v>2824.4560293896675</v>
      </c>
      <c r="BC280" s="22">
        <v>12373.677693173742</v>
      </c>
      <c r="BD280" s="22">
        <v>1541521.716132856</v>
      </c>
    </row>
    <row r="281" spans="1:56" x14ac:dyDescent="0.3">
      <c r="A281" s="23" t="s">
        <v>36</v>
      </c>
      <c r="B281" s="22">
        <v>0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17.042748387096768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v>0</v>
      </c>
      <c r="AQ281" s="22"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v>0</v>
      </c>
      <c r="AW281" s="22"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v>0</v>
      </c>
      <c r="BC281" s="22">
        <v>0</v>
      </c>
      <c r="BD281" s="22">
        <v>17.042748387096768</v>
      </c>
    </row>
    <row r="282" spans="1:56" x14ac:dyDescent="0.3">
      <c r="A282" s="23" t="s">
        <v>37</v>
      </c>
      <c r="B282" s="22">
        <v>0.24974508236158841</v>
      </c>
      <c r="C282" s="22">
        <v>10256.656207279197</v>
      </c>
      <c r="D282" s="22">
        <v>75.910816232997718</v>
      </c>
      <c r="E282" s="22">
        <v>0.24956484253046812</v>
      </c>
      <c r="F282" s="22">
        <v>0</v>
      </c>
      <c r="G282" s="22">
        <v>0</v>
      </c>
      <c r="H282" s="22">
        <v>0</v>
      </c>
      <c r="I282" s="22">
        <v>1932.3574636003527</v>
      </c>
      <c r="J282" s="22">
        <v>19361.077986626751</v>
      </c>
      <c r="K282" s="22">
        <v>244.59133863954895</v>
      </c>
      <c r="L282" s="22">
        <v>0</v>
      </c>
      <c r="M282" s="22">
        <v>0</v>
      </c>
      <c r="N282" s="22">
        <v>27.722861226666659</v>
      </c>
      <c r="O282" s="22">
        <v>432.27941316817197</v>
      </c>
      <c r="P282" s="22">
        <v>0</v>
      </c>
      <c r="Q282" s="22">
        <v>779.39322907940357</v>
      </c>
      <c r="R282" s="22">
        <v>350.60471389984843</v>
      </c>
      <c r="S282" s="22">
        <v>10819.751119560315</v>
      </c>
      <c r="T282" s="22">
        <v>0</v>
      </c>
      <c r="U282" s="22">
        <v>14.127249326841397</v>
      </c>
      <c r="V282" s="22">
        <v>99.721957108555216</v>
      </c>
      <c r="W282" s="22">
        <v>0.56351712034079826</v>
      </c>
      <c r="X282" s="22">
        <v>1420.6946480415074</v>
      </c>
      <c r="Y282" s="22">
        <v>10.790656694640807</v>
      </c>
      <c r="Z282" s="22">
        <v>18297.209605235414</v>
      </c>
      <c r="AA282" s="22">
        <v>0</v>
      </c>
      <c r="AB282" s="22">
        <v>0</v>
      </c>
      <c r="AC282" s="22">
        <v>0</v>
      </c>
      <c r="AD282" s="22">
        <v>0</v>
      </c>
      <c r="AE282" s="22">
        <v>19.762434229408345</v>
      </c>
      <c r="AF282" s="22">
        <v>0</v>
      </c>
      <c r="AG282" s="22">
        <v>5.736856059509595</v>
      </c>
      <c r="AH282" s="22">
        <v>0</v>
      </c>
      <c r="AI282" s="22">
        <v>152.04151933990235</v>
      </c>
      <c r="AJ282" s="22">
        <v>4.9092481352568801E-2</v>
      </c>
      <c r="AK282" s="22">
        <v>1118.8845736028698</v>
      </c>
      <c r="AL282" s="22">
        <v>413.77352547647371</v>
      </c>
      <c r="AM282" s="22">
        <v>0.96095933759073626</v>
      </c>
      <c r="AN282" s="22">
        <v>0</v>
      </c>
      <c r="AO282" s="22">
        <v>0</v>
      </c>
      <c r="AP282" s="22">
        <v>201.27350960344106</v>
      </c>
      <c r="AQ282" s="22">
        <v>5.9736407363162423</v>
      </c>
      <c r="AR282" s="22">
        <v>110.3473161460183</v>
      </c>
      <c r="AS282" s="22">
        <v>15.93274697326188</v>
      </c>
      <c r="AT282" s="22">
        <v>5.1283475199003177E-2</v>
      </c>
      <c r="AU282" s="22">
        <v>0</v>
      </c>
      <c r="AV282" s="22">
        <v>2590.341619820394</v>
      </c>
      <c r="AW282" s="22">
        <v>52.893552776416911</v>
      </c>
      <c r="AX282" s="22">
        <v>0.75552925818167183</v>
      </c>
      <c r="AY282" s="22">
        <v>14.923883626355193</v>
      </c>
      <c r="AZ282" s="22">
        <v>4276.9856168187516</v>
      </c>
      <c r="BA282" s="22">
        <v>15192.724846949848</v>
      </c>
      <c r="BB282" s="22">
        <v>7.2804560089436296E-2</v>
      </c>
      <c r="BC282" s="22">
        <v>26145.933393656756</v>
      </c>
      <c r="BD282" s="22">
        <v>114443.37079769355</v>
      </c>
    </row>
    <row r="283" spans="1:56" x14ac:dyDescent="0.3">
      <c r="A283" s="23" t="s">
        <v>38</v>
      </c>
      <c r="B283" s="22">
        <v>0</v>
      </c>
      <c r="C283" s="22">
        <v>0</v>
      </c>
      <c r="D283" s="22">
        <v>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0</v>
      </c>
      <c r="AQ283" s="22"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v>0</v>
      </c>
      <c r="AW283" s="22"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v>0</v>
      </c>
      <c r="BC283" s="22">
        <v>2.9263907372043008</v>
      </c>
      <c r="BD283" s="22">
        <v>2.9263907372043008</v>
      </c>
    </row>
    <row r="284" spans="1:56" x14ac:dyDescent="0.3">
      <c r="A284" s="23" t="s">
        <v>197</v>
      </c>
      <c r="B284" s="22">
        <v>0.1198990903768874</v>
      </c>
      <c r="C284" s="22">
        <v>45.360222830882535</v>
      </c>
      <c r="D284" s="22">
        <v>31.384403396344755</v>
      </c>
      <c r="E284" s="22">
        <v>0.1198125597769787</v>
      </c>
      <c r="F284" s="22">
        <v>0</v>
      </c>
      <c r="G284" s="22">
        <v>0</v>
      </c>
      <c r="H284" s="22">
        <v>0</v>
      </c>
      <c r="I284" s="22">
        <v>18.674773375452133</v>
      </c>
      <c r="J284" s="22">
        <v>26151.286469535709</v>
      </c>
      <c r="K284" s="22">
        <v>807.78187197138402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4.4267688175217579</v>
      </c>
      <c r="R284" s="22">
        <v>183.19088188902188</v>
      </c>
      <c r="S284" s="22">
        <v>210.11791545061669</v>
      </c>
      <c r="T284" s="22">
        <v>0</v>
      </c>
      <c r="U284" s="22">
        <v>1.101284031382286</v>
      </c>
      <c r="V284" s="22">
        <v>1.4490032959897412</v>
      </c>
      <c r="W284" s="22">
        <v>0.29601352365206501</v>
      </c>
      <c r="X284" s="22">
        <v>27.962303572893269</v>
      </c>
      <c r="Y284" s="22">
        <v>1.3313343484286535</v>
      </c>
      <c r="Z284" s="22">
        <v>9532.0422773224709</v>
      </c>
      <c r="AA284" s="22">
        <v>0</v>
      </c>
      <c r="AB284" s="22">
        <v>0</v>
      </c>
      <c r="AC284" s="22">
        <v>2.7688329443702142</v>
      </c>
      <c r="AD284" s="22">
        <v>0</v>
      </c>
      <c r="AE284" s="22">
        <v>1549.397526612375</v>
      </c>
      <c r="AF284" s="22">
        <v>0</v>
      </c>
      <c r="AG284" s="22">
        <v>2.7541836526032348</v>
      </c>
      <c r="AH284" s="22">
        <v>0</v>
      </c>
      <c r="AI284" s="22">
        <v>16.326544103134726</v>
      </c>
      <c r="AJ284" s="22">
        <v>2.3568607649279646E-2</v>
      </c>
      <c r="AK284" s="22">
        <v>0.35830570249118276</v>
      </c>
      <c r="AL284" s="22">
        <v>38982.613156300496</v>
      </c>
      <c r="AM284" s="22">
        <v>202.24413342529567</v>
      </c>
      <c r="AN284" s="22">
        <v>0</v>
      </c>
      <c r="AO284" s="22">
        <v>0</v>
      </c>
      <c r="AP284" s="22">
        <v>0</v>
      </c>
      <c r="AQ284" s="22">
        <v>0.1001895602606286</v>
      </c>
      <c r="AR284" s="22">
        <v>25.865153122774291</v>
      </c>
      <c r="AS284" s="22">
        <v>212.69631534262138</v>
      </c>
      <c r="AT284" s="22">
        <v>2.4620472882119337E-2</v>
      </c>
      <c r="AU284" s="22">
        <v>0</v>
      </c>
      <c r="AV284" s="22">
        <v>2.2400407583576722E-2</v>
      </c>
      <c r="AW284" s="22">
        <v>66.909084037550869</v>
      </c>
      <c r="AX284" s="22">
        <v>15889.786033739269</v>
      </c>
      <c r="AY284" s="22">
        <v>0</v>
      </c>
      <c r="AZ284" s="22">
        <v>366.47369412531185</v>
      </c>
      <c r="BA284" s="22">
        <v>6475.9009673196861</v>
      </c>
      <c r="BB284" s="22">
        <v>1.4193689142811421</v>
      </c>
      <c r="BC284" s="22">
        <v>252.54067574381094</v>
      </c>
      <c r="BD284" s="22">
        <v>101064.86998914633</v>
      </c>
    </row>
    <row r="285" spans="1:56" x14ac:dyDescent="0.3">
      <c r="A285" s="23" t="s">
        <v>40</v>
      </c>
      <c r="B285" s="22">
        <v>0</v>
      </c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2164.0839157264513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0</v>
      </c>
      <c r="AQ285" s="22"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v>0</v>
      </c>
      <c r="AW285" s="22"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v>0</v>
      </c>
      <c r="BC285" s="22">
        <v>0</v>
      </c>
      <c r="BD285" s="22">
        <v>2164.0839157264513</v>
      </c>
    </row>
    <row r="286" spans="1:56" x14ac:dyDescent="0.3">
      <c r="A286" s="23" t="s">
        <v>41</v>
      </c>
      <c r="B286" s="22">
        <v>8.5220068701657697E-3</v>
      </c>
      <c r="C286" s="22">
        <v>44.537505627042165</v>
      </c>
      <c r="D286" s="22">
        <v>0.1643045069650213</v>
      </c>
      <c r="E286" s="22">
        <v>8.5158565785782049E-3</v>
      </c>
      <c r="F286" s="22">
        <v>0</v>
      </c>
      <c r="G286" s="22">
        <v>0</v>
      </c>
      <c r="H286" s="22">
        <v>0</v>
      </c>
      <c r="I286" s="22">
        <v>28.580963207462197</v>
      </c>
      <c r="J286" s="22">
        <v>119305.89971601358</v>
      </c>
      <c r="K286" s="22">
        <v>743.8813868689698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1.4946305998420143E-2</v>
      </c>
      <c r="R286" s="22">
        <v>113.14269042494043</v>
      </c>
      <c r="S286" s="22">
        <v>1147.4213964534279</v>
      </c>
      <c r="T286" s="22">
        <v>0</v>
      </c>
      <c r="U286" s="22">
        <v>7.8275406860408042E-2</v>
      </c>
      <c r="V286" s="22">
        <v>118.801022114722</v>
      </c>
      <c r="W286" s="22">
        <v>1.9224612496950268E-2</v>
      </c>
      <c r="X286" s="22">
        <v>1.2002667343383073</v>
      </c>
      <c r="Y286" s="22">
        <v>8.6343642933070404E-3</v>
      </c>
      <c r="Z286" s="22">
        <v>176.25321289610889</v>
      </c>
      <c r="AA286" s="22">
        <v>0</v>
      </c>
      <c r="AB286" s="22">
        <v>0</v>
      </c>
      <c r="AC286" s="22">
        <v>4.7546129032258051</v>
      </c>
      <c r="AD286" s="22">
        <v>0</v>
      </c>
      <c r="AE286" s="22">
        <v>52.893375652332736</v>
      </c>
      <c r="AF286" s="22">
        <v>0</v>
      </c>
      <c r="AG286" s="22">
        <v>0.19575771538720105</v>
      </c>
      <c r="AH286" s="22">
        <v>0</v>
      </c>
      <c r="AI286" s="22">
        <v>502.19592599090697</v>
      </c>
      <c r="AJ286" s="22">
        <v>1.6751739790189456E-3</v>
      </c>
      <c r="AK286" s="22">
        <v>1.6232177894324597E-2</v>
      </c>
      <c r="AL286" s="22">
        <v>414.81782246734497</v>
      </c>
      <c r="AM286" s="22">
        <v>3.0328197669237906</v>
      </c>
      <c r="AN286" s="22">
        <v>0</v>
      </c>
      <c r="AO286" s="22">
        <v>0</v>
      </c>
      <c r="AP286" s="22">
        <v>150.60197361119589</v>
      </c>
      <c r="AQ286" s="22">
        <v>7.1211225888044927E-3</v>
      </c>
      <c r="AR286" s="22">
        <v>0</v>
      </c>
      <c r="AS286" s="22">
        <v>13.640249903846446</v>
      </c>
      <c r="AT286" s="22">
        <v>1.7499368709856086E-3</v>
      </c>
      <c r="AU286" s="22">
        <v>0</v>
      </c>
      <c r="AV286" s="22">
        <v>1.592142415106702E-3</v>
      </c>
      <c r="AW286" s="22">
        <v>1.3270653144793244E-2</v>
      </c>
      <c r="AX286" s="22">
        <v>0.65362392029822747</v>
      </c>
      <c r="AY286" s="22">
        <v>3.4140722921899617E-2</v>
      </c>
      <c r="AZ286" s="22">
        <v>13.697489929557284</v>
      </c>
      <c r="BA286" s="22">
        <v>482.44283779175345</v>
      </c>
      <c r="BB286" s="22">
        <v>2.4842970095534447E-3</v>
      </c>
      <c r="BC286" s="22">
        <v>867.89810712900521</v>
      </c>
      <c r="BD286" s="22">
        <v>124186.92344640922</v>
      </c>
    </row>
    <row r="287" spans="1:56" x14ac:dyDescent="0.3">
      <c r="A287" s="23" t="s">
        <v>42</v>
      </c>
      <c r="B287" s="22">
        <v>161.944559414992</v>
      </c>
      <c r="C287" s="22">
        <v>173.74077059727037</v>
      </c>
      <c r="D287" s="22">
        <v>49.404714354618491</v>
      </c>
      <c r="E287" s="22">
        <v>2243.415108340766</v>
      </c>
      <c r="F287" s="22">
        <v>88.096287941150791</v>
      </c>
      <c r="G287" s="22">
        <v>0</v>
      </c>
      <c r="H287" s="22">
        <v>0</v>
      </c>
      <c r="I287" s="22">
        <v>292.02059549746303</v>
      </c>
      <c r="J287" s="22">
        <v>278746.87397605012</v>
      </c>
      <c r="K287" s="22">
        <v>6626.6491725915294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4.0588530555484308</v>
      </c>
      <c r="R287" s="22">
        <v>3359.0848301974606</v>
      </c>
      <c r="S287" s="22">
        <v>88225.617795248676</v>
      </c>
      <c r="T287" s="22">
        <v>0</v>
      </c>
      <c r="U287" s="22">
        <v>18.317402290851366</v>
      </c>
      <c r="V287" s="22">
        <v>716.29053930629448</v>
      </c>
      <c r="W287" s="22">
        <v>11289.175348349769</v>
      </c>
      <c r="X287" s="22">
        <v>2550.6718358755488</v>
      </c>
      <c r="Y287" s="22">
        <v>234.80553289565751</v>
      </c>
      <c r="Z287" s="22">
        <v>100171.68045606787</v>
      </c>
      <c r="AA287" s="22">
        <v>0</v>
      </c>
      <c r="AB287" s="22">
        <v>0</v>
      </c>
      <c r="AC287" s="22">
        <v>0</v>
      </c>
      <c r="AD287" s="22">
        <v>0</v>
      </c>
      <c r="AE287" s="22">
        <v>164240.4968090305</v>
      </c>
      <c r="AF287" s="22">
        <v>0</v>
      </c>
      <c r="AG287" s="22">
        <v>43.067636440493203</v>
      </c>
      <c r="AH287" s="22">
        <v>1.2275168912372263</v>
      </c>
      <c r="AI287" s="22">
        <v>84.943863709318919</v>
      </c>
      <c r="AJ287" s="22">
        <v>0.36854631124122395</v>
      </c>
      <c r="AK287" s="22">
        <v>5.1545134524750162</v>
      </c>
      <c r="AL287" s="22">
        <v>473427.75736991176</v>
      </c>
      <c r="AM287" s="22">
        <v>9989.4169011919312</v>
      </c>
      <c r="AN287" s="22">
        <v>0</v>
      </c>
      <c r="AO287" s="22">
        <v>0</v>
      </c>
      <c r="AP287" s="22">
        <v>600607.17420374439</v>
      </c>
      <c r="AQ287" s="22">
        <v>1.566681129763877</v>
      </c>
      <c r="AR287" s="22">
        <v>149.29316170382162</v>
      </c>
      <c r="AS287" s="22">
        <v>0</v>
      </c>
      <c r="AT287" s="22">
        <v>0.38499450611360153</v>
      </c>
      <c r="AU287" s="22">
        <v>0</v>
      </c>
      <c r="AV287" s="22">
        <v>31.733836752895964</v>
      </c>
      <c r="AW287" s="22">
        <v>6.2969567736626271</v>
      </c>
      <c r="AX287" s="22">
        <v>1413.9355754961357</v>
      </c>
      <c r="AY287" s="22">
        <v>0</v>
      </c>
      <c r="AZ287" s="22">
        <v>5015.4988880500696</v>
      </c>
      <c r="BA287" s="22">
        <v>100980.15963840837</v>
      </c>
      <c r="BB287" s="22">
        <v>314.38652761805264</v>
      </c>
      <c r="BC287" s="22">
        <v>8476.9581985892546</v>
      </c>
      <c r="BD287" s="22">
        <v>1859741.6695977873</v>
      </c>
    </row>
    <row r="288" spans="1:56" x14ac:dyDescent="0.3">
      <c r="A288" s="23" t="s">
        <v>43</v>
      </c>
      <c r="B288" s="22">
        <v>3.2289350498564923E-3</v>
      </c>
      <c r="C288" s="22">
        <v>0.17764829510501876</v>
      </c>
      <c r="D288" s="22">
        <v>6.2253949037056756E-2</v>
      </c>
      <c r="E288" s="22">
        <v>3.2266047428787486E-3</v>
      </c>
      <c r="F288" s="22">
        <v>0</v>
      </c>
      <c r="G288" s="22">
        <v>8.7831645591397833E-2</v>
      </c>
      <c r="H288" s="22">
        <v>0</v>
      </c>
      <c r="I288" s="22">
        <v>3.2456625822240093</v>
      </c>
      <c r="J288" s="22">
        <v>774.99566416518871</v>
      </c>
      <c r="K288" s="22">
        <v>0.39606186929080961</v>
      </c>
      <c r="L288" s="22">
        <v>0</v>
      </c>
      <c r="M288" s="22">
        <v>0</v>
      </c>
      <c r="N288" s="22">
        <v>3.5851280791397842</v>
      </c>
      <c r="O288" s="22">
        <v>0</v>
      </c>
      <c r="P288" s="22">
        <v>164.00962875182793</v>
      </c>
      <c r="Q288" s="22">
        <v>5.7277332661498067E-3</v>
      </c>
      <c r="R288" s="22">
        <v>9.4945360750610757</v>
      </c>
      <c r="S288" s="22">
        <v>1134.9820064995033</v>
      </c>
      <c r="T288" s="22">
        <v>0</v>
      </c>
      <c r="U288" s="22">
        <v>2.9658061604969404E-2</v>
      </c>
      <c r="V288" s="22">
        <v>0.71273296486839488</v>
      </c>
      <c r="W288" s="22">
        <v>7.3102013084512304E-3</v>
      </c>
      <c r="X288" s="22">
        <v>0.45477355119831803</v>
      </c>
      <c r="Y288" s="22">
        <v>4.5088528280755576E-3</v>
      </c>
      <c r="Z288" s="22">
        <v>736.81080211752828</v>
      </c>
      <c r="AA288" s="22">
        <v>0</v>
      </c>
      <c r="AB288" s="22">
        <v>105.13847212043011</v>
      </c>
      <c r="AC288" s="22">
        <v>30.154200870537625</v>
      </c>
      <c r="AD288" s="22">
        <v>0</v>
      </c>
      <c r="AE288" s="22">
        <v>6.1669016980157247E-2</v>
      </c>
      <c r="AF288" s="22">
        <v>0</v>
      </c>
      <c r="AG288" s="22">
        <v>7.4171372790886966E-2</v>
      </c>
      <c r="AH288" s="22">
        <v>0</v>
      </c>
      <c r="AI288" s="22">
        <v>14.36663753216083</v>
      </c>
      <c r="AJ288" s="22">
        <v>6.3471293298272369E-4</v>
      </c>
      <c r="AK288" s="22">
        <v>6.2831525214478209E-3</v>
      </c>
      <c r="AL288" s="22">
        <v>40.796056252787587</v>
      </c>
      <c r="AM288" s="22">
        <v>7.6728443911365084E-4</v>
      </c>
      <c r="AN288" s="22">
        <v>9.7253585754838703</v>
      </c>
      <c r="AO288" s="22">
        <v>0</v>
      </c>
      <c r="AP288" s="22">
        <v>38.708662090185271</v>
      </c>
      <c r="AQ288" s="22">
        <v>2.6981487660861689E-3</v>
      </c>
      <c r="AR288" s="22">
        <v>377.00998346687646</v>
      </c>
      <c r="AS288" s="22">
        <v>1014.1615055146131</v>
      </c>
      <c r="AT288" s="22">
        <v>0</v>
      </c>
      <c r="AU288" s="22">
        <v>0</v>
      </c>
      <c r="AV288" s="22">
        <v>6.8634486515029236</v>
      </c>
      <c r="AW288" s="22">
        <v>5.3046953073353775E-3</v>
      </c>
      <c r="AX288" s="22">
        <v>7.2974475703669831E-3</v>
      </c>
      <c r="AY288" s="22">
        <v>2.2990356724560597</v>
      </c>
      <c r="AZ288" s="22">
        <v>148.70684580285391</v>
      </c>
      <c r="BA288" s="22">
        <v>175.00554218832337</v>
      </c>
      <c r="BB288" s="22">
        <v>9.4128458362117572E-4</v>
      </c>
      <c r="BC288" s="22">
        <v>7.2892586108059332</v>
      </c>
      <c r="BD288" s="22">
        <v>4799.4531653992735</v>
      </c>
    </row>
    <row r="289" spans="1:56" x14ac:dyDescent="0.3">
      <c r="A289" s="23" t="s">
        <v>44</v>
      </c>
      <c r="B289" s="22">
        <v>0</v>
      </c>
      <c r="C289" s="22">
        <v>0</v>
      </c>
      <c r="D289" s="22">
        <v>0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857.61054598151304</v>
      </c>
      <c r="K289" s="22">
        <v>0.1065622143319617</v>
      </c>
      <c r="L289" s="22">
        <v>0.1397321634408602</v>
      </c>
      <c r="M289" s="22">
        <v>0</v>
      </c>
      <c r="N289" s="22">
        <v>0</v>
      </c>
      <c r="O289" s="22">
        <v>0</v>
      </c>
      <c r="P289" s="22">
        <v>0</v>
      </c>
      <c r="Q289" s="22">
        <v>5.0425980842377464E-5</v>
      </c>
      <c r="R289" s="22">
        <v>4.453570452682294E-3</v>
      </c>
      <c r="S289" s="22">
        <v>9.8285202485922056</v>
      </c>
      <c r="T289" s="22">
        <v>0</v>
      </c>
      <c r="U289" s="22">
        <v>0</v>
      </c>
      <c r="V289" s="22">
        <v>2.2167666161068151</v>
      </c>
      <c r="W289" s="22">
        <v>2.0363290889892626E-5</v>
      </c>
      <c r="X289" s="22">
        <v>0</v>
      </c>
      <c r="Y289" s="22">
        <v>9.6478976896256048E-4</v>
      </c>
      <c r="Z289" s="22">
        <v>1.6177260604532642</v>
      </c>
      <c r="AA289" s="22">
        <v>0</v>
      </c>
      <c r="AB289" s="22">
        <v>0</v>
      </c>
      <c r="AC289" s="22">
        <v>0</v>
      </c>
      <c r="AD289" s="22">
        <v>0</v>
      </c>
      <c r="AE289" s="22">
        <v>1957.2101504938389</v>
      </c>
      <c r="AF289" s="22">
        <v>0</v>
      </c>
      <c r="AG289" s="22">
        <v>0</v>
      </c>
      <c r="AH289" s="22">
        <v>0</v>
      </c>
      <c r="AI289" s="22">
        <v>1.1722863641000247E-3</v>
      </c>
      <c r="AJ289" s="22">
        <v>0</v>
      </c>
      <c r="AK289" s="22">
        <v>1.0361136739686168E-4</v>
      </c>
      <c r="AL289" s="22">
        <v>30.753052999569885</v>
      </c>
      <c r="AM289" s="22">
        <v>1.2379874384315384E-4</v>
      </c>
      <c r="AN289" s="22">
        <v>0</v>
      </c>
      <c r="AO289" s="22">
        <v>0</v>
      </c>
      <c r="AP289" s="22">
        <v>2.8160749031424955E-2</v>
      </c>
      <c r="AQ289" s="22">
        <v>0</v>
      </c>
      <c r="AR289" s="22">
        <v>2.3329423795867568E-4</v>
      </c>
      <c r="AS289" s="22">
        <v>1.869645184460085E-2</v>
      </c>
      <c r="AT289" s="22">
        <v>0</v>
      </c>
      <c r="AU289" s="22">
        <v>0</v>
      </c>
      <c r="AV289" s="22">
        <v>0</v>
      </c>
      <c r="AW289" s="22">
        <v>2.1561571873034496E-4</v>
      </c>
      <c r="AX289" s="22">
        <v>0</v>
      </c>
      <c r="AY289" s="22">
        <v>0</v>
      </c>
      <c r="AZ289" s="22">
        <v>890.74092071943824</v>
      </c>
      <c r="BA289" s="22">
        <v>6.4069852814230971E-2</v>
      </c>
      <c r="BB289" s="22">
        <v>0</v>
      </c>
      <c r="BC289" s="22">
        <v>165.51090723613817</v>
      </c>
      <c r="BD289" s="22">
        <v>3915.8531495430389</v>
      </c>
    </row>
    <row r="290" spans="1:56" x14ac:dyDescent="0.3">
      <c r="A290" s="23" t="s">
        <v>45</v>
      </c>
      <c r="B290" s="22">
        <v>9.342839540340532E-4</v>
      </c>
      <c r="C290" s="22">
        <v>5.1402071895345749E-2</v>
      </c>
      <c r="D290" s="22">
        <v>1.8013018150724591E-2</v>
      </c>
      <c r="E290" s="22">
        <v>9.3360968577418945E-4</v>
      </c>
      <c r="F290" s="22">
        <v>0</v>
      </c>
      <c r="G290" s="22">
        <v>0</v>
      </c>
      <c r="H290" s="22">
        <v>0</v>
      </c>
      <c r="I290" s="22">
        <v>0.14551854442817846</v>
      </c>
      <c r="J290" s="22">
        <v>26.246566041197582</v>
      </c>
      <c r="K290" s="22">
        <v>1.4516752789185141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1.6382420042319254E-3</v>
      </c>
      <c r="R290" s="22">
        <v>1.3381377394404166</v>
      </c>
      <c r="S290" s="22">
        <v>0.18932203646645279</v>
      </c>
      <c r="T290" s="22">
        <v>0</v>
      </c>
      <c r="U290" s="22">
        <v>4.4512610688304394E-2</v>
      </c>
      <c r="V290" s="22">
        <v>1.3781613662880363E-3</v>
      </c>
      <c r="W290" s="22">
        <v>2.1074897187495743E-3</v>
      </c>
      <c r="X290" s="22">
        <v>0.13158754358424032</v>
      </c>
      <c r="Y290" s="22">
        <v>9.3990195927283178E-4</v>
      </c>
      <c r="Z290" s="22">
        <v>1.0802372071756143</v>
      </c>
      <c r="AA290" s="22">
        <v>0</v>
      </c>
      <c r="AB290" s="22">
        <v>0</v>
      </c>
      <c r="AC290" s="22">
        <v>0</v>
      </c>
      <c r="AD290" s="22">
        <v>0</v>
      </c>
      <c r="AE290" s="22">
        <v>0.11196896122225965</v>
      </c>
      <c r="AF290" s="22">
        <v>33.156446210752684</v>
      </c>
      <c r="AG290" s="22">
        <v>2.1461293701241686E-2</v>
      </c>
      <c r="AH290" s="22">
        <v>0</v>
      </c>
      <c r="AI290" s="22">
        <v>1.8667853283622915E-2</v>
      </c>
      <c r="AJ290" s="22">
        <v>1.8365253544818299E-4</v>
      </c>
      <c r="AK290" s="22">
        <v>1.7788452614548101E-3</v>
      </c>
      <c r="AL290" s="22">
        <v>0.94069743860307031</v>
      </c>
      <c r="AM290" s="22">
        <v>5.7929328472042085E-3</v>
      </c>
      <c r="AN290" s="22">
        <v>0</v>
      </c>
      <c r="AO290" s="22">
        <v>0.74656898752688161</v>
      </c>
      <c r="AP290" s="22">
        <v>0.20965708615353115</v>
      </c>
      <c r="AQ290" s="22">
        <v>7.8070232408766597E-4</v>
      </c>
      <c r="AR290" s="22">
        <v>2.3741633190802975</v>
      </c>
      <c r="AS290" s="22">
        <v>4.1638955588024253E-2</v>
      </c>
      <c r="AT290" s="22">
        <v>1.9184893465154059E-4</v>
      </c>
      <c r="AU290" s="22">
        <v>0.11178573075268816</v>
      </c>
      <c r="AV290" s="22">
        <v>0</v>
      </c>
      <c r="AW290" s="22">
        <v>1.453389813509497E-3</v>
      </c>
      <c r="AX290" s="22">
        <v>1552.5234393272381</v>
      </c>
      <c r="AY290" s="22">
        <v>0</v>
      </c>
      <c r="AZ290" s="22">
        <v>0.61213948603697521</v>
      </c>
      <c r="BA290" s="22">
        <v>49.830313575859826</v>
      </c>
      <c r="BB290" s="22">
        <v>46.407320010717875</v>
      </c>
      <c r="BC290" s="22">
        <v>10089.212756966472</v>
      </c>
      <c r="BD290" s="22">
        <v>11807.034110355338</v>
      </c>
    </row>
    <row r="291" spans="1:56" x14ac:dyDescent="0.3">
      <c r="A291" s="23" t="s">
        <v>46</v>
      </c>
      <c r="B291" s="22">
        <v>0.1049968683482279</v>
      </c>
      <c r="C291" s="22">
        <v>5.77667694314811</v>
      </c>
      <c r="D291" s="22">
        <v>2.0243422646397442</v>
      </c>
      <c r="E291" s="22">
        <v>0.10492109261066264</v>
      </c>
      <c r="F291" s="22">
        <v>0</v>
      </c>
      <c r="G291" s="22">
        <v>0</v>
      </c>
      <c r="H291" s="22">
        <v>0</v>
      </c>
      <c r="I291" s="22">
        <v>33.792265383833026</v>
      </c>
      <c r="J291" s="22">
        <v>209.79047097784394</v>
      </c>
      <c r="K291" s="22">
        <v>9.2704866192146476</v>
      </c>
      <c r="L291" s="22">
        <v>0</v>
      </c>
      <c r="M291" s="22">
        <v>0</v>
      </c>
      <c r="N291" s="22">
        <v>0</v>
      </c>
      <c r="O291" s="22">
        <v>2.9942606451612894</v>
      </c>
      <c r="P291" s="22">
        <v>0</v>
      </c>
      <c r="Q291" s="22">
        <v>3.3983837329611486</v>
      </c>
      <c r="R291" s="22">
        <v>127.48721608419305</v>
      </c>
      <c r="S291" s="22">
        <v>22.90547817409238</v>
      </c>
      <c r="T291" s="22">
        <v>0</v>
      </c>
      <c r="U291" s="22">
        <v>0.96440576899773944</v>
      </c>
      <c r="V291" s="22">
        <v>223.3877483388876</v>
      </c>
      <c r="W291" s="22">
        <v>0.53245357678555916</v>
      </c>
      <c r="X291" s="22">
        <v>14.788095129243333</v>
      </c>
      <c r="Y291" s="22">
        <v>0.11394649085265365</v>
      </c>
      <c r="Z291" s="22">
        <v>1479.7465205653302</v>
      </c>
      <c r="AA291" s="22">
        <v>0</v>
      </c>
      <c r="AB291" s="22">
        <v>0</v>
      </c>
      <c r="AC291" s="22">
        <v>0</v>
      </c>
      <c r="AD291" s="22">
        <v>0</v>
      </c>
      <c r="AE291" s="22">
        <v>1.6774114925759052</v>
      </c>
      <c r="AF291" s="22">
        <v>0</v>
      </c>
      <c r="AG291" s="22">
        <v>2.4118669914026949</v>
      </c>
      <c r="AH291" s="22">
        <v>0</v>
      </c>
      <c r="AI291" s="22">
        <v>2.1080413253788035</v>
      </c>
      <c r="AJ291" s="22">
        <v>2.0639272464234464E-2</v>
      </c>
      <c r="AK291" s="22">
        <v>81.624731640926271</v>
      </c>
      <c r="AL291" s="22">
        <v>285.21336132566671</v>
      </c>
      <c r="AM291" s="22">
        <v>2.075804322791484E-2</v>
      </c>
      <c r="AN291" s="22">
        <v>0</v>
      </c>
      <c r="AO291" s="22">
        <v>0</v>
      </c>
      <c r="AP291" s="22">
        <v>337.58201013776761</v>
      </c>
      <c r="AQ291" s="22">
        <v>8.7737029826373852E-2</v>
      </c>
      <c r="AR291" s="22">
        <v>1173.0317518664692</v>
      </c>
      <c r="AS291" s="22">
        <v>456.64579206776261</v>
      </c>
      <c r="AT291" s="22">
        <v>2.1560401682357681E-2</v>
      </c>
      <c r="AU291" s="22">
        <v>0</v>
      </c>
      <c r="AV291" s="22">
        <v>1.9616267634777935E-2</v>
      </c>
      <c r="AW291" s="22">
        <v>0</v>
      </c>
      <c r="AX291" s="22">
        <v>0.23729469004276543</v>
      </c>
      <c r="AY291" s="22">
        <v>20.594412175412977</v>
      </c>
      <c r="AZ291" s="22">
        <v>73.268274281660496</v>
      </c>
      <c r="BA291" s="22">
        <v>5617.6293461328814</v>
      </c>
      <c r="BB291" s="22">
        <v>3.0608213537488656E-2</v>
      </c>
      <c r="BC291" s="22">
        <v>272.05374733856246</v>
      </c>
      <c r="BD291" s="22">
        <v>10461.461629351028</v>
      </c>
    </row>
    <row r="292" spans="1:56" x14ac:dyDescent="0.3">
      <c r="A292" s="23" t="s">
        <v>47</v>
      </c>
      <c r="B292" s="22">
        <v>1.297264966881965E-4</v>
      </c>
      <c r="C292" s="22">
        <v>7.1379979728758355E-3</v>
      </c>
      <c r="D292" s="22">
        <v>2.5011301215061067E-3</v>
      </c>
      <c r="E292" s="22">
        <v>1.2963287369616877E-4</v>
      </c>
      <c r="F292" s="22">
        <v>0</v>
      </c>
      <c r="G292" s="22">
        <v>0</v>
      </c>
      <c r="H292" s="22">
        <v>0</v>
      </c>
      <c r="I292" s="22">
        <v>2.6341560074824234E-2</v>
      </c>
      <c r="J292" s="22">
        <v>0.87511224775267471</v>
      </c>
      <c r="K292" s="22">
        <v>1.0425398417151725E-2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2.2752240402861053E-4</v>
      </c>
      <c r="R292" s="22">
        <v>0.18990259829473621</v>
      </c>
      <c r="S292" s="22">
        <v>2.7779164923065296E-2</v>
      </c>
      <c r="T292" s="22">
        <v>0</v>
      </c>
      <c r="U292" s="22">
        <v>1.1915496506336931E-3</v>
      </c>
      <c r="V292" s="22">
        <v>1.9237366782076735E-4</v>
      </c>
      <c r="W292" s="22">
        <v>2.9264795920134649E-4</v>
      </c>
      <c r="X292" s="22">
        <v>1.8275453546907371E-2</v>
      </c>
      <c r="Y292" s="22">
        <v>6.2675998275139276E-3</v>
      </c>
      <c r="Z292" s="22">
        <v>0.7976917799740455</v>
      </c>
      <c r="AA292" s="22">
        <v>0</v>
      </c>
      <c r="AB292" s="22">
        <v>0</v>
      </c>
      <c r="AC292" s="22">
        <v>0</v>
      </c>
      <c r="AD292" s="22">
        <v>0</v>
      </c>
      <c r="AE292" s="22">
        <v>2.2027049044241878</v>
      </c>
      <c r="AF292" s="22">
        <v>0</v>
      </c>
      <c r="AG292" s="22">
        <v>2.9799274987409941E-3</v>
      </c>
      <c r="AH292" s="22">
        <v>0</v>
      </c>
      <c r="AI292" s="22">
        <v>0.58356790275860149</v>
      </c>
      <c r="AJ292" s="22">
        <v>2.5500384469547717E-5</v>
      </c>
      <c r="AK292" s="22">
        <v>2.4709855383756301E-4</v>
      </c>
      <c r="AL292" s="22">
        <v>5.5559749238484488E-2</v>
      </c>
      <c r="AM292" s="22">
        <v>3.0081333820837219E-3</v>
      </c>
      <c r="AN292" s="22">
        <v>0</v>
      </c>
      <c r="AO292" s="22">
        <v>0</v>
      </c>
      <c r="AP292" s="22">
        <v>1.5987555281358572E-2</v>
      </c>
      <c r="AQ292" s="22">
        <v>1.0840149509464282E-4</v>
      </c>
      <c r="AR292" s="22">
        <v>3.702420628459407E-3</v>
      </c>
      <c r="AS292" s="22">
        <v>1.6176368187521395</v>
      </c>
      <c r="AT292" s="22">
        <v>2.6638464760361267E-5</v>
      </c>
      <c r="AU292" s="22">
        <v>0</v>
      </c>
      <c r="AV292" s="22">
        <v>2.4236434080281265E-5</v>
      </c>
      <c r="AW292" s="22">
        <v>2.0433770417695475E-4</v>
      </c>
      <c r="AX292" s="22">
        <v>0</v>
      </c>
      <c r="AY292" s="22">
        <v>7.6867513830661797E-6</v>
      </c>
      <c r="AZ292" s="22">
        <v>2.9516559197522207</v>
      </c>
      <c r="BA292" s="22">
        <v>6.924879428286884</v>
      </c>
      <c r="BB292" s="22">
        <v>3.7817283263474113E-5</v>
      </c>
      <c r="BC292" s="22">
        <v>0.33497235383095425</v>
      </c>
      <c r="BD292" s="22">
        <v>16.660935214862548</v>
      </c>
    </row>
    <row r="293" spans="1:56" x14ac:dyDescent="0.3">
      <c r="A293" s="23" t="s">
        <v>48</v>
      </c>
      <c r="B293" s="22">
        <v>2.2388220444199844E-5</v>
      </c>
      <c r="C293" s="22">
        <v>1.2317464213237094E-3</v>
      </c>
      <c r="D293" s="22">
        <v>4.3164545370014595E-4</v>
      </c>
      <c r="E293" s="22">
        <v>2.2372062972614064E-5</v>
      </c>
      <c r="F293" s="22">
        <v>0</v>
      </c>
      <c r="G293" s="22">
        <v>0</v>
      </c>
      <c r="H293" s="22">
        <v>0</v>
      </c>
      <c r="I293" s="22">
        <v>3.4870568388873377E-3</v>
      </c>
      <c r="J293" s="22">
        <v>1.1392686131205037E-3</v>
      </c>
      <c r="K293" s="22">
        <v>1.7808174384865436E-3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3.9257147651232482E-5</v>
      </c>
      <c r="R293" s="22">
        <v>2.7175593716014097E-2</v>
      </c>
      <c r="S293" s="22">
        <v>4.5194289849469615E-3</v>
      </c>
      <c r="T293" s="22">
        <v>0</v>
      </c>
      <c r="U293" s="22">
        <v>2.0563783752455006E-4</v>
      </c>
      <c r="V293" s="22">
        <v>3.3024842546971117E-5</v>
      </c>
      <c r="W293" s="22">
        <v>5.0501717602580653E-5</v>
      </c>
      <c r="X293" s="22">
        <v>3.1532286525466219E-3</v>
      </c>
      <c r="Y293" s="22">
        <v>2.252284454771716E-5</v>
      </c>
      <c r="Z293" s="22">
        <v>2.5255804434460578E-2</v>
      </c>
      <c r="AA293" s="22">
        <v>0</v>
      </c>
      <c r="AB293" s="22">
        <v>0</v>
      </c>
      <c r="AC293" s="22">
        <v>0</v>
      </c>
      <c r="AD293" s="22">
        <v>0</v>
      </c>
      <c r="AE293" s="22">
        <v>3.3986779961470311E-4</v>
      </c>
      <c r="AF293" s="22">
        <v>0</v>
      </c>
      <c r="AG293" s="22">
        <v>5.1427638495395113E-4</v>
      </c>
      <c r="AH293" s="22">
        <v>0</v>
      </c>
      <c r="AI293" s="22">
        <v>4.4733724980413882E-4</v>
      </c>
      <c r="AJ293" s="22">
        <v>4.4008606066676425E-6</v>
      </c>
      <c r="AK293" s="22">
        <v>4.2626419599323475E-5</v>
      </c>
      <c r="AL293" s="22">
        <v>4.2785362956657101E-3</v>
      </c>
      <c r="AM293" s="22">
        <v>4.1985926400659274E-6</v>
      </c>
      <c r="AN293" s="22">
        <v>0</v>
      </c>
      <c r="AO293" s="22">
        <v>0</v>
      </c>
      <c r="AP293" s="22">
        <v>2.7542725836379226E-3</v>
      </c>
      <c r="AQ293" s="22">
        <v>1.8707948110962365E-5</v>
      </c>
      <c r="AR293" s="22">
        <v>6.3892408809466841E-4</v>
      </c>
      <c r="AS293" s="22">
        <v>9.2014189311727455E-4</v>
      </c>
      <c r="AT293" s="22">
        <v>4.5972706931527051E-6</v>
      </c>
      <c r="AU293" s="22">
        <v>0</v>
      </c>
      <c r="AV293" s="22">
        <v>4.1827278375892925E-6</v>
      </c>
      <c r="AW293" s="22">
        <v>3.4827539738544119E-5</v>
      </c>
      <c r="AX293" s="22">
        <v>5.0597755099665985E-5</v>
      </c>
      <c r="AY293" s="22">
        <v>0</v>
      </c>
      <c r="AZ293" s="22">
        <v>1.466300227314603E-2</v>
      </c>
      <c r="BA293" s="22">
        <v>1.194038709677419</v>
      </c>
      <c r="BB293" s="22">
        <v>6.5265130556820417E-6</v>
      </c>
      <c r="BC293" s="22">
        <v>3.0664293932881167E-2</v>
      </c>
      <c r="BD293" s="22">
        <v>1.3180003230324926</v>
      </c>
    </row>
    <row r="294" spans="1:56" x14ac:dyDescent="0.3">
      <c r="A294" s="23" t="s">
        <v>49</v>
      </c>
      <c r="B294" s="22">
        <v>228.34316258995432</v>
      </c>
      <c r="C294" s="22">
        <v>22990.689359164189</v>
      </c>
      <c r="D294" s="22">
        <v>7713.5808420645035</v>
      </c>
      <c r="E294" s="22">
        <v>19.522782065444879</v>
      </c>
      <c r="F294" s="22">
        <v>0</v>
      </c>
      <c r="G294" s="22">
        <v>0</v>
      </c>
      <c r="H294" s="22">
        <v>0</v>
      </c>
      <c r="I294" s="22">
        <v>1253.0228577006824</v>
      </c>
      <c r="J294" s="22">
        <v>31088.156225881092</v>
      </c>
      <c r="K294" s="22">
        <v>472.95319398053476</v>
      </c>
      <c r="L294" s="22">
        <v>4.3915822795698917E-2</v>
      </c>
      <c r="M294" s="22">
        <v>0</v>
      </c>
      <c r="N294" s="22">
        <v>67.023530281290306</v>
      </c>
      <c r="O294" s="22">
        <v>212.80410022537635</v>
      </c>
      <c r="P294" s="22">
        <v>0</v>
      </c>
      <c r="Q294" s="22">
        <v>3513.5023421352639</v>
      </c>
      <c r="R294" s="22">
        <v>79591.643569252352</v>
      </c>
      <c r="S294" s="22">
        <v>100768.07094354984</v>
      </c>
      <c r="T294" s="22">
        <v>31.327951043440855</v>
      </c>
      <c r="U294" s="22">
        <v>13.838359373703208</v>
      </c>
      <c r="V294" s="22">
        <v>610.25486746122249</v>
      </c>
      <c r="W294" s="22">
        <v>209.43901402350707</v>
      </c>
      <c r="X294" s="22">
        <v>5548.9386003244945</v>
      </c>
      <c r="Y294" s="22">
        <v>33180.808107676923</v>
      </c>
      <c r="Z294" s="22">
        <v>16066.586807591286</v>
      </c>
      <c r="AA294" s="22">
        <v>0</v>
      </c>
      <c r="AB294" s="22">
        <v>11.497960877419352</v>
      </c>
      <c r="AC294" s="22">
        <v>589.89330118193539</v>
      </c>
      <c r="AD294" s="22">
        <v>8.9548355027956976</v>
      </c>
      <c r="AE294" s="22">
        <v>22950.896543549155</v>
      </c>
      <c r="AF294" s="22">
        <v>0</v>
      </c>
      <c r="AG294" s="22">
        <v>30.682649165821871</v>
      </c>
      <c r="AH294" s="22">
        <v>0</v>
      </c>
      <c r="AI294" s="22">
        <v>15963.465964014458</v>
      </c>
      <c r="AJ294" s="22">
        <v>6.227570423650306</v>
      </c>
      <c r="AK294" s="22">
        <v>337.86723328976518</v>
      </c>
      <c r="AL294" s="22">
        <v>46193.180620376144</v>
      </c>
      <c r="AM294" s="22">
        <v>151.83075215803737</v>
      </c>
      <c r="AN294" s="22">
        <v>76.27379950107526</v>
      </c>
      <c r="AO294" s="22">
        <v>1.4611991948387095</v>
      </c>
      <c r="AP294" s="22">
        <v>4494.4179482740528</v>
      </c>
      <c r="AQ294" s="22">
        <v>13.999243754147191</v>
      </c>
      <c r="AR294" s="22">
        <v>798.53459993579327</v>
      </c>
      <c r="AS294" s="22">
        <v>60287.210287348084</v>
      </c>
      <c r="AT294" s="22">
        <v>0.1829894673636282</v>
      </c>
      <c r="AU294" s="22">
        <v>0</v>
      </c>
      <c r="AV294" s="22">
        <v>90.676999812104498</v>
      </c>
      <c r="AW294" s="22">
        <v>862.77764593433346</v>
      </c>
      <c r="AX294" s="22">
        <v>73.045703336548399</v>
      </c>
      <c r="AY294" s="22">
        <v>732.49044158582592</v>
      </c>
      <c r="AZ294" s="22">
        <v>0</v>
      </c>
      <c r="BA294" s="22">
        <v>48725.068636334385</v>
      </c>
      <c r="BB294" s="22">
        <v>0.25978090643646873</v>
      </c>
      <c r="BC294" s="22">
        <v>18284.106133123169</v>
      </c>
      <c r="BD294" s="22">
        <v>524265.55337125534</v>
      </c>
    </row>
    <row r="295" spans="1:56" x14ac:dyDescent="0.3">
      <c r="A295" s="23" t="s">
        <v>50</v>
      </c>
      <c r="B295" s="22">
        <v>2115.6248014451612</v>
      </c>
      <c r="C295" s="22">
        <v>52514.484008144507</v>
      </c>
      <c r="D295" s="22">
        <v>4834.5901286296767</v>
      </c>
      <c r="E295" s="22">
        <v>4129.6812875458054</v>
      </c>
      <c r="F295" s="22">
        <v>0</v>
      </c>
      <c r="G295" s="22">
        <v>3770.0406414554832</v>
      </c>
      <c r="H295" s="22">
        <v>0</v>
      </c>
      <c r="I295" s="22">
        <v>6202.2216725677408</v>
      </c>
      <c r="J295" s="22">
        <v>219110.89744906322</v>
      </c>
      <c r="K295" s="22">
        <v>8808.6447191432235</v>
      </c>
      <c r="L295" s="22">
        <v>0</v>
      </c>
      <c r="M295" s="22">
        <v>0</v>
      </c>
      <c r="N295" s="22">
        <v>41933.099251076128</v>
      </c>
      <c r="O295" s="22">
        <v>942.47647493161276</v>
      </c>
      <c r="P295" s="22">
        <v>0</v>
      </c>
      <c r="Q295" s="22">
        <v>1054.0306495277418</v>
      </c>
      <c r="R295" s="22">
        <v>83966.293641259341</v>
      </c>
      <c r="S295" s="22">
        <v>130701.70189694964</v>
      </c>
      <c r="T295" s="22">
        <v>496.87659423999992</v>
      </c>
      <c r="U295" s="22">
        <v>622.84513958193531</v>
      </c>
      <c r="V295" s="22">
        <v>977.51231874064513</v>
      </c>
      <c r="W295" s="22">
        <v>318.73904567741937</v>
      </c>
      <c r="X295" s="22">
        <v>3761.309377414193</v>
      </c>
      <c r="Y295" s="22">
        <v>101751.51019930837</v>
      </c>
      <c r="Z295" s="22">
        <v>324010.27386462962</v>
      </c>
      <c r="AA295" s="22">
        <v>0</v>
      </c>
      <c r="AB295" s="22">
        <v>22.995921754838704</v>
      </c>
      <c r="AC295" s="22">
        <v>13.773598967741933</v>
      </c>
      <c r="AD295" s="22">
        <v>0</v>
      </c>
      <c r="AE295" s="22">
        <v>113776.38309949935</v>
      </c>
      <c r="AF295" s="22">
        <v>0</v>
      </c>
      <c r="AG295" s="22">
        <v>23500.802007783219</v>
      </c>
      <c r="AH295" s="22">
        <v>0</v>
      </c>
      <c r="AI295" s="22">
        <v>22584.213910389673</v>
      </c>
      <c r="AJ295" s="22">
        <v>207.27469890064512</v>
      </c>
      <c r="AK295" s="22">
        <v>533.16403899870954</v>
      </c>
      <c r="AL295" s="22">
        <v>251349.35325035348</v>
      </c>
      <c r="AM295" s="22">
        <v>637.40922335999983</v>
      </c>
      <c r="AN295" s="22">
        <v>324.44910072774189</v>
      </c>
      <c r="AO295" s="22">
        <v>18.235047329032255</v>
      </c>
      <c r="AP295" s="22">
        <v>140260.85205828128</v>
      </c>
      <c r="AQ295" s="22">
        <v>142.25432899096771</v>
      </c>
      <c r="AR295" s="22">
        <v>3215.5604609238699</v>
      </c>
      <c r="AS295" s="22">
        <v>129220.2974312774</v>
      </c>
      <c r="AT295" s="22">
        <v>0</v>
      </c>
      <c r="AU295" s="22">
        <v>8.8630115096774169</v>
      </c>
      <c r="AV295" s="22">
        <v>738.10620885677417</v>
      </c>
      <c r="AW295" s="22">
        <v>1773.2670277987093</v>
      </c>
      <c r="AX295" s="22">
        <v>585.70433053935471</v>
      </c>
      <c r="AY295" s="22">
        <v>347.0797226838709</v>
      </c>
      <c r="AZ295" s="22">
        <v>71546.372962849025</v>
      </c>
      <c r="BA295" s="22">
        <v>0</v>
      </c>
      <c r="BB295" s="22">
        <v>116.56956117677416</v>
      </c>
      <c r="BC295" s="22">
        <v>66297.673592732885</v>
      </c>
      <c r="BD295" s="22">
        <v>1819243.5077570167</v>
      </c>
    </row>
    <row r="296" spans="1:56" x14ac:dyDescent="0.3">
      <c r="A296" s="23" t="s">
        <v>229</v>
      </c>
      <c r="B296" s="22">
        <v>0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0</v>
      </c>
      <c r="AQ296" s="22"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v>0</v>
      </c>
      <c r="AW296" s="22"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v>0</v>
      </c>
      <c r="BC296" s="22">
        <v>0</v>
      </c>
      <c r="BD296" s="22">
        <v>0</v>
      </c>
    </row>
    <row r="297" spans="1:56" x14ac:dyDescent="0.3">
      <c r="A297" s="23" t="s">
        <v>51</v>
      </c>
      <c r="B297" s="22">
        <v>2.9177602913293725</v>
      </c>
      <c r="C297" s="22">
        <v>72.220686529489527</v>
      </c>
      <c r="D297" s="22">
        <v>334.17030589671521</v>
      </c>
      <c r="E297" s="22">
        <v>0.23264018396088992</v>
      </c>
      <c r="F297" s="22">
        <v>0</v>
      </c>
      <c r="G297" s="22">
        <v>0</v>
      </c>
      <c r="H297" s="22">
        <v>0</v>
      </c>
      <c r="I297" s="22">
        <v>124.10678016518779</v>
      </c>
      <c r="J297" s="22">
        <v>72275.775163122773</v>
      </c>
      <c r="K297" s="22">
        <v>3244.64393481156</v>
      </c>
      <c r="L297" s="22">
        <v>0</v>
      </c>
      <c r="M297" s="22">
        <v>0</v>
      </c>
      <c r="N297" s="22">
        <v>15407.099733515055</v>
      </c>
      <c r="O297" s="22">
        <v>0.42832988854135301</v>
      </c>
      <c r="P297" s="22">
        <v>0</v>
      </c>
      <c r="Q297" s="22">
        <v>229.15133470368391</v>
      </c>
      <c r="R297" s="22">
        <v>3589.9239483557394</v>
      </c>
      <c r="S297" s="22">
        <v>2752.8100570397864</v>
      </c>
      <c r="T297" s="22">
        <v>0</v>
      </c>
      <c r="U297" s="22">
        <v>2.1383644597099534</v>
      </c>
      <c r="V297" s="22">
        <v>13.003523164062145</v>
      </c>
      <c r="W297" s="22">
        <v>3.090329382687576</v>
      </c>
      <c r="X297" s="22">
        <v>99.166823370499941</v>
      </c>
      <c r="Y297" s="22">
        <v>66.817889539477093</v>
      </c>
      <c r="Z297" s="22">
        <v>11990.868260887431</v>
      </c>
      <c r="AA297" s="22">
        <v>0</v>
      </c>
      <c r="AB297" s="22">
        <v>149.81777171664834</v>
      </c>
      <c r="AC297" s="22">
        <v>2.3084726624554994</v>
      </c>
      <c r="AD297" s="22">
        <v>15.27108771041644</v>
      </c>
      <c r="AE297" s="22">
        <v>235.47436326435886</v>
      </c>
      <c r="AF297" s="22">
        <v>0.29757655414451895</v>
      </c>
      <c r="AG297" s="22">
        <v>6.0297478092219707</v>
      </c>
      <c r="AH297" s="22">
        <v>0</v>
      </c>
      <c r="AI297" s="22">
        <v>60.183096267324245</v>
      </c>
      <c r="AJ297" s="22">
        <v>4.5763192351758623E-2</v>
      </c>
      <c r="AK297" s="22">
        <v>9.1156063469529283</v>
      </c>
      <c r="AL297" s="22">
        <v>43863.790142083708</v>
      </c>
      <c r="AM297" s="22">
        <v>827.29274648120736</v>
      </c>
      <c r="AN297" s="22">
        <v>72.150291084931695</v>
      </c>
      <c r="AO297" s="22">
        <v>8.9934247474786186</v>
      </c>
      <c r="AP297" s="22">
        <v>3888.2676054120461</v>
      </c>
      <c r="AQ297" s="22">
        <v>234.65330169961956</v>
      </c>
      <c r="AR297" s="22">
        <v>1218.1034172915568</v>
      </c>
      <c r="AS297" s="22">
        <v>13406.113118212155</v>
      </c>
      <c r="AT297" s="22">
        <v>1.988064849772001</v>
      </c>
      <c r="AU297" s="22">
        <v>0.45087356688550356</v>
      </c>
      <c r="AV297" s="22">
        <v>1956.0818163239073</v>
      </c>
      <c r="AW297" s="22">
        <v>0.99618825575049752</v>
      </c>
      <c r="AX297" s="22">
        <v>3.6637089420832871</v>
      </c>
      <c r="AY297" s="22">
        <v>0.11004496458560049</v>
      </c>
      <c r="AZ297" s="22">
        <v>4583.2324698410193</v>
      </c>
      <c r="BA297" s="22">
        <v>12595.119172660192</v>
      </c>
      <c r="BB297" s="22">
        <v>6.7867196679878242E-2</v>
      </c>
      <c r="BC297" s="22">
        <v>0</v>
      </c>
      <c r="BD297" s="22">
        <v>193348.18360444513</v>
      </c>
    </row>
    <row r="298" spans="1:56" x14ac:dyDescent="0.3">
      <c r="A298" s="23" t="s">
        <v>52</v>
      </c>
      <c r="B298" s="22">
        <v>10525.980262388932</v>
      </c>
      <c r="C298" s="22">
        <v>281248.93474285811</v>
      </c>
      <c r="D298" s="22">
        <v>33214.60572232923</v>
      </c>
      <c r="E298" s="22">
        <v>10257.489360489722</v>
      </c>
      <c r="F298" s="22">
        <v>88.096287941150791</v>
      </c>
      <c r="G298" s="22">
        <v>3810.5816070636952</v>
      </c>
      <c r="H298" s="22">
        <v>0</v>
      </c>
      <c r="I298" s="22">
        <v>17960.035755185374</v>
      </c>
      <c r="J298" s="22">
        <v>1839158.8789348819</v>
      </c>
      <c r="K298" s="22">
        <v>112436.5210379186</v>
      </c>
      <c r="L298" s="22">
        <v>5.747157210473584</v>
      </c>
      <c r="M298" s="22">
        <v>9.5936111070967733</v>
      </c>
      <c r="N298" s="22">
        <v>63808.660575479662</v>
      </c>
      <c r="O298" s="22">
        <v>11388.822403302644</v>
      </c>
      <c r="P298" s="22">
        <v>212.31446731797232</v>
      </c>
      <c r="Q298" s="22">
        <v>12327.998367516977</v>
      </c>
      <c r="R298" s="22">
        <v>576215.51654701179</v>
      </c>
      <c r="S298" s="22">
        <v>780096.44215796702</v>
      </c>
      <c r="T298" s="22">
        <v>628.51227689634402</v>
      </c>
      <c r="U298" s="22">
        <v>3201.6334083247157</v>
      </c>
      <c r="V298" s="22">
        <v>63424.921212394271</v>
      </c>
      <c r="W298" s="22">
        <v>15299.002539015779</v>
      </c>
      <c r="X298" s="22">
        <v>125329.71535049078</v>
      </c>
      <c r="Y298" s="22">
        <v>319366.8779449162</v>
      </c>
      <c r="Z298" s="22">
        <v>1531040.4264567592</v>
      </c>
      <c r="AA298" s="22">
        <v>0</v>
      </c>
      <c r="AB298" s="22">
        <v>333.42776212679701</v>
      </c>
      <c r="AC298" s="22">
        <v>6876.9046809848105</v>
      </c>
      <c r="AD298" s="22">
        <v>115.90844469332957</v>
      </c>
      <c r="AE298" s="22">
        <v>1343496.9788062673</v>
      </c>
      <c r="AF298" s="22">
        <v>20498.552293151231</v>
      </c>
      <c r="AG298" s="22">
        <v>24485.228880549606</v>
      </c>
      <c r="AH298" s="22">
        <v>1.2275168912372263</v>
      </c>
      <c r="AI298" s="22">
        <v>144180.29587918546</v>
      </c>
      <c r="AJ298" s="22">
        <v>2309.6317085520782</v>
      </c>
      <c r="AK298" s="22">
        <v>2841.7908688895127</v>
      </c>
      <c r="AL298" s="22">
        <v>4790732.3272609292</v>
      </c>
      <c r="AM298" s="22">
        <v>377910.83850428701</v>
      </c>
      <c r="AN298" s="22">
        <v>18070.937753126662</v>
      </c>
      <c r="AO298" s="22">
        <v>356.61903660947922</v>
      </c>
      <c r="AP298" s="22">
        <v>2036971.0356166891</v>
      </c>
      <c r="AQ298" s="22">
        <v>619.81878733992312</v>
      </c>
      <c r="AR298" s="22">
        <v>29842.608638129557</v>
      </c>
      <c r="AS298" s="22">
        <v>915143.77987117553</v>
      </c>
      <c r="AT298" s="22">
        <v>1852.727246604934</v>
      </c>
      <c r="AU298" s="22">
        <v>116.73997232989623</v>
      </c>
      <c r="AV298" s="22">
        <v>8664.3522279777026</v>
      </c>
      <c r="AW298" s="22">
        <v>6826.6278877798168</v>
      </c>
      <c r="AX298" s="22">
        <v>30814.008427781431</v>
      </c>
      <c r="AY298" s="22">
        <v>7654.6628541449118</v>
      </c>
      <c r="AZ298" s="22">
        <v>188731.97814458338</v>
      </c>
      <c r="BA298" s="22">
        <v>2146085.9852351286</v>
      </c>
      <c r="BB298" s="22">
        <v>20321.480034314049</v>
      </c>
      <c r="BC298" s="22">
        <v>327708.9178610642</v>
      </c>
      <c r="BD298" s="22">
        <v>18264622.700388059</v>
      </c>
    </row>
  </sheetData>
  <phoneticPr fontId="2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M298"/>
  <sheetViews>
    <sheetView workbookViewId="0">
      <selection activeCell="BF242" sqref="BF242"/>
    </sheetView>
  </sheetViews>
  <sheetFormatPr defaultRowHeight="14" x14ac:dyDescent="0.3"/>
  <cols>
    <col min="2" max="2" width="9.5" bestFit="1" customWidth="1"/>
    <col min="3" max="3" width="11.5" customWidth="1"/>
    <col min="4" max="4" width="10.25" customWidth="1"/>
    <col min="5" max="5" width="11.08203125" customWidth="1"/>
    <col min="6" max="6" width="11.75" customWidth="1"/>
    <col min="7" max="7" width="10.5" customWidth="1"/>
    <col min="8" max="8" width="11.33203125" customWidth="1"/>
    <col min="9" max="9" width="9.58203125" bestFit="1" customWidth="1"/>
    <col min="10" max="10" width="12" bestFit="1" customWidth="1"/>
    <col min="11" max="11" width="10.58203125" bestFit="1" customWidth="1"/>
    <col min="12" max="13" width="9" bestFit="1" customWidth="1"/>
    <col min="14" max="14" width="9.58203125" bestFit="1" customWidth="1"/>
    <col min="15" max="15" width="9.5" bestFit="1" customWidth="1"/>
    <col min="16" max="16" width="9" bestFit="1" customWidth="1"/>
    <col min="17" max="17" width="9.58203125" bestFit="1" customWidth="1"/>
    <col min="18" max="18" width="11.9140625" bestFit="1" customWidth="1"/>
    <col min="19" max="19" width="12" bestFit="1" customWidth="1"/>
    <col min="20" max="21" width="9" bestFit="1" customWidth="1"/>
    <col min="22" max="22" width="10.58203125" bestFit="1" customWidth="1"/>
    <col min="23" max="23" width="9.58203125" bestFit="1" customWidth="1"/>
    <col min="24" max="25" width="10.58203125" bestFit="1" customWidth="1"/>
    <col min="26" max="26" width="12" bestFit="1" customWidth="1"/>
    <col min="27" max="30" width="9" bestFit="1" customWidth="1"/>
    <col min="31" max="31" width="12" bestFit="1" customWidth="1"/>
    <col min="32" max="33" width="9.58203125" bestFit="1" customWidth="1"/>
    <col min="34" max="34" width="9" bestFit="1" customWidth="1"/>
    <col min="35" max="35" width="10.58203125" bestFit="1" customWidth="1"/>
    <col min="36" max="37" width="9" bestFit="1" customWidth="1"/>
    <col min="38" max="38" width="13" bestFit="1" customWidth="1"/>
    <col min="39" max="39" width="10.58203125" bestFit="1" customWidth="1"/>
    <col min="40" max="40" width="9.58203125" bestFit="1" customWidth="1"/>
    <col min="41" max="41" width="9" bestFit="1" customWidth="1"/>
    <col min="42" max="42" width="12" bestFit="1" customWidth="1"/>
    <col min="43" max="43" width="9" bestFit="1" customWidth="1"/>
    <col min="44" max="44" width="10.58203125" bestFit="1" customWidth="1"/>
    <col min="45" max="45" width="12" bestFit="1" customWidth="1"/>
    <col min="46" max="48" width="9" bestFit="1" customWidth="1"/>
    <col min="49" max="49" width="9.5" bestFit="1" customWidth="1"/>
    <col min="50" max="50" width="12" bestFit="1" customWidth="1"/>
    <col min="51" max="51" width="9.58203125" bestFit="1" customWidth="1"/>
    <col min="52" max="52" width="10.58203125" bestFit="1" customWidth="1"/>
    <col min="53" max="55" width="12" bestFit="1" customWidth="1"/>
    <col min="56" max="56" width="13" bestFit="1" customWidth="1"/>
    <col min="59" max="59" width="10.75" customWidth="1"/>
    <col min="60" max="60" width="12.5" customWidth="1"/>
    <col min="61" max="61" width="11.4140625" customWidth="1"/>
    <col min="62" max="62" width="11.75" customWidth="1"/>
    <col min="63" max="63" width="11.6640625" customWidth="1"/>
    <col min="64" max="64" width="11.4140625" customWidth="1"/>
    <col min="65" max="65" width="10.75" customWidth="1"/>
  </cols>
  <sheetData>
    <row r="1" spans="1:65" x14ac:dyDescent="0.3">
      <c r="A1" s="7" t="s">
        <v>319</v>
      </c>
      <c r="BF1" s="7" t="s">
        <v>320</v>
      </c>
    </row>
    <row r="2" spans="1:65" x14ac:dyDescent="0.3">
      <c r="A2" s="6" t="s">
        <v>74</v>
      </c>
      <c r="BF2" s="6" t="s">
        <v>74</v>
      </c>
    </row>
    <row r="3" spans="1:65" x14ac:dyDescent="0.3">
      <c r="A3" s="1" t="s">
        <v>67</v>
      </c>
      <c r="B3" s="15" t="s">
        <v>1</v>
      </c>
      <c r="C3" s="15" t="s">
        <v>2</v>
      </c>
      <c r="D3" s="15" t="s">
        <v>3</v>
      </c>
      <c r="E3" s="15" t="s">
        <v>4</v>
      </c>
      <c r="F3" s="15" t="s">
        <v>5</v>
      </c>
      <c r="G3" s="15" t="s">
        <v>6</v>
      </c>
      <c r="H3" s="15" t="s">
        <v>7</v>
      </c>
      <c r="I3" s="15" t="s">
        <v>8</v>
      </c>
      <c r="J3" s="15" t="s">
        <v>9</v>
      </c>
      <c r="K3" s="15" t="s">
        <v>360</v>
      </c>
      <c r="L3" s="15" t="s">
        <v>10</v>
      </c>
      <c r="M3" s="15" t="s">
        <v>11</v>
      </c>
      <c r="N3" s="15" t="s">
        <v>12</v>
      </c>
      <c r="O3" s="15" t="s">
        <v>13</v>
      </c>
      <c r="P3" s="15" t="s">
        <v>14</v>
      </c>
      <c r="Q3" s="15" t="s">
        <v>15</v>
      </c>
      <c r="R3" s="15" t="s">
        <v>16</v>
      </c>
      <c r="S3" s="15" t="s">
        <v>17</v>
      </c>
      <c r="T3" s="15" t="s">
        <v>18</v>
      </c>
      <c r="U3" s="15" t="s">
        <v>19</v>
      </c>
      <c r="V3" s="15" t="s">
        <v>20</v>
      </c>
      <c r="W3" s="15" t="s">
        <v>21</v>
      </c>
      <c r="X3" s="15" t="s">
        <v>22</v>
      </c>
      <c r="Y3" s="15" t="s">
        <v>23</v>
      </c>
      <c r="Z3" s="15" t="s">
        <v>24</v>
      </c>
      <c r="AA3" s="15" t="s">
        <v>25</v>
      </c>
      <c r="AB3" s="15" t="s">
        <v>26</v>
      </c>
      <c r="AC3" s="15" t="s">
        <v>27</v>
      </c>
      <c r="AD3" s="15" t="s">
        <v>28</v>
      </c>
      <c r="AE3" s="15" t="s">
        <v>29</v>
      </c>
      <c r="AF3" s="15" t="s">
        <v>30</v>
      </c>
      <c r="AG3" s="15" t="s">
        <v>31</v>
      </c>
      <c r="AH3" s="15" t="s">
        <v>32</v>
      </c>
      <c r="AI3" s="15" t="s">
        <v>33</v>
      </c>
      <c r="AJ3" s="16" t="s">
        <v>34</v>
      </c>
      <c r="AK3" s="15" t="s">
        <v>35</v>
      </c>
      <c r="AL3" s="15" t="s">
        <v>361</v>
      </c>
      <c r="AM3" s="15" t="s">
        <v>36</v>
      </c>
      <c r="AN3" s="15" t="s">
        <v>37</v>
      </c>
      <c r="AO3" s="15" t="s">
        <v>38</v>
      </c>
      <c r="AP3" s="15" t="s">
        <v>197</v>
      </c>
      <c r="AQ3" s="15" t="s">
        <v>40</v>
      </c>
      <c r="AR3" s="15" t="s">
        <v>41</v>
      </c>
      <c r="AS3" s="15" t="s">
        <v>42</v>
      </c>
      <c r="AT3" s="15" t="s">
        <v>43</v>
      </c>
      <c r="AU3" s="15" t="s">
        <v>44</v>
      </c>
      <c r="AV3" s="15" t="s">
        <v>45</v>
      </c>
      <c r="AW3" s="15" t="s">
        <v>46</v>
      </c>
      <c r="AX3" s="15" t="s">
        <v>47</v>
      </c>
      <c r="AY3" s="15" t="s">
        <v>48</v>
      </c>
      <c r="AZ3" s="15" t="s">
        <v>49</v>
      </c>
      <c r="BA3" s="15" t="s">
        <v>50</v>
      </c>
      <c r="BB3" s="15" t="s">
        <v>229</v>
      </c>
      <c r="BC3" s="16" t="s">
        <v>51</v>
      </c>
      <c r="BD3" s="15" t="s">
        <v>52</v>
      </c>
      <c r="BF3" s="1" t="s">
        <v>84</v>
      </c>
      <c r="BG3" s="12" t="s">
        <v>56</v>
      </c>
      <c r="BH3" s="12" t="s">
        <v>57</v>
      </c>
      <c r="BI3" s="12" t="s">
        <v>65</v>
      </c>
      <c r="BJ3" s="12" t="s">
        <v>58</v>
      </c>
      <c r="BK3" s="12" t="s">
        <v>59</v>
      </c>
      <c r="BL3" s="12" t="s">
        <v>60</v>
      </c>
      <c r="BM3" s="12" t="s">
        <v>61</v>
      </c>
    </row>
    <row r="4" spans="1:65" x14ac:dyDescent="0.3">
      <c r="A4" s="15" t="s">
        <v>1</v>
      </c>
      <c r="B4" s="22">
        <v>0</v>
      </c>
      <c r="C4" s="22">
        <v>1.5963802439440566E-2</v>
      </c>
      <c r="D4" s="22">
        <v>2.3764635924530537E-3</v>
      </c>
      <c r="E4" s="22">
        <v>3.0127108718279532E-3</v>
      </c>
      <c r="F4" s="22">
        <v>0</v>
      </c>
      <c r="G4" s="22">
        <v>0</v>
      </c>
      <c r="H4" s="22">
        <v>0</v>
      </c>
      <c r="I4" s="22">
        <v>7.8883346219438337</v>
      </c>
      <c r="J4" s="22">
        <v>71.781688548625937</v>
      </c>
      <c r="K4" s="22">
        <v>2.2495942139172357E-4</v>
      </c>
      <c r="L4" s="22">
        <v>0</v>
      </c>
      <c r="M4" s="22">
        <v>0</v>
      </c>
      <c r="N4" s="22">
        <v>4.7253877867171192E-5</v>
      </c>
      <c r="O4" s="22">
        <v>2.5066655078453726E-4</v>
      </c>
      <c r="P4" s="22">
        <v>0</v>
      </c>
      <c r="Q4" s="22">
        <v>2.308611548971128E-3</v>
      </c>
      <c r="R4" s="22">
        <v>0.17407324089725748</v>
      </c>
      <c r="S4" s="22">
        <v>0.20587175554414244</v>
      </c>
      <c r="T4" s="22">
        <v>0</v>
      </c>
      <c r="U4" s="22">
        <v>0</v>
      </c>
      <c r="V4" s="22">
        <v>5.4032662895205248E-4</v>
      </c>
      <c r="W4" s="22">
        <v>8.1076495677114013E-4</v>
      </c>
      <c r="X4" s="22">
        <v>8.1381060304888511</v>
      </c>
      <c r="Y4" s="22">
        <v>1.7130923630141827E-2</v>
      </c>
      <c r="Z4" s="22">
        <v>0.27925120670112896</v>
      </c>
      <c r="AA4" s="22">
        <v>0</v>
      </c>
      <c r="AB4" s="22">
        <v>0</v>
      </c>
      <c r="AC4" s="22">
        <v>0</v>
      </c>
      <c r="AD4" s="22">
        <v>0</v>
      </c>
      <c r="AE4" s="22">
        <v>0.12936958593410777</v>
      </c>
      <c r="AF4" s="22">
        <v>0</v>
      </c>
      <c r="AG4" s="22">
        <v>1.2597798873147775E-2</v>
      </c>
      <c r="AH4" s="22">
        <v>0</v>
      </c>
      <c r="AI4" s="22">
        <v>5.5887033894107114</v>
      </c>
      <c r="AJ4" s="22">
        <v>233.39786271978539</v>
      </c>
      <c r="AK4" s="22">
        <v>0</v>
      </c>
      <c r="AL4" s="22">
        <v>28.819652468979651</v>
      </c>
      <c r="AM4" s="22">
        <v>6.2452233707326174E-5</v>
      </c>
      <c r="AN4" s="22">
        <v>1.8805279990228516E-4</v>
      </c>
      <c r="AO4" s="22">
        <v>27.878400698571504</v>
      </c>
      <c r="AP4" s="22">
        <v>4.437136651220161E-2</v>
      </c>
      <c r="AQ4" s="22">
        <v>0</v>
      </c>
      <c r="AR4" s="22">
        <v>2.8572770903869144E-2</v>
      </c>
      <c r="AS4" s="22">
        <v>0.75941217799679961</v>
      </c>
      <c r="AT4" s="22">
        <v>0</v>
      </c>
      <c r="AU4" s="22">
        <v>0</v>
      </c>
      <c r="AV4" s="22">
        <v>5.1360033242217487E-5</v>
      </c>
      <c r="AW4" s="22">
        <v>3.2880258448642562E-4</v>
      </c>
      <c r="AX4" s="22">
        <v>134.29467156679044</v>
      </c>
      <c r="AY4" s="22">
        <v>9.6242137030240593E-5</v>
      </c>
      <c r="AZ4" s="22">
        <v>11.846612853229532</v>
      </c>
      <c r="BA4" s="22">
        <v>19.275729447836358</v>
      </c>
      <c r="BB4" s="22">
        <v>0</v>
      </c>
      <c r="BC4" s="22">
        <v>7718.49123234938</v>
      </c>
      <c r="BD4" s="22">
        <v>8269.077907991712</v>
      </c>
      <c r="BF4" s="12" t="s">
        <v>62</v>
      </c>
      <c r="BG4" s="13">
        <f>B4+AJ4+B38+AJ38</f>
        <v>233.39786271978539</v>
      </c>
      <c r="BH4" s="13">
        <f>SUM(C4,D4,G4,L4:U4,X4:Y4,AB4:AD4,AF4,AI4,AK4,AN4:AO4,AQ4,AT4:AW4,AZ4,AR4)+SUM(C38,D38,G38,L38:U38,X38:Y38,AB38:AD38,AF38,AI38,AK38,AN38:AO38,AQ38,AT38:AW38,AZ38,AR38)</f>
        <v>53.898986676103149</v>
      </c>
      <c r="BI4" s="13">
        <f>SUM(F4,H4,V4:W4,AA4,AE4,AH4,AM4,AS4,AX4,BB4,AY4)+SUM(F38,H38,V38:W38,AA38,AE38,AH38,AM38,AS38,AX38,BB38,AY38)</f>
        <v>135.18496311667781</v>
      </c>
      <c r="BJ4" s="13">
        <f>SUM(E4,I4,AG4,BA4)+SUM(E38,I38,AG38,BA38)</f>
        <v>27.17967457952517</v>
      </c>
      <c r="BK4" s="13">
        <f>SUM(J4:K4,Z4,AL4,AP4)+SUM(J38:K38,Z38,AL38,AP38)</f>
        <v>100.9694470730376</v>
      </c>
      <c r="BL4" s="13">
        <f>BC4+BC38</f>
        <v>7718.49123234938</v>
      </c>
      <c r="BM4" s="13">
        <f>SUM(BG4:BL4)</f>
        <v>8269.1221665145094</v>
      </c>
    </row>
    <row r="5" spans="1:65" x14ac:dyDescent="0.3">
      <c r="A5" s="15" t="s">
        <v>2</v>
      </c>
      <c r="B5" s="22">
        <v>5.114480439220339E-2</v>
      </c>
      <c r="C5" s="22">
        <v>0</v>
      </c>
      <c r="D5" s="22">
        <v>8.4995834505939727E-2</v>
      </c>
      <c r="E5" s="22">
        <v>0.10775165059937376</v>
      </c>
      <c r="F5" s="22">
        <v>0</v>
      </c>
      <c r="G5" s="22">
        <v>0.25242276597643765</v>
      </c>
      <c r="H5" s="22">
        <v>0</v>
      </c>
      <c r="I5" s="22">
        <v>5.7865962740374073</v>
      </c>
      <c r="J5" s="22">
        <v>970.09437177900782</v>
      </c>
      <c r="K5" s="22">
        <v>8.0458265011440974E-3</v>
      </c>
      <c r="L5" s="22">
        <v>0</v>
      </c>
      <c r="M5" s="22">
        <v>0</v>
      </c>
      <c r="N5" s="22">
        <v>1.69006703730569E-3</v>
      </c>
      <c r="O5" s="22">
        <v>9.4616362726230481E-3</v>
      </c>
      <c r="P5" s="22">
        <v>0.61878636381723962</v>
      </c>
      <c r="Q5" s="22">
        <v>8.2569060084907386E-2</v>
      </c>
      <c r="R5" s="22">
        <v>5.1457392829172903</v>
      </c>
      <c r="S5" s="22">
        <v>2183.9793237025019</v>
      </c>
      <c r="T5" s="22">
        <v>0</v>
      </c>
      <c r="U5" s="22">
        <v>1.2673726375066972</v>
      </c>
      <c r="V5" s="22">
        <v>2.1263540704339534</v>
      </c>
      <c r="W5" s="22">
        <v>2.8997559359957466E-2</v>
      </c>
      <c r="X5" s="22">
        <v>9.0690872387846699</v>
      </c>
      <c r="Y5" s="22">
        <v>1.1859091502271306</v>
      </c>
      <c r="Z5" s="22">
        <v>618.73140326865212</v>
      </c>
      <c r="AA5" s="22">
        <v>0</v>
      </c>
      <c r="AB5" s="22">
        <v>0</v>
      </c>
      <c r="AC5" s="22">
        <v>0</v>
      </c>
      <c r="AD5" s="22">
        <v>71.300666708969459</v>
      </c>
      <c r="AE5" s="22">
        <v>626.04626461151236</v>
      </c>
      <c r="AF5" s="22">
        <v>0</v>
      </c>
      <c r="AG5" s="22">
        <v>0.35148182501301439</v>
      </c>
      <c r="AH5" s="22">
        <v>0</v>
      </c>
      <c r="AI5" s="22">
        <v>1.7409226782164475E-2</v>
      </c>
      <c r="AJ5" s="22">
        <v>0</v>
      </c>
      <c r="AK5" s="22">
        <v>13.415218250122757</v>
      </c>
      <c r="AL5" s="22">
        <v>569.88634783453858</v>
      </c>
      <c r="AM5" s="22">
        <v>2.2336465568298107E-3</v>
      </c>
      <c r="AN5" s="22">
        <v>0.48177145819682243</v>
      </c>
      <c r="AO5" s="22">
        <v>2.9390076750201942E-3</v>
      </c>
      <c r="AP5" s="22">
        <v>89.381012416164666</v>
      </c>
      <c r="AQ5" s="22">
        <v>0</v>
      </c>
      <c r="AR5" s="22">
        <v>0.39466216785677205</v>
      </c>
      <c r="AS5" s="22">
        <v>61.755724278288824</v>
      </c>
      <c r="AT5" s="22">
        <v>0</v>
      </c>
      <c r="AU5" s="22">
        <v>0</v>
      </c>
      <c r="AV5" s="22">
        <v>1.8369264732429585E-3</v>
      </c>
      <c r="AW5" s="22">
        <v>0.15055714232298342</v>
      </c>
      <c r="AX5" s="22">
        <v>1.0517615249018233</v>
      </c>
      <c r="AY5" s="22">
        <v>3.4421653996712324E-3</v>
      </c>
      <c r="AZ5" s="22">
        <v>13.219444676329802</v>
      </c>
      <c r="BA5" s="22">
        <v>613.14541617201598</v>
      </c>
      <c r="BB5" s="22">
        <v>0</v>
      </c>
      <c r="BC5" s="22">
        <v>275.65336890418098</v>
      </c>
      <c r="BD5" s="22">
        <v>6134.8935819159187</v>
      </c>
      <c r="BF5" s="12" t="s">
        <v>63</v>
      </c>
      <c r="BG5" s="13">
        <f>BG10-SUM(BG6:BG9,BG4)</f>
        <v>3610.5835412694296</v>
      </c>
      <c r="BH5" s="13">
        <f t="shared" ref="BH5:BM5" si="0">BH10-SUM(BH6:BH9,BH4)</f>
        <v>908537.80877193762</v>
      </c>
      <c r="BI5" s="13">
        <f t="shared" si="0"/>
        <v>288974.25898199808</v>
      </c>
      <c r="BJ5" s="13">
        <f t="shared" si="0"/>
        <v>463270.85229864554</v>
      </c>
      <c r="BK5" s="13">
        <f t="shared" si="0"/>
        <v>1157847.4586851578</v>
      </c>
      <c r="BL5" s="13">
        <f t="shared" si="0"/>
        <v>114357.0302072065</v>
      </c>
      <c r="BM5" s="13">
        <f t="shared" si="0"/>
        <v>2936597.9924862124</v>
      </c>
    </row>
    <row r="6" spans="1:65" x14ac:dyDescent="0.3">
      <c r="A6" s="15" t="s">
        <v>3</v>
      </c>
      <c r="B6" s="22">
        <v>1.1609557018744499</v>
      </c>
      <c r="C6" s="22">
        <v>21.354061579348997</v>
      </c>
      <c r="D6" s="22">
        <v>0</v>
      </c>
      <c r="E6" s="22">
        <v>26.509517994241317</v>
      </c>
      <c r="F6" s="22">
        <v>0</v>
      </c>
      <c r="G6" s="22">
        <v>0</v>
      </c>
      <c r="H6" s="22">
        <v>0</v>
      </c>
      <c r="I6" s="22">
        <v>231.40792762971364</v>
      </c>
      <c r="J6" s="22">
        <v>5364.7044516697715</v>
      </c>
      <c r="K6" s="22">
        <v>1499.8619265431357</v>
      </c>
      <c r="L6" s="22">
        <v>0</v>
      </c>
      <c r="M6" s="22">
        <v>0</v>
      </c>
      <c r="N6" s="22">
        <v>5.8368792259925639E-2</v>
      </c>
      <c r="O6" s="22">
        <v>114.3630802749187</v>
      </c>
      <c r="P6" s="22">
        <v>0</v>
      </c>
      <c r="Q6" s="22">
        <v>2.8516361829507488</v>
      </c>
      <c r="R6" s="22">
        <v>246.21276748903918</v>
      </c>
      <c r="S6" s="22">
        <v>372.14389611207861</v>
      </c>
      <c r="T6" s="22">
        <v>0</v>
      </c>
      <c r="U6" s="22">
        <v>0</v>
      </c>
      <c r="V6" s="22">
        <v>3.1197779151240734</v>
      </c>
      <c r="W6" s="22">
        <v>1.0014706404927536</v>
      </c>
      <c r="X6" s="22">
        <v>313.21341541082245</v>
      </c>
      <c r="Y6" s="22">
        <v>90.48551571004846</v>
      </c>
      <c r="Z6" s="22">
        <v>3483.6892292639341</v>
      </c>
      <c r="AA6" s="22">
        <v>0</v>
      </c>
      <c r="AB6" s="22">
        <v>0</v>
      </c>
      <c r="AC6" s="22">
        <v>0</v>
      </c>
      <c r="AD6" s="22">
        <v>1.7389123878376818</v>
      </c>
      <c r="AE6" s="22">
        <v>1116.6933907757486</v>
      </c>
      <c r="AF6" s="22">
        <v>0</v>
      </c>
      <c r="AG6" s="22">
        <v>12.150224982957974</v>
      </c>
      <c r="AH6" s="22">
        <v>0.92933002373629792</v>
      </c>
      <c r="AI6" s="22">
        <v>2459.283133150936</v>
      </c>
      <c r="AJ6" s="22">
        <v>0</v>
      </c>
      <c r="AK6" s="22">
        <v>3.2692254065698343</v>
      </c>
      <c r="AL6" s="22">
        <v>2675.2533122006935</v>
      </c>
      <c r="AM6" s="22">
        <v>0.56773258699667717</v>
      </c>
      <c r="AN6" s="22">
        <v>0.23228601136711191</v>
      </c>
      <c r="AO6" s="22">
        <v>0.1015026769039058</v>
      </c>
      <c r="AP6" s="22">
        <v>771.35869295258817</v>
      </c>
      <c r="AQ6" s="22">
        <v>0</v>
      </c>
      <c r="AR6" s="22">
        <v>16.49381621525912</v>
      </c>
      <c r="AS6" s="22">
        <v>1046.6359232603206</v>
      </c>
      <c r="AT6" s="22">
        <v>0</v>
      </c>
      <c r="AU6" s="22">
        <v>0</v>
      </c>
      <c r="AV6" s="22">
        <v>6.5193720971979771E-2</v>
      </c>
      <c r="AW6" s="22">
        <v>0.47758860745996978</v>
      </c>
      <c r="AX6" s="22">
        <v>33.511940416046002</v>
      </c>
      <c r="AY6" s="22">
        <v>0.11887992174441403</v>
      </c>
      <c r="AZ6" s="22">
        <v>455.13642342814802</v>
      </c>
      <c r="BA6" s="22">
        <v>21193.333634240866</v>
      </c>
      <c r="BB6" s="22">
        <v>11.422130160433802</v>
      </c>
      <c r="BC6" s="22">
        <v>886.82548363537967</v>
      </c>
      <c r="BD6" s="22">
        <v>42457.736755672719</v>
      </c>
      <c r="BF6" s="12" t="s">
        <v>65</v>
      </c>
      <c r="BG6" s="13">
        <f>B8+AJ8+B10+AJ10+B24+AJ24+B25+AJ25+B29+AJ29+B33+AJ33+B36+AJ36+B41+AJ41+B47+AJ47+B52+AJ52+B53+AJ53+B56+AJ56</f>
        <v>1668.3886327578664</v>
      </c>
      <c r="BH6" s="13">
        <f>SUM(C8,D8,G8,L8:U8,X8:Y8,AB8:AD8,AF8,AI8,AK8,AN8:AO8,AQ8,AT8:AW8,AZ8,AR8)+SUM(C10,D10,G10,L10:U10,X10:Y10,AB10:AD10,AF10,AI10,AK10,AN10:AO10,AQ10,AT10:AW10,AZ10,AR10)+SUM(C24,D24,G24,L24:U24,X24:Y24,AB24:AD24,AF24,AI24,AK24,AN24:AO24,AQ24,AT24:AW24,AZ24,AR24)+SUM(C25,D25,G25,L25:U25,X25:Y25,AB25:AD25,AF25,AI25,AK25,AN25:AO25,AQ25,AT25:AW25,AZ25,AR25)+SUM(C29,D29,G29,L29:U29,X29:Y29,AB29:AD29,AF29,AI29,AK29,AN29:AO29,AQ29,AT29:AW29,AZ29,AR29)+SUM(C33,D33,G33,L33:U33,X33:Y33,AB33:AD33,AF33,AI33,AK33,AN33:AO33,AQ33,AT33:AW33,AZ33,AR33)+SUM(C36,D36,G36,L36:U36,X36:Y36,AB36:AD36,AF36,AI36,AK36,AN36:AO36,AQ36,AT36:AW36,AZ36,AR36)+SUM(C41,D41,G41,L41:U41,X41:Y41,AB41:AD41,AF41,AI41,AK41,AN41:AO41,AQ41,AT41:AW41,AZ41,AR41)+SUM(C47,D47,G47,L47:U47,X47:Y47,AB47:AD47,AF47,AI47,AK47,AN47:AO47,AQ47,AT47:AW47,AZ47,AR47)+SUM(C52,D52,G52,L52:U52,X52:Y52,AB52:AD52,AF52,AI52,AK52,AN52:AO52,AQ52,AT52:AW52,AZ52,AR52)+SUM(C53,D53,G53,L53:U53,X53:Y53,AB53:AD53,AF53,AI53,AK53,AN53:AO53,AQ53,AT53:AW53,AZ53,AR53)+SUM(C56,D56,G56,L56:U56,X56:Y56,AB56:AD56,AF56,AI56,AK56,AN56:AO56,AQ56,AT56:AW56,AZ56,AR56)</f>
        <v>387656.0151801348</v>
      </c>
      <c r="BI6" s="13">
        <f>SUM(F8,H8,V8:W8,AA8,AE8,AH8,AM8,AS8,AX8,BB8,AY8)+SUM(F10,H10,V10:W10,AA10,AE10,AH10,AM10,AS10,AX10,BB10,AY10)+SUM(F24,H24,V24:W24,AA24,AE24,AH24,AM24,AS24,AX24,BB24,AY24)+SUM(F25,H25,V25:W25,AA25,AE25,AH25,AM25,AS25,AX25,BB25,AY25)+SUM(F29,H29,V29:W29,AA29,AE29,AH29,AM29,AS29,AX29,BB29,AY29)+SUM(F33,H33,V33:W33,AA33,AE33,AH33,AM33,AS33,AX33,BB33,AY33)+SUM(F36,H36,V36:W36,AA36,AE36,AH36,AM36,AS36,AX36,BB36,AY36)+SUM(F41,H41,V41:W41,AA41,AE41,AH41,AM41,AS41,AX41,BB41,AY41)+SUM(F47,H47,V47:W47,AA47,AE47,AH47,AM47,AS47,AX47,BB47,AY47)+SUM(F52,H52,V52:W52,AA52,AE52,AH52,AM52,AS52,AX52,BB52,AY52)+SUM(F53,H53,V53:W53,AA53,AE53,AH53,AM53,AS53,AX53,BB53,AY53)+SUM(F56,H56,V56:W56,AA56,AE56,AH56,AM56,AS56,AX56,BB56,AY56)</f>
        <v>658694.58334780671</v>
      </c>
      <c r="BJ6" s="13">
        <f>SUM(E8,I8,AG8,BA8)+SUM(E10,I10,AG10,BA10)+SUM(E24,I24,AG24,BA24)+SUM(E25,I25,AG25,BA25)+SUM(E29,I29,AG29,BA29)+SUM(E33,I33,AG33,BA33)+SUM(E36,I36,AG36,BA36)+SUM(E41,I41,AG41,BA41)+SUM(E47,I47,AG47,BA47)+SUM(E52,I52,AG52,BA52)+SUM(E53,I53,AG53,BA53)+SUM(E56,I56,AG56,BA56)</f>
        <v>369280.12741716055</v>
      </c>
      <c r="BK6" s="13">
        <f>SUM(J8:K8,Z8,AL8,AP8)+SUM(J10:K10,Z10,AL10,AP10)+SUM(J24:K24,Z24,AL24,AP24)+SUM(J25:K25,Z25,AL25,AP25)+SUM(J29:K29,Z29,AL29,AP29)+SUM(J33:K33,Z33,AL33,AP33)+SUM(J36:K36,Z36,AL36,AP36)+SUM(J41:K41,Z41,AL41,AP41)+SUM(J47:K47,Z47,AL47,AP47)+SUM(J52:K52,Z52,AL52,AP52)+SUM(J53:K53,Z53,AL53,AP53)+SUM(J56:K56,Z56,AL56,AP56)</f>
        <v>3306923.2646139613</v>
      </c>
      <c r="BL6" s="13">
        <f>BC8+BC10+BC24+BC25+BC29+BC33+BC36+BC41+BC47+BC52+BC53+BC56</f>
        <v>19028.102007904632</v>
      </c>
      <c r="BM6" s="13">
        <f>SUM(BG6:BL6)</f>
        <v>4743250.4811997265</v>
      </c>
    </row>
    <row r="7" spans="1:65" x14ac:dyDescent="0.3">
      <c r="A7" s="15" t="s">
        <v>4</v>
      </c>
      <c r="B7" s="22">
        <v>0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0.11388824378811911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7.3028886187970627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0.30266190814924804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0.55227997672594753</v>
      </c>
      <c r="BD7" s="22">
        <v>8.2717187474603779</v>
      </c>
      <c r="BF7" s="12" t="s">
        <v>64</v>
      </c>
      <c r="BG7" s="13">
        <f>B7+AJ7+B11+AJ11+B35+AJ35+B55+AJ55</f>
        <v>5339.389580459283</v>
      </c>
      <c r="BH7" s="13">
        <f>SUM(C7,D7,G7,L7:U7,X7:Y7,AB7:AD7,AF7,AI7,AK7,AN7:AO7,AQ7,AT7:AW7,AZ7,AR7)+SUM(C11,D11,G11,L11:U11,X11:Y11,AB11:AD11,AF11,AI11,AK11,AN11:AO11,AQ11,AT11:AW11,AZ11,AR11)+SUM(C35,D35,G35,L35:U35,X35:Y35,AB35:AD35,AF35,AI35,AK35,AN35:AO35,AQ35,AT35:AW35,AZ35,AR35)+SUM(C55,D55,G55,L55:U55,X55:Y55,AB55:AD55,AF55,AI55,AK55,AN55:AO55,AQ55,AT55:AW55,AZ55,AR55)</f>
        <v>1198411.0902292975</v>
      </c>
      <c r="BI7" s="13">
        <f>SUM(F7,H7,V7:W7,AA7,AE7,AH7,AM7,AS7,AX7,BB7,AY7)+SUM(F11,H11,V11:W11,AA11,AE11,AH11,AM11,AS11,AX11,BB11,AY11)+SUM(F35,H35,V35:W35,AA35,AE35,AH35,AM35,AS35,AX35,BB35,AY35)+SUM(F55,H55,V55:W55,AA55,AE55,AH55,AM55,AS55,AX55,BB55,AY55)</f>
        <v>651742.36274990242</v>
      </c>
      <c r="BJ7" s="13">
        <f>SUM(E7,I7,AG7,BA7)+SUM(E11,I11,AG11,BA11)+SUM(E35,I35,AG35,BA35)+SUM(E55,I55,AG55,BA55)</f>
        <v>93570.323295048962</v>
      </c>
      <c r="BK7" s="13">
        <f>SUM(J7:K7,Z7,AL7,AP7)+SUM(J11:K11,Z11,AL11,AP11)+SUM(J35:K35,Z35,AL35,AP35)+SUM(J55:K55,Z55,AL55,AP55)</f>
        <v>2354192.2957067857</v>
      </c>
      <c r="BL7" s="13">
        <f>BC7+BC11+BC35+BC55</f>
        <v>99481.268592142078</v>
      </c>
      <c r="BM7" s="13">
        <f>SUM(BG7:BL7)</f>
        <v>4402736.7301536361</v>
      </c>
    </row>
    <row r="8" spans="1:65" x14ac:dyDescent="0.3">
      <c r="A8" s="15" t="s">
        <v>5</v>
      </c>
      <c r="B8" s="22">
        <v>0</v>
      </c>
      <c r="C8" s="22">
        <v>0</v>
      </c>
      <c r="D8" s="22">
        <v>0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F8" s="12" t="s">
        <v>59</v>
      </c>
      <c r="BG8" s="13">
        <f>B12+AJ12+B13+AJ13+B28+AJ28+B40+AJ40+B44+AJ44</f>
        <v>492.38092678553511</v>
      </c>
      <c r="BH8" s="13">
        <f>SUM(C12,D12,G12,L12:U12,X12:Y12,AB12:AD12,AF12,AI12,AK12,AN12:AO12,AQ12,AT12:AW12,AZ12,AR12)+SUM(C13,D13,G13,L13:U13,X13:Y13,AB13:AD13,AF13,AI13,AK13,AN13:AO13,AQ13,AT13:AW13,AZ13,AR13)+SUM(C28,D28,G28,L28:U28,X28:Y28,AB28:AD28,AF28,AI28,AK28,AN28:AO28,AQ28,AT28:AW28,AZ28,AR28)+SUM(C40,D40,G40,L40:U40,X40:Y40,AB40:AD40,AF40,AI40,AK40,AN40:AO40,AQ40,AT40:AW40,AZ40,AR40)+SUM(C44,D44,G44,L44:U44,X44:Y44,AB44:AD44,AF44,AI44,AK44,AN44:AO44,AQ44,AT44:AW44,AZ44,AR44)</f>
        <v>1053932.0478364888</v>
      </c>
      <c r="BI8" s="13">
        <f>SUM(F12,H12,V12:W12,AA12,AE12,AH12,AM12,AS12,AX12,BB12,AY12)+SUM(F13,H13,V13:W13,AA13,AE13,AH13,AM13,AS13,AX13,BB13,AY13)+SUM(F28,H28,V28:W28,AA28,AE28,AH28,AM28,AS28,AX28,BB28,AY28)+SUM(F40,H40,V40:W40,AA40,AE40,AH40,AM40,AS40,AX40,BB40,AY40)+SUM(F44,H44,V44:W44,AA44,AE44,AH44,AM44,AS44,AX44,BB44,AY44)</f>
        <v>5775910.5669777691</v>
      </c>
      <c r="BJ8" s="13">
        <f>SUM(E12,I12,AG12,BA12)+SUM(E13,I13,AG13,BA13)+SUM(E28,I28,AG28,BA28)+SUM(E40,I40,AG40,BA40)+SUM(E44,I44,AG44,BA44)</f>
        <v>1534300.2089905944</v>
      </c>
      <c r="BK8" s="13">
        <f>SUM(J12:K12,Z12,AL12,AP12)+SUM(J13:K13,Z13,AL13,AP13)+SUM(J28:K28,Z28,AL28,AP28)+SUM(J40:K40,Z40,AL40,AP40)+SUM(J44:K44,Z44,AL44,AP44)</f>
        <v>10097392.120702017</v>
      </c>
      <c r="BL8" s="13">
        <f>BC12+BC13+BC28+BC40+BC44</f>
        <v>1133074.5648196763</v>
      </c>
      <c r="BM8" s="13">
        <f>SUM(BG8:BL8)</f>
        <v>19595101.890253332</v>
      </c>
    </row>
    <row r="9" spans="1:65" x14ac:dyDescent="0.3">
      <c r="A9" s="15" t="s">
        <v>6</v>
      </c>
      <c r="B9" s="22">
        <v>0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F9" s="12" t="s">
        <v>60</v>
      </c>
      <c r="BG9" s="13">
        <f>B57+AJ57</f>
        <v>2.056105977335057</v>
      </c>
      <c r="BH9" s="13">
        <f>SUM(C57,D57,G57,L57:U57,X57:Y57,AB57:AD57,AF57,AI57,AK57,AN57:AO57,AQ57,AT57:AW57,AZ57,AR57)</f>
        <v>2826.3456582137551</v>
      </c>
      <c r="BI9" s="13">
        <f>SUM(F57,H57,V57:W57,AA57,AE57,AH57,AM57,AS57,AX57,BB57,AY57)</f>
        <v>732.68423281465891</v>
      </c>
      <c r="BJ9" s="13">
        <f>SUM(E57,I57,AG57,BA57)</f>
        <v>760.52896769352003</v>
      </c>
      <c r="BK9" s="13">
        <f>SUM(J57:K57,Z57,AL57,AP57)</f>
        <v>145273.14961349007</v>
      </c>
      <c r="BL9" s="13">
        <f>BC57</f>
        <v>0</v>
      </c>
      <c r="BM9" s="13">
        <f>SUM(BG9:BL9)</f>
        <v>149594.76457818932</v>
      </c>
    </row>
    <row r="10" spans="1:65" x14ac:dyDescent="0.3">
      <c r="A10" s="15" t="s">
        <v>7</v>
      </c>
      <c r="B10" s="22">
        <v>0</v>
      </c>
      <c r="C10" s="22">
        <v>0</v>
      </c>
      <c r="D10" s="22">
        <v>0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F10" s="12" t="s">
        <v>61</v>
      </c>
      <c r="BG10" s="13">
        <f>B58+AJ58</f>
        <v>11346.196649969235</v>
      </c>
      <c r="BH10" s="13">
        <f>SUM(C58,D58,G58,L58:U58,X58:Y58,AB58:AD58,AF58,AI58,AK58,AN58:AO58,AQ58,AT58:AW58,AZ58,AR58)</f>
        <v>3551417.2066627489</v>
      </c>
      <c r="BI10" s="13">
        <f>SUM(F58,H58,V58:W58,AA58,AE58,AH58,AM58,AS58,AX58,BB58,AY58)</f>
        <v>7376189.6412534071</v>
      </c>
      <c r="BJ10" s="13">
        <f>SUM(E58,I58,AG58,BA58)</f>
        <v>2461209.2206437225</v>
      </c>
      <c r="BK10" s="13">
        <f>SUM(J58:K58,Z58,AL58,AP58)</f>
        <v>17061729.258768484</v>
      </c>
      <c r="BL10" s="13">
        <f>BC58</f>
        <v>1373659.4568592787</v>
      </c>
      <c r="BM10" s="13">
        <f>SUM(BG10:BL10)</f>
        <v>31835550.98083761</v>
      </c>
    </row>
    <row r="11" spans="1:65" x14ac:dyDescent="0.3">
      <c r="A11" s="17" t="s">
        <v>8</v>
      </c>
      <c r="B11" s="22">
        <v>0</v>
      </c>
      <c r="C11" s="22">
        <v>8.5663094721684505</v>
      </c>
      <c r="D11" s="22">
        <v>0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v>451.72264922565597</v>
      </c>
      <c r="K11" s="22">
        <v>15.204315928209413</v>
      </c>
      <c r="L11" s="22">
        <v>0</v>
      </c>
      <c r="M11" s="22">
        <v>0</v>
      </c>
      <c r="N11" s="22">
        <v>0</v>
      </c>
      <c r="O11" s="22">
        <v>7.9403681789752349</v>
      </c>
      <c r="P11" s="22">
        <v>0</v>
      </c>
      <c r="Q11" s="22">
        <v>17.642458223470083</v>
      </c>
      <c r="R11" s="22">
        <v>323.83375678170324</v>
      </c>
      <c r="S11" s="22">
        <v>517.3303829968836</v>
      </c>
      <c r="T11" s="22">
        <v>0</v>
      </c>
      <c r="U11" s="22">
        <v>0</v>
      </c>
      <c r="V11" s="22">
        <v>67.106964126698514</v>
      </c>
      <c r="W11" s="22">
        <v>0</v>
      </c>
      <c r="X11" s="22">
        <v>0</v>
      </c>
      <c r="Y11" s="22">
        <v>19.262838506655751</v>
      </c>
      <c r="Z11" s="22">
        <v>228.32218251953518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49.43926633495451</v>
      </c>
      <c r="AJ11" s="22">
        <v>0</v>
      </c>
      <c r="AK11" s="22">
        <v>0</v>
      </c>
      <c r="AL11" s="22">
        <v>119.08028311635459</v>
      </c>
      <c r="AM11" s="22">
        <v>0</v>
      </c>
      <c r="AN11" s="22">
        <v>11.539530614836227</v>
      </c>
      <c r="AO11" s="22">
        <v>0</v>
      </c>
      <c r="AP11" s="22">
        <v>161.98250126836382</v>
      </c>
      <c r="AQ11" s="22">
        <v>0</v>
      </c>
      <c r="AR11" s="22">
        <v>0</v>
      </c>
      <c r="AS11" s="22">
        <v>43.926944623930382</v>
      </c>
      <c r="AT11" s="22">
        <v>0</v>
      </c>
      <c r="AU11" s="22">
        <v>0</v>
      </c>
      <c r="AV11" s="22">
        <v>127.66173632948741</v>
      </c>
      <c r="AW11" s="22">
        <v>69.630920954090513</v>
      </c>
      <c r="AX11" s="22">
        <v>4069.0424305029073</v>
      </c>
      <c r="AY11" s="22">
        <v>465.50850141687101</v>
      </c>
      <c r="AZ11" s="22">
        <v>65.390673484071954</v>
      </c>
      <c r="BA11" s="22">
        <v>40861.387044689298</v>
      </c>
      <c r="BB11" s="22">
        <v>21.66059749267815</v>
      </c>
      <c r="BC11" s="22">
        <v>247.92323124106147</v>
      </c>
      <c r="BD11" s="22">
        <v>47971.105888028855</v>
      </c>
    </row>
    <row r="12" spans="1:65" x14ac:dyDescent="0.3">
      <c r="A12" s="18" t="s">
        <v>9</v>
      </c>
      <c r="B12" s="22">
        <v>103.31334948676147</v>
      </c>
      <c r="C12" s="22">
        <v>271.10826369430845</v>
      </c>
      <c r="D12" s="22">
        <v>91.70185936790898</v>
      </c>
      <c r="E12" s="22">
        <v>65.382121059468219</v>
      </c>
      <c r="F12" s="22">
        <v>0</v>
      </c>
      <c r="G12" s="22">
        <v>0</v>
      </c>
      <c r="H12" s="22">
        <v>0</v>
      </c>
      <c r="I12" s="22">
        <v>1282.4168496920431</v>
      </c>
      <c r="J12" s="22">
        <v>0</v>
      </c>
      <c r="K12" s="22">
        <v>23690.938084404592</v>
      </c>
      <c r="L12" s="22">
        <v>0</v>
      </c>
      <c r="M12" s="22">
        <v>0</v>
      </c>
      <c r="N12" s="22">
        <v>8.8185124936089245</v>
      </c>
      <c r="O12" s="22">
        <v>26.997293809681494</v>
      </c>
      <c r="P12" s="22">
        <v>0</v>
      </c>
      <c r="Q12" s="22">
        <v>191.16590143012178</v>
      </c>
      <c r="R12" s="22">
        <v>20041.843660139177</v>
      </c>
      <c r="S12" s="22">
        <v>70639.345795419576</v>
      </c>
      <c r="T12" s="22">
        <v>0</v>
      </c>
      <c r="U12" s="22">
        <v>0</v>
      </c>
      <c r="V12" s="22">
        <v>329580.70178912068</v>
      </c>
      <c r="W12" s="22">
        <v>5679.9212162412578</v>
      </c>
      <c r="X12" s="22">
        <v>2202.7377594221134</v>
      </c>
      <c r="Y12" s="22">
        <v>349.63209867253113</v>
      </c>
      <c r="Z12" s="22">
        <v>97088.573286217099</v>
      </c>
      <c r="AA12" s="22">
        <v>0</v>
      </c>
      <c r="AB12" s="22">
        <v>0</v>
      </c>
      <c r="AC12" s="22">
        <v>219.41858129407353</v>
      </c>
      <c r="AD12" s="22">
        <v>0</v>
      </c>
      <c r="AE12" s="22">
        <v>1905949.4823817112</v>
      </c>
      <c r="AF12" s="22">
        <v>0</v>
      </c>
      <c r="AG12" s="22">
        <v>73.508789701519547</v>
      </c>
      <c r="AH12" s="22">
        <v>28.789458320638598</v>
      </c>
      <c r="AI12" s="22">
        <v>145.410820849716</v>
      </c>
      <c r="AJ12" s="22">
        <v>0</v>
      </c>
      <c r="AK12" s="22">
        <v>3.6741222587755114</v>
      </c>
      <c r="AL12" s="22">
        <v>2523446.059165834</v>
      </c>
      <c r="AM12" s="22">
        <v>123531.29610172064</v>
      </c>
      <c r="AN12" s="22">
        <v>57.72308666784344</v>
      </c>
      <c r="AO12" s="22">
        <v>0.61444528159364942</v>
      </c>
      <c r="AP12" s="22">
        <v>1896315.9661951619</v>
      </c>
      <c r="AQ12" s="22">
        <v>0</v>
      </c>
      <c r="AR12" s="22">
        <v>59417.758112210715</v>
      </c>
      <c r="AS12" s="22">
        <v>17873.657244556372</v>
      </c>
      <c r="AT12" s="22">
        <v>0</v>
      </c>
      <c r="AU12" s="22">
        <v>0</v>
      </c>
      <c r="AV12" s="22">
        <v>3.6760516032771955</v>
      </c>
      <c r="AW12" s="22">
        <v>274.05400708729371</v>
      </c>
      <c r="AX12" s="22">
        <v>1220938.82965999</v>
      </c>
      <c r="AY12" s="22">
        <v>30298.113765061065</v>
      </c>
      <c r="AZ12" s="22">
        <v>2749.3146755333137</v>
      </c>
      <c r="BA12" s="22">
        <v>128346.69378026582</v>
      </c>
      <c r="BB12" s="22">
        <v>969728.59421635931</v>
      </c>
      <c r="BC12" s="22">
        <v>1062000.742265203</v>
      </c>
      <c r="BD12" s="22">
        <v>10492717.974767346</v>
      </c>
    </row>
    <row r="13" spans="1:65" x14ac:dyDescent="0.3">
      <c r="A13" s="15" t="s">
        <v>360</v>
      </c>
      <c r="B13" s="22">
        <v>0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</row>
    <row r="14" spans="1:65" x14ac:dyDescent="0.3">
      <c r="A14" s="15" t="s">
        <v>10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4.5576332745745678E-2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4.5576332745745678E-2</v>
      </c>
    </row>
    <row r="15" spans="1:65" x14ac:dyDescent="0.3">
      <c r="A15" s="15" t="s">
        <v>11</v>
      </c>
      <c r="B15" s="22">
        <v>0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</row>
    <row r="16" spans="1:65" x14ac:dyDescent="0.3">
      <c r="A16" s="15" t="s">
        <v>12</v>
      </c>
      <c r="B16" s="22">
        <v>0.78304185162076789</v>
      </c>
      <c r="C16" s="22">
        <v>142.10877982851798</v>
      </c>
      <c r="D16" s="22">
        <v>782.0626605655159</v>
      </c>
      <c r="E16" s="22">
        <v>2.5099786834445843</v>
      </c>
      <c r="F16" s="22">
        <v>0</v>
      </c>
      <c r="G16" s="22">
        <v>0</v>
      </c>
      <c r="H16" s="22">
        <v>0</v>
      </c>
      <c r="I16" s="22">
        <v>134.79360378000709</v>
      </c>
      <c r="J16" s="22">
        <v>501.74965336031079</v>
      </c>
      <c r="K16" s="22">
        <v>4.6696773906817883</v>
      </c>
      <c r="L16" s="22">
        <v>0</v>
      </c>
      <c r="M16" s="22">
        <v>0</v>
      </c>
      <c r="N16" s="22">
        <v>0</v>
      </c>
      <c r="O16" s="22">
        <v>0.20883772983499818</v>
      </c>
      <c r="P16" s="22">
        <v>0</v>
      </c>
      <c r="Q16" s="22">
        <v>1.9233726775632067</v>
      </c>
      <c r="R16" s="22">
        <v>119.68821411747757</v>
      </c>
      <c r="S16" s="22">
        <v>300.21246770295858</v>
      </c>
      <c r="T16" s="22">
        <v>0</v>
      </c>
      <c r="U16" s="22">
        <v>0</v>
      </c>
      <c r="V16" s="22">
        <v>0.45016212257509064</v>
      </c>
      <c r="W16" s="22">
        <v>0.67547230562642757</v>
      </c>
      <c r="X16" s="22">
        <v>212.03460931146958</v>
      </c>
      <c r="Y16" s="22">
        <v>14.272280005842061</v>
      </c>
      <c r="Z16" s="22">
        <v>13795.324861458208</v>
      </c>
      <c r="AA16" s="22">
        <v>0</v>
      </c>
      <c r="AB16" s="22">
        <v>0</v>
      </c>
      <c r="AC16" s="22">
        <v>0</v>
      </c>
      <c r="AD16" s="22">
        <v>329.94460210520134</v>
      </c>
      <c r="AE16" s="22">
        <v>45933.292892028403</v>
      </c>
      <c r="AF16" s="22">
        <v>0</v>
      </c>
      <c r="AG16" s="22">
        <v>8.1874559089676993</v>
      </c>
      <c r="AH16" s="22">
        <v>2.7777676256253454E-3</v>
      </c>
      <c r="AI16" s="22">
        <v>1.2767415543590539</v>
      </c>
      <c r="AJ16" s="22">
        <v>0</v>
      </c>
      <c r="AK16" s="22">
        <v>0</v>
      </c>
      <c r="AL16" s="22">
        <v>1265.6504265637464</v>
      </c>
      <c r="AM16" s="22">
        <v>5.3497181327973424E-2</v>
      </c>
      <c r="AN16" s="22">
        <v>81.456085297983861</v>
      </c>
      <c r="AO16" s="22">
        <v>6.846156484607567E-2</v>
      </c>
      <c r="AP16" s="22">
        <v>432.11102633085846</v>
      </c>
      <c r="AQ16" s="22">
        <v>0</v>
      </c>
      <c r="AR16" s="22">
        <v>80.376104068208477</v>
      </c>
      <c r="AS16" s="22">
        <v>12.41416525766455</v>
      </c>
      <c r="AT16" s="22">
        <v>16.261986110857027</v>
      </c>
      <c r="AU16" s="22">
        <v>0</v>
      </c>
      <c r="AV16" s="22">
        <v>25.749594169788303</v>
      </c>
      <c r="AW16" s="22">
        <v>0.27393517441043869</v>
      </c>
      <c r="AX16" s="22">
        <v>5.8557343549285809E-3</v>
      </c>
      <c r="AY16" s="22">
        <v>8.0182175679037959E-2</v>
      </c>
      <c r="AZ16" s="22">
        <v>295.09019345078428</v>
      </c>
      <c r="BA16" s="22">
        <v>14282.702408445357</v>
      </c>
      <c r="BB16" s="22">
        <v>0</v>
      </c>
      <c r="BC16" s="22">
        <v>214.30653912626275</v>
      </c>
      <c r="BD16" s="22">
        <v>78992.772602908357</v>
      </c>
    </row>
    <row r="17" spans="1:56" x14ac:dyDescent="0.3">
      <c r="A17" s="15" t="s">
        <v>13</v>
      </c>
      <c r="B17" s="22">
        <v>1.2808451404228977E-2</v>
      </c>
      <c r="C17" s="22">
        <v>0.21755074419217135</v>
      </c>
      <c r="D17" s="22">
        <v>3.238585700650156E-2</v>
      </c>
      <c r="E17" s="22">
        <v>4.1056477282801103E-2</v>
      </c>
      <c r="F17" s="22">
        <v>0</v>
      </c>
      <c r="G17" s="22">
        <v>0</v>
      </c>
      <c r="H17" s="22">
        <v>0</v>
      </c>
      <c r="I17" s="22">
        <v>283.2285272845595</v>
      </c>
      <c r="J17" s="22">
        <v>8.5284087286906747</v>
      </c>
      <c r="K17" s="22">
        <v>3.0656912551045561E-3</v>
      </c>
      <c r="L17" s="22">
        <v>0</v>
      </c>
      <c r="M17" s="22">
        <v>0</v>
      </c>
      <c r="N17" s="22">
        <v>6.4396413918094825E-4</v>
      </c>
      <c r="O17" s="22">
        <v>0</v>
      </c>
      <c r="P17" s="22">
        <v>0</v>
      </c>
      <c r="Q17" s="22">
        <v>4.8607995213442665</v>
      </c>
      <c r="R17" s="22">
        <v>3.0639809257036874</v>
      </c>
      <c r="S17" s="22">
        <v>570.47838237410667</v>
      </c>
      <c r="T17" s="22">
        <v>0</v>
      </c>
      <c r="U17" s="22">
        <v>0</v>
      </c>
      <c r="V17" s="22">
        <v>7.3634374192045951E-3</v>
      </c>
      <c r="W17" s="22">
        <v>1.1048903942504337E-2</v>
      </c>
      <c r="X17" s="22">
        <v>3.4555830200625088</v>
      </c>
      <c r="Y17" s="22">
        <v>0.23345598259403236</v>
      </c>
      <c r="Z17" s="22">
        <v>23.585694664734962</v>
      </c>
      <c r="AA17" s="22">
        <v>0</v>
      </c>
      <c r="AB17" s="22">
        <v>0</v>
      </c>
      <c r="AC17" s="22">
        <v>0</v>
      </c>
      <c r="AD17" s="22">
        <v>0</v>
      </c>
      <c r="AE17" s="22">
        <v>1.7630166623876418</v>
      </c>
      <c r="AF17" s="22">
        <v>0</v>
      </c>
      <c r="AG17" s="22">
        <v>0.23468926818737154</v>
      </c>
      <c r="AH17" s="22">
        <v>0</v>
      </c>
      <c r="AI17" s="22">
        <v>3.9191862886420297</v>
      </c>
      <c r="AJ17" s="22">
        <v>0</v>
      </c>
      <c r="AK17" s="22">
        <v>34.124402675439661</v>
      </c>
      <c r="AL17" s="22">
        <v>33.756929435250214</v>
      </c>
      <c r="AM17" s="22">
        <v>8.5108356677761181E-4</v>
      </c>
      <c r="AN17" s="22">
        <v>2.5627369620340474E-3</v>
      </c>
      <c r="AO17" s="22">
        <v>1.1198464355045899E-3</v>
      </c>
      <c r="AP17" s="22">
        <v>0.60468198865353373</v>
      </c>
      <c r="AQ17" s="22">
        <v>0</v>
      </c>
      <c r="AR17" s="22">
        <v>0.78825979672220803</v>
      </c>
      <c r="AS17" s="22">
        <v>0.20296865055191252</v>
      </c>
      <c r="AT17" s="22">
        <v>0</v>
      </c>
      <c r="AU17" s="22">
        <v>0</v>
      </c>
      <c r="AV17" s="22">
        <v>7.6785590535905355</v>
      </c>
      <c r="AW17" s="22">
        <v>50.290952281582896</v>
      </c>
      <c r="AX17" s="22">
        <v>0</v>
      </c>
      <c r="AY17" s="22">
        <v>131.42241997222945</v>
      </c>
      <c r="AZ17" s="22">
        <v>329.47933125481643</v>
      </c>
      <c r="BA17" s="22">
        <v>311.18135299423466</v>
      </c>
      <c r="BB17" s="22">
        <v>0</v>
      </c>
      <c r="BC17" s="22">
        <v>874.79163705387793</v>
      </c>
      <c r="BD17" s="22">
        <v>2678.0036770715697</v>
      </c>
    </row>
    <row r="18" spans="1:56" x14ac:dyDescent="0.3">
      <c r="A18" s="15" t="s">
        <v>14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</row>
    <row r="19" spans="1:56" x14ac:dyDescent="0.3">
      <c r="A19" s="15" t="s">
        <v>15</v>
      </c>
      <c r="B19" s="22">
        <v>0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</row>
    <row r="20" spans="1:56" x14ac:dyDescent="0.3">
      <c r="A20" s="15" t="s">
        <v>16</v>
      </c>
      <c r="B20" s="22">
        <v>51.199929003271507</v>
      </c>
      <c r="C20" s="22">
        <v>2126.4265605906526</v>
      </c>
      <c r="D20" s="22">
        <v>591.41420698519642</v>
      </c>
      <c r="E20" s="22">
        <v>27.204795148026196</v>
      </c>
      <c r="F20" s="22">
        <v>0</v>
      </c>
      <c r="G20" s="22">
        <v>0</v>
      </c>
      <c r="H20" s="22">
        <v>0</v>
      </c>
      <c r="I20" s="22">
        <v>1367.8814822145423</v>
      </c>
      <c r="J20" s="22">
        <v>15713.471569326479</v>
      </c>
      <c r="K20" s="22">
        <v>124.50479872109521</v>
      </c>
      <c r="L20" s="22">
        <v>0</v>
      </c>
      <c r="M20" s="22">
        <v>0</v>
      </c>
      <c r="N20" s="22">
        <v>1427.7155591724363</v>
      </c>
      <c r="O20" s="22">
        <v>22.853796677664899</v>
      </c>
      <c r="P20" s="22">
        <v>0</v>
      </c>
      <c r="Q20" s="22">
        <v>469.76319777287114</v>
      </c>
      <c r="R20" s="22">
        <v>0</v>
      </c>
      <c r="S20" s="22">
        <v>42223.270943202348</v>
      </c>
      <c r="T20" s="22">
        <v>1.7529358748363726E-3</v>
      </c>
      <c r="U20" s="22">
        <v>31.396834454194263</v>
      </c>
      <c r="V20" s="22">
        <v>213.42668308485514</v>
      </c>
      <c r="W20" s="22">
        <v>6.6489810571286414</v>
      </c>
      <c r="X20" s="22">
        <v>10639.258310161773</v>
      </c>
      <c r="Y20" s="22">
        <v>16222.763667001438</v>
      </c>
      <c r="Z20" s="22">
        <v>38295.612481763237</v>
      </c>
      <c r="AA20" s="22">
        <v>0</v>
      </c>
      <c r="AB20" s="22">
        <v>0</v>
      </c>
      <c r="AC20" s="22">
        <v>0</v>
      </c>
      <c r="AD20" s="22">
        <v>1.7634534900853907</v>
      </c>
      <c r="AE20" s="22">
        <v>1591.0716776868071</v>
      </c>
      <c r="AF20" s="22">
        <v>0</v>
      </c>
      <c r="AG20" s="22">
        <v>80.607569366587626</v>
      </c>
      <c r="AH20" s="22">
        <v>7.6015452419048848E-2</v>
      </c>
      <c r="AI20" s="22">
        <v>45114.874534703828</v>
      </c>
      <c r="AJ20" s="22">
        <v>0</v>
      </c>
      <c r="AK20" s="22">
        <v>6.0704169345583576</v>
      </c>
      <c r="AL20" s="22">
        <v>88465.589618636077</v>
      </c>
      <c r="AM20" s="22">
        <v>0.55229121343962528</v>
      </c>
      <c r="AN20" s="22">
        <v>84.740039763144281</v>
      </c>
      <c r="AO20" s="22">
        <v>29.139823985301451</v>
      </c>
      <c r="AP20" s="22">
        <v>8742.3816310603452</v>
      </c>
      <c r="AQ20" s="22">
        <v>5.8442882067044657</v>
      </c>
      <c r="AR20" s="22">
        <v>277.50308024855769</v>
      </c>
      <c r="AS20" s="22">
        <v>38648.682537223511</v>
      </c>
      <c r="AT20" s="22">
        <v>0</v>
      </c>
      <c r="AU20" s="22">
        <v>0</v>
      </c>
      <c r="AV20" s="22">
        <v>4.933254090606674</v>
      </c>
      <c r="AW20" s="22">
        <v>240.29725615556512</v>
      </c>
      <c r="AX20" s="22">
        <v>790.34692677517319</v>
      </c>
      <c r="AY20" s="22">
        <v>31.824999279872689</v>
      </c>
      <c r="AZ20" s="22">
        <v>3645.7080446273599</v>
      </c>
      <c r="BA20" s="22">
        <v>140602.92336120931</v>
      </c>
      <c r="BB20" s="22">
        <v>86.030586865219476</v>
      </c>
      <c r="BC20" s="22">
        <v>53575.244577305093</v>
      </c>
      <c r="BD20" s="22">
        <v>511581.02153355267</v>
      </c>
    </row>
    <row r="21" spans="1:56" x14ac:dyDescent="0.3">
      <c r="A21" s="15" t="s">
        <v>17</v>
      </c>
      <c r="B21" s="22">
        <v>3439.3360897703205</v>
      </c>
      <c r="C21" s="22">
        <v>130397.6017607018</v>
      </c>
      <c r="D21" s="22">
        <v>3672.1257581222071</v>
      </c>
      <c r="E21" s="22">
        <v>37.88823056416134</v>
      </c>
      <c r="F21" s="22">
        <v>545.73802004105823</v>
      </c>
      <c r="G21" s="22">
        <v>4.5120569418288223</v>
      </c>
      <c r="H21" s="22">
        <v>0</v>
      </c>
      <c r="I21" s="22">
        <v>2619.3144758593044</v>
      </c>
      <c r="J21" s="22">
        <v>151312.63347265578</v>
      </c>
      <c r="K21" s="22">
        <v>1018.394008759236</v>
      </c>
      <c r="L21" s="22">
        <v>1.5776422873527353E-2</v>
      </c>
      <c r="M21" s="22">
        <v>0.60300994094371207</v>
      </c>
      <c r="N21" s="22">
        <v>3423.6788134362678</v>
      </c>
      <c r="O21" s="22">
        <v>711.30755133471303</v>
      </c>
      <c r="P21" s="22">
        <v>4.2491165606033672</v>
      </c>
      <c r="Q21" s="22">
        <v>637.5161553316749</v>
      </c>
      <c r="R21" s="22">
        <v>73918.764400226821</v>
      </c>
      <c r="S21" s="22">
        <v>0</v>
      </c>
      <c r="T21" s="22">
        <v>10.352839276783616</v>
      </c>
      <c r="U21" s="22">
        <v>78.838290970765854</v>
      </c>
      <c r="V21" s="22">
        <v>101.3663618777318</v>
      </c>
      <c r="W21" s="22">
        <v>33.844537556620665</v>
      </c>
      <c r="X21" s="22">
        <v>55396.823634194472</v>
      </c>
      <c r="Y21" s="22">
        <v>102825.57889248653</v>
      </c>
      <c r="Z21" s="22">
        <v>101413.48476398148</v>
      </c>
      <c r="AA21" s="22">
        <v>0</v>
      </c>
      <c r="AB21" s="22">
        <v>0</v>
      </c>
      <c r="AC21" s="22">
        <v>321.4042985229986</v>
      </c>
      <c r="AD21" s="22">
        <v>73.968635110470416</v>
      </c>
      <c r="AE21" s="22">
        <v>78052.571569330379</v>
      </c>
      <c r="AF21" s="22">
        <v>2.350687008155576</v>
      </c>
      <c r="AG21" s="22">
        <v>122.21274429554202</v>
      </c>
      <c r="AH21" s="22">
        <v>0.62942671795955263</v>
      </c>
      <c r="AI21" s="22">
        <v>5953.9684990920869</v>
      </c>
      <c r="AJ21" s="22">
        <v>0</v>
      </c>
      <c r="AK21" s="22">
        <v>388.61010702835023</v>
      </c>
      <c r="AL21" s="22">
        <v>417278.91463659197</v>
      </c>
      <c r="AM21" s="22">
        <v>3.0613353272083348</v>
      </c>
      <c r="AN21" s="22">
        <v>109.61177038514046</v>
      </c>
      <c r="AO21" s="22">
        <v>85.816480751184443</v>
      </c>
      <c r="AP21" s="22">
        <v>70716.398128168556</v>
      </c>
      <c r="AQ21" s="22">
        <v>71.326960747091988</v>
      </c>
      <c r="AR21" s="22">
        <v>8362.6479159849805</v>
      </c>
      <c r="AS21" s="22">
        <v>50541.4112908237</v>
      </c>
      <c r="AT21" s="22">
        <v>2.4523572888960854</v>
      </c>
      <c r="AU21" s="22">
        <v>435.43277718110454</v>
      </c>
      <c r="AV21" s="22">
        <v>244.99171261765292</v>
      </c>
      <c r="AW21" s="22">
        <v>1925.0407005240918</v>
      </c>
      <c r="AX21" s="22">
        <v>15.518645728367225</v>
      </c>
      <c r="AY21" s="22">
        <v>156.65740656282424</v>
      </c>
      <c r="AZ21" s="22">
        <v>22195.198858794265</v>
      </c>
      <c r="BA21" s="22">
        <v>208949.91075150415</v>
      </c>
      <c r="BB21" s="22">
        <v>272.12225933784879</v>
      </c>
      <c r="BC21" s="22">
        <v>33851.568342348495</v>
      </c>
      <c r="BD21" s="22">
        <v>1531737.7663147876</v>
      </c>
    </row>
    <row r="22" spans="1:56" x14ac:dyDescent="0.3">
      <c r="A22" s="15" t="s">
        <v>18</v>
      </c>
      <c r="B22" s="22">
        <v>0</v>
      </c>
      <c r="C22" s="22">
        <v>0</v>
      </c>
      <c r="D22" s="22">
        <v>0</v>
      </c>
      <c r="E22" s="22">
        <v>0</v>
      </c>
      <c r="F22" s="22">
        <v>0</v>
      </c>
      <c r="G22" s="22">
        <v>8.4140921992145873E-2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8.4140921992145873E-2</v>
      </c>
    </row>
    <row r="23" spans="1:56" x14ac:dyDescent="0.3">
      <c r="A23" s="15" t="s">
        <v>19</v>
      </c>
      <c r="B23" s="22">
        <v>5.0902439061232766E-3</v>
      </c>
      <c r="C23" s="22">
        <v>0.65037870545878529</v>
      </c>
      <c r="D23" s="22">
        <v>216.88784992820794</v>
      </c>
      <c r="E23" s="22">
        <v>1.6316373986215504E-2</v>
      </c>
      <c r="F23" s="22">
        <v>0</v>
      </c>
      <c r="G23" s="22">
        <v>3.5830009281655451</v>
      </c>
      <c r="H23" s="22">
        <v>0</v>
      </c>
      <c r="I23" s="22">
        <v>0.87623965284281458</v>
      </c>
      <c r="J23" s="22">
        <v>130.54293930601099</v>
      </c>
      <c r="K23" s="22">
        <v>38.099526648967228</v>
      </c>
      <c r="L23" s="22">
        <v>2.1035230498036468E-2</v>
      </c>
      <c r="M23" s="22">
        <v>0</v>
      </c>
      <c r="N23" s="22">
        <v>41.257354669809395</v>
      </c>
      <c r="O23" s="22">
        <v>0.5303501001190255</v>
      </c>
      <c r="P23" s="22">
        <v>6.1352755619273038E-2</v>
      </c>
      <c r="Q23" s="22">
        <v>1.0870527727267354</v>
      </c>
      <c r="R23" s="22">
        <v>749.36048367504645</v>
      </c>
      <c r="S23" s="22">
        <v>520.99241940210527</v>
      </c>
      <c r="T23" s="22">
        <v>44.410630388979492</v>
      </c>
      <c r="U23" s="22">
        <v>0</v>
      </c>
      <c r="V23" s="22">
        <v>2.926325069933977E-3</v>
      </c>
      <c r="W23" s="22">
        <v>4.3909770344371848E-3</v>
      </c>
      <c r="X23" s="22">
        <v>1.9061857991713749</v>
      </c>
      <c r="Y23" s="22">
        <v>232.4286522073759</v>
      </c>
      <c r="Z23" s="22">
        <v>1.5779113808463066</v>
      </c>
      <c r="AA23" s="22">
        <v>0</v>
      </c>
      <c r="AB23" s="22">
        <v>0.3225402009698925</v>
      </c>
      <c r="AC23" s="22">
        <v>15.353965327691787</v>
      </c>
      <c r="AD23" s="22">
        <v>0</v>
      </c>
      <c r="AE23" s="22">
        <v>1.1214879239724778</v>
      </c>
      <c r="AF23" s="22">
        <v>0</v>
      </c>
      <c r="AG23" s="22">
        <v>5.3223397269268648E-2</v>
      </c>
      <c r="AH23" s="22">
        <v>2.3610481648549571E-2</v>
      </c>
      <c r="AI23" s="22">
        <v>2.6362051384694577E-3</v>
      </c>
      <c r="AJ23" s="22">
        <v>0</v>
      </c>
      <c r="AK23" s="22">
        <v>0</v>
      </c>
      <c r="AL23" s="22">
        <v>6.8430101791019773</v>
      </c>
      <c r="AM23" s="22">
        <v>1.2802133923825012E-2</v>
      </c>
      <c r="AN23" s="22">
        <v>0.40594665183304035</v>
      </c>
      <c r="AO23" s="22">
        <v>80.02196772770769</v>
      </c>
      <c r="AP23" s="22">
        <v>6.1756858825879197</v>
      </c>
      <c r="AQ23" s="22">
        <v>54.558376168407257</v>
      </c>
      <c r="AR23" s="22">
        <v>0.13069479034635742</v>
      </c>
      <c r="AS23" s="22">
        <v>0.12929460516681754</v>
      </c>
      <c r="AT23" s="22">
        <v>1.4584426478638617</v>
      </c>
      <c r="AU23" s="22">
        <v>109.64613897101509</v>
      </c>
      <c r="AV23" s="22">
        <v>505.93964209673328</v>
      </c>
      <c r="AW23" s="22">
        <v>1.2777769509914398</v>
      </c>
      <c r="AX23" s="22">
        <v>4.977259697693303E-2</v>
      </c>
      <c r="AY23" s="22">
        <v>5.2123246067260895E-4</v>
      </c>
      <c r="AZ23" s="22">
        <v>478.52439538923699</v>
      </c>
      <c r="BA23" s="22">
        <v>93.069642460739303</v>
      </c>
      <c r="BB23" s="22">
        <v>0</v>
      </c>
      <c r="BC23" s="22">
        <v>46.049485059559537</v>
      </c>
      <c r="BD23" s="22">
        <v>3385.4731465532891</v>
      </c>
    </row>
    <row r="24" spans="1:56" x14ac:dyDescent="0.3">
      <c r="A24" s="15" t="s">
        <v>20</v>
      </c>
      <c r="B24" s="22">
        <v>0</v>
      </c>
      <c r="C24" s="22">
        <v>0.12821258971032423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1106.7576422649095</v>
      </c>
      <c r="K24" s="22">
        <v>117.57191228081636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7.1101821338295637E-2</v>
      </c>
      <c r="S24" s="22">
        <v>6.3397882850518448E-4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0.20222721743670469</v>
      </c>
      <c r="AA24" s="22">
        <v>0</v>
      </c>
      <c r="AB24" s="22">
        <v>0</v>
      </c>
      <c r="AC24" s="22">
        <v>0</v>
      </c>
      <c r="AD24" s="22">
        <v>0</v>
      </c>
      <c r="AE24" s="22">
        <v>1.2987253693956866</v>
      </c>
      <c r="AF24" s="22">
        <v>0</v>
      </c>
      <c r="AG24" s="22">
        <v>0</v>
      </c>
      <c r="AH24" s="22">
        <v>7.2862276591476954E-2</v>
      </c>
      <c r="AI24" s="22">
        <v>0</v>
      </c>
      <c r="AJ24" s="22">
        <v>0</v>
      </c>
      <c r="AK24" s="22">
        <v>0</v>
      </c>
      <c r="AL24" s="22">
        <v>337.67835206939213</v>
      </c>
      <c r="AM24" s="22">
        <v>3.8463776913097276E-2</v>
      </c>
      <c r="AN24" s="22">
        <v>0</v>
      </c>
      <c r="AO24" s="22">
        <v>0</v>
      </c>
      <c r="AP24" s="22">
        <v>18.31665784243857</v>
      </c>
      <c r="AQ24" s="22">
        <v>0</v>
      </c>
      <c r="AR24" s="22">
        <v>0.21889954340787063</v>
      </c>
      <c r="AS24" s="22">
        <v>0.15007978433942554</v>
      </c>
      <c r="AT24" s="22">
        <v>0</v>
      </c>
      <c r="AU24" s="22">
        <v>0</v>
      </c>
      <c r="AV24" s="22">
        <v>0</v>
      </c>
      <c r="AW24" s="22">
        <v>0</v>
      </c>
      <c r="AX24" s="22">
        <v>0.15359893040691902</v>
      </c>
      <c r="AY24" s="22">
        <v>0</v>
      </c>
      <c r="AZ24" s="22">
        <v>5.8714197183174319E-2</v>
      </c>
      <c r="BA24" s="22">
        <v>0.69015898900167216</v>
      </c>
      <c r="BB24" s="22">
        <v>0</v>
      </c>
      <c r="BC24" s="22">
        <v>29.550970552778917</v>
      </c>
      <c r="BD24" s="22">
        <v>1612.9592134848886</v>
      </c>
    </row>
    <row r="25" spans="1:56" x14ac:dyDescent="0.3">
      <c r="A25" s="15" t="s">
        <v>21</v>
      </c>
      <c r="B25" s="22">
        <v>0.86619133467938525</v>
      </c>
      <c r="C25" s="22">
        <v>2562.2442663215902</v>
      </c>
      <c r="D25" s="22">
        <v>2.1901436652939359</v>
      </c>
      <c r="E25" s="22">
        <v>2.776507770727191</v>
      </c>
      <c r="F25" s="22">
        <v>0</v>
      </c>
      <c r="G25" s="22">
        <v>0</v>
      </c>
      <c r="H25" s="22">
        <v>0</v>
      </c>
      <c r="I25" s="22">
        <v>149.10703856094108</v>
      </c>
      <c r="J25" s="22">
        <v>24260.220562734521</v>
      </c>
      <c r="K25" s="22">
        <v>0.20732211226543557</v>
      </c>
      <c r="L25" s="22">
        <v>0</v>
      </c>
      <c r="M25" s="22">
        <v>0</v>
      </c>
      <c r="N25" s="22">
        <v>4.3549070812622916E-2</v>
      </c>
      <c r="O25" s="22">
        <v>1.4924288885165826</v>
      </c>
      <c r="P25" s="22">
        <v>0</v>
      </c>
      <c r="Q25" s="22">
        <v>2.1276113699618651</v>
      </c>
      <c r="R25" s="22">
        <v>358.3632247608669</v>
      </c>
      <c r="S25" s="22">
        <v>1202.0199943636312</v>
      </c>
      <c r="T25" s="22">
        <v>0</v>
      </c>
      <c r="U25" s="22">
        <v>0</v>
      </c>
      <c r="V25" s="22">
        <v>0.49796384314368258</v>
      </c>
      <c r="W25" s="22">
        <v>0</v>
      </c>
      <c r="X25" s="22">
        <v>233.68914584436806</v>
      </c>
      <c r="Y25" s="22">
        <v>1472.4549578662134</v>
      </c>
      <c r="Z25" s="22">
        <v>35858.045759931498</v>
      </c>
      <c r="AA25" s="22">
        <v>0</v>
      </c>
      <c r="AB25" s="22">
        <v>0</v>
      </c>
      <c r="AC25" s="22">
        <v>0</v>
      </c>
      <c r="AD25" s="22">
        <v>0</v>
      </c>
      <c r="AE25" s="22">
        <v>231.77870561932821</v>
      </c>
      <c r="AF25" s="22">
        <v>0</v>
      </c>
      <c r="AG25" s="22">
        <v>9.0568637509454657</v>
      </c>
      <c r="AH25" s="22">
        <v>0</v>
      </c>
      <c r="AI25" s="22">
        <v>0.44859501617056929</v>
      </c>
      <c r="AJ25" s="22">
        <v>0</v>
      </c>
      <c r="AK25" s="22">
        <v>0</v>
      </c>
      <c r="AL25" s="22">
        <v>18279.768633638767</v>
      </c>
      <c r="AM25" s="22">
        <v>5.7555842417248745E-2</v>
      </c>
      <c r="AN25" s="22">
        <v>0.17330905036994126</v>
      </c>
      <c r="AO25" s="22">
        <v>7.5731347060848192E-2</v>
      </c>
      <c r="AP25" s="22">
        <v>118.1308563714192</v>
      </c>
      <c r="AQ25" s="22">
        <v>0</v>
      </c>
      <c r="AR25" s="22">
        <v>10.169520093390897</v>
      </c>
      <c r="AS25" s="22">
        <v>25535.131386758669</v>
      </c>
      <c r="AT25" s="22">
        <v>0</v>
      </c>
      <c r="AU25" s="22">
        <v>0</v>
      </c>
      <c r="AV25" s="22">
        <v>4.7333294653429753E-2</v>
      </c>
      <c r="AW25" s="22">
        <v>1.1044319180374846</v>
      </c>
      <c r="AX25" s="22">
        <v>0</v>
      </c>
      <c r="AY25" s="22">
        <v>8.8696543645995829E-2</v>
      </c>
      <c r="AZ25" s="22">
        <v>327.14124637439249</v>
      </c>
      <c r="BA25" s="22">
        <v>15799.321895466668</v>
      </c>
      <c r="BB25" s="22">
        <v>0</v>
      </c>
      <c r="BC25" s="22">
        <v>237.05661389698719</v>
      </c>
      <c r="BD25" s="22">
        <v>126655.89804342197</v>
      </c>
    </row>
    <row r="26" spans="1:56" x14ac:dyDescent="0.3">
      <c r="A26" s="15" t="s">
        <v>22</v>
      </c>
      <c r="B26" s="22">
        <v>3.4748992199606088E-2</v>
      </c>
      <c r="C26" s="22">
        <v>0.59020945424021187</v>
      </c>
      <c r="D26" s="22">
        <v>8.7861979327564496E-2</v>
      </c>
      <c r="E26" s="22">
        <v>0.11138514437212253</v>
      </c>
      <c r="F26" s="22">
        <v>0</v>
      </c>
      <c r="G26" s="22">
        <v>0</v>
      </c>
      <c r="H26" s="22">
        <v>0</v>
      </c>
      <c r="I26" s="22">
        <v>5.981726106482391</v>
      </c>
      <c r="J26" s="22">
        <v>11.743349510219041</v>
      </c>
      <c r="K26" s="22">
        <v>8.3171398436860076E-3</v>
      </c>
      <c r="L26" s="22">
        <v>0</v>
      </c>
      <c r="M26" s="22">
        <v>0</v>
      </c>
      <c r="N26" s="22">
        <v>1.747057793562503E-3</v>
      </c>
      <c r="O26" s="22">
        <v>9.2675769883808923E-3</v>
      </c>
      <c r="P26" s="22">
        <v>0</v>
      </c>
      <c r="Q26" s="22">
        <v>8.5353371638107647E-2</v>
      </c>
      <c r="R26" s="22">
        <v>8036.7954196418941</v>
      </c>
      <c r="S26" s="22">
        <v>70.97956944252897</v>
      </c>
      <c r="T26" s="22">
        <v>0</v>
      </c>
      <c r="U26" s="22">
        <v>0</v>
      </c>
      <c r="V26" s="22">
        <v>21.717817071015737</v>
      </c>
      <c r="W26" s="22">
        <v>2.9975386156792919E-2</v>
      </c>
      <c r="X26" s="22">
        <v>0</v>
      </c>
      <c r="Y26" s="22">
        <v>0.6333599482161395</v>
      </c>
      <c r="Z26" s="22">
        <v>3187.9308614133547</v>
      </c>
      <c r="AA26" s="22">
        <v>0</v>
      </c>
      <c r="AB26" s="22">
        <v>0</v>
      </c>
      <c r="AC26" s="22">
        <v>0</v>
      </c>
      <c r="AD26" s="22">
        <v>0</v>
      </c>
      <c r="AE26" s="22">
        <v>9.1636046442969441</v>
      </c>
      <c r="AF26" s="22">
        <v>0</v>
      </c>
      <c r="AG26" s="22">
        <v>0.36333414481800291</v>
      </c>
      <c r="AH26" s="22">
        <v>0</v>
      </c>
      <c r="AI26" s="22">
        <v>30.23159902205683</v>
      </c>
      <c r="AJ26" s="22">
        <v>0</v>
      </c>
      <c r="AK26" s="22">
        <v>0</v>
      </c>
      <c r="AL26" s="22">
        <v>3624.9001238104142</v>
      </c>
      <c r="AM26" s="22">
        <v>9.4015511282325246</v>
      </c>
      <c r="AN26" s="22">
        <v>6.952638058490097E-3</v>
      </c>
      <c r="AO26" s="22">
        <v>3.038113962727575E-3</v>
      </c>
      <c r="AP26" s="22">
        <v>90.821098983369112</v>
      </c>
      <c r="AQ26" s="22">
        <v>0</v>
      </c>
      <c r="AR26" s="22">
        <v>0.40797057214821825</v>
      </c>
      <c r="AS26" s="22">
        <v>0.55064861724535252</v>
      </c>
      <c r="AT26" s="22">
        <v>0</v>
      </c>
      <c r="AU26" s="22">
        <v>0</v>
      </c>
      <c r="AV26" s="22">
        <v>1.8988694770336076E-3</v>
      </c>
      <c r="AW26" s="22">
        <v>1.2156401626660644E-2</v>
      </c>
      <c r="AX26" s="22">
        <v>0</v>
      </c>
      <c r="AY26" s="22">
        <v>3.5582386707061122E-3</v>
      </c>
      <c r="AZ26" s="22">
        <v>519.00991989587556</v>
      </c>
      <c r="BA26" s="22">
        <v>633.82129481571098</v>
      </c>
      <c r="BB26" s="22">
        <v>0</v>
      </c>
      <c r="BC26" s="22">
        <v>90.693717825604438</v>
      </c>
      <c r="BD26" s="22">
        <v>16346.133436957836</v>
      </c>
    </row>
    <row r="27" spans="1:56" x14ac:dyDescent="0.3">
      <c r="A27" s="15" t="s">
        <v>23</v>
      </c>
      <c r="B27" s="22">
        <v>1.6373648971653132</v>
      </c>
      <c r="C27" s="22">
        <v>10850.533042851623</v>
      </c>
      <c r="D27" s="22">
        <v>706.19260801870678</v>
      </c>
      <c r="E27" s="22">
        <v>5.248443592636665</v>
      </c>
      <c r="F27" s="22">
        <v>0</v>
      </c>
      <c r="G27" s="22">
        <v>6.3105691494109412E-2</v>
      </c>
      <c r="H27" s="22">
        <v>0</v>
      </c>
      <c r="I27" s="22">
        <v>365.50421731099124</v>
      </c>
      <c r="J27" s="22">
        <v>7859.3929393932349</v>
      </c>
      <c r="K27" s="22">
        <v>0.39190180672407671</v>
      </c>
      <c r="L27" s="22">
        <v>0.11919963948887333</v>
      </c>
      <c r="M27" s="22">
        <v>0</v>
      </c>
      <c r="N27" s="22">
        <v>124.15862807303111</v>
      </c>
      <c r="O27" s="22">
        <v>1796.0825672621602</v>
      </c>
      <c r="P27" s="22">
        <v>0.21911698435454657</v>
      </c>
      <c r="Q27" s="22">
        <v>4.0358556533003984</v>
      </c>
      <c r="R27" s="22">
        <v>51437.99727278205</v>
      </c>
      <c r="S27" s="22">
        <v>42731.737847308679</v>
      </c>
      <c r="T27" s="22">
        <v>0</v>
      </c>
      <c r="U27" s="22">
        <v>0</v>
      </c>
      <c r="V27" s="22">
        <v>48.133842639561912</v>
      </c>
      <c r="W27" s="22">
        <v>1.4124336265690081</v>
      </c>
      <c r="X27" s="22">
        <v>1333.0272657515075</v>
      </c>
      <c r="Y27" s="22">
        <v>0</v>
      </c>
      <c r="Z27" s="22">
        <v>2630.9569103777862</v>
      </c>
      <c r="AA27" s="22">
        <v>0</v>
      </c>
      <c r="AB27" s="22">
        <v>1.3585253029981887</v>
      </c>
      <c r="AC27" s="22">
        <v>4.3823396870909311E-2</v>
      </c>
      <c r="AD27" s="22">
        <v>0</v>
      </c>
      <c r="AE27" s="22">
        <v>25636.034866827096</v>
      </c>
      <c r="AF27" s="22">
        <v>13.094430985027701</v>
      </c>
      <c r="AG27" s="22">
        <v>17.150217821682627</v>
      </c>
      <c r="AH27" s="22">
        <v>0</v>
      </c>
      <c r="AI27" s="22">
        <v>6882.3238036717239</v>
      </c>
      <c r="AJ27" s="22">
        <v>0</v>
      </c>
      <c r="AK27" s="22">
        <v>0</v>
      </c>
      <c r="AL27" s="22">
        <v>12553.412098697094</v>
      </c>
      <c r="AM27" s="22">
        <v>286.98201276058239</v>
      </c>
      <c r="AN27" s="22">
        <v>0.32760678163772261</v>
      </c>
      <c r="AO27" s="22">
        <v>0.14315526411768364</v>
      </c>
      <c r="AP27" s="22">
        <v>13819.231548758593</v>
      </c>
      <c r="AQ27" s="22">
        <v>0</v>
      </c>
      <c r="AR27" s="22">
        <v>414.4935426919933</v>
      </c>
      <c r="AS27" s="22">
        <v>10062.487722633361</v>
      </c>
      <c r="AT27" s="22">
        <v>8.589385786698224E-2</v>
      </c>
      <c r="AU27" s="22">
        <v>8.0635050242473125E-2</v>
      </c>
      <c r="AV27" s="22">
        <v>0.91160123891673339</v>
      </c>
      <c r="AW27" s="22">
        <v>1.5192275976501273</v>
      </c>
      <c r="AX27" s="22">
        <v>0</v>
      </c>
      <c r="AY27" s="22">
        <v>7.4984412549374362</v>
      </c>
      <c r="AZ27" s="22">
        <v>4063.6196497389424</v>
      </c>
      <c r="BA27" s="22">
        <v>29888.604821832301</v>
      </c>
      <c r="BB27" s="22">
        <v>0</v>
      </c>
      <c r="BC27" s="22">
        <v>6375.0709738335063</v>
      </c>
      <c r="BD27" s="22">
        <v>229921.31916365819</v>
      </c>
    </row>
    <row r="28" spans="1:56" x14ac:dyDescent="0.3">
      <c r="A28" s="15" t="s">
        <v>24</v>
      </c>
      <c r="B28" s="22">
        <v>285.25242331573617</v>
      </c>
      <c r="C28" s="22">
        <v>51470.932847591386</v>
      </c>
      <c r="D28" s="22">
        <v>3652.2827807057911</v>
      </c>
      <c r="E28" s="22">
        <v>347.01750312122329</v>
      </c>
      <c r="F28" s="22">
        <v>0</v>
      </c>
      <c r="G28" s="22">
        <v>0</v>
      </c>
      <c r="H28" s="22">
        <v>0</v>
      </c>
      <c r="I28" s="22">
        <v>11307.284426795115</v>
      </c>
      <c r="J28" s="22">
        <v>730995.32759922266</v>
      </c>
      <c r="K28" s="22">
        <v>2871.7099949834887</v>
      </c>
      <c r="L28" s="22">
        <v>0</v>
      </c>
      <c r="M28" s="22">
        <v>0</v>
      </c>
      <c r="N28" s="22">
        <v>1125.0903868022103</v>
      </c>
      <c r="O28" s="22">
        <v>454.42579418996365</v>
      </c>
      <c r="P28" s="22">
        <v>0</v>
      </c>
      <c r="Q28" s="22">
        <v>7593.2788538924433</v>
      </c>
      <c r="R28" s="22">
        <v>178014.01440179869</v>
      </c>
      <c r="S28" s="22">
        <v>194373.63334797006</v>
      </c>
      <c r="T28" s="22">
        <v>0</v>
      </c>
      <c r="U28" s="22">
        <v>0</v>
      </c>
      <c r="V28" s="22">
        <v>53.766022580291079</v>
      </c>
      <c r="W28" s="22">
        <v>97.907415435761052</v>
      </c>
      <c r="X28" s="22">
        <v>75513.861653957763</v>
      </c>
      <c r="Y28" s="22">
        <v>31739.795948407347</v>
      </c>
      <c r="Z28" s="22">
        <v>0</v>
      </c>
      <c r="AA28" s="22">
        <v>0</v>
      </c>
      <c r="AB28" s="22">
        <v>0</v>
      </c>
      <c r="AC28" s="22">
        <v>2554.4964238538996</v>
      </c>
      <c r="AD28" s="22">
        <v>0</v>
      </c>
      <c r="AE28" s="22">
        <v>91060.50076318215</v>
      </c>
      <c r="AF28" s="22">
        <v>17771.803325174595</v>
      </c>
      <c r="AG28" s="22">
        <v>707.87699162427748</v>
      </c>
      <c r="AH28" s="22">
        <v>1.7703039655559241</v>
      </c>
      <c r="AI28" s="22">
        <v>13115.717603653678</v>
      </c>
      <c r="AJ28" s="22">
        <v>0</v>
      </c>
      <c r="AK28" s="22">
        <v>0</v>
      </c>
      <c r="AL28" s="22">
        <v>1971591.5120820117</v>
      </c>
      <c r="AM28" s="22">
        <v>4207.0556835067482</v>
      </c>
      <c r="AN28" s="22">
        <v>243.36237262057725</v>
      </c>
      <c r="AO28" s="22">
        <v>470.42942052094207</v>
      </c>
      <c r="AP28" s="22">
        <v>1115097.2479079377</v>
      </c>
      <c r="AQ28" s="22">
        <v>53.369416120035723</v>
      </c>
      <c r="AR28" s="22">
        <v>1139.3291779884148</v>
      </c>
      <c r="AS28" s="22">
        <v>440128.36920701317</v>
      </c>
      <c r="AT28" s="22">
        <v>0</v>
      </c>
      <c r="AU28" s="22">
        <v>0</v>
      </c>
      <c r="AV28" s="22">
        <v>479.95522519283355</v>
      </c>
      <c r="AW28" s="22">
        <v>193.18287114132869</v>
      </c>
      <c r="AX28" s="22">
        <v>11696.361284576871</v>
      </c>
      <c r="AY28" s="22">
        <v>6.4664526528880986</v>
      </c>
      <c r="AZ28" s="22">
        <v>45919.698979275585</v>
      </c>
      <c r="BA28" s="22">
        <v>1151992.3637223451</v>
      </c>
      <c r="BB28" s="22">
        <v>100.95039231382026</v>
      </c>
      <c r="BC28" s="22">
        <v>60844.87279204066</v>
      </c>
      <c r="BD28" s="22">
        <v>6219272.2737994846</v>
      </c>
    </row>
    <row r="29" spans="1:56" x14ac:dyDescent="0.3">
      <c r="A29" s="15" t="s">
        <v>25</v>
      </c>
      <c r="B29" s="22">
        <v>0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</row>
    <row r="30" spans="1:56" x14ac:dyDescent="0.3">
      <c r="A30" s="15" t="s">
        <v>26</v>
      </c>
      <c r="B30" s="22">
        <v>0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33.270722904394354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33.270722904394354</v>
      </c>
    </row>
    <row r="31" spans="1:56" x14ac:dyDescent="0.3">
      <c r="A31" s="15" t="s">
        <v>27</v>
      </c>
      <c r="B31" s="22">
        <v>1.6722094167304505E-5</v>
      </c>
      <c r="C31" s="22">
        <v>231.5280543721093</v>
      </c>
      <c r="D31" s="22">
        <v>4.2281407288063753E-5</v>
      </c>
      <c r="E31" s="22">
        <v>5.3601349424187173E-5</v>
      </c>
      <c r="F31" s="22">
        <v>0</v>
      </c>
      <c r="G31" s="22">
        <v>0</v>
      </c>
      <c r="H31" s="22">
        <v>0</v>
      </c>
      <c r="I31" s="22">
        <v>2.8785579351782225E-3</v>
      </c>
      <c r="J31" s="22">
        <v>1.629960229517047E-3</v>
      </c>
      <c r="K31" s="22">
        <v>4.0024181095627369E-6</v>
      </c>
      <c r="L31" s="22">
        <v>0</v>
      </c>
      <c r="M31" s="22">
        <v>0</v>
      </c>
      <c r="N31" s="22">
        <v>16.568750729681799</v>
      </c>
      <c r="O31" s="22">
        <v>100.17208486946603</v>
      </c>
      <c r="P31" s="22">
        <v>42.445589273287922</v>
      </c>
      <c r="Q31" s="22">
        <v>840.65023976185648</v>
      </c>
      <c r="R31" s="22">
        <v>2.6906790796866806</v>
      </c>
      <c r="S31" s="22">
        <v>1267.9059369725294</v>
      </c>
      <c r="T31" s="22">
        <v>0</v>
      </c>
      <c r="U31" s="22">
        <v>132.51669333000527</v>
      </c>
      <c r="V31" s="22">
        <v>9.6133474713686515E-6</v>
      </c>
      <c r="W31" s="22">
        <v>1.4424914171205492E-5</v>
      </c>
      <c r="X31" s="22">
        <v>4.5114419253950537E-3</v>
      </c>
      <c r="Y31" s="22">
        <v>103.8845435392585</v>
      </c>
      <c r="Z31" s="22">
        <v>4.9683630936782196E-3</v>
      </c>
      <c r="AA31" s="22">
        <v>0</v>
      </c>
      <c r="AB31" s="22">
        <v>68.706321614211632</v>
      </c>
      <c r="AC31" s="22">
        <v>0</v>
      </c>
      <c r="AD31" s="22">
        <v>350.42064605916499</v>
      </c>
      <c r="AE31" s="22">
        <v>2.3017092165598693E-3</v>
      </c>
      <c r="AF31" s="22">
        <v>0</v>
      </c>
      <c r="AG31" s="22">
        <v>1.7484558254073825E-4</v>
      </c>
      <c r="AH31" s="22">
        <v>0</v>
      </c>
      <c r="AI31" s="22">
        <v>111.96878766544015</v>
      </c>
      <c r="AJ31" s="22">
        <v>0</v>
      </c>
      <c r="AK31" s="22">
        <v>0</v>
      </c>
      <c r="AL31" s="22">
        <v>7.1983240308550198E-3</v>
      </c>
      <c r="AM31" s="22">
        <v>1.1111335085521467E-6</v>
      </c>
      <c r="AN31" s="22">
        <v>297.609950303755</v>
      </c>
      <c r="AO31" s="22">
        <v>1.4620173006430115E-6</v>
      </c>
      <c r="AP31" s="22">
        <v>7.8944353508643536E-4</v>
      </c>
      <c r="AQ31" s="22">
        <v>0</v>
      </c>
      <c r="AR31" s="22">
        <v>333.48748183400625</v>
      </c>
      <c r="AS31" s="22">
        <v>2.6498604557450103E-4</v>
      </c>
      <c r="AT31" s="22">
        <v>0</v>
      </c>
      <c r="AU31" s="22">
        <v>0</v>
      </c>
      <c r="AV31" s="22">
        <v>9.1378403218082918E-7</v>
      </c>
      <c r="AW31" s="22">
        <v>903.616720750019</v>
      </c>
      <c r="AX31" s="22">
        <v>0</v>
      </c>
      <c r="AY31" s="22">
        <v>1.7123144688485818E-6</v>
      </c>
      <c r="AZ31" s="22">
        <v>5.7546350458942915E-2</v>
      </c>
      <c r="BA31" s="22">
        <v>0.30501084222152886</v>
      </c>
      <c r="BB31" s="22">
        <v>0</v>
      </c>
      <c r="BC31" s="22">
        <v>0.34289307579011524</v>
      </c>
      <c r="BD31" s="22">
        <v>4804.9027938993231</v>
      </c>
    </row>
    <row r="32" spans="1:56" x14ac:dyDescent="0.3">
      <c r="A32" s="15" t="s">
        <v>28</v>
      </c>
      <c r="B32" s="22">
        <v>0</v>
      </c>
      <c r="C32" s="22">
        <v>0</v>
      </c>
      <c r="D32" s="22">
        <v>1.170961164390697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1.7546888107112089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0.38038708483949285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3.3060370599413988</v>
      </c>
    </row>
    <row r="33" spans="1:56" x14ac:dyDescent="0.3">
      <c r="A33" s="15" t="s">
        <v>29</v>
      </c>
      <c r="B33" s="22">
        <v>12.727238150059808</v>
      </c>
      <c r="C33" s="22">
        <v>2671.5383909847283</v>
      </c>
      <c r="D33" s="22">
        <v>2849.2621792085597</v>
      </c>
      <c r="E33" s="22">
        <v>40.796154623985551</v>
      </c>
      <c r="F33" s="22">
        <v>0</v>
      </c>
      <c r="G33" s="22">
        <v>0</v>
      </c>
      <c r="H33" s="22">
        <v>0</v>
      </c>
      <c r="I33" s="22">
        <v>2227.9230354841666</v>
      </c>
      <c r="J33" s="22">
        <v>137972.15890709547</v>
      </c>
      <c r="K33" s="22">
        <v>2942.8405038753835</v>
      </c>
      <c r="L33" s="22">
        <v>0</v>
      </c>
      <c r="M33" s="22">
        <v>0</v>
      </c>
      <c r="N33" s="22">
        <v>3050.5518416778732</v>
      </c>
      <c r="O33" s="22">
        <v>9.352499840330422</v>
      </c>
      <c r="P33" s="22">
        <v>0</v>
      </c>
      <c r="Q33" s="22">
        <v>31.261703404482354</v>
      </c>
      <c r="R33" s="22">
        <v>2573.8031329208156</v>
      </c>
      <c r="S33" s="22">
        <v>22964.277367936997</v>
      </c>
      <c r="T33" s="22">
        <v>0</v>
      </c>
      <c r="U33" s="22">
        <v>0</v>
      </c>
      <c r="V33" s="22">
        <v>7.3167488152655462</v>
      </c>
      <c r="W33" s="22">
        <v>3287.6991189529476</v>
      </c>
      <c r="X33" s="22">
        <v>3557.2056029162372</v>
      </c>
      <c r="Y33" s="22">
        <v>7112.3621047099923</v>
      </c>
      <c r="Z33" s="22">
        <v>12633.85308425585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156.23360763617541</v>
      </c>
      <c r="AH33" s="22">
        <v>1.821864573592674</v>
      </c>
      <c r="AI33" s="22">
        <v>2676.1904121034736</v>
      </c>
      <c r="AJ33" s="22">
        <v>0</v>
      </c>
      <c r="AK33" s="22">
        <v>0</v>
      </c>
      <c r="AL33" s="22">
        <v>224466.90934233784</v>
      </c>
      <c r="AM33" s="22">
        <v>13191.801182938099</v>
      </c>
      <c r="AN33" s="22">
        <v>2.5464876746145175</v>
      </c>
      <c r="AO33" s="22">
        <v>1.1127459383151292</v>
      </c>
      <c r="AP33" s="22">
        <v>169532.21519084706</v>
      </c>
      <c r="AQ33" s="22">
        <v>0</v>
      </c>
      <c r="AR33" s="22">
        <v>307.31393188904923</v>
      </c>
      <c r="AS33" s="22">
        <v>207819.7312377007</v>
      </c>
      <c r="AT33" s="22">
        <v>0</v>
      </c>
      <c r="AU33" s="22">
        <v>0</v>
      </c>
      <c r="AV33" s="22">
        <v>15.474283369273376</v>
      </c>
      <c r="AW33" s="22">
        <v>8.2377809526699277</v>
      </c>
      <c r="AX33" s="22">
        <v>91769.923757265162</v>
      </c>
      <c r="AY33" s="22">
        <v>85.222813943089449</v>
      </c>
      <c r="AZ33" s="22">
        <v>11683.555898885686</v>
      </c>
      <c r="BA33" s="22">
        <v>232172.18555847005</v>
      </c>
      <c r="BB33" s="22">
        <v>46.88133317744262</v>
      </c>
      <c r="BC33" s="22">
        <v>3487.1023641304987</v>
      </c>
      <c r="BD33" s="22">
        <v>1161369.389408686</v>
      </c>
    </row>
    <row r="34" spans="1:56" x14ac:dyDescent="0.3">
      <c r="A34" s="15" t="s">
        <v>30</v>
      </c>
      <c r="B34" s="22">
        <v>0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</row>
    <row r="35" spans="1:56" x14ac:dyDescent="0.3">
      <c r="A35" s="17" t="s">
        <v>31</v>
      </c>
      <c r="B35" s="22">
        <v>4.9774557291542218E-2</v>
      </c>
      <c r="C35" s="22">
        <v>0.84541773543643439</v>
      </c>
      <c r="D35" s="22">
        <v>0.12585375422305722</v>
      </c>
      <c r="E35" s="22">
        <v>0.15954840411284688</v>
      </c>
      <c r="F35" s="22">
        <v>0</v>
      </c>
      <c r="G35" s="22">
        <v>0</v>
      </c>
      <c r="H35" s="22">
        <v>0</v>
      </c>
      <c r="I35" s="22">
        <v>8.5682418378970073</v>
      </c>
      <c r="J35" s="22">
        <v>4.8516978803803319</v>
      </c>
      <c r="K35" s="22">
        <v>1.1913495254000794E-2</v>
      </c>
      <c r="L35" s="22">
        <v>0</v>
      </c>
      <c r="M35" s="22">
        <v>0</v>
      </c>
      <c r="N35" s="22">
        <v>2.5024906546296305E-3</v>
      </c>
      <c r="O35" s="22">
        <v>1.3274904178866296E-2</v>
      </c>
      <c r="P35" s="22">
        <v>0</v>
      </c>
      <c r="Q35" s="22">
        <v>0.12226041728702117</v>
      </c>
      <c r="R35" s="22">
        <v>7.6078857558337925</v>
      </c>
      <c r="S35" s="22">
        <v>10.901929063282239</v>
      </c>
      <c r="T35" s="22">
        <v>0</v>
      </c>
      <c r="U35" s="22">
        <v>0</v>
      </c>
      <c r="V35" s="22">
        <v>2.8614843911877855E-2</v>
      </c>
      <c r="W35" s="22">
        <v>4.2936830139617813E-2</v>
      </c>
      <c r="X35" s="22">
        <v>13.428642509506844</v>
      </c>
      <c r="Y35" s="22">
        <v>0.90722662825915901</v>
      </c>
      <c r="Z35" s="22">
        <v>1007.0924248749983</v>
      </c>
      <c r="AA35" s="22">
        <v>0</v>
      </c>
      <c r="AB35" s="22">
        <v>0</v>
      </c>
      <c r="AC35" s="22">
        <v>0</v>
      </c>
      <c r="AD35" s="22">
        <v>0</v>
      </c>
      <c r="AE35" s="22">
        <v>6.8512087135673276</v>
      </c>
      <c r="AF35" s="22">
        <v>0</v>
      </c>
      <c r="AG35" s="22">
        <v>0</v>
      </c>
      <c r="AH35" s="22">
        <v>0</v>
      </c>
      <c r="AI35" s="22">
        <v>2.5777928546638122E-2</v>
      </c>
      <c r="AJ35" s="22">
        <v>0</v>
      </c>
      <c r="AK35" s="22">
        <v>0</v>
      </c>
      <c r="AL35" s="22">
        <v>21.426346980955497</v>
      </c>
      <c r="AM35" s="22">
        <v>3.3073715484820861E-3</v>
      </c>
      <c r="AN35" s="22">
        <v>15.905839077851009</v>
      </c>
      <c r="AO35" s="22">
        <v>4.3518032588505482E-3</v>
      </c>
      <c r="AP35" s="22">
        <v>2.3498374110598244</v>
      </c>
      <c r="AQ35" s="22">
        <v>0</v>
      </c>
      <c r="AR35" s="22">
        <v>0.58437823174868775</v>
      </c>
      <c r="AS35" s="22">
        <v>0.78875067769297813</v>
      </c>
      <c r="AT35" s="22">
        <v>0</v>
      </c>
      <c r="AU35" s="22">
        <v>0</v>
      </c>
      <c r="AV35" s="22">
        <v>2.7199461506927248E-3</v>
      </c>
      <c r="AW35" s="22">
        <v>1.7412864976040266E-2</v>
      </c>
      <c r="AX35" s="22">
        <v>0</v>
      </c>
      <c r="AY35" s="22">
        <v>5.0968314003089314E-3</v>
      </c>
      <c r="AZ35" s="22">
        <v>18.75745503854699</v>
      </c>
      <c r="BA35" s="22">
        <v>907.8874624675218</v>
      </c>
      <c r="BB35" s="22">
        <v>0</v>
      </c>
      <c r="BC35" s="22">
        <v>13.622149676805591</v>
      </c>
      <c r="BD35" s="22">
        <v>2042.992241004278</v>
      </c>
    </row>
    <row r="36" spans="1:56" x14ac:dyDescent="0.3">
      <c r="A36" s="15" t="s">
        <v>32</v>
      </c>
      <c r="B36" s="22">
        <v>0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</row>
    <row r="37" spans="1:56" x14ac:dyDescent="0.3">
      <c r="A37" s="15" t="s">
        <v>33</v>
      </c>
      <c r="B37" s="22">
        <v>5.2803375972895313E-2</v>
      </c>
      <c r="C37" s="22">
        <v>8630.2740089277049</v>
      </c>
      <c r="D37" s="22">
        <v>3276.6932023185432</v>
      </c>
      <c r="E37" s="22">
        <v>3.8153636623471576</v>
      </c>
      <c r="F37" s="22">
        <v>0</v>
      </c>
      <c r="G37" s="22">
        <v>33.398687223257411</v>
      </c>
      <c r="H37" s="22">
        <v>0</v>
      </c>
      <c r="I37" s="22">
        <v>9.0896257005995551</v>
      </c>
      <c r="J37" s="22">
        <v>398.42246983486967</v>
      </c>
      <c r="K37" s="22">
        <v>36.875126952199118</v>
      </c>
      <c r="L37" s="22">
        <v>11.157436843333512</v>
      </c>
      <c r="M37" s="22">
        <v>30.387143390288514</v>
      </c>
      <c r="N37" s="22">
        <v>178.28675085517276</v>
      </c>
      <c r="O37" s="22">
        <v>146.460464574273</v>
      </c>
      <c r="P37" s="22">
        <v>35.654715694171813</v>
      </c>
      <c r="Q37" s="22">
        <v>89.161313137181878</v>
      </c>
      <c r="R37" s="22">
        <v>11946.786380283127</v>
      </c>
      <c r="S37" s="22">
        <v>12732.393103002289</v>
      </c>
      <c r="T37" s="22">
        <v>118.79646423766096</v>
      </c>
      <c r="U37" s="22">
        <v>43.742761820666836</v>
      </c>
      <c r="V37" s="22">
        <v>7.974661463118605</v>
      </c>
      <c r="W37" s="22">
        <v>4.5549568058776704E-2</v>
      </c>
      <c r="X37" s="22">
        <v>1134.9835839941452</v>
      </c>
      <c r="Y37" s="22">
        <v>714.49848576450574</v>
      </c>
      <c r="Z37" s="22">
        <v>103.0359464538751</v>
      </c>
      <c r="AA37" s="22">
        <v>0</v>
      </c>
      <c r="AB37" s="22">
        <v>174.23832008698574</v>
      </c>
      <c r="AC37" s="22">
        <v>57.273673838528808</v>
      </c>
      <c r="AD37" s="22">
        <v>43.122222520974759</v>
      </c>
      <c r="AE37" s="22">
        <v>7.6753010469525762</v>
      </c>
      <c r="AF37" s="22">
        <v>12.740337938310756</v>
      </c>
      <c r="AG37" s="22">
        <v>0.55211009696082314</v>
      </c>
      <c r="AH37" s="22">
        <v>2.2844612983682198E-2</v>
      </c>
      <c r="AI37" s="22">
        <v>0</v>
      </c>
      <c r="AJ37" s="22">
        <v>0</v>
      </c>
      <c r="AK37" s="22">
        <v>12.610620683572865</v>
      </c>
      <c r="AL37" s="22">
        <v>205.29606470740191</v>
      </c>
      <c r="AM37" s="22">
        <v>0.38368476383495964</v>
      </c>
      <c r="AN37" s="22">
        <v>219.1152787936042</v>
      </c>
      <c r="AO37" s="22">
        <v>49.637242973827767</v>
      </c>
      <c r="AP37" s="22">
        <v>46.165700945649142</v>
      </c>
      <c r="AQ37" s="22">
        <v>49.148816058662213</v>
      </c>
      <c r="AR37" s="22">
        <v>41.915868804801747</v>
      </c>
      <c r="AS37" s="22">
        <v>112.9875565360006</v>
      </c>
      <c r="AT37" s="22">
        <v>20.034304113504902</v>
      </c>
      <c r="AU37" s="22">
        <v>3.8564589246400192</v>
      </c>
      <c r="AV37" s="22">
        <v>565.60342189571782</v>
      </c>
      <c r="AW37" s="22">
        <v>240.58954434438675</v>
      </c>
      <c r="AX37" s="22">
        <v>4.8158090633474024E-2</v>
      </c>
      <c r="AY37" s="22">
        <v>9.797306774202438</v>
      </c>
      <c r="AZ37" s="22">
        <v>2303.198271135805</v>
      </c>
      <c r="BA37" s="22">
        <v>963.34947359737112</v>
      </c>
      <c r="BB37" s="22">
        <v>53.855448882597877</v>
      </c>
      <c r="BC37" s="22">
        <v>1064.777391398273</v>
      </c>
      <c r="BD37" s="22">
        <v>45939.981472643543</v>
      </c>
    </row>
    <row r="38" spans="1:56" x14ac:dyDescent="0.3">
      <c r="A38" s="15" t="s">
        <v>34</v>
      </c>
      <c r="B38" s="22">
        <v>0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4.4258522797287134E-2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0</v>
      </c>
      <c r="AQ38" s="22"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4.4258522797287134E-2</v>
      </c>
    </row>
    <row r="39" spans="1:56" x14ac:dyDescent="0.3">
      <c r="A39" s="15" t="s">
        <v>35</v>
      </c>
      <c r="B39" s="22">
        <v>8.8274848483049762E-4</v>
      </c>
      <c r="C39" s="22">
        <v>0.10355388368665501</v>
      </c>
      <c r="D39" s="22">
        <v>2.2320080156596682E-3</v>
      </c>
      <c r="E39" s="22">
        <v>2.8295804051615631E-3</v>
      </c>
      <c r="F39" s="22">
        <v>0</v>
      </c>
      <c r="G39" s="22">
        <v>0</v>
      </c>
      <c r="H39" s="22">
        <v>0</v>
      </c>
      <c r="I39" s="22">
        <v>24.450167705240652</v>
      </c>
      <c r="J39" s="22">
        <v>245.69264107404345</v>
      </c>
      <c r="K39" s="22">
        <v>59.785854117683712</v>
      </c>
      <c r="L39" s="22">
        <v>0</v>
      </c>
      <c r="M39" s="22">
        <v>0</v>
      </c>
      <c r="N39" s="22">
        <v>4.4381506413762833E-5</v>
      </c>
      <c r="O39" s="22">
        <v>32.945840660294849</v>
      </c>
      <c r="P39" s="22">
        <v>0</v>
      </c>
      <c r="Q39" s="22">
        <v>2.1682804225202248E-3</v>
      </c>
      <c r="R39" s="22">
        <v>2.5748845765168804</v>
      </c>
      <c r="S39" s="22">
        <v>29.06301114603523</v>
      </c>
      <c r="T39" s="22">
        <v>0</v>
      </c>
      <c r="U39" s="22">
        <v>0</v>
      </c>
      <c r="V39" s="22">
        <v>4.391179153568614</v>
      </c>
      <c r="W39" s="22">
        <v>7.6148184557761015E-4</v>
      </c>
      <c r="X39" s="22">
        <v>0.23815608764061971</v>
      </c>
      <c r="Y39" s="22">
        <v>1.6089604309343326E-2</v>
      </c>
      <c r="Z39" s="22">
        <v>64.203102926194049</v>
      </c>
      <c r="AA39" s="22">
        <v>0</v>
      </c>
      <c r="AB39" s="22">
        <v>0</v>
      </c>
      <c r="AC39" s="22">
        <v>0</v>
      </c>
      <c r="AD39" s="22">
        <v>0</v>
      </c>
      <c r="AE39" s="22">
        <v>1792.7916699651</v>
      </c>
      <c r="AF39" s="22">
        <v>0</v>
      </c>
      <c r="AG39" s="22">
        <v>1.7942414998353372E-2</v>
      </c>
      <c r="AH39" s="22">
        <v>3.7050669328794188E-2</v>
      </c>
      <c r="AI39" s="22">
        <v>6.2344935835018935</v>
      </c>
      <c r="AJ39" s="22">
        <v>0</v>
      </c>
      <c r="AK39" s="22">
        <v>0</v>
      </c>
      <c r="AL39" s="22">
        <v>156.5431930621433</v>
      </c>
      <c r="AM39" s="22">
        <v>933.33667924486667</v>
      </c>
      <c r="AN39" s="22">
        <v>1.7662183341756195E-4</v>
      </c>
      <c r="AO39" s="22">
        <v>7.7178943260706927E-5</v>
      </c>
      <c r="AP39" s="22">
        <v>11.861289412099431</v>
      </c>
      <c r="AQ39" s="22">
        <v>0</v>
      </c>
      <c r="AR39" s="22">
        <v>690.11818371539528</v>
      </c>
      <c r="AS39" s="22">
        <v>3.6400298778149112</v>
      </c>
      <c r="AT39" s="22">
        <v>0</v>
      </c>
      <c r="AU39" s="22">
        <v>0</v>
      </c>
      <c r="AV39" s="22">
        <v>4.8238065268589227E-5</v>
      </c>
      <c r="AW39" s="22">
        <v>3.0881600983660549E-4</v>
      </c>
      <c r="AX39" s="22">
        <v>7.8105481272169361E-2</v>
      </c>
      <c r="AY39" s="22">
        <v>0.19175987407868972</v>
      </c>
      <c r="AZ39" s="22">
        <v>0.36251855754251966</v>
      </c>
      <c r="BA39" s="22">
        <v>23.157954279627511</v>
      </c>
      <c r="BB39" s="22">
        <v>0</v>
      </c>
      <c r="BC39" s="22">
        <v>53.799805346465845</v>
      </c>
      <c r="BD39" s="22">
        <v>4135.6446857549818</v>
      </c>
    </row>
    <row r="40" spans="1:56" x14ac:dyDescent="0.3">
      <c r="A40" s="15" t="s">
        <v>361</v>
      </c>
      <c r="B40" s="22">
        <v>96.872394789465645</v>
      </c>
      <c r="C40" s="22">
        <v>13442.637678993253</v>
      </c>
      <c r="D40" s="22">
        <v>7788.8070775266324</v>
      </c>
      <c r="E40" s="22">
        <v>41.706227787378744</v>
      </c>
      <c r="F40" s="22">
        <v>0</v>
      </c>
      <c r="G40" s="22">
        <v>0</v>
      </c>
      <c r="H40" s="22">
        <v>0</v>
      </c>
      <c r="I40" s="22">
        <v>2256.370847229387</v>
      </c>
      <c r="J40" s="22">
        <v>1083145.3950896575</v>
      </c>
      <c r="K40" s="22">
        <v>53224.374697579173</v>
      </c>
      <c r="L40" s="22">
        <v>0</v>
      </c>
      <c r="M40" s="22">
        <v>0</v>
      </c>
      <c r="N40" s="22">
        <v>150.40636918430371</v>
      </c>
      <c r="O40" s="22">
        <v>1385.3671733998058</v>
      </c>
      <c r="P40" s="22">
        <v>0</v>
      </c>
      <c r="Q40" s="22">
        <v>3127.0958074912205</v>
      </c>
      <c r="R40" s="22">
        <v>12245.820249171333</v>
      </c>
      <c r="S40" s="22">
        <v>134736.89677793998</v>
      </c>
      <c r="T40" s="22">
        <v>0</v>
      </c>
      <c r="U40" s="22">
        <v>0</v>
      </c>
      <c r="V40" s="22">
        <v>65491.707712349053</v>
      </c>
      <c r="W40" s="22">
        <v>11.223761392212504</v>
      </c>
      <c r="X40" s="22">
        <v>7972.5964224571271</v>
      </c>
      <c r="Y40" s="22">
        <v>24808.107389438806</v>
      </c>
      <c r="Z40" s="22">
        <v>291814.51795768662</v>
      </c>
      <c r="AA40" s="22">
        <v>0</v>
      </c>
      <c r="AB40" s="22">
        <v>0</v>
      </c>
      <c r="AC40" s="22">
        <v>0</v>
      </c>
      <c r="AD40" s="22">
        <v>0</v>
      </c>
      <c r="AE40" s="22">
        <v>207105.35293816542</v>
      </c>
      <c r="AF40" s="22">
        <v>0</v>
      </c>
      <c r="AG40" s="22">
        <v>136.0501023506238</v>
      </c>
      <c r="AH40" s="22">
        <v>32.982556182831054</v>
      </c>
      <c r="AI40" s="22">
        <v>1954.9663895078263</v>
      </c>
      <c r="AJ40" s="22">
        <v>2.6085869503188723</v>
      </c>
      <c r="AK40" s="22">
        <v>3584.1018554066368</v>
      </c>
      <c r="AL40" s="22">
        <v>0</v>
      </c>
      <c r="AM40" s="22">
        <v>25284.083002415769</v>
      </c>
      <c r="AN40" s="22">
        <v>11019.632128767913</v>
      </c>
      <c r="AO40" s="22">
        <v>1.1375688713947085</v>
      </c>
      <c r="AP40" s="22">
        <v>152654.63611212268</v>
      </c>
      <c r="AQ40" s="22">
        <v>10.724190795755364</v>
      </c>
      <c r="AR40" s="22">
        <v>1166.8221403142438</v>
      </c>
      <c r="AS40" s="22">
        <v>117734.1502655845</v>
      </c>
      <c r="AT40" s="22">
        <v>0</v>
      </c>
      <c r="AU40" s="22">
        <v>0</v>
      </c>
      <c r="AV40" s="22">
        <v>1141.7262535468903</v>
      </c>
      <c r="AW40" s="22">
        <v>864.31477805294878</v>
      </c>
      <c r="AX40" s="22">
        <v>127977.43629819388</v>
      </c>
      <c r="AY40" s="22">
        <v>30.316619959478142</v>
      </c>
      <c r="AZ40" s="22">
        <v>10004.13424535838</v>
      </c>
      <c r="BA40" s="22">
        <v>237640.34748426726</v>
      </c>
      <c r="BB40" s="22">
        <v>50556.637226804087</v>
      </c>
      <c r="BC40" s="22">
        <v>10218.667427197317</v>
      </c>
      <c r="BD40" s="22">
        <v>2660860.7318048887</v>
      </c>
    </row>
    <row r="41" spans="1:56" x14ac:dyDescent="0.3">
      <c r="A41" s="15" t="s">
        <v>36</v>
      </c>
      <c r="B41" s="22">
        <v>9.7173382839030876E-5</v>
      </c>
      <c r="C41" s="22">
        <v>1.6504838161248818E-3</v>
      </c>
      <c r="D41" s="22">
        <v>2.4570052866998622E-4</v>
      </c>
      <c r="E41" s="22">
        <v>3.1148158814158893E-4</v>
      </c>
      <c r="F41" s="22">
        <v>0</v>
      </c>
      <c r="G41" s="22">
        <v>0</v>
      </c>
      <c r="H41" s="22">
        <v>0</v>
      </c>
      <c r="I41" s="22">
        <v>1.6727522848562736E-2</v>
      </c>
      <c r="J41" s="22">
        <v>9.4718249885795223E-3</v>
      </c>
      <c r="K41" s="22">
        <v>2.325836126451517E-5</v>
      </c>
      <c r="L41" s="22">
        <v>0</v>
      </c>
      <c r="M41" s="22">
        <v>0</v>
      </c>
      <c r="N41" s="22">
        <v>4.8855378262649636E-6</v>
      </c>
      <c r="O41" s="22">
        <v>2.5916199281668323E-5</v>
      </c>
      <c r="P41" s="22">
        <v>0</v>
      </c>
      <c r="Q41" s="22">
        <v>2.3868536420132305E-4</v>
      </c>
      <c r="R41" s="22">
        <v>1.4852648328282916E-2</v>
      </c>
      <c r="S41" s="22">
        <v>2.1283510777308178E-2</v>
      </c>
      <c r="T41" s="22">
        <v>0</v>
      </c>
      <c r="U41" s="22">
        <v>0</v>
      </c>
      <c r="V41" s="22">
        <v>5.5863905851363609E-5</v>
      </c>
      <c r="W41" s="22">
        <v>8.3824292170258801E-5</v>
      </c>
      <c r="X41" s="22">
        <v>2.621633803675286E-2</v>
      </c>
      <c r="Y41" s="22">
        <v>1.7711514730954806E-3</v>
      </c>
      <c r="Z41" s="22">
        <v>65.146665675626721</v>
      </c>
      <c r="AA41" s="22">
        <v>0</v>
      </c>
      <c r="AB41" s="22">
        <v>0</v>
      </c>
      <c r="AC41" s="22">
        <v>0</v>
      </c>
      <c r="AD41" s="22">
        <v>0</v>
      </c>
      <c r="AE41" s="22">
        <v>1.3375410319253775E-2</v>
      </c>
      <c r="AF41" s="22">
        <v>0</v>
      </c>
      <c r="AG41" s="22">
        <v>1.01604120631999E-3</v>
      </c>
      <c r="AH41" s="22">
        <v>0</v>
      </c>
      <c r="AI41" s="22">
        <v>5.0325480642402238E-5</v>
      </c>
      <c r="AJ41" s="22">
        <v>0</v>
      </c>
      <c r="AK41" s="22">
        <v>0</v>
      </c>
      <c r="AL41" s="22">
        <v>0.46939268447731414</v>
      </c>
      <c r="AM41" s="22">
        <v>0</v>
      </c>
      <c r="AN41" s="22">
        <v>1.9442617383491577E-5</v>
      </c>
      <c r="AO41" s="22">
        <v>8.4958956367108268E-6</v>
      </c>
      <c r="AP41" s="22">
        <v>4.5875174542877092E-3</v>
      </c>
      <c r="AQ41" s="22">
        <v>0</v>
      </c>
      <c r="AR41" s="22">
        <v>1.1408641829579933E-3</v>
      </c>
      <c r="AS41" s="22">
        <v>1.5398544103380413E-3</v>
      </c>
      <c r="AT41" s="22">
        <v>0</v>
      </c>
      <c r="AU41" s="22">
        <v>0</v>
      </c>
      <c r="AV41" s="22">
        <v>5.3100697019704866E-6</v>
      </c>
      <c r="AW41" s="22">
        <v>3.3994616661887054E-5</v>
      </c>
      <c r="AX41" s="22">
        <v>11.583061333333333</v>
      </c>
      <c r="AY41" s="22">
        <v>9.9503918443162492E-6</v>
      </c>
      <c r="AZ41" s="22">
        <v>3.6619619715961921E-2</v>
      </c>
      <c r="BA41" s="22">
        <v>1.7724416000000003</v>
      </c>
      <c r="BB41" s="22">
        <v>0</v>
      </c>
      <c r="BC41" s="22">
        <v>31.312520516304875</v>
      </c>
      <c r="BD41" s="22">
        <v>110.43554890553219</v>
      </c>
    </row>
    <row r="42" spans="1:56" x14ac:dyDescent="0.3">
      <c r="A42" s="15" t="s">
        <v>37</v>
      </c>
      <c r="B42" s="22">
        <v>15.045286694370207</v>
      </c>
      <c r="C42" s="22">
        <v>487.19865174965366</v>
      </c>
      <c r="D42" s="22">
        <v>11.215110644784218</v>
      </c>
      <c r="E42" s="22">
        <v>1.3086840314273731</v>
      </c>
      <c r="F42" s="22">
        <v>0</v>
      </c>
      <c r="G42" s="22">
        <v>0</v>
      </c>
      <c r="H42" s="22">
        <v>0</v>
      </c>
      <c r="I42" s="22">
        <v>948.4381400879422</v>
      </c>
      <c r="J42" s="22">
        <v>7419.524000635608</v>
      </c>
      <c r="K42" s="22">
        <v>236.45132237901285</v>
      </c>
      <c r="L42" s="22">
        <v>0</v>
      </c>
      <c r="M42" s="22">
        <v>0</v>
      </c>
      <c r="N42" s="22">
        <v>84.243836473509077</v>
      </c>
      <c r="O42" s="22">
        <v>298.41477430827695</v>
      </c>
      <c r="P42" s="22">
        <v>0</v>
      </c>
      <c r="Q42" s="22">
        <v>315.00448238991356</v>
      </c>
      <c r="R42" s="22">
        <v>84.686290595891535</v>
      </c>
      <c r="S42" s="22">
        <v>7648.4279155346139</v>
      </c>
      <c r="T42" s="22">
        <v>0</v>
      </c>
      <c r="U42" s="22">
        <v>0</v>
      </c>
      <c r="V42" s="22">
        <v>28.225591198630497</v>
      </c>
      <c r="W42" s="22">
        <v>0.35218618623151049</v>
      </c>
      <c r="X42" s="22">
        <v>1575.1145261385475</v>
      </c>
      <c r="Y42" s="22">
        <v>62.126047137846214</v>
      </c>
      <c r="Z42" s="22">
        <v>6274.2026750495188</v>
      </c>
      <c r="AA42" s="22">
        <v>0</v>
      </c>
      <c r="AB42" s="22">
        <v>0</v>
      </c>
      <c r="AC42" s="22">
        <v>1.0009263845315686</v>
      </c>
      <c r="AD42" s="22">
        <v>0</v>
      </c>
      <c r="AE42" s="22">
        <v>59.785487206533112</v>
      </c>
      <c r="AF42" s="22">
        <v>0</v>
      </c>
      <c r="AG42" s="22">
        <v>4.583752570061872</v>
      </c>
      <c r="AH42" s="22">
        <v>0.1464742832483153</v>
      </c>
      <c r="AI42" s="22">
        <v>48.320766644828645</v>
      </c>
      <c r="AJ42" s="22">
        <v>0</v>
      </c>
      <c r="AK42" s="22">
        <v>256.20034278671</v>
      </c>
      <c r="AL42" s="22">
        <v>768.57373408432113</v>
      </c>
      <c r="AM42" s="22">
        <v>0.10445180556056106</v>
      </c>
      <c r="AN42" s="22">
        <v>0</v>
      </c>
      <c r="AO42" s="22">
        <v>3.5695345650359554E-2</v>
      </c>
      <c r="AP42" s="22">
        <v>164.783439680653</v>
      </c>
      <c r="AQ42" s="22">
        <v>1.3217136496266249</v>
      </c>
      <c r="AR42" s="22">
        <v>7.2266591445118911</v>
      </c>
      <c r="AS42" s="22">
        <v>6.7713731723702084</v>
      </c>
      <c r="AT42" s="22">
        <v>0</v>
      </c>
      <c r="AU42" s="22">
        <v>0</v>
      </c>
      <c r="AV42" s="22">
        <v>995.59172265600193</v>
      </c>
      <c r="AW42" s="22">
        <v>17.541001969936406</v>
      </c>
      <c r="AX42" s="22">
        <v>0.30877834582639235</v>
      </c>
      <c r="AY42" s="22">
        <v>18.927937499584434</v>
      </c>
      <c r="AZ42" s="22">
        <v>2412.7191254075569</v>
      </c>
      <c r="BA42" s="22">
        <v>7690.6164513889826</v>
      </c>
      <c r="BB42" s="22">
        <v>0</v>
      </c>
      <c r="BC42" s="22">
        <v>8407.1324137561605</v>
      </c>
      <c r="BD42" s="22">
        <v>46351.671769018445</v>
      </c>
    </row>
    <row r="43" spans="1:56" x14ac:dyDescent="0.3">
      <c r="A43" s="15" t="s">
        <v>38</v>
      </c>
      <c r="B43" s="22">
        <v>1.009091889406306E-5</v>
      </c>
      <c r="C43" s="22">
        <v>1.7139362485783742E-4</v>
      </c>
      <c r="D43" s="22">
        <v>2.5514642329003985E-5</v>
      </c>
      <c r="E43" s="22">
        <v>3.2345641893906039E-5</v>
      </c>
      <c r="F43" s="22">
        <v>0</v>
      </c>
      <c r="G43" s="22">
        <v>0</v>
      </c>
      <c r="H43" s="22">
        <v>0</v>
      </c>
      <c r="I43" s="22">
        <v>1.7370608229523756E-3</v>
      </c>
      <c r="J43" s="22">
        <v>9.8359669022580424E-4</v>
      </c>
      <c r="K43" s="22">
        <v>2.4152523074947548E-6</v>
      </c>
      <c r="L43" s="22">
        <v>0</v>
      </c>
      <c r="M43" s="22">
        <v>0</v>
      </c>
      <c r="N43" s="22">
        <v>5.0733610911109632E-7</v>
      </c>
      <c r="O43" s="22">
        <v>2.691254100177815E-6</v>
      </c>
      <c r="P43" s="22">
        <v>0</v>
      </c>
      <c r="Q43" s="22">
        <v>2.4786156259942698E-5</v>
      </c>
      <c r="R43" s="22">
        <v>1.5423654632978811E-3</v>
      </c>
      <c r="S43" s="22">
        <v>2.2101749960738095E-3</v>
      </c>
      <c r="T43" s="22">
        <v>0</v>
      </c>
      <c r="U43" s="22">
        <v>0</v>
      </c>
      <c r="V43" s="22">
        <v>5.8011579568603923E-6</v>
      </c>
      <c r="W43" s="22">
        <v>8.7046895860722807E-6</v>
      </c>
      <c r="X43" s="22">
        <v>2.7224218515314981E-3</v>
      </c>
      <c r="Y43" s="22">
        <v>1.8392429430714522E-4</v>
      </c>
      <c r="Z43" s="22">
        <v>2.9981501427368564E-3</v>
      </c>
      <c r="AA43" s="22">
        <v>0</v>
      </c>
      <c r="AB43" s="22">
        <v>0</v>
      </c>
      <c r="AC43" s="22">
        <v>0</v>
      </c>
      <c r="AD43" s="22">
        <v>0</v>
      </c>
      <c r="AE43" s="22">
        <v>1.3889624582688867E-3</v>
      </c>
      <c r="AF43" s="22">
        <v>0</v>
      </c>
      <c r="AG43" s="22">
        <v>1.0551026532630757E-4</v>
      </c>
      <c r="AH43" s="22">
        <v>0</v>
      </c>
      <c r="AI43" s="22">
        <v>0.21386340275313789</v>
      </c>
      <c r="AJ43" s="22">
        <v>0</v>
      </c>
      <c r="AK43" s="22">
        <v>0</v>
      </c>
      <c r="AL43" s="22">
        <v>4.3438162255159595E-3</v>
      </c>
      <c r="AM43" s="22">
        <v>6.7051159998836443E-7</v>
      </c>
      <c r="AN43" s="22">
        <v>2.0190083886460147E-6</v>
      </c>
      <c r="AO43" s="22">
        <v>0</v>
      </c>
      <c r="AP43" s="22">
        <v>4.7638834013836616E-4</v>
      </c>
      <c r="AQ43" s="22">
        <v>0</v>
      </c>
      <c r="AR43" s="22">
        <v>1.1847244176361584E-4</v>
      </c>
      <c r="AS43" s="22">
        <v>1.5990537232944026E-4</v>
      </c>
      <c r="AT43" s="22">
        <v>0</v>
      </c>
      <c r="AU43" s="22">
        <v>0</v>
      </c>
      <c r="AV43" s="22">
        <v>5.5142139872981083E-7</v>
      </c>
      <c r="AW43" s="22">
        <v>3.5301531092944737E-6</v>
      </c>
      <c r="AX43" s="22">
        <v>0</v>
      </c>
      <c r="AY43" s="22">
        <v>1.0332932139603509E-6</v>
      </c>
      <c r="AZ43" s="22">
        <v>3.802745172485441E-3</v>
      </c>
      <c r="BA43" s="22">
        <v>0.18405826685781912</v>
      </c>
      <c r="BB43" s="22">
        <v>0</v>
      </c>
      <c r="BC43" s="22">
        <v>4.5603949266118997</v>
      </c>
      <c r="BD43" s="22">
        <v>4.981382145821815</v>
      </c>
    </row>
    <row r="44" spans="1:56" x14ac:dyDescent="0.3">
      <c r="A44" s="15" t="s">
        <v>197</v>
      </c>
      <c r="B44" s="22">
        <v>4.3341722432529783</v>
      </c>
      <c r="C44" s="22">
        <v>0.17496865412207377</v>
      </c>
      <c r="D44" s="22">
        <v>1.4100970691237665E-2</v>
      </c>
      <c r="E44" s="22">
        <v>1.7876203885357125E-2</v>
      </c>
      <c r="F44" s="22">
        <v>0</v>
      </c>
      <c r="G44" s="22">
        <v>0</v>
      </c>
      <c r="H44" s="22">
        <v>0</v>
      </c>
      <c r="I44" s="22">
        <v>0.96000733373027114</v>
      </c>
      <c r="J44" s="22">
        <v>22812.365449839745</v>
      </c>
      <c r="K44" s="22">
        <v>73.58745622438822</v>
      </c>
      <c r="L44" s="22">
        <v>0</v>
      </c>
      <c r="M44" s="22">
        <v>0</v>
      </c>
      <c r="N44" s="22">
        <v>2.8038533767921295E-4</v>
      </c>
      <c r="O44" s="22">
        <v>1.4873536026856777E-3</v>
      </c>
      <c r="P44" s="22">
        <v>0</v>
      </c>
      <c r="Q44" s="22">
        <v>1.3698364196647267E-2</v>
      </c>
      <c r="R44" s="22">
        <v>7.3898010284614246</v>
      </c>
      <c r="S44" s="22">
        <v>35930.727801855646</v>
      </c>
      <c r="T44" s="22">
        <v>0</v>
      </c>
      <c r="U44" s="22">
        <v>0</v>
      </c>
      <c r="V44" s="22">
        <v>3.2060789749711487E-3</v>
      </c>
      <c r="W44" s="22">
        <v>4.8107502800459022E-3</v>
      </c>
      <c r="X44" s="22">
        <v>1.5045788313478274</v>
      </c>
      <c r="Y44" s="22">
        <v>0.10164794983167097</v>
      </c>
      <c r="Z44" s="22">
        <v>387.02852222930636</v>
      </c>
      <c r="AA44" s="22">
        <v>0</v>
      </c>
      <c r="AB44" s="22">
        <v>0</v>
      </c>
      <c r="AC44" s="22">
        <v>0</v>
      </c>
      <c r="AD44" s="22">
        <v>0</v>
      </c>
      <c r="AE44" s="22">
        <v>4304.2042798063221</v>
      </c>
      <c r="AF44" s="22">
        <v>0</v>
      </c>
      <c r="AG44" s="22">
        <v>5.8311503638038734E-2</v>
      </c>
      <c r="AH44" s="22">
        <v>4.5603173642403738E-2</v>
      </c>
      <c r="AI44" s="22">
        <v>2.8882238528437042E-3</v>
      </c>
      <c r="AJ44" s="22">
        <v>0</v>
      </c>
      <c r="AK44" s="22">
        <v>0</v>
      </c>
      <c r="AL44" s="22">
        <v>132182.88110090484</v>
      </c>
      <c r="AM44" s="22">
        <v>28.160314294104005</v>
      </c>
      <c r="AN44" s="22">
        <v>1.1158290109086479E-3</v>
      </c>
      <c r="AO44" s="22">
        <v>4.8758696620463413E-4</v>
      </c>
      <c r="AP44" s="22">
        <v>0</v>
      </c>
      <c r="AQ44" s="22">
        <v>0</v>
      </c>
      <c r="AR44" s="22">
        <v>11.023968889516869</v>
      </c>
      <c r="AS44" s="22">
        <v>39.13966420569556</v>
      </c>
      <c r="AT44" s="22">
        <v>0</v>
      </c>
      <c r="AU44" s="22">
        <v>0</v>
      </c>
      <c r="AV44" s="22">
        <v>3.0474959757407171E-4</v>
      </c>
      <c r="AW44" s="22">
        <v>1.9509811224418642E-3</v>
      </c>
      <c r="AX44" s="22">
        <v>2012.892985012302</v>
      </c>
      <c r="AY44" s="22">
        <v>5.7106179023119655E-4</v>
      </c>
      <c r="AZ44" s="22">
        <v>2.1383805179146798</v>
      </c>
      <c r="BA44" s="22">
        <v>102.15394931405301</v>
      </c>
      <c r="BB44" s="22">
        <v>24339.691804031034</v>
      </c>
      <c r="BC44" s="22">
        <v>10.282335235197996</v>
      </c>
      <c r="BD44" s="22">
        <v>222250.90988161729</v>
      </c>
    </row>
    <row r="45" spans="1:56" x14ac:dyDescent="0.3">
      <c r="A45" s="15" t="s">
        <v>40</v>
      </c>
      <c r="B45" s="22">
        <v>0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1373.0624002082066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1373.0624002082066</v>
      </c>
    </row>
    <row r="46" spans="1:56" x14ac:dyDescent="0.3">
      <c r="A46" s="15" t="s">
        <v>41</v>
      </c>
      <c r="B46" s="22">
        <v>1.4672324653060567E-3</v>
      </c>
      <c r="C46" s="22">
        <v>42.11566544798076</v>
      </c>
      <c r="D46" s="22">
        <v>3.7098615060529336E-3</v>
      </c>
      <c r="E46" s="22">
        <v>4.7030975470256382E-3</v>
      </c>
      <c r="F46" s="22">
        <v>0</v>
      </c>
      <c r="G46" s="22">
        <v>0</v>
      </c>
      <c r="H46" s="22">
        <v>0</v>
      </c>
      <c r="I46" s="22">
        <v>26.282992236037746</v>
      </c>
      <c r="J46" s="22">
        <v>99804.909275666781</v>
      </c>
      <c r="K46" s="22">
        <v>3.5118076308656197E-4</v>
      </c>
      <c r="L46" s="22">
        <v>0</v>
      </c>
      <c r="M46" s="22">
        <v>0</v>
      </c>
      <c r="N46" s="22">
        <v>7.3767316725517273E-5</v>
      </c>
      <c r="O46" s="22">
        <v>3.9131177543128633E-4</v>
      </c>
      <c r="P46" s="22">
        <v>0</v>
      </c>
      <c r="Q46" s="22">
        <v>3.603938703355672E-3</v>
      </c>
      <c r="R46" s="22">
        <v>64.714988365290964</v>
      </c>
      <c r="S46" s="22">
        <v>2.3668649996864737</v>
      </c>
      <c r="T46" s="22">
        <v>0</v>
      </c>
      <c r="U46" s="22">
        <v>0</v>
      </c>
      <c r="V46" s="22">
        <v>113.45773884674669</v>
      </c>
      <c r="W46" s="22">
        <v>1.2656729575550364E-3</v>
      </c>
      <c r="X46" s="22">
        <v>0.39584360619286513</v>
      </c>
      <c r="Y46" s="22">
        <v>2.6742826753341564E-2</v>
      </c>
      <c r="Z46" s="22">
        <v>22.698176441446808</v>
      </c>
      <c r="AA46" s="22">
        <v>0</v>
      </c>
      <c r="AB46" s="22">
        <v>0</v>
      </c>
      <c r="AC46" s="22">
        <v>0</v>
      </c>
      <c r="AD46" s="22">
        <v>0</v>
      </c>
      <c r="AE46" s="22">
        <v>0.20195691128410767</v>
      </c>
      <c r="AF46" s="22">
        <v>0</v>
      </c>
      <c r="AG46" s="22">
        <v>2.4674863426874652E-2</v>
      </c>
      <c r="AH46" s="22">
        <v>0</v>
      </c>
      <c r="AI46" s="22">
        <v>479.49487758483264</v>
      </c>
      <c r="AJ46" s="22">
        <v>0</v>
      </c>
      <c r="AK46" s="22">
        <v>0</v>
      </c>
      <c r="AL46" s="22">
        <v>0.63159641419276302</v>
      </c>
      <c r="AM46" s="22">
        <v>9.7493241021493884E-5</v>
      </c>
      <c r="AN46" s="22">
        <v>2.9356639238172725E-4</v>
      </c>
      <c r="AO46" s="22">
        <v>1.2828053872204287E-4</v>
      </c>
      <c r="AP46" s="22">
        <v>48.670556710764906</v>
      </c>
      <c r="AQ46" s="22">
        <v>0</v>
      </c>
      <c r="AR46" s="22">
        <v>0</v>
      </c>
      <c r="AS46" s="22">
        <v>11.045617221218787</v>
      </c>
      <c r="AT46" s="22">
        <v>0</v>
      </c>
      <c r="AU46" s="22">
        <v>0</v>
      </c>
      <c r="AV46" s="22">
        <v>8.0177374010692183E-5</v>
      </c>
      <c r="AW46" s="22">
        <v>5.132887603036167E-4</v>
      </c>
      <c r="AX46" s="22">
        <v>0</v>
      </c>
      <c r="AY46" s="22">
        <v>1.5024214995871616E-4</v>
      </c>
      <c r="AZ46" s="22">
        <v>0.55292399363542555</v>
      </c>
      <c r="BA46" s="22">
        <v>33.946034631969127</v>
      </c>
      <c r="BB46" s="22">
        <v>0</v>
      </c>
      <c r="BC46" s="22">
        <v>226.23132539595144</v>
      </c>
      <c r="BD46" s="22">
        <v>100877.78468127571</v>
      </c>
    </row>
    <row r="47" spans="1:56" x14ac:dyDescent="0.3">
      <c r="A47" s="15" t="s">
        <v>42</v>
      </c>
      <c r="B47" s="22">
        <v>1654.7907692356091</v>
      </c>
      <c r="C47" s="22">
        <v>25843.843403256789</v>
      </c>
      <c r="D47" s="22">
        <v>454.78636731160395</v>
      </c>
      <c r="E47" s="22">
        <v>20.530837925937611</v>
      </c>
      <c r="F47" s="22">
        <v>5.0618401313049652</v>
      </c>
      <c r="G47" s="22">
        <v>0</v>
      </c>
      <c r="H47" s="22">
        <v>0</v>
      </c>
      <c r="I47" s="22">
        <v>1312.344221575582</v>
      </c>
      <c r="J47" s="22">
        <v>622187.58933967818</v>
      </c>
      <c r="K47" s="22">
        <v>58996.992536428494</v>
      </c>
      <c r="L47" s="22">
        <v>0</v>
      </c>
      <c r="M47" s="22">
        <v>0</v>
      </c>
      <c r="N47" s="22">
        <v>3.3084271263163214</v>
      </c>
      <c r="O47" s="22">
        <v>63.376902223193149</v>
      </c>
      <c r="P47" s="22">
        <v>0</v>
      </c>
      <c r="Q47" s="22">
        <v>221.73112402408299</v>
      </c>
      <c r="R47" s="22">
        <v>24361.933904054251</v>
      </c>
      <c r="S47" s="22">
        <v>192707.7836658372</v>
      </c>
      <c r="T47" s="22">
        <v>0</v>
      </c>
      <c r="U47" s="22">
        <v>0</v>
      </c>
      <c r="V47" s="22">
        <v>1040.7306089747567</v>
      </c>
      <c r="W47" s="22">
        <v>20232.236897094757</v>
      </c>
      <c r="X47" s="22">
        <v>10865.232918380607</v>
      </c>
      <c r="Y47" s="22">
        <v>47855.667377357735</v>
      </c>
      <c r="Z47" s="22">
        <v>169472.63751237496</v>
      </c>
      <c r="AA47" s="22">
        <v>0</v>
      </c>
      <c r="AB47" s="22">
        <v>0</v>
      </c>
      <c r="AC47" s="22">
        <v>36.769755175032458</v>
      </c>
      <c r="AD47" s="22">
        <v>0</v>
      </c>
      <c r="AE47" s="22">
        <v>265897.51806442748</v>
      </c>
      <c r="AF47" s="22">
        <v>0</v>
      </c>
      <c r="AG47" s="22">
        <v>76.160501666232051</v>
      </c>
      <c r="AH47" s="22">
        <v>36.560972804659272</v>
      </c>
      <c r="AI47" s="22">
        <v>334.58943740740852</v>
      </c>
      <c r="AJ47" s="22">
        <v>0</v>
      </c>
      <c r="AK47" s="22">
        <v>66.978670032919979</v>
      </c>
      <c r="AL47" s="22">
        <v>914814.46078030393</v>
      </c>
      <c r="AM47" s="22">
        <v>3153.2714768013443</v>
      </c>
      <c r="AN47" s="22">
        <v>2.9240578584727324</v>
      </c>
      <c r="AO47" s="22">
        <v>6028.2562365283666</v>
      </c>
      <c r="AP47" s="22">
        <v>903895.68351135461</v>
      </c>
      <c r="AQ47" s="22">
        <v>0</v>
      </c>
      <c r="AR47" s="22">
        <v>185.51432797910897</v>
      </c>
      <c r="AS47" s="22">
        <v>0</v>
      </c>
      <c r="AT47" s="22">
        <v>738.87138487411949</v>
      </c>
      <c r="AU47" s="22">
        <v>0</v>
      </c>
      <c r="AV47" s="22">
        <v>0.35000521564385711</v>
      </c>
      <c r="AW47" s="22">
        <v>28.505018650119613</v>
      </c>
      <c r="AX47" s="22">
        <v>1071.8750686790906</v>
      </c>
      <c r="AY47" s="22">
        <v>0.65586503354530601</v>
      </c>
      <c r="AZ47" s="22">
        <v>12158.784566477658</v>
      </c>
      <c r="BA47" s="22">
        <v>117232.00992620664</v>
      </c>
      <c r="BB47" s="22">
        <v>25063.678978713833</v>
      </c>
      <c r="BC47" s="22">
        <v>15226.393030370074</v>
      </c>
      <c r="BD47" s="22">
        <v>3443350.390289552</v>
      </c>
    </row>
    <row r="48" spans="1:56" x14ac:dyDescent="0.3">
      <c r="A48" s="15" t="s">
        <v>43</v>
      </c>
      <c r="B48" s="22">
        <v>1.5218066732141766E-3</v>
      </c>
      <c r="C48" s="22">
        <v>2.5847790948798622E-2</v>
      </c>
      <c r="D48" s="22">
        <v>3.847851059807411E-3</v>
      </c>
      <c r="E48" s="22">
        <v>4.8780308513333556E-3</v>
      </c>
      <c r="F48" s="22">
        <v>0</v>
      </c>
      <c r="G48" s="22">
        <v>0</v>
      </c>
      <c r="H48" s="22">
        <v>0</v>
      </c>
      <c r="I48" s="22">
        <v>0.26196531553762731</v>
      </c>
      <c r="J48" s="22">
        <v>222.92019140205392</v>
      </c>
      <c r="K48" s="22">
        <v>3.6424305037313762E-4</v>
      </c>
      <c r="L48" s="22">
        <v>0.20509349735585558</v>
      </c>
      <c r="M48" s="22">
        <v>0</v>
      </c>
      <c r="N48" s="22">
        <v>5.1502021113862888</v>
      </c>
      <c r="O48" s="22">
        <v>1.7052507398388655E-3</v>
      </c>
      <c r="P48" s="22">
        <v>0</v>
      </c>
      <c r="Q48" s="22">
        <v>6.5772475190590276</v>
      </c>
      <c r="R48" s="22">
        <v>1.6411462250835491</v>
      </c>
      <c r="S48" s="22">
        <v>295.02464487639838</v>
      </c>
      <c r="T48" s="22">
        <v>0</v>
      </c>
      <c r="U48" s="22">
        <v>0</v>
      </c>
      <c r="V48" s="22">
        <v>32.481023694712157</v>
      </c>
      <c r="W48" s="22">
        <v>1.3127500913852816E-3</v>
      </c>
      <c r="X48" s="22">
        <v>2.1985617353712072</v>
      </c>
      <c r="Y48" s="22">
        <v>1.5282506441013981</v>
      </c>
      <c r="Z48" s="22">
        <v>990.93454218462909</v>
      </c>
      <c r="AA48" s="22">
        <v>0</v>
      </c>
      <c r="AB48" s="22">
        <v>71.556595346695559</v>
      </c>
      <c r="AC48" s="22">
        <v>2.5470158261372493</v>
      </c>
      <c r="AD48" s="22">
        <v>0</v>
      </c>
      <c r="AE48" s="22">
        <v>0.20946876692083641</v>
      </c>
      <c r="AF48" s="22">
        <v>0</v>
      </c>
      <c r="AG48" s="22">
        <v>1.5911952870876961E-2</v>
      </c>
      <c r="AH48" s="22">
        <v>0</v>
      </c>
      <c r="AI48" s="22">
        <v>4.0465641331775464</v>
      </c>
      <c r="AJ48" s="22">
        <v>0</v>
      </c>
      <c r="AK48" s="22">
        <v>0</v>
      </c>
      <c r="AL48" s="22">
        <v>3.2406692718697947</v>
      </c>
      <c r="AM48" s="22">
        <v>1.0111953510300718E-4</v>
      </c>
      <c r="AN48" s="22">
        <v>3.3326355837576029</v>
      </c>
      <c r="AO48" s="22">
        <v>1.3305197675679361E-4</v>
      </c>
      <c r="AP48" s="22">
        <v>7.1843898724676461E-2</v>
      </c>
      <c r="AQ48" s="22">
        <v>0.8484209634208042</v>
      </c>
      <c r="AR48" s="22">
        <v>130.38896659173247</v>
      </c>
      <c r="AS48" s="22">
        <v>1080.8475640237914</v>
      </c>
      <c r="AT48" s="22">
        <v>0</v>
      </c>
      <c r="AU48" s="22">
        <v>0</v>
      </c>
      <c r="AV48" s="22">
        <v>1.463784615086932</v>
      </c>
      <c r="AW48" s="22">
        <v>1.3579114291598154E-3</v>
      </c>
      <c r="AX48" s="22">
        <v>0</v>
      </c>
      <c r="AY48" s="22">
        <v>1.5583045755297294E-4</v>
      </c>
      <c r="AZ48" s="22">
        <v>33.171825899456095</v>
      </c>
      <c r="BA48" s="22">
        <v>27.757739578033963</v>
      </c>
      <c r="BB48" s="22">
        <v>0</v>
      </c>
      <c r="BC48" s="22">
        <v>1.6487973486871055</v>
      </c>
      <c r="BD48" s="22">
        <v>2920.1118986428655</v>
      </c>
    </row>
    <row r="49" spans="1:65" x14ac:dyDescent="0.3">
      <c r="A49" s="15" t="s">
        <v>44</v>
      </c>
      <c r="B49" s="22">
        <v>0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177.96856762863754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120.63354103448948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796.26936820854735</v>
      </c>
      <c r="AM49" s="22">
        <v>0</v>
      </c>
      <c r="AN49" s="22">
        <v>0</v>
      </c>
      <c r="AO49" s="22">
        <v>0</v>
      </c>
      <c r="AP49" s="22">
        <v>0</v>
      </c>
      <c r="AQ49" s="22">
        <v>1.0955849217727327</v>
      </c>
      <c r="AR49" s="22">
        <v>0</v>
      </c>
      <c r="AS49" s="22">
        <v>0</v>
      </c>
      <c r="AT49" s="22">
        <v>0</v>
      </c>
      <c r="AU49" s="22">
        <v>0</v>
      </c>
      <c r="AV49" s="22">
        <v>0</v>
      </c>
      <c r="AW49" s="22">
        <v>0</v>
      </c>
      <c r="AX49" s="22">
        <v>0</v>
      </c>
      <c r="AY49" s="22">
        <v>0</v>
      </c>
      <c r="AZ49" s="22">
        <v>84.843849277955258</v>
      </c>
      <c r="BA49" s="22">
        <v>0</v>
      </c>
      <c r="BB49" s="22">
        <v>0</v>
      </c>
      <c r="BC49" s="22">
        <v>100.96735345470022</v>
      </c>
      <c r="BD49" s="22">
        <v>1281.7782645261025</v>
      </c>
    </row>
    <row r="50" spans="1:65" x14ac:dyDescent="0.3">
      <c r="A50" s="15" t="s">
        <v>45</v>
      </c>
      <c r="B50" s="22">
        <v>2.2771840304268969E-3</v>
      </c>
      <c r="C50" s="22">
        <v>3.8677828009585302E-2</v>
      </c>
      <c r="D50" s="22">
        <v>5.7578042855785661E-3</v>
      </c>
      <c r="E50" s="22">
        <v>7.2993331873914651E-3</v>
      </c>
      <c r="F50" s="22">
        <v>0</v>
      </c>
      <c r="G50" s="22">
        <v>0</v>
      </c>
      <c r="H50" s="22">
        <v>0</v>
      </c>
      <c r="I50" s="22">
        <v>0.39199672571291944</v>
      </c>
      <c r="J50" s="22">
        <v>0.22196498642762316</v>
      </c>
      <c r="K50" s="22">
        <v>5.4504193739131639E-4</v>
      </c>
      <c r="L50" s="22">
        <v>0</v>
      </c>
      <c r="M50" s="22">
        <v>0</v>
      </c>
      <c r="N50" s="22">
        <v>1.1448884862273739E-4</v>
      </c>
      <c r="O50" s="22">
        <v>7.773392005155351E-4</v>
      </c>
      <c r="P50" s="22">
        <v>0</v>
      </c>
      <c r="Q50" s="22">
        <v>5.5934092626604018E-3</v>
      </c>
      <c r="R50" s="22">
        <v>1.7092310707996166</v>
      </c>
      <c r="S50" s="22">
        <v>0.50105909496637246</v>
      </c>
      <c r="T50" s="22">
        <v>0</v>
      </c>
      <c r="U50" s="22">
        <v>0.2103523049803647</v>
      </c>
      <c r="V50" s="22">
        <v>1.9120092315505774</v>
      </c>
      <c r="W50" s="22">
        <v>1.964358283256978E-3</v>
      </c>
      <c r="X50" s="22">
        <v>0.61435986449560798</v>
      </c>
      <c r="Y50" s="22">
        <v>0.23783440039698614</v>
      </c>
      <c r="Z50" s="22">
        <v>24.335958051544136</v>
      </c>
      <c r="AA50" s="22">
        <v>0</v>
      </c>
      <c r="AB50" s="22">
        <v>0</v>
      </c>
      <c r="AC50" s="22">
        <v>0</v>
      </c>
      <c r="AD50" s="22">
        <v>0</v>
      </c>
      <c r="AE50" s="22">
        <v>0.31344252808267875</v>
      </c>
      <c r="AF50" s="22">
        <v>0</v>
      </c>
      <c r="AG50" s="22">
        <v>2.3810149875303412E-2</v>
      </c>
      <c r="AH50" s="22">
        <v>0</v>
      </c>
      <c r="AI50" s="22">
        <v>1.1793392130052072E-3</v>
      </c>
      <c r="AJ50" s="22">
        <v>0</v>
      </c>
      <c r="AK50" s="22">
        <v>7.3535659949385819</v>
      </c>
      <c r="AL50" s="22">
        <v>0.98025452822476822</v>
      </c>
      <c r="AM50" s="22">
        <v>10.896400710100622</v>
      </c>
      <c r="AN50" s="22">
        <v>4.55622893037784E-4</v>
      </c>
      <c r="AO50" s="22">
        <v>8.6092952694216351E-2</v>
      </c>
      <c r="AP50" s="22">
        <v>0.10750496875789131</v>
      </c>
      <c r="AQ50" s="22">
        <v>0</v>
      </c>
      <c r="AR50" s="22">
        <v>2.6735281024655975E-2</v>
      </c>
      <c r="AS50" s="22">
        <v>3.6085312355677017E-2</v>
      </c>
      <c r="AT50" s="22">
        <v>0</v>
      </c>
      <c r="AU50" s="22">
        <v>0.645080401939785</v>
      </c>
      <c r="AV50" s="22">
        <v>0</v>
      </c>
      <c r="AW50" s="22">
        <v>9.04651250201319E-4</v>
      </c>
      <c r="AX50" s="22">
        <v>348.58532219821137</v>
      </c>
      <c r="AY50" s="22">
        <v>2.3317983528371922E-4</v>
      </c>
      <c r="AZ50" s="22">
        <v>0.85824967354861281</v>
      </c>
      <c r="BA50" s="22">
        <v>41.535815554247847</v>
      </c>
      <c r="BB50" s="22">
        <v>0</v>
      </c>
      <c r="BC50" s="22">
        <v>76.800547122521905</v>
      </c>
      <c r="BD50" s="22">
        <v>518.44945268763502</v>
      </c>
    </row>
    <row r="51" spans="1:65" x14ac:dyDescent="0.3">
      <c r="A51" s="15" t="s">
        <v>46</v>
      </c>
      <c r="B51" s="22">
        <v>3.3429196112252105E-2</v>
      </c>
      <c r="C51" s="22">
        <v>0.56779280042904356</v>
      </c>
      <c r="D51" s="22">
        <v>8.4524907107524402E-2</v>
      </c>
      <c r="E51" s="22">
        <v>0.10715464246613196</v>
      </c>
      <c r="F51" s="22">
        <v>0</v>
      </c>
      <c r="G51" s="22">
        <v>0</v>
      </c>
      <c r="H51" s="22">
        <v>0</v>
      </c>
      <c r="I51" s="22">
        <v>6.1927690629857235</v>
      </c>
      <c r="J51" s="22">
        <v>652.09778209749265</v>
      </c>
      <c r="K51" s="22">
        <v>8.0012478442686233E-3</v>
      </c>
      <c r="L51" s="22">
        <v>0</v>
      </c>
      <c r="M51" s="22">
        <v>0</v>
      </c>
      <c r="N51" s="22">
        <v>1.6807030622632399E-3</v>
      </c>
      <c r="O51" s="22">
        <v>1.556757964063586</v>
      </c>
      <c r="P51" s="22">
        <v>0</v>
      </c>
      <c r="Q51" s="22">
        <v>19.287277023165231</v>
      </c>
      <c r="R51" s="22">
        <v>5.1112734139431115</v>
      </c>
      <c r="S51" s="22">
        <v>7.3218684912402763</v>
      </c>
      <c r="T51" s="22">
        <v>0</v>
      </c>
      <c r="U51" s="22">
        <v>0</v>
      </c>
      <c r="V51" s="22">
        <v>3.6747434827850832E-2</v>
      </c>
      <c r="W51" s="22">
        <v>2.8836895660740249E-2</v>
      </c>
      <c r="X51" s="22">
        <v>9.0188391097535465</v>
      </c>
      <c r="Y51" s="22">
        <v>0.6093044021807108</v>
      </c>
      <c r="Z51" s="22">
        <v>1200.3492714583642</v>
      </c>
      <c r="AA51" s="22">
        <v>0</v>
      </c>
      <c r="AB51" s="22">
        <v>0</v>
      </c>
      <c r="AC51" s="22">
        <v>0</v>
      </c>
      <c r="AD51" s="22">
        <v>0</v>
      </c>
      <c r="AE51" s="22">
        <v>4.6013548317531674</v>
      </c>
      <c r="AF51" s="22">
        <v>0</v>
      </c>
      <c r="AG51" s="22">
        <v>8.0082683784583999</v>
      </c>
      <c r="AH51" s="22">
        <v>0</v>
      </c>
      <c r="AI51" s="22">
        <v>1.7312769327224444E-2</v>
      </c>
      <c r="AJ51" s="22">
        <v>0</v>
      </c>
      <c r="AK51" s="22">
        <v>2.2823225090369568</v>
      </c>
      <c r="AL51" s="22">
        <v>40.023375689621552</v>
      </c>
      <c r="AM51" s="22">
        <v>2.2212708284414539E-3</v>
      </c>
      <c r="AN51" s="22">
        <v>6.6885709899065183E-3</v>
      </c>
      <c r="AO51" s="22">
        <v>2.9227238271544121E-3</v>
      </c>
      <c r="AP51" s="22">
        <v>4.6703581764217397</v>
      </c>
      <c r="AQ51" s="22">
        <v>0</v>
      </c>
      <c r="AR51" s="22">
        <v>0.39522316724340772</v>
      </c>
      <c r="AS51" s="22">
        <v>0.54726387620133332</v>
      </c>
      <c r="AT51" s="22">
        <v>0</v>
      </c>
      <c r="AU51" s="22">
        <v>0</v>
      </c>
      <c r="AV51" s="22">
        <v>1.8267488097121172E-3</v>
      </c>
      <c r="AW51" s="22">
        <v>0</v>
      </c>
      <c r="AX51" s="22">
        <v>41.481474542127913</v>
      </c>
      <c r="AY51" s="22">
        <v>173.36878111507644</v>
      </c>
      <c r="AZ51" s="22">
        <v>12.597734207409768</v>
      </c>
      <c r="BA51" s="22">
        <v>609.86916777247029</v>
      </c>
      <c r="BB51" s="22">
        <v>0</v>
      </c>
      <c r="BC51" s="22">
        <v>552.69915693853216</v>
      </c>
      <c r="BD51" s="22">
        <v>3352.9887641388332</v>
      </c>
    </row>
    <row r="52" spans="1:65" x14ac:dyDescent="0.3">
      <c r="A52" s="15" t="s">
        <v>47</v>
      </c>
      <c r="B52" s="22">
        <v>4.3368641351137381E-3</v>
      </c>
      <c r="C52" s="22">
        <v>0.14502710481713318</v>
      </c>
      <c r="D52" s="22">
        <v>1.8129859062983974E-2</v>
      </c>
      <c r="E52" s="22">
        <v>1.2826118466690963E-2</v>
      </c>
      <c r="F52" s="22">
        <v>0</v>
      </c>
      <c r="G52" s="22">
        <v>0</v>
      </c>
      <c r="H52" s="22">
        <v>0</v>
      </c>
      <c r="I52" s="22">
        <v>0.68880215678243795</v>
      </c>
      <c r="J52" s="22">
        <v>1588.7963243470933</v>
      </c>
      <c r="K52" s="22">
        <v>69.051368677831263</v>
      </c>
      <c r="L52" s="22">
        <v>0</v>
      </c>
      <c r="M52" s="22">
        <v>0</v>
      </c>
      <c r="N52" s="22">
        <v>1.980240685829018E-2</v>
      </c>
      <c r="O52" s="22">
        <v>2.4945384150584587E-3</v>
      </c>
      <c r="P52" s="22">
        <v>0</v>
      </c>
      <c r="Q52" s="22">
        <v>9.8285320033742619E-3</v>
      </c>
      <c r="R52" s="22">
        <v>0.69034008878206643</v>
      </c>
      <c r="S52" s="22">
        <v>1.0800445270872723</v>
      </c>
      <c r="T52" s="22">
        <v>0</v>
      </c>
      <c r="U52" s="22">
        <v>0</v>
      </c>
      <c r="V52" s="22">
        <v>3.6389725051100403</v>
      </c>
      <c r="W52" s="22">
        <v>4.9797390977150089</v>
      </c>
      <c r="X52" s="22">
        <v>1.0795304448921681</v>
      </c>
      <c r="Y52" s="22">
        <v>8.4328206942025516E-2</v>
      </c>
      <c r="Z52" s="22">
        <v>2.6305214151132534</v>
      </c>
      <c r="AA52" s="22">
        <v>0</v>
      </c>
      <c r="AB52" s="22">
        <v>0</v>
      </c>
      <c r="AC52" s="22">
        <v>0</v>
      </c>
      <c r="AD52" s="22">
        <v>3.2711502101132679E-4</v>
      </c>
      <c r="AE52" s="22">
        <v>44.143066804781974</v>
      </c>
      <c r="AF52" s="22">
        <v>0</v>
      </c>
      <c r="AG52" s="22">
        <v>5.7339863089526578E-2</v>
      </c>
      <c r="AH52" s="22">
        <v>0.58798398126846618</v>
      </c>
      <c r="AI52" s="22">
        <v>3.0951172442803987E-2</v>
      </c>
      <c r="AJ52" s="22">
        <v>0</v>
      </c>
      <c r="AK52" s="22">
        <v>0</v>
      </c>
      <c r="AL52" s="22">
        <v>80.831962611392768</v>
      </c>
      <c r="AM52" s="22">
        <v>29.500833146781837</v>
      </c>
      <c r="AN52" s="22">
        <v>8.006037061486002E-4</v>
      </c>
      <c r="AO52" s="22">
        <v>3.4984207113892765E-4</v>
      </c>
      <c r="AP52" s="22">
        <v>798.90144124688561</v>
      </c>
      <c r="AQ52" s="22">
        <v>0</v>
      </c>
      <c r="AR52" s="22">
        <v>0.17553874418317195</v>
      </c>
      <c r="AS52" s="22">
        <v>40.457209768038084</v>
      </c>
      <c r="AT52" s="22">
        <v>0</v>
      </c>
      <c r="AU52" s="22">
        <v>0</v>
      </c>
      <c r="AV52" s="22">
        <v>9.8192523289855073E-4</v>
      </c>
      <c r="AW52" s="22">
        <v>3.0899604326770215E-3</v>
      </c>
      <c r="AX52" s="22">
        <v>0</v>
      </c>
      <c r="AY52" s="22">
        <v>4.0973498737646691E-4</v>
      </c>
      <c r="AZ52" s="22">
        <v>1.5573170274170984</v>
      </c>
      <c r="BA52" s="22">
        <v>73.390532655457079</v>
      </c>
      <c r="BB52" s="22">
        <v>65.878749258642927</v>
      </c>
      <c r="BC52" s="22">
        <v>15.530198553991175</v>
      </c>
      <c r="BD52" s="22">
        <v>2823.9815009069312</v>
      </c>
    </row>
    <row r="53" spans="1:65" x14ac:dyDescent="0.3">
      <c r="A53" s="15" t="s">
        <v>48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414.32929747321089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414.32929747321089</v>
      </c>
    </row>
    <row r="54" spans="1:65" x14ac:dyDescent="0.3">
      <c r="A54" s="15" t="s">
        <v>49</v>
      </c>
      <c r="B54" s="22">
        <v>95.70818330404289</v>
      </c>
      <c r="C54" s="22">
        <v>12005.29174025726</v>
      </c>
      <c r="D54" s="22">
        <v>515.8107735093588</v>
      </c>
      <c r="E54" s="22">
        <v>13.0896180780873</v>
      </c>
      <c r="F54" s="22">
        <v>0</v>
      </c>
      <c r="G54" s="22">
        <v>0</v>
      </c>
      <c r="H54" s="22">
        <v>0</v>
      </c>
      <c r="I54" s="22">
        <v>613.34437270327919</v>
      </c>
      <c r="J54" s="22">
        <v>23665.077958502967</v>
      </c>
      <c r="K54" s="22">
        <v>1908.1353761619309</v>
      </c>
      <c r="L54" s="22">
        <v>1.2130316253867697</v>
      </c>
      <c r="M54" s="22">
        <v>0</v>
      </c>
      <c r="N54" s="22">
        <v>11.438696492400187</v>
      </c>
      <c r="O54" s="22">
        <v>93.741332912450602</v>
      </c>
      <c r="P54" s="22">
        <v>0</v>
      </c>
      <c r="Q54" s="22">
        <v>4320.1704551606317</v>
      </c>
      <c r="R54" s="22">
        <v>74578.228863388984</v>
      </c>
      <c r="S54" s="22">
        <v>48998.999320398172</v>
      </c>
      <c r="T54" s="22">
        <v>2.5084512368908491</v>
      </c>
      <c r="U54" s="22">
        <v>20.036057049379739</v>
      </c>
      <c r="V54" s="22">
        <v>333.58821305820186</v>
      </c>
      <c r="W54" s="22">
        <v>5.3887713389191143</v>
      </c>
      <c r="X54" s="22">
        <v>2883.9761949489111</v>
      </c>
      <c r="Y54" s="22">
        <v>16044.252628838583</v>
      </c>
      <c r="Z54" s="22">
        <v>2997.6777668072309</v>
      </c>
      <c r="AA54" s="22">
        <v>2.81696795086205</v>
      </c>
      <c r="AB54" s="22">
        <v>0.47679855795549331</v>
      </c>
      <c r="AC54" s="22">
        <v>33.989426613077256</v>
      </c>
      <c r="AD54" s="22">
        <v>0</v>
      </c>
      <c r="AE54" s="22">
        <v>15299.349006238512</v>
      </c>
      <c r="AF54" s="22">
        <v>0</v>
      </c>
      <c r="AG54" s="22">
        <v>17.416243887542084</v>
      </c>
      <c r="AH54" s="22">
        <v>1.1822741738020905</v>
      </c>
      <c r="AI54" s="22">
        <v>5974.0927305240039</v>
      </c>
      <c r="AJ54" s="22">
        <v>5.5164891981100634</v>
      </c>
      <c r="AK54" s="22">
        <v>86.169068799331555</v>
      </c>
      <c r="AL54" s="22">
        <v>38109.99860764492</v>
      </c>
      <c r="AM54" s="22">
        <v>271.31372531445322</v>
      </c>
      <c r="AN54" s="22">
        <v>63.766260421528045</v>
      </c>
      <c r="AO54" s="22">
        <v>0.1446454294525632</v>
      </c>
      <c r="AP54" s="22">
        <v>1831.6519484485564</v>
      </c>
      <c r="AQ54" s="22">
        <v>2.48391013464314</v>
      </c>
      <c r="AR54" s="22">
        <v>521.21847717034359</v>
      </c>
      <c r="AS54" s="22">
        <v>11429.308442903126</v>
      </c>
      <c r="AT54" s="22">
        <v>0.88172674504269533</v>
      </c>
      <c r="AU54" s="22">
        <v>0</v>
      </c>
      <c r="AV54" s="22">
        <v>249.80313280455971</v>
      </c>
      <c r="AW54" s="22">
        <v>191.78215355919062</v>
      </c>
      <c r="AX54" s="22">
        <v>411.72221089164793</v>
      </c>
      <c r="AY54" s="22">
        <v>193.82499948036281</v>
      </c>
      <c r="AZ54" s="22">
        <v>0</v>
      </c>
      <c r="BA54" s="22">
        <v>30278.274440077461</v>
      </c>
      <c r="BB54" s="22">
        <v>2.080734883430774</v>
      </c>
      <c r="BC54" s="22">
        <v>7677.866003350091</v>
      </c>
      <c r="BD54" s="22">
        <v>301764.80823097518</v>
      </c>
    </row>
    <row r="55" spans="1:65" x14ac:dyDescent="0.3">
      <c r="A55" s="15" t="s">
        <v>50</v>
      </c>
      <c r="B55" s="22">
        <v>5069.2966170256668</v>
      </c>
      <c r="C55" s="22">
        <v>160859.26476146956</v>
      </c>
      <c r="D55" s="22">
        <v>13548.413476635033</v>
      </c>
      <c r="E55" s="22">
        <v>538.47104538311908</v>
      </c>
      <c r="F55" s="22">
        <v>29.247611715818504</v>
      </c>
      <c r="G55" s="22">
        <v>0</v>
      </c>
      <c r="H55" s="22">
        <v>0</v>
      </c>
      <c r="I55" s="22">
        <v>17182.229839736119</v>
      </c>
      <c r="J55" s="22">
        <v>537187.704198836</v>
      </c>
      <c r="K55" s="22">
        <v>10631.410948340585</v>
      </c>
      <c r="L55" s="22">
        <v>0</v>
      </c>
      <c r="M55" s="22">
        <v>0</v>
      </c>
      <c r="N55" s="22">
        <v>84212.501014277499</v>
      </c>
      <c r="O55" s="22">
        <v>204.97053395250438</v>
      </c>
      <c r="P55" s="22">
        <v>0</v>
      </c>
      <c r="Q55" s="22">
        <v>466.32626342894605</v>
      </c>
      <c r="R55" s="22">
        <v>239995.15977974926</v>
      </c>
      <c r="S55" s="22">
        <v>202981.76702661987</v>
      </c>
      <c r="T55" s="22">
        <v>0</v>
      </c>
      <c r="U55" s="22">
        <v>22.715611446528008</v>
      </c>
      <c r="V55" s="22">
        <v>2613.0171680033545</v>
      </c>
      <c r="W55" s="22">
        <v>0</v>
      </c>
      <c r="X55" s="22">
        <v>14946.761277715023</v>
      </c>
      <c r="Y55" s="22">
        <v>320022.49110989552</v>
      </c>
      <c r="Z55" s="22">
        <v>818274.52674837841</v>
      </c>
      <c r="AA55" s="22">
        <v>0</v>
      </c>
      <c r="AB55" s="22">
        <v>17.450637504588293</v>
      </c>
      <c r="AC55" s="22">
        <v>468.78459737882588</v>
      </c>
      <c r="AD55" s="22">
        <v>0</v>
      </c>
      <c r="AE55" s="22">
        <v>223500.06709044328</v>
      </c>
      <c r="AF55" s="22">
        <v>0</v>
      </c>
      <c r="AG55" s="22">
        <v>34071.620112530902</v>
      </c>
      <c r="AH55" s="22">
        <v>0</v>
      </c>
      <c r="AI55" s="22">
        <v>61059.290980929916</v>
      </c>
      <c r="AJ55" s="22">
        <v>270.04318887632496</v>
      </c>
      <c r="AK55" s="22">
        <v>470.90472111383519</v>
      </c>
      <c r="AL55" s="22">
        <v>697879.21669372963</v>
      </c>
      <c r="AM55" s="22">
        <v>2664.5462705913897</v>
      </c>
      <c r="AN55" s="22">
        <v>297.83195354591084</v>
      </c>
      <c r="AO55" s="22">
        <v>102.42216805556738</v>
      </c>
      <c r="AP55" s="22">
        <v>288200.09007618134</v>
      </c>
      <c r="AQ55" s="22">
        <v>192.85049326736799</v>
      </c>
      <c r="AR55" s="22">
        <v>1761.5300448007347</v>
      </c>
      <c r="AS55" s="22">
        <v>412494.44902109448</v>
      </c>
      <c r="AT55" s="22">
        <v>22.715611446528008</v>
      </c>
      <c r="AU55" s="22">
        <v>32.10473084442625</v>
      </c>
      <c r="AV55" s="22">
        <v>389.53740091237177</v>
      </c>
      <c r="AW55" s="22">
        <v>3509.4812018701004</v>
      </c>
      <c r="AX55" s="22">
        <v>3849.9024029214243</v>
      </c>
      <c r="AY55" s="22">
        <v>1737.8603776734524</v>
      </c>
      <c r="AZ55" s="22">
        <v>91537.907112258676</v>
      </c>
      <c r="BA55" s="22">
        <v>0</v>
      </c>
      <c r="BB55" s="22">
        <v>178.30745402793528</v>
      </c>
      <c r="BC55" s="22">
        <v>99219.170931247485</v>
      </c>
      <c r="BD55" s="22">
        <v>4352714.3603058551</v>
      </c>
    </row>
    <row r="56" spans="1:65" x14ac:dyDescent="0.3">
      <c r="A56" s="15" t="s">
        <v>229</v>
      </c>
      <c r="B56" s="22">
        <v>0</v>
      </c>
      <c r="C56" s="22">
        <v>0.93835784031154457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5662.4122694606949</v>
      </c>
      <c r="K56" s="22">
        <v>860.48122059140792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0.5203775359655487</v>
      </c>
      <c r="S56" s="22">
        <v>4.6399421902595279E-3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5.2323934550339963</v>
      </c>
      <c r="AA56" s="22">
        <v>0</v>
      </c>
      <c r="AB56" s="22">
        <v>0</v>
      </c>
      <c r="AC56" s="22">
        <v>0</v>
      </c>
      <c r="AD56" s="22">
        <v>0</v>
      </c>
      <c r="AE56" s="22">
        <v>9.5050660433373704</v>
      </c>
      <c r="AF56" s="22">
        <v>0</v>
      </c>
      <c r="AG56" s="22">
        <v>0</v>
      </c>
      <c r="AH56" s="22">
        <v>0.53326189461607287</v>
      </c>
      <c r="AI56" s="22">
        <v>0</v>
      </c>
      <c r="AJ56" s="22">
        <v>0</v>
      </c>
      <c r="AK56" s="22">
        <v>0</v>
      </c>
      <c r="AL56" s="22">
        <v>228.67172063204404</v>
      </c>
      <c r="AM56" s="22">
        <v>0.28150735209346334</v>
      </c>
      <c r="AN56" s="22">
        <v>0</v>
      </c>
      <c r="AO56" s="22">
        <v>0</v>
      </c>
      <c r="AP56" s="22">
        <v>134.05531807436967</v>
      </c>
      <c r="AQ56" s="22">
        <v>0</v>
      </c>
      <c r="AR56" s="22">
        <v>1.6020743615075153</v>
      </c>
      <c r="AS56" s="22">
        <v>1.0983987034763529</v>
      </c>
      <c r="AT56" s="22">
        <v>0</v>
      </c>
      <c r="AU56" s="22">
        <v>0</v>
      </c>
      <c r="AV56" s="22">
        <v>0</v>
      </c>
      <c r="AW56" s="22">
        <v>0</v>
      </c>
      <c r="AX56" s="22">
        <v>1.1241545072636006</v>
      </c>
      <c r="AY56" s="22">
        <v>0</v>
      </c>
      <c r="AZ56" s="22">
        <v>0.42971542333641161</v>
      </c>
      <c r="BA56" s="22">
        <v>5.0511115940672653</v>
      </c>
      <c r="BB56" s="22">
        <v>0</v>
      </c>
      <c r="BC56" s="22">
        <v>1.156309883992892</v>
      </c>
      <c r="BD56" s="22">
        <v>6913.0978972957118</v>
      </c>
    </row>
    <row r="57" spans="1:65" x14ac:dyDescent="0.3">
      <c r="A57" s="15" t="s">
        <v>51</v>
      </c>
      <c r="B57" s="22">
        <v>1.9690879539733279</v>
      </c>
      <c r="C57" s="22">
        <v>36.817613992281316</v>
      </c>
      <c r="D57" s="22">
        <v>51.993106901773714</v>
      </c>
      <c r="E57" s="22">
        <v>0.12854596444047517</v>
      </c>
      <c r="F57" s="22">
        <v>0</v>
      </c>
      <c r="G57" s="22">
        <v>0</v>
      </c>
      <c r="H57" s="22">
        <v>0</v>
      </c>
      <c r="I57" s="22">
        <v>20.414533993757264</v>
      </c>
      <c r="J57" s="22">
        <v>139591.28969792341</v>
      </c>
      <c r="K57" s="22">
        <v>664.75755438727811</v>
      </c>
      <c r="L57" s="22">
        <v>0</v>
      </c>
      <c r="M57" s="22">
        <v>0</v>
      </c>
      <c r="N57" s="22">
        <v>45.436840909877922</v>
      </c>
      <c r="O57" s="22">
        <v>1.189955285692351</v>
      </c>
      <c r="P57" s="22">
        <v>0</v>
      </c>
      <c r="Q57" s="22">
        <v>0.19128932775152169</v>
      </c>
      <c r="R57" s="22">
        <v>1035.7128905086749</v>
      </c>
      <c r="S57" s="22">
        <v>663.64652390065305</v>
      </c>
      <c r="T57" s="22">
        <v>0</v>
      </c>
      <c r="U57" s="22">
        <v>0</v>
      </c>
      <c r="V57" s="22">
        <v>113.11621781959738</v>
      </c>
      <c r="W57" s="22">
        <v>3.4593616094149418E-2</v>
      </c>
      <c r="X57" s="22">
        <v>11.903692248905985</v>
      </c>
      <c r="Y57" s="22">
        <v>8.3647885286846808</v>
      </c>
      <c r="Z57" s="22">
        <v>1467.3161303001839</v>
      </c>
      <c r="AA57" s="22">
        <v>0</v>
      </c>
      <c r="AB57" s="22">
        <v>0.17286447040502276</v>
      </c>
      <c r="AC57" s="22">
        <v>0</v>
      </c>
      <c r="AD57" s="22">
        <v>3.0688838019200911E-2</v>
      </c>
      <c r="AE57" s="22">
        <v>39.534413963087374</v>
      </c>
      <c r="AF57" s="22">
        <v>0</v>
      </c>
      <c r="AG57" s="22">
        <v>0.88250409767575988</v>
      </c>
      <c r="AH57" s="22">
        <v>0.4119610584106056</v>
      </c>
      <c r="AI57" s="22">
        <v>26.187318953256259</v>
      </c>
      <c r="AJ57" s="22">
        <v>8.7018023361729133E-2</v>
      </c>
      <c r="AK57" s="22">
        <v>0</v>
      </c>
      <c r="AL57" s="22">
        <v>3444.3311820989152</v>
      </c>
      <c r="AM57" s="22">
        <v>1.4263936557470549</v>
      </c>
      <c r="AN57" s="22">
        <v>22.703138797796118</v>
      </c>
      <c r="AO57" s="22">
        <v>0.66931011938336959</v>
      </c>
      <c r="AP57" s="22">
        <v>105.4550487802688</v>
      </c>
      <c r="AQ57" s="22">
        <v>29.440665435387427</v>
      </c>
      <c r="AR57" s="22">
        <v>228.97305582442391</v>
      </c>
      <c r="AS57" s="22">
        <v>577.04587675194591</v>
      </c>
      <c r="AT57" s="22">
        <v>0</v>
      </c>
      <c r="AU57" s="22">
        <v>0</v>
      </c>
      <c r="AV57" s="22">
        <v>498.62699910636616</v>
      </c>
      <c r="AW57" s="22">
        <v>9.1354934656409328E-2</v>
      </c>
      <c r="AX57" s="22">
        <v>0.95724689050298961</v>
      </c>
      <c r="AY57" s="22">
        <v>0.15752905927326283</v>
      </c>
      <c r="AZ57" s="22">
        <v>164.19356012976536</v>
      </c>
      <c r="BA57" s="22">
        <v>739.10338363764652</v>
      </c>
      <c r="BB57" s="22">
        <v>0</v>
      </c>
      <c r="BC57" s="22">
        <v>0</v>
      </c>
      <c r="BD57" s="22">
        <v>149594.76457818932</v>
      </c>
    </row>
    <row r="58" spans="1:65" x14ac:dyDescent="0.3">
      <c r="A58" s="15" t="s">
        <v>52</v>
      </c>
      <c r="B58" s="22">
        <v>10834.543504201334</v>
      </c>
      <c r="C58" s="22">
        <v>422105.82964289386</v>
      </c>
      <c r="D58" s="22">
        <v>38213.476213226473</v>
      </c>
      <c r="E58" s="22">
        <v>1174.980610587266</v>
      </c>
      <c r="F58" s="22">
        <v>580.04747188818169</v>
      </c>
      <c r="G58" s="22">
        <v>41.893414472714475</v>
      </c>
      <c r="H58" s="22">
        <v>0</v>
      </c>
      <c r="I58" s="22">
        <v>42399.444347808887</v>
      </c>
      <c r="J58" s="22">
        <v>3621498.0812096545</v>
      </c>
      <c r="K58" s="22">
        <v>159086.38255231926</v>
      </c>
      <c r="L58" s="22">
        <v>12.731573258936574</v>
      </c>
      <c r="M58" s="22">
        <v>30.990153331232225</v>
      </c>
      <c r="N58" s="22">
        <v>93908.742534707766</v>
      </c>
      <c r="O58" s="22">
        <v>5473.7895276220752</v>
      </c>
      <c r="P58" s="22">
        <v>83.248677631854164</v>
      </c>
      <c r="Q58" s="22">
        <v>18364.037744953388</v>
      </c>
      <c r="R58" s="22">
        <v>700172.12698951014</v>
      </c>
      <c r="S58" s="22">
        <v>1016685.6033361328</v>
      </c>
      <c r="T58" s="22">
        <v>176.07013807618972</v>
      </c>
      <c r="U58" s="22">
        <v>1824.4199152567232</v>
      </c>
      <c r="V58" s="22">
        <v>399884.05105329113</v>
      </c>
      <c r="W58" s="22">
        <v>29363.529363394995</v>
      </c>
      <c r="X58" s="22">
        <v>188843.50093733339</v>
      </c>
      <c r="Y58" s="22">
        <v>569704.01256181812</v>
      </c>
      <c r="Z58" s="22">
        <v>1603848.0734886699</v>
      </c>
      <c r="AA58" s="22">
        <v>2.81696795086205</v>
      </c>
      <c r="AB58" s="22">
        <v>334.28260308480981</v>
      </c>
      <c r="AC58" s="22">
        <v>3711.0824876116681</v>
      </c>
      <c r="AD58" s="22">
        <v>872.29015433574421</v>
      </c>
      <c r="AE58" s="22">
        <v>2868283.0695979036</v>
      </c>
      <c r="AF58" s="22">
        <v>17799.988781106087</v>
      </c>
      <c r="AG58" s="22">
        <v>35503.472674246223</v>
      </c>
      <c r="AH58" s="22">
        <v>106.62663241455851</v>
      </c>
      <c r="AI58" s="22">
        <v>146438.17731435879</v>
      </c>
      <c r="AJ58" s="22">
        <v>511.65314576790104</v>
      </c>
      <c r="AK58" s="22">
        <v>4935.7646598807978</v>
      </c>
      <c r="AL58" s="22">
        <v>7053485.1944897436</v>
      </c>
      <c r="AM58" s="22">
        <v>173608.19382643176</v>
      </c>
      <c r="AN58" s="22">
        <v>12537.195480643115</v>
      </c>
      <c r="AO58" s="22">
        <v>6877.8066534264508</v>
      </c>
      <c r="AP58" s="22">
        <v>4623811.5270280987</v>
      </c>
      <c r="AQ58" s="22">
        <v>473.01283646887572</v>
      </c>
      <c r="AR58" s="22">
        <v>75142.32936812751</v>
      </c>
      <c r="AS58" s="22">
        <v>1335308.3108724193</v>
      </c>
      <c r="AT58" s="22">
        <v>803.06436899282824</v>
      </c>
      <c r="AU58" s="22">
        <v>581.76582137336823</v>
      </c>
      <c r="AV58" s="22">
        <v>5260.1770503317521</v>
      </c>
      <c r="AW58" s="22">
        <v>8521.4978418218143</v>
      </c>
      <c r="AX58" s="22">
        <v>1465177.0855726951</v>
      </c>
      <c r="AY58" s="22">
        <v>33348.117982709191</v>
      </c>
      <c r="AZ58" s="22">
        <v>211488.29788095914</v>
      </c>
      <c r="BA58" s="22">
        <v>2382131.3230110803</v>
      </c>
      <c r="BB58" s="22">
        <v>1070527.7919123082</v>
      </c>
      <c r="BC58" s="22">
        <v>1373659.4568592787</v>
      </c>
      <c r="BD58" s="22">
        <v>31835550.980837613</v>
      </c>
    </row>
    <row r="61" spans="1:65" x14ac:dyDescent="0.3">
      <c r="A61" s="7" t="s">
        <v>322</v>
      </c>
      <c r="BF61" s="7" t="s">
        <v>321</v>
      </c>
    </row>
    <row r="62" spans="1:65" x14ac:dyDescent="0.3">
      <c r="A62" s="6" t="s">
        <v>86</v>
      </c>
      <c r="BF62" s="6" t="s">
        <v>86</v>
      </c>
    </row>
    <row r="63" spans="1:65" x14ac:dyDescent="0.3">
      <c r="A63" s="23" t="s">
        <v>0</v>
      </c>
      <c r="B63" s="23" t="s">
        <v>1</v>
      </c>
      <c r="C63" s="23" t="s">
        <v>2</v>
      </c>
      <c r="D63" s="23" t="s">
        <v>3</v>
      </c>
      <c r="E63" s="23" t="s">
        <v>4</v>
      </c>
      <c r="F63" s="23" t="s">
        <v>5</v>
      </c>
      <c r="G63" s="23" t="s">
        <v>6</v>
      </c>
      <c r="H63" s="23" t="s">
        <v>7</v>
      </c>
      <c r="I63" s="23" t="s">
        <v>8</v>
      </c>
      <c r="J63" s="23" t="s">
        <v>9</v>
      </c>
      <c r="K63" s="23" t="s">
        <v>360</v>
      </c>
      <c r="L63" s="23" t="s">
        <v>10</v>
      </c>
      <c r="M63" s="23" t="s">
        <v>11</v>
      </c>
      <c r="N63" s="23" t="s">
        <v>12</v>
      </c>
      <c r="O63" s="23" t="s">
        <v>13</v>
      </c>
      <c r="P63" s="23" t="s">
        <v>14</v>
      </c>
      <c r="Q63" s="23" t="s">
        <v>15</v>
      </c>
      <c r="R63" s="23" t="s">
        <v>16</v>
      </c>
      <c r="S63" s="23" t="s">
        <v>17</v>
      </c>
      <c r="T63" s="23" t="s">
        <v>18</v>
      </c>
      <c r="U63" s="23" t="s">
        <v>19</v>
      </c>
      <c r="V63" s="23" t="s">
        <v>20</v>
      </c>
      <c r="W63" s="23" t="s">
        <v>21</v>
      </c>
      <c r="X63" s="23" t="s">
        <v>22</v>
      </c>
      <c r="Y63" s="23" t="s">
        <v>23</v>
      </c>
      <c r="Z63" s="23" t="s">
        <v>24</v>
      </c>
      <c r="AA63" s="23" t="s">
        <v>25</v>
      </c>
      <c r="AB63" s="23" t="s">
        <v>26</v>
      </c>
      <c r="AC63" s="23" t="s">
        <v>27</v>
      </c>
      <c r="AD63" s="23" t="s">
        <v>28</v>
      </c>
      <c r="AE63" s="23" t="s">
        <v>29</v>
      </c>
      <c r="AF63" s="23" t="s">
        <v>30</v>
      </c>
      <c r="AG63" s="23" t="s">
        <v>31</v>
      </c>
      <c r="AH63" s="23" t="s">
        <v>32</v>
      </c>
      <c r="AI63" s="23" t="s">
        <v>33</v>
      </c>
      <c r="AJ63" s="24" t="s">
        <v>34</v>
      </c>
      <c r="AK63" s="23" t="s">
        <v>35</v>
      </c>
      <c r="AL63" s="23" t="s">
        <v>361</v>
      </c>
      <c r="AM63" s="23" t="s">
        <v>36</v>
      </c>
      <c r="AN63" s="23" t="s">
        <v>37</v>
      </c>
      <c r="AO63" s="23" t="s">
        <v>38</v>
      </c>
      <c r="AP63" s="23" t="s">
        <v>197</v>
      </c>
      <c r="AQ63" s="23" t="s">
        <v>40</v>
      </c>
      <c r="AR63" s="23" t="s">
        <v>41</v>
      </c>
      <c r="AS63" s="23" t="s">
        <v>42</v>
      </c>
      <c r="AT63" s="23" t="s">
        <v>43</v>
      </c>
      <c r="AU63" s="23" t="s">
        <v>44</v>
      </c>
      <c r="AV63" s="23" t="s">
        <v>45</v>
      </c>
      <c r="AW63" s="23" t="s">
        <v>46</v>
      </c>
      <c r="AX63" s="23" t="s">
        <v>47</v>
      </c>
      <c r="AY63" s="23" t="s">
        <v>48</v>
      </c>
      <c r="AZ63" s="23" t="s">
        <v>49</v>
      </c>
      <c r="BA63" s="23" t="s">
        <v>50</v>
      </c>
      <c r="BB63" s="23" t="s">
        <v>229</v>
      </c>
      <c r="BC63" s="24" t="s">
        <v>51</v>
      </c>
      <c r="BD63" s="23" t="s">
        <v>52</v>
      </c>
      <c r="BF63" s="1" t="s">
        <v>84</v>
      </c>
      <c r="BG63" s="12" t="s">
        <v>56</v>
      </c>
      <c r="BH63" s="12" t="s">
        <v>57</v>
      </c>
      <c r="BI63" s="12" t="s">
        <v>65</v>
      </c>
      <c r="BJ63" s="12" t="s">
        <v>58</v>
      </c>
      <c r="BK63" s="12" t="s">
        <v>59</v>
      </c>
      <c r="BL63" s="12" t="s">
        <v>60</v>
      </c>
      <c r="BM63" s="12" t="s">
        <v>61</v>
      </c>
    </row>
    <row r="64" spans="1:65" x14ac:dyDescent="0.3">
      <c r="A64" s="23" t="s">
        <v>1</v>
      </c>
      <c r="B64" s="22">
        <v>0</v>
      </c>
      <c r="C64" s="22">
        <v>3.9734201385307928E-3</v>
      </c>
      <c r="D64" s="22">
        <v>5.9150621116488256E-4</v>
      </c>
      <c r="E64" s="22">
        <v>7.4986934316579733E-4</v>
      </c>
      <c r="F64" s="22">
        <v>0</v>
      </c>
      <c r="G64" s="22">
        <v>0</v>
      </c>
      <c r="H64" s="22">
        <v>0</v>
      </c>
      <c r="I64" s="22">
        <v>1.9634211689354706</v>
      </c>
      <c r="J64" s="22">
        <v>17.866595877695584</v>
      </c>
      <c r="K64" s="22">
        <v>5.5992818672180552E-5</v>
      </c>
      <c r="L64" s="22">
        <v>0</v>
      </c>
      <c r="M64" s="22">
        <v>0</v>
      </c>
      <c r="N64" s="22">
        <v>1.1761578148650173E-5</v>
      </c>
      <c r="O64" s="22">
        <v>6.2391371023396108E-5</v>
      </c>
      <c r="P64" s="22">
        <v>0</v>
      </c>
      <c r="Q64" s="22">
        <v>5.7461771125802712E-4</v>
      </c>
      <c r="R64" s="22">
        <v>4.3327153639263122E-2</v>
      </c>
      <c r="S64" s="22">
        <v>5.124186311732197E-2</v>
      </c>
      <c r="T64" s="22">
        <v>0</v>
      </c>
      <c r="U64" s="22">
        <v>0</v>
      </c>
      <c r="V64" s="22">
        <v>1.3448830358600818E-4</v>
      </c>
      <c r="W64" s="22">
        <v>2.018009067119469E-4</v>
      </c>
      <c r="X64" s="22">
        <v>2.0255897373894385</v>
      </c>
      <c r="Y64" s="22">
        <v>4.2639187751075643E-3</v>
      </c>
      <c r="Z64" s="22">
        <v>6.9506145081946732E-2</v>
      </c>
      <c r="AA64" s="22">
        <v>0</v>
      </c>
      <c r="AB64" s="22">
        <v>0</v>
      </c>
      <c r="AC64" s="22">
        <v>0</v>
      </c>
      <c r="AD64" s="22">
        <v>0</v>
      </c>
      <c r="AE64" s="22">
        <v>3.220033071782287E-2</v>
      </c>
      <c r="AF64" s="22">
        <v>0</v>
      </c>
      <c r="AG64" s="22">
        <v>3.1356155861748483E-3</v>
      </c>
      <c r="AH64" s="22">
        <v>0</v>
      </c>
      <c r="AI64" s="22">
        <v>1.391038675152761</v>
      </c>
      <c r="AJ64" s="22">
        <v>58.093162424111028</v>
      </c>
      <c r="AK64" s="22">
        <v>0</v>
      </c>
      <c r="AL64" s="22">
        <v>7.1732651378085714</v>
      </c>
      <c r="AM64" s="22">
        <v>1.5544477203992355E-5</v>
      </c>
      <c r="AN64" s="22">
        <v>4.6806691893953716E-5</v>
      </c>
      <c r="AO64" s="22">
        <v>6.9389858203241985</v>
      </c>
      <c r="AP64" s="22">
        <v>1.1044115707553892E-2</v>
      </c>
      <c r="AQ64" s="22">
        <v>0</v>
      </c>
      <c r="AR64" s="22">
        <v>7.1118158567639441E-3</v>
      </c>
      <c r="AS64" s="22">
        <v>0.1890191044987499</v>
      </c>
      <c r="AT64" s="22">
        <v>0</v>
      </c>
      <c r="AU64" s="22">
        <v>0</v>
      </c>
      <c r="AV64" s="22">
        <v>1.2783607863753389E-5</v>
      </c>
      <c r="AW64" s="22">
        <v>8.1839575236256808E-5</v>
      </c>
      <c r="AX64" s="22">
        <v>33.426193698220409</v>
      </c>
      <c r="AY64" s="22">
        <v>2.395484702982827E-5</v>
      </c>
      <c r="AZ64" s="22">
        <v>2.9486439877321313</v>
      </c>
      <c r="BA64" s="22">
        <v>4.7977649349804938</v>
      </c>
      <c r="BB64" s="22">
        <v>0</v>
      </c>
      <c r="BC64" s="22">
        <v>1921.146833157949</v>
      </c>
      <c r="BD64" s="22">
        <v>2058.188881460861</v>
      </c>
      <c r="BF64" s="12" t="s">
        <v>62</v>
      </c>
      <c r="BG64" s="13">
        <f>B64+AJ64+B98+AJ98</f>
        <v>58.093162424111028</v>
      </c>
      <c r="BH64" s="13">
        <f>SUM(C64,D64,G64,L64:U64,X64:Y64,AB64:AD64,AF64,AI64,AK64,AN64:AO64,AQ64,AT64:AW64,AZ64,AR64)+SUM(C98,D98,G98,L98:U98,X98:Y98,AB98:AD98,AF98,AI98,AK98,AN98:AO98,AQ98,AT98:AW98,AZ98,AR98)</f>
        <v>13.415558098872104</v>
      </c>
      <c r="BI64" s="13">
        <f>SUM(F64,H64,V64:W64,AA64,AE64,AH64,AM64,AS64,AX64,BB64,AY64)+SUM(F98,H98,V98:W98,AA98,AE98,AH98,AM98,AS98,AX98,BB98,AY98)</f>
        <v>33.647788921971511</v>
      </c>
      <c r="BJ64" s="13">
        <f>SUM(E64,I64,AG64,BA64)+SUM(E98,I98,AG98,BA98)</f>
        <v>6.7650715888453048</v>
      </c>
      <c r="BK64" s="13">
        <f>SUM(J64:K64,Z64,AL64,AP64)+SUM(J98:K98,Z98,AL98,AP98)</f>
        <v>25.131835537923443</v>
      </c>
      <c r="BL64" s="13">
        <f>BC64+BC98</f>
        <v>1921.146833157949</v>
      </c>
      <c r="BM64" s="13">
        <f>SUM(BG64:BL64)</f>
        <v>2058.2002497296726</v>
      </c>
    </row>
    <row r="65" spans="1:65" x14ac:dyDescent="0.3">
      <c r="A65" s="23" t="s">
        <v>2</v>
      </c>
      <c r="B65" s="22">
        <v>1.3137082936219246E-2</v>
      </c>
      <c r="C65" s="22">
        <v>0</v>
      </c>
      <c r="D65" s="22">
        <v>2.1832077381215124E-2</v>
      </c>
      <c r="E65" s="22">
        <v>2.7677148974574614E-2</v>
      </c>
      <c r="F65" s="22">
        <v>0</v>
      </c>
      <c r="G65" s="22">
        <v>6.4837452230589329E-2</v>
      </c>
      <c r="H65" s="22">
        <v>0</v>
      </c>
      <c r="I65" s="22">
        <v>1.4863483412214431</v>
      </c>
      <c r="J65" s="22">
        <v>249.17898053322273</v>
      </c>
      <c r="K65" s="22">
        <v>2.0666554754107851E-3</v>
      </c>
      <c r="L65" s="22">
        <v>0</v>
      </c>
      <c r="M65" s="22">
        <v>0</v>
      </c>
      <c r="N65" s="22">
        <v>4.3411156031793901E-4</v>
      </c>
      <c r="O65" s="22">
        <v>2.4303211617080225E-3</v>
      </c>
      <c r="P65" s="22">
        <v>0.1589418099819308</v>
      </c>
      <c r="Q65" s="22">
        <v>2.1208734752076887E-2</v>
      </c>
      <c r="R65" s="22">
        <v>1.3217374576204433</v>
      </c>
      <c r="S65" s="22">
        <v>560.97814523739805</v>
      </c>
      <c r="T65" s="22">
        <v>0</v>
      </c>
      <c r="U65" s="22">
        <v>0.32553804140775061</v>
      </c>
      <c r="V65" s="22">
        <v>0.54617649059415596</v>
      </c>
      <c r="W65" s="22">
        <v>7.4483292445199694E-3</v>
      </c>
      <c r="X65" s="22">
        <v>2.3294907982849558</v>
      </c>
      <c r="Y65" s="22">
        <v>0.30461328470209287</v>
      </c>
      <c r="Z65" s="22">
        <v>158.92769278481583</v>
      </c>
      <c r="AA65" s="22">
        <v>0</v>
      </c>
      <c r="AB65" s="22">
        <v>0</v>
      </c>
      <c r="AC65" s="22">
        <v>0</v>
      </c>
      <c r="AD65" s="22">
        <v>18.314328954716814</v>
      </c>
      <c r="AE65" s="22">
        <v>160.8065921426311</v>
      </c>
      <c r="AF65" s="22">
        <v>0</v>
      </c>
      <c r="AG65" s="22">
        <v>9.0281817295865194E-2</v>
      </c>
      <c r="AH65" s="22">
        <v>0</v>
      </c>
      <c r="AI65" s="22">
        <v>4.4717436856129313E-3</v>
      </c>
      <c r="AJ65" s="22">
        <v>0</v>
      </c>
      <c r="AK65" s="22">
        <v>3.445840430004862</v>
      </c>
      <c r="AL65" s="22">
        <v>146.38132464658912</v>
      </c>
      <c r="AM65" s="22">
        <v>5.7373569839572929E-4</v>
      </c>
      <c r="AN65" s="22">
        <v>0.1237480850273768</v>
      </c>
      <c r="AO65" s="22">
        <v>7.5491514799518847E-4</v>
      </c>
      <c r="AP65" s="22">
        <v>22.958456621126416</v>
      </c>
      <c r="AQ65" s="22">
        <v>0</v>
      </c>
      <c r="AR65" s="22">
        <v>0.10137314420373192</v>
      </c>
      <c r="AS65" s="22">
        <v>15.862609726860999</v>
      </c>
      <c r="AT65" s="22">
        <v>0</v>
      </c>
      <c r="AU65" s="22">
        <v>0</v>
      </c>
      <c r="AV65" s="22">
        <v>4.7183395681161649E-4</v>
      </c>
      <c r="AW65" s="22">
        <v>3.8672191414983882E-2</v>
      </c>
      <c r="AX65" s="22">
        <v>0.27015605096078882</v>
      </c>
      <c r="AY65" s="22">
        <v>8.8415652133296007E-4</v>
      </c>
      <c r="AZ65" s="22">
        <v>3.3955539208236836</v>
      </c>
      <c r="BA65" s="22">
        <v>157.49287302861106</v>
      </c>
      <c r="BB65" s="22">
        <v>0</v>
      </c>
      <c r="BC65" s="22">
        <v>70.804477834595062</v>
      </c>
      <c r="BD65" s="22">
        <v>1575.8121816728383</v>
      </c>
      <c r="BF65" s="12" t="s">
        <v>63</v>
      </c>
      <c r="BG65" s="13">
        <f>BG70-SUM(BG66:BG69,BG64)</f>
        <v>927.41872116094862</v>
      </c>
      <c r="BH65" s="13">
        <f t="shared" ref="BH65:BM65" si="1">BH70-SUM(BH66:BH69,BH64)</f>
        <v>235334.66831675827</v>
      </c>
      <c r="BI65" s="13">
        <f t="shared" si="1"/>
        <v>81434.993341370369</v>
      </c>
      <c r="BJ65" s="13">
        <f t="shared" si="1"/>
        <v>119117.29928901029</v>
      </c>
      <c r="BK65" s="13">
        <f t="shared" si="1"/>
        <v>291476.14186336705</v>
      </c>
      <c r="BL65" s="13">
        <f t="shared" si="1"/>
        <v>29499.176472873412</v>
      </c>
      <c r="BM65" s="13">
        <f t="shared" si="1"/>
        <v>757789.69800453982</v>
      </c>
    </row>
    <row r="66" spans="1:65" x14ac:dyDescent="0.3">
      <c r="A66" s="23" t="s">
        <v>3</v>
      </c>
      <c r="B66" s="22">
        <v>0.29820372806286949</v>
      </c>
      <c r="C66" s="22">
        <v>5.485016148303135</v>
      </c>
      <c r="D66" s="22">
        <v>0</v>
      </c>
      <c r="E66" s="22">
        <v>6.8092495538536797</v>
      </c>
      <c r="F66" s="22">
        <v>0</v>
      </c>
      <c r="G66" s="22">
        <v>0</v>
      </c>
      <c r="H66" s="22">
        <v>0</v>
      </c>
      <c r="I66" s="22">
        <v>59.439569150715073</v>
      </c>
      <c r="J66" s="22">
        <v>1377.9809727971892</v>
      </c>
      <c r="K66" s="22">
        <v>385.25536965155425</v>
      </c>
      <c r="L66" s="22">
        <v>0</v>
      </c>
      <c r="M66" s="22">
        <v>0</v>
      </c>
      <c r="N66" s="22">
        <v>1.4992640482607593E-2</v>
      </c>
      <c r="O66" s="22">
        <v>29.375364482616625</v>
      </c>
      <c r="P66" s="22">
        <v>0</v>
      </c>
      <c r="Q66" s="22">
        <v>0.73247285788932393</v>
      </c>
      <c r="R66" s="22">
        <v>63.242348561072006</v>
      </c>
      <c r="S66" s="22">
        <v>95.58908838406677</v>
      </c>
      <c r="T66" s="22">
        <v>0</v>
      </c>
      <c r="U66" s="22">
        <v>0</v>
      </c>
      <c r="V66" s="22">
        <v>0.80134789253036842</v>
      </c>
      <c r="W66" s="22">
        <v>0.2572383063869435</v>
      </c>
      <c r="X66" s="22">
        <v>80.4521722956422</v>
      </c>
      <c r="Y66" s="22">
        <v>23.242159952237227</v>
      </c>
      <c r="Z66" s="22">
        <v>894.8223553247293</v>
      </c>
      <c r="AA66" s="22">
        <v>0</v>
      </c>
      <c r="AB66" s="22">
        <v>0</v>
      </c>
      <c r="AC66" s="22">
        <v>0</v>
      </c>
      <c r="AD66" s="22">
        <v>0.44665800425517105</v>
      </c>
      <c r="AE66" s="22">
        <v>286.83448618654279</v>
      </c>
      <c r="AF66" s="22">
        <v>0</v>
      </c>
      <c r="AG66" s="22">
        <v>3.1209135549880904</v>
      </c>
      <c r="AH66" s="22">
        <v>0.23870822739530237</v>
      </c>
      <c r="AI66" s="22">
        <v>631.69283503553731</v>
      </c>
      <c r="AJ66" s="22">
        <v>0</v>
      </c>
      <c r="AK66" s="22">
        <v>0.83973505840311868</v>
      </c>
      <c r="AL66" s="22">
        <v>687.16705548947857</v>
      </c>
      <c r="AM66" s="22">
        <v>0.14582810843845209</v>
      </c>
      <c r="AN66" s="22">
        <v>5.9665114228465037E-2</v>
      </c>
      <c r="AO66" s="22">
        <v>2.6072034111409164E-2</v>
      </c>
      <c r="AP66" s="22">
        <v>198.13162340369772</v>
      </c>
      <c r="AQ66" s="22">
        <v>0</v>
      </c>
      <c r="AR66" s="22">
        <v>4.2366108176502886</v>
      </c>
      <c r="AS66" s="22">
        <v>268.83948606895586</v>
      </c>
      <c r="AT66" s="22">
        <v>0</v>
      </c>
      <c r="AU66" s="22">
        <v>0</v>
      </c>
      <c r="AV66" s="22">
        <v>1.6745695472054515E-2</v>
      </c>
      <c r="AW66" s="22">
        <v>0.12267367565788403</v>
      </c>
      <c r="AX66" s="22">
        <v>8.6078956764246897</v>
      </c>
      <c r="AY66" s="22">
        <v>3.05355628976791E-2</v>
      </c>
      <c r="AZ66" s="22">
        <v>116.9065951649481</v>
      </c>
      <c r="BA66" s="22">
        <v>5443.7314788211361</v>
      </c>
      <c r="BB66" s="22">
        <v>2.9338947134341669</v>
      </c>
      <c r="BC66" s="22">
        <v>227.79048755628284</v>
      </c>
      <c r="BD66" s="22">
        <v>10905.717905697265</v>
      </c>
      <c r="BF66" s="12" t="s">
        <v>65</v>
      </c>
      <c r="BG66" s="13">
        <f>B68+AJ68+B70+AJ70+B84+AJ84+B85+AJ85+B89+AJ89+B93+AJ93+B96+AJ96+B101+AJ101+B107+AJ107+B112+AJ112+B113+AJ113+B116+AJ116</f>
        <v>231.22525654445909</v>
      </c>
      <c r="BH66" s="13">
        <f>SUM(C68,D68,G68,L68:U68,X68:Y68,AB68:AD68,AF68,AI68,AK68,AN68:AO68,AQ68,AT68:AW68,AZ68,AR68)+SUM(C70,D70,G70,L70:U70,X70:Y70,AB70:AD70,AF70,AI70,AK70,AN70:AO70,AQ70,AT70:AW70,AZ70,AR70)+SUM(C84,D84,G84,L84:U84,X84:Y84,AB84:AD84,AF84,AI84,AK84,AN84:AO84,AQ84,AT84:AW84,AZ84,AR84)+SUM(C85,D85,G85,L85:U85,X85:Y85,AB85:AD85,AF85,AI85,AK85,AN85:AO85,AQ85,AT85:AW85,AZ85,AR85)+SUM(C89,D89,G89,L89:U89,X89:Y89,AB89:AD89,AF89,AI89,AK89,AN89:AO89,AQ89,AT89:AW89,AZ89,AR89)+SUM(C93,D93,G93,L93:U93,X93:Y93,AB93:AD93,AF93,AI93,AK93,AN93:AO93,AQ93,AT93:AW93,AZ93,AR93)+SUM(C96,D96,G96,L96:U96,X96:Y96,AB96:AD96,AF96,AI96,AK96,AN96:AO96,AQ96,AT96:AW96,AZ96,AR96)+SUM(C101,D101,G101,L101:U101,X101:Y101,AB101:AD101,AF101,AI101,AK101,AN101:AO101,AQ101,AT101:AW101,AZ101,AR101)+SUM(C107,D107,G107,L107:U107,X107:Y107,AB107:AD107,AF107,AI107,AK107,AN107:AO107,AQ107,AT107:AW107,AZ107,AR107)+SUM(C112,D112,G112,L112:U112,X112:Y112,AB112:AD112,AF112,AI112,AK112,AN112:AO112,AQ112,AT112:AW112,AZ112,AR112)+SUM(C113,D113,G113,L113:U113,X113:Y113,AB113:AD113,AF113,AI113,AK113,AN113:AO113,AQ113,AT113:AW113,AZ113,AR113)+SUM(C116,D116,G116,L116:U116,X116:Y116,AB116:AD116,AF116,AI116,AK116,AN116:AO116,AQ116,AT116:AW116,AZ116,AR116)</f>
        <v>53726.44302474217</v>
      </c>
      <c r="BI66" s="13">
        <f>SUM(F68,H68,V68:W68,AA68,AE68,AH68,AM68,AS68,AX68,BB68,AY68)+SUM(F70,H70,V70:W70,AA70,AE70,AH70,AM70,AS70,AX70,BB70,AY70)+SUM(F84,H84,V84:W84,AA84,AE84,AH84,AM84,AS84,AX84,BB84,AY84)+SUM(F85,H85,V85:W85,AA85,AE85,AH85,AM85,AS85,AX85,BB85,AY85)+SUM(F89,H89,V89:W89,AA89,AE89,AH89,AM89,AS89,AX89,BB89,AY89)+SUM(F93,H93,V93:W93,AA93,AE93,AH93,AM93,AS93,AX93,BB93,AY93)+SUM(F96,H96,V96:W96,AA96,AE96,AH96,AM96,AS96,AX96,BB96,AY96)+SUM(F101,H101,V101:W101,AA101,AE101,AH101,AM101,AS101,AX101,BB101,AY101)+SUM(F107,H107,V107:W107,AA107,AE107,AH107,AM107,AS107,AX107,BB107,AY107)+SUM(F112,H112,V112:W112,AA112,AE112,AH112,AM112,AS112,AX112,BB112,AY112)+SUM(F113,H113,V113:W113,AA113,AE113,AH113,AM113,AS113,AX113,BB113,AY113)+SUM(F116,H116,V116:W116,AA116,AE116,AH116,AM116,AS116,AX116,BB116,AY116)</f>
        <v>91291.335616613287</v>
      </c>
      <c r="BJ66" s="13">
        <f>SUM(E68,I68,AG68,BA68)+SUM(E70,I70,AG70,BA70)+SUM(E84,I84,AG84,BA84)+SUM(E85,I85,AG85,BA85)+SUM(E89,I89,AG89,BA89)+SUM(E93,I93,AG93,BA93)+SUM(E96,I96,AG96,BA96)+SUM(E101,I101,AG101,BA101)+SUM(E107,I107,AG107,BA107)+SUM(E112,I112,AG112,BA112)+SUM(E113,I113,AG113,BA113)+SUM(E116,I116,AG116,BA116)</f>
        <v>51179.886176996391</v>
      </c>
      <c r="BK66" s="13">
        <f>SUM(J68:K68,Z68,AL68,AP68)+SUM(J70:K70,Z70,AL70,AP70)+SUM(J84:K84,Z84,AL84,AP84)+SUM(J85:K85,Z85,AL85,AP85)+SUM(J89:K89,Z89,AL89,AP89)+SUM(J93:K93,Z93,AL93,AP93)+SUM(J96:K96,Z96,AL96,AP96)+SUM(J101:K101,Z101,AL101,AP101)+SUM(J107:K107,Z107,AL107,AP107)+SUM(J112:K112,Z112,AL112,AP112)+SUM(J113:K113,Z113,AL113,AP113)+SUM(J116:K116,Z116,AL116,AP116)</f>
        <v>459217.09478043672</v>
      </c>
      <c r="BL66" s="13">
        <f>BC68+BC70+BC84+BC85+BC89+BC93+BC96+BC101+BC107+BC112+BC113+BC116</f>
        <v>2638.5991808163099</v>
      </c>
      <c r="BM66" s="13">
        <f>SUM(BG66:BL66)</f>
        <v>658284.58403614932</v>
      </c>
    </row>
    <row r="67" spans="1:65" x14ac:dyDescent="0.3">
      <c r="A67" s="23" t="s">
        <v>4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2.9253397718204087E-2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1.875824037245388</v>
      </c>
      <c r="AM67" s="22">
        <v>0</v>
      </c>
      <c r="AN67" s="22">
        <v>0</v>
      </c>
      <c r="AO67" s="22">
        <v>0</v>
      </c>
      <c r="AP67" s="22">
        <v>0</v>
      </c>
      <c r="AQ67" s="22">
        <v>0</v>
      </c>
      <c r="AR67" s="22">
        <v>0</v>
      </c>
      <c r="AS67" s="22">
        <v>0</v>
      </c>
      <c r="AT67" s="22">
        <v>7.7741906264816349E-2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0.14185894235951024</v>
      </c>
      <c r="BD67" s="22">
        <v>2.1246782835879188</v>
      </c>
      <c r="BF67" s="12" t="s">
        <v>64</v>
      </c>
      <c r="BG67" s="13">
        <f>B67+AJ67+B71+AJ71+B95+AJ95+B115+AJ115</f>
        <v>423.87045652203864</v>
      </c>
      <c r="BH67" s="13">
        <f>SUM(C67,D67,G67,L67:U67,X67:Y67,AB67:AD67,AF67,AI67,AK67,AN67:AO67,AQ67,AT67:AW67,AZ67,AR67)+SUM(C71,D71,G71,L71:U71,X71:Y71,AB71:AD71,AF71,AI71,AK71,AN71:AO71,AQ71,AT71:AW71,AZ71,AR71)+SUM(C95,D95,G95,L95:U95,X95:Y95,AB95:AD95,AF95,AI95,AK95,AN95:AO95,AQ95,AT95:AW95,AZ95,AR95)+SUM(C115,D115,G115,L115:U115,X115:Y115,AB115:AD115,AF115,AI115,AK115,AN115:AO115,AQ115,AT115:AW115,AZ115,AR115)</f>
        <v>95136.614960989595</v>
      </c>
      <c r="BI67" s="13">
        <f>SUM(F67,H67,V67:W67,AA67,AE67,AH67,AM67,AS67,AX67,BB67,AY67)+SUM(F71,H71,V71:W71,AA71,AE71,AH71,AM71,AS71,AX71,BB71,AY71)+SUM(F95,H95,V95:W95,AA95,AE95,AH95,AM95,AS95,AX95,BB95,AY95)+SUM(F115,H115,V115:W115,AA115,AE115,AH115,AM115,AS115,AX115,BB115,AY115)</f>
        <v>51738.935447709067</v>
      </c>
      <c r="BJ67" s="13">
        <f>SUM(E67,I67,AG67,BA67)+SUM(E71,I71,AG71,BA71)+SUM(E95,I95,AG95,BA95)+SUM(E115,I115,AG115,BA115)</f>
        <v>7428.132945597039</v>
      </c>
      <c r="BK67" s="13">
        <f>SUM(J67:K67,Z67,AL67,AP67)+SUM(J71:K71,Z71,AL71,AP71)+SUM(J95:K95,Z95,AL95,AP95)+SUM(J115:K115,Z115,AL115,AP115)</f>
        <v>186890.18067729237</v>
      </c>
      <c r="BL67" s="13">
        <f>BC67+BC71+BC95+BC115</f>
        <v>7897.4746912751962</v>
      </c>
      <c r="BM67" s="13">
        <f>SUM(BG67:BL67)</f>
        <v>349515.20917938533</v>
      </c>
    </row>
    <row r="68" spans="1:65" x14ac:dyDescent="0.3">
      <c r="A68" s="23" t="s">
        <v>5</v>
      </c>
      <c r="B68" s="22">
        <v>0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F68" s="12" t="s">
        <v>59</v>
      </c>
      <c r="BG68" s="13">
        <f>B72+AJ72+B73+AJ73+B88+AJ88+B100+AJ100+B104+AJ104</f>
        <v>24.753537531890817</v>
      </c>
      <c r="BH68" s="13">
        <f>SUM(C72,D72,G72,L72:U72,X72:Y72,AB72:AD72,AF72,AI72,AK72,AN72:AO72,AQ72,AT72:AW72,AZ72,AR72)+SUM(C73,D73,G73,L73:U73,X73:Y73,AB73:AD73,AF73,AI73,AK73,AN73:AO73,AQ73,AT73:AW73,AZ73,AR73)+SUM(C88,D88,G88,L88:U88,X88:Y88,AB88:AD88,AF88,AI88,AK88,AN88:AO88,AQ88,AT88:AW88,AZ88,AR88)+SUM(C100,D100,G100,L100:U100,X100:Y100,AB100:AD100,AF100,AI100,AK100,AN100:AO100,AQ100,AT100:AW100,AZ100,AR100)+SUM(C104,D104,G104,L104:U104,X104:Y104,AB104:AD104,AF104,AI104,AK104,AN104:AO104,AQ104,AT104:AW104,AZ104,AR104)</f>
        <v>53608.690539541552</v>
      </c>
      <c r="BI68" s="13">
        <f>SUM(F72,H72,V72:W72,AA72,AE72,AH72,AM72,AS72,AX72,BB72,AY72)+SUM(F73,H73,V73:W73,AA73,AE73,AH73,AM73,AS73,AX73,BB73,AY73)+SUM(F88,H88,V88:W88,AA88,AE88,AH88,AM88,AS88,AX88,BB88,AY88)+SUM(F100,H100,V100:W100,AA100,AE100,AH100,AM100,AS100,AX100,BB100,AY100)+SUM(F104,H104,V104:W104,AA104,AE104,AH104,AM104,AS104,AX104,BB104,AY104)</f>
        <v>248454.73116647673</v>
      </c>
      <c r="BJ68" s="13">
        <f>SUM(E72,I72,AG72,BA72)+SUM(E73,I73,AG73,BA73)+SUM(E88,I88,AG88,BA88)+SUM(E100,I100,AG100,BA100)+SUM(E104,I104,AG104,BA104)</f>
        <v>81031.32709582425</v>
      </c>
      <c r="BK68" s="13">
        <f>SUM(J72:K72,Z72,AL72,AP72)+SUM(J73:K73,Z73,AL73,AP73)+SUM(J88:K88,Z88,AL88,AP88)+SUM(J100:K100,Z100,AL100,AP100)+SUM(J104:K104,Z104,AL104,AP104)</f>
        <v>478442.90649493888</v>
      </c>
      <c r="BL68" s="13">
        <f>BC72+BC73+BC88+BC100+BC104</f>
        <v>47958.57546165456</v>
      </c>
      <c r="BM68" s="13">
        <f>SUM(BG68:BL68)</f>
        <v>909520.98429596785</v>
      </c>
    </row>
    <row r="69" spans="1:65" x14ac:dyDescent="0.3">
      <c r="A69" s="23" t="s">
        <v>6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0</v>
      </c>
      <c r="AQ69" s="22"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F69" s="12" t="s">
        <v>60</v>
      </c>
      <c r="BG69" s="13">
        <f>B117+AJ117</f>
        <v>0.35503916180325507</v>
      </c>
      <c r="BH69" s="13">
        <f>SUM(C117,D117,G117,L117:U117,X117:Y117,AB117:AD117,AF117,AI117,AK117,AN117:AO117,AQ117,AT117:AW117,AZ117,AR117)</f>
        <v>488.04069659827616</v>
      </c>
      <c r="BI69" s="13">
        <f>SUM(F117,H117,V117:W117,AA117,AE117,AH117,AM117,AS117,AX117,BB117,AY117)</f>
        <v>126.51662839973694</v>
      </c>
      <c r="BJ69" s="13">
        <f>SUM(E117,I117,AG117,BA117)</f>
        <v>131.32473237929841</v>
      </c>
      <c r="BK69" s="13">
        <f>SUM(J117:K117,Z117,AL117,AP117)</f>
        <v>25085.116156387416</v>
      </c>
      <c r="BL69" s="13">
        <f>BC117</f>
        <v>0</v>
      </c>
      <c r="BM69" s="13">
        <f>SUM(BG69:BL69)</f>
        <v>25831.353252926532</v>
      </c>
    </row>
    <row r="70" spans="1:65" x14ac:dyDescent="0.3">
      <c r="A70" s="23" t="s">
        <v>7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F70" s="12" t="s">
        <v>61</v>
      </c>
      <c r="BG70" s="13">
        <f>B118+AJ118</f>
        <v>1665.7161733452515</v>
      </c>
      <c r="BH70" s="13">
        <f>SUM(C118,D118,G118,L118:U118,X118:Y118,AB118:AD118,AF118,AI118,AK118,AN118:AO118,AQ118,AT118:AW118,AZ118,AR118)</f>
        <v>438307.8730967287</v>
      </c>
      <c r="BI70" s="13">
        <f>SUM(F118,H118,V118:W118,AA118,AE118,AH118,AM118,AS118,AX118,BB118,AY118)</f>
        <v>473080.15998949111</v>
      </c>
      <c r="BJ70" s="13">
        <f>SUM(E118,I118,AG118,BA118)</f>
        <v>258894.73531139613</v>
      </c>
      <c r="BK70" s="13">
        <f>SUM(J118:K118,Z118,AL118,AP118)</f>
        <v>1441136.5718079603</v>
      </c>
      <c r="BL70" s="13">
        <f>BC118</f>
        <v>89914.972639777436</v>
      </c>
      <c r="BM70" s="13">
        <f>SUM(BG70:BL70)</f>
        <v>2703000.0290186987</v>
      </c>
    </row>
    <row r="71" spans="1:65" x14ac:dyDescent="0.3">
      <c r="A71" s="25" t="s">
        <v>8</v>
      </c>
      <c r="B71" s="22">
        <v>0</v>
      </c>
      <c r="C71" s="22">
        <v>0.68004131407934709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35.860257556286705</v>
      </c>
      <c r="K71" s="22">
        <v>1.2070032044826127</v>
      </c>
      <c r="L71" s="22">
        <v>0</v>
      </c>
      <c r="M71" s="22">
        <v>0</v>
      </c>
      <c r="N71" s="22">
        <v>0</v>
      </c>
      <c r="O71" s="22">
        <v>0.63035061110595936</v>
      </c>
      <c r="P71" s="22">
        <v>0</v>
      </c>
      <c r="Q71" s="22">
        <v>1.4005565071934698</v>
      </c>
      <c r="R71" s="22">
        <v>25.707725622167516</v>
      </c>
      <c r="S71" s="22">
        <v>41.068564544553809</v>
      </c>
      <c r="T71" s="22">
        <v>0</v>
      </c>
      <c r="U71" s="22">
        <v>0</v>
      </c>
      <c r="V71" s="22">
        <v>5.327324236517879</v>
      </c>
      <c r="W71" s="22">
        <v>0</v>
      </c>
      <c r="X71" s="22">
        <v>0</v>
      </c>
      <c r="Y71" s="22">
        <v>1.5291913108584492</v>
      </c>
      <c r="Z71" s="22">
        <v>18.125485372494374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3.9247640719464503</v>
      </c>
      <c r="AJ71" s="22">
        <v>0</v>
      </c>
      <c r="AK71" s="22">
        <v>0</v>
      </c>
      <c r="AL71" s="22">
        <v>9.4532555092114308</v>
      </c>
      <c r="AM71" s="22">
        <v>0</v>
      </c>
      <c r="AN71" s="22">
        <v>0.916072153202939</v>
      </c>
      <c r="AO71" s="22">
        <v>0</v>
      </c>
      <c r="AP71" s="22">
        <v>12.859072320266453</v>
      </c>
      <c r="AQ71" s="22">
        <v>0</v>
      </c>
      <c r="AR71" s="22">
        <v>0</v>
      </c>
      <c r="AS71" s="22">
        <v>3.4871653006001644</v>
      </c>
      <c r="AT71" s="22">
        <v>0</v>
      </c>
      <c r="AU71" s="22">
        <v>0</v>
      </c>
      <c r="AV71" s="22">
        <v>10.134499017717555</v>
      </c>
      <c r="AW71" s="22">
        <v>5.5276899743137973</v>
      </c>
      <c r="AX71" s="22">
        <v>323.0232307709702</v>
      </c>
      <c r="AY71" s="22">
        <v>36.95465521612801</v>
      </c>
      <c r="AZ71" s="22">
        <v>5.1910755348166537</v>
      </c>
      <c r="BA71" s="22">
        <v>3243.8042813250463</v>
      </c>
      <c r="BB71" s="22">
        <v>1.7195387617645719</v>
      </c>
      <c r="BC71" s="22">
        <v>19.681525692217477</v>
      </c>
      <c r="BD71" s="22">
        <v>3808.2133259279422</v>
      </c>
    </row>
    <row r="72" spans="1:65" x14ac:dyDescent="0.3">
      <c r="A72" s="26" t="s">
        <v>9</v>
      </c>
      <c r="B72" s="22">
        <v>4.2903348623777564</v>
      </c>
      <c r="C72" s="22">
        <v>11.258421501041726</v>
      </c>
      <c r="D72" s="22">
        <v>3.8081398594226821</v>
      </c>
      <c r="E72" s="22">
        <v>2.7151495402206862</v>
      </c>
      <c r="F72" s="22">
        <v>0</v>
      </c>
      <c r="G72" s="22">
        <v>0</v>
      </c>
      <c r="H72" s="22">
        <v>0</v>
      </c>
      <c r="I72" s="22">
        <v>53.255438388815882</v>
      </c>
      <c r="J72" s="22">
        <v>0</v>
      </c>
      <c r="K72" s="22">
        <v>983.82307892339031</v>
      </c>
      <c r="L72" s="22">
        <v>0</v>
      </c>
      <c r="M72" s="22">
        <v>0</v>
      </c>
      <c r="N72" s="22">
        <v>0.36620990194972103</v>
      </c>
      <c r="O72" s="22">
        <v>1.1211274380023251</v>
      </c>
      <c r="P72" s="22">
        <v>0</v>
      </c>
      <c r="Q72" s="22">
        <v>7.9386229899420409</v>
      </c>
      <c r="R72" s="22">
        <v>832.28567255423252</v>
      </c>
      <c r="S72" s="22">
        <v>2933.4684184300986</v>
      </c>
      <c r="T72" s="22">
        <v>0</v>
      </c>
      <c r="U72" s="22">
        <v>0</v>
      </c>
      <c r="V72" s="22">
        <v>13686.629868040261</v>
      </c>
      <c r="W72" s="22">
        <v>235.87236432327214</v>
      </c>
      <c r="X72" s="22">
        <v>91.473973584948396</v>
      </c>
      <c r="Y72" s="22">
        <v>14.519312261125313</v>
      </c>
      <c r="Z72" s="22">
        <v>4031.8360867948686</v>
      </c>
      <c r="AA72" s="22">
        <v>0</v>
      </c>
      <c r="AB72" s="22">
        <v>0</v>
      </c>
      <c r="AC72" s="22">
        <v>9.1118833476603101</v>
      </c>
      <c r="AD72" s="22">
        <v>0</v>
      </c>
      <c r="AE72" s="22">
        <v>79149.127879557476</v>
      </c>
      <c r="AF72" s="22">
        <v>0</v>
      </c>
      <c r="AG72" s="22">
        <v>3.052628965321047</v>
      </c>
      <c r="AH72" s="22">
        <v>1.1955513717792541</v>
      </c>
      <c r="AI72" s="22">
        <v>6.0385334243610442</v>
      </c>
      <c r="AJ72" s="22">
        <v>0</v>
      </c>
      <c r="AK72" s="22">
        <v>0.15257674728165291</v>
      </c>
      <c r="AL72" s="22">
        <v>104792.15565802788</v>
      </c>
      <c r="AM72" s="22">
        <v>5129.9336329022462</v>
      </c>
      <c r="AN72" s="22">
        <v>2.3970897500214665</v>
      </c>
      <c r="AO72" s="22">
        <v>2.5516315420424446E-2</v>
      </c>
      <c r="AP72" s="22">
        <v>78749.072992674439</v>
      </c>
      <c r="AQ72" s="22">
        <v>0</v>
      </c>
      <c r="AR72" s="22">
        <v>2467.4650501560986</v>
      </c>
      <c r="AS72" s="22">
        <v>742.24652646981713</v>
      </c>
      <c r="AT72" s="22">
        <v>0</v>
      </c>
      <c r="AU72" s="22">
        <v>0</v>
      </c>
      <c r="AV72" s="22">
        <v>0.15265686794387354</v>
      </c>
      <c r="AW72" s="22">
        <v>11.380750567298195</v>
      </c>
      <c r="AX72" s="22">
        <v>50702.416016355943</v>
      </c>
      <c r="AY72" s="22">
        <v>1258.2019109465193</v>
      </c>
      <c r="AZ72" s="22">
        <v>114.17189219674692</v>
      </c>
      <c r="BA72" s="22">
        <v>5329.9045818561626</v>
      </c>
      <c r="BB72" s="22">
        <v>40270.307907732094</v>
      </c>
      <c r="BC72" s="22">
        <v>44102.130373725849</v>
      </c>
      <c r="BD72" s="22">
        <v>435735.30382935237</v>
      </c>
    </row>
    <row r="73" spans="1:65" x14ac:dyDescent="0.3">
      <c r="A73" s="23" t="s">
        <v>360</v>
      </c>
      <c r="B73" s="22">
        <v>0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</row>
    <row r="74" spans="1:65" x14ac:dyDescent="0.3">
      <c r="A74" s="23" t="s">
        <v>10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1.1706762208300851E-2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Q74" s="22"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1.1706762208300851E-2</v>
      </c>
    </row>
    <row r="75" spans="1:65" x14ac:dyDescent="0.3">
      <c r="A75" s="23" t="s">
        <v>11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</row>
    <row r="76" spans="1:65" x14ac:dyDescent="0.3">
      <c r="A76" s="23" t="s">
        <v>12</v>
      </c>
      <c r="B76" s="22">
        <v>0.2011325660449855</v>
      </c>
      <c r="C76" s="22">
        <v>36.50214032017599</v>
      </c>
      <c r="D76" s="22">
        <v>200.8810504852699</v>
      </c>
      <c r="E76" s="22">
        <v>0.64471452231383408</v>
      </c>
      <c r="F76" s="22">
        <v>0</v>
      </c>
      <c r="G76" s="22">
        <v>0</v>
      </c>
      <c r="H76" s="22">
        <v>0</v>
      </c>
      <c r="I76" s="22">
        <v>34.623160126892031</v>
      </c>
      <c r="J76" s="22">
        <v>128.8796953619493</v>
      </c>
      <c r="K76" s="22">
        <v>1.1994559348852689</v>
      </c>
      <c r="L76" s="22">
        <v>0</v>
      </c>
      <c r="M76" s="22">
        <v>0</v>
      </c>
      <c r="N76" s="22">
        <v>0</v>
      </c>
      <c r="O76" s="22">
        <v>5.3642175576926181E-2</v>
      </c>
      <c r="P76" s="22">
        <v>0</v>
      </c>
      <c r="Q76" s="22">
        <v>0.49403857699097481</v>
      </c>
      <c r="R76" s="22">
        <v>30.743181326722652</v>
      </c>
      <c r="S76" s="22">
        <v>77.11274162780893</v>
      </c>
      <c r="T76" s="22">
        <v>0</v>
      </c>
      <c r="U76" s="22">
        <v>0</v>
      </c>
      <c r="V76" s="22">
        <v>0.11562889347788712</v>
      </c>
      <c r="W76" s="22">
        <v>0.1735021925606649</v>
      </c>
      <c r="X76" s="22">
        <v>54.463327819438305</v>
      </c>
      <c r="Y76" s="22">
        <v>3.6659857898346586</v>
      </c>
      <c r="Z76" s="22">
        <v>3543.4748258552504</v>
      </c>
      <c r="AA76" s="22">
        <v>0</v>
      </c>
      <c r="AB76" s="22">
        <v>0</v>
      </c>
      <c r="AC76" s="22">
        <v>0</v>
      </c>
      <c r="AD76" s="22">
        <v>84.749754226739213</v>
      </c>
      <c r="AE76" s="22">
        <v>11798.451190248665</v>
      </c>
      <c r="AF76" s="22">
        <v>0</v>
      </c>
      <c r="AG76" s="22">
        <v>2.1030344839708395</v>
      </c>
      <c r="AH76" s="22">
        <v>7.1349893912093728E-4</v>
      </c>
      <c r="AI76" s="22">
        <v>0.32794454660753808</v>
      </c>
      <c r="AJ76" s="22">
        <v>0</v>
      </c>
      <c r="AK76" s="22">
        <v>0</v>
      </c>
      <c r="AL76" s="22">
        <v>325.09567334592924</v>
      </c>
      <c r="AM76" s="22">
        <v>1.3741315785864695E-2</v>
      </c>
      <c r="AN76" s="22">
        <v>20.922855428546534</v>
      </c>
      <c r="AO76" s="22">
        <v>1.7585075669257072E-2</v>
      </c>
      <c r="AP76" s="22">
        <v>110.99227884482181</v>
      </c>
      <c r="AQ76" s="22">
        <v>0</v>
      </c>
      <c r="AR76" s="22">
        <v>20.645450848477747</v>
      </c>
      <c r="AS76" s="22">
        <v>3.1887094009246399</v>
      </c>
      <c r="AT76" s="22">
        <v>4.1770628079387304</v>
      </c>
      <c r="AU76" s="22">
        <v>0</v>
      </c>
      <c r="AV76" s="22">
        <v>6.6140550971403007</v>
      </c>
      <c r="AW76" s="22">
        <v>7.0363141440154015E-2</v>
      </c>
      <c r="AX76" s="22">
        <v>1.5041071871787625E-3</v>
      </c>
      <c r="AY76" s="22">
        <v>2.0595638294446179E-2</v>
      </c>
      <c r="AZ76" s="22">
        <v>75.797031411051677</v>
      </c>
      <c r="BA76" s="22">
        <v>3668.6628939710668</v>
      </c>
      <c r="BB76" s="22">
        <v>0</v>
      </c>
      <c r="BC76" s="22">
        <v>55.046896976792574</v>
      </c>
      <c r="BD76" s="22">
        <v>20290.127557991185</v>
      </c>
    </row>
    <row r="77" spans="1:65" x14ac:dyDescent="0.3">
      <c r="A77" s="23" t="s">
        <v>13</v>
      </c>
      <c r="B77" s="22">
        <v>3.2899859600898323E-3</v>
      </c>
      <c r="C77" s="22">
        <v>5.5880205296560854E-2</v>
      </c>
      <c r="D77" s="22">
        <v>8.3186492647883779E-3</v>
      </c>
      <c r="E77" s="22">
        <v>1.054578961720266E-2</v>
      </c>
      <c r="F77" s="22">
        <v>0</v>
      </c>
      <c r="G77" s="22">
        <v>0</v>
      </c>
      <c r="H77" s="22">
        <v>0</v>
      </c>
      <c r="I77" s="22">
        <v>72.750237234413959</v>
      </c>
      <c r="J77" s="22">
        <v>2.1906118151048175</v>
      </c>
      <c r="K77" s="22">
        <v>7.8745516291954206E-4</v>
      </c>
      <c r="L77" s="22">
        <v>0</v>
      </c>
      <c r="M77" s="22">
        <v>0</v>
      </c>
      <c r="N77" s="22">
        <v>1.6540898738212363E-4</v>
      </c>
      <c r="O77" s="22">
        <v>0</v>
      </c>
      <c r="P77" s="22">
        <v>0</v>
      </c>
      <c r="Q77" s="22">
        <v>1.2485476717937918</v>
      </c>
      <c r="R77" s="22">
        <v>0.78701584675723613</v>
      </c>
      <c r="S77" s="22">
        <v>146.53339496809764</v>
      </c>
      <c r="T77" s="22">
        <v>0</v>
      </c>
      <c r="U77" s="22">
        <v>0</v>
      </c>
      <c r="V77" s="22">
        <v>1.8913766358347299E-3</v>
      </c>
      <c r="W77" s="22">
        <v>2.8380276192653945E-3</v>
      </c>
      <c r="X77" s="22">
        <v>0.88760297877827932</v>
      </c>
      <c r="Y77" s="22">
        <v>5.9965633689311522E-2</v>
      </c>
      <c r="Z77" s="22">
        <v>6.058234665302594</v>
      </c>
      <c r="AA77" s="22">
        <v>0</v>
      </c>
      <c r="AB77" s="22">
        <v>0</v>
      </c>
      <c r="AC77" s="22">
        <v>0</v>
      </c>
      <c r="AD77" s="22">
        <v>0</v>
      </c>
      <c r="AE77" s="22">
        <v>0.45284944163856428</v>
      </c>
      <c r="AF77" s="22">
        <v>0</v>
      </c>
      <c r="AG77" s="22">
        <v>6.0282416113572997E-2</v>
      </c>
      <c r="AH77" s="22">
        <v>0</v>
      </c>
      <c r="AI77" s="22">
        <v>1.0066843725035806</v>
      </c>
      <c r="AJ77" s="22">
        <v>0</v>
      </c>
      <c r="AK77" s="22">
        <v>8.765213073422796</v>
      </c>
      <c r="AL77" s="22">
        <v>8.6708236923198747</v>
      </c>
      <c r="AM77" s="22">
        <v>2.1860979888927275E-4</v>
      </c>
      <c r="AN77" s="22">
        <v>6.5826604313082629E-4</v>
      </c>
      <c r="AO77" s="22">
        <v>2.8764437901136926E-4</v>
      </c>
      <c r="AP77" s="22">
        <v>0.15531895232334522</v>
      </c>
      <c r="AQ77" s="22">
        <v>0</v>
      </c>
      <c r="AR77" s="22">
        <v>0.2024728503293596</v>
      </c>
      <c r="AS77" s="22">
        <v>5.2134640604069853E-2</v>
      </c>
      <c r="AT77" s="22">
        <v>0</v>
      </c>
      <c r="AU77" s="22">
        <v>0</v>
      </c>
      <c r="AV77" s="22">
        <v>1.9723189543189146</v>
      </c>
      <c r="AW77" s="22">
        <v>12.917762007616824</v>
      </c>
      <c r="AX77" s="22">
        <v>0</v>
      </c>
      <c r="AY77" s="22">
        <v>33.757235976779043</v>
      </c>
      <c r="AZ77" s="22">
        <v>84.630244497022787</v>
      </c>
      <c r="BA77" s="22">
        <v>79.930215611761398</v>
      </c>
      <c r="BB77" s="22">
        <v>0</v>
      </c>
      <c r="BC77" s="22">
        <v>224.69946702229822</v>
      </c>
      <c r="BD77" s="22">
        <v>687.87351574175523</v>
      </c>
    </row>
    <row r="78" spans="1:65" x14ac:dyDescent="0.3">
      <c r="A78" s="23" t="s">
        <v>14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</row>
    <row r="79" spans="1:65" x14ac:dyDescent="0.3">
      <c r="A79" s="23" t="s">
        <v>15</v>
      </c>
      <c r="B79" s="22">
        <v>0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</row>
    <row r="80" spans="1:65" x14ac:dyDescent="0.3">
      <c r="A80" s="23" t="s">
        <v>16</v>
      </c>
      <c r="B80" s="22">
        <v>13.151242274514399</v>
      </c>
      <c r="C80" s="22">
        <v>546.19511045617207</v>
      </c>
      <c r="D80" s="22">
        <v>151.91098253583803</v>
      </c>
      <c r="E80" s="22">
        <v>6.9878388307406762</v>
      </c>
      <c r="F80" s="22">
        <v>0</v>
      </c>
      <c r="G80" s="22">
        <v>0</v>
      </c>
      <c r="H80" s="22">
        <v>0</v>
      </c>
      <c r="I80" s="22">
        <v>351.35479922786317</v>
      </c>
      <c r="J80" s="22">
        <v>4036.1710573602973</v>
      </c>
      <c r="K80" s="22">
        <v>31.980371930128062</v>
      </c>
      <c r="L80" s="22">
        <v>0</v>
      </c>
      <c r="M80" s="22">
        <v>0</v>
      </c>
      <c r="N80" s="22">
        <v>366.72381355393622</v>
      </c>
      <c r="O80" s="22">
        <v>5.8702389407856179</v>
      </c>
      <c r="P80" s="22">
        <v>0</v>
      </c>
      <c r="Q80" s="22">
        <v>120.66363656806828</v>
      </c>
      <c r="R80" s="22">
        <v>0</v>
      </c>
      <c r="S80" s="22">
        <v>10845.492886543594</v>
      </c>
      <c r="T80" s="22">
        <v>4.5026008493464814E-4</v>
      </c>
      <c r="U80" s="22">
        <v>8.0646083812644811</v>
      </c>
      <c r="V80" s="22">
        <v>54.820896664047858</v>
      </c>
      <c r="W80" s="22">
        <v>1.707860976826127</v>
      </c>
      <c r="X80" s="22">
        <v>2732.8058140302842</v>
      </c>
      <c r="Y80" s="22">
        <v>4166.9881091689249</v>
      </c>
      <c r="Z80" s="22">
        <v>9836.6323470176176</v>
      </c>
      <c r="AA80" s="22">
        <v>0</v>
      </c>
      <c r="AB80" s="22">
        <v>0</v>
      </c>
      <c r="AC80" s="22">
        <v>0</v>
      </c>
      <c r="AD80" s="22">
        <v>0.4529616454442561</v>
      </c>
      <c r="AE80" s="22">
        <v>408.68355712056314</v>
      </c>
      <c r="AF80" s="22">
        <v>0</v>
      </c>
      <c r="AG80" s="22">
        <v>20.70490515391111</v>
      </c>
      <c r="AH80" s="22">
        <v>1.9525371437641166E-2</v>
      </c>
      <c r="AI80" s="22">
        <v>11588.231795249152</v>
      </c>
      <c r="AJ80" s="22">
        <v>0</v>
      </c>
      <c r="AK80" s="22">
        <v>1.5592506741286862</v>
      </c>
      <c r="AL80" s="22">
        <v>22723.320611599076</v>
      </c>
      <c r="AM80" s="22">
        <v>0.1418618286280427</v>
      </c>
      <c r="AN80" s="22">
        <v>21.766373801141118</v>
      </c>
      <c r="AO80" s="22">
        <v>7.4848714154060305</v>
      </c>
      <c r="AP80" s="22">
        <v>2245.5730139585262</v>
      </c>
      <c r="AQ80" s="22">
        <v>1.5011671231721169</v>
      </c>
      <c r="AR80" s="22">
        <v>71.27959572052535</v>
      </c>
      <c r="AS80" s="22">
        <v>9927.3221180705732</v>
      </c>
      <c r="AT80" s="22">
        <v>0</v>
      </c>
      <c r="AU80" s="22">
        <v>0</v>
      </c>
      <c r="AV80" s="22">
        <v>1.2671583928009365</v>
      </c>
      <c r="AW80" s="22">
        <v>61.72288702589718</v>
      </c>
      <c r="AX80" s="22">
        <v>203.00895171698477</v>
      </c>
      <c r="AY80" s="22">
        <v>8.1745870368122731</v>
      </c>
      <c r="AZ80" s="22">
        <v>936.43859845932593</v>
      </c>
      <c r="BA80" s="22">
        <v>36115.345189445332</v>
      </c>
      <c r="BB80" s="22">
        <v>22.097864448422662</v>
      </c>
      <c r="BC80" s="22">
        <v>13761.367155557631</v>
      </c>
      <c r="BD80" s="22">
        <v>131404.98606553589</v>
      </c>
    </row>
    <row r="81" spans="1:56" x14ac:dyDescent="0.3">
      <c r="A81" s="23" t="s">
        <v>17</v>
      </c>
      <c r="B81" s="22">
        <v>883.42978321630767</v>
      </c>
      <c r="C81" s="22">
        <v>33494.000600294952</v>
      </c>
      <c r="D81" s="22">
        <v>943.2242670583438</v>
      </c>
      <c r="E81" s="22">
        <v>9.7319920008113474</v>
      </c>
      <c r="F81" s="22">
        <v>140.17857172253414</v>
      </c>
      <c r="G81" s="22">
        <v>1.1589694586217842</v>
      </c>
      <c r="H81" s="22">
        <v>0</v>
      </c>
      <c r="I81" s="22">
        <v>672.79857483722969</v>
      </c>
      <c r="J81" s="22">
        <v>38866.24729238476</v>
      </c>
      <c r="K81" s="22">
        <v>261.58525218366754</v>
      </c>
      <c r="L81" s="22">
        <v>4.0523407644118331E-3</v>
      </c>
      <c r="M81" s="22">
        <v>0.15488946921751895</v>
      </c>
      <c r="N81" s="22">
        <v>879.40804649837207</v>
      </c>
      <c r="O81" s="22">
        <v>182.7068537281892</v>
      </c>
      <c r="P81" s="22">
        <v>1.0914304458815873</v>
      </c>
      <c r="Q81" s="22">
        <v>163.75275466003268</v>
      </c>
      <c r="R81" s="22">
        <v>18986.814985583624</v>
      </c>
      <c r="S81" s="22">
        <v>0</v>
      </c>
      <c r="T81" s="22">
        <v>2.6592360616240316</v>
      </c>
      <c r="U81" s="22">
        <v>20.250447319935798</v>
      </c>
      <c r="V81" s="22">
        <v>26.037020157878949</v>
      </c>
      <c r="W81" s="22">
        <v>8.6933267631597619</v>
      </c>
      <c r="X81" s="22">
        <v>14229.258966458441</v>
      </c>
      <c r="Y81" s="22">
        <v>26411.835452855372</v>
      </c>
      <c r="Z81" s="22">
        <v>26049.124168681468</v>
      </c>
      <c r="AA81" s="22">
        <v>0</v>
      </c>
      <c r="AB81" s="22">
        <v>0</v>
      </c>
      <c r="AC81" s="22">
        <v>82.556087092937616</v>
      </c>
      <c r="AD81" s="22">
        <v>18.999624803987349</v>
      </c>
      <c r="AE81" s="22">
        <v>20048.626996954412</v>
      </c>
      <c r="AF81" s="22">
        <v>0.60379877389736314</v>
      </c>
      <c r="AG81" s="22">
        <v>31.391633554047562</v>
      </c>
      <c r="AH81" s="22">
        <v>0.16167489727201773</v>
      </c>
      <c r="AI81" s="22">
        <v>1529.3396641503871</v>
      </c>
      <c r="AJ81" s="22">
        <v>0</v>
      </c>
      <c r="AK81" s="22">
        <v>99.818608489247083</v>
      </c>
      <c r="AL81" s="22">
        <v>107182.49437575557</v>
      </c>
      <c r="AM81" s="22">
        <v>0.78633629685451556</v>
      </c>
      <c r="AN81" s="22">
        <v>28.154940378556297</v>
      </c>
      <c r="AO81" s="22">
        <v>22.042869032746406</v>
      </c>
      <c r="AP81" s="22">
        <v>18164.253401701724</v>
      </c>
      <c r="AQ81" s="22">
        <v>18.321082855990831</v>
      </c>
      <c r="AR81" s="22">
        <v>2148.0344004491512</v>
      </c>
      <c r="AS81" s="22">
        <v>12982.095048198778</v>
      </c>
      <c r="AT81" s="22">
        <v>0.62991385882357276</v>
      </c>
      <c r="AU81" s="22">
        <v>111.84550561793645</v>
      </c>
      <c r="AV81" s="22">
        <v>62.928707726862051</v>
      </c>
      <c r="AW81" s="22">
        <v>494.4670262975481</v>
      </c>
      <c r="AX81" s="22">
        <v>3.9861279833625303</v>
      </c>
      <c r="AY81" s="22">
        <v>40.239108684567924</v>
      </c>
      <c r="AZ81" s="22">
        <v>5701.0711382896206</v>
      </c>
      <c r="BA81" s="22">
        <v>53670.990429607962</v>
      </c>
      <c r="BB81" s="22">
        <v>69.897475065084919</v>
      </c>
      <c r="BC81" s="22">
        <v>8695.1326946969148</v>
      </c>
      <c r="BD81" s="22">
        <v>393443.01560539549</v>
      </c>
    </row>
    <row r="82" spans="1:56" x14ac:dyDescent="0.3">
      <c r="A82" s="23" t="s">
        <v>18</v>
      </c>
      <c r="B82" s="22">
        <v>0</v>
      </c>
      <c r="C82" s="22">
        <v>0</v>
      </c>
      <c r="D82" s="22">
        <v>0</v>
      </c>
      <c r="E82" s="22">
        <v>0</v>
      </c>
      <c r="F82" s="22">
        <v>0</v>
      </c>
      <c r="G82" s="22">
        <v>2.1612484076863107E-2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2.1612484076863107E-2</v>
      </c>
    </row>
    <row r="83" spans="1:56" x14ac:dyDescent="0.3">
      <c r="A83" s="23" t="s">
        <v>19</v>
      </c>
      <c r="B83" s="22">
        <v>1.3074828842344743E-3</v>
      </c>
      <c r="C83" s="22">
        <v>0.16705663644820679</v>
      </c>
      <c r="D83" s="22">
        <v>55.709933906785835</v>
      </c>
      <c r="E83" s="22">
        <v>4.1910329078892541E-3</v>
      </c>
      <c r="F83" s="22">
        <v>0</v>
      </c>
      <c r="G83" s="22">
        <v>0.9203316136064208</v>
      </c>
      <c r="H83" s="22">
        <v>0</v>
      </c>
      <c r="I83" s="22">
        <v>0.22507140516417362</v>
      </c>
      <c r="J83" s="22">
        <v>33.531332083114435</v>
      </c>
      <c r="K83" s="22">
        <v>9.7862656308150324</v>
      </c>
      <c r="L83" s="22">
        <v>5.4031210192157769E-3</v>
      </c>
      <c r="M83" s="22">
        <v>0</v>
      </c>
      <c r="N83" s="22">
        <v>10.59738709468839</v>
      </c>
      <c r="O83" s="22">
        <v>0.1362260220425815</v>
      </c>
      <c r="P83" s="22">
        <v>1.5759102972712685E-2</v>
      </c>
      <c r="Q83" s="22">
        <v>0.27922098052906408</v>
      </c>
      <c r="R83" s="22">
        <v>192.48115111894245</v>
      </c>
      <c r="S83" s="22">
        <v>133.82240296279906</v>
      </c>
      <c r="T83" s="22">
        <v>11.407339251819311</v>
      </c>
      <c r="U83" s="22">
        <v>0</v>
      </c>
      <c r="V83" s="22">
        <v>7.5165748699042084E-4</v>
      </c>
      <c r="W83" s="22">
        <v>1.127868806185695E-3</v>
      </c>
      <c r="X83" s="22">
        <v>0.48962394583671764</v>
      </c>
      <c r="Y83" s="22">
        <v>59.701753034124948</v>
      </c>
      <c r="Z83" s="22">
        <v>0.40530319594578706</v>
      </c>
      <c r="AA83" s="22">
        <v>0</v>
      </c>
      <c r="AB83" s="22">
        <v>8.2847855627975253E-2</v>
      </c>
      <c r="AC83" s="22">
        <v>3.943828083942583</v>
      </c>
      <c r="AD83" s="22">
        <v>0</v>
      </c>
      <c r="AE83" s="22">
        <v>0.28806601265329551</v>
      </c>
      <c r="AF83" s="22">
        <v>0</v>
      </c>
      <c r="AG83" s="22">
        <v>1.3670991460088848E-2</v>
      </c>
      <c r="AH83" s="22">
        <v>6.0646014637678724E-3</v>
      </c>
      <c r="AI83" s="22">
        <v>6.7713711984085682E-4</v>
      </c>
      <c r="AJ83" s="22">
        <v>0</v>
      </c>
      <c r="AK83" s="22">
        <v>0</v>
      </c>
      <c r="AL83" s="22">
        <v>1.7576994051415178</v>
      </c>
      <c r="AM83" s="22">
        <v>3.2883632485553736E-3</v>
      </c>
      <c r="AN83" s="22">
        <v>0.10427168304165291</v>
      </c>
      <c r="AO83" s="22">
        <v>20.554487190855522</v>
      </c>
      <c r="AP83" s="22">
        <v>1.5862901147386839</v>
      </c>
      <c r="AQ83" s="22">
        <v>14.013894883505991</v>
      </c>
      <c r="AR83" s="22">
        <v>3.3570336625896223E-2</v>
      </c>
      <c r="AS83" s="22">
        <v>3.3210684280985038E-2</v>
      </c>
      <c r="AT83" s="22">
        <v>0.37461639066562724</v>
      </c>
      <c r="AU83" s="22">
        <v>28.163768312662238</v>
      </c>
      <c r="AV83" s="22">
        <v>129.95593820198641</v>
      </c>
      <c r="AW83" s="22">
        <v>0.32821049916309442</v>
      </c>
      <c r="AX83" s="22">
        <v>1.2784616975417764E-2</v>
      </c>
      <c r="AY83" s="22">
        <v>1.3388406009720788E-4</v>
      </c>
      <c r="AZ83" s="22">
        <v>122.91404266649008</v>
      </c>
      <c r="BA83" s="22">
        <v>23.90592018839336</v>
      </c>
      <c r="BB83" s="22">
        <v>0</v>
      </c>
      <c r="BC83" s="22">
        <v>11.82829637510244</v>
      </c>
      <c r="BD83" s="22">
        <v>869.59451762794458</v>
      </c>
    </row>
    <row r="84" spans="1:56" x14ac:dyDescent="0.3">
      <c r="A84" s="23" t="s">
        <v>20</v>
      </c>
      <c r="B84" s="22">
        <v>0</v>
      </c>
      <c r="C84" s="22">
        <v>2.3498071526858018E-2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202.84022263020719</v>
      </c>
      <c r="K84" s="22">
        <v>21.547908911020411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1.3031135922548282E-2</v>
      </c>
      <c r="S84" s="22">
        <v>1.1619202055263443E-4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3.7063049976148385E-2</v>
      </c>
      <c r="AA84" s="22">
        <v>0</v>
      </c>
      <c r="AB84" s="22">
        <v>0</v>
      </c>
      <c r="AC84" s="22">
        <v>0</v>
      </c>
      <c r="AD84" s="22">
        <v>0</v>
      </c>
      <c r="AE84" s="22">
        <v>0.2380229717904804</v>
      </c>
      <c r="AF84" s="22">
        <v>0</v>
      </c>
      <c r="AG84" s="22">
        <v>0</v>
      </c>
      <c r="AH84" s="22">
        <v>1.335378211160468E-2</v>
      </c>
      <c r="AI84" s="22">
        <v>0</v>
      </c>
      <c r="AJ84" s="22">
        <v>0</v>
      </c>
      <c r="AK84" s="22">
        <v>0</v>
      </c>
      <c r="AL84" s="22">
        <v>61.887760694371003</v>
      </c>
      <c r="AM84" s="22">
        <v>7.0494214580574055E-3</v>
      </c>
      <c r="AN84" s="22">
        <v>0</v>
      </c>
      <c r="AO84" s="22">
        <v>0</v>
      </c>
      <c r="AP84" s="22">
        <v>3.3569724867662365</v>
      </c>
      <c r="AQ84" s="22">
        <v>0</v>
      </c>
      <c r="AR84" s="22">
        <v>4.0118658704391734E-2</v>
      </c>
      <c r="AS84" s="22">
        <v>2.7505766127265664E-2</v>
      </c>
      <c r="AT84" s="22">
        <v>0</v>
      </c>
      <c r="AU84" s="22">
        <v>0</v>
      </c>
      <c r="AV84" s="22">
        <v>0</v>
      </c>
      <c r="AW84" s="22">
        <v>0</v>
      </c>
      <c r="AX84" s="22">
        <v>2.8150735129095009E-2</v>
      </c>
      <c r="AY84" s="22">
        <v>0</v>
      </c>
      <c r="AZ84" s="22">
        <v>1.0760802883472049E-2</v>
      </c>
      <c r="BA84" s="22">
        <v>0.12648839965798939</v>
      </c>
      <c r="BB84" s="22">
        <v>0</v>
      </c>
      <c r="BC84" s="22">
        <v>5.4159331880444697</v>
      </c>
      <c r="BD84" s="22">
        <v>295.6139568977178</v>
      </c>
    </row>
    <row r="85" spans="1:56" x14ac:dyDescent="0.3">
      <c r="A85" s="23" t="s">
        <v>21</v>
      </c>
      <c r="B85" s="22">
        <v>0.12004715786558331</v>
      </c>
      <c r="C85" s="22">
        <v>355.10646391209394</v>
      </c>
      <c r="D85" s="22">
        <v>0.30353631098510886</v>
      </c>
      <c r="E85" s="22">
        <v>0.3848016637004098</v>
      </c>
      <c r="F85" s="22">
        <v>0</v>
      </c>
      <c r="G85" s="22">
        <v>0</v>
      </c>
      <c r="H85" s="22">
        <v>0</v>
      </c>
      <c r="I85" s="22">
        <v>20.665037250251906</v>
      </c>
      <c r="J85" s="22">
        <v>3362.2716034517425</v>
      </c>
      <c r="K85" s="22">
        <v>2.8733178621981034E-2</v>
      </c>
      <c r="L85" s="22">
        <v>0</v>
      </c>
      <c r="M85" s="22">
        <v>0</v>
      </c>
      <c r="N85" s="22">
        <v>6.0355512338131339E-3</v>
      </c>
      <c r="O85" s="22">
        <v>0.20683865008788474</v>
      </c>
      <c r="P85" s="22">
        <v>0</v>
      </c>
      <c r="Q85" s="22">
        <v>0.29486983739102124</v>
      </c>
      <c r="R85" s="22">
        <v>49.66626297642545</v>
      </c>
      <c r="S85" s="22">
        <v>166.59031122075322</v>
      </c>
      <c r="T85" s="22">
        <v>0</v>
      </c>
      <c r="U85" s="22">
        <v>0</v>
      </c>
      <c r="V85" s="22">
        <v>6.9013786788053089E-2</v>
      </c>
      <c r="W85" s="22">
        <v>0</v>
      </c>
      <c r="X85" s="22">
        <v>32.387437578137472</v>
      </c>
      <c r="Y85" s="22">
        <v>204.07042381964501</v>
      </c>
      <c r="Z85" s="22">
        <v>4969.6369702049087</v>
      </c>
      <c r="AA85" s="22">
        <v>0</v>
      </c>
      <c r="AB85" s="22">
        <v>0</v>
      </c>
      <c r="AC85" s="22">
        <v>0</v>
      </c>
      <c r="AD85" s="22">
        <v>0</v>
      </c>
      <c r="AE85" s="22">
        <v>32.122665916143177</v>
      </c>
      <c r="AF85" s="22">
        <v>0</v>
      </c>
      <c r="AG85" s="22">
        <v>1.2552085306640335</v>
      </c>
      <c r="AH85" s="22">
        <v>0</v>
      </c>
      <c r="AI85" s="22">
        <v>6.2171664120693824E-2</v>
      </c>
      <c r="AJ85" s="22">
        <v>0</v>
      </c>
      <c r="AK85" s="22">
        <v>0</v>
      </c>
      <c r="AL85" s="22">
        <v>2533.4290278036847</v>
      </c>
      <c r="AM85" s="22">
        <v>7.976777213209562E-3</v>
      </c>
      <c r="AN85" s="22">
        <v>2.4019241588228993E-2</v>
      </c>
      <c r="AO85" s="22">
        <v>1.049575608990826E-2</v>
      </c>
      <c r="AP85" s="22">
        <v>16.371987337953929</v>
      </c>
      <c r="AQ85" s="22">
        <v>0</v>
      </c>
      <c r="AR85" s="22">
        <v>1.4094137578972634</v>
      </c>
      <c r="AS85" s="22">
        <v>3538.9639978784517</v>
      </c>
      <c r="AT85" s="22">
        <v>0</v>
      </c>
      <c r="AU85" s="22">
        <v>0</v>
      </c>
      <c r="AV85" s="22">
        <v>6.560014246346264E-3</v>
      </c>
      <c r="AW85" s="22">
        <v>0.15306538810563128</v>
      </c>
      <c r="AX85" s="22">
        <v>0</v>
      </c>
      <c r="AY85" s="22">
        <v>1.229262814219177E-2</v>
      </c>
      <c r="AZ85" s="22">
        <v>45.339147686563706</v>
      </c>
      <c r="BA85" s="22">
        <v>2189.6590439297006</v>
      </c>
      <c r="BB85" s="22">
        <v>0</v>
      </c>
      <c r="BC85" s="22">
        <v>32.854141587673325</v>
      </c>
      <c r="BD85" s="22">
        <v>17553.489602448873</v>
      </c>
    </row>
    <row r="86" spans="1:56" x14ac:dyDescent="0.3">
      <c r="A86" s="23" t="s">
        <v>22</v>
      </c>
      <c r="B86" s="22">
        <v>8.9256454864035124E-3</v>
      </c>
      <c r="C86" s="22">
        <v>0.15160152907489347</v>
      </c>
      <c r="D86" s="22">
        <v>2.2568276936113411E-2</v>
      </c>
      <c r="E86" s="22">
        <v>2.8610450208357681E-2</v>
      </c>
      <c r="F86" s="22">
        <v>0</v>
      </c>
      <c r="G86" s="22">
        <v>0</v>
      </c>
      <c r="H86" s="22">
        <v>0</v>
      </c>
      <c r="I86" s="22">
        <v>1.5364694986415131</v>
      </c>
      <c r="J86" s="22">
        <v>3.0164032944913348</v>
      </c>
      <c r="K86" s="22">
        <v>2.1363451716572197E-3</v>
      </c>
      <c r="L86" s="22">
        <v>0</v>
      </c>
      <c r="M86" s="22">
        <v>0</v>
      </c>
      <c r="N86" s="22">
        <v>4.4875023770542634E-4</v>
      </c>
      <c r="O86" s="22">
        <v>2.3804749858954664E-3</v>
      </c>
      <c r="P86" s="22">
        <v>0</v>
      </c>
      <c r="Q86" s="22">
        <v>2.1923914568078705E-2</v>
      </c>
      <c r="R86" s="22">
        <v>2064.3357467871624</v>
      </c>
      <c r="S86" s="22">
        <v>18.231851732055564</v>
      </c>
      <c r="T86" s="22">
        <v>0</v>
      </c>
      <c r="U86" s="22">
        <v>0</v>
      </c>
      <c r="V86" s="22">
        <v>5.5784505864502805</v>
      </c>
      <c r="W86" s="22">
        <v>7.6994943800589993E-3</v>
      </c>
      <c r="X86" s="22">
        <v>0</v>
      </c>
      <c r="Y86" s="22">
        <v>0.162685188985948</v>
      </c>
      <c r="Z86" s="22">
        <v>818.85369626527267</v>
      </c>
      <c r="AA86" s="22">
        <v>0</v>
      </c>
      <c r="AB86" s="22">
        <v>0</v>
      </c>
      <c r="AC86" s="22">
        <v>0</v>
      </c>
      <c r="AD86" s="22">
        <v>0</v>
      </c>
      <c r="AE86" s="22">
        <v>2.3537685916969551</v>
      </c>
      <c r="AF86" s="22">
        <v>0</v>
      </c>
      <c r="AG86" s="22">
        <v>9.3326210760951239E-2</v>
      </c>
      <c r="AH86" s="22">
        <v>0</v>
      </c>
      <c r="AI86" s="22">
        <v>7.765305359303091</v>
      </c>
      <c r="AJ86" s="22">
        <v>0</v>
      </c>
      <c r="AK86" s="22">
        <v>0</v>
      </c>
      <c r="AL86" s="22">
        <v>931.09386433137274</v>
      </c>
      <c r="AM86" s="22">
        <v>2.4148876580613967</v>
      </c>
      <c r="AN86" s="22">
        <v>1.7858584832875495E-3</v>
      </c>
      <c r="AO86" s="22">
        <v>7.8037164424314654E-4</v>
      </c>
      <c r="AP86" s="22">
        <v>23.328358058692267</v>
      </c>
      <c r="AQ86" s="22">
        <v>0</v>
      </c>
      <c r="AR86" s="22">
        <v>0.10479154834083165</v>
      </c>
      <c r="AS86" s="22">
        <v>0.14143991045490037</v>
      </c>
      <c r="AT86" s="22">
        <v>0</v>
      </c>
      <c r="AU86" s="22">
        <v>0</v>
      </c>
      <c r="AV86" s="22">
        <v>4.8774467125830916E-4</v>
      </c>
      <c r="AW86" s="22">
        <v>3.1225000911290286E-3</v>
      </c>
      <c r="AX86" s="22">
        <v>0</v>
      </c>
      <c r="AY86" s="22">
        <v>9.1397116636650181E-4</v>
      </c>
      <c r="AZ86" s="22">
        <v>133.31317703567197</v>
      </c>
      <c r="BA86" s="22">
        <v>162.80369073041527</v>
      </c>
      <c r="BB86" s="22">
        <v>0</v>
      </c>
      <c r="BC86" s="22">
        <v>23.295638863576499</v>
      </c>
      <c r="BD86" s="22">
        <v>4198.6769369785115</v>
      </c>
    </row>
    <row r="87" spans="1:56" x14ac:dyDescent="0.3">
      <c r="A87" s="23" t="s">
        <v>23</v>
      </c>
      <c r="B87" s="22">
        <v>0.42057445925423992</v>
      </c>
      <c r="C87" s="22">
        <v>2787.0739595175551</v>
      </c>
      <c r="D87" s="22">
        <v>181.3930265397783</v>
      </c>
      <c r="E87" s="22">
        <v>1.3481181438059644</v>
      </c>
      <c r="F87" s="22">
        <v>0</v>
      </c>
      <c r="G87" s="22">
        <v>1.6209363057647332E-2</v>
      </c>
      <c r="H87" s="22">
        <v>0</v>
      </c>
      <c r="I87" s="22">
        <v>93.883616789907364</v>
      </c>
      <c r="J87" s="22">
        <v>2018.7680469237346</v>
      </c>
      <c r="K87" s="22">
        <v>0.1006641163060778</v>
      </c>
      <c r="L87" s="22">
        <v>3.0617685775556073E-2</v>
      </c>
      <c r="M87" s="22">
        <v>0</v>
      </c>
      <c r="N87" s="22">
        <v>31.891454344700829</v>
      </c>
      <c r="O87" s="22">
        <v>461.3427683774168</v>
      </c>
      <c r="P87" s="22">
        <v>5.6282510616831018E-2</v>
      </c>
      <c r="Q87" s="22">
        <v>1.036652130477187</v>
      </c>
      <c r="R87" s="22">
        <v>13212.392622789443</v>
      </c>
      <c r="S87" s="22">
        <v>10976.097978672677</v>
      </c>
      <c r="T87" s="22">
        <v>0</v>
      </c>
      <c r="U87" s="22">
        <v>0</v>
      </c>
      <c r="V87" s="22">
        <v>12.363685623778549</v>
      </c>
      <c r="W87" s="22">
        <v>0.36279848783565938</v>
      </c>
      <c r="X87" s="22">
        <v>342.40212577856101</v>
      </c>
      <c r="Y87" s="22">
        <v>0</v>
      </c>
      <c r="Z87" s="22">
        <v>675.78905705074874</v>
      </c>
      <c r="AA87" s="22">
        <v>0</v>
      </c>
      <c r="AB87" s="22">
        <v>0.34895156582435233</v>
      </c>
      <c r="AC87" s="22">
        <v>1.1256502123366204E-2</v>
      </c>
      <c r="AD87" s="22">
        <v>0</v>
      </c>
      <c r="AE87" s="22">
        <v>6584.8861913460687</v>
      </c>
      <c r="AF87" s="22">
        <v>3.3634428344618215</v>
      </c>
      <c r="AG87" s="22">
        <v>4.4052144997941536</v>
      </c>
      <c r="AH87" s="22">
        <v>0</v>
      </c>
      <c r="AI87" s="22">
        <v>1767.797524640336</v>
      </c>
      <c r="AJ87" s="22">
        <v>0</v>
      </c>
      <c r="AK87" s="22">
        <v>0</v>
      </c>
      <c r="AL87" s="22">
        <v>3224.4764220520087</v>
      </c>
      <c r="AM87" s="22">
        <v>73.714359603917515</v>
      </c>
      <c r="AN87" s="22">
        <v>8.4149260359644859E-2</v>
      </c>
      <c r="AO87" s="22">
        <v>3.6770940857426958E-2</v>
      </c>
      <c r="AP87" s="22">
        <v>3549.6155108676908</v>
      </c>
      <c r="AQ87" s="22">
        <v>0</v>
      </c>
      <c r="AR87" s="22">
        <v>106.46704218702868</v>
      </c>
      <c r="AS87" s="22">
        <v>2584.656199742431</v>
      </c>
      <c r="AT87" s="22">
        <v>2.2062744161797758E-2</v>
      </c>
      <c r="AU87" s="22">
        <v>2.0711963906993813E-2</v>
      </c>
      <c r="AV87" s="22">
        <v>0.23415440185425659</v>
      </c>
      <c r="AW87" s="22">
        <v>0.39022964671589033</v>
      </c>
      <c r="AX87" s="22">
        <v>0</v>
      </c>
      <c r="AY87" s="22">
        <v>1.9260537962580948</v>
      </c>
      <c r="AZ87" s="22">
        <v>1043.7836060628019</v>
      </c>
      <c r="BA87" s="22">
        <v>7677.203678036738</v>
      </c>
      <c r="BB87" s="22">
        <v>0</v>
      </c>
      <c r="BC87" s="22">
        <v>1637.5042803038218</v>
      </c>
      <c r="BD87" s="22">
        <v>59057.718072304582</v>
      </c>
    </row>
    <row r="88" spans="1:56" x14ac:dyDescent="0.3">
      <c r="A88" s="23" t="s">
        <v>24</v>
      </c>
      <c r="B88" s="22">
        <v>16.087578760162273</v>
      </c>
      <c r="C88" s="22">
        <v>2902.8418984827263</v>
      </c>
      <c r="D88" s="22">
        <v>205.98032509597107</v>
      </c>
      <c r="E88" s="22">
        <v>19.570986804337394</v>
      </c>
      <c r="F88" s="22">
        <v>0</v>
      </c>
      <c r="G88" s="22">
        <v>0</v>
      </c>
      <c r="H88" s="22">
        <v>0</v>
      </c>
      <c r="I88" s="22">
        <v>637.70476220731814</v>
      </c>
      <c r="J88" s="22">
        <v>41226.450486790207</v>
      </c>
      <c r="K88" s="22">
        <v>161.95782031799303</v>
      </c>
      <c r="L88" s="22">
        <v>0</v>
      </c>
      <c r="M88" s="22">
        <v>0</v>
      </c>
      <c r="N88" s="22">
        <v>63.452502873035172</v>
      </c>
      <c r="O88" s="22">
        <v>25.628566690872479</v>
      </c>
      <c r="P88" s="22">
        <v>0</v>
      </c>
      <c r="Q88" s="22">
        <v>428.24341399076383</v>
      </c>
      <c r="R88" s="22">
        <v>10039.579835336717</v>
      </c>
      <c r="S88" s="22">
        <v>10962.224611579204</v>
      </c>
      <c r="T88" s="22">
        <v>0</v>
      </c>
      <c r="U88" s="22">
        <v>0</v>
      </c>
      <c r="V88" s="22">
        <v>3.0322796659423839</v>
      </c>
      <c r="W88" s="22">
        <v>5.5217524139429184</v>
      </c>
      <c r="X88" s="22">
        <v>4258.8076298211981</v>
      </c>
      <c r="Y88" s="22">
        <v>1790.051285861641</v>
      </c>
      <c r="Z88" s="22">
        <v>0</v>
      </c>
      <c r="AA88" s="22">
        <v>0</v>
      </c>
      <c r="AB88" s="22">
        <v>0</v>
      </c>
      <c r="AC88" s="22">
        <v>144.06770653729066</v>
      </c>
      <c r="AD88" s="22">
        <v>0</v>
      </c>
      <c r="AE88" s="22">
        <v>5135.6022183412424</v>
      </c>
      <c r="AF88" s="22">
        <v>1002.2887181133649</v>
      </c>
      <c r="AG88" s="22">
        <v>39.922629658634925</v>
      </c>
      <c r="AH88" s="22">
        <v>9.9841060574567306E-2</v>
      </c>
      <c r="AI88" s="22">
        <v>739.69622235698421</v>
      </c>
      <c r="AJ88" s="22">
        <v>0</v>
      </c>
      <c r="AK88" s="22">
        <v>0</v>
      </c>
      <c r="AL88" s="22">
        <v>111193.21394293319</v>
      </c>
      <c r="AM88" s="22">
        <v>237.26823726888722</v>
      </c>
      <c r="AN88" s="22">
        <v>13.725076517439406</v>
      </c>
      <c r="AO88" s="22">
        <v>26.531134304690259</v>
      </c>
      <c r="AP88" s="22">
        <v>62888.912887876999</v>
      </c>
      <c r="AQ88" s="22">
        <v>3.0099119763291569</v>
      </c>
      <c r="AR88" s="22">
        <v>64.255537855157044</v>
      </c>
      <c r="AS88" s="22">
        <v>24822.224897848915</v>
      </c>
      <c r="AT88" s="22">
        <v>0</v>
      </c>
      <c r="AU88" s="22">
        <v>0</v>
      </c>
      <c r="AV88" s="22">
        <v>27.068367717579974</v>
      </c>
      <c r="AW88" s="22">
        <v>10.895068369534718</v>
      </c>
      <c r="AX88" s="22">
        <v>659.64779960753742</v>
      </c>
      <c r="AY88" s="22">
        <v>0.36469301520026276</v>
      </c>
      <c r="AZ88" s="22">
        <v>2589.7651118439635</v>
      </c>
      <c r="BA88" s="22">
        <v>64969.712323794862</v>
      </c>
      <c r="BB88" s="22">
        <v>5.6933692914512468</v>
      </c>
      <c r="BC88" s="22">
        <v>3431.5104910101209</v>
      </c>
      <c r="BD88" s="22">
        <v>350752.61192399205</v>
      </c>
    </row>
    <row r="89" spans="1:56" x14ac:dyDescent="0.3">
      <c r="A89" s="23" t="s">
        <v>25</v>
      </c>
      <c r="B89" s="22">
        <v>0</v>
      </c>
      <c r="C89" s="22">
        <v>0</v>
      </c>
      <c r="D89" s="22">
        <v>0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</row>
    <row r="90" spans="1:56" x14ac:dyDescent="0.3">
      <c r="A90" s="23" t="s">
        <v>26</v>
      </c>
      <c r="B90" s="22">
        <v>0</v>
      </c>
      <c r="C90" s="22">
        <v>0</v>
      </c>
      <c r="D90" s="22">
        <v>0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  <c r="AQ90" s="22">
        <v>0</v>
      </c>
      <c r="AR90" s="22">
        <v>8.5459364120596213</v>
      </c>
      <c r="AS90" s="22">
        <v>0</v>
      </c>
      <c r="AT90" s="22">
        <v>0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8.5459364120596213</v>
      </c>
    </row>
    <row r="91" spans="1:56" x14ac:dyDescent="0.3">
      <c r="A91" s="23" t="s">
        <v>27</v>
      </c>
      <c r="B91" s="22">
        <v>4.2952464195294819E-6</v>
      </c>
      <c r="C91" s="22">
        <v>59.470424972659515</v>
      </c>
      <c r="D91" s="22">
        <v>1.086042582045798E-5</v>
      </c>
      <c r="E91" s="22">
        <v>1.3768072461064275E-5</v>
      </c>
      <c r="F91" s="22">
        <v>0</v>
      </c>
      <c r="G91" s="22">
        <v>0</v>
      </c>
      <c r="H91" s="22">
        <v>0</v>
      </c>
      <c r="I91" s="22">
        <v>7.3938799415787884E-4</v>
      </c>
      <c r="J91" s="22">
        <v>4.186724921988093E-4</v>
      </c>
      <c r="K91" s="22">
        <v>1.028063344373E-6</v>
      </c>
      <c r="L91" s="22">
        <v>0</v>
      </c>
      <c r="M91" s="22">
        <v>0</v>
      </c>
      <c r="N91" s="22">
        <v>4.2558585387522614</v>
      </c>
      <c r="O91" s="22">
        <v>25.730257500501402</v>
      </c>
      <c r="P91" s="22">
        <v>10.90259769660757</v>
      </c>
      <c r="Q91" s="22">
        <v>215.92988870219676</v>
      </c>
      <c r="R91" s="22">
        <v>0.69112932671578386</v>
      </c>
      <c r="S91" s="22">
        <v>325.67502500551257</v>
      </c>
      <c r="T91" s="22">
        <v>0</v>
      </c>
      <c r="U91" s="22">
        <v>34.038311640804594</v>
      </c>
      <c r="V91" s="22">
        <v>2.4692897846983579E-6</v>
      </c>
      <c r="W91" s="22">
        <v>3.7051914865444041E-6</v>
      </c>
      <c r="X91" s="22">
        <v>1.1588114851581338E-3</v>
      </c>
      <c r="Y91" s="22">
        <v>26.683841701710794</v>
      </c>
      <c r="Z91" s="22">
        <v>1.2761765108803788E-3</v>
      </c>
      <c r="AA91" s="22">
        <v>0</v>
      </c>
      <c r="AB91" s="22">
        <v>17.647944029013534</v>
      </c>
      <c r="AC91" s="22">
        <v>0</v>
      </c>
      <c r="AD91" s="22">
        <v>90.009242278860839</v>
      </c>
      <c r="AE91" s="22">
        <v>5.9121831107475549E-4</v>
      </c>
      <c r="AF91" s="22">
        <v>0</v>
      </c>
      <c r="AG91" s="22">
        <v>4.4910933694359759E-5</v>
      </c>
      <c r="AH91" s="22">
        <v>0</v>
      </c>
      <c r="AI91" s="22">
        <v>28.760365149681615</v>
      </c>
      <c r="AJ91" s="22">
        <v>0</v>
      </c>
      <c r="AK91" s="22">
        <v>0</v>
      </c>
      <c r="AL91" s="22">
        <v>1.8489655189596948E-3</v>
      </c>
      <c r="AM91" s="22">
        <v>2.8540637174256216E-7</v>
      </c>
      <c r="AN91" s="22">
        <v>76.444257559434973</v>
      </c>
      <c r="AO91" s="22">
        <v>3.7553457796902878E-7</v>
      </c>
      <c r="AP91" s="22">
        <v>2.0277690602476096E-4</v>
      </c>
      <c r="AQ91" s="22">
        <v>0</v>
      </c>
      <c r="AR91" s="22">
        <v>85.659780286736321</v>
      </c>
      <c r="AS91" s="22">
        <v>6.8064463224023298E-5</v>
      </c>
      <c r="AT91" s="22">
        <v>0</v>
      </c>
      <c r="AU91" s="22">
        <v>0</v>
      </c>
      <c r="AV91" s="22">
        <v>2.3471507534756298E-7</v>
      </c>
      <c r="AW91" s="22">
        <v>232.10349407176705</v>
      </c>
      <c r="AX91" s="22">
        <v>0</v>
      </c>
      <c r="AY91" s="22">
        <v>4.3982604797255174E-7</v>
      </c>
      <c r="AZ91" s="22">
        <v>1.4781387623629591E-2</v>
      </c>
      <c r="BA91" s="22">
        <v>7.834525477862879E-2</v>
      </c>
      <c r="BB91" s="22">
        <v>0</v>
      </c>
      <c r="BC91" s="22">
        <v>8.8075706387817324E-2</v>
      </c>
      <c r="BD91" s="22">
        <v>1234.1900072561325</v>
      </c>
    </row>
    <row r="92" spans="1:56" x14ac:dyDescent="0.3">
      <c r="A92" s="23" t="s">
        <v>28</v>
      </c>
      <c r="B92" s="22">
        <v>0</v>
      </c>
      <c r="C92" s="22">
        <v>0</v>
      </c>
      <c r="D92" s="22">
        <v>0.300773736736345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v>0.45071034501958279</v>
      </c>
      <c r="AO92" s="22">
        <v>0</v>
      </c>
      <c r="AP92" s="22">
        <v>0</v>
      </c>
      <c r="AQ92" s="22"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9.7706438430818651E-2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0.84919052018674646</v>
      </c>
    </row>
    <row r="93" spans="1:56" x14ac:dyDescent="0.3">
      <c r="A93" s="23" t="s">
        <v>29</v>
      </c>
      <c r="B93" s="22">
        <v>1.7638929255262459</v>
      </c>
      <c r="C93" s="22">
        <v>370.25375125141255</v>
      </c>
      <c r="D93" s="22">
        <v>394.88484002728086</v>
      </c>
      <c r="E93" s="22">
        <v>5.6540191737973249</v>
      </c>
      <c r="F93" s="22">
        <v>0</v>
      </c>
      <c r="G93" s="22">
        <v>0</v>
      </c>
      <c r="H93" s="22">
        <v>0</v>
      </c>
      <c r="I93" s="22">
        <v>308.77222808068643</v>
      </c>
      <c r="J93" s="22">
        <v>19121.832415359102</v>
      </c>
      <c r="K93" s="22">
        <v>407.8540437866709</v>
      </c>
      <c r="L93" s="22">
        <v>0</v>
      </c>
      <c r="M93" s="22">
        <v>0</v>
      </c>
      <c r="N93" s="22">
        <v>422.78196958712323</v>
      </c>
      <c r="O93" s="22">
        <v>1.2961813167821215</v>
      </c>
      <c r="P93" s="22">
        <v>0</v>
      </c>
      <c r="Q93" s="22">
        <v>4.3326208581087213</v>
      </c>
      <c r="R93" s="22">
        <v>356.70842993025786</v>
      </c>
      <c r="S93" s="22">
        <v>3182.6642914618669</v>
      </c>
      <c r="T93" s="22">
        <v>0</v>
      </c>
      <c r="U93" s="22">
        <v>0</v>
      </c>
      <c r="V93" s="22">
        <v>1.0140425849608847</v>
      </c>
      <c r="W93" s="22">
        <v>455.6486763903859</v>
      </c>
      <c r="X93" s="22">
        <v>493.00010918683012</v>
      </c>
      <c r="Y93" s="22">
        <v>985.71622942562453</v>
      </c>
      <c r="Z93" s="22">
        <v>1750.9505058921295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21.652722451618306</v>
      </c>
      <c r="AH93" s="22">
        <v>0.25249578853931531</v>
      </c>
      <c r="AI93" s="22">
        <v>370.89848399264088</v>
      </c>
      <c r="AJ93" s="22">
        <v>0</v>
      </c>
      <c r="AK93" s="22">
        <v>0</v>
      </c>
      <c r="AL93" s="22">
        <v>31109.309713186303</v>
      </c>
      <c r="AM93" s="22">
        <v>1828.2776284361369</v>
      </c>
      <c r="AN93" s="22">
        <v>0.35292272692887577</v>
      </c>
      <c r="AO93" s="22">
        <v>0.15421764450073541</v>
      </c>
      <c r="AP93" s="22">
        <v>23495.802584830475</v>
      </c>
      <c r="AQ93" s="22">
        <v>0</v>
      </c>
      <c r="AR93" s="22">
        <v>42.591241240520141</v>
      </c>
      <c r="AS93" s="22">
        <v>28802.144612436859</v>
      </c>
      <c r="AT93" s="22">
        <v>0</v>
      </c>
      <c r="AU93" s="22">
        <v>0</v>
      </c>
      <c r="AV93" s="22">
        <v>2.144611316361789</v>
      </c>
      <c r="AW93" s="22">
        <v>1.1416902373576674</v>
      </c>
      <c r="AX93" s="22">
        <v>12718.573926485557</v>
      </c>
      <c r="AY93" s="22">
        <v>11.811197121894711</v>
      </c>
      <c r="AZ93" s="22">
        <v>1619.2469530349799</v>
      </c>
      <c r="BA93" s="22">
        <v>32177.199073518364</v>
      </c>
      <c r="BB93" s="22">
        <v>6.4973760179494482</v>
      </c>
      <c r="BC93" s="22">
        <v>483.28436367372672</v>
      </c>
      <c r="BD93" s="22">
        <v>160956.46406137929</v>
      </c>
    </row>
    <row r="94" spans="1:56" x14ac:dyDescent="0.3">
      <c r="A94" s="23" t="s">
        <v>30</v>
      </c>
      <c r="B94" s="22">
        <v>0</v>
      </c>
      <c r="C94" s="22">
        <v>0</v>
      </c>
      <c r="D94" s="22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</row>
    <row r="95" spans="1:56" x14ac:dyDescent="0.3">
      <c r="A95" s="25" t="s">
        <v>31</v>
      </c>
      <c r="B95" s="22">
        <v>3.951381333844076E-3</v>
      </c>
      <c r="C95" s="22">
        <v>6.7113964259645803E-2</v>
      </c>
      <c r="D95" s="22">
        <v>9.9909713373922873E-3</v>
      </c>
      <c r="E95" s="22">
        <v>1.266584014325808E-2</v>
      </c>
      <c r="F95" s="22">
        <v>0</v>
      </c>
      <c r="G95" s="22">
        <v>0</v>
      </c>
      <c r="H95" s="22">
        <v>0</v>
      </c>
      <c r="I95" s="22">
        <v>0.68019471602374326</v>
      </c>
      <c r="J95" s="22">
        <v>0.38515477555524685</v>
      </c>
      <c r="K95" s="22">
        <v>9.4575954722751017E-4</v>
      </c>
      <c r="L95" s="22">
        <v>0</v>
      </c>
      <c r="M95" s="22">
        <v>0</v>
      </c>
      <c r="N95" s="22">
        <v>1.9866163355114364E-4</v>
      </c>
      <c r="O95" s="22">
        <v>1.0538357633942054E-3</v>
      </c>
      <c r="P95" s="22">
        <v>0</v>
      </c>
      <c r="Q95" s="22">
        <v>9.7057122558880486E-3</v>
      </c>
      <c r="R95" s="22">
        <v>0.60395630622169316</v>
      </c>
      <c r="S95" s="22">
        <v>0.86545579403607298</v>
      </c>
      <c r="T95" s="22">
        <v>0</v>
      </c>
      <c r="U95" s="22">
        <v>0</v>
      </c>
      <c r="V95" s="22">
        <v>2.2716055401957084E-3</v>
      </c>
      <c r="W95" s="22">
        <v>3.4085645032336321E-3</v>
      </c>
      <c r="X95" s="22">
        <v>1.0660403675744345</v>
      </c>
      <c r="Y95" s="22">
        <v>7.2020698114349191E-2</v>
      </c>
      <c r="Z95" s="22">
        <v>79.948600764009697</v>
      </c>
      <c r="AA95" s="22">
        <v>0</v>
      </c>
      <c r="AB95" s="22">
        <v>0</v>
      </c>
      <c r="AC95" s="22">
        <v>0</v>
      </c>
      <c r="AD95" s="22">
        <v>0</v>
      </c>
      <c r="AE95" s="22">
        <v>0.54388707199330333</v>
      </c>
      <c r="AF95" s="22">
        <v>0</v>
      </c>
      <c r="AG95" s="22">
        <v>0</v>
      </c>
      <c r="AH95" s="22">
        <v>0</v>
      </c>
      <c r="AI95" s="22">
        <v>2.0463954121729619E-3</v>
      </c>
      <c r="AJ95" s="22">
        <v>0</v>
      </c>
      <c r="AK95" s="22">
        <v>0</v>
      </c>
      <c r="AL95" s="22">
        <v>1.7009426526310889</v>
      </c>
      <c r="AM95" s="22">
        <v>2.6255755775410485E-4</v>
      </c>
      <c r="AN95" s="22">
        <v>1.262694015804491</v>
      </c>
      <c r="AO95" s="22">
        <v>3.4547035877917874E-4</v>
      </c>
      <c r="AP95" s="22">
        <v>0.1865431696206773</v>
      </c>
      <c r="AQ95" s="22">
        <v>0</v>
      </c>
      <c r="AR95" s="22">
        <v>4.6391195873658517E-2</v>
      </c>
      <c r="AS95" s="22">
        <v>6.2615417885846E-2</v>
      </c>
      <c r="AT95" s="22">
        <v>0</v>
      </c>
      <c r="AU95" s="22">
        <v>0</v>
      </c>
      <c r="AV95" s="22">
        <v>2.159244608838444E-4</v>
      </c>
      <c r="AW95" s="22">
        <v>1.3823301176154154E-3</v>
      </c>
      <c r="AX95" s="22">
        <v>0</v>
      </c>
      <c r="AY95" s="22">
        <v>4.0461483843982318E-4</v>
      </c>
      <c r="AZ95" s="22">
        <v>1.4890711588976469</v>
      </c>
      <c r="BA95" s="22">
        <v>72.073158811094231</v>
      </c>
      <c r="BB95" s="22">
        <v>0</v>
      </c>
      <c r="BC95" s="22">
        <v>1.0814020433066915</v>
      </c>
      <c r="BD95" s="22">
        <v>162.18409254770611</v>
      </c>
    </row>
    <row r="96" spans="1:56" x14ac:dyDescent="0.3">
      <c r="A96" s="23" t="s">
        <v>32</v>
      </c>
      <c r="B96" s="22">
        <v>0</v>
      </c>
      <c r="C96" s="22">
        <v>0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</row>
    <row r="97" spans="1:56" x14ac:dyDescent="0.3">
      <c r="A97" s="23" t="s">
        <v>33</v>
      </c>
      <c r="B97" s="22">
        <v>1.3563104556013094E-2</v>
      </c>
      <c r="C97" s="22">
        <v>2216.7769877102892</v>
      </c>
      <c r="D97" s="22">
        <v>841.65324057758187</v>
      </c>
      <c r="E97" s="22">
        <v>0.98001643489974166</v>
      </c>
      <c r="F97" s="22">
        <v>0</v>
      </c>
      <c r="G97" s="22">
        <v>8.5788053982598527</v>
      </c>
      <c r="H97" s="22">
        <v>0</v>
      </c>
      <c r="I97" s="22">
        <v>2.3347663190235917</v>
      </c>
      <c r="J97" s="22">
        <v>102.33901746375416</v>
      </c>
      <c r="K97" s="22">
        <v>9.4717656428949226</v>
      </c>
      <c r="L97" s="22">
        <v>2.8659054406090352</v>
      </c>
      <c r="M97" s="22">
        <v>7.8052585723421251</v>
      </c>
      <c r="N97" s="22">
        <v>45.794834103823582</v>
      </c>
      <c r="O97" s="22">
        <v>37.61991648721083</v>
      </c>
      <c r="P97" s="22">
        <v>9.1582901275707425</v>
      </c>
      <c r="Q97" s="22">
        <v>22.902024541987124</v>
      </c>
      <c r="R97" s="22">
        <v>3068.6582022200296</v>
      </c>
      <c r="S97" s="22">
        <v>3270.4495824836004</v>
      </c>
      <c r="T97" s="22">
        <v>30.514125956021104</v>
      </c>
      <c r="U97" s="22">
        <v>11.23579015945921</v>
      </c>
      <c r="V97" s="22">
        <v>2.0483759841152316</v>
      </c>
      <c r="W97" s="22">
        <v>1.1699887415902057E-2</v>
      </c>
      <c r="X97" s="22">
        <v>291.53251540153343</v>
      </c>
      <c r="Y97" s="22">
        <v>183.5264789227009</v>
      </c>
      <c r="Z97" s="22">
        <v>26.46587058181704</v>
      </c>
      <c r="AA97" s="22">
        <v>0</v>
      </c>
      <c r="AB97" s="22">
        <v>44.754951922334158</v>
      </c>
      <c r="AC97" s="22">
        <v>14.711347755069761</v>
      </c>
      <c r="AD97" s="22">
        <v>11.076398089392343</v>
      </c>
      <c r="AE97" s="22">
        <v>1.9714821009196641</v>
      </c>
      <c r="AF97" s="22">
        <v>3.2724902973050227</v>
      </c>
      <c r="AG97" s="22">
        <v>0.14181530694844269</v>
      </c>
      <c r="AH97" s="22">
        <v>5.867880012035271E-3</v>
      </c>
      <c r="AI97" s="22">
        <v>0</v>
      </c>
      <c r="AJ97" s="22">
        <v>0</v>
      </c>
      <c r="AK97" s="22">
        <v>3.2391710510198588</v>
      </c>
      <c r="AL97" s="22">
        <v>52.732461500071864</v>
      </c>
      <c r="AM97" s="22">
        <v>9.8553482093910266E-2</v>
      </c>
      <c r="AN97" s="22">
        <v>56.282072525497618</v>
      </c>
      <c r="AO97" s="22">
        <v>12.749849870808127</v>
      </c>
      <c r="AP97" s="22">
        <v>11.858147652318353</v>
      </c>
      <c r="AQ97" s="22">
        <v>12.624392261397665</v>
      </c>
      <c r="AR97" s="22">
        <v>10.766533402096815</v>
      </c>
      <c r="AS97" s="22">
        <v>29.022046689076287</v>
      </c>
      <c r="AT97" s="22">
        <v>5.1460225107180939</v>
      </c>
      <c r="AU97" s="22">
        <v>0.99057218685622594</v>
      </c>
      <c r="AV97" s="22">
        <v>145.28120990499184</v>
      </c>
      <c r="AW97" s="22">
        <v>61.797964332838887</v>
      </c>
      <c r="AX97" s="22">
        <v>1.2369913976997335E-2</v>
      </c>
      <c r="AY97" s="22">
        <v>2.5165416736621746</v>
      </c>
      <c r="AZ97" s="22">
        <v>591.60079046231203</v>
      </c>
      <c r="BA97" s="22">
        <v>247.44648223038391</v>
      </c>
      <c r="BB97" s="22">
        <v>13.833340589447197</v>
      </c>
      <c r="BC97" s="22">
        <v>273.49931367696576</v>
      </c>
      <c r="BD97" s="22">
        <v>11800.169222790009</v>
      </c>
    </row>
    <row r="98" spans="1:56" x14ac:dyDescent="0.3">
      <c r="A98" s="23" t="s">
        <v>34</v>
      </c>
      <c r="B98" s="22">
        <v>0</v>
      </c>
      <c r="C98" s="22">
        <v>0</v>
      </c>
      <c r="D98" s="22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1.1368268811115939E-2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1.1368268811115939E-2</v>
      </c>
    </row>
    <row r="99" spans="1:56" x14ac:dyDescent="0.3">
      <c r="A99" s="23" t="s">
        <v>35</v>
      </c>
      <c r="B99" s="22">
        <v>2.5569046820854767E-3</v>
      </c>
      <c r="C99" s="22">
        <v>0.29994660381363869</v>
      </c>
      <c r="D99" s="22">
        <v>6.4650711315447518E-3</v>
      </c>
      <c r="E99" s="22">
        <v>8.1959555984784903E-3</v>
      </c>
      <c r="F99" s="22">
        <v>0</v>
      </c>
      <c r="G99" s="22">
        <v>0</v>
      </c>
      <c r="H99" s="22">
        <v>0</v>
      </c>
      <c r="I99" s="22">
        <v>70.820567078412154</v>
      </c>
      <c r="J99" s="22">
        <v>711.65533004205099</v>
      </c>
      <c r="K99" s="22">
        <v>173.1713312941429</v>
      </c>
      <c r="L99" s="22">
        <v>0</v>
      </c>
      <c r="M99" s="22">
        <v>0</v>
      </c>
      <c r="N99" s="22">
        <v>1.2855222466810206E-4</v>
      </c>
      <c r="O99" s="22">
        <v>95.428511843580608</v>
      </c>
      <c r="P99" s="22">
        <v>0</v>
      </c>
      <c r="Q99" s="22">
        <v>6.2804824473652824E-3</v>
      </c>
      <c r="R99" s="22">
        <v>7.4582222939639244</v>
      </c>
      <c r="S99" s="22">
        <v>84.181791928047218</v>
      </c>
      <c r="T99" s="22">
        <v>0</v>
      </c>
      <c r="U99" s="22">
        <v>0</v>
      </c>
      <c r="V99" s="22">
        <v>12.719168291511325</v>
      </c>
      <c r="W99" s="22">
        <v>2.2056526063076111E-3</v>
      </c>
      <c r="X99" s="22">
        <v>0.68982550071710047</v>
      </c>
      <c r="Y99" s="22">
        <v>4.6603970778111382E-2</v>
      </c>
      <c r="Z99" s="22">
        <v>185.96601104098522</v>
      </c>
      <c r="AA99" s="22">
        <v>0</v>
      </c>
      <c r="AB99" s="22">
        <v>0</v>
      </c>
      <c r="AC99" s="22">
        <v>0</v>
      </c>
      <c r="AD99" s="22">
        <v>0</v>
      </c>
      <c r="AE99" s="22">
        <v>5192.8691962782677</v>
      </c>
      <c r="AF99" s="22">
        <v>0</v>
      </c>
      <c r="AG99" s="22">
        <v>5.1970686674154498E-2</v>
      </c>
      <c r="AH99" s="22">
        <v>0.10731825826853197</v>
      </c>
      <c r="AI99" s="22">
        <v>18.058378018228815</v>
      </c>
      <c r="AJ99" s="22">
        <v>0</v>
      </c>
      <c r="AK99" s="22">
        <v>0</v>
      </c>
      <c r="AL99" s="22">
        <v>453.43156082115814</v>
      </c>
      <c r="AM99" s="22">
        <v>2703.4347451545605</v>
      </c>
      <c r="AN99" s="22">
        <v>5.1158988158512772E-4</v>
      </c>
      <c r="AO99" s="22">
        <v>2.2355088088268235E-4</v>
      </c>
      <c r="AP99" s="22">
        <v>34.356543176838699</v>
      </c>
      <c r="AQ99" s="22">
        <v>0</v>
      </c>
      <c r="AR99" s="22">
        <v>1998.9458440962892</v>
      </c>
      <c r="AS99" s="22">
        <v>10.543444251057664</v>
      </c>
      <c r="AT99" s="22">
        <v>0</v>
      </c>
      <c r="AU99" s="22">
        <v>0</v>
      </c>
      <c r="AV99" s="22">
        <v>1.3972285091339915E-4</v>
      </c>
      <c r="AW99" s="22">
        <v>8.9449386209458084E-4</v>
      </c>
      <c r="AX99" s="22">
        <v>0.22623462310410722</v>
      </c>
      <c r="AY99" s="22">
        <v>0.55543762271319119</v>
      </c>
      <c r="AZ99" s="22">
        <v>1.0500447330717617</v>
      </c>
      <c r="BA99" s="22">
        <v>67.077636204009792</v>
      </c>
      <c r="BB99" s="22">
        <v>0</v>
      </c>
      <c r="BC99" s="22">
        <v>155.83258034374285</v>
      </c>
      <c r="BD99" s="22">
        <v>11979.005846132155</v>
      </c>
    </row>
    <row r="100" spans="1:56" x14ac:dyDescent="0.3">
      <c r="A100" s="23" t="s">
        <v>361</v>
      </c>
      <c r="B100" s="22">
        <v>4.0228587557363298</v>
      </c>
      <c r="C100" s="22">
        <v>558.23780143618137</v>
      </c>
      <c r="D100" s="22">
        <v>323.44891252731207</v>
      </c>
      <c r="E100" s="22">
        <v>1.7319512332468465</v>
      </c>
      <c r="F100" s="22">
        <v>0</v>
      </c>
      <c r="G100" s="22">
        <v>0</v>
      </c>
      <c r="H100" s="22">
        <v>0</v>
      </c>
      <c r="I100" s="22">
        <v>93.701216313401432</v>
      </c>
      <c r="J100" s="22">
        <v>44980.21284434844</v>
      </c>
      <c r="K100" s="22">
        <v>2210.2699353730786</v>
      </c>
      <c r="L100" s="22">
        <v>0</v>
      </c>
      <c r="M100" s="22">
        <v>0</v>
      </c>
      <c r="N100" s="22">
        <v>6.2459855617958207</v>
      </c>
      <c r="O100" s="22">
        <v>57.530697734202683</v>
      </c>
      <c r="P100" s="22">
        <v>0</v>
      </c>
      <c r="Q100" s="22">
        <v>129.86016064259019</v>
      </c>
      <c r="R100" s="22">
        <v>508.53708445648186</v>
      </c>
      <c r="S100" s="22">
        <v>5595.2731023309079</v>
      </c>
      <c r="T100" s="22">
        <v>0</v>
      </c>
      <c r="U100" s="22">
        <v>0</v>
      </c>
      <c r="V100" s="22">
        <v>2719.7003890668575</v>
      </c>
      <c r="W100" s="22">
        <v>0.46609363675881221</v>
      </c>
      <c r="X100" s="22">
        <v>331.08120629966629</v>
      </c>
      <c r="Y100" s="22">
        <v>1030.2162163095788</v>
      </c>
      <c r="Z100" s="22">
        <v>12118.298418949735</v>
      </c>
      <c r="AA100" s="22">
        <v>0</v>
      </c>
      <c r="AB100" s="22">
        <v>0</v>
      </c>
      <c r="AC100" s="22">
        <v>0</v>
      </c>
      <c r="AD100" s="22">
        <v>0</v>
      </c>
      <c r="AE100" s="22">
        <v>8600.5469797445621</v>
      </c>
      <c r="AF100" s="22">
        <v>0</v>
      </c>
      <c r="AG100" s="22">
        <v>5.6498071163566195</v>
      </c>
      <c r="AH100" s="22">
        <v>1.3696798269004495</v>
      </c>
      <c r="AI100" s="22">
        <v>81.184672623134404</v>
      </c>
      <c r="AJ100" s="22">
        <v>0.10832783556137469</v>
      </c>
      <c r="AK100" s="22">
        <v>148.83843391927101</v>
      </c>
      <c r="AL100" s="22">
        <v>0</v>
      </c>
      <c r="AM100" s="22">
        <v>1049.982246315782</v>
      </c>
      <c r="AN100" s="22">
        <v>457.61667904000313</v>
      </c>
      <c r="AO100" s="22">
        <v>4.7240278352661771E-2</v>
      </c>
      <c r="AP100" s="22">
        <v>6339.3502434005804</v>
      </c>
      <c r="AQ100" s="22">
        <v>0.44534776841898488</v>
      </c>
      <c r="AR100" s="22">
        <v>48.455090573032919</v>
      </c>
      <c r="AS100" s="22">
        <v>4889.1932348160335</v>
      </c>
      <c r="AT100" s="22">
        <v>0</v>
      </c>
      <c r="AU100" s="22">
        <v>0</v>
      </c>
      <c r="AV100" s="22">
        <v>47.412923627181868</v>
      </c>
      <c r="AW100" s="22">
        <v>35.892746124004304</v>
      </c>
      <c r="AX100" s="22">
        <v>5314.5702784346076</v>
      </c>
      <c r="AY100" s="22">
        <v>1.2589704250976137</v>
      </c>
      <c r="AZ100" s="22">
        <v>415.44569151993414</v>
      </c>
      <c r="BA100" s="22">
        <v>9868.5859338048249</v>
      </c>
      <c r="BB100" s="22">
        <v>2099.4857324467716</v>
      </c>
      <c r="BC100" s="22">
        <v>424.35469692681392</v>
      </c>
      <c r="BD100" s="22">
        <v>110498.62983154318</v>
      </c>
    </row>
    <row r="101" spans="1:56" x14ac:dyDescent="0.3">
      <c r="A101" s="23" t="s">
        <v>36</v>
      </c>
      <c r="B101" s="22">
        <v>1.3467449930479582E-5</v>
      </c>
      <c r="C101" s="22">
        <v>2.2874379285065544E-4</v>
      </c>
      <c r="D101" s="22">
        <v>3.4052118708646197E-5</v>
      </c>
      <c r="E101" s="22">
        <v>4.316884490387623E-5</v>
      </c>
      <c r="F101" s="22">
        <v>0</v>
      </c>
      <c r="G101" s="22">
        <v>0</v>
      </c>
      <c r="H101" s="22">
        <v>0</v>
      </c>
      <c r="I101" s="22">
        <v>2.3183002365693758E-3</v>
      </c>
      <c r="J101" s="22">
        <v>1.3127188233764307E-3</v>
      </c>
      <c r="K101" s="22">
        <v>3.2234219561310859E-6</v>
      </c>
      <c r="L101" s="22">
        <v>0</v>
      </c>
      <c r="M101" s="22">
        <v>0</v>
      </c>
      <c r="N101" s="22">
        <v>6.7709628024043422E-7</v>
      </c>
      <c r="O101" s="22">
        <v>3.5917769456720908E-6</v>
      </c>
      <c r="P101" s="22">
        <v>0</v>
      </c>
      <c r="Q101" s="22">
        <v>3.3079873290450743E-5</v>
      </c>
      <c r="R101" s="22">
        <v>2.0584576954320874E-3</v>
      </c>
      <c r="S101" s="22">
        <v>2.9497235494315853E-3</v>
      </c>
      <c r="T101" s="22">
        <v>0</v>
      </c>
      <c r="U101" s="22">
        <v>0</v>
      </c>
      <c r="V101" s="22">
        <v>7.7422884023759281E-6</v>
      </c>
      <c r="W101" s="22">
        <v>1.1617373243359145E-5</v>
      </c>
      <c r="X101" s="22">
        <v>3.6333737650706007E-3</v>
      </c>
      <c r="Y101" s="22">
        <v>2.4546736036473287E-4</v>
      </c>
      <c r="Z101" s="22">
        <v>9.0288043133946925</v>
      </c>
      <c r="AA101" s="22">
        <v>0</v>
      </c>
      <c r="AB101" s="22">
        <v>0</v>
      </c>
      <c r="AC101" s="22">
        <v>0</v>
      </c>
      <c r="AD101" s="22">
        <v>0</v>
      </c>
      <c r="AE101" s="22">
        <v>1.8537243791601097E-3</v>
      </c>
      <c r="AF101" s="22">
        <v>0</v>
      </c>
      <c r="AG101" s="22">
        <v>1.4081514581092057E-4</v>
      </c>
      <c r="AH101" s="22">
        <v>0</v>
      </c>
      <c r="AI101" s="22">
        <v>6.9747071778038652E-6</v>
      </c>
      <c r="AJ101" s="22">
        <v>0</v>
      </c>
      <c r="AK101" s="22">
        <v>0</v>
      </c>
      <c r="AL101" s="22">
        <v>6.5054053808163939E-2</v>
      </c>
      <c r="AM101" s="22">
        <v>0</v>
      </c>
      <c r="AN101" s="22">
        <v>2.6945905193337831E-6</v>
      </c>
      <c r="AO101" s="22">
        <v>1.1774628582347305E-6</v>
      </c>
      <c r="AP101" s="22">
        <v>6.3579305171627021E-4</v>
      </c>
      <c r="AQ101" s="22">
        <v>0</v>
      </c>
      <c r="AR101" s="22">
        <v>1.5811460723679695E-4</v>
      </c>
      <c r="AS101" s="22">
        <v>2.1341144627853891E-4</v>
      </c>
      <c r="AT101" s="22">
        <v>0</v>
      </c>
      <c r="AU101" s="22">
        <v>0</v>
      </c>
      <c r="AV101" s="22">
        <v>7.3593298647538764E-7</v>
      </c>
      <c r="AW101" s="22">
        <v>4.7113806726086479E-6</v>
      </c>
      <c r="AX101" s="22">
        <v>1.6053192138710204</v>
      </c>
      <c r="AY101" s="22">
        <v>1.3790443435931942E-6</v>
      </c>
      <c r="AZ101" s="22">
        <v>5.0751850001442078E-3</v>
      </c>
      <c r="BA101" s="22">
        <v>0.24564616158563268</v>
      </c>
      <c r="BB101" s="22">
        <v>0</v>
      </c>
      <c r="BC101" s="22">
        <v>4.33966370141711</v>
      </c>
      <c r="BD101" s="22">
        <v>15.305479566292279</v>
      </c>
    </row>
    <row r="102" spans="1:56" x14ac:dyDescent="0.3">
      <c r="A102" s="23" t="s">
        <v>37</v>
      </c>
      <c r="B102" s="22">
        <v>3.8645407182995819</v>
      </c>
      <c r="C102" s="22">
        <v>125.14211698549543</v>
      </c>
      <c r="D102" s="22">
        <v>2.8807195653653808</v>
      </c>
      <c r="E102" s="22">
        <v>0.33614930905450835</v>
      </c>
      <c r="F102" s="22">
        <v>0</v>
      </c>
      <c r="G102" s="22">
        <v>0</v>
      </c>
      <c r="H102" s="22">
        <v>0</v>
      </c>
      <c r="I102" s="22">
        <v>243.61634880176032</v>
      </c>
      <c r="J102" s="22">
        <v>1905.7830663729715</v>
      </c>
      <c r="K102" s="22">
        <v>60.735018334439708</v>
      </c>
      <c r="L102" s="22">
        <v>0</v>
      </c>
      <c r="M102" s="22">
        <v>0</v>
      </c>
      <c r="N102" s="22">
        <v>21.638918747854095</v>
      </c>
      <c r="O102" s="22">
        <v>76.650985101403577</v>
      </c>
      <c r="P102" s="22">
        <v>0</v>
      </c>
      <c r="Q102" s="22">
        <v>80.912226757249087</v>
      </c>
      <c r="R102" s="22">
        <v>21.752567760110299</v>
      </c>
      <c r="S102" s="22">
        <v>1964.5794534193146</v>
      </c>
      <c r="T102" s="22">
        <v>0</v>
      </c>
      <c r="U102" s="22">
        <v>0</v>
      </c>
      <c r="V102" s="22">
        <v>7.2500410727302453</v>
      </c>
      <c r="W102" s="22">
        <v>9.0462739910672385E-2</v>
      </c>
      <c r="X102" s="22">
        <v>404.58479428812063</v>
      </c>
      <c r="Y102" s="22">
        <v>15.957731062781583</v>
      </c>
      <c r="Z102" s="22">
        <v>1611.5951929095493</v>
      </c>
      <c r="AA102" s="22">
        <v>0</v>
      </c>
      <c r="AB102" s="22">
        <v>0</v>
      </c>
      <c r="AC102" s="22">
        <v>0.25709850849768406</v>
      </c>
      <c r="AD102" s="22">
        <v>0</v>
      </c>
      <c r="AE102" s="22">
        <v>15.356533535481253</v>
      </c>
      <c r="AF102" s="22">
        <v>0</v>
      </c>
      <c r="AG102" s="22">
        <v>1.1773852376135108</v>
      </c>
      <c r="AH102" s="22">
        <v>3.7623465959520278E-2</v>
      </c>
      <c r="AI102" s="22">
        <v>12.411699027860193</v>
      </c>
      <c r="AJ102" s="22">
        <v>0</v>
      </c>
      <c r="AK102" s="22">
        <v>65.80776271362349</v>
      </c>
      <c r="AL102" s="22">
        <v>197.41627731798738</v>
      </c>
      <c r="AM102" s="22">
        <v>2.682954894038302E-2</v>
      </c>
      <c r="AN102" s="22">
        <v>0</v>
      </c>
      <c r="AO102" s="22">
        <v>9.1687263607419592E-3</v>
      </c>
      <c r="AP102" s="22">
        <v>42.326366076203477</v>
      </c>
      <c r="AQ102" s="22">
        <v>0.33949610404072467</v>
      </c>
      <c r="AR102" s="22">
        <v>1.8562436920320364</v>
      </c>
      <c r="AS102" s="22">
        <v>1.7392986837012534</v>
      </c>
      <c r="AT102" s="22">
        <v>0</v>
      </c>
      <c r="AU102" s="22">
        <v>0</v>
      </c>
      <c r="AV102" s="22">
        <v>255.72824427771397</v>
      </c>
      <c r="AW102" s="22">
        <v>4.5055915337231802</v>
      </c>
      <c r="AX102" s="22">
        <v>7.9312977852512345E-2</v>
      </c>
      <c r="AY102" s="22">
        <v>4.8618405661850748</v>
      </c>
      <c r="AZ102" s="22">
        <v>619.73237807735666</v>
      </c>
      <c r="BA102" s="22">
        <v>1975.4160242315982</v>
      </c>
      <c r="BB102" s="22">
        <v>0</v>
      </c>
      <c r="BC102" s="22">
        <v>2159.4607133178952</v>
      </c>
      <c r="BD102" s="22">
        <v>11905.916221567039</v>
      </c>
    </row>
    <row r="103" spans="1:56" x14ac:dyDescent="0.3">
      <c r="A103" s="23" t="s">
        <v>38</v>
      </c>
      <c r="B103" s="22">
        <v>2.5919590462677905E-6</v>
      </c>
      <c r="C103" s="22">
        <v>4.4024261921703595E-5</v>
      </c>
      <c r="D103" s="22">
        <v>6.5537052364832615E-6</v>
      </c>
      <c r="E103" s="22">
        <v>8.308319588573266E-6</v>
      </c>
      <c r="F103" s="22">
        <v>0</v>
      </c>
      <c r="G103" s="22">
        <v>0</v>
      </c>
      <c r="H103" s="22">
        <v>0</v>
      </c>
      <c r="I103" s="22">
        <v>4.4618241026768548E-4</v>
      </c>
      <c r="J103" s="22">
        <v>2.5264719356824698E-4</v>
      </c>
      <c r="K103" s="22">
        <v>6.2038305263887932E-7</v>
      </c>
      <c r="L103" s="22">
        <v>0</v>
      </c>
      <c r="M103" s="22">
        <v>0</v>
      </c>
      <c r="N103" s="22">
        <v>1.303146354969198E-7</v>
      </c>
      <c r="O103" s="22">
        <v>6.9127702679933741E-7</v>
      </c>
      <c r="P103" s="22">
        <v>0</v>
      </c>
      <c r="Q103" s="22">
        <v>6.3665858991259504E-6</v>
      </c>
      <c r="R103" s="22">
        <v>3.961728517705171E-4</v>
      </c>
      <c r="S103" s="22">
        <v>5.6770678022977973E-4</v>
      </c>
      <c r="T103" s="22">
        <v>0</v>
      </c>
      <c r="U103" s="22">
        <v>0</v>
      </c>
      <c r="V103" s="22">
        <v>1.4900886631800436E-6</v>
      </c>
      <c r="W103" s="22">
        <v>2.2358914142940374E-6</v>
      </c>
      <c r="X103" s="22">
        <v>6.992827927678394E-4</v>
      </c>
      <c r="Y103" s="22">
        <v>4.7242896654169207E-5</v>
      </c>
      <c r="Z103" s="22">
        <v>7.7010651518643551E-4</v>
      </c>
      <c r="AA103" s="22">
        <v>0</v>
      </c>
      <c r="AB103" s="22">
        <v>0</v>
      </c>
      <c r="AC103" s="22">
        <v>0</v>
      </c>
      <c r="AD103" s="22">
        <v>0</v>
      </c>
      <c r="AE103" s="22">
        <v>3.5676967047614558E-4</v>
      </c>
      <c r="AF103" s="22">
        <v>0</v>
      </c>
      <c r="AG103" s="22">
        <v>2.7101425505217097E-5</v>
      </c>
      <c r="AH103" s="22">
        <v>0</v>
      </c>
      <c r="AI103" s="22">
        <v>5.4933072721230776E-2</v>
      </c>
      <c r="AJ103" s="22">
        <v>0</v>
      </c>
      <c r="AK103" s="22">
        <v>0</v>
      </c>
      <c r="AL103" s="22">
        <v>1.1157550545446433E-3</v>
      </c>
      <c r="AM103" s="22">
        <v>1.7222798294809789E-7</v>
      </c>
      <c r="AN103" s="22">
        <v>5.1860361899455082E-7</v>
      </c>
      <c r="AO103" s="22">
        <v>0</v>
      </c>
      <c r="AP103" s="22">
        <v>1.2236537432528679E-4</v>
      </c>
      <c r="AQ103" s="22">
        <v>0</v>
      </c>
      <c r="AR103" s="22">
        <v>3.0430897362905617E-5</v>
      </c>
      <c r="AS103" s="22">
        <v>4.1073382980014053E-5</v>
      </c>
      <c r="AT103" s="22">
        <v>0</v>
      </c>
      <c r="AU103" s="22">
        <v>0</v>
      </c>
      <c r="AV103" s="22">
        <v>1.4163840753732253E-7</v>
      </c>
      <c r="AW103" s="22">
        <v>9.0675709342283392E-7</v>
      </c>
      <c r="AX103" s="22">
        <v>0</v>
      </c>
      <c r="AY103" s="22">
        <v>2.6541227032826399E-7</v>
      </c>
      <c r="AZ103" s="22">
        <v>9.7677524256724172E-4</v>
      </c>
      <c r="BA103" s="22">
        <v>4.7277308918138056E-2</v>
      </c>
      <c r="BB103" s="22">
        <v>0</v>
      </c>
      <c r="BC103" s="22">
        <v>1.1713855803102229</v>
      </c>
      <c r="BD103" s="22">
        <v>1.2795205918636556</v>
      </c>
    </row>
    <row r="104" spans="1:56" x14ac:dyDescent="0.3">
      <c r="A104" s="23" t="s">
        <v>197</v>
      </c>
      <c r="B104" s="22">
        <v>0.24443731805308377</v>
      </c>
      <c r="C104" s="22">
        <v>9.8678285394715928E-3</v>
      </c>
      <c r="D104" s="22">
        <v>7.9526222407910188E-4</v>
      </c>
      <c r="E104" s="22">
        <v>1.0081766689150394E-3</v>
      </c>
      <c r="F104" s="22">
        <v>0</v>
      </c>
      <c r="G104" s="22">
        <v>0</v>
      </c>
      <c r="H104" s="22">
        <v>0</v>
      </c>
      <c r="I104" s="22">
        <v>5.4142199432340929E-2</v>
      </c>
      <c r="J104" s="22">
        <v>1286.5647962390369</v>
      </c>
      <c r="K104" s="22">
        <v>4.150162806713416</v>
      </c>
      <c r="L104" s="22">
        <v>0</v>
      </c>
      <c r="M104" s="22">
        <v>0</v>
      </c>
      <c r="N104" s="22">
        <v>1.5813086355856374E-5</v>
      </c>
      <c r="O104" s="22">
        <v>8.3883312713988598E-5</v>
      </c>
      <c r="P104" s="22">
        <v>0</v>
      </c>
      <c r="Q104" s="22">
        <v>7.7255614636803985E-4</v>
      </c>
      <c r="R104" s="22">
        <v>0.41676773394388555</v>
      </c>
      <c r="S104" s="22">
        <v>2026.4101763037224</v>
      </c>
      <c r="T104" s="22">
        <v>0</v>
      </c>
      <c r="U104" s="22">
        <v>0</v>
      </c>
      <c r="V104" s="22">
        <v>1.8081545959053506E-4</v>
      </c>
      <c r="W104" s="22">
        <v>2.7131522013415868E-4</v>
      </c>
      <c r="X104" s="22">
        <v>8.4854775881743755E-2</v>
      </c>
      <c r="Y104" s="22">
        <v>5.7327099265901994E-3</v>
      </c>
      <c r="Z104" s="22">
        <v>21.82751599940466</v>
      </c>
      <c r="AA104" s="22">
        <v>0</v>
      </c>
      <c r="AB104" s="22">
        <v>0</v>
      </c>
      <c r="AC104" s="22">
        <v>0</v>
      </c>
      <c r="AD104" s="22">
        <v>0</v>
      </c>
      <c r="AE104" s="22">
        <v>242.74719403371267</v>
      </c>
      <c r="AF104" s="22">
        <v>0</v>
      </c>
      <c r="AG104" s="22">
        <v>3.2886343137639054E-3</v>
      </c>
      <c r="AH104" s="22">
        <v>2.5719138128880337E-3</v>
      </c>
      <c r="AI104" s="22">
        <v>1.628891638132463E-4</v>
      </c>
      <c r="AJ104" s="22">
        <v>0</v>
      </c>
      <c r="AK104" s="22">
        <v>0</v>
      </c>
      <c r="AL104" s="22">
        <v>7454.8096234829136</v>
      </c>
      <c r="AM104" s="22">
        <v>1.5881767763840406</v>
      </c>
      <c r="AN104" s="22">
        <v>6.2930182633356676E-5</v>
      </c>
      <c r="AO104" s="22">
        <v>2.7498780308566473E-5</v>
      </c>
      <c r="AP104" s="22">
        <v>0</v>
      </c>
      <c r="AQ104" s="22">
        <v>0</v>
      </c>
      <c r="AR104" s="22">
        <v>0.62172641935237738</v>
      </c>
      <c r="AS104" s="22">
        <v>2.2073867882919953</v>
      </c>
      <c r="AT104" s="22">
        <v>0</v>
      </c>
      <c r="AU104" s="22">
        <v>0</v>
      </c>
      <c r="AV104" s="22">
        <v>1.718717441945804E-5</v>
      </c>
      <c r="AW104" s="22">
        <v>1.1003083550365696E-4</v>
      </c>
      <c r="AX104" s="22">
        <v>113.52252175723106</v>
      </c>
      <c r="AY104" s="22">
        <v>3.2206567854797367E-5</v>
      </c>
      <c r="AZ104" s="22">
        <v>0.12059972918467132</v>
      </c>
      <c r="BA104" s="22">
        <v>5.7612471303439854</v>
      </c>
      <c r="BB104" s="22">
        <v>1372.7024799435746</v>
      </c>
      <c r="BC104" s="22">
        <v>0.57989999177515861</v>
      </c>
      <c r="BD104" s="22">
        <v>12534.438711080364</v>
      </c>
    </row>
    <row r="105" spans="1:56" x14ac:dyDescent="0.3">
      <c r="A105" s="23" t="s">
        <v>40</v>
      </c>
      <c r="B105" s="22">
        <v>0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352.68557270871531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0</v>
      </c>
      <c r="AQ105" s="22"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2">
        <v>352.68557270871531</v>
      </c>
    </row>
    <row r="106" spans="1:56" x14ac:dyDescent="0.3">
      <c r="A106" s="23" t="s">
        <v>41</v>
      </c>
      <c r="B106" s="22">
        <v>2.6890599038819425E-4</v>
      </c>
      <c r="C106" s="22">
        <v>7.718718741535449</v>
      </c>
      <c r="D106" s="22">
        <v>6.7992223868908685E-4</v>
      </c>
      <c r="E106" s="22">
        <v>8.6195687028463384E-4</v>
      </c>
      <c r="F106" s="22">
        <v>0</v>
      </c>
      <c r="G106" s="22">
        <v>0</v>
      </c>
      <c r="H106" s="22">
        <v>0</v>
      </c>
      <c r="I106" s="22">
        <v>4.8169967777551026</v>
      </c>
      <c r="J106" s="22">
        <v>18291.674025069206</v>
      </c>
      <c r="K106" s="22">
        <v>6.436240550564373E-5</v>
      </c>
      <c r="L106" s="22">
        <v>0</v>
      </c>
      <c r="M106" s="22">
        <v>0</v>
      </c>
      <c r="N106" s="22">
        <v>1.3519652700853406E-5</v>
      </c>
      <c r="O106" s="22">
        <v>7.1717388356018355E-5</v>
      </c>
      <c r="P106" s="22">
        <v>0</v>
      </c>
      <c r="Q106" s="22">
        <v>6.6050931208235517E-4</v>
      </c>
      <c r="R106" s="22">
        <v>11.860593635173567</v>
      </c>
      <c r="S106" s="22">
        <v>0.4337855056411129</v>
      </c>
      <c r="T106" s="22">
        <v>0</v>
      </c>
      <c r="U106" s="22">
        <v>0</v>
      </c>
      <c r="V106" s="22">
        <v>20.793886690222202</v>
      </c>
      <c r="W106" s="22">
        <v>2.3196531443154609E-4</v>
      </c>
      <c r="X106" s="22">
        <v>7.2547956427561025E-2</v>
      </c>
      <c r="Y106" s="22">
        <v>4.9012726230721337E-3</v>
      </c>
      <c r="Z106" s="22">
        <v>4.1599922032259826</v>
      </c>
      <c r="AA106" s="22">
        <v>0</v>
      </c>
      <c r="AB106" s="22">
        <v>0</v>
      </c>
      <c r="AC106" s="22">
        <v>0</v>
      </c>
      <c r="AD106" s="22">
        <v>0</v>
      </c>
      <c r="AE106" s="22">
        <v>3.7013509807571919E-2</v>
      </c>
      <c r="AF106" s="22">
        <v>0</v>
      </c>
      <c r="AG106" s="22">
        <v>4.5222681097866054E-3</v>
      </c>
      <c r="AH106" s="22">
        <v>0</v>
      </c>
      <c r="AI106" s="22">
        <v>87.87908391607148</v>
      </c>
      <c r="AJ106" s="22">
        <v>0</v>
      </c>
      <c r="AK106" s="22">
        <v>0</v>
      </c>
      <c r="AL106" s="22">
        <v>0.11575538525772017</v>
      </c>
      <c r="AM106" s="22">
        <v>1.7868004663849313E-5</v>
      </c>
      <c r="AN106" s="22">
        <v>5.3803172540644952E-5</v>
      </c>
      <c r="AO106" s="22">
        <v>2.3510524833831627E-5</v>
      </c>
      <c r="AP106" s="22">
        <v>8.9200617928822652</v>
      </c>
      <c r="AQ106" s="22">
        <v>0</v>
      </c>
      <c r="AR106" s="22">
        <v>0</v>
      </c>
      <c r="AS106" s="22">
        <v>2.0243776692203697</v>
      </c>
      <c r="AT106" s="22">
        <v>0</v>
      </c>
      <c r="AU106" s="22">
        <v>0</v>
      </c>
      <c r="AV106" s="22">
        <v>1.4694451407584218E-5</v>
      </c>
      <c r="AW106" s="22">
        <v>9.4072633824784504E-5</v>
      </c>
      <c r="AX106" s="22">
        <v>0</v>
      </c>
      <c r="AY106" s="22">
        <v>2.7535523571087787E-5</v>
      </c>
      <c r="AZ106" s="22">
        <v>0.10133675312787939</v>
      </c>
      <c r="BA106" s="22">
        <v>6.2214354427861487</v>
      </c>
      <c r="BB106" s="22">
        <v>0</v>
      </c>
      <c r="BC106" s="22">
        <v>41.462385852907317</v>
      </c>
      <c r="BD106" s="22">
        <v>18488.304504785472</v>
      </c>
    </row>
    <row r="107" spans="1:56" x14ac:dyDescent="0.3">
      <c r="A107" s="23" t="s">
        <v>42</v>
      </c>
      <c r="B107" s="22">
        <v>229.34070193910128</v>
      </c>
      <c r="C107" s="22">
        <v>3581.7490024101235</v>
      </c>
      <c r="D107" s="22">
        <v>63.02973563223135</v>
      </c>
      <c r="E107" s="22">
        <v>2.8454091410646787</v>
      </c>
      <c r="F107" s="22">
        <v>0.70153036287073123</v>
      </c>
      <c r="G107" s="22">
        <v>0</v>
      </c>
      <c r="H107" s="22">
        <v>0</v>
      </c>
      <c r="I107" s="22">
        <v>181.88036249494857</v>
      </c>
      <c r="J107" s="22">
        <v>86230.199690364869</v>
      </c>
      <c r="K107" s="22">
        <v>8176.5090379676694</v>
      </c>
      <c r="L107" s="22">
        <v>0</v>
      </c>
      <c r="M107" s="22">
        <v>0</v>
      </c>
      <c r="N107" s="22">
        <v>0.45852141163093291</v>
      </c>
      <c r="O107" s="22">
        <v>8.7835293215389143</v>
      </c>
      <c r="P107" s="22">
        <v>0</v>
      </c>
      <c r="Q107" s="22">
        <v>30.73015185413378</v>
      </c>
      <c r="R107" s="22">
        <v>3376.3682551424049</v>
      </c>
      <c r="S107" s="22">
        <v>26707.750125695187</v>
      </c>
      <c r="T107" s="22">
        <v>0</v>
      </c>
      <c r="U107" s="22">
        <v>0</v>
      </c>
      <c r="V107" s="22">
        <v>144.23689860321883</v>
      </c>
      <c r="W107" s="22">
        <v>2804.025438165374</v>
      </c>
      <c r="X107" s="22">
        <v>1505.8339643653464</v>
      </c>
      <c r="Y107" s="22">
        <v>6632.410907849775</v>
      </c>
      <c r="Z107" s="22">
        <v>23487.545597388489</v>
      </c>
      <c r="AA107" s="22">
        <v>0</v>
      </c>
      <c r="AB107" s="22">
        <v>0</v>
      </c>
      <c r="AC107" s="22">
        <v>5.0959925682122194</v>
      </c>
      <c r="AD107" s="22">
        <v>0</v>
      </c>
      <c r="AE107" s="22">
        <v>36851.259126209305</v>
      </c>
      <c r="AF107" s="22">
        <v>0</v>
      </c>
      <c r="AG107" s="22">
        <v>10.555233469326202</v>
      </c>
      <c r="AH107" s="22">
        <v>5.0670570095518253</v>
      </c>
      <c r="AI107" s="22">
        <v>46.371407106573329</v>
      </c>
      <c r="AJ107" s="22">
        <v>0</v>
      </c>
      <c r="AK107" s="22">
        <v>9.2827053944668361</v>
      </c>
      <c r="AL107" s="22">
        <v>126785.93238485935</v>
      </c>
      <c r="AM107" s="22">
        <v>437.0180855119342</v>
      </c>
      <c r="AN107" s="22">
        <v>0.40525092008003633</v>
      </c>
      <c r="AO107" s="22">
        <v>835.4678684803182</v>
      </c>
      <c r="AP107" s="22">
        <v>125272.67760381276</v>
      </c>
      <c r="AQ107" s="22">
        <v>0</v>
      </c>
      <c r="AR107" s="22">
        <v>25.710794977508005</v>
      </c>
      <c r="AS107" s="22">
        <v>0</v>
      </c>
      <c r="AT107" s="22">
        <v>102.40163602557519</v>
      </c>
      <c r="AU107" s="22">
        <v>0</v>
      </c>
      <c r="AV107" s="22">
        <v>4.8507910081700356E-2</v>
      </c>
      <c r="AW107" s="22">
        <v>3.9505665051693404</v>
      </c>
      <c r="AX107" s="22">
        <v>148.55327042671249</v>
      </c>
      <c r="AY107" s="22">
        <v>9.0897622809483034E-2</v>
      </c>
      <c r="AZ107" s="22">
        <v>1685.1098272021302</v>
      </c>
      <c r="BA107" s="22">
        <v>16247.414444200274</v>
      </c>
      <c r="BB107" s="22">
        <v>3473.6244829367365</v>
      </c>
      <c r="BC107" s="22">
        <v>2110.2557075531504</v>
      </c>
      <c r="BD107" s="22">
        <v>477220.69171081216</v>
      </c>
    </row>
    <row r="108" spans="1:56" x14ac:dyDescent="0.3">
      <c r="A108" s="23" t="s">
        <v>43</v>
      </c>
      <c r="B108" s="22">
        <v>3.9089210950143298E-4</v>
      </c>
      <c r="C108" s="22">
        <v>6.6392779764778706E-3</v>
      </c>
      <c r="D108" s="22">
        <v>9.8836116590202356E-4</v>
      </c>
      <c r="E108" s="22">
        <v>1.2529737208100732E-3</v>
      </c>
      <c r="F108" s="22">
        <v>0</v>
      </c>
      <c r="G108" s="22">
        <v>0</v>
      </c>
      <c r="H108" s="22">
        <v>0</v>
      </c>
      <c r="I108" s="22">
        <v>6.7288556824655232E-2</v>
      </c>
      <c r="J108" s="22">
        <v>57.259404496873593</v>
      </c>
      <c r="K108" s="22">
        <v>9.3559672747968136E-5</v>
      </c>
      <c r="L108" s="22">
        <v>5.2680429937353834E-2</v>
      </c>
      <c r="M108" s="22">
        <v>0</v>
      </c>
      <c r="N108" s="22">
        <v>1.3228837822261208</v>
      </c>
      <c r="O108" s="22">
        <v>4.3801165460567113E-4</v>
      </c>
      <c r="P108" s="22">
        <v>0</v>
      </c>
      <c r="Q108" s="22">
        <v>1.68943546029267</v>
      </c>
      <c r="R108" s="22">
        <v>0.42154573324895439</v>
      </c>
      <c r="S108" s="22">
        <v>75.780194567734128</v>
      </c>
      <c r="T108" s="22">
        <v>0</v>
      </c>
      <c r="U108" s="22">
        <v>0</v>
      </c>
      <c r="V108" s="22">
        <v>8.3430938333158231</v>
      </c>
      <c r="W108" s="22">
        <v>3.3719371947948647E-4</v>
      </c>
      <c r="X108" s="22">
        <v>0.56472379161885278</v>
      </c>
      <c r="Y108" s="22">
        <v>0.39254731145185662</v>
      </c>
      <c r="Z108" s="22">
        <v>254.53199830848132</v>
      </c>
      <c r="AA108" s="22">
        <v>0</v>
      </c>
      <c r="AB108" s="22">
        <v>18.380066927117269</v>
      </c>
      <c r="AC108" s="22">
        <v>0.65422790341004378</v>
      </c>
      <c r="AD108" s="22">
        <v>0</v>
      </c>
      <c r="AE108" s="22">
        <v>5.380426411418824E-2</v>
      </c>
      <c r="AF108" s="22">
        <v>0</v>
      </c>
      <c r="AG108" s="22">
        <v>4.0871530750010744E-3</v>
      </c>
      <c r="AH108" s="22">
        <v>0</v>
      </c>
      <c r="AI108" s="22">
        <v>1.0394027165814597</v>
      </c>
      <c r="AJ108" s="22">
        <v>0</v>
      </c>
      <c r="AK108" s="22">
        <v>0</v>
      </c>
      <c r="AL108" s="22">
        <v>0.83240011374255296</v>
      </c>
      <c r="AM108" s="22">
        <v>2.5973620095077435E-5</v>
      </c>
      <c r="AN108" s="22">
        <v>0.85602263182559246</v>
      </c>
      <c r="AO108" s="22">
        <v>3.417580483988259E-5</v>
      </c>
      <c r="AP108" s="22">
        <v>1.8453863832770638E-2</v>
      </c>
      <c r="AQ108" s="22">
        <v>0.21792588110836972</v>
      </c>
      <c r="AR108" s="22">
        <v>33.491782565984984</v>
      </c>
      <c r="AS108" s="22">
        <v>277.62710716624889</v>
      </c>
      <c r="AT108" s="22">
        <v>0</v>
      </c>
      <c r="AU108" s="22">
        <v>0</v>
      </c>
      <c r="AV108" s="22">
        <v>0.37598853134122506</v>
      </c>
      <c r="AW108" s="22">
        <v>3.4879388584839146E-4</v>
      </c>
      <c r="AX108" s="22">
        <v>0</v>
      </c>
      <c r="AY108" s="22">
        <v>4.00266981014101E-5</v>
      </c>
      <c r="AZ108" s="22">
        <v>8.5205336723002816</v>
      </c>
      <c r="BA108" s="22">
        <v>7.1298684449401541</v>
      </c>
      <c r="BB108" s="22">
        <v>0</v>
      </c>
      <c r="BC108" s="22">
        <v>0.42351100511830014</v>
      </c>
      <c r="BD108" s="22">
        <v>750.061568352775</v>
      </c>
    </row>
    <row r="109" spans="1:56" x14ac:dyDescent="0.3">
      <c r="A109" s="23" t="s">
        <v>44</v>
      </c>
      <c r="B109" s="22">
        <v>0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45.713105383075082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30.985998525032617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204.53019332147895</v>
      </c>
      <c r="AM109" s="22">
        <v>0</v>
      </c>
      <c r="AN109" s="22">
        <v>0</v>
      </c>
      <c r="AO109" s="22">
        <v>0</v>
      </c>
      <c r="AP109" s="22">
        <v>0</v>
      </c>
      <c r="AQ109" s="22">
        <v>0.28141255308415508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v>0</v>
      </c>
      <c r="AX109" s="22">
        <v>0</v>
      </c>
      <c r="AY109" s="22">
        <v>0</v>
      </c>
      <c r="AZ109" s="22">
        <v>21.793038370921902</v>
      </c>
      <c r="BA109" s="22">
        <v>0</v>
      </c>
      <c r="BB109" s="22">
        <v>0</v>
      </c>
      <c r="BC109" s="22">
        <v>25.9345306321508</v>
      </c>
      <c r="BD109" s="22">
        <v>329.23827878574355</v>
      </c>
    </row>
    <row r="110" spans="1:56" x14ac:dyDescent="0.3">
      <c r="A110" s="23" t="s">
        <v>45</v>
      </c>
      <c r="B110" s="22">
        <v>5.8491875810776474E-4</v>
      </c>
      <c r="C110" s="22">
        <v>9.9348084403311099E-3</v>
      </c>
      <c r="D110" s="22">
        <v>1.4789528150330562E-3</v>
      </c>
      <c r="E110" s="22">
        <v>1.8749107871547006E-3</v>
      </c>
      <c r="F110" s="22">
        <v>0</v>
      </c>
      <c r="G110" s="22">
        <v>0</v>
      </c>
      <c r="H110" s="22">
        <v>0</v>
      </c>
      <c r="I110" s="22">
        <v>0.1006884972504077</v>
      </c>
      <c r="J110" s="22">
        <v>5.7014050015234408E-2</v>
      </c>
      <c r="K110" s="22">
        <v>1.399997755455071E-4</v>
      </c>
      <c r="L110" s="22">
        <v>0</v>
      </c>
      <c r="M110" s="22">
        <v>0</v>
      </c>
      <c r="N110" s="22">
        <v>2.9407669410471571E-5</v>
      </c>
      <c r="O110" s="22">
        <v>1.9966777990656814E-4</v>
      </c>
      <c r="P110" s="22">
        <v>0</v>
      </c>
      <c r="Q110" s="22">
        <v>1.4367262179027561E-3</v>
      </c>
      <c r="R110" s="22">
        <v>0.43903404463270113</v>
      </c>
      <c r="S110" s="22">
        <v>0.12870231814834415</v>
      </c>
      <c r="T110" s="22">
        <v>0</v>
      </c>
      <c r="U110" s="22">
        <v>5.4031210192157779E-2</v>
      </c>
      <c r="V110" s="22">
        <v>0.49111975592042412</v>
      </c>
      <c r="W110" s="22">
        <v>5.0456616249235444E-4</v>
      </c>
      <c r="X110" s="22">
        <v>0.15780481690127576</v>
      </c>
      <c r="Y110" s="22">
        <v>6.1090276524304772E-2</v>
      </c>
      <c r="Z110" s="22">
        <v>6.2509477366233526</v>
      </c>
      <c r="AA110" s="22">
        <v>0</v>
      </c>
      <c r="AB110" s="22">
        <v>0</v>
      </c>
      <c r="AC110" s="22">
        <v>0</v>
      </c>
      <c r="AD110" s="22">
        <v>0</v>
      </c>
      <c r="AE110" s="22">
        <v>8.0511022304116844E-2</v>
      </c>
      <c r="AF110" s="22">
        <v>0</v>
      </c>
      <c r="AG110" s="22">
        <v>6.115888355677326E-3</v>
      </c>
      <c r="AH110" s="22">
        <v>0</v>
      </c>
      <c r="AI110" s="22">
        <v>3.0292572696879322E-4</v>
      </c>
      <c r="AJ110" s="22">
        <v>0</v>
      </c>
      <c r="AK110" s="22">
        <v>1.8888410563008489</v>
      </c>
      <c r="AL110" s="22">
        <v>0.2517887239755745</v>
      </c>
      <c r="AM110" s="22">
        <v>2.7988555540685911</v>
      </c>
      <c r="AN110" s="22">
        <v>1.1703155001977031E-4</v>
      </c>
      <c r="AO110" s="22">
        <v>2.2113883769987276E-2</v>
      </c>
      <c r="AP110" s="22">
        <v>2.761378613940639E-2</v>
      </c>
      <c r="AQ110" s="22">
        <v>0</v>
      </c>
      <c r="AR110" s="22">
        <v>6.8672391715623683E-3</v>
      </c>
      <c r="AS110" s="22">
        <v>9.2688934258231721E-3</v>
      </c>
      <c r="AT110" s="22">
        <v>0</v>
      </c>
      <c r="AU110" s="22">
        <v>0.16569571125595051</v>
      </c>
      <c r="AV110" s="22">
        <v>0</v>
      </c>
      <c r="AW110" s="22">
        <v>2.3236922388270679E-4</v>
      </c>
      <c r="AX110" s="22">
        <v>89.537819969934262</v>
      </c>
      <c r="AY110" s="22">
        <v>5.989470233741157E-5</v>
      </c>
      <c r="AZ110" s="22">
        <v>0.22045048906492612</v>
      </c>
      <c r="BA110" s="22">
        <v>10.668912712526488</v>
      </c>
      <c r="BB110" s="22">
        <v>0</v>
      </c>
      <c r="BC110" s="22">
        <v>19.727031300356064</v>
      </c>
      <c r="BD110" s="22">
        <v>133.16921511646657</v>
      </c>
    </row>
    <row r="111" spans="1:56" x14ac:dyDescent="0.3">
      <c r="A111" s="23" t="s">
        <v>46</v>
      </c>
      <c r="B111" s="22">
        <v>8.5866419284759358E-3</v>
      </c>
      <c r="C111" s="22">
        <v>0.14584357489421965</v>
      </c>
      <c r="D111" s="22">
        <v>2.1711114707421753E-2</v>
      </c>
      <c r="E111" s="22">
        <v>2.7523801133025522E-2</v>
      </c>
      <c r="F111" s="22">
        <v>0</v>
      </c>
      <c r="G111" s="22">
        <v>0</v>
      </c>
      <c r="H111" s="22">
        <v>0</v>
      </c>
      <c r="I111" s="22">
        <v>1.5906781099684506</v>
      </c>
      <c r="J111" s="22">
        <v>167.49819943089477</v>
      </c>
      <c r="K111" s="22">
        <v>2.0552049767820794E-3</v>
      </c>
      <c r="L111" s="22">
        <v>0</v>
      </c>
      <c r="M111" s="22">
        <v>0</v>
      </c>
      <c r="N111" s="22">
        <v>4.3170632447419601E-4</v>
      </c>
      <c r="O111" s="22">
        <v>0.39986971753167516</v>
      </c>
      <c r="P111" s="22">
        <v>0</v>
      </c>
      <c r="Q111" s="22">
        <v>4.9541407163106284</v>
      </c>
      <c r="R111" s="22">
        <v>1.3128845353233805</v>
      </c>
      <c r="S111" s="22">
        <v>1.8806992178501138</v>
      </c>
      <c r="T111" s="22">
        <v>0</v>
      </c>
      <c r="U111" s="22">
        <v>0</v>
      </c>
      <c r="V111" s="22">
        <v>9.4389665727293293E-3</v>
      </c>
      <c r="W111" s="22">
        <v>7.4070610772732862E-3</v>
      </c>
      <c r="X111" s="22">
        <v>2.3165840358812986</v>
      </c>
      <c r="Y111" s="22">
        <v>0.15650626803593176</v>
      </c>
      <c r="Z111" s="22">
        <v>308.3223822825442</v>
      </c>
      <c r="AA111" s="22">
        <v>0</v>
      </c>
      <c r="AB111" s="22">
        <v>0</v>
      </c>
      <c r="AC111" s="22">
        <v>0</v>
      </c>
      <c r="AD111" s="22">
        <v>0</v>
      </c>
      <c r="AE111" s="22">
        <v>1.1819065643533753</v>
      </c>
      <c r="AF111" s="22">
        <v>0</v>
      </c>
      <c r="AG111" s="22">
        <v>2.0570082751034575</v>
      </c>
      <c r="AH111" s="22">
        <v>0</v>
      </c>
      <c r="AI111" s="22">
        <v>4.4469675700246E-3</v>
      </c>
      <c r="AJ111" s="22">
        <v>0</v>
      </c>
      <c r="AK111" s="22">
        <v>0.58623863058491188</v>
      </c>
      <c r="AL111" s="22">
        <v>10.280426566694855</v>
      </c>
      <c r="AM111" s="22">
        <v>5.7055686191045875E-4</v>
      </c>
      <c r="AN111" s="22">
        <v>1.7180300690051479E-3</v>
      </c>
      <c r="AO111" s="22">
        <v>7.5073246976470602E-4</v>
      </c>
      <c r="AP111" s="22">
        <v>1.1996308018895292</v>
      </c>
      <c r="AQ111" s="22">
        <v>0</v>
      </c>
      <c r="AR111" s="22">
        <v>0.10151724281857624</v>
      </c>
      <c r="AS111" s="22">
        <v>0.14057050398553705</v>
      </c>
      <c r="AT111" s="22">
        <v>0</v>
      </c>
      <c r="AU111" s="22">
        <v>0</v>
      </c>
      <c r="AV111" s="22">
        <v>4.6921971648964203E-4</v>
      </c>
      <c r="AW111" s="22">
        <v>0</v>
      </c>
      <c r="AX111" s="22">
        <v>10.654954649893513</v>
      </c>
      <c r="AY111" s="22">
        <v>44.531601657805851</v>
      </c>
      <c r="AZ111" s="22">
        <v>3.2358610235767582</v>
      </c>
      <c r="BA111" s="22">
        <v>156.65133404032142</v>
      </c>
      <c r="BB111" s="22">
        <v>0</v>
      </c>
      <c r="BC111" s="22">
        <v>141.96661322233567</v>
      </c>
      <c r="BD111" s="22">
        <v>861.2505610720051</v>
      </c>
    </row>
    <row r="112" spans="1:56" x14ac:dyDescent="0.3">
      <c r="A112" s="23" t="s">
        <v>47</v>
      </c>
      <c r="B112" s="22">
        <v>6.0105451604672581E-4</v>
      </c>
      <c r="C112" s="22">
        <v>2.00995912216267E-2</v>
      </c>
      <c r="D112" s="22">
        <v>2.5126527660547507E-3</v>
      </c>
      <c r="E112" s="22">
        <v>1.7775969427625909E-3</v>
      </c>
      <c r="F112" s="22">
        <v>0</v>
      </c>
      <c r="G112" s="22">
        <v>0</v>
      </c>
      <c r="H112" s="22">
        <v>0</v>
      </c>
      <c r="I112" s="22">
        <v>9.5462443391935173E-2</v>
      </c>
      <c r="J112" s="22">
        <v>220.19440223995264</v>
      </c>
      <c r="K112" s="22">
        <v>9.5699647694703369</v>
      </c>
      <c r="L112" s="22">
        <v>0</v>
      </c>
      <c r="M112" s="22">
        <v>0</v>
      </c>
      <c r="N112" s="22">
        <v>2.7444544491034232E-3</v>
      </c>
      <c r="O112" s="22">
        <v>3.4572297704309017E-4</v>
      </c>
      <c r="P112" s="22">
        <v>0</v>
      </c>
      <c r="Q112" s="22">
        <v>1.3621555489616332E-3</v>
      </c>
      <c r="R112" s="22">
        <v>9.5675588407538786E-2</v>
      </c>
      <c r="S112" s="22">
        <v>0.14968549170847617</v>
      </c>
      <c r="T112" s="22">
        <v>0</v>
      </c>
      <c r="U112" s="22">
        <v>0</v>
      </c>
      <c r="V112" s="22">
        <v>0.504332344713606</v>
      </c>
      <c r="W112" s="22">
        <v>0.69015181941768544</v>
      </c>
      <c r="X112" s="22">
        <v>0.14961424404764107</v>
      </c>
      <c r="Y112" s="22">
        <v>1.1687211781029891E-2</v>
      </c>
      <c r="Z112" s="22">
        <v>0.3645691280273366</v>
      </c>
      <c r="AA112" s="22">
        <v>0</v>
      </c>
      <c r="AB112" s="22">
        <v>0</v>
      </c>
      <c r="AC112" s="22">
        <v>0</v>
      </c>
      <c r="AD112" s="22">
        <v>4.5335513062002157E-5</v>
      </c>
      <c r="AE112" s="22">
        <v>6.1178743046952002</v>
      </c>
      <c r="AF112" s="22">
        <v>0</v>
      </c>
      <c r="AG112" s="22">
        <v>7.9468442140987316E-3</v>
      </c>
      <c r="AH112" s="22">
        <v>8.1489854487977062E-2</v>
      </c>
      <c r="AI112" s="22">
        <v>4.2895837623929661E-3</v>
      </c>
      <c r="AJ112" s="22">
        <v>0</v>
      </c>
      <c r="AK112" s="22">
        <v>0</v>
      </c>
      <c r="AL112" s="22">
        <v>11.202660414268093</v>
      </c>
      <c r="AM112" s="22">
        <v>4.0885783915730469</v>
      </c>
      <c r="AN112" s="22">
        <v>1.1095723964424859E-4</v>
      </c>
      <c r="AO112" s="22">
        <v>4.8485299564423107E-5</v>
      </c>
      <c r="AP112" s="22">
        <v>110.72131940907235</v>
      </c>
      <c r="AQ112" s="22">
        <v>0</v>
      </c>
      <c r="AR112" s="22">
        <v>2.4328259231874545E-2</v>
      </c>
      <c r="AS112" s="22">
        <v>5.6070441406832918</v>
      </c>
      <c r="AT112" s="22">
        <v>0</v>
      </c>
      <c r="AU112" s="22">
        <v>0</v>
      </c>
      <c r="AV112" s="22">
        <v>1.3608694606671797E-4</v>
      </c>
      <c r="AW112" s="22">
        <v>4.2824368359363208E-4</v>
      </c>
      <c r="AX112" s="22">
        <v>0</v>
      </c>
      <c r="AY112" s="22">
        <v>5.6785976427300477E-5</v>
      </c>
      <c r="AZ112" s="22">
        <v>0.21583162466789182</v>
      </c>
      <c r="BA112" s="22">
        <v>10.171338025206618</v>
      </c>
      <c r="BB112" s="22">
        <v>9.130265214632729</v>
      </c>
      <c r="BC112" s="22">
        <v>2.1523607116029515</v>
      </c>
      <c r="BD112" s="22">
        <v>391.38114118209666</v>
      </c>
    </row>
    <row r="113" spans="1:65" x14ac:dyDescent="0.3">
      <c r="A113" s="23" t="s">
        <v>48</v>
      </c>
      <c r="B113" s="22">
        <v>0</v>
      </c>
      <c r="C113" s="22">
        <v>0</v>
      </c>
      <c r="D113" s="22">
        <v>0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75.935908397881477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0</v>
      </c>
      <c r="AQ113" s="22"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75.935908397881477</v>
      </c>
    </row>
    <row r="114" spans="1:65" x14ac:dyDescent="0.3">
      <c r="A114" s="23" t="s">
        <v>49</v>
      </c>
      <c r="B114" s="22">
        <v>24.583657258678553</v>
      </c>
      <c r="C114" s="22">
        <v>3083.6859215617565</v>
      </c>
      <c r="D114" s="22">
        <v>132.49144251338325</v>
      </c>
      <c r="E114" s="22">
        <v>3.3622065885050376</v>
      </c>
      <c r="F114" s="22">
        <v>0</v>
      </c>
      <c r="G114" s="22">
        <v>0</v>
      </c>
      <c r="H114" s="22">
        <v>0</v>
      </c>
      <c r="I114" s="22">
        <v>157.54397711402046</v>
      </c>
      <c r="J114" s="22">
        <v>6078.6251023445138</v>
      </c>
      <c r="K114" s="22">
        <v>490.12471526813596</v>
      </c>
      <c r="L114" s="22">
        <v>0.3115799787747765</v>
      </c>
      <c r="M114" s="22">
        <v>0</v>
      </c>
      <c r="N114" s="22">
        <v>2.9381499506880315</v>
      </c>
      <c r="O114" s="22">
        <v>24.078450971851456</v>
      </c>
      <c r="P114" s="22">
        <v>0</v>
      </c>
      <c r="Q114" s="22">
        <v>1109.6813888040017</v>
      </c>
      <c r="R114" s="22">
        <v>19156.205394814933</v>
      </c>
      <c r="S114" s="22">
        <v>12585.910250581557</v>
      </c>
      <c r="T114" s="22">
        <v>0.64432218154148158</v>
      </c>
      <c r="U114" s="22">
        <v>5.1464727708030278</v>
      </c>
      <c r="V114" s="22">
        <v>85.685654165075491</v>
      </c>
      <c r="W114" s="22">
        <v>1.3841628068577265</v>
      </c>
      <c r="X114" s="22">
        <v>740.77973137974141</v>
      </c>
      <c r="Y114" s="22">
        <v>4121.1356645023561</v>
      </c>
      <c r="Z114" s="22">
        <v>769.98518044210891</v>
      </c>
      <c r="AA114" s="22">
        <v>0.72356795648997951</v>
      </c>
      <c r="AB114" s="22">
        <v>0.12247074310222429</v>
      </c>
      <c r="AC114" s="22">
        <v>8.7305430468828273</v>
      </c>
      <c r="AD114" s="22">
        <v>0</v>
      </c>
      <c r="AE114" s="22">
        <v>3929.7993052009388</v>
      </c>
      <c r="AF114" s="22">
        <v>0</v>
      </c>
      <c r="AG114" s="22">
        <v>4.4735461032077062</v>
      </c>
      <c r="AH114" s="22">
        <v>0.30367960263341665</v>
      </c>
      <c r="AI114" s="22">
        <v>1534.5087854421884</v>
      </c>
      <c r="AJ114" s="22">
        <v>1.4169684872893376</v>
      </c>
      <c r="AK114" s="22">
        <v>22.133434995132497</v>
      </c>
      <c r="AL114" s="22">
        <v>9788.9554639523067</v>
      </c>
      <c r="AM114" s="22">
        <v>69.689794565602512</v>
      </c>
      <c r="AN114" s="22">
        <v>16.379037160182584</v>
      </c>
      <c r="AO114" s="22">
        <v>3.7153705555144245E-2</v>
      </c>
      <c r="AP114" s="22">
        <v>470.47913943580176</v>
      </c>
      <c r="AQ114" s="22">
        <v>0.63801854035239636</v>
      </c>
      <c r="AR114" s="22">
        <v>133.88046828702929</v>
      </c>
      <c r="AS114" s="22">
        <v>2935.7385310664718</v>
      </c>
      <c r="AT114" s="22">
        <v>0.22648082272212805</v>
      </c>
      <c r="AU114" s="22">
        <v>0</v>
      </c>
      <c r="AV114" s="22">
        <v>64.164571795315297</v>
      </c>
      <c r="AW114" s="22">
        <v>49.261270757306747</v>
      </c>
      <c r="AX114" s="22">
        <v>105.75519635757296</v>
      </c>
      <c r="AY114" s="22">
        <v>49.785997298179915</v>
      </c>
      <c r="AZ114" s="22">
        <v>0</v>
      </c>
      <c r="BA114" s="22">
        <v>7777.2944331671242</v>
      </c>
      <c r="BB114" s="22">
        <v>0.53445872081742729</v>
      </c>
      <c r="BC114" s="22">
        <v>1972.1409370482281</v>
      </c>
      <c r="BD114" s="22">
        <v>77511.476680257736</v>
      </c>
    </row>
    <row r="115" spans="1:65" x14ac:dyDescent="0.3">
      <c r="A115" s="23" t="s">
        <v>50</v>
      </c>
      <c r="B115" s="22">
        <v>402.42897412244389</v>
      </c>
      <c r="C115" s="22">
        <v>12769.903555975136</v>
      </c>
      <c r="D115" s="22">
        <v>1075.5484534238933</v>
      </c>
      <c r="E115" s="22">
        <v>42.746827964332418</v>
      </c>
      <c r="F115" s="22">
        <v>2.3218381695791028</v>
      </c>
      <c r="G115" s="22">
        <v>0</v>
      </c>
      <c r="H115" s="22">
        <v>0</v>
      </c>
      <c r="I115" s="22">
        <v>1364.0210171008109</v>
      </c>
      <c r="J115" s="22">
        <v>42644.94919982976</v>
      </c>
      <c r="K115" s="22">
        <v>843.98056074396754</v>
      </c>
      <c r="L115" s="22">
        <v>0</v>
      </c>
      <c r="M115" s="22">
        <v>0</v>
      </c>
      <c r="N115" s="22">
        <v>6685.2569403100233</v>
      </c>
      <c r="O115" s="22">
        <v>16.271701566406538</v>
      </c>
      <c r="P115" s="22">
        <v>0</v>
      </c>
      <c r="Q115" s="22">
        <v>37.019573715173884</v>
      </c>
      <c r="R115" s="22">
        <v>19052.151262986055</v>
      </c>
      <c r="S115" s="22">
        <v>16113.822181115813</v>
      </c>
      <c r="T115" s="22">
        <v>0</v>
      </c>
      <c r="U115" s="22">
        <v>1.8032916401632657</v>
      </c>
      <c r="V115" s="22">
        <v>207.4358432197852</v>
      </c>
      <c r="W115" s="22">
        <v>0</v>
      </c>
      <c r="X115" s="22">
        <v>1186.5570831349658</v>
      </c>
      <c r="Y115" s="22">
        <v>25405.166144929117</v>
      </c>
      <c r="Z115" s="22">
        <v>64959.185312594404</v>
      </c>
      <c r="AA115" s="22">
        <v>0</v>
      </c>
      <c r="AB115" s="22">
        <v>1.38532871112098</v>
      </c>
      <c r="AC115" s="22">
        <v>37.214729943787113</v>
      </c>
      <c r="AD115" s="22">
        <v>0</v>
      </c>
      <c r="AE115" s="22">
        <v>17742.679016537233</v>
      </c>
      <c r="AF115" s="22">
        <v>0</v>
      </c>
      <c r="AG115" s="22">
        <v>2704.794799839588</v>
      </c>
      <c r="AH115" s="22">
        <v>0</v>
      </c>
      <c r="AI115" s="22">
        <v>4847.2262892591762</v>
      </c>
      <c r="AJ115" s="22">
        <v>21.437531018260906</v>
      </c>
      <c r="AK115" s="22">
        <v>37.383037163535683</v>
      </c>
      <c r="AL115" s="22">
        <v>55401.535647408025</v>
      </c>
      <c r="AM115" s="22">
        <v>211.52651012262666</v>
      </c>
      <c r="AN115" s="22">
        <v>23.643557791393963</v>
      </c>
      <c r="AO115" s="22">
        <v>8.1308416397583692</v>
      </c>
      <c r="AP115" s="22">
        <v>22878.926871594886</v>
      </c>
      <c r="AQ115" s="22">
        <v>15.309545293510535</v>
      </c>
      <c r="AR115" s="22">
        <v>139.84005718547857</v>
      </c>
      <c r="AS115" s="22">
        <v>32746.104734380217</v>
      </c>
      <c r="AT115" s="22">
        <v>1.8032916401632657</v>
      </c>
      <c r="AU115" s="22">
        <v>2.5486521847640824</v>
      </c>
      <c r="AV115" s="22">
        <v>30.92364650847086</v>
      </c>
      <c r="AW115" s="22">
        <v>278.60214670161508</v>
      </c>
      <c r="AX115" s="22">
        <v>305.62667595257744</v>
      </c>
      <c r="AY115" s="22">
        <v>137.96102729642845</v>
      </c>
      <c r="AZ115" s="22">
        <v>7266.7884394020066</v>
      </c>
      <c r="BA115" s="22">
        <v>0</v>
      </c>
      <c r="BB115" s="22">
        <v>14.155037912330453</v>
      </c>
      <c r="BC115" s="22">
        <v>7876.5699045973124</v>
      </c>
      <c r="BD115" s="22">
        <v>345542.6870826261</v>
      </c>
    </row>
    <row r="116" spans="1:65" x14ac:dyDescent="0.3">
      <c r="A116" s="23" t="s">
        <v>229</v>
      </c>
      <c r="B116" s="22">
        <v>0</v>
      </c>
      <c r="C116" s="22">
        <v>0.24102711738796934</v>
      </c>
      <c r="D116" s="22">
        <v>0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1454.450368653876</v>
      </c>
      <c r="K116" s="22">
        <v>221.0236854809778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0.13366446366088663</v>
      </c>
      <c r="S116" s="22">
        <v>1.1918181347467299E-3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1.3439954965238068</v>
      </c>
      <c r="AA116" s="22">
        <v>0</v>
      </c>
      <c r="AB116" s="22">
        <v>0</v>
      </c>
      <c r="AC116" s="22">
        <v>0</v>
      </c>
      <c r="AD116" s="22">
        <v>0</v>
      </c>
      <c r="AE116" s="22">
        <v>2.4414765567976171</v>
      </c>
      <c r="AF116" s="22">
        <v>0</v>
      </c>
      <c r="AG116" s="22">
        <v>0</v>
      </c>
      <c r="AH116" s="22">
        <v>0.1369739471985289</v>
      </c>
      <c r="AI116" s="22">
        <v>0</v>
      </c>
      <c r="AJ116" s="22">
        <v>0</v>
      </c>
      <c r="AK116" s="22">
        <v>0</v>
      </c>
      <c r="AL116" s="22">
        <v>58.736745497633926</v>
      </c>
      <c r="AM116" s="22">
        <v>7.230813521639079E-2</v>
      </c>
      <c r="AN116" s="22">
        <v>0</v>
      </c>
      <c r="AO116" s="22">
        <v>0</v>
      </c>
      <c r="AP116" s="22">
        <v>34.433523649426839</v>
      </c>
      <c r="AQ116" s="22">
        <v>0</v>
      </c>
      <c r="AR116" s="22">
        <v>0.41150971261360619</v>
      </c>
      <c r="AS116" s="22">
        <v>0.28213530261940423</v>
      </c>
      <c r="AT116" s="22">
        <v>0</v>
      </c>
      <c r="AU116" s="22">
        <v>0</v>
      </c>
      <c r="AV116" s="22">
        <v>0</v>
      </c>
      <c r="AW116" s="22">
        <v>0</v>
      </c>
      <c r="AX116" s="22">
        <v>0.28875095272234302</v>
      </c>
      <c r="AY116" s="22">
        <v>0</v>
      </c>
      <c r="AZ116" s="22">
        <v>0.11037694292567415</v>
      </c>
      <c r="BA116" s="22">
        <v>1.2974313367688983</v>
      </c>
      <c r="BB116" s="22">
        <v>0</v>
      </c>
      <c r="BC116" s="22">
        <v>0.29701040069478396</v>
      </c>
      <c r="BD116" s="22">
        <v>1775.7021754651796</v>
      </c>
    </row>
    <row r="117" spans="1:65" x14ac:dyDescent="0.3">
      <c r="A117" s="23" t="s">
        <v>51</v>
      </c>
      <c r="B117" s="22">
        <v>0.34001327966649503</v>
      </c>
      <c r="C117" s="22">
        <v>6.3575005157845652</v>
      </c>
      <c r="D117" s="22">
        <v>8.9779365934622017</v>
      </c>
      <c r="E117" s="22">
        <v>2.2196740815514957E-2</v>
      </c>
      <c r="F117" s="22">
        <v>0</v>
      </c>
      <c r="G117" s="22">
        <v>0</v>
      </c>
      <c r="H117" s="22">
        <v>0</v>
      </c>
      <c r="I117" s="22">
        <v>3.5250902033473004</v>
      </c>
      <c r="J117" s="22">
        <v>24103.998060266258</v>
      </c>
      <c r="K117" s="22">
        <v>114.78735411194256</v>
      </c>
      <c r="L117" s="22">
        <v>0</v>
      </c>
      <c r="M117" s="22">
        <v>0</v>
      </c>
      <c r="N117" s="22">
        <v>7.845829976400144</v>
      </c>
      <c r="O117" s="22">
        <v>0.20547614367774339</v>
      </c>
      <c r="P117" s="22">
        <v>0</v>
      </c>
      <c r="Q117" s="22">
        <v>3.3030983487939702E-2</v>
      </c>
      <c r="R117" s="22">
        <v>178.84225840908786</v>
      </c>
      <c r="S117" s="22">
        <v>114.59550634871565</v>
      </c>
      <c r="T117" s="22">
        <v>0</v>
      </c>
      <c r="U117" s="22">
        <v>0</v>
      </c>
      <c r="V117" s="22">
        <v>19.532401346878533</v>
      </c>
      <c r="W117" s="22">
        <v>5.9734705298261723E-3</v>
      </c>
      <c r="X117" s="22">
        <v>2.0554762084263825</v>
      </c>
      <c r="Y117" s="22">
        <v>1.4443941803694966</v>
      </c>
      <c r="Z117" s="22">
        <v>253.36957080266285</v>
      </c>
      <c r="AA117" s="22">
        <v>0</v>
      </c>
      <c r="AB117" s="22">
        <v>2.9849461727507829E-2</v>
      </c>
      <c r="AC117" s="22">
        <v>0</v>
      </c>
      <c r="AD117" s="22">
        <v>5.299210958559176E-3</v>
      </c>
      <c r="AE117" s="22">
        <v>6.8266253542193436</v>
      </c>
      <c r="AF117" s="22">
        <v>0</v>
      </c>
      <c r="AG117" s="22">
        <v>0.15238685096030019</v>
      </c>
      <c r="AH117" s="22">
        <v>7.1135588576643052E-2</v>
      </c>
      <c r="AI117" s="22">
        <v>4.5219088284005791</v>
      </c>
      <c r="AJ117" s="22">
        <v>1.502588213676004E-2</v>
      </c>
      <c r="AK117" s="22">
        <v>0</v>
      </c>
      <c r="AL117" s="22">
        <v>594.75166618123092</v>
      </c>
      <c r="AM117" s="22">
        <v>0.24630326136899774</v>
      </c>
      <c r="AN117" s="22">
        <v>3.9202762201585566</v>
      </c>
      <c r="AO117" s="22">
        <v>0.11557347062445916</v>
      </c>
      <c r="AP117" s="22">
        <v>18.209505025317469</v>
      </c>
      <c r="AQ117" s="22">
        <v>5.0836821128538023</v>
      </c>
      <c r="AR117" s="22">
        <v>39.538040700022677</v>
      </c>
      <c r="AS117" s="22">
        <v>99.641694865152189</v>
      </c>
      <c r="AT117" s="22">
        <v>0</v>
      </c>
      <c r="AU117" s="22">
        <v>0</v>
      </c>
      <c r="AV117" s="22">
        <v>86.100674657174054</v>
      </c>
      <c r="AW117" s="22">
        <v>1.5774760534980562E-2</v>
      </c>
      <c r="AX117" s="22">
        <v>0.16529310132323544</v>
      </c>
      <c r="AY117" s="22">
        <v>2.7201411688187748E-2</v>
      </c>
      <c r="AZ117" s="22">
        <v>28.352207816408988</v>
      </c>
      <c r="BA117" s="22">
        <v>127.62505858417531</v>
      </c>
      <c r="BB117" s="22">
        <v>0</v>
      </c>
      <c r="BC117" s="22">
        <v>0</v>
      </c>
      <c r="BD117" s="22">
        <v>25831.353252926525</v>
      </c>
    </row>
    <row r="118" spans="1:65" x14ac:dyDescent="0.3">
      <c r="A118" s="23" t="s">
        <v>52</v>
      </c>
      <c r="B118" s="22">
        <v>1584.645157697892</v>
      </c>
      <c r="C118" s="22">
        <v>62919.642188904552</v>
      </c>
      <c r="D118" s="22">
        <v>4586.5253006740704</v>
      </c>
      <c r="E118" s="22">
        <v>105.99862839365291</v>
      </c>
      <c r="F118" s="22">
        <v>143.20194025498398</v>
      </c>
      <c r="G118" s="22">
        <v>10.760765769853158</v>
      </c>
      <c r="H118" s="22">
        <v>0</v>
      </c>
      <c r="I118" s="22">
        <v>4435.3110343050694</v>
      </c>
      <c r="J118" s="22">
        <v>338964.64673962869</v>
      </c>
      <c r="K118" s="22">
        <v>14580.139218038656</v>
      </c>
      <c r="L118" s="22">
        <v>3.2702389968803489</v>
      </c>
      <c r="M118" s="22">
        <v>7.9601480415596439</v>
      </c>
      <c r="N118" s="22">
        <v>8551.0049573835313</v>
      </c>
      <c r="O118" s="22">
        <v>1051.0746251308328</v>
      </c>
      <c r="P118" s="22">
        <v>21.383301693631374</v>
      </c>
      <c r="Q118" s="22">
        <v>2364.1933946620234</v>
      </c>
      <c r="R118" s="22">
        <v>91242.074028261632</v>
      </c>
      <c r="S118" s="22">
        <v>109007.857432936</v>
      </c>
      <c r="T118" s="22">
        <v>45.225473711090864</v>
      </c>
      <c r="U118" s="22">
        <v>464.59006239777824</v>
      </c>
      <c r="V118" s="22">
        <v>17025.091619609233</v>
      </c>
      <c r="W118" s="22">
        <v>3514.9452017786507</v>
      </c>
      <c r="X118" s="22">
        <v>26788.316122048665</v>
      </c>
      <c r="Y118" s="22">
        <v>71079.144193393426</v>
      </c>
      <c r="Z118" s="22">
        <v>156928.8712139235</v>
      </c>
      <c r="AA118" s="22">
        <v>0.72356795648997951</v>
      </c>
      <c r="AB118" s="22">
        <v>82.752411215867994</v>
      </c>
      <c r="AC118" s="22">
        <v>306.35470128981422</v>
      </c>
      <c r="AD118" s="22">
        <v>224.0543125498676</v>
      </c>
      <c r="AE118" s="22">
        <v>196203.02141916333</v>
      </c>
      <c r="AF118" s="22">
        <v>1009.528450019029</v>
      </c>
      <c r="AG118" s="22">
        <v>2856.9497144055185</v>
      </c>
      <c r="AH118" s="22">
        <v>9.1713259469144059</v>
      </c>
      <c r="AI118" s="22">
        <v>23310.206297316796</v>
      </c>
      <c r="AJ118" s="22">
        <v>81.071015647359403</v>
      </c>
      <c r="AK118" s="22">
        <v>403.74084939642336</v>
      </c>
      <c r="AL118" s="22">
        <v>585956.24031462031</v>
      </c>
      <c r="AM118" s="22">
        <v>11753.28750010468</v>
      </c>
      <c r="AN118" s="22">
        <v>725.89681083599055</v>
      </c>
      <c r="AO118" s="22">
        <v>940.40609349450688</v>
      </c>
      <c r="AP118" s="22">
        <v>344706.67432174896</v>
      </c>
      <c r="AQ118" s="22">
        <v>71.785877353764732</v>
      </c>
      <c r="AR118" s="22">
        <v>7454.7768821794034</v>
      </c>
      <c r="AS118" s="22">
        <v>124691.41849443248</v>
      </c>
      <c r="AT118" s="22">
        <v>114.85882870703321</v>
      </c>
      <c r="AU118" s="22">
        <v>143.73490597738191</v>
      </c>
      <c r="AV118" s="22">
        <v>872.63121336510881</v>
      </c>
      <c r="AW118" s="22">
        <v>1265.2923441010703</v>
      </c>
      <c r="AX118" s="22">
        <v>70743.600736136621</v>
      </c>
      <c r="AY118" s="22">
        <v>1633.0849603132483</v>
      </c>
      <c r="AZ118" s="22">
        <v>23238.830884921201</v>
      </c>
      <c r="BA118" s="22">
        <v>251496.4759342919</v>
      </c>
      <c r="BB118" s="22">
        <v>47362.613223794506</v>
      </c>
      <c r="BC118" s="22">
        <v>89914.972639777436</v>
      </c>
      <c r="BD118" s="22">
        <v>2703000.0290186987</v>
      </c>
    </row>
    <row r="121" spans="1:65" x14ac:dyDescent="0.3">
      <c r="A121" s="7" t="s">
        <v>323</v>
      </c>
      <c r="BF121" s="7" t="s">
        <v>324</v>
      </c>
    </row>
    <row r="122" spans="1:65" x14ac:dyDescent="0.3">
      <c r="A122" s="6" t="s">
        <v>86</v>
      </c>
      <c r="BF122" s="6" t="s">
        <v>86</v>
      </c>
    </row>
    <row r="123" spans="1:65" x14ac:dyDescent="0.3">
      <c r="A123" s="23" t="s">
        <v>0</v>
      </c>
      <c r="B123" s="23" t="s">
        <v>1</v>
      </c>
      <c r="C123" s="23" t="s">
        <v>2</v>
      </c>
      <c r="D123" s="23" t="s">
        <v>3</v>
      </c>
      <c r="E123" s="23" t="s">
        <v>4</v>
      </c>
      <c r="F123" s="23" t="s">
        <v>5</v>
      </c>
      <c r="G123" s="23" t="s">
        <v>6</v>
      </c>
      <c r="H123" s="23" t="s">
        <v>7</v>
      </c>
      <c r="I123" s="23" t="s">
        <v>8</v>
      </c>
      <c r="J123" s="23" t="s">
        <v>9</v>
      </c>
      <c r="K123" s="23" t="s">
        <v>360</v>
      </c>
      <c r="L123" s="23" t="s">
        <v>10</v>
      </c>
      <c r="M123" s="23" t="s">
        <v>11</v>
      </c>
      <c r="N123" s="23" t="s">
        <v>12</v>
      </c>
      <c r="O123" s="23" t="s">
        <v>13</v>
      </c>
      <c r="P123" s="23" t="s">
        <v>14</v>
      </c>
      <c r="Q123" s="23" t="s">
        <v>15</v>
      </c>
      <c r="R123" s="23" t="s">
        <v>16</v>
      </c>
      <c r="S123" s="23" t="s">
        <v>17</v>
      </c>
      <c r="T123" s="23" t="s">
        <v>18</v>
      </c>
      <c r="U123" s="23" t="s">
        <v>19</v>
      </c>
      <c r="V123" s="23" t="s">
        <v>20</v>
      </c>
      <c r="W123" s="23" t="s">
        <v>21</v>
      </c>
      <c r="X123" s="23" t="s">
        <v>22</v>
      </c>
      <c r="Y123" s="23" t="s">
        <v>23</v>
      </c>
      <c r="Z123" s="23" t="s">
        <v>24</v>
      </c>
      <c r="AA123" s="23" t="s">
        <v>25</v>
      </c>
      <c r="AB123" s="23" t="s">
        <v>26</v>
      </c>
      <c r="AC123" s="23" t="s">
        <v>27</v>
      </c>
      <c r="AD123" s="23" t="s">
        <v>28</v>
      </c>
      <c r="AE123" s="23" t="s">
        <v>29</v>
      </c>
      <c r="AF123" s="23" t="s">
        <v>30</v>
      </c>
      <c r="AG123" s="23" t="s">
        <v>31</v>
      </c>
      <c r="AH123" s="23" t="s">
        <v>32</v>
      </c>
      <c r="AI123" s="23" t="s">
        <v>33</v>
      </c>
      <c r="AJ123" s="24" t="s">
        <v>34</v>
      </c>
      <c r="AK123" s="23" t="s">
        <v>35</v>
      </c>
      <c r="AL123" s="23" t="s">
        <v>361</v>
      </c>
      <c r="AM123" s="23" t="s">
        <v>36</v>
      </c>
      <c r="AN123" s="23" t="s">
        <v>37</v>
      </c>
      <c r="AO123" s="23" t="s">
        <v>38</v>
      </c>
      <c r="AP123" s="23" t="s">
        <v>197</v>
      </c>
      <c r="AQ123" s="23" t="s">
        <v>40</v>
      </c>
      <c r="AR123" s="23" t="s">
        <v>41</v>
      </c>
      <c r="AS123" s="23" t="s">
        <v>42</v>
      </c>
      <c r="AT123" s="23" t="s">
        <v>43</v>
      </c>
      <c r="AU123" s="23" t="s">
        <v>44</v>
      </c>
      <c r="AV123" s="23" t="s">
        <v>45</v>
      </c>
      <c r="AW123" s="23" t="s">
        <v>46</v>
      </c>
      <c r="AX123" s="23" t="s">
        <v>47</v>
      </c>
      <c r="AY123" s="23" t="s">
        <v>48</v>
      </c>
      <c r="AZ123" s="23" t="s">
        <v>49</v>
      </c>
      <c r="BA123" s="23" t="s">
        <v>50</v>
      </c>
      <c r="BB123" s="23" t="s">
        <v>229</v>
      </c>
      <c r="BC123" s="24" t="s">
        <v>51</v>
      </c>
      <c r="BD123" s="23" t="s">
        <v>52</v>
      </c>
      <c r="BF123" s="1" t="s">
        <v>84</v>
      </c>
      <c r="BG123" s="12" t="s">
        <v>56</v>
      </c>
      <c r="BH123" s="12" t="s">
        <v>57</v>
      </c>
      <c r="BI123" s="12" t="s">
        <v>65</v>
      </c>
      <c r="BJ123" s="12" t="s">
        <v>58</v>
      </c>
      <c r="BK123" s="12" t="s">
        <v>59</v>
      </c>
      <c r="BL123" s="12" t="s">
        <v>60</v>
      </c>
      <c r="BM123" s="12" t="s">
        <v>61</v>
      </c>
    </row>
    <row r="124" spans="1:65" x14ac:dyDescent="0.3">
      <c r="A124" s="23" t="s">
        <v>1</v>
      </c>
      <c r="B124" s="22">
        <v>0</v>
      </c>
      <c r="C124" s="22">
        <v>1.9386182691198833E-2</v>
      </c>
      <c r="D124" s="22">
        <v>2.8859388317444049E-3</v>
      </c>
      <c r="E124" s="22">
        <v>3.6585872055595508E-3</v>
      </c>
      <c r="F124" s="22">
        <v>0</v>
      </c>
      <c r="G124" s="22">
        <v>0</v>
      </c>
      <c r="H124" s="22">
        <v>0</v>
      </c>
      <c r="I124" s="22">
        <v>9.5794655872521002</v>
      </c>
      <c r="J124" s="22">
        <v>87.170518011945759</v>
      </c>
      <c r="K124" s="22">
        <v>2.7318707167358085E-4</v>
      </c>
      <c r="L124" s="22">
        <v>0</v>
      </c>
      <c r="M124" s="22">
        <v>0</v>
      </c>
      <c r="N124" s="22">
        <v>5.7384342651178561E-5</v>
      </c>
      <c r="O124" s="22">
        <v>3.0440539254455995E-4</v>
      </c>
      <c r="P124" s="22">
        <v>0</v>
      </c>
      <c r="Q124" s="22">
        <v>2.8035404109482452E-3</v>
      </c>
      <c r="R124" s="22">
        <v>0.21139171964104794</v>
      </c>
      <c r="S124" s="22">
        <v>0.25000731994002512</v>
      </c>
      <c r="T124" s="22">
        <v>0</v>
      </c>
      <c r="U124" s="22">
        <v>0</v>
      </c>
      <c r="V124" s="22">
        <v>6.5616389212538862E-4</v>
      </c>
      <c r="W124" s="22">
        <v>9.8457980993017433E-4</v>
      </c>
      <c r="X124" s="22">
        <v>9.8827839335834682</v>
      </c>
      <c r="Y124" s="22">
        <v>2.0803515730212378E-2</v>
      </c>
      <c r="Z124" s="22">
        <v>0.33911813494201126</v>
      </c>
      <c r="AA124" s="22">
        <v>0</v>
      </c>
      <c r="AB124" s="22">
        <v>0</v>
      </c>
      <c r="AC124" s="22">
        <v>0</v>
      </c>
      <c r="AD124" s="22">
        <v>0</v>
      </c>
      <c r="AE124" s="22">
        <v>0.15710432631057097</v>
      </c>
      <c r="AF124" s="22">
        <v>0</v>
      </c>
      <c r="AG124" s="22">
        <v>1.5298562569180735E-2</v>
      </c>
      <c r="AH124" s="22">
        <v>0</v>
      </c>
      <c r="AI124" s="22">
        <v>6.7868307268925934</v>
      </c>
      <c r="AJ124" s="22">
        <v>283.43457792000009</v>
      </c>
      <c r="AK124" s="22">
        <v>0</v>
      </c>
      <c r="AL124" s="22">
        <v>34.998118398167684</v>
      </c>
      <c r="AM124" s="22">
        <v>7.5840979410548193E-5</v>
      </c>
      <c r="AN124" s="22">
        <v>2.2836826929718097E-4</v>
      </c>
      <c r="AO124" s="22">
        <v>33.855077518730056</v>
      </c>
      <c r="AP124" s="22">
        <v>5.3883867626579492E-2</v>
      </c>
      <c r="AQ124" s="22">
        <v>0</v>
      </c>
      <c r="AR124" s="22">
        <v>3.4698309430819356E-2</v>
      </c>
      <c r="AS124" s="22">
        <v>0.92221782851649248</v>
      </c>
      <c r="AT124" s="22">
        <v>0</v>
      </c>
      <c r="AU124" s="22">
        <v>0</v>
      </c>
      <c r="AV124" s="22">
        <v>6.2370791121777735E-5</v>
      </c>
      <c r="AW124" s="22">
        <v>3.9929252421991036E-4</v>
      </c>
      <c r="AX124" s="22">
        <v>163.08527040000004</v>
      </c>
      <c r="AY124" s="22">
        <v>1.1687488981008838E-4</v>
      </c>
      <c r="AZ124" s="22">
        <v>14.386334453576472</v>
      </c>
      <c r="BA124" s="22">
        <v>23.408133118626349</v>
      </c>
      <c r="BB124" s="22">
        <v>0</v>
      </c>
      <c r="BC124" s="22">
        <v>9373.2105304095185</v>
      </c>
      <c r="BD124" s="22">
        <v>10041.834056780104</v>
      </c>
      <c r="BF124" s="12" t="s">
        <v>62</v>
      </c>
      <c r="BG124" s="13">
        <f>B124+AJ124+B158+AJ158</f>
        <v>283.43457792000009</v>
      </c>
      <c r="BH124" s="13">
        <f>SUM(C124,D124,G124,L124:U124,X124:Y124,AB124:AD124,AF124,AI124,AK124,AN124:AO124,AQ124,AT124:AW124,AZ124,AR124)+SUM(C158,D158,G158,L158:U158,X158:Y158,AB158:AD158,AF158,AI158,AK158,AN158:AO158,AQ158,AT158:AW158,AZ158,AR158)</f>
        <v>65.454054980778423</v>
      </c>
      <c r="BI124" s="13">
        <f>SUM(F124,H124,V124:W124,AA124,AE124,AH124,AM124,AS124,AX124,BB124,AY124)+SUM(F158,H158,V158:W158,AA158,AE158,AH158,AM158,AS158,AX158,BB158,AY158)</f>
        <v>164.16642601439838</v>
      </c>
      <c r="BJ124" s="13">
        <f>SUM(E124,I124,AG124,BA124)+SUM(E158,I158,AG158,BA158)</f>
        <v>33.00655585565319</v>
      </c>
      <c r="BK124" s="13">
        <f>SUM(J124:K124,Z124,AL124,AP124)+SUM(J158:K158,Z158,AL158,AP158)</f>
        <v>122.62583373707024</v>
      </c>
      <c r="BL124" s="13">
        <f>BC124+BC158</f>
        <v>9373.2105304095185</v>
      </c>
      <c r="BM124" s="13">
        <f>SUM(BG124:BL124)</f>
        <v>10041.897978917419</v>
      </c>
    </row>
    <row r="125" spans="1:65" x14ac:dyDescent="0.3">
      <c r="A125" s="23" t="s">
        <v>2</v>
      </c>
      <c r="B125" s="22">
        <v>7.3867924249531952E-2</v>
      </c>
      <c r="C125" s="22">
        <v>0</v>
      </c>
      <c r="D125" s="22">
        <v>0.1227586250338189</v>
      </c>
      <c r="E125" s="22">
        <v>0.15562462030747193</v>
      </c>
      <c r="F125" s="22">
        <v>0</v>
      </c>
      <c r="G125" s="22">
        <v>0.36457165058289387</v>
      </c>
      <c r="H125" s="22">
        <v>0</v>
      </c>
      <c r="I125" s="22">
        <v>8.3575225345544482</v>
      </c>
      <c r="J125" s="22">
        <v>1401.0974999523678</v>
      </c>
      <c r="K125" s="22">
        <v>1.1620505925759089E-2</v>
      </c>
      <c r="L125" s="22">
        <v>0</v>
      </c>
      <c r="M125" s="22">
        <v>0</v>
      </c>
      <c r="N125" s="22">
        <v>2.4409467466329528E-3</v>
      </c>
      <c r="O125" s="22">
        <v>1.3665345674277065E-2</v>
      </c>
      <c r="P125" s="22">
        <v>0.89370689344278853</v>
      </c>
      <c r="Q125" s="22">
        <v>0.11925365925608598</v>
      </c>
      <c r="R125" s="22">
        <v>7.4319392570855003</v>
      </c>
      <c r="S125" s="22">
        <v>3154.2992717045827</v>
      </c>
      <c r="T125" s="22">
        <v>0</v>
      </c>
      <c r="U125" s="22">
        <v>1.8304534956349459</v>
      </c>
      <c r="V125" s="22">
        <v>3.0710717006172223</v>
      </c>
      <c r="W125" s="22">
        <v>4.1880882010943296E-2</v>
      </c>
      <c r="X125" s="22">
        <v>13.098391070766633</v>
      </c>
      <c r="Y125" s="22">
        <v>1.7127966040116189</v>
      </c>
      <c r="Z125" s="22">
        <v>893.62751447774974</v>
      </c>
      <c r="AA125" s="22">
        <v>0</v>
      </c>
      <c r="AB125" s="22">
        <v>0</v>
      </c>
      <c r="AC125" s="22">
        <v>0</v>
      </c>
      <c r="AD125" s="22">
        <v>102.97883255180005</v>
      </c>
      <c r="AE125" s="22">
        <v>904.19229481059995</v>
      </c>
      <c r="AF125" s="22">
        <v>0</v>
      </c>
      <c r="AG125" s="22">
        <v>0.50764164872055861</v>
      </c>
      <c r="AH125" s="22">
        <v>0</v>
      </c>
      <c r="AI125" s="22">
        <v>2.5143970349877535E-2</v>
      </c>
      <c r="AJ125" s="22">
        <v>0</v>
      </c>
      <c r="AK125" s="22">
        <v>19.375464179936714</v>
      </c>
      <c r="AL125" s="22">
        <v>823.08109441320607</v>
      </c>
      <c r="AM125" s="22">
        <v>3.2260331547046533E-3</v>
      </c>
      <c r="AN125" s="22">
        <v>0.69581764956548453</v>
      </c>
      <c r="AO125" s="22">
        <v>4.2447790911930754E-3</v>
      </c>
      <c r="AP125" s="22">
        <v>129.09209318454657</v>
      </c>
      <c r="AQ125" s="22">
        <v>0</v>
      </c>
      <c r="AR125" s="22">
        <v>0.57000658162345474</v>
      </c>
      <c r="AS125" s="22">
        <v>89.19316863511213</v>
      </c>
      <c r="AT125" s="22">
        <v>0</v>
      </c>
      <c r="AU125" s="22">
        <v>0</v>
      </c>
      <c r="AV125" s="22">
        <v>2.6530543461840981E-3</v>
      </c>
      <c r="AW125" s="22">
        <v>0.21744815952479232</v>
      </c>
      <c r="AX125" s="22">
        <v>1.5190485440953909</v>
      </c>
      <c r="AY125" s="22">
        <v>4.9714847093253372E-3</v>
      </c>
      <c r="AZ125" s="22">
        <v>19.092710385277506</v>
      </c>
      <c r="BA125" s="22">
        <v>885.55972975128998</v>
      </c>
      <c r="BB125" s="22">
        <v>0</v>
      </c>
      <c r="BC125" s="22">
        <v>398.12337568439978</v>
      </c>
      <c r="BD125" s="22">
        <v>8860.5648173519512</v>
      </c>
      <c r="BF125" s="12" t="s">
        <v>63</v>
      </c>
      <c r="BG125" s="13">
        <f>BG130-SUM(BG126:BG129,BG124)</f>
        <v>5214.7284923193438</v>
      </c>
      <c r="BH125" s="13">
        <f t="shared" ref="BH125:BM125" si="2">BH130-SUM(BH126:BH129,BH124)</f>
        <v>1311841.5369505333</v>
      </c>
      <c r="BI125" s="13">
        <f t="shared" si="2"/>
        <v>417200.444798321</v>
      </c>
      <c r="BJ125" s="13">
        <f t="shared" si="2"/>
        <v>669062.63362178579</v>
      </c>
      <c r="BK125" s="13">
        <f t="shared" si="2"/>
        <v>1617306.6066699941</v>
      </c>
      <c r="BL125" s="13">
        <f t="shared" si="2"/>
        <v>165038.41260583739</v>
      </c>
      <c r="BM125" s="13">
        <f t="shared" si="2"/>
        <v>4185664.3631387893</v>
      </c>
    </row>
    <row r="126" spans="1:65" x14ac:dyDescent="0.3">
      <c r="A126" s="23" t="s">
        <v>3</v>
      </c>
      <c r="B126" s="22">
        <v>1.6767565906693955</v>
      </c>
      <c r="C126" s="22">
        <v>30.841455391383828</v>
      </c>
      <c r="D126" s="22">
        <v>0</v>
      </c>
      <c r="E126" s="22">
        <v>38.287429004005226</v>
      </c>
      <c r="F126" s="22">
        <v>0</v>
      </c>
      <c r="G126" s="22">
        <v>0</v>
      </c>
      <c r="H126" s="22">
        <v>0</v>
      </c>
      <c r="I126" s="22">
        <v>334.22013187909749</v>
      </c>
      <c r="J126" s="22">
        <v>7748.1884380318243</v>
      </c>
      <c r="K126" s="22">
        <v>2166.2354268683976</v>
      </c>
      <c r="L126" s="22">
        <v>0</v>
      </c>
      <c r="M126" s="22">
        <v>0</v>
      </c>
      <c r="N126" s="22">
        <v>8.4301456940367545E-2</v>
      </c>
      <c r="O126" s="22">
        <v>165.17344139023885</v>
      </c>
      <c r="P126" s="22">
        <v>0</v>
      </c>
      <c r="Q126" s="22">
        <v>4.1185893279423977</v>
      </c>
      <c r="R126" s="22">
        <v>355.60261250936503</v>
      </c>
      <c r="S126" s="22">
        <v>537.48366925269283</v>
      </c>
      <c r="T126" s="22">
        <v>0</v>
      </c>
      <c r="U126" s="22">
        <v>0</v>
      </c>
      <c r="V126" s="22">
        <v>4.5058637225891562</v>
      </c>
      <c r="W126" s="22">
        <v>1.4464139278500419</v>
      </c>
      <c r="X126" s="22">
        <v>452.3709713714494</v>
      </c>
      <c r="Y126" s="22">
        <v>130.68731613271382</v>
      </c>
      <c r="Z126" s="22">
        <v>5031.4571568760739</v>
      </c>
      <c r="AA126" s="22">
        <v>0</v>
      </c>
      <c r="AB126" s="22">
        <v>0</v>
      </c>
      <c r="AC126" s="22">
        <v>0</v>
      </c>
      <c r="AD126" s="22">
        <v>2.51149359290438</v>
      </c>
      <c r="AE126" s="22">
        <v>1612.8289819473939</v>
      </c>
      <c r="AF126" s="22">
        <v>0</v>
      </c>
      <c r="AG126" s="22">
        <v>17.548447184846967</v>
      </c>
      <c r="AH126" s="22">
        <v>1.3422219639309712</v>
      </c>
      <c r="AI126" s="22">
        <v>3551.9177821987696</v>
      </c>
      <c r="AJ126" s="22">
        <v>0</v>
      </c>
      <c r="AK126" s="22">
        <v>4.721709224563174</v>
      </c>
      <c r="AL126" s="22">
        <v>3863.8413297768948</v>
      </c>
      <c r="AM126" s="22">
        <v>0.81997043939529379</v>
      </c>
      <c r="AN126" s="22">
        <v>0.3354883393494299</v>
      </c>
      <c r="AO126" s="22">
        <v>0.14659929073470868</v>
      </c>
      <c r="AP126" s="22">
        <v>1114.0655669205316</v>
      </c>
      <c r="AQ126" s="22">
        <v>0</v>
      </c>
      <c r="AR126" s="22">
        <v>23.821852116814281</v>
      </c>
      <c r="AS126" s="22">
        <v>1511.6456894303428</v>
      </c>
      <c r="AT126" s="22">
        <v>0</v>
      </c>
      <c r="AU126" s="22">
        <v>0</v>
      </c>
      <c r="AV126" s="22">
        <v>9.4158632524508068E-2</v>
      </c>
      <c r="AW126" s="22">
        <v>0.68977640050707523</v>
      </c>
      <c r="AX126" s="22">
        <v>48.400956959856487</v>
      </c>
      <c r="AY126" s="22">
        <v>0.17169706988937705</v>
      </c>
      <c r="AZ126" s="22">
        <v>657.34893795230619</v>
      </c>
      <c r="BA126" s="22">
        <v>30609.317644155683</v>
      </c>
      <c r="BB126" s="22">
        <v>16.496867188875946</v>
      </c>
      <c r="BC126" s="22">
        <v>1280.833086101683</v>
      </c>
      <c r="BD126" s="22">
        <v>61321.280230621021</v>
      </c>
      <c r="BF126" s="12" t="s">
        <v>65</v>
      </c>
      <c r="BG126" s="13">
        <f>B128+AJ128+B130+AJ130+B144+AJ144+B145+AJ145+B149+AJ149+B153+AJ153+B156+AJ156+B161+AJ161+B167+AJ167+B172+AJ172+B173+AJ173+B176+AJ176</f>
        <v>1128.1402192338194</v>
      </c>
      <c r="BH126" s="13">
        <f>SUM(C128,D128,G128,L128:U128,X128:Y128,AB128:AD128,AF128,AI128,AK128,AN128:AO128,AQ128,AT128:AW128,AZ128,AR128)+SUM(C130,D130,G130,L130:U130,X130:Y130,AB130:AD130,AF130,AI130,AK130,AN130:AO130,AQ130,AT130:AW130,AZ130,AR130)+SUM(C144,D144,G144,L144:U144,X144:Y144,AB144:AD144,AF144,AI144,AK144,AN144:AO144,AQ144,AT144:AW144,AZ144,AR144)+SUM(C145,D145,G145,L145:U145,X145:Y145,AB145:AD145,AF145,AI145,AK145,AN145:AO145,AQ145,AT145:AW145,AZ145,AR145)+SUM(C149,D149,G149,L149:U149,X149:Y149,AB149:AD149,AF149,AI149,AK149,AN149:AO149,AQ149,AT149:AW149,AZ149,AR149)+SUM(C153,D153,G153,L153:U153,X153:Y153,AB153:AD153,AF153,AI153,AK153,AN153:AO153,AQ153,AT153:AW153,AZ153,AR153)+SUM(C156,D156,G156,L156:U156,X156:Y156,AB156:AD156,AF156,AI156,AK156,AN156:AO156,AQ156,AT156:AW156,AZ156,AR156)+SUM(C161,D161,G161,L161:U161,X161:Y161,AB161:AD161,AF161,AI161,AK161,AN161:AO161,AQ161,AT161:AW161,AZ161,AR161)+SUM(C167,D167,G167,L167:U167,X167:Y167,AB167:AD167,AF167,AI167,AK167,AN167:AO167,AQ167,AT167:AW167,AZ167,AR167)+SUM(C172,D172,G172,L172:U172,X172:Y172,AB172:AD172,AF172,AI172,AK172,AN172:AO172,AQ172,AT172:AW172,AZ172,AR172)+SUM(C173,D173,G173,L173:U173,X173:Y173,AB173:AD173,AF173,AI173,AK173,AN173:AO173,AQ173,AT173:AW173,AZ173,AR173)+SUM(C176,D176,G176,L176:U176,X176:Y176,AB176:AD176,AF176,AI176,AK176,AN176:AO176,AQ176,AT176:AW176,AZ176,AR176)</f>
        <v>262130.1692569984</v>
      </c>
      <c r="BI126" s="13">
        <f>SUM(F128,H128,V128:W128,AA128,AE128,AH128,AM128,AS128,AX128,BB128,AY128)+SUM(F130,H130,V130:W130,AA130,AE130,AH130,AM130,AS130,AX130,BB130,AY130)+SUM(F144,H144,V144:W144,AA144,AE144,AH144,AM144,AS144,AX144,BB144,AY144)+SUM(F145,H145,V145:W145,AA145,AE145,AH145,AM145,AS145,AX145,BB145,AY145)+SUM(F149,H149,V149:W149,AA149,AE149,AH149,AM149,AS149,AX149,BB149,AY149)+SUM(F153,H153,V153:W153,AA153,AE153,AH153,AM153,AS153,AX153,BB153,AY153)+SUM(F156,H156,V156:W156,AA156,AE156,AH156,AM156,AS156,AX156,BB156,AY156)+SUM(F161,H161,V161:W161,AA161,AE161,AH161,AM161,AS161,AX161,BB161,AY161)+SUM(F167,H167,V167:W167,AA167,AE167,AH167,AM167,AS167,AX167,BB167,AY167)+SUM(F172,H172,V172:W172,AA172,AE172,AH172,AM172,AS172,AX172,BB172,AY172)+SUM(F173,H173,V173:W173,AA173,AE173,AH173,AM173,AS173,AX173,BB173,AY173)+SUM(F176,H176,V176:W176,AA176,AE176,AH176,AM176,AS176,AX176,BB176,AY176)</f>
        <v>445409.74052016932</v>
      </c>
      <c r="BJ126" s="13">
        <f>SUM(E128,I128,AG128,BA128)+SUM(E130,I130,AG130,BA130)+SUM(E144,I144,AG144,BA144)+SUM(E145,I145,AG145,BA145)+SUM(E149,I149,AG149,BA149)+SUM(E153,I153,AG153,BA153)+SUM(E156,I156,AG156,BA156)+SUM(E161,I161,AG161,BA161)+SUM(E167,I167,AG167,BA167)+SUM(E172,I172,AG172,BA172)+SUM(E173,I173,AG173,BA173)+SUM(E176,I176,AG176,BA176)</f>
        <v>249705.90168662026</v>
      </c>
      <c r="BK126" s="13">
        <f>SUM(J128:K128,Z128,AL128,AP128)+SUM(J130:K130,Z130,AL130,AP130)+SUM(J144:K144,Z144,AL144,AP144)+SUM(J145:K145,Z145,AL145,AP145)+SUM(J149:K149,Z149,AL149,AP149)+SUM(J153:K153,Z153,AL153,AP153)+SUM(J156:K156,Z156,AL156,AP156)+SUM(J161:K161,Z161,AL161,AP161)+SUM(J167:K167,Z167,AL167,AP167)+SUM(J172:K172,Z172,AL172,AP172)+SUM(J173:K173,Z173,AL173,AP173)+SUM(J176:K176,Z176,AL176,AP176)</f>
        <v>2241821.3757308032</v>
      </c>
      <c r="BL126" s="13">
        <f>BC128+BC130+BC144+BC145+BC149+BC153+BC156+BC161+BC167+BC172+BC173+BC176</f>
        <v>12873.857252432348</v>
      </c>
      <c r="BM126" s="13">
        <f>SUM(BG126:BL126)</f>
        <v>3213069.1846662578</v>
      </c>
    </row>
    <row r="127" spans="1:65" x14ac:dyDescent="0.3">
      <c r="A127" s="23" t="s">
        <v>4</v>
      </c>
      <c r="B127" s="22">
        <v>0</v>
      </c>
      <c r="C127" s="22">
        <v>0</v>
      </c>
      <c r="D127" s="22">
        <v>0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0.16448763984979592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10.547488248450613</v>
      </c>
      <c r="AM127" s="22">
        <v>0</v>
      </c>
      <c r="AN127" s="22">
        <v>0</v>
      </c>
      <c r="AO127" s="22">
        <v>0</v>
      </c>
      <c r="AP127" s="22">
        <v>0</v>
      </c>
      <c r="AQ127" s="22">
        <v>0</v>
      </c>
      <c r="AR127" s="22">
        <v>0</v>
      </c>
      <c r="AS127" s="22">
        <v>0</v>
      </c>
      <c r="AT127" s="22">
        <v>0.4371315360391837</v>
      </c>
      <c r="AU127" s="22">
        <v>0</v>
      </c>
      <c r="AV127" s="22">
        <v>0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0.79765239050448988</v>
      </c>
      <c r="BD127" s="22">
        <v>11.94675981484408</v>
      </c>
      <c r="BF127" s="12" t="s">
        <v>64</v>
      </c>
      <c r="BG127" s="13">
        <f>B127+AJ127+B131+AJ131+B155+AJ155+B175+AJ175</f>
        <v>2383.3624957684397</v>
      </c>
      <c r="BH127" s="13">
        <f>SUM(C127,D127,G127,L127:U127,X127:Y127,AB127:AD127,AF127,AI127,AK127,AN127:AO127,AQ127,AT127:AW127,AZ127,AR127)+SUM(C131,D131,G131,L131:U131,X131:Y131,AB131:AD131,AF131,AI131,AK131,AN131:AO131,AQ131,AT131:AW131,AZ131,AR131)+SUM(C155,D155,G155,L155:U155,X155:Y155,AB155:AD155,AF155,AI155,AK155,AN155:AO155,AQ155,AT155:AW155,AZ155,AR155)+SUM(C175,D175,G175,L175:U175,X175:Y175,AB175:AD175,AF175,AI175,AK175,AN175:AO175,AQ175,AT175:AW175,AZ175,AR175)</f>
        <v>534939.47639777511</v>
      </c>
      <c r="BI127" s="13">
        <f>SUM(F127,H127,V127:W127,AA127,AE127,AH127,AM127,AS127,AX127,BB127,AY127)+SUM(F131,H131,V131:W131,AA131,AE131,AH131,AM131,AS131,AX131,BB131,AY131)+SUM(F155,H155,V155:W155,AA155,AE155,AH155,AM155,AS155,AX155,BB155,AY155)+SUM(F175,H175,V175:W175,AA175,AE175,AH175,AM175,AS175,AX175,BB175,AY175)</f>
        <v>290920.57825606584</v>
      </c>
      <c r="BJ127" s="13">
        <f>SUM(E127,I127,AG127,BA127)+SUM(E131,I131,AG131,BA131)+SUM(E155,I155,AG155,BA155)+SUM(E175,I175,AG175,BA175)</f>
        <v>41767.321132458863</v>
      </c>
      <c r="BK127" s="13">
        <f>SUM(J127:K127,Z127,AL127,AP127)+SUM(J131:K131,Z131,AL131,AP131)+SUM(J155:K155,Z155,AL155,AP155)+SUM(J175:K175,Z175,AL175,AP175)</f>
        <v>1050856.5544022215</v>
      </c>
      <c r="BL127" s="13">
        <f>BC127+BC131+BC155+BC175</f>
        <v>44406.362134576091</v>
      </c>
      <c r="BM127" s="13">
        <f>SUM(BG127:BL127)</f>
        <v>1965273.6548188657</v>
      </c>
    </row>
    <row r="128" spans="1:65" x14ac:dyDescent="0.3">
      <c r="A128" s="23" t="s">
        <v>5</v>
      </c>
      <c r="B128" s="22">
        <v>0</v>
      </c>
      <c r="C128" s="22">
        <v>0</v>
      </c>
      <c r="D128" s="22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F128" s="12" t="s">
        <v>59</v>
      </c>
      <c r="BG128" s="13">
        <f>B132+AJ132+B133+AJ133+B148+AJ148+B160+AJ160+B164+AJ164</f>
        <v>163.29474075055921</v>
      </c>
      <c r="BH128" s="13">
        <f>SUM(C132,D132,G132,L132:U132,X132:Y132,AB132:AD132,AF132,AI132,AK132,AN132:AO132,AQ132,AT132:AW132,AZ132,AR132)+SUM(C133,D133,G133,L133:U133,X133:Y133,AB133:AD133,AF133,AI133,AK133,AN133:AO133,AQ133,AT133:AW133,AZ133,AR133)+SUM(C148,D148,G148,L148:U148,X148:Y148,AB148:AD148,AF148,AI148,AK148,AN148:AO148,AQ148,AT148:AW148,AZ148,AR148)+SUM(C160,D160,G160,L160:U160,X160:Y160,AB160:AD160,AF160,AI160,AK160,AN160:AO160,AQ160,AT160:AW160,AZ160,AR160)+SUM(C164,D164,G164,L164:U164,X164:Y164,AB164:AD164,AF164,AI164,AK164,AN164:AO164,AQ164,AT164:AW164,AZ164,AR164)</f>
        <v>353647.11861297803</v>
      </c>
      <c r="BI128" s="13">
        <f>SUM(F132,H132,V132:W132,AA132,AE132,AH132,AM132,AS132,AX132,BB132,AY132)+SUM(F133,H133,V133:W133,AA133,AE133,AH133,AM133,AS133,AX133,BB133,AY133)+SUM(F148,H148,V148:W148,AA148,AE148,AH148,AM148,AS148,AX148,BB148,AY148)+SUM(F160,H160,V160:W160,AA160,AE160,AH160,AM160,AS160,AX160,BB160,AY160)+SUM(F164,H164,V164:W164,AA164,AE164,AH164,AM164,AS164,AX164,BB164,AY164)</f>
        <v>1639012.2366070007</v>
      </c>
      <c r="BJ128" s="13">
        <f>SUM(E132,I132,AG132,BA132)+SUM(E133,I133,AG133,BA133)+SUM(E148,I148,AG148,BA148)+SUM(E160,I160,AG160,BA160)+SUM(E164,I164,AG164,BA164)</f>
        <v>534549.43697397469</v>
      </c>
      <c r="BK128" s="13">
        <f>SUM(J132:K132,Z132,AL132,AP132)+SUM(J133:K133,Z133,AL133,AP133)+SUM(J148:K148,Z148,AL148,AP148)+SUM(J160:K160,Z160,AL160,AP160)+SUM(J164:K164,Z164,AL164,AP164)</f>
        <v>3156203.8467989136</v>
      </c>
      <c r="BL128" s="13">
        <f>BC132+BC133+BC148+BC160+BC164</f>
        <v>316374.30151902838</v>
      </c>
      <c r="BM128" s="13">
        <f>SUM(BG128:BL128)</f>
        <v>5999950.2352526467</v>
      </c>
    </row>
    <row r="129" spans="1:65" x14ac:dyDescent="0.3">
      <c r="A129" s="23" t="s">
        <v>6</v>
      </c>
      <c r="B129" s="22">
        <v>0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v>0</v>
      </c>
      <c r="AO129" s="22">
        <v>0</v>
      </c>
      <c r="AP129" s="22">
        <v>0</v>
      </c>
      <c r="AQ129" s="22"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v>0</v>
      </c>
      <c r="BC129" s="22">
        <v>0</v>
      </c>
      <c r="BD129" s="22">
        <v>0</v>
      </c>
      <c r="BF129" s="12" t="s">
        <v>60</v>
      </c>
      <c r="BG129" s="13">
        <f>B177+AJ177</f>
        <v>1.7322240823476069</v>
      </c>
      <c r="BH129" s="13">
        <f>SUM(C177,D177,G177,L177:U177,X177:Y177,AB177:AD177,AF177,AI177,AK177,AN177:AO177,AQ177,AT177:AW177,AZ177,AR177)</f>
        <v>2381.1340797433268</v>
      </c>
      <c r="BI129" s="13">
        <f>SUM(F177,H177,V177:W177,AA177,AE177,AH177,AM177,AS177,AX177,BB177,AY177)</f>
        <v>617.27035805952119</v>
      </c>
      <c r="BJ129" s="13">
        <f>SUM(E177,I177,AG177,BA177)</f>
        <v>640.7289350275546</v>
      </c>
      <c r="BK129" s="13">
        <f>SUM(J177:K177,Z177,AL177,AP177)</f>
        <v>122389.4347144184</v>
      </c>
      <c r="BL129" s="13">
        <f>BC177</f>
        <v>0</v>
      </c>
      <c r="BM129" s="13">
        <f>SUM(BG129:BL129)</f>
        <v>126030.30031133114</v>
      </c>
    </row>
    <row r="130" spans="1:65" x14ac:dyDescent="0.3">
      <c r="A130" s="23" t="s">
        <v>7</v>
      </c>
      <c r="B130" s="22">
        <v>0</v>
      </c>
      <c r="C130" s="22">
        <v>0</v>
      </c>
      <c r="D130" s="22">
        <v>0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  <c r="AQ130" s="22"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F130" s="12" t="s">
        <v>61</v>
      </c>
      <c r="BG130" s="13">
        <f>B178+AJ178</f>
        <v>9174.6927500745096</v>
      </c>
      <c r="BH130" s="13">
        <f>SUM(C178,D178,G178,L178:U178,X178:Y178,AB178:AD178,AF178,AI178,AK178,AN178:AO178,AQ178,AT178:AW178,AZ178,AR178)</f>
        <v>2465004.8893530089</v>
      </c>
      <c r="BI130" s="13">
        <f>SUM(F178,H178,V178:W178,AA178,AE178,AH178,AM178,AS178,AX178,BB178,AY178)</f>
        <v>2793324.4369656313</v>
      </c>
      <c r="BJ130" s="13">
        <f>SUM(E178,I178,AG178,BA178)</f>
        <v>1495759.0289057228</v>
      </c>
      <c r="BK130" s="13">
        <f>SUM(J178:K178,Z178,AL178,AP178)</f>
        <v>8188700.4441500874</v>
      </c>
      <c r="BL130" s="13">
        <f>BC178</f>
        <v>548066.14404228376</v>
      </c>
      <c r="BM130" s="13">
        <f>SUM(BG130:BL130)</f>
        <v>15500029.636166807</v>
      </c>
    </row>
    <row r="131" spans="1:65" x14ac:dyDescent="0.3">
      <c r="A131" s="25" t="s">
        <v>8</v>
      </c>
      <c r="B131" s="22">
        <v>0</v>
      </c>
      <c r="C131" s="22">
        <v>3.8237743126726533</v>
      </c>
      <c r="D131" s="22">
        <v>0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201.63706064710533</v>
      </c>
      <c r="K131" s="22">
        <v>6.7868050853093882</v>
      </c>
      <c r="L131" s="22">
        <v>0</v>
      </c>
      <c r="M131" s="22">
        <v>0</v>
      </c>
      <c r="N131" s="22">
        <v>0</v>
      </c>
      <c r="O131" s="22">
        <v>3.5443706504620409</v>
      </c>
      <c r="P131" s="22">
        <v>0</v>
      </c>
      <c r="Q131" s="22">
        <v>7.8751274147265304</v>
      </c>
      <c r="R131" s="22">
        <v>144.55083659786447</v>
      </c>
      <c r="S131" s="22">
        <v>230.92262030639023</v>
      </c>
      <c r="T131" s="22">
        <v>0</v>
      </c>
      <c r="U131" s="22">
        <v>0</v>
      </c>
      <c r="V131" s="22">
        <v>29.954776495386128</v>
      </c>
      <c r="W131" s="22">
        <v>0</v>
      </c>
      <c r="X131" s="22">
        <v>0</v>
      </c>
      <c r="Y131" s="22">
        <v>8.5984223789975509</v>
      </c>
      <c r="Z131" s="22">
        <v>101.91699230200165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22.068382803957554</v>
      </c>
      <c r="AJ131" s="22">
        <v>0</v>
      </c>
      <c r="AK131" s="22">
        <v>0</v>
      </c>
      <c r="AL131" s="22">
        <v>53.154293480228574</v>
      </c>
      <c r="AM131" s="22">
        <v>0</v>
      </c>
      <c r="AN131" s="22">
        <v>5.150941708173062</v>
      </c>
      <c r="AO131" s="22">
        <v>0</v>
      </c>
      <c r="AP131" s="22">
        <v>72.304710618357547</v>
      </c>
      <c r="AQ131" s="22">
        <v>0</v>
      </c>
      <c r="AR131" s="22">
        <v>0</v>
      </c>
      <c r="AS131" s="22">
        <v>19.607827972231835</v>
      </c>
      <c r="AT131" s="22">
        <v>0</v>
      </c>
      <c r="AU131" s="22">
        <v>0</v>
      </c>
      <c r="AV131" s="22">
        <v>56.984827558922454</v>
      </c>
      <c r="AW131" s="22">
        <v>31.081404165590204</v>
      </c>
      <c r="AX131" s="22">
        <v>1816.3130778175741</v>
      </c>
      <c r="AY131" s="22">
        <v>207.79070098176001</v>
      </c>
      <c r="AZ131" s="22">
        <v>29.188669679647347</v>
      </c>
      <c r="BA131" s="22">
        <v>18239.444030044688</v>
      </c>
      <c r="BB131" s="22">
        <v>9.6687186656914292</v>
      </c>
      <c r="BC131" s="22">
        <v>110.66638278880654</v>
      </c>
      <c r="BD131" s="22">
        <v>21413.034754476539</v>
      </c>
    </row>
    <row r="132" spans="1:65" x14ac:dyDescent="0.3">
      <c r="A132" s="26" t="s">
        <v>9</v>
      </c>
      <c r="B132" s="22">
        <v>28.30258576910348</v>
      </c>
      <c r="C132" s="22">
        <v>74.26982983359872</v>
      </c>
      <c r="D132" s="22">
        <v>25.121630000768516</v>
      </c>
      <c r="E132" s="22">
        <v>17.911364777584975</v>
      </c>
      <c r="F132" s="22">
        <v>0</v>
      </c>
      <c r="G132" s="22">
        <v>0</v>
      </c>
      <c r="H132" s="22">
        <v>0</v>
      </c>
      <c r="I132" s="22">
        <v>351.316776200383</v>
      </c>
      <c r="J132" s="22">
        <v>0</v>
      </c>
      <c r="K132" s="22">
        <v>6490.10810718416</v>
      </c>
      <c r="L132" s="22">
        <v>0</v>
      </c>
      <c r="M132" s="22">
        <v>0</v>
      </c>
      <c r="N132" s="22">
        <v>2.4158224222345939</v>
      </c>
      <c r="O132" s="22">
        <v>7.3958808554562214</v>
      </c>
      <c r="P132" s="22">
        <v>0</v>
      </c>
      <c r="Q132" s="22">
        <v>52.369701962351932</v>
      </c>
      <c r="R132" s="22">
        <v>5490.4424450466322</v>
      </c>
      <c r="S132" s="22">
        <v>19351.576083634849</v>
      </c>
      <c r="T132" s="22">
        <v>0</v>
      </c>
      <c r="U132" s="22">
        <v>0</v>
      </c>
      <c r="V132" s="22">
        <v>90288.29407397336</v>
      </c>
      <c r="W132" s="22">
        <v>1556.0085718159592</v>
      </c>
      <c r="X132" s="22">
        <v>603.43774229172402</v>
      </c>
      <c r="Y132" s="22">
        <v>95.781353614703676</v>
      </c>
      <c r="Z132" s="22">
        <v>26597.314735063912</v>
      </c>
      <c r="AA132" s="22">
        <v>0</v>
      </c>
      <c r="AB132" s="22">
        <v>0</v>
      </c>
      <c r="AC132" s="22">
        <v>60.109494535420929</v>
      </c>
      <c r="AD132" s="22">
        <v>0</v>
      </c>
      <c r="AE132" s="22">
        <v>522132.89923001715</v>
      </c>
      <c r="AF132" s="22">
        <v>0</v>
      </c>
      <c r="AG132" s="22">
        <v>20.137657288682146</v>
      </c>
      <c r="AH132" s="22">
        <v>7.8868424788639153</v>
      </c>
      <c r="AI132" s="22">
        <v>39.83514472524373</v>
      </c>
      <c r="AJ132" s="22">
        <v>0</v>
      </c>
      <c r="AK132" s="22">
        <v>1.0065220116446907</v>
      </c>
      <c r="AL132" s="22">
        <v>691295.4509562091</v>
      </c>
      <c r="AM132" s="22">
        <v>33841.271437390344</v>
      </c>
      <c r="AN132" s="22">
        <v>15.813180188136053</v>
      </c>
      <c r="AO132" s="22">
        <v>0.168326652548939</v>
      </c>
      <c r="AP132" s="22">
        <v>519493.80738484568</v>
      </c>
      <c r="AQ132" s="22">
        <v>0</v>
      </c>
      <c r="AR132" s="22">
        <v>16277.433686284436</v>
      </c>
      <c r="AS132" s="22">
        <v>4896.4700078418873</v>
      </c>
      <c r="AT132" s="22">
        <v>0</v>
      </c>
      <c r="AU132" s="22">
        <v>0</v>
      </c>
      <c r="AV132" s="22">
        <v>1.0070505535853822</v>
      </c>
      <c r="AW132" s="22">
        <v>75.076813204556203</v>
      </c>
      <c r="AX132" s="22">
        <v>334474.93588143372</v>
      </c>
      <c r="AY132" s="22">
        <v>8300.1370852619311</v>
      </c>
      <c r="AZ132" s="22">
        <v>753.17192596206951</v>
      </c>
      <c r="BA132" s="22">
        <v>35160.444675760962</v>
      </c>
      <c r="BB132" s="22">
        <v>265656.15040946426</v>
      </c>
      <c r="BC132" s="22">
        <v>290934.01040747412</v>
      </c>
      <c r="BD132" s="22">
        <v>2874469.2908240315</v>
      </c>
    </row>
    <row r="133" spans="1:65" x14ac:dyDescent="0.3">
      <c r="A133" s="23" t="s">
        <v>360</v>
      </c>
      <c r="B133" s="22">
        <v>0</v>
      </c>
      <c r="C133" s="22">
        <v>0</v>
      </c>
      <c r="D133" s="22">
        <v>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</row>
    <row r="134" spans="1:65" x14ac:dyDescent="0.3">
      <c r="A134" s="23" t="s">
        <v>10</v>
      </c>
      <c r="B134" s="22">
        <v>0</v>
      </c>
      <c r="C134" s="22">
        <v>0</v>
      </c>
      <c r="D134" s="22">
        <v>0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6.5825436910800283E-2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v>0</v>
      </c>
      <c r="AO134" s="22">
        <v>0</v>
      </c>
      <c r="AP134" s="22">
        <v>0</v>
      </c>
      <c r="AQ134" s="22"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6.5825436910800283E-2</v>
      </c>
    </row>
    <row r="135" spans="1:65" x14ac:dyDescent="0.3">
      <c r="A135" s="23" t="s">
        <v>11</v>
      </c>
      <c r="B135" s="22">
        <v>0</v>
      </c>
      <c r="C135" s="22">
        <v>0</v>
      </c>
      <c r="D135" s="22">
        <v>0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0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0</v>
      </c>
      <c r="BD135" s="22">
        <v>0</v>
      </c>
    </row>
    <row r="136" spans="1:65" x14ac:dyDescent="0.3">
      <c r="A136" s="23" t="s">
        <v>12</v>
      </c>
      <c r="B136" s="22">
        <v>1.1309394349458814</v>
      </c>
      <c r="C136" s="22">
        <v>205.24627493084338</v>
      </c>
      <c r="D136" s="22">
        <v>1129.5251991978957</v>
      </c>
      <c r="E136" s="22">
        <v>3.6251368532927324</v>
      </c>
      <c r="F136" s="22">
        <v>0</v>
      </c>
      <c r="G136" s="22">
        <v>0</v>
      </c>
      <c r="H136" s="22">
        <v>0</v>
      </c>
      <c r="I136" s="22">
        <v>194.68104007180131</v>
      </c>
      <c r="J136" s="22">
        <v>724.67195499330796</v>
      </c>
      <c r="K136" s="22">
        <v>6.7443678759521779</v>
      </c>
      <c r="L136" s="22">
        <v>0</v>
      </c>
      <c r="M136" s="22">
        <v>0</v>
      </c>
      <c r="N136" s="22">
        <v>0</v>
      </c>
      <c r="O136" s="22">
        <v>0.30162222323891608</v>
      </c>
      <c r="P136" s="22">
        <v>0</v>
      </c>
      <c r="Q136" s="22">
        <v>2.7779077256871214</v>
      </c>
      <c r="R136" s="22">
        <v>172.86447839732773</v>
      </c>
      <c r="S136" s="22">
        <v>433.59383395017466</v>
      </c>
      <c r="T136" s="22">
        <v>0</v>
      </c>
      <c r="U136" s="22">
        <v>0</v>
      </c>
      <c r="V136" s="22">
        <v>0.65016460548736388</v>
      </c>
      <c r="W136" s="22">
        <v>0.97557782647959157</v>
      </c>
      <c r="X136" s="22">
        <v>306.23944396757469</v>
      </c>
      <c r="Y136" s="22">
        <v>20.613309814522722</v>
      </c>
      <c r="Z136" s="22">
        <v>19924.448318336377</v>
      </c>
      <c r="AA136" s="22">
        <v>0</v>
      </c>
      <c r="AB136" s="22">
        <v>0</v>
      </c>
      <c r="AC136" s="22">
        <v>0</v>
      </c>
      <c r="AD136" s="22">
        <v>476.53565527301811</v>
      </c>
      <c r="AE136" s="22">
        <v>66340.990843581254</v>
      </c>
      <c r="AF136" s="22">
        <v>0</v>
      </c>
      <c r="AG136" s="22">
        <v>11.825059848546497</v>
      </c>
      <c r="AH136" s="22">
        <v>4.0119017169175939E-3</v>
      </c>
      <c r="AI136" s="22">
        <v>1.8439849275873099</v>
      </c>
      <c r="AJ136" s="22">
        <v>0</v>
      </c>
      <c r="AK136" s="22">
        <v>0</v>
      </c>
      <c r="AL136" s="22">
        <v>1827.9661237701509</v>
      </c>
      <c r="AM136" s="22">
        <v>7.7265438490964788E-2</v>
      </c>
      <c r="AN136" s="22">
        <v>117.64620101611197</v>
      </c>
      <c r="AO136" s="22">
        <v>9.8878346415677262E-2</v>
      </c>
      <c r="AP136" s="22">
        <v>624.09358955845721</v>
      </c>
      <c r="AQ136" s="22">
        <v>0</v>
      </c>
      <c r="AR136" s="22">
        <v>116.08639503738138</v>
      </c>
      <c r="AS136" s="22">
        <v>17.929653456923319</v>
      </c>
      <c r="AT136" s="22">
        <v>23.48702223928824</v>
      </c>
      <c r="AU136" s="22">
        <v>0</v>
      </c>
      <c r="AV136" s="22">
        <v>37.189878702128098</v>
      </c>
      <c r="AW136" s="22">
        <v>0.39564180473661714</v>
      </c>
      <c r="AX136" s="22">
        <v>8.4573779662589759E-3</v>
      </c>
      <c r="AY136" s="22">
        <v>0.11580630622422981</v>
      </c>
      <c r="AZ136" s="22">
        <v>426.19578499991582</v>
      </c>
      <c r="BA136" s="22">
        <v>20628.36278530143</v>
      </c>
      <c r="BB136" s="22">
        <v>0</v>
      </c>
      <c r="BC136" s="22">
        <v>309.52076924496652</v>
      </c>
      <c r="BD136" s="22">
        <v>114088.46337833763</v>
      </c>
    </row>
    <row r="137" spans="1:65" x14ac:dyDescent="0.3">
      <c r="A137" s="23" t="s">
        <v>13</v>
      </c>
      <c r="B137" s="22">
        <v>1.8499116954793317E-2</v>
      </c>
      <c r="C137" s="22">
        <v>0.31420634184430207</v>
      </c>
      <c r="D137" s="22">
        <v>4.6774566068672148E-2</v>
      </c>
      <c r="E137" s="22">
        <v>5.9297455331374795E-2</v>
      </c>
      <c r="F137" s="22">
        <v>0</v>
      </c>
      <c r="G137" s="22">
        <v>0</v>
      </c>
      <c r="H137" s="22">
        <v>0</v>
      </c>
      <c r="I137" s="22">
        <v>409.06410039866444</v>
      </c>
      <c r="J137" s="22">
        <v>12.317494561304933</v>
      </c>
      <c r="K137" s="22">
        <v>4.4277469059797077E-3</v>
      </c>
      <c r="L137" s="22">
        <v>0</v>
      </c>
      <c r="M137" s="22">
        <v>0</v>
      </c>
      <c r="N137" s="22">
        <v>9.300709000205845E-4</v>
      </c>
      <c r="O137" s="22">
        <v>0</v>
      </c>
      <c r="P137" s="22">
        <v>0</v>
      </c>
      <c r="Q137" s="22">
        <v>7.0204036382932156</v>
      </c>
      <c r="R137" s="22">
        <v>4.4252766945060982</v>
      </c>
      <c r="S137" s="22">
        <v>823.9361639171691</v>
      </c>
      <c r="T137" s="22">
        <v>0</v>
      </c>
      <c r="U137" s="22">
        <v>0</v>
      </c>
      <c r="V137" s="22">
        <v>1.0634938269133171E-2</v>
      </c>
      <c r="W137" s="22">
        <v>1.5957820333157482E-2</v>
      </c>
      <c r="X137" s="22">
        <v>4.9908636428934727</v>
      </c>
      <c r="Y137" s="22">
        <v>0.33717811697183619</v>
      </c>
      <c r="Z137" s="22">
        <v>34.064580509624953</v>
      </c>
      <c r="AA137" s="22">
        <v>0</v>
      </c>
      <c r="AB137" s="22">
        <v>0</v>
      </c>
      <c r="AC137" s="22">
        <v>0</v>
      </c>
      <c r="AD137" s="22">
        <v>0</v>
      </c>
      <c r="AE137" s="22">
        <v>2.5463071531028389</v>
      </c>
      <c r="AF137" s="22">
        <v>0</v>
      </c>
      <c r="AG137" s="22">
        <v>0.33895933889397345</v>
      </c>
      <c r="AH137" s="22">
        <v>0</v>
      </c>
      <c r="AI137" s="22">
        <v>5.6604411597543622</v>
      </c>
      <c r="AJ137" s="22">
        <v>0</v>
      </c>
      <c r="AK137" s="22">
        <v>49.28553001317497</v>
      </c>
      <c r="AL137" s="22">
        <v>48.75479212508202</v>
      </c>
      <c r="AM137" s="22">
        <v>1.2292113966972918E-3</v>
      </c>
      <c r="AN137" s="22">
        <v>3.7013351020238634E-3</v>
      </c>
      <c r="AO137" s="22">
        <v>1.6173828925929283E-3</v>
      </c>
      <c r="AP137" s="22">
        <v>0.8733360868953608</v>
      </c>
      <c r="AQ137" s="22">
        <v>0</v>
      </c>
      <c r="AR137" s="22">
        <v>1.1384756603371384</v>
      </c>
      <c r="AS137" s="22">
        <v>0.29314557132774838</v>
      </c>
      <c r="AT137" s="22">
        <v>0</v>
      </c>
      <c r="AU137" s="22">
        <v>0</v>
      </c>
      <c r="AV137" s="22">
        <v>11.09006526189097</v>
      </c>
      <c r="AW137" s="22">
        <v>72.634714272933977</v>
      </c>
      <c r="AX137" s="22">
        <v>0</v>
      </c>
      <c r="AY137" s="22">
        <v>189.81207335849567</v>
      </c>
      <c r="AZ137" s="22">
        <v>475.86366928460393</v>
      </c>
      <c r="BA137" s="22">
        <v>449.4360841538201</v>
      </c>
      <c r="BB137" s="22">
        <v>0</v>
      </c>
      <c r="BC137" s="22">
        <v>1263.4527230662468</v>
      </c>
      <c r="BD137" s="22">
        <v>3867.8136539719872</v>
      </c>
    </row>
    <row r="138" spans="1:65" x14ac:dyDescent="0.3">
      <c r="A138" s="23" t="s">
        <v>14</v>
      </c>
      <c r="B138" s="22">
        <v>0</v>
      </c>
      <c r="C138" s="22">
        <v>0</v>
      </c>
      <c r="D138" s="22">
        <v>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0</v>
      </c>
      <c r="AQ138" s="22"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</row>
    <row r="139" spans="1:65" x14ac:dyDescent="0.3">
      <c r="A139" s="23" t="s">
        <v>15</v>
      </c>
      <c r="B139" s="22">
        <v>0</v>
      </c>
      <c r="C139" s="22">
        <v>0</v>
      </c>
      <c r="D139" s="22">
        <v>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0</v>
      </c>
      <c r="AQ139" s="22"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</row>
    <row r="140" spans="1:65" x14ac:dyDescent="0.3">
      <c r="A140" s="23" t="s">
        <v>16</v>
      </c>
      <c r="B140" s="22">
        <v>73.947540168354109</v>
      </c>
      <c r="C140" s="22">
        <v>3071.176397418149</v>
      </c>
      <c r="D140" s="22">
        <v>854.17356388089286</v>
      </c>
      <c r="E140" s="22">
        <v>39.291610772584662</v>
      </c>
      <c r="F140" s="22">
        <v>0</v>
      </c>
      <c r="G140" s="22">
        <v>0</v>
      </c>
      <c r="H140" s="22">
        <v>0</v>
      </c>
      <c r="I140" s="22">
        <v>1975.617404569924</v>
      </c>
      <c r="J140" s="22">
        <v>22694.808228792932</v>
      </c>
      <c r="K140" s="22">
        <v>179.8210228766674</v>
      </c>
      <c r="L140" s="22">
        <v>0</v>
      </c>
      <c r="M140" s="22">
        <v>0</v>
      </c>
      <c r="N140" s="22">
        <v>2062.0351573952757</v>
      </c>
      <c r="O140" s="22">
        <v>33.007507641525031</v>
      </c>
      <c r="P140" s="22">
        <v>0</v>
      </c>
      <c r="Q140" s="22">
        <v>678.47424035889264</v>
      </c>
      <c r="R140" s="22">
        <v>0</v>
      </c>
      <c r="S140" s="22">
        <v>60982.643626561468</v>
      </c>
      <c r="T140" s="22">
        <v>2.5317475734923187E-3</v>
      </c>
      <c r="U140" s="22">
        <v>45.346130788820915</v>
      </c>
      <c r="V140" s="22">
        <v>308.25000205385965</v>
      </c>
      <c r="W140" s="22">
        <v>9.6030561637933012</v>
      </c>
      <c r="X140" s="22">
        <v>15366.173285160463</v>
      </c>
      <c r="Y140" s="22">
        <v>23430.37365990589</v>
      </c>
      <c r="Z140" s="22">
        <v>55309.966193233653</v>
      </c>
      <c r="AA140" s="22">
        <v>0</v>
      </c>
      <c r="AB140" s="22">
        <v>0</v>
      </c>
      <c r="AC140" s="22">
        <v>0</v>
      </c>
      <c r="AD140" s="22">
        <v>2.5469380589332724</v>
      </c>
      <c r="AE140" s="22">
        <v>2297.9687489206858</v>
      </c>
      <c r="AF140" s="22">
        <v>0</v>
      </c>
      <c r="AG140" s="22">
        <v>116.42069802925425</v>
      </c>
      <c r="AH140" s="22">
        <v>0.10978834991771282</v>
      </c>
      <c r="AI140" s="22">
        <v>65158.957478868761</v>
      </c>
      <c r="AJ140" s="22">
        <v>0</v>
      </c>
      <c r="AK140" s="22">
        <v>8.7674418470038979</v>
      </c>
      <c r="AL140" s="22">
        <v>127769.95728691775</v>
      </c>
      <c r="AM140" s="22">
        <v>0.79766861957652613</v>
      </c>
      <c r="AN140" s="22">
        <v>122.38918327118459</v>
      </c>
      <c r="AO140" s="22">
        <v>42.086353371977566</v>
      </c>
      <c r="AP140" s="22">
        <v>12626.533462353204</v>
      </c>
      <c r="AQ140" s="22">
        <v>8.4408464100233882</v>
      </c>
      <c r="AR140" s="22">
        <v>400.79489509079224</v>
      </c>
      <c r="AS140" s="22">
        <v>55819.901707142722</v>
      </c>
      <c r="AT140" s="22">
        <v>0</v>
      </c>
      <c r="AU140" s="22">
        <v>0</v>
      </c>
      <c r="AV140" s="22">
        <v>7.1250490406446589</v>
      </c>
      <c r="AW140" s="22">
        <v>347.05889925694089</v>
      </c>
      <c r="AX140" s="22">
        <v>1141.4900811856196</v>
      </c>
      <c r="AY140" s="22">
        <v>45.964524920646923</v>
      </c>
      <c r="AZ140" s="22">
        <v>5265.4592949718235</v>
      </c>
      <c r="BA140" s="22">
        <v>203071.3816493123</v>
      </c>
      <c r="BB140" s="22">
        <v>124.25310741185599</v>
      </c>
      <c r="BC140" s="22">
        <v>77378.184453273774</v>
      </c>
      <c r="BD140" s="22">
        <v>738871.30071611609</v>
      </c>
    </row>
    <row r="141" spans="1:65" x14ac:dyDescent="0.3">
      <c r="A141" s="23" t="s">
        <v>17</v>
      </c>
      <c r="B141" s="22">
        <v>4967.3983656209739</v>
      </c>
      <c r="C141" s="22">
        <v>188331.93876968874</v>
      </c>
      <c r="D141" s="22">
        <v>5303.6141316648882</v>
      </c>
      <c r="E141" s="22">
        <v>54.721588605565472</v>
      </c>
      <c r="F141" s="22">
        <v>788.20390856021641</v>
      </c>
      <c r="G141" s="22">
        <v>6.516718254169227</v>
      </c>
      <c r="H141" s="22">
        <v>0</v>
      </c>
      <c r="I141" s="22">
        <v>3783.0494336189618</v>
      </c>
      <c r="J141" s="22">
        <v>218539.30775926865</v>
      </c>
      <c r="K141" s="22">
        <v>1470.8561776545212</v>
      </c>
      <c r="L141" s="22">
        <v>2.2785728161430867E-2</v>
      </c>
      <c r="M141" s="22">
        <v>0.87092116528135755</v>
      </c>
      <c r="N141" s="22">
        <v>4944.7847196027251</v>
      </c>
      <c r="O141" s="22">
        <v>1027.3343097998509</v>
      </c>
      <c r="P141" s="22">
        <v>6.1369561181453802</v>
      </c>
      <c r="Q141" s="22">
        <v>920.75814209335022</v>
      </c>
      <c r="R141" s="22">
        <v>106760.12459571204</v>
      </c>
      <c r="S141" s="22">
        <v>0</v>
      </c>
      <c r="T141" s="22">
        <v>14.952501169045632</v>
      </c>
      <c r="U141" s="22">
        <v>113.86534711781701</v>
      </c>
      <c r="V141" s="22">
        <v>146.40241231964472</v>
      </c>
      <c r="W141" s="22">
        <v>48.881323649641388</v>
      </c>
      <c r="X141" s="22">
        <v>80009.072681078789</v>
      </c>
      <c r="Y141" s="22">
        <v>148509.9447110671</v>
      </c>
      <c r="Z141" s="22">
        <v>146470.47142815587</v>
      </c>
      <c r="AA141" s="22">
        <v>0</v>
      </c>
      <c r="AB141" s="22">
        <v>0</v>
      </c>
      <c r="AC141" s="22">
        <v>464.20098109496354</v>
      </c>
      <c r="AD141" s="22">
        <v>106.83215235865536</v>
      </c>
      <c r="AE141" s="22">
        <v>112730.54052472599</v>
      </c>
      <c r="AF141" s="22">
        <v>3.395073496053199</v>
      </c>
      <c r="AG141" s="22">
        <v>176.51063182728103</v>
      </c>
      <c r="AH141" s="22">
        <v>0.90907464942725358</v>
      </c>
      <c r="AI141" s="22">
        <v>8599.2565481798738</v>
      </c>
      <c r="AJ141" s="22">
        <v>0</v>
      </c>
      <c r="AK141" s="22">
        <v>561.26565131508562</v>
      </c>
      <c r="AL141" s="22">
        <v>602671.72049252153</v>
      </c>
      <c r="AM141" s="22">
        <v>4.4214556833286824</v>
      </c>
      <c r="AN141" s="22">
        <v>158.3111725206038</v>
      </c>
      <c r="AO141" s="22">
        <v>123.94387611454532</v>
      </c>
      <c r="AP141" s="22">
        <v>102134.97934362236</v>
      </c>
      <c r="AQ141" s="22">
        <v>103.01680876540243</v>
      </c>
      <c r="AR141" s="22">
        <v>12078.087894254473</v>
      </c>
      <c r="AS141" s="22">
        <v>72996.449689504137</v>
      </c>
      <c r="AT141" s="22">
        <v>3.5419148553157536</v>
      </c>
      <c r="AU141" s="22">
        <v>628.89116075063873</v>
      </c>
      <c r="AV141" s="22">
        <v>353.83905529537299</v>
      </c>
      <c r="AW141" s="22">
        <v>2780.3168343968991</v>
      </c>
      <c r="AX141" s="22">
        <v>22.413423235090164</v>
      </c>
      <c r="AY141" s="22">
        <v>226.25870953325776</v>
      </c>
      <c r="AZ141" s="22">
        <v>32056.301465777888</v>
      </c>
      <c r="BA141" s="22">
        <v>301784.24500322196</v>
      </c>
      <c r="BB141" s="22">
        <v>393.02342981380053</v>
      </c>
      <c r="BC141" s="22">
        <v>48891.478142433574</v>
      </c>
      <c r="BD141" s="22">
        <v>2212273.3801976619</v>
      </c>
    </row>
    <row r="142" spans="1:65" x14ac:dyDescent="0.3">
      <c r="A142" s="23" t="s">
        <v>18</v>
      </c>
      <c r="B142" s="22">
        <v>0</v>
      </c>
      <c r="C142" s="22">
        <v>0</v>
      </c>
      <c r="D142" s="22">
        <v>0</v>
      </c>
      <c r="E142" s="22">
        <v>0</v>
      </c>
      <c r="F142" s="22">
        <v>0</v>
      </c>
      <c r="G142" s="22">
        <v>0.12152388352763127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v>0</v>
      </c>
      <c r="AQ142" s="22"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v>0</v>
      </c>
      <c r="AW142" s="22"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v>0</v>
      </c>
      <c r="BC142" s="22">
        <v>0</v>
      </c>
      <c r="BD142" s="22">
        <v>0.12152388352763127</v>
      </c>
    </row>
    <row r="143" spans="1:65" x14ac:dyDescent="0.3">
      <c r="A143" s="23" t="s">
        <v>19</v>
      </c>
      <c r="B143" s="22">
        <v>7.3517878450714124E-3</v>
      </c>
      <c r="C143" s="22">
        <v>0.93933539328702254</v>
      </c>
      <c r="D143" s="22">
        <v>313.24893035631584</v>
      </c>
      <c r="E143" s="22">
        <v>2.3565574098168458E-2</v>
      </c>
      <c r="F143" s="22">
        <v>0</v>
      </c>
      <c r="G143" s="22">
        <v>5.1748920402182987</v>
      </c>
      <c r="H143" s="22">
        <v>0</v>
      </c>
      <c r="I143" s="22">
        <v>1.2655440776403903</v>
      </c>
      <c r="J143" s="22">
        <v>188.54184831798196</v>
      </c>
      <c r="K143" s="22">
        <v>55.0267614060512</v>
      </c>
      <c r="L143" s="22">
        <v>3.0380970881907818E-2</v>
      </c>
      <c r="M143" s="22">
        <v>0</v>
      </c>
      <c r="N143" s="22">
        <v>59.587580511895254</v>
      </c>
      <c r="O143" s="22">
        <v>0.76597929128644604</v>
      </c>
      <c r="P143" s="22">
        <v>8.8611165072231143E-2</v>
      </c>
      <c r="Q143" s="22">
        <v>1.5700193367688977</v>
      </c>
      <c r="R143" s="22">
        <v>1082.2937755167009</v>
      </c>
      <c r="S143" s="22">
        <v>752.46408757097061</v>
      </c>
      <c r="T143" s="22">
        <v>64.141824774427889</v>
      </c>
      <c r="U143" s="22">
        <v>0</v>
      </c>
      <c r="V143" s="22">
        <v>4.2264617328039164E-3</v>
      </c>
      <c r="W143" s="22">
        <v>6.3418437672368008E-3</v>
      </c>
      <c r="X143" s="22">
        <v>2.7530848908709364</v>
      </c>
      <c r="Y143" s="22">
        <v>335.69435407387209</v>
      </c>
      <c r="Z143" s="22">
        <v>2.2789614651571046</v>
      </c>
      <c r="AA143" s="22">
        <v>0</v>
      </c>
      <c r="AB143" s="22">
        <v>0.46584155352258655</v>
      </c>
      <c r="AC143" s="22">
        <v>22.175576996219217</v>
      </c>
      <c r="AD143" s="22">
        <v>0</v>
      </c>
      <c r="AE143" s="22">
        <v>1.6197536778025579</v>
      </c>
      <c r="AF143" s="22">
        <v>0</v>
      </c>
      <c r="AG143" s="22">
        <v>7.6870014941115075E-2</v>
      </c>
      <c r="AH143" s="22">
        <v>3.4100380099916693E-2</v>
      </c>
      <c r="AI143" s="22">
        <v>3.8074444469744411E-3</v>
      </c>
      <c r="AJ143" s="22">
        <v>0</v>
      </c>
      <c r="AK143" s="22">
        <v>0</v>
      </c>
      <c r="AL143" s="22">
        <v>9.8832904643142427</v>
      </c>
      <c r="AM143" s="22">
        <v>1.8489992681673617E-2</v>
      </c>
      <c r="AN143" s="22">
        <v>0.58630464781922875</v>
      </c>
      <c r="AO143" s="22">
        <v>115.57491949876135</v>
      </c>
      <c r="AP143" s="22">
        <v>8.9194807250734183</v>
      </c>
      <c r="AQ143" s="22">
        <v>78.798111477374931</v>
      </c>
      <c r="AR143" s="22">
        <v>0.18876116524134928</v>
      </c>
      <c r="AS143" s="22">
        <v>0.18673889193310814</v>
      </c>
      <c r="AT143" s="22">
        <v>2.1064139811456091</v>
      </c>
      <c r="AU143" s="22">
        <v>158.36081072194452</v>
      </c>
      <c r="AV143" s="22">
        <v>730.72351339237832</v>
      </c>
      <c r="AW143" s="22">
        <v>1.8454803404824847</v>
      </c>
      <c r="AX143" s="22">
        <v>7.1886058943555972E-2</v>
      </c>
      <c r="AY143" s="22">
        <v>7.5281077675273702E-4</v>
      </c>
      <c r="AZ143" s="22">
        <v>691.12794955871789</v>
      </c>
      <c r="BA143" s="22">
        <v>134.41954429038606</v>
      </c>
      <c r="BB143" s="22">
        <v>0</v>
      </c>
      <c r="BC143" s="22">
        <v>66.508806017215718</v>
      </c>
      <c r="BD143" s="22">
        <v>4889.6046609290643</v>
      </c>
    </row>
    <row r="144" spans="1:65" x14ac:dyDescent="0.3">
      <c r="A144" s="23" t="s">
        <v>20</v>
      </c>
      <c r="B144" s="22">
        <v>0</v>
      </c>
      <c r="C144" s="22">
        <v>0.11464629755436991</v>
      </c>
      <c r="D144" s="22">
        <v>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989.65059720229897</v>
      </c>
      <c r="K144" s="22">
        <v>105.13152000000004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6.3578472162718433E-2</v>
      </c>
      <c r="S144" s="22">
        <v>5.6689694498950961E-4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0.18082936937957958</v>
      </c>
      <c r="AA144" s="22">
        <v>0</v>
      </c>
      <c r="AB144" s="22">
        <v>0</v>
      </c>
      <c r="AC144" s="22">
        <v>0</v>
      </c>
      <c r="AD144" s="22">
        <v>0</v>
      </c>
      <c r="AE144" s="22">
        <v>1.1613060423906036</v>
      </c>
      <c r="AF144" s="22">
        <v>0</v>
      </c>
      <c r="AG144" s="22">
        <v>0</v>
      </c>
      <c r="AH144" s="22">
        <v>6.5152652024800459E-2</v>
      </c>
      <c r="AI144" s="22">
        <v>0</v>
      </c>
      <c r="AJ144" s="22">
        <v>0</v>
      </c>
      <c r="AK144" s="22">
        <v>0</v>
      </c>
      <c r="AL144" s="22">
        <v>301.94829475392334</v>
      </c>
      <c r="AM144" s="22">
        <v>3.4393889266310977E-2</v>
      </c>
      <c r="AN144" s="22">
        <v>0</v>
      </c>
      <c r="AO144" s="22">
        <v>0</v>
      </c>
      <c r="AP144" s="22">
        <v>16.378555412929931</v>
      </c>
      <c r="AQ144" s="22">
        <v>0</v>
      </c>
      <c r="AR144" s="22">
        <v>0.19573758119038762</v>
      </c>
      <c r="AS144" s="22">
        <v>0.13419970418777008</v>
      </c>
      <c r="AT144" s="22">
        <v>0</v>
      </c>
      <c r="AU144" s="22">
        <v>0</v>
      </c>
      <c r="AV144" s="22">
        <v>0</v>
      </c>
      <c r="AW144" s="22">
        <v>0</v>
      </c>
      <c r="AX144" s="22">
        <v>0.13734648616996614</v>
      </c>
      <c r="AY144" s="22">
        <v>0</v>
      </c>
      <c r="AZ144" s="22">
        <v>5.2501593924095834E-2</v>
      </c>
      <c r="BA144" s="22">
        <v>0.61713263098169369</v>
      </c>
      <c r="BB144" s="22">
        <v>0</v>
      </c>
      <c r="BC144" s="22">
        <v>26.424155152538077</v>
      </c>
      <c r="BD144" s="22">
        <v>1442.2905141378674</v>
      </c>
    </row>
    <row r="145" spans="1:56" x14ac:dyDescent="0.3">
      <c r="A145" s="23" t="s">
        <v>21</v>
      </c>
      <c r="B145" s="22">
        <v>0.58570602976857822</v>
      </c>
      <c r="C145" s="22">
        <v>1732.5524470641396</v>
      </c>
      <c r="D145" s="22">
        <v>1.4809434122276524</v>
      </c>
      <c r="E145" s="22">
        <v>1.8774343241567548</v>
      </c>
      <c r="F145" s="22">
        <v>0</v>
      </c>
      <c r="G145" s="22">
        <v>0</v>
      </c>
      <c r="H145" s="22">
        <v>0</v>
      </c>
      <c r="I145" s="22">
        <v>100.82401897775249</v>
      </c>
      <c r="J145" s="22">
        <v>16404.409624310956</v>
      </c>
      <c r="K145" s="22">
        <v>0.14018820830523562</v>
      </c>
      <c r="L145" s="22">
        <v>0</v>
      </c>
      <c r="M145" s="22">
        <v>0</v>
      </c>
      <c r="N145" s="22">
        <v>2.9447250676102942E-2</v>
      </c>
      <c r="O145" s="22">
        <v>1.0091587897592289</v>
      </c>
      <c r="P145" s="22">
        <v>0</v>
      </c>
      <c r="Q145" s="22">
        <v>1.4386599801902948</v>
      </c>
      <c r="R145" s="22">
        <v>242.32002005358709</v>
      </c>
      <c r="S145" s="22">
        <v>812.78850343355498</v>
      </c>
      <c r="T145" s="22">
        <v>0</v>
      </c>
      <c r="U145" s="22">
        <v>0</v>
      </c>
      <c r="V145" s="22">
        <v>0.33671593545084982</v>
      </c>
      <c r="W145" s="22">
        <v>0</v>
      </c>
      <c r="X145" s="22">
        <v>158.01721436428096</v>
      </c>
      <c r="Y145" s="22">
        <v>995.65270726715346</v>
      </c>
      <c r="Z145" s="22">
        <v>24246.690975133482</v>
      </c>
      <c r="AA145" s="22">
        <v>0</v>
      </c>
      <c r="AB145" s="22">
        <v>0</v>
      </c>
      <c r="AC145" s="22">
        <v>0</v>
      </c>
      <c r="AD145" s="22">
        <v>0</v>
      </c>
      <c r="AE145" s="22">
        <v>156.72540236557003</v>
      </c>
      <c r="AF145" s="22">
        <v>0</v>
      </c>
      <c r="AG145" s="22">
        <v>6.1241200383108252</v>
      </c>
      <c r="AH145" s="22">
        <v>0</v>
      </c>
      <c r="AI145" s="22">
        <v>0.30333344998479866</v>
      </c>
      <c r="AJ145" s="22">
        <v>0</v>
      </c>
      <c r="AK145" s="22">
        <v>0</v>
      </c>
      <c r="AL145" s="22">
        <v>12360.51468404462</v>
      </c>
      <c r="AM145" s="22">
        <v>3.8918426683026697E-2</v>
      </c>
      <c r="AN145" s="22">
        <v>0.11718906868620822</v>
      </c>
      <c r="AO145" s="22">
        <v>5.1208439567747302E-2</v>
      </c>
      <c r="AP145" s="22">
        <v>79.878373412816785</v>
      </c>
      <c r="AQ145" s="22">
        <v>0</v>
      </c>
      <c r="AR145" s="22">
        <v>6.8764821351583532</v>
      </c>
      <c r="AS145" s="22">
        <v>17266.485850604036</v>
      </c>
      <c r="AT145" s="22">
        <v>0</v>
      </c>
      <c r="AU145" s="22">
        <v>0</v>
      </c>
      <c r="AV145" s="22">
        <v>3.2006088005473103E-2</v>
      </c>
      <c r="AW145" s="22">
        <v>0.74680086023126302</v>
      </c>
      <c r="AX145" s="22">
        <v>0</v>
      </c>
      <c r="AY145" s="22">
        <v>5.9975317638476036E-2</v>
      </c>
      <c r="AZ145" s="22">
        <v>221.20817066175374</v>
      </c>
      <c r="BA145" s="22">
        <v>10683.272540304004</v>
      </c>
      <c r="BB145" s="22">
        <v>0</v>
      </c>
      <c r="BC145" s="22">
        <v>160.29424746829156</v>
      </c>
      <c r="BD145" s="22">
        <v>85642.883067220813</v>
      </c>
    </row>
    <row r="146" spans="1:56" x14ac:dyDescent="0.3">
      <c r="A146" s="23" t="s">
        <v>22</v>
      </c>
      <c r="B146" s="22">
        <v>5.0187618352478681E-2</v>
      </c>
      <c r="C146" s="22">
        <v>0.85243355166335666</v>
      </c>
      <c r="D146" s="22">
        <v>0.12689816904201226</v>
      </c>
      <c r="E146" s="22">
        <v>0.16087243865297465</v>
      </c>
      <c r="F146" s="22">
        <v>0</v>
      </c>
      <c r="G146" s="22">
        <v>0</v>
      </c>
      <c r="H146" s="22">
        <v>0</v>
      </c>
      <c r="I146" s="22">
        <v>8.6393465800887217</v>
      </c>
      <c r="J146" s="22">
        <v>16.960801050377565</v>
      </c>
      <c r="K146" s="22">
        <v>1.2012361045217289E-2</v>
      </c>
      <c r="L146" s="22">
        <v>0</v>
      </c>
      <c r="M146" s="22">
        <v>0</v>
      </c>
      <c r="N146" s="22">
        <v>2.5232579200968122E-3</v>
      </c>
      <c r="O146" s="22">
        <v>1.3385067810696006E-2</v>
      </c>
      <c r="P146" s="22">
        <v>0</v>
      </c>
      <c r="Q146" s="22">
        <v>0.12327501230148438</v>
      </c>
      <c r="R146" s="22">
        <v>11607.462425989683</v>
      </c>
      <c r="S146" s="22">
        <v>102.51507501403979</v>
      </c>
      <c r="T146" s="22">
        <v>0</v>
      </c>
      <c r="U146" s="22">
        <v>0</v>
      </c>
      <c r="V146" s="22">
        <v>31.366823772847152</v>
      </c>
      <c r="W146" s="22">
        <v>4.3293147374281249E-2</v>
      </c>
      <c r="X146" s="22">
        <v>0</v>
      </c>
      <c r="Y146" s="22">
        <v>0.91475537414801944</v>
      </c>
      <c r="Z146" s="22">
        <v>4604.2963343413385</v>
      </c>
      <c r="AA146" s="22">
        <v>0</v>
      </c>
      <c r="AB146" s="22">
        <v>0</v>
      </c>
      <c r="AC146" s="22">
        <v>0</v>
      </c>
      <c r="AD146" s="22">
        <v>0</v>
      </c>
      <c r="AE146" s="22">
        <v>13.234901604605087</v>
      </c>
      <c r="AF146" s="22">
        <v>0</v>
      </c>
      <c r="AG146" s="22">
        <v>0.52475983446670615</v>
      </c>
      <c r="AH146" s="22">
        <v>0</v>
      </c>
      <c r="AI146" s="22">
        <v>43.663193026972323</v>
      </c>
      <c r="AJ146" s="22">
        <v>0</v>
      </c>
      <c r="AK146" s="22">
        <v>0</v>
      </c>
      <c r="AL146" s="22">
        <v>5235.406625165725</v>
      </c>
      <c r="AM146" s="22">
        <v>13.57856530729539</v>
      </c>
      <c r="AN146" s="22">
        <v>1.0041624902905093E-2</v>
      </c>
      <c r="AO146" s="22">
        <v>4.3879173012228156E-3</v>
      </c>
      <c r="AP146" s="22">
        <v>131.17199566385381</v>
      </c>
      <c r="AQ146" s="22">
        <v>0</v>
      </c>
      <c r="AR146" s="22">
        <v>0.58922777548205418</v>
      </c>
      <c r="AS146" s="22">
        <v>0.79529623448887077</v>
      </c>
      <c r="AT146" s="22">
        <v>0</v>
      </c>
      <c r="AU146" s="22">
        <v>0</v>
      </c>
      <c r="AV146" s="22">
        <v>2.7425180007267609E-3</v>
      </c>
      <c r="AW146" s="22">
        <v>1.755736804894191E-2</v>
      </c>
      <c r="AX146" s="22">
        <v>0</v>
      </c>
      <c r="AY146" s="22">
        <v>5.1391281619515231E-3</v>
      </c>
      <c r="AZ146" s="22">
        <v>749.60078356401993</v>
      </c>
      <c r="BA146" s="22">
        <v>915.42169238063195</v>
      </c>
      <c r="BB146" s="22">
        <v>0</v>
      </c>
      <c r="BC146" s="22">
        <v>130.98802034467138</v>
      </c>
      <c r="BD146" s="22">
        <v>23608.555372205308</v>
      </c>
    </row>
    <row r="147" spans="1:56" x14ac:dyDescent="0.3">
      <c r="A147" s="23" t="s">
        <v>23</v>
      </c>
      <c r="B147" s="22">
        <v>2.36482957809665</v>
      </c>
      <c r="C147" s="22">
        <v>15671.315247000737</v>
      </c>
      <c r="D147" s="22">
        <v>1019.9468488466324</v>
      </c>
      <c r="E147" s="22">
        <v>7.580274053955069</v>
      </c>
      <c r="F147" s="22">
        <v>0</v>
      </c>
      <c r="G147" s="22">
        <v>9.1142912645723467E-2</v>
      </c>
      <c r="H147" s="22">
        <v>0</v>
      </c>
      <c r="I147" s="22">
        <v>527.89404824331586</v>
      </c>
      <c r="J147" s="22">
        <v>11351.24181612682</v>
      </c>
      <c r="K147" s="22">
        <v>0.56601981992841199</v>
      </c>
      <c r="L147" s="22">
        <v>0.17215883499747764</v>
      </c>
      <c r="M147" s="22">
        <v>0</v>
      </c>
      <c r="N147" s="22">
        <v>179.32105210715346</v>
      </c>
      <c r="O147" s="22">
        <v>2594.0639054365229</v>
      </c>
      <c r="P147" s="22">
        <v>0.31646844668653984</v>
      </c>
      <c r="Q147" s="22">
        <v>5.8289455443784073</v>
      </c>
      <c r="R147" s="22">
        <v>74291.379764719895</v>
      </c>
      <c r="S147" s="22">
        <v>61717.017238940483</v>
      </c>
      <c r="T147" s="22">
        <v>0</v>
      </c>
      <c r="U147" s="22">
        <v>0</v>
      </c>
      <c r="V147" s="22">
        <v>69.519222611008061</v>
      </c>
      <c r="W147" s="22">
        <v>2.0399636165349375</v>
      </c>
      <c r="X147" s="22">
        <v>1925.2778118768931</v>
      </c>
      <c r="Y147" s="22">
        <v>0</v>
      </c>
      <c r="Z147" s="22">
        <v>3799.8644841663527</v>
      </c>
      <c r="AA147" s="22">
        <v>0</v>
      </c>
      <c r="AB147" s="22">
        <v>1.9621043694565468</v>
      </c>
      <c r="AC147" s="22">
        <v>6.329368933730796E-2</v>
      </c>
      <c r="AD147" s="22">
        <v>0</v>
      </c>
      <c r="AE147" s="22">
        <v>37025.866148191199</v>
      </c>
      <c r="AF147" s="22">
        <v>18.912154373987619</v>
      </c>
      <c r="AG147" s="22">
        <v>24.769886325113148</v>
      </c>
      <c r="AH147" s="22">
        <v>0</v>
      </c>
      <c r="AI147" s="22">
        <v>9940.0707350808134</v>
      </c>
      <c r="AJ147" s="22">
        <v>0</v>
      </c>
      <c r="AK147" s="22">
        <v>0</v>
      </c>
      <c r="AL147" s="22">
        <v>18130.766262566322</v>
      </c>
      <c r="AM147" s="22">
        <v>414.48522154888701</v>
      </c>
      <c r="AN147" s="22">
        <v>0.47315916479166931</v>
      </c>
      <c r="AO147" s="22">
        <v>0.20675770161668283</v>
      </c>
      <c r="AP147" s="22">
        <v>19958.976505266568</v>
      </c>
      <c r="AQ147" s="22">
        <v>0</v>
      </c>
      <c r="AR147" s="22">
        <v>598.64883593453987</v>
      </c>
      <c r="AS147" s="22">
        <v>14533.149352911318</v>
      </c>
      <c r="AT147" s="22">
        <v>0.1240556311011236</v>
      </c>
      <c r="AU147" s="22">
        <v>0.11646038838064664</v>
      </c>
      <c r="AV147" s="22">
        <v>1.3166164591362852</v>
      </c>
      <c r="AW147" s="22">
        <v>2.1942050699899713</v>
      </c>
      <c r="AX147" s="22">
        <v>0</v>
      </c>
      <c r="AY147" s="22">
        <v>10.829922945090404</v>
      </c>
      <c r="AZ147" s="22">
        <v>5869.0448039250778</v>
      </c>
      <c r="BA147" s="22">
        <v>43167.809968980291</v>
      </c>
      <c r="BB147" s="22">
        <v>0</v>
      </c>
      <c r="BC147" s="22">
        <v>9207.4505979010119</v>
      </c>
      <c r="BD147" s="22">
        <v>332073.03829130705</v>
      </c>
    </row>
    <row r="148" spans="1:56" x14ac:dyDescent="0.3">
      <c r="A148" s="23" t="s">
        <v>24</v>
      </c>
      <c r="B148" s="22">
        <v>106.12693234493965</v>
      </c>
      <c r="C148" s="22">
        <v>19149.538309096366</v>
      </c>
      <c r="D148" s="22">
        <v>1358.8160376240667</v>
      </c>
      <c r="E148" s="22">
        <v>129.10636357852218</v>
      </c>
      <c r="F148" s="22">
        <v>0</v>
      </c>
      <c r="G148" s="22">
        <v>0</v>
      </c>
      <c r="H148" s="22">
        <v>0</v>
      </c>
      <c r="I148" s="22">
        <v>4206.8263449570341</v>
      </c>
      <c r="J148" s="22">
        <v>271963.65511931491</v>
      </c>
      <c r="K148" s="22">
        <v>1068.4073032906888</v>
      </c>
      <c r="L148" s="22">
        <v>0</v>
      </c>
      <c r="M148" s="22">
        <v>0</v>
      </c>
      <c r="N148" s="22">
        <v>418.585020152266</v>
      </c>
      <c r="O148" s="22">
        <v>169.06715447045693</v>
      </c>
      <c r="P148" s="22">
        <v>0</v>
      </c>
      <c r="Q148" s="22">
        <v>2825.0466090215641</v>
      </c>
      <c r="R148" s="22">
        <v>66229.345375130448</v>
      </c>
      <c r="S148" s="22">
        <v>72315.870961514636</v>
      </c>
      <c r="T148" s="22">
        <v>0</v>
      </c>
      <c r="U148" s="22">
        <v>0</v>
      </c>
      <c r="V148" s="22">
        <v>20.00341653371073</v>
      </c>
      <c r="W148" s="22">
        <v>36.426031138455571</v>
      </c>
      <c r="X148" s="22">
        <v>28094.606151633729</v>
      </c>
      <c r="Y148" s="22">
        <v>11808.654026859562</v>
      </c>
      <c r="Z148" s="22">
        <v>0</v>
      </c>
      <c r="AA148" s="22">
        <v>0</v>
      </c>
      <c r="AB148" s="22">
        <v>0</v>
      </c>
      <c r="AC148" s="22">
        <v>950.38936391317111</v>
      </c>
      <c r="AD148" s="22">
        <v>0</v>
      </c>
      <c r="AE148" s="22">
        <v>33878.666100213413</v>
      </c>
      <c r="AF148" s="22">
        <v>6611.9226866330764</v>
      </c>
      <c r="AG148" s="22">
        <v>263.36257804721964</v>
      </c>
      <c r="AH148" s="22">
        <v>0.6586339460281373</v>
      </c>
      <c r="AI148" s="22">
        <v>4879.646099404411</v>
      </c>
      <c r="AJ148" s="22">
        <v>0</v>
      </c>
      <c r="AK148" s="22">
        <v>0</v>
      </c>
      <c r="AL148" s="22">
        <v>733522.1085325731</v>
      </c>
      <c r="AM148" s="22">
        <v>1565.2169005439755</v>
      </c>
      <c r="AN148" s="22">
        <v>90.541919869408559</v>
      </c>
      <c r="AO148" s="22">
        <v>175.02123454157183</v>
      </c>
      <c r="AP148" s="22">
        <v>414867.11597806681</v>
      </c>
      <c r="AQ148" s="22">
        <v>19.855860812760731</v>
      </c>
      <c r="AR148" s="22">
        <v>423.88250092850978</v>
      </c>
      <c r="AS148" s="22">
        <v>163747.85924332074</v>
      </c>
      <c r="AT148" s="22">
        <v>0</v>
      </c>
      <c r="AU148" s="22">
        <v>0</v>
      </c>
      <c r="AV148" s="22">
        <v>178.56526903633213</v>
      </c>
      <c r="AW148" s="22">
        <v>71.872853024368965</v>
      </c>
      <c r="AX148" s="22">
        <v>4351.5807098203322</v>
      </c>
      <c r="AY148" s="22">
        <v>2.4058157866908205</v>
      </c>
      <c r="AZ148" s="22">
        <v>17084.225719195616</v>
      </c>
      <c r="BA148" s="22">
        <v>428593.78449986345</v>
      </c>
      <c r="BB148" s="22">
        <v>37.558157546046338</v>
      </c>
      <c r="BC148" s="22">
        <v>22637.072187779508</v>
      </c>
      <c r="BD148" s="22">
        <v>2313853.3940015282</v>
      </c>
    </row>
    <row r="149" spans="1:56" x14ac:dyDescent="0.3">
      <c r="A149" s="23" t="s">
        <v>25</v>
      </c>
      <c r="B149" s="22">
        <v>0</v>
      </c>
      <c r="C149" s="22">
        <v>0</v>
      </c>
      <c r="D149" s="22">
        <v>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0</v>
      </c>
      <c r="AQ149" s="22"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</row>
    <row r="150" spans="1:56" x14ac:dyDescent="0.3">
      <c r="A150" s="23" t="s">
        <v>26</v>
      </c>
      <c r="B150" s="22">
        <v>0</v>
      </c>
      <c r="C150" s="22">
        <v>0</v>
      </c>
      <c r="D150" s="22">
        <v>0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v>0</v>
      </c>
      <c r="AQ150" s="22">
        <v>0</v>
      </c>
      <c r="AR150" s="22">
        <v>48.052568944884207</v>
      </c>
      <c r="AS150" s="22">
        <v>0</v>
      </c>
      <c r="AT150" s="22">
        <v>0</v>
      </c>
      <c r="AU150" s="22">
        <v>0</v>
      </c>
      <c r="AV150" s="22">
        <v>0</v>
      </c>
      <c r="AW150" s="22"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v>0</v>
      </c>
      <c r="BC150" s="22">
        <v>0</v>
      </c>
      <c r="BD150" s="22">
        <v>48.052568944884207</v>
      </c>
    </row>
    <row r="151" spans="1:56" x14ac:dyDescent="0.3">
      <c r="A151" s="23" t="s">
        <v>27</v>
      </c>
      <c r="B151" s="22">
        <v>2.4151551656580181E-5</v>
      </c>
      <c r="C151" s="22">
        <v>334.39362971945638</v>
      </c>
      <c r="D151" s="22">
        <v>6.1066609362072643E-5</v>
      </c>
      <c r="E151" s="22">
        <v>7.7415887419879026E-5</v>
      </c>
      <c r="F151" s="22">
        <v>0</v>
      </c>
      <c r="G151" s="22">
        <v>0</v>
      </c>
      <c r="H151" s="22">
        <v>0</v>
      </c>
      <c r="I151" s="22">
        <v>4.1574721426845124E-3</v>
      </c>
      <c r="J151" s="22">
        <v>2.3541350914242469E-3</v>
      </c>
      <c r="K151" s="22">
        <v>5.7806520377894855E-6</v>
      </c>
      <c r="L151" s="22">
        <v>0</v>
      </c>
      <c r="M151" s="22">
        <v>0</v>
      </c>
      <c r="N151" s="22">
        <v>23.930079278904941</v>
      </c>
      <c r="O151" s="22">
        <v>144.67753010281135</v>
      </c>
      <c r="P151" s="22">
        <v>61.303735744542998</v>
      </c>
      <c r="Q151" s="22">
        <v>1214.1426479000454</v>
      </c>
      <c r="R151" s="22">
        <v>3.8861206099048973</v>
      </c>
      <c r="S151" s="22">
        <v>1831.2237346653333</v>
      </c>
      <c r="T151" s="22">
        <v>0</v>
      </c>
      <c r="U151" s="22">
        <v>191.3925213132988</v>
      </c>
      <c r="V151" s="22">
        <v>1.3884460625833206E-5</v>
      </c>
      <c r="W151" s="22">
        <v>2.083375779743993E-5</v>
      </c>
      <c r="X151" s="22">
        <v>6.5158299921476634E-3</v>
      </c>
      <c r="Y151" s="22">
        <v>150.03939665130386</v>
      </c>
      <c r="Z151" s="22">
        <v>7.1757566190621611E-3</v>
      </c>
      <c r="AA151" s="22">
        <v>0</v>
      </c>
      <c r="AB151" s="22">
        <v>99.231846143031433</v>
      </c>
      <c r="AC151" s="22">
        <v>0</v>
      </c>
      <c r="AD151" s="22">
        <v>506.10899867898189</v>
      </c>
      <c r="AE151" s="22">
        <v>3.3243353664915479E-3</v>
      </c>
      <c r="AF151" s="22">
        <v>0</v>
      </c>
      <c r="AG151" s="22">
        <v>2.5252770833655592E-4</v>
      </c>
      <c r="AH151" s="22">
        <v>0</v>
      </c>
      <c r="AI151" s="22">
        <v>161.71538876475776</v>
      </c>
      <c r="AJ151" s="22">
        <v>0</v>
      </c>
      <c r="AK151" s="22">
        <v>0</v>
      </c>
      <c r="AL151" s="22">
        <v>1.0396466670539097E-2</v>
      </c>
      <c r="AM151" s="22">
        <v>1.6047989002253109E-6</v>
      </c>
      <c r="AN151" s="22">
        <v>429.83504436466279</v>
      </c>
      <c r="AO151" s="22">
        <v>2.111576816038548E-6</v>
      </c>
      <c r="AP151" s="22">
        <v>1.1401853216968624E-3</v>
      </c>
      <c r="AQ151" s="22">
        <v>0</v>
      </c>
      <c r="AR151" s="22">
        <v>481.65260067035859</v>
      </c>
      <c r="AS151" s="22">
        <v>3.8271666837510007E-4</v>
      </c>
      <c r="AT151" s="22">
        <v>0</v>
      </c>
      <c r="AU151" s="22">
        <v>0</v>
      </c>
      <c r="AV151" s="22">
        <v>1.319769045394083E-6</v>
      </c>
      <c r="AW151" s="22">
        <v>1305.0845002185229</v>
      </c>
      <c r="AX151" s="22">
        <v>0</v>
      </c>
      <c r="AY151" s="22">
        <v>2.4730784872366475E-6</v>
      </c>
      <c r="AZ151" s="22">
        <v>8.3113612556629871E-2</v>
      </c>
      <c r="BA151" s="22">
        <v>0.44052407778766345</v>
      </c>
      <c r="BB151" s="22">
        <v>0</v>
      </c>
      <c r="BC151" s="22">
        <v>0.4952370049931098</v>
      </c>
      <c r="BD151" s="22">
        <v>6939.6725595889784</v>
      </c>
    </row>
    <row r="152" spans="1:56" x14ac:dyDescent="0.3">
      <c r="A152" s="23" t="s">
        <v>28</v>
      </c>
      <c r="B152" s="22">
        <v>0</v>
      </c>
      <c r="C152" s="22">
        <v>0</v>
      </c>
      <c r="D152" s="22">
        <v>1.6912073790928688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2.5342793210658106</v>
      </c>
      <c r="AO152" s="22">
        <v>0</v>
      </c>
      <c r="AP152" s="22">
        <v>0</v>
      </c>
      <c r="AQ152" s="22"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v>0.54938922344783314</v>
      </c>
      <c r="AW152" s="22"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v>0</v>
      </c>
      <c r="BC152" s="22">
        <v>0</v>
      </c>
      <c r="BD152" s="22">
        <v>4.7748759236065128</v>
      </c>
    </row>
    <row r="153" spans="1:56" x14ac:dyDescent="0.3">
      <c r="A153" s="23" t="s">
        <v>29</v>
      </c>
      <c r="B153" s="22">
        <v>8.6059740248381917</v>
      </c>
      <c r="C153" s="22">
        <v>1806.4555505362766</v>
      </c>
      <c r="D153" s="22">
        <v>1926.6298009916236</v>
      </c>
      <c r="E153" s="22">
        <v>27.585768637923405</v>
      </c>
      <c r="F153" s="22">
        <v>0</v>
      </c>
      <c r="G153" s="22">
        <v>0</v>
      </c>
      <c r="H153" s="22">
        <v>0</v>
      </c>
      <c r="I153" s="22">
        <v>1506.4892749433855</v>
      </c>
      <c r="J153" s="22">
        <v>93294.774695461412</v>
      </c>
      <c r="K153" s="22">
        <v>1989.9061082214662</v>
      </c>
      <c r="L153" s="22">
        <v>0</v>
      </c>
      <c r="M153" s="22">
        <v>0</v>
      </c>
      <c r="N153" s="22">
        <v>2062.7389541523366</v>
      </c>
      <c r="O153" s="22">
        <v>6.3240248783125601</v>
      </c>
      <c r="P153" s="22">
        <v>0</v>
      </c>
      <c r="Q153" s="22">
        <v>21.138710873411807</v>
      </c>
      <c r="R153" s="22">
        <v>1740.3683851755072</v>
      </c>
      <c r="S153" s="22">
        <v>15528.111613650966</v>
      </c>
      <c r="T153" s="22">
        <v>0</v>
      </c>
      <c r="U153" s="22">
        <v>0</v>
      </c>
      <c r="V153" s="22">
        <v>4.9474795323245369</v>
      </c>
      <c r="W153" s="22">
        <v>2223.094506883217</v>
      </c>
      <c r="X153" s="22">
        <v>2405.3308863056172</v>
      </c>
      <c r="Y153" s="22">
        <v>4809.2762001228093</v>
      </c>
      <c r="Z153" s="22">
        <v>8542.8283964511811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105.64290172549093</v>
      </c>
      <c r="AH153" s="22">
        <v>1.2319184266256369</v>
      </c>
      <c r="AI153" s="22">
        <v>1809.6011798109776</v>
      </c>
      <c r="AJ153" s="22">
        <v>0</v>
      </c>
      <c r="AK153" s="22">
        <v>0</v>
      </c>
      <c r="AL153" s="22">
        <v>151781.271667867</v>
      </c>
      <c r="AM153" s="22">
        <v>8920.1048163510259</v>
      </c>
      <c r="AN153" s="22">
        <v>1.7218980680580855</v>
      </c>
      <c r="AO153" s="22">
        <v>0.7524226802764119</v>
      </c>
      <c r="AP153" s="22">
        <v>114635.22746282959</v>
      </c>
      <c r="AQ153" s="22">
        <v>0</v>
      </c>
      <c r="AR153" s="22">
        <v>207.80122789606344</v>
      </c>
      <c r="AS153" s="22">
        <v>140524.69104399541</v>
      </c>
      <c r="AT153" s="22">
        <v>0</v>
      </c>
      <c r="AU153" s="22">
        <v>0</v>
      </c>
      <c r="AV153" s="22">
        <v>10.463486198561194</v>
      </c>
      <c r="AW153" s="22">
        <v>5.5702681182760037</v>
      </c>
      <c r="AX153" s="22">
        <v>62053.492737754255</v>
      </c>
      <c r="AY153" s="22">
        <v>57.626431946227029</v>
      </c>
      <c r="AZ153" s="22">
        <v>7900.2512091032695</v>
      </c>
      <c r="BA153" s="22">
        <v>156991.46779906182</v>
      </c>
      <c r="BB153" s="22">
        <v>31.700478204138903</v>
      </c>
      <c r="BC153" s="22">
        <v>2357.9280920046194</v>
      </c>
      <c r="BD153" s="22">
        <v>785301.15337288438</v>
      </c>
    </row>
    <row r="154" spans="1:56" x14ac:dyDescent="0.3">
      <c r="A154" s="23" t="s">
        <v>30</v>
      </c>
      <c r="B154" s="22">
        <v>0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</row>
    <row r="155" spans="1:56" x14ac:dyDescent="0.3">
      <c r="A155" s="25" t="s">
        <v>31</v>
      </c>
      <c r="B155" s="22">
        <v>2.2218047831964877E-2</v>
      </c>
      <c r="C155" s="22">
        <v>0.37737214966871963</v>
      </c>
      <c r="D155" s="22">
        <v>5.6177792095307648E-2</v>
      </c>
      <c r="E155" s="22">
        <v>7.1218193932490112E-2</v>
      </c>
      <c r="F155" s="22">
        <v>0</v>
      </c>
      <c r="G155" s="22">
        <v>0</v>
      </c>
      <c r="H155" s="22">
        <v>0</v>
      </c>
      <c r="I155" s="22">
        <v>3.8246368697002211</v>
      </c>
      <c r="J155" s="22">
        <v>2.1656698007608322</v>
      </c>
      <c r="K155" s="22">
        <v>5.3178696467131329E-3</v>
      </c>
      <c r="L155" s="22">
        <v>0</v>
      </c>
      <c r="M155" s="22">
        <v>0</v>
      </c>
      <c r="N155" s="22">
        <v>1.1170457376032546E-3</v>
      </c>
      <c r="O155" s="22">
        <v>5.9255666360475889E-3</v>
      </c>
      <c r="P155" s="22">
        <v>0</v>
      </c>
      <c r="Q155" s="22">
        <v>5.4573821386867373E-2</v>
      </c>
      <c r="R155" s="22">
        <v>3.3959592776119325</v>
      </c>
      <c r="S155" s="22">
        <v>4.8663332145769029</v>
      </c>
      <c r="T155" s="22">
        <v>0</v>
      </c>
      <c r="U155" s="22">
        <v>0</v>
      </c>
      <c r="V155" s="22">
        <v>1.277291060600436E-2</v>
      </c>
      <c r="W155" s="22">
        <v>1.9165867015296999E-2</v>
      </c>
      <c r="X155" s="22">
        <v>5.994191366625726</v>
      </c>
      <c r="Y155" s="22">
        <v>0.40496200705574725</v>
      </c>
      <c r="Z155" s="22">
        <v>449.53946121554583</v>
      </c>
      <c r="AA155" s="22">
        <v>0</v>
      </c>
      <c r="AB155" s="22">
        <v>0</v>
      </c>
      <c r="AC155" s="22">
        <v>0</v>
      </c>
      <c r="AD155" s="22">
        <v>0</v>
      </c>
      <c r="AE155" s="22">
        <v>3.0581986297380697</v>
      </c>
      <c r="AF155" s="22">
        <v>0</v>
      </c>
      <c r="AG155" s="22">
        <v>0</v>
      </c>
      <c r="AH155" s="22">
        <v>0</v>
      </c>
      <c r="AI155" s="22">
        <v>1.1506586509720678E-2</v>
      </c>
      <c r="AJ155" s="22">
        <v>0</v>
      </c>
      <c r="AK155" s="22">
        <v>0</v>
      </c>
      <c r="AL155" s="22">
        <v>9.5641554237999618</v>
      </c>
      <c r="AM155" s="22">
        <v>1.4763233117643653E-3</v>
      </c>
      <c r="AN155" s="22">
        <v>7.0999464921264037</v>
      </c>
      <c r="AO155" s="22">
        <v>1.9425300438959728E-3</v>
      </c>
      <c r="AP155" s="22">
        <v>1.0489053612364143</v>
      </c>
      <c r="AQ155" s="22">
        <v>0</v>
      </c>
      <c r="AR155" s="22">
        <v>0.26085100925965693</v>
      </c>
      <c r="AS155" s="22">
        <v>0.35207747166553094</v>
      </c>
      <c r="AT155" s="22">
        <v>0</v>
      </c>
      <c r="AU155" s="22">
        <v>0</v>
      </c>
      <c r="AV155" s="22">
        <v>1.2141121280596183E-3</v>
      </c>
      <c r="AW155" s="22">
        <v>7.7726430526173246E-3</v>
      </c>
      <c r="AX155" s="22">
        <v>0</v>
      </c>
      <c r="AY155" s="22">
        <v>2.275090930095858E-3</v>
      </c>
      <c r="AZ155" s="22">
        <v>8.3728325459799358</v>
      </c>
      <c r="BA155" s="22">
        <v>405.25698599376977</v>
      </c>
      <c r="BB155" s="22">
        <v>0</v>
      </c>
      <c r="BC155" s="22">
        <v>6.0805678555955662</v>
      </c>
      <c r="BD155" s="22">
        <v>911.93778108558161</v>
      </c>
    </row>
    <row r="156" spans="1:56" x14ac:dyDescent="0.3">
      <c r="A156" s="23" t="s">
        <v>32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</row>
    <row r="157" spans="1:56" x14ac:dyDescent="0.3">
      <c r="A157" s="23" t="s">
        <v>33</v>
      </c>
      <c r="B157" s="22">
        <v>7.6263382426387444E-2</v>
      </c>
      <c r="C157" s="22">
        <v>12464.617556370164</v>
      </c>
      <c r="D157" s="22">
        <v>4732.4948865132401</v>
      </c>
      <c r="E157" s="22">
        <v>5.5104911895535533</v>
      </c>
      <c r="F157" s="22">
        <v>0</v>
      </c>
      <c r="G157" s="22">
        <v>48.237386517749144</v>
      </c>
      <c r="H157" s="22">
        <v>0</v>
      </c>
      <c r="I157" s="22">
        <v>13.128054563658498</v>
      </c>
      <c r="J157" s="22">
        <v>575.43754777875438</v>
      </c>
      <c r="K157" s="22">
        <v>53.258373294554112</v>
      </c>
      <c r="L157" s="22">
        <v>16.114573305278608</v>
      </c>
      <c r="M157" s="22">
        <v>43.887844186489332</v>
      </c>
      <c r="N157" s="22">
        <v>257.49775296574774</v>
      </c>
      <c r="O157" s="22">
        <v>211.53136924252047</v>
      </c>
      <c r="P157" s="22">
        <v>51.495745644833754</v>
      </c>
      <c r="Q157" s="22">
        <v>128.77478373561161</v>
      </c>
      <c r="R157" s="22">
        <v>17254.622866416157</v>
      </c>
      <c r="S157" s="22">
        <v>18389.266718775645</v>
      </c>
      <c r="T157" s="22">
        <v>171.5765330555744</v>
      </c>
      <c r="U157" s="22">
        <v>63.177228948927308</v>
      </c>
      <c r="V157" s="22">
        <v>11.51772298034453</v>
      </c>
      <c r="W157" s="22">
        <v>6.5786780943824133E-2</v>
      </c>
      <c r="X157" s="22">
        <v>1639.2453232204048</v>
      </c>
      <c r="Y157" s="22">
        <v>1031.9429441576563</v>
      </c>
      <c r="Z157" s="22">
        <v>148.81377645456243</v>
      </c>
      <c r="AA157" s="22">
        <v>0</v>
      </c>
      <c r="AB157" s="22">
        <v>251.65064530998944</v>
      </c>
      <c r="AC157" s="22">
        <v>82.719788468714526</v>
      </c>
      <c r="AD157" s="22">
        <v>62.280990307911033</v>
      </c>
      <c r="AE157" s="22">
        <v>11.085359755820564</v>
      </c>
      <c r="AF157" s="22">
        <v>18.400741364142171</v>
      </c>
      <c r="AG157" s="22">
        <v>0.79740703487607645</v>
      </c>
      <c r="AH157" s="22">
        <v>3.2994243725091923E-2</v>
      </c>
      <c r="AI157" s="22">
        <v>0</v>
      </c>
      <c r="AJ157" s="22">
        <v>0</v>
      </c>
      <c r="AK157" s="22">
        <v>18.213392043703738</v>
      </c>
      <c r="AL157" s="22">
        <v>296.50703207782971</v>
      </c>
      <c r="AM157" s="22">
        <v>0.55415202790336349</v>
      </c>
      <c r="AN157" s="22">
        <v>316.46598336210263</v>
      </c>
      <c r="AO157" s="22">
        <v>71.690568524400604</v>
      </c>
      <c r="AP157" s="22">
        <v>66.676655447324563</v>
      </c>
      <c r="AQ157" s="22">
        <v>70.98513846557762</v>
      </c>
      <c r="AR157" s="22">
        <v>60.538665823862488</v>
      </c>
      <c r="AS157" s="22">
        <v>163.1867863515244</v>
      </c>
      <c r="AT157" s="22">
        <v>28.93534301744371</v>
      </c>
      <c r="AU157" s="22">
        <v>5.569844661683101</v>
      </c>
      <c r="AV157" s="22">
        <v>816.89530775168953</v>
      </c>
      <c r="AW157" s="22">
        <v>347.48104813496457</v>
      </c>
      <c r="AX157" s="22">
        <v>6.9554243743629229E-2</v>
      </c>
      <c r="AY157" s="22">
        <v>14.150151188309858</v>
      </c>
      <c r="AZ157" s="22">
        <v>3326.4859929711251</v>
      </c>
      <c r="BA157" s="22">
        <v>1391.3559116547324</v>
      </c>
      <c r="BB157" s="22">
        <v>77.782880700404505</v>
      </c>
      <c r="BC157" s="22">
        <v>1537.8472285722899</v>
      </c>
      <c r="BD157" s="22">
        <v>66350.651092986591</v>
      </c>
    </row>
    <row r="158" spans="1:56" x14ac:dyDescent="0.3">
      <c r="A158" s="23" t="s">
        <v>34</v>
      </c>
      <c r="B158" s="22">
        <v>0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6.3922137316543642E-2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0</v>
      </c>
      <c r="AQ158" s="22"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6.3922137316543642E-2</v>
      </c>
    </row>
    <row r="159" spans="1:56" x14ac:dyDescent="0.3">
      <c r="A159" s="23" t="s">
        <v>35</v>
      </c>
      <c r="B159" s="22">
        <v>1.2447425385985764E-3</v>
      </c>
      <c r="C159" s="22">
        <v>0.14601885619392396</v>
      </c>
      <c r="D159" s="22">
        <v>3.14730115239797E-3</v>
      </c>
      <c r="E159" s="22">
        <v>3.9899236953840761E-3</v>
      </c>
      <c r="F159" s="22">
        <v>0</v>
      </c>
      <c r="G159" s="22">
        <v>0</v>
      </c>
      <c r="H159" s="22">
        <v>0</v>
      </c>
      <c r="I159" s="22">
        <v>34.476597061988784</v>
      </c>
      <c r="J159" s="22">
        <v>346.44532051982742</v>
      </c>
      <c r="K159" s="22">
        <v>84.302603862321305</v>
      </c>
      <c r="L159" s="22">
        <v>0</v>
      </c>
      <c r="M159" s="22">
        <v>0</v>
      </c>
      <c r="N159" s="22">
        <v>6.2581301366837047E-5</v>
      </c>
      <c r="O159" s="22">
        <v>46.456142428422339</v>
      </c>
      <c r="P159" s="22">
        <v>0</v>
      </c>
      <c r="Q159" s="22">
        <v>3.0574403965583272E-3</v>
      </c>
      <c r="R159" s="22">
        <v>3.6307831952692271</v>
      </c>
      <c r="S159" s="22">
        <v>40.981057339544464</v>
      </c>
      <c r="T159" s="22">
        <v>0</v>
      </c>
      <c r="U159" s="22">
        <v>0</v>
      </c>
      <c r="V159" s="22">
        <v>6.1918967644602487</v>
      </c>
      <c r="W159" s="22">
        <v>1.0737473491591509E-3</v>
      </c>
      <c r="X159" s="22">
        <v>0.33581820666552842</v>
      </c>
      <c r="Y159" s="22">
        <v>2.268756645547141E-2</v>
      </c>
      <c r="Z159" s="22">
        <v>90.531260824085962</v>
      </c>
      <c r="AA159" s="22">
        <v>0</v>
      </c>
      <c r="AB159" s="22">
        <v>0</v>
      </c>
      <c r="AC159" s="22">
        <v>0</v>
      </c>
      <c r="AD159" s="22">
        <v>0</v>
      </c>
      <c r="AE159" s="22">
        <v>2527.9726816854713</v>
      </c>
      <c r="AF159" s="22">
        <v>0</v>
      </c>
      <c r="AG159" s="22">
        <v>2.5300170521309919E-2</v>
      </c>
      <c r="AH159" s="22">
        <v>5.2244263218367601E-2</v>
      </c>
      <c r="AI159" s="22">
        <v>8.7911103823585695</v>
      </c>
      <c r="AJ159" s="22">
        <v>0</v>
      </c>
      <c r="AK159" s="22">
        <v>0</v>
      </c>
      <c r="AL159" s="22">
        <v>220.73781476941866</v>
      </c>
      <c r="AM159" s="22">
        <v>1316.075742359953</v>
      </c>
      <c r="AN159" s="22">
        <v>2.4905022560568377E-4</v>
      </c>
      <c r="AO159" s="22">
        <v>1.088281831252698E-4</v>
      </c>
      <c r="AP159" s="22">
        <v>16.725320685998174</v>
      </c>
      <c r="AQ159" s="22">
        <v>0</v>
      </c>
      <c r="AR159" s="22">
        <v>973.11915533436013</v>
      </c>
      <c r="AS159" s="22">
        <v>5.1327191250359476</v>
      </c>
      <c r="AT159" s="22">
        <v>0</v>
      </c>
      <c r="AU159" s="22">
        <v>0</v>
      </c>
      <c r="AV159" s="22">
        <v>6.8019342826781544E-5</v>
      </c>
      <c r="AW159" s="22">
        <v>4.3545407400807928E-4</v>
      </c>
      <c r="AX159" s="22">
        <v>0.11013467222869461</v>
      </c>
      <c r="AY159" s="22">
        <v>0.27039601490551907</v>
      </c>
      <c r="AZ159" s="22">
        <v>0.51117875290515635</v>
      </c>
      <c r="BA159" s="22">
        <v>32.654477797612223</v>
      </c>
      <c r="BB159" s="22">
        <v>0</v>
      </c>
      <c r="BC159" s="22">
        <v>75.861819571322087</v>
      </c>
      <c r="BD159" s="22">
        <v>5831.5737192988045</v>
      </c>
    </row>
    <row r="160" spans="1:56" x14ac:dyDescent="0.3">
      <c r="A160" s="23" t="s">
        <v>361</v>
      </c>
      <c r="B160" s="22">
        <v>26.538092858354474</v>
      </c>
      <c r="C160" s="22">
        <v>3682.5967579479247</v>
      </c>
      <c r="D160" s="22">
        <v>2133.7356831988618</v>
      </c>
      <c r="E160" s="22">
        <v>11.425378181251485</v>
      </c>
      <c r="F160" s="22">
        <v>0</v>
      </c>
      <c r="G160" s="22">
        <v>0</v>
      </c>
      <c r="H160" s="22">
        <v>0</v>
      </c>
      <c r="I160" s="22">
        <v>618.13047150114483</v>
      </c>
      <c r="J160" s="22">
        <v>296726.56628815166</v>
      </c>
      <c r="K160" s="22">
        <v>14580.76267363845</v>
      </c>
      <c r="L160" s="22">
        <v>0</v>
      </c>
      <c r="M160" s="22">
        <v>0</v>
      </c>
      <c r="N160" s="22">
        <v>41.20367005043888</v>
      </c>
      <c r="O160" s="22">
        <v>379.51991143093028</v>
      </c>
      <c r="P160" s="22">
        <v>0</v>
      </c>
      <c r="Q160" s="22">
        <v>856.66467827630697</v>
      </c>
      <c r="R160" s="22">
        <v>3354.7298547280911</v>
      </c>
      <c r="S160" s="22">
        <v>36911.03421062867</v>
      </c>
      <c r="T160" s="22">
        <v>0</v>
      </c>
      <c r="U160" s="22">
        <v>0</v>
      </c>
      <c r="V160" s="22">
        <v>17941.385928362848</v>
      </c>
      <c r="W160" s="22">
        <v>3.0747378826949339</v>
      </c>
      <c r="X160" s="22">
        <v>2184.0845850995715</v>
      </c>
      <c r="Y160" s="22">
        <v>6796.1554885866208</v>
      </c>
      <c r="Z160" s="22">
        <v>79942.286879638254</v>
      </c>
      <c r="AA160" s="22">
        <v>0</v>
      </c>
      <c r="AB160" s="22">
        <v>0</v>
      </c>
      <c r="AC160" s="22">
        <v>0</v>
      </c>
      <c r="AD160" s="22">
        <v>0</v>
      </c>
      <c r="AE160" s="22">
        <v>56736.298299223956</v>
      </c>
      <c r="AF160" s="22">
        <v>0</v>
      </c>
      <c r="AG160" s="22">
        <v>37.270785525807085</v>
      </c>
      <c r="AH160" s="22">
        <v>9.0355373229716793</v>
      </c>
      <c r="AI160" s="22">
        <v>535.56103049248122</v>
      </c>
      <c r="AJ160" s="22">
        <v>0.71461971046659822</v>
      </c>
      <c r="AK160" s="22">
        <v>981.86101478442197</v>
      </c>
      <c r="AL160" s="22">
        <v>0</v>
      </c>
      <c r="AM160" s="22">
        <v>6926.548517921211</v>
      </c>
      <c r="AN160" s="22">
        <v>3018.8168810496941</v>
      </c>
      <c r="AO160" s="22">
        <v>0.31163582161312647</v>
      </c>
      <c r="AP160" s="22">
        <v>41819.580461557525</v>
      </c>
      <c r="AQ160" s="22">
        <v>2.9378810319182369</v>
      </c>
      <c r="AR160" s="22">
        <v>319.64972452823702</v>
      </c>
      <c r="AS160" s="22">
        <v>32253.149301593468</v>
      </c>
      <c r="AT160" s="22">
        <v>0</v>
      </c>
      <c r="AU160" s="22">
        <v>0</v>
      </c>
      <c r="AV160" s="22">
        <v>312.77473217523288</v>
      </c>
      <c r="AW160" s="22">
        <v>236.77814395594459</v>
      </c>
      <c r="AX160" s="22">
        <v>35059.286968561049</v>
      </c>
      <c r="AY160" s="22">
        <v>8.3052068381772219</v>
      </c>
      <c r="AZ160" s="22">
        <v>2740.6222809682758</v>
      </c>
      <c r="BA160" s="22">
        <v>65101.328630671051</v>
      </c>
      <c r="BB160" s="22">
        <v>13849.938738966406</v>
      </c>
      <c r="BC160" s="22">
        <v>2799.39342535067</v>
      </c>
      <c r="BD160" s="22">
        <v>728940.05910821247</v>
      </c>
    </row>
    <row r="161" spans="1:56" x14ac:dyDescent="0.3">
      <c r="A161" s="23" t="s">
        <v>36</v>
      </c>
      <c r="B161" s="22">
        <v>6.5707233475035366E-5</v>
      </c>
      <c r="C161" s="22">
        <v>1.1160332416597233E-3</v>
      </c>
      <c r="D161" s="22">
        <v>1.6613913739116891E-4</v>
      </c>
      <c r="E161" s="22">
        <v>2.1061933666647584E-4</v>
      </c>
      <c r="F161" s="22">
        <v>0</v>
      </c>
      <c r="G161" s="22">
        <v>0</v>
      </c>
      <c r="H161" s="22">
        <v>0</v>
      </c>
      <c r="I161" s="22">
        <v>1.1310908575553115E-2</v>
      </c>
      <c r="J161" s="22">
        <v>6.4047108145882867E-3</v>
      </c>
      <c r="K161" s="22">
        <v>1.5726966883367365E-5</v>
      </c>
      <c r="L161" s="22">
        <v>0</v>
      </c>
      <c r="M161" s="22">
        <v>0</v>
      </c>
      <c r="N161" s="22">
        <v>3.3035298887687694E-6</v>
      </c>
      <c r="O161" s="22">
        <v>1.7524158439631281E-5</v>
      </c>
      <c r="P161" s="22">
        <v>0</v>
      </c>
      <c r="Q161" s="22">
        <v>1.6139558482418883E-4</v>
      </c>
      <c r="R161" s="22">
        <v>1.0043145591069065E-2</v>
      </c>
      <c r="S161" s="22">
        <v>1.439160159865612E-2</v>
      </c>
      <c r="T161" s="22">
        <v>0</v>
      </c>
      <c r="U161" s="22">
        <v>0</v>
      </c>
      <c r="V161" s="22">
        <v>3.7774363692611679E-5</v>
      </c>
      <c r="W161" s="22">
        <v>5.6680771787420722E-5</v>
      </c>
      <c r="X161" s="22">
        <v>1.7727107916937372E-2</v>
      </c>
      <c r="Y161" s="22">
        <v>1.1976269628805507E-3</v>
      </c>
      <c r="Z161" s="22">
        <v>44.051231382562513</v>
      </c>
      <c r="AA161" s="22">
        <v>0</v>
      </c>
      <c r="AB161" s="22">
        <v>0</v>
      </c>
      <c r="AC161" s="22">
        <v>0</v>
      </c>
      <c r="AD161" s="22">
        <v>0</v>
      </c>
      <c r="AE161" s="22">
        <v>9.0442586539099049E-3</v>
      </c>
      <c r="AF161" s="22">
        <v>0</v>
      </c>
      <c r="AG161" s="22">
        <v>6.8703234171146594E-4</v>
      </c>
      <c r="AH161" s="22">
        <v>0</v>
      </c>
      <c r="AI161" s="22">
        <v>3.4029360815722273E-5</v>
      </c>
      <c r="AJ161" s="22">
        <v>0</v>
      </c>
      <c r="AK161" s="22">
        <v>0</v>
      </c>
      <c r="AL161" s="22">
        <v>0.31739653194450929</v>
      </c>
      <c r="AM161" s="22">
        <v>0</v>
      </c>
      <c r="AN161" s="22">
        <v>1.3146816159514522E-5</v>
      </c>
      <c r="AO161" s="22">
        <v>5.7448015276531867E-6</v>
      </c>
      <c r="AP161" s="22">
        <v>3.1020128314253573E-3</v>
      </c>
      <c r="AQ161" s="22">
        <v>0</v>
      </c>
      <c r="AR161" s="22">
        <v>7.7143582988258919E-4</v>
      </c>
      <c r="AS161" s="22">
        <v>1.0412272404393909E-3</v>
      </c>
      <c r="AT161" s="22">
        <v>0</v>
      </c>
      <c r="AU161" s="22">
        <v>0</v>
      </c>
      <c r="AV161" s="22">
        <v>3.5905921918357078E-6</v>
      </c>
      <c r="AW161" s="22">
        <v>2.2986667219325728E-5</v>
      </c>
      <c r="AX161" s="22">
        <v>7.832298240000001</v>
      </c>
      <c r="AY161" s="22">
        <v>6.7283107882085973E-6</v>
      </c>
      <c r="AZ161" s="22">
        <v>2.4761656249320661E-2</v>
      </c>
      <c r="BA161" s="22">
        <v>1.1984993280000003</v>
      </c>
      <c r="BB161" s="22">
        <v>0</v>
      </c>
      <c r="BC161" s="22">
        <v>21.173072668107999</v>
      </c>
      <c r="BD161" s="22">
        <v>74.674918006094799</v>
      </c>
    </row>
    <row r="162" spans="1:56" x14ac:dyDescent="0.3">
      <c r="A162" s="23" t="s">
        <v>37</v>
      </c>
      <c r="B162" s="22">
        <v>21.729755564802744</v>
      </c>
      <c r="C162" s="22">
        <v>703.65609038097421</v>
      </c>
      <c r="D162" s="22">
        <v>16.197870994014959</v>
      </c>
      <c r="E162" s="22">
        <v>1.8901191244908901</v>
      </c>
      <c r="F162" s="22">
        <v>0</v>
      </c>
      <c r="G162" s="22">
        <v>0</v>
      </c>
      <c r="H162" s="22">
        <v>0</v>
      </c>
      <c r="I162" s="22">
        <v>1369.8196233215635</v>
      </c>
      <c r="J162" s="22">
        <v>10715.943552031327</v>
      </c>
      <c r="K162" s="22">
        <v>341.50425596030158</v>
      </c>
      <c r="L162" s="22">
        <v>0</v>
      </c>
      <c r="M162" s="22">
        <v>0</v>
      </c>
      <c r="N162" s="22">
        <v>121.67252187328258</v>
      </c>
      <c r="O162" s="22">
        <v>430.99744354297104</v>
      </c>
      <c r="P162" s="22">
        <v>0</v>
      </c>
      <c r="Q162" s="22">
        <v>454.95779131356477</v>
      </c>
      <c r="R162" s="22">
        <v>122.31155389196839</v>
      </c>
      <c r="S162" s="22">
        <v>11046.547163622394</v>
      </c>
      <c r="T162" s="22">
        <v>0</v>
      </c>
      <c r="U162" s="22">
        <v>0</v>
      </c>
      <c r="V162" s="22">
        <v>40.76593619500732</v>
      </c>
      <c r="W162" s="22">
        <v>0.50865895051202081</v>
      </c>
      <c r="X162" s="22">
        <v>2274.9219961603053</v>
      </c>
      <c r="Y162" s="22">
        <v>89.728022199667464</v>
      </c>
      <c r="Z162" s="22">
        <v>9061.7675330755537</v>
      </c>
      <c r="AA162" s="22">
        <v>0</v>
      </c>
      <c r="AB162" s="22">
        <v>0</v>
      </c>
      <c r="AC162" s="22">
        <v>1.4456278644641138</v>
      </c>
      <c r="AD162" s="22">
        <v>0</v>
      </c>
      <c r="AE162" s="22">
        <v>86.347575138380407</v>
      </c>
      <c r="AF162" s="22">
        <v>0</v>
      </c>
      <c r="AG162" s="22">
        <v>6.6202675256598189</v>
      </c>
      <c r="AH162" s="22">
        <v>0.21155132741382474</v>
      </c>
      <c r="AI162" s="22">
        <v>69.789195063255193</v>
      </c>
      <c r="AJ162" s="22">
        <v>0</v>
      </c>
      <c r="AK162" s="22">
        <v>370.02756660376974</v>
      </c>
      <c r="AL162" s="22">
        <v>1110.0432789645222</v>
      </c>
      <c r="AM162" s="22">
        <v>0.15085868745742143</v>
      </c>
      <c r="AN162" s="22">
        <v>0</v>
      </c>
      <c r="AO162" s="22">
        <v>5.1554427080056822E-2</v>
      </c>
      <c r="AP162" s="22">
        <v>237.99505706513858</v>
      </c>
      <c r="AQ162" s="22">
        <v>1.9089376704132079</v>
      </c>
      <c r="AR162" s="22">
        <v>10.437390788913998</v>
      </c>
      <c r="AS162" s="22">
        <v>9.7798258592656762</v>
      </c>
      <c r="AT162" s="22">
        <v>0</v>
      </c>
      <c r="AU162" s="22">
        <v>0</v>
      </c>
      <c r="AV162" s="22">
        <v>1437.9230662152167</v>
      </c>
      <c r="AW162" s="22">
        <v>25.334291922205001</v>
      </c>
      <c r="AX162" s="22">
        <v>0.44596544517974052</v>
      </c>
      <c r="AY162" s="22">
        <v>27.337428894973296</v>
      </c>
      <c r="AZ162" s="22">
        <v>3484.6658562677189</v>
      </c>
      <c r="BA162" s="22">
        <v>11107.479639711093</v>
      </c>
      <c r="BB162" s="22">
        <v>0</v>
      </c>
      <c r="BC162" s="22">
        <v>12142.336404942704</v>
      </c>
      <c r="BD162" s="22">
        <v>66945.251228587542</v>
      </c>
    </row>
    <row r="163" spans="1:56" x14ac:dyDescent="0.3">
      <c r="A163" s="23" t="s">
        <v>38</v>
      </c>
      <c r="B163" s="22">
        <v>1.4574212206557004E-5</v>
      </c>
      <c r="C163" s="22">
        <v>2.4754208073149696E-4</v>
      </c>
      <c r="D163" s="22">
        <v>3.6850540132285213E-5</v>
      </c>
      <c r="E163" s="22">
        <v>4.6716483787858019E-5</v>
      </c>
      <c r="F163" s="22">
        <v>0</v>
      </c>
      <c r="G163" s="22">
        <v>0</v>
      </c>
      <c r="H163" s="22">
        <v>0</v>
      </c>
      <c r="I163" s="22">
        <v>2.5088193964475504E-3</v>
      </c>
      <c r="J163" s="22">
        <v>1.4205987620663559E-3</v>
      </c>
      <c r="K163" s="22">
        <v>3.48832450556262E-6</v>
      </c>
      <c r="L163" s="22">
        <v>0</v>
      </c>
      <c r="M163" s="22">
        <v>0</v>
      </c>
      <c r="N163" s="22">
        <v>7.3274041659222062E-7</v>
      </c>
      <c r="O163" s="22">
        <v>3.8869511061906058E-6</v>
      </c>
      <c r="P163" s="22">
        <v>0</v>
      </c>
      <c r="Q163" s="22">
        <v>3.5798395062893544E-5</v>
      </c>
      <c r="R163" s="22">
        <v>2.2276228555749458E-3</v>
      </c>
      <c r="S163" s="22">
        <v>3.192133416646278E-3</v>
      </c>
      <c r="T163" s="22">
        <v>0</v>
      </c>
      <c r="U163" s="22">
        <v>0</v>
      </c>
      <c r="V163" s="22">
        <v>8.3785538259338303E-6</v>
      </c>
      <c r="W163" s="22">
        <v>1.2572095222593065E-5</v>
      </c>
      <c r="X163" s="22">
        <v>3.9319663745718669E-3</v>
      </c>
      <c r="Y163" s="22">
        <v>2.656400000153274E-4</v>
      </c>
      <c r="Z163" s="22">
        <v>4.3301979597788901E-3</v>
      </c>
      <c r="AA163" s="22">
        <v>0</v>
      </c>
      <c r="AB163" s="22">
        <v>0</v>
      </c>
      <c r="AC163" s="22">
        <v>0</v>
      </c>
      <c r="AD163" s="22">
        <v>0</v>
      </c>
      <c r="AE163" s="22">
        <v>2.0060644452966235E-3</v>
      </c>
      <c r="AF163" s="22">
        <v>0</v>
      </c>
      <c r="AG163" s="22">
        <v>1.523874102030941E-4</v>
      </c>
      <c r="AH163" s="22">
        <v>0</v>
      </c>
      <c r="AI163" s="22">
        <v>0.30888075185842651</v>
      </c>
      <c r="AJ163" s="22">
        <v>0</v>
      </c>
      <c r="AK163" s="22">
        <v>0</v>
      </c>
      <c r="AL163" s="22">
        <v>6.2737298873942818E-3</v>
      </c>
      <c r="AM163" s="22">
        <v>9.6841312944630843E-7</v>
      </c>
      <c r="AN163" s="22">
        <v>2.9160334169624588E-6</v>
      </c>
      <c r="AO163" s="22">
        <v>0</v>
      </c>
      <c r="AP163" s="22">
        <v>6.8804286654121014E-4</v>
      </c>
      <c r="AQ163" s="22">
        <v>0</v>
      </c>
      <c r="AR163" s="22">
        <v>1.7110855067002521E-4</v>
      </c>
      <c r="AS163" s="22">
        <v>2.3094971367462934E-4</v>
      </c>
      <c r="AT163" s="22">
        <v>0</v>
      </c>
      <c r="AU163" s="22">
        <v>0</v>
      </c>
      <c r="AV163" s="22">
        <v>7.9641235497918812E-7</v>
      </c>
      <c r="AW163" s="22">
        <v>5.0985644693630971E-6</v>
      </c>
      <c r="AX163" s="22">
        <v>0</v>
      </c>
      <c r="AY163" s="22">
        <v>1.4923749491945285E-6</v>
      </c>
      <c r="AZ163" s="22">
        <v>5.4922664321353622E-3</v>
      </c>
      <c r="BA163" s="22">
        <v>0.26583349521669347</v>
      </c>
      <c r="BB163" s="22">
        <v>0</v>
      </c>
      <c r="BC163" s="22">
        <v>6.5865323172155934</v>
      </c>
      <c r="BD163" s="22">
        <v>7.1945599045370479</v>
      </c>
    </row>
    <row r="164" spans="1:56" x14ac:dyDescent="0.3">
      <c r="A164" s="23" t="s">
        <v>197</v>
      </c>
      <c r="B164" s="22">
        <v>1.6125100676950126</v>
      </c>
      <c r="C164" s="22">
        <v>6.5096332233241724E-2</v>
      </c>
      <c r="D164" s="22">
        <v>5.246205256214562E-3</v>
      </c>
      <c r="E164" s="22">
        <v>6.6507644642364912E-3</v>
      </c>
      <c r="F164" s="22">
        <v>0</v>
      </c>
      <c r="G164" s="22">
        <v>0</v>
      </c>
      <c r="H164" s="22">
        <v>0</v>
      </c>
      <c r="I164" s="22">
        <v>0.3571665831026718</v>
      </c>
      <c r="J164" s="22">
        <v>8487.2420594423911</v>
      </c>
      <c r="K164" s="22">
        <v>27.377895329981708</v>
      </c>
      <c r="L164" s="22">
        <v>0</v>
      </c>
      <c r="M164" s="22">
        <v>0</v>
      </c>
      <c r="N164" s="22">
        <v>1.0431615415045401E-4</v>
      </c>
      <c r="O164" s="22">
        <v>5.5336348533140524E-4</v>
      </c>
      <c r="P164" s="22">
        <v>0</v>
      </c>
      <c r="Q164" s="22">
        <v>5.0964172483989904E-3</v>
      </c>
      <c r="R164" s="22">
        <v>2.7493435627084013</v>
      </c>
      <c r="S164" s="22">
        <v>13367.872126054666</v>
      </c>
      <c r="T164" s="22">
        <v>0</v>
      </c>
      <c r="U164" s="22">
        <v>0</v>
      </c>
      <c r="V164" s="22">
        <v>1.1928078384550094E-3</v>
      </c>
      <c r="W164" s="22">
        <v>1.7898188683702098E-3</v>
      </c>
      <c r="X164" s="22">
        <v>0.55977205727482626</v>
      </c>
      <c r="Y164" s="22">
        <v>3.7817680808436657E-2</v>
      </c>
      <c r="Z164" s="22">
        <v>143.99229046593584</v>
      </c>
      <c r="AA164" s="22">
        <v>0</v>
      </c>
      <c r="AB164" s="22">
        <v>0</v>
      </c>
      <c r="AC164" s="22">
        <v>0</v>
      </c>
      <c r="AD164" s="22">
        <v>0</v>
      </c>
      <c r="AE164" s="22">
        <v>1601.3606162994724</v>
      </c>
      <c r="AF164" s="22">
        <v>0</v>
      </c>
      <c r="AG164" s="22">
        <v>2.1694543133385015E-2</v>
      </c>
      <c r="AH164" s="22">
        <v>1.6966463834401823E-2</v>
      </c>
      <c r="AI164" s="22">
        <v>1.0745512127990236E-3</v>
      </c>
      <c r="AJ164" s="22">
        <v>0</v>
      </c>
      <c r="AK164" s="22">
        <v>0</v>
      </c>
      <c r="AL164" s="22">
        <v>49178.070134140922</v>
      </c>
      <c r="AM164" s="22">
        <v>10.476923333950678</v>
      </c>
      <c r="AN164" s="22">
        <v>4.1513936524265217E-4</v>
      </c>
      <c r="AO164" s="22">
        <v>1.8140462532511981E-4</v>
      </c>
      <c r="AP164" s="22">
        <v>0</v>
      </c>
      <c r="AQ164" s="22">
        <v>0</v>
      </c>
      <c r="AR164" s="22">
        <v>4.101420022698667</v>
      </c>
      <c r="AS164" s="22">
        <v>14.561743058581627</v>
      </c>
      <c r="AT164" s="22">
        <v>0</v>
      </c>
      <c r="AU164" s="22">
        <v>0</v>
      </c>
      <c r="AV164" s="22">
        <v>1.1338077183692384E-4</v>
      </c>
      <c r="AW164" s="22">
        <v>7.2585410206476577E-4</v>
      </c>
      <c r="AX164" s="22">
        <v>748.8881431922249</v>
      </c>
      <c r="AY164" s="22">
        <v>2.124610731512162E-4</v>
      </c>
      <c r="AZ164" s="22">
        <v>0.79557523794031493</v>
      </c>
      <c r="BA164" s="22">
        <v>38.005935730898415</v>
      </c>
      <c r="BB164" s="22">
        <v>9055.4772343649529</v>
      </c>
      <c r="BC164" s="22">
        <v>3.8254984240607088</v>
      </c>
      <c r="BD164" s="22">
        <v>82687.491318873901</v>
      </c>
    </row>
    <row r="165" spans="1:56" x14ac:dyDescent="0.3">
      <c r="A165" s="23" t="s">
        <v>40</v>
      </c>
      <c r="B165" s="22">
        <v>0</v>
      </c>
      <c r="C165" s="22">
        <v>0</v>
      </c>
      <c r="D165" s="22">
        <v>0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1983.1001520835184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v>0</v>
      </c>
      <c r="AO165" s="22">
        <v>0</v>
      </c>
      <c r="AP165" s="22">
        <v>0</v>
      </c>
      <c r="AQ165" s="22"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1983.1001520835184</v>
      </c>
    </row>
    <row r="166" spans="1:56" x14ac:dyDescent="0.3">
      <c r="A166" s="23" t="s">
        <v>41</v>
      </c>
      <c r="B166" s="22">
        <v>1.311983247346923E-3</v>
      </c>
      <c r="C166" s="22">
        <v>37.659368113213411</v>
      </c>
      <c r="D166" s="22">
        <v>3.3173176446197206E-3</v>
      </c>
      <c r="E166" s="22">
        <v>4.2054584656760147E-3</v>
      </c>
      <c r="F166" s="22">
        <v>0</v>
      </c>
      <c r="G166" s="22">
        <v>0</v>
      </c>
      <c r="H166" s="22">
        <v>0</v>
      </c>
      <c r="I166" s="22">
        <v>23.501964630150027</v>
      </c>
      <c r="J166" s="22">
        <v>89244.459939986744</v>
      </c>
      <c r="K166" s="22">
        <v>3.1402200323039442E-4</v>
      </c>
      <c r="L166" s="22">
        <v>0</v>
      </c>
      <c r="M166" s="22">
        <v>0</v>
      </c>
      <c r="N166" s="22">
        <v>6.5961929029034299E-5</v>
      </c>
      <c r="O166" s="22">
        <v>3.4990671621237444E-4</v>
      </c>
      <c r="P166" s="22">
        <v>0</v>
      </c>
      <c r="Q166" s="22">
        <v>3.2226026311935069E-3</v>
      </c>
      <c r="R166" s="22">
        <v>57.867435866614422</v>
      </c>
      <c r="S166" s="22">
        <v>2.11642483501937</v>
      </c>
      <c r="T166" s="22">
        <v>0</v>
      </c>
      <c r="U166" s="22">
        <v>0</v>
      </c>
      <c r="V166" s="22">
        <v>101.45267104469612</v>
      </c>
      <c r="W166" s="22">
        <v>1.1317509366764599E-3</v>
      </c>
      <c r="X166" s="22">
        <v>0.3539590297888483</v>
      </c>
      <c r="Y166" s="22">
        <v>2.3913143633832054E-2</v>
      </c>
      <c r="Z166" s="22">
        <v>20.296461495139386</v>
      </c>
      <c r="AA166" s="22">
        <v>0</v>
      </c>
      <c r="AB166" s="22">
        <v>0</v>
      </c>
      <c r="AC166" s="22">
        <v>0</v>
      </c>
      <c r="AD166" s="22">
        <v>0</v>
      </c>
      <c r="AE166" s="22">
        <v>0.18058766456984576</v>
      </c>
      <c r="AF166" s="22">
        <v>0</v>
      </c>
      <c r="AG166" s="22">
        <v>2.2063993410805564E-2</v>
      </c>
      <c r="AH166" s="22">
        <v>0</v>
      </c>
      <c r="AI166" s="22">
        <v>428.75908314142953</v>
      </c>
      <c r="AJ166" s="22">
        <v>0</v>
      </c>
      <c r="AK166" s="22">
        <v>0</v>
      </c>
      <c r="AL166" s="22">
        <v>0.56476661612885115</v>
      </c>
      <c r="AM166" s="22">
        <v>8.7177391432021367E-5</v>
      </c>
      <c r="AN166" s="22">
        <v>2.6250386213241166E-4</v>
      </c>
      <c r="AO166" s="22">
        <v>1.1470705681860146E-4</v>
      </c>
      <c r="AP166" s="22">
        <v>43.520680296732756</v>
      </c>
      <c r="AQ166" s="22">
        <v>0</v>
      </c>
      <c r="AR166" s="22">
        <v>0</v>
      </c>
      <c r="AS166" s="22">
        <v>9.8768702939127238</v>
      </c>
      <c r="AT166" s="22">
        <v>0</v>
      </c>
      <c r="AU166" s="22">
        <v>0</v>
      </c>
      <c r="AV166" s="22">
        <v>7.1693732251456403E-5</v>
      </c>
      <c r="AW166" s="22">
        <v>4.5897720401745783E-4</v>
      </c>
      <c r="AX166" s="22">
        <v>0</v>
      </c>
      <c r="AY166" s="22">
        <v>1.343448897514019E-4</v>
      </c>
      <c r="AZ166" s="22">
        <v>0.49441859682031708</v>
      </c>
      <c r="BA166" s="22">
        <v>30.354173455200822</v>
      </c>
      <c r="BB166" s="22">
        <v>0</v>
      </c>
      <c r="BC166" s="22">
        <v>202.29358057631688</v>
      </c>
      <c r="BD166" s="22">
        <v>90203.813411187264</v>
      </c>
    </row>
    <row r="167" spans="1:56" x14ac:dyDescent="0.3">
      <c r="A167" s="23" t="s">
        <v>42</v>
      </c>
      <c r="B167" s="22">
        <v>1118.9455409472903</v>
      </c>
      <c r="C167" s="22">
        <v>17475.232443055105</v>
      </c>
      <c r="D167" s="22">
        <v>307.51995191633875</v>
      </c>
      <c r="E167" s="22">
        <v>13.88265512246674</v>
      </c>
      <c r="F167" s="22">
        <v>3.4227429528918942</v>
      </c>
      <c r="G167" s="22">
        <v>0</v>
      </c>
      <c r="H167" s="22">
        <v>0</v>
      </c>
      <c r="I167" s="22">
        <v>887.38814732345384</v>
      </c>
      <c r="J167" s="22">
        <v>420714.23267967999</v>
      </c>
      <c r="K167" s="22">
        <v>39892.911511967774</v>
      </c>
      <c r="L167" s="22">
        <v>0</v>
      </c>
      <c r="M167" s="22">
        <v>0</v>
      </c>
      <c r="N167" s="22">
        <v>2.2371104851223773</v>
      </c>
      <c r="O167" s="22">
        <v>42.854542979141712</v>
      </c>
      <c r="P167" s="22">
        <v>0</v>
      </c>
      <c r="Q167" s="22">
        <v>149.93137327602113</v>
      </c>
      <c r="R167" s="22">
        <v>16473.186711928585</v>
      </c>
      <c r="S167" s="22">
        <v>130306.2110615522</v>
      </c>
      <c r="T167" s="22">
        <v>0</v>
      </c>
      <c r="U167" s="22">
        <v>0</v>
      </c>
      <c r="V167" s="22">
        <v>703.72695804774435</v>
      </c>
      <c r="W167" s="22">
        <v>13680.745433364278</v>
      </c>
      <c r="X167" s="22">
        <v>7346.9130668353973</v>
      </c>
      <c r="Y167" s="22">
        <v>32359.308872436064</v>
      </c>
      <c r="Z167" s="22">
        <v>114594.94189990181</v>
      </c>
      <c r="AA167" s="22">
        <v>0</v>
      </c>
      <c r="AB167" s="22">
        <v>0</v>
      </c>
      <c r="AC167" s="22">
        <v>24.863175671345633</v>
      </c>
      <c r="AD167" s="22">
        <v>0</v>
      </c>
      <c r="AE167" s="22">
        <v>179796.04897396013</v>
      </c>
      <c r="AF167" s="22">
        <v>0</v>
      </c>
      <c r="AG167" s="22">
        <v>51.49862769364136</v>
      </c>
      <c r="AH167" s="22">
        <v>24.722000057666452</v>
      </c>
      <c r="AI167" s="22">
        <v>226.24452951717973</v>
      </c>
      <c r="AJ167" s="22">
        <v>0</v>
      </c>
      <c r="AK167" s="22">
        <v>45.29000618400535</v>
      </c>
      <c r="AL167" s="22">
        <v>618584.28310973791</v>
      </c>
      <c r="AM167" s="22">
        <v>2132.1964830592888</v>
      </c>
      <c r="AN167" s="22">
        <v>1.9772055555526844</v>
      </c>
      <c r="AO167" s="22">
        <v>4076.2195202883172</v>
      </c>
      <c r="AP167" s="22">
        <v>611201.16412888258</v>
      </c>
      <c r="AQ167" s="22">
        <v>0</v>
      </c>
      <c r="AR167" s="22">
        <v>125.44210055627995</v>
      </c>
      <c r="AS167" s="22">
        <v>0</v>
      </c>
      <c r="AT167" s="22">
        <v>499.61412452182441</v>
      </c>
      <c r="AU167" s="22">
        <v>0</v>
      </c>
      <c r="AV167" s="22">
        <v>0.23666845539263912</v>
      </c>
      <c r="AW167" s="22">
        <v>19.27468058569367</v>
      </c>
      <c r="AX167" s="22">
        <v>724.78639042992677</v>
      </c>
      <c r="AY167" s="22">
        <v>0.44348643247977632</v>
      </c>
      <c r="AZ167" s="22">
        <v>8221.5939482690119</v>
      </c>
      <c r="BA167" s="22">
        <v>79270.586470464244</v>
      </c>
      <c r="BB167" s="22">
        <v>16947.696563427678</v>
      </c>
      <c r="BC167" s="22">
        <v>10295.86634321967</v>
      </c>
      <c r="BD167" s="22">
        <v>2328343.6412407416</v>
      </c>
    </row>
    <row r="168" spans="1:56" x14ac:dyDescent="0.3">
      <c r="A168" s="23" t="s">
        <v>43</v>
      </c>
      <c r="B168" s="22">
        <v>2.1979300027698111E-3</v>
      </c>
      <c r="C168" s="22">
        <v>3.7331703317935755E-2</v>
      </c>
      <c r="D168" s="22">
        <v>5.5574124094736801E-3</v>
      </c>
      <c r="E168" s="22">
        <v>7.0452906741022081E-3</v>
      </c>
      <c r="F168" s="22">
        <v>0</v>
      </c>
      <c r="G168" s="22">
        <v>0</v>
      </c>
      <c r="H168" s="22">
        <v>0</v>
      </c>
      <c r="I168" s="22">
        <v>0.37835385850235204</v>
      </c>
      <c r="J168" s="22">
        <v>321.96138020010289</v>
      </c>
      <c r="K168" s="22">
        <v>5.2607255757699146E-4</v>
      </c>
      <c r="L168" s="22">
        <v>0.29621446609860125</v>
      </c>
      <c r="M168" s="22">
        <v>0</v>
      </c>
      <c r="N168" s="22">
        <v>7.4383848751537336</v>
      </c>
      <c r="O168" s="22">
        <v>2.4628764147952777E-3</v>
      </c>
      <c r="P168" s="22">
        <v>0</v>
      </c>
      <c r="Q168" s="22">
        <v>9.4994521395087741</v>
      </c>
      <c r="R168" s="22">
        <v>2.3702909118048594</v>
      </c>
      <c r="S168" s="22">
        <v>426.10111385619081</v>
      </c>
      <c r="T168" s="22">
        <v>0</v>
      </c>
      <c r="U168" s="22">
        <v>0</v>
      </c>
      <c r="V168" s="22">
        <v>46.912014354951864</v>
      </c>
      <c r="W168" s="22">
        <v>1.8959916938072491E-3</v>
      </c>
      <c r="X168" s="22">
        <v>3.1753605015464079</v>
      </c>
      <c r="Y168" s="22">
        <v>2.2072369648164982</v>
      </c>
      <c r="Z168" s="22">
        <v>1431.1967475135618</v>
      </c>
      <c r="AA168" s="22">
        <v>0</v>
      </c>
      <c r="AB168" s="22">
        <v>103.34846769752994</v>
      </c>
      <c r="AC168" s="22">
        <v>3.6786292242843386</v>
      </c>
      <c r="AD168" s="22">
        <v>0</v>
      </c>
      <c r="AE168" s="22">
        <v>0.30253362372640036</v>
      </c>
      <c r="AF168" s="22">
        <v>0</v>
      </c>
      <c r="AG168" s="22">
        <v>2.2981472767295195E-2</v>
      </c>
      <c r="AH168" s="22">
        <v>0</v>
      </c>
      <c r="AI168" s="22">
        <v>5.8444116936733961</v>
      </c>
      <c r="AJ168" s="22">
        <v>0</v>
      </c>
      <c r="AK168" s="22">
        <v>0</v>
      </c>
      <c r="AL168" s="22">
        <v>4.6804658877286789</v>
      </c>
      <c r="AM168" s="22">
        <v>1.4604592290268852E-4</v>
      </c>
      <c r="AN168" s="22">
        <v>4.8132919028199215</v>
      </c>
      <c r="AO168" s="22">
        <v>1.9216562575845062E-4</v>
      </c>
      <c r="AP168" s="22">
        <v>0.10376341706361968</v>
      </c>
      <c r="AQ168" s="22">
        <v>1.2253658255702822</v>
      </c>
      <c r="AR168" s="22">
        <v>188.3194670823905</v>
      </c>
      <c r="AS168" s="22">
        <v>1561.0572165326635</v>
      </c>
      <c r="AT168" s="22">
        <v>0</v>
      </c>
      <c r="AU168" s="22">
        <v>0</v>
      </c>
      <c r="AV168" s="22">
        <v>2.1141293304340967</v>
      </c>
      <c r="AW168" s="22">
        <v>1.9612177576739699E-3</v>
      </c>
      <c r="AX168" s="22">
        <v>0</v>
      </c>
      <c r="AY168" s="22">
        <v>2.2506435543328914E-4</v>
      </c>
      <c r="AZ168" s="22">
        <v>47.909732999843456</v>
      </c>
      <c r="BA168" s="22">
        <v>40.090222826250866</v>
      </c>
      <c r="BB168" s="22">
        <v>0</v>
      </c>
      <c r="BC168" s="22">
        <v>2.3813413523234561</v>
      </c>
      <c r="BD168" s="22">
        <v>4217.4881122820416</v>
      </c>
    </row>
    <row r="169" spans="1:56" x14ac:dyDescent="0.3">
      <c r="A169" s="23" t="s">
        <v>44</v>
      </c>
      <c r="B169" s="22">
        <v>0</v>
      </c>
      <c r="C169" s="22">
        <v>0</v>
      </c>
      <c r="D169" s="22">
        <v>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257.03820414638113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174.22980451259437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1150.043803511312</v>
      </c>
      <c r="AM169" s="22">
        <v>0</v>
      </c>
      <c r="AN169" s="22">
        <v>0</v>
      </c>
      <c r="AO169" s="22">
        <v>0</v>
      </c>
      <c r="AP169" s="22">
        <v>0</v>
      </c>
      <c r="AQ169" s="22">
        <v>1.5823422334326991</v>
      </c>
      <c r="AR169" s="22">
        <v>0</v>
      </c>
      <c r="AS169" s="22">
        <v>0</v>
      </c>
      <c r="AT169" s="22">
        <v>0</v>
      </c>
      <c r="AU169" s="22">
        <v>0</v>
      </c>
      <c r="AV169" s="22">
        <v>0</v>
      </c>
      <c r="AW169" s="22">
        <v>0</v>
      </c>
      <c r="AX169" s="22">
        <v>0</v>
      </c>
      <c r="AY169" s="22">
        <v>0</v>
      </c>
      <c r="AZ169" s="22">
        <v>122.5391143046017</v>
      </c>
      <c r="BA169" s="22">
        <v>0</v>
      </c>
      <c r="BB169" s="22">
        <v>0</v>
      </c>
      <c r="BC169" s="22">
        <v>145.82612848558404</v>
      </c>
      <c r="BD169" s="22">
        <v>1851.2593971939061</v>
      </c>
    </row>
    <row r="170" spans="1:56" x14ac:dyDescent="0.3">
      <c r="A170" s="23" t="s">
        <v>45</v>
      </c>
      <c r="B170" s="22">
        <v>3.2889138879463641E-3</v>
      </c>
      <c r="C170" s="22">
        <v>5.586199621840781E-2</v>
      </c>
      <c r="D170" s="22">
        <v>8.3159385565190289E-3</v>
      </c>
      <c r="E170" s="22">
        <v>1.0542353174793295E-2</v>
      </c>
      <c r="F170" s="22">
        <v>0</v>
      </c>
      <c r="G170" s="22">
        <v>0</v>
      </c>
      <c r="H170" s="22">
        <v>0</v>
      </c>
      <c r="I170" s="22">
        <v>0.56615691046499728</v>
      </c>
      <c r="J170" s="22">
        <v>0.32058178730630765</v>
      </c>
      <c r="K170" s="22">
        <v>7.871985634219647E-4</v>
      </c>
      <c r="L170" s="22">
        <v>0</v>
      </c>
      <c r="M170" s="22">
        <v>0</v>
      </c>
      <c r="N170" s="22">
        <v>1.6535508734431112E-4</v>
      </c>
      <c r="O170" s="22">
        <v>1.1227031535705034E-3</v>
      </c>
      <c r="P170" s="22">
        <v>0</v>
      </c>
      <c r="Q170" s="22">
        <v>8.0785044858596427E-3</v>
      </c>
      <c r="R170" s="22">
        <v>2.4686251665871928</v>
      </c>
      <c r="S170" s="22">
        <v>0.72367458848189958</v>
      </c>
      <c r="T170" s="22">
        <v>0</v>
      </c>
      <c r="U170" s="22">
        <v>0.30380970881907821</v>
      </c>
      <c r="V170" s="22">
        <v>2.7614956154200128</v>
      </c>
      <c r="W170" s="22">
        <v>2.8371028218985008E-3</v>
      </c>
      <c r="X170" s="22">
        <v>0.88731374519505113</v>
      </c>
      <c r="Y170" s="22">
        <v>0.34350182156793185</v>
      </c>
      <c r="Z170" s="22">
        <v>35.148178339015928</v>
      </c>
      <c r="AA170" s="22">
        <v>0</v>
      </c>
      <c r="AB170" s="22">
        <v>0</v>
      </c>
      <c r="AC170" s="22">
        <v>0</v>
      </c>
      <c r="AD170" s="22">
        <v>0</v>
      </c>
      <c r="AE170" s="22">
        <v>0.45270187648860472</v>
      </c>
      <c r="AF170" s="22">
        <v>0</v>
      </c>
      <c r="AG170" s="22">
        <v>3.4388758902498241E-2</v>
      </c>
      <c r="AH170" s="22">
        <v>0</v>
      </c>
      <c r="AI170" s="22">
        <v>1.7033077100604046E-3</v>
      </c>
      <c r="AJ170" s="22">
        <v>0</v>
      </c>
      <c r="AK170" s="22">
        <v>10.620681070800275</v>
      </c>
      <c r="AL170" s="22">
        <v>1.4157717112553097</v>
      </c>
      <c r="AM170" s="22">
        <v>15.737561455391127</v>
      </c>
      <c r="AN170" s="22">
        <v>6.5805154109452822E-4</v>
      </c>
      <c r="AO170" s="22">
        <v>0.12434318174857205</v>
      </c>
      <c r="AP170" s="22">
        <v>0.15526834021613312</v>
      </c>
      <c r="AQ170" s="22">
        <v>0</v>
      </c>
      <c r="AR170" s="22">
        <v>3.8613496267869023E-2</v>
      </c>
      <c r="AS170" s="22">
        <v>5.2117652052574681E-2</v>
      </c>
      <c r="AT170" s="22">
        <v>0</v>
      </c>
      <c r="AU170" s="22">
        <v>0.9316831070451731</v>
      </c>
      <c r="AV170" s="22">
        <v>0</v>
      </c>
      <c r="AW170" s="22">
        <v>1.3065786606528168E-3</v>
      </c>
      <c r="AX170" s="22">
        <v>503.45825896953545</v>
      </c>
      <c r="AY170" s="22">
        <v>3.3677928020156529E-4</v>
      </c>
      <c r="AZ170" s="22">
        <v>1.2395613323049262</v>
      </c>
      <c r="BA170" s="22">
        <v>59.989758753900489</v>
      </c>
      <c r="BB170" s="22">
        <v>0</v>
      </c>
      <c r="BC170" s="22">
        <v>110.92225426584827</v>
      </c>
      <c r="BD170" s="22">
        <v>748.7913064377575</v>
      </c>
    </row>
    <row r="171" spans="1:56" x14ac:dyDescent="0.3">
      <c r="A171" s="23" t="s">
        <v>46</v>
      </c>
      <c r="B171" s="22">
        <v>4.8281450197882048E-2</v>
      </c>
      <c r="C171" s="22">
        <v>0.82005740504730296</v>
      </c>
      <c r="D171" s="22">
        <v>0.12207846935023446</v>
      </c>
      <c r="E171" s="22">
        <v>0.15476236749241606</v>
      </c>
      <c r="F171" s="22">
        <v>0</v>
      </c>
      <c r="G171" s="22">
        <v>0</v>
      </c>
      <c r="H171" s="22">
        <v>0</v>
      </c>
      <c r="I171" s="22">
        <v>8.9441537899245258</v>
      </c>
      <c r="J171" s="22">
        <v>941.81823830786561</v>
      </c>
      <c r="K171" s="22">
        <v>1.1556121422027847E-2</v>
      </c>
      <c r="L171" s="22">
        <v>0</v>
      </c>
      <c r="M171" s="22">
        <v>0</v>
      </c>
      <c r="N171" s="22">
        <v>2.4274224520867086E-3</v>
      </c>
      <c r="O171" s="22">
        <v>2.2484097990183054</v>
      </c>
      <c r="P171" s="22">
        <v>0</v>
      </c>
      <c r="Q171" s="22">
        <v>27.856419338346189</v>
      </c>
      <c r="R171" s="22">
        <v>7.3821605507470123</v>
      </c>
      <c r="S171" s="22">
        <v>10.57490068645995</v>
      </c>
      <c r="T171" s="22">
        <v>0</v>
      </c>
      <c r="U171" s="22">
        <v>0</v>
      </c>
      <c r="V171" s="22">
        <v>5.3073948849476776E-2</v>
      </c>
      <c r="W171" s="22">
        <v>4.1648837053406294E-2</v>
      </c>
      <c r="X171" s="22">
        <v>13.025818205681681</v>
      </c>
      <c r="Y171" s="22">
        <v>0.88001219205077674</v>
      </c>
      <c r="Z171" s="22">
        <v>1733.6523252122154</v>
      </c>
      <c r="AA171" s="22">
        <v>0</v>
      </c>
      <c r="AB171" s="22">
        <v>0</v>
      </c>
      <c r="AC171" s="22">
        <v>0</v>
      </c>
      <c r="AD171" s="22">
        <v>0</v>
      </c>
      <c r="AE171" s="22">
        <v>6.6456902943786558</v>
      </c>
      <c r="AF171" s="22">
        <v>0</v>
      </c>
      <c r="AG171" s="22">
        <v>11.566261108627193</v>
      </c>
      <c r="AH171" s="22">
        <v>0</v>
      </c>
      <c r="AI171" s="22">
        <v>2.5004657822251582E-2</v>
      </c>
      <c r="AJ171" s="22">
        <v>0</v>
      </c>
      <c r="AK171" s="22">
        <v>3.2963353406869986</v>
      </c>
      <c r="AL171" s="22">
        <v>57.80535713813795</v>
      </c>
      <c r="AM171" s="22">
        <v>3.2081590152297306E-3</v>
      </c>
      <c r="AN171" s="22">
        <v>9.6602355037132322E-3</v>
      </c>
      <c r="AO171" s="22">
        <v>4.2212604942420268E-3</v>
      </c>
      <c r="AP171" s="22">
        <v>6.7453511279181706</v>
      </c>
      <c r="AQ171" s="22">
        <v>0</v>
      </c>
      <c r="AR171" s="22">
        <v>0.57081682736959649</v>
      </c>
      <c r="AS171" s="22">
        <v>0.79040768719623522</v>
      </c>
      <c r="AT171" s="22">
        <v>0</v>
      </c>
      <c r="AU171" s="22">
        <v>0</v>
      </c>
      <c r="AV171" s="22">
        <v>2.6383548495750538E-3</v>
      </c>
      <c r="AW171" s="22">
        <v>0</v>
      </c>
      <c r="AX171" s="22">
        <v>59.911274579122221</v>
      </c>
      <c r="AY171" s="22">
        <v>250.39477895812198</v>
      </c>
      <c r="AZ171" s="22">
        <v>18.194780236378026</v>
      </c>
      <c r="BA171" s="22">
        <v>880.82787728892754</v>
      </c>
      <c r="BB171" s="22">
        <v>0</v>
      </c>
      <c r="BC171" s="22">
        <v>798.25780825039919</v>
      </c>
      <c r="BD171" s="22">
        <v>4842.6877956091212</v>
      </c>
    </row>
    <row r="172" spans="1:56" x14ac:dyDescent="0.3">
      <c r="A172" s="23" t="s">
        <v>47</v>
      </c>
      <c r="B172" s="22">
        <v>2.9325246888592081E-3</v>
      </c>
      <c r="C172" s="22">
        <v>9.8065226896682914E-2</v>
      </c>
      <c r="D172" s="22">
        <v>1.2259148004493355E-2</v>
      </c>
      <c r="E172" s="22">
        <v>8.6728354622107214E-3</v>
      </c>
      <c r="F172" s="22">
        <v>0</v>
      </c>
      <c r="G172" s="22">
        <v>0</v>
      </c>
      <c r="H172" s="22">
        <v>0</v>
      </c>
      <c r="I172" s="22">
        <v>0.46575803796790965</v>
      </c>
      <c r="J172" s="22">
        <v>1074.32105354493</v>
      </c>
      <c r="K172" s="22">
        <v>46.691534975178328</v>
      </c>
      <c r="L172" s="22">
        <v>0</v>
      </c>
      <c r="M172" s="22">
        <v>0</v>
      </c>
      <c r="N172" s="22">
        <v>1.3390100589177875E-2</v>
      </c>
      <c r="O172" s="22">
        <v>1.6867707314688098E-3</v>
      </c>
      <c r="P172" s="22">
        <v>0</v>
      </c>
      <c r="Q172" s="22">
        <v>6.6459109294605516E-3</v>
      </c>
      <c r="R172" s="22">
        <v>0.46679796530208223</v>
      </c>
      <c r="S172" s="22">
        <v>0.73031045983358422</v>
      </c>
      <c r="T172" s="22">
        <v>0</v>
      </c>
      <c r="U172" s="22">
        <v>0</v>
      </c>
      <c r="V172" s="22">
        <v>2.4606204808016581</v>
      </c>
      <c r="W172" s="22">
        <v>3.3672274235871944</v>
      </c>
      <c r="X172" s="22">
        <v>0.72996284490208563</v>
      </c>
      <c r="Y172" s="22">
        <v>5.7021511654580061E-2</v>
      </c>
      <c r="Z172" s="22">
        <v>1.7787204657704063</v>
      </c>
      <c r="AA172" s="22">
        <v>0</v>
      </c>
      <c r="AB172" s="22">
        <v>0</v>
      </c>
      <c r="AC172" s="22">
        <v>0</v>
      </c>
      <c r="AD172" s="22">
        <v>2.21190437451243E-4</v>
      </c>
      <c r="AE172" s="22">
        <v>29.84890215925326</v>
      </c>
      <c r="AF172" s="22">
        <v>0</v>
      </c>
      <c r="AG172" s="22">
        <v>3.8772384591068965E-2</v>
      </c>
      <c r="AH172" s="22">
        <v>0.39758624849756485</v>
      </c>
      <c r="AI172" s="22">
        <v>2.0928734336585587E-2</v>
      </c>
      <c r="AJ172" s="22">
        <v>0</v>
      </c>
      <c r="AK172" s="22">
        <v>0</v>
      </c>
      <c r="AL172" s="22">
        <v>54.657401897289795</v>
      </c>
      <c r="AM172" s="22">
        <v>19.948035919410916</v>
      </c>
      <c r="AN172" s="22">
        <v>5.4135662569272072E-4</v>
      </c>
      <c r="AO172" s="22">
        <v>2.365581394422998E-4</v>
      </c>
      <c r="AP172" s="22">
        <v>540.20557883127094</v>
      </c>
      <c r="AQ172" s="22">
        <v>0</v>
      </c>
      <c r="AR172" s="22">
        <v>0.11869675533540598</v>
      </c>
      <c r="AS172" s="22">
        <v>27.356579037497589</v>
      </c>
      <c r="AT172" s="22">
        <v>0</v>
      </c>
      <c r="AU172" s="22">
        <v>0</v>
      </c>
      <c r="AV172" s="22">
        <v>6.6396361480973855E-4</v>
      </c>
      <c r="AW172" s="22">
        <v>2.0893864723723478E-3</v>
      </c>
      <c r="AX172" s="22">
        <v>0</v>
      </c>
      <c r="AY172" s="22">
        <v>2.7705686157940778E-4</v>
      </c>
      <c r="AZ172" s="22">
        <v>1.0530352090824038</v>
      </c>
      <c r="BA172" s="22">
        <v>49.62561478422046</v>
      </c>
      <c r="BB172" s="22">
        <v>44.546255693820356</v>
      </c>
      <c r="BC172" s="22">
        <v>10.50129523628028</v>
      </c>
      <c r="BD172" s="22">
        <v>1909.5353726302681</v>
      </c>
    </row>
    <row r="173" spans="1:56" x14ac:dyDescent="0.3">
      <c r="A173" s="23" t="s">
        <v>48</v>
      </c>
      <c r="B173" s="22">
        <v>0</v>
      </c>
      <c r="C173" s="22">
        <v>0</v>
      </c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370.48873305600006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0</v>
      </c>
      <c r="AQ173" s="22"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370.48873305600006</v>
      </c>
    </row>
    <row r="174" spans="1:56" x14ac:dyDescent="0.3">
      <c r="A174" s="23" t="s">
        <v>49</v>
      </c>
      <c r="B174" s="22">
        <v>138.23036217225396</v>
      </c>
      <c r="C174" s="22">
        <v>17339.121566726364</v>
      </c>
      <c r="D174" s="22">
        <v>744.98028876008607</v>
      </c>
      <c r="E174" s="22">
        <v>18.905203141120101</v>
      </c>
      <c r="F174" s="22">
        <v>0</v>
      </c>
      <c r="G174" s="22">
        <v>0</v>
      </c>
      <c r="H174" s="22">
        <v>0</v>
      </c>
      <c r="I174" s="22">
        <v>885.84708065926486</v>
      </c>
      <c r="J174" s="22">
        <v>34179.232998776468</v>
      </c>
      <c r="K174" s="22">
        <v>2755.9006452211279</v>
      </c>
      <c r="L174" s="22">
        <v>1.7519693208566844</v>
      </c>
      <c r="M174" s="22">
        <v>0</v>
      </c>
      <c r="N174" s="22">
        <v>16.520793774759454</v>
      </c>
      <c r="O174" s="22">
        <v>135.38966002346544</v>
      </c>
      <c r="P174" s="22">
        <v>0</v>
      </c>
      <c r="Q174" s="22">
        <v>6239.5785401716994</v>
      </c>
      <c r="R174" s="22">
        <v>107712.58245705342</v>
      </c>
      <c r="S174" s="22">
        <v>70768.759664154597</v>
      </c>
      <c r="T174" s="22">
        <v>3.6229307776675079</v>
      </c>
      <c r="U174" s="22">
        <v>28.937874765017199</v>
      </c>
      <c r="V174" s="22">
        <v>481.79808575974096</v>
      </c>
      <c r="W174" s="22">
        <v>7.7829480001297382</v>
      </c>
      <c r="X174" s="22">
        <v>4165.2976805287144</v>
      </c>
      <c r="Y174" s="22">
        <v>23172.551971047713</v>
      </c>
      <c r="Z174" s="22">
        <v>4329.5157119963151</v>
      </c>
      <c r="AA174" s="22">
        <v>4.0685183506021554</v>
      </c>
      <c r="AB174" s="22">
        <v>0.68863533998991056</v>
      </c>
      <c r="AC174" s="22">
        <v>49.09058545001605</v>
      </c>
      <c r="AD174" s="22">
        <v>0</v>
      </c>
      <c r="AE174" s="22">
        <v>22096.695194952346</v>
      </c>
      <c r="AF174" s="22">
        <v>0</v>
      </c>
      <c r="AG174" s="22">
        <v>25.154105084278111</v>
      </c>
      <c r="AH174" s="22">
        <v>1.7075466442863916</v>
      </c>
      <c r="AI174" s="22">
        <v>8628.3217723147318</v>
      </c>
      <c r="AJ174" s="22">
        <v>7.9674096137803252</v>
      </c>
      <c r="AK174" s="22">
        <v>124.45311547016189</v>
      </c>
      <c r="AL174" s="22">
        <v>55041.885950167474</v>
      </c>
      <c r="AM174" s="22">
        <v>391.8556722927168</v>
      </c>
      <c r="AN174" s="22">
        <v>92.096965673631658</v>
      </c>
      <c r="AO174" s="22">
        <v>0.20890993235417959</v>
      </c>
      <c r="AP174" s="22">
        <v>2645.4364033139414</v>
      </c>
      <c r="AQ174" s="22">
        <v>3.5874863116386151</v>
      </c>
      <c r="AR174" s="22">
        <v>752.79058052169546</v>
      </c>
      <c r="AS174" s="22">
        <v>16507.234709721652</v>
      </c>
      <c r="AT174" s="22">
        <v>1.2734690294666362</v>
      </c>
      <c r="AU174" s="22">
        <v>0</v>
      </c>
      <c r="AV174" s="22">
        <v>360.7881408598351</v>
      </c>
      <c r="AW174" s="22">
        <v>276.98902674231317</v>
      </c>
      <c r="AX174" s="22">
        <v>594.6462294150507</v>
      </c>
      <c r="AY174" s="22">
        <v>279.93948846666405</v>
      </c>
      <c r="AZ174" s="22">
        <v>0</v>
      </c>
      <c r="BA174" s="22">
        <v>43730.60586164119</v>
      </c>
      <c r="BB174" s="22">
        <v>3.0051843697353822</v>
      </c>
      <c r="BC174" s="22">
        <v>11089.064296430828</v>
      </c>
      <c r="BD174" s="22">
        <v>435835.86369094125</v>
      </c>
    </row>
    <row r="175" spans="1:56" x14ac:dyDescent="0.3">
      <c r="A175" s="23" t="s">
        <v>50</v>
      </c>
      <c r="B175" s="22">
        <v>2262.8001300301326</v>
      </c>
      <c r="C175" s="22">
        <v>71803.327506286631</v>
      </c>
      <c r="D175" s="22">
        <v>6047.6539632079157</v>
      </c>
      <c r="E175" s="22">
        <v>240.35925367201961</v>
      </c>
      <c r="F175" s="22">
        <v>13.055361442324898</v>
      </c>
      <c r="G175" s="22">
        <v>0</v>
      </c>
      <c r="H175" s="22">
        <v>0</v>
      </c>
      <c r="I175" s="22">
        <v>7669.6936188308382</v>
      </c>
      <c r="J175" s="22">
        <v>239786.40406031697</v>
      </c>
      <c r="K175" s="22">
        <v>4745.5810724336325</v>
      </c>
      <c r="L175" s="22">
        <v>0</v>
      </c>
      <c r="M175" s="22">
        <v>0</v>
      </c>
      <c r="N175" s="22">
        <v>37590.236405830146</v>
      </c>
      <c r="O175" s="22">
        <v>91.493433097273481</v>
      </c>
      <c r="P175" s="22">
        <v>0</v>
      </c>
      <c r="Q175" s="22">
        <v>208.1557283469061</v>
      </c>
      <c r="R175" s="22">
        <v>107127.50106835373</v>
      </c>
      <c r="S175" s="22">
        <v>90605.70006477015</v>
      </c>
      <c r="T175" s="22">
        <v>0</v>
      </c>
      <c r="U175" s="22">
        <v>10.139649031836736</v>
      </c>
      <c r="V175" s="22">
        <v>1166.3818541749029</v>
      </c>
      <c r="W175" s="22">
        <v>0</v>
      </c>
      <c r="X175" s="22">
        <v>6671.8394913310822</v>
      </c>
      <c r="Y175" s="22">
        <v>142849.58825726021</v>
      </c>
      <c r="Z175" s="22">
        <v>365256.13816083409</v>
      </c>
      <c r="AA175" s="22">
        <v>0</v>
      </c>
      <c r="AB175" s="22">
        <v>7.7895037117910206</v>
      </c>
      <c r="AC175" s="22">
        <v>209.25306369768489</v>
      </c>
      <c r="AD175" s="22">
        <v>0</v>
      </c>
      <c r="AE175" s="22">
        <v>99764.527326225259</v>
      </c>
      <c r="AF175" s="22">
        <v>0</v>
      </c>
      <c r="AG175" s="22">
        <v>15208.671388853916</v>
      </c>
      <c r="AH175" s="22">
        <v>0</v>
      </c>
      <c r="AI175" s="22">
        <v>27255.254921788761</v>
      </c>
      <c r="AJ175" s="22">
        <v>120.54014769047512</v>
      </c>
      <c r="AK175" s="22">
        <v>210.19943094065633</v>
      </c>
      <c r="AL175" s="22">
        <v>311514.85138513113</v>
      </c>
      <c r="AM175" s="22">
        <v>1189.3830846897895</v>
      </c>
      <c r="AN175" s="22">
        <v>132.94431833942207</v>
      </c>
      <c r="AO175" s="22">
        <v>45.718550856881627</v>
      </c>
      <c r="AP175" s="22">
        <v>128644.90886345331</v>
      </c>
      <c r="AQ175" s="22">
        <v>86.083367024953475</v>
      </c>
      <c r="AR175" s="22">
        <v>786.30049009951347</v>
      </c>
      <c r="AS175" s="22">
        <v>184126.62809013028</v>
      </c>
      <c r="AT175" s="22">
        <v>10.139649031836736</v>
      </c>
      <c r="AU175" s="22">
        <v>14.330703964995919</v>
      </c>
      <c r="AV175" s="22">
        <v>173.87920810861715</v>
      </c>
      <c r="AW175" s="22">
        <v>1566.539723333329</v>
      </c>
      <c r="AX175" s="22">
        <v>1718.4947569797748</v>
      </c>
      <c r="AY175" s="22">
        <v>775.73497580833953</v>
      </c>
      <c r="AZ175" s="22">
        <v>40860.104224446957</v>
      </c>
      <c r="BA175" s="22">
        <v>0</v>
      </c>
      <c r="BB175" s="22">
        <v>79.591738389237548</v>
      </c>
      <c r="BC175" s="22">
        <v>44288.817531541186</v>
      </c>
      <c r="BD175" s="22">
        <v>1942936.7355234888</v>
      </c>
    </row>
    <row r="176" spans="1:56" x14ac:dyDescent="0.3">
      <c r="A176" s="23" t="s">
        <v>229</v>
      </c>
      <c r="B176" s="22">
        <v>0</v>
      </c>
      <c r="C176" s="22">
        <v>1.3552607481993622</v>
      </c>
      <c r="D176" s="22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8178.1648314194144</v>
      </c>
      <c r="K176" s="22">
        <v>1242.7843331527226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0.75157601763593762</v>
      </c>
      <c r="S176" s="22">
        <v>6.7014216264076002E-3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7.5570930023757752</v>
      </c>
      <c r="AA176" s="22">
        <v>0</v>
      </c>
      <c r="AB176" s="22">
        <v>0</v>
      </c>
      <c r="AC176" s="22">
        <v>0</v>
      </c>
      <c r="AD176" s="22">
        <v>0</v>
      </c>
      <c r="AE176" s="22">
        <v>13.728070853333362</v>
      </c>
      <c r="AF176" s="22">
        <v>0</v>
      </c>
      <c r="AG176" s="22">
        <v>0</v>
      </c>
      <c r="AH176" s="22">
        <v>0.77018476665963742</v>
      </c>
      <c r="AI176" s="22">
        <v>0</v>
      </c>
      <c r="AJ176" s="22">
        <v>0</v>
      </c>
      <c r="AK176" s="22">
        <v>0</v>
      </c>
      <c r="AL176" s="22">
        <v>330.26825575723456</v>
      </c>
      <c r="AM176" s="22">
        <v>0.40657822445980862</v>
      </c>
      <c r="AN176" s="22">
        <v>0</v>
      </c>
      <c r="AO176" s="22">
        <v>0</v>
      </c>
      <c r="AP176" s="22">
        <v>193.61474148631191</v>
      </c>
      <c r="AQ176" s="22">
        <v>0</v>
      </c>
      <c r="AR176" s="22">
        <v>2.3138598139989108</v>
      </c>
      <c r="AS176" s="22">
        <v>1.5864061499186013</v>
      </c>
      <c r="AT176" s="22">
        <v>0</v>
      </c>
      <c r="AU176" s="22">
        <v>0</v>
      </c>
      <c r="AV176" s="22">
        <v>0</v>
      </c>
      <c r="AW176" s="22">
        <v>0</v>
      </c>
      <c r="AX176" s="22">
        <v>1.623604997108488</v>
      </c>
      <c r="AY176" s="22">
        <v>0</v>
      </c>
      <c r="AZ176" s="22">
        <v>0.6206336443572058</v>
      </c>
      <c r="BA176" s="22">
        <v>7.2952694421365658</v>
      </c>
      <c r="BB176" s="22">
        <v>0</v>
      </c>
      <c r="BC176" s="22">
        <v>1.6700466828414098</v>
      </c>
      <c r="BD176" s="22">
        <v>9984.5174475803378</v>
      </c>
    </row>
    <row r="177" spans="1:65" x14ac:dyDescent="0.3">
      <c r="A177" s="23" t="s">
        <v>51</v>
      </c>
      <c r="B177" s="22">
        <v>1.6589133107594407</v>
      </c>
      <c r="C177" s="22">
        <v>31.018030352048878</v>
      </c>
      <c r="D177" s="22">
        <v>43.80304949458813</v>
      </c>
      <c r="E177" s="22">
        <v>0.10829714895386663</v>
      </c>
      <c r="F177" s="22">
        <v>0</v>
      </c>
      <c r="G177" s="22">
        <v>0</v>
      </c>
      <c r="H177" s="22">
        <v>0</v>
      </c>
      <c r="I177" s="22">
        <v>17.198796075542766</v>
      </c>
      <c r="J177" s="22">
        <v>117602.59265142963</v>
      </c>
      <c r="K177" s="22">
        <v>560.04362485470062</v>
      </c>
      <c r="L177" s="22">
        <v>0</v>
      </c>
      <c r="M177" s="22">
        <v>0</v>
      </c>
      <c r="N177" s="22">
        <v>38.279539536138252</v>
      </c>
      <c r="O177" s="22">
        <v>1.0025111669899196</v>
      </c>
      <c r="P177" s="22">
        <v>0</v>
      </c>
      <c r="Q177" s="22">
        <v>0.16115705312852824</v>
      </c>
      <c r="R177" s="22">
        <v>872.56534007177686</v>
      </c>
      <c r="S177" s="22">
        <v>559.10760609576062</v>
      </c>
      <c r="T177" s="22">
        <v>0</v>
      </c>
      <c r="U177" s="22">
        <v>0</v>
      </c>
      <c r="V177" s="22">
        <v>95.297926649261356</v>
      </c>
      <c r="W177" s="22">
        <v>2.91443610175393E-2</v>
      </c>
      <c r="X177" s="22">
        <v>10.028599016639765</v>
      </c>
      <c r="Y177" s="22">
        <v>7.0471504352673815</v>
      </c>
      <c r="Z177" s="22">
        <v>1236.1815807847761</v>
      </c>
      <c r="AA177" s="22">
        <v>0</v>
      </c>
      <c r="AB177" s="22">
        <v>0.14563451588519444</v>
      </c>
      <c r="AC177" s="22">
        <v>0</v>
      </c>
      <c r="AD177" s="22">
        <v>2.5854671336068911E-2</v>
      </c>
      <c r="AE177" s="22">
        <v>33.306874598516742</v>
      </c>
      <c r="AF177" s="22">
        <v>0</v>
      </c>
      <c r="AG177" s="22">
        <v>0.74349030041036857</v>
      </c>
      <c r="AH177" s="22">
        <v>0.34706813473358844</v>
      </c>
      <c r="AI177" s="22">
        <v>22.062240489054471</v>
      </c>
      <c r="AJ177" s="22">
        <v>7.3310771588166332E-2</v>
      </c>
      <c r="AK177" s="22">
        <v>0</v>
      </c>
      <c r="AL177" s="22">
        <v>2901.773297184614</v>
      </c>
      <c r="AM177" s="22">
        <v>1.2017052956557068</v>
      </c>
      <c r="AN177" s="22">
        <v>19.12689530789401</v>
      </c>
      <c r="AO177" s="22">
        <v>0.56387906077561734</v>
      </c>
      <c r="AP177" s="22">
        <v>88.843560164679005</v>
      </c>
      <c r="AQ177" s="22">
        <v>24.803113375321139</v>
      </c>
      <c r="AR177" s="22">
        <v>192.90476555195383</v>
      </c>
      <c r="AS177" s="22">
        <v>486.14846479103556</v>
      </c>
      <c r="AT177" s="22">
        <v>0</v>
      </c>
      <c r="AU177" s="22">
        <v>0</v>
      </c>
      <c r="AV177" s="22">
        <v>420.08228441622521</v>
      </c>
      <c r="AW177" s="22">
        <v>7.6964524006797694E-2</v>
      </c>
      <c r="AX177" s="22">
        <v>0.80645946014456404</v>
      </c>
      <c r="AY177" s="22">
        <v>0.13271476915620214</v>
      </c>
      <c r="AZ177" s="22">
        <v>138.32946460853617</v>
      </c>
      <c r="BA177" s="22">
        <v>622.67835150264762</v>
      </c>
      <c r="BB177" s="22">
        <v>0</v>
      </c>
      <c r="BC177" s="22">
        <v>0</v>
      </c>
      <c r="BD177" s="22">
        <v>126030.30031133116</v>
      </c>
    </row>
    <row r="178" spans="1:65" x14ac:dyDescent="0.3">
      <c r="A178" s="23" t="s">
        <v>52</v>
      </c>
      <c r="B178" s="22">
        <v>8761.9626843681999</v>
      </c>
      <c r="C178" s="22">
        <v>353953.97743998485</v>
      </c>
      <c r="D178" s="22">
        <v>25961.149668379181</v>
      </c>
      <c r="E178" s="22">
        <v>612.73880880211141</v>
      </c>
      <c r="F178" s="22">
        <v>804.68201295543315</v>
      </c>
      <c r="G178" s="22">
        <v>60.506235258892922</v>
      </c>
      <c r="H178" s="22">
        <v>0</v>
      </c>
      <c r="I178" s="22">
        <v>24951.56300985724</v>
      </c>
      <c r="J178" s="22">
        <v>1874772.7906928093</v>
      </c>
      <c r="K178" s="22">
        <v>77870.959115400605</v>
      </c>
      <c r="L178" s="22">
        <v>18.388082626274709</v>
      </c>
      <c r="M178" s="22">
        <v>44.758765351770691</v>
      </c>
      <c r="N178" s="22">
        <v>47828.621602200634</v>
      </c>
      <c r="O178" s="22">
        <v>5494.1977866577799</v>
      </c>
      <c r="P178" s="22">
        <v>120.23522401272371</v>
      </c>
      <c r="Q178" s="22">
        <v>13818.465832931723</v>
      </c>
      <c r="R178" s="22">
        <v>521131.36811732885</v>
      </c>
      <c r="S178" s="22">
        <v>611015.54408720171</v>
      </c>
      <c r="T178" s="22">
        <v>254.29632152428891</v>
      </c>
      <c r="U178" s="22">
        <v>2612.3229717662848</v>
      </c>
      <c r="V178" s="22">
        <v>111508.03775095502</v>
      </c>
      <c r="W178" s="22">
        <v>17574.227473260751</v>
      </c>
      <c r="X178" s="22">
        <v>153668.67242464269</v>
      </c>
      <c r="Y178" s="22">
        <v>396608.60231377766</v>
      </c>
      <c r="Z178" s="22">
        <v>874457.63556962914</v>
      </c>
      <c r="AA178" s="22">
        <v>4.0685183506021554</v>
      </c>
      <c r="AB178" s="22">
        <v>465.28267864119607</v>
      </c>
      <c r="AC178" s="22">
        <v>1867.9895806056218</v>
      </c>
      <c r="AD178" s="22">
        <v>1259.8211366839776</v>
      </c>
      <c r="AE178" s="22">
        <v>1139807.2716091764</v>
      </c>
      <c r="AF178" s="22">
        <v>6652.6306558672595</v>
      </c>
      <c r="AG178" s="22">
        <v>16086.294136112339</v>
      </c>
      <c r="AH178" s="22">
        <v>49.535424221642266</v>
      </c>
      <c r="AI178" s="22">
        <v>131402.35290204533</v>
      </c>
      <c r="AJ178" s="22">
        <v>412.73006570631031</v>
      </c>
      <c r="AK178" s="22">
        <v>2408.3838610296157</v>
      </c>
      <c r="AL178" s="22">
        <v>3390198.857380141</v>
      </c>
      <c r="AM178" s="22">
        <v>56765.409870262542</v>
      </c>
      <c r="AN178" s="22">
        <v>4539.5190406091078</v>
      </c>
      <c r="AO178" s="22">
        <v>4686.8118716397485</v>
      </c>
      <c r="AP178" s="22">
        <v>1971400.2013921074</v>
      </c>
      <c r="AQ178" s="22">
        <v>403.22525940438669</v>
      </c>
      <c r="AR178" s="22">
        <v>34082.763387123239</v>
      </c>
      <c r="AS178" s="22">
        <v>706592.60980339465</v>
      </c>
      <c r="AT178" s="22">
        <v>569.65912384346132</v>
      </c>
      <c r="AU178" s="22">
        <v>808.20066359468808</v>
      </c>
      <c r="AV178" s="22">
        <v>4913.6841359299251</v>
      </c>
      <c r="AW178" s="22">
        <v>7167.2922533491464</v>
      </c>
      <c r="AX178" s="22">
        <v>443493.80891625863</v>
      </c>
      <c r="AY178" s="22">
        <v>10397.895822588671</v>
      </c>
      <c r="AZ178" s="22">
        <v>131186.16592899655</v>
      </c>
      <c r="BA178" s="22">
        <v>1454108.4329509512</v>
      </c>
      <c r="BB178" s="22">
        <v>306326.88976420689</v>
      </c>
      <c r="BC178" s="22">
        <v>548066.14404228376</v>
      </c>
      <c r="BD178" s="22">
        <v>15500029.636166805</v>
      </c>
    </row>
    <row r="181" spans="1:65" x14ac:dyDescent="0.3">
      <c r="A181" s="7" t="s">
        <v>326</v>
      </c>
      <c r="BF181" s="7" t="s">
        <v>325</v>
      </c>
    </row>
    <row r="182" spans="1:65" x14ac:dyDescent="0.3">
      <c r="A182" s="6" t="s">
        <v>86</v>
      </c>
      <c r="BF182" s="6" t="s">
        <v>86</v>
      </c>
    </row>
    <row r="183" spans="1:65" x14ac:dyDescent="0.3">
      <c r="A183" s="23" t="s">
        <v>0</v>
      </c>
      <c r="B183" s="23" t="s">
        <v>1</v>
      </c>
      <c r="C183" s="23" t="s">
        <v>2</v>
      </c>
      <c r="D183" s="23" t="s">
        <v>3</v>
      </c>
      <c r="E183" s="23" t="s">
        <v>4</v>
      </c>
      <c r="F183" s="23" t="s">
        <v>5</v>
      </c>
      <c r="G183" s="23" t="s">
        <v>6</v>
      </c>
      <c r="H183" s="23" t="s">
        <v>7</v>
      </c>
      <c r="I183" s="23" t="s">
        <v>8</v>
      </c>
      <c r="J183" s="23" t="s">
        <v>9</v>
      </c>
      <c r="K183" s="23" t="s">
        <v>360</v>
      </c>
      <c r="L183" s="23" t="s">
        <v>10</v>
      </c>
      <c r="M183" s="23" t="s">
        <v>11</v>
      </c>
      <c r="N183" s="23" t="s">
        <v>12</v>
      </c>
      <c r="O183" s="23" t="s">
        <v>13</v>
      </c>
      <c r="P183" s="23" t="s">
        <v>14</v>
      </c>
      <c r="Q183" s="23" t="s">
        <v>15</v>
      </c>
      <c r="R183" s="23" t="s">
        <v>16</v>
      </c>
      <c r="S183" s="23" t="s">
        <v>17</v>
      </c>
      <c r="T183" s="23" t="s">
        <v>18</v>
      </c>
      <c r="U183" s="23" t="s">
        <v>19</v>
      </c>
      <c r="V183" s="23" t="s">
        <v>20</v>
      </c>
      <c r="W183" s="23" t="s">
        <v>21</v>
      </c>
      <c r="X183" s="23" t="s">
        <v>22</v>
      </c>
      <c r="Y183" s="23" t="s">
        <v>23</v>
      </c>
      <c r="Z183" s="23" t="s">
        <v>24</v>
      </c>
      <c r="AA183" s="23" t="s">
        <v>25</v>
      </c>
      <c r="AB183" s="23" t="s">
        <v>26</v>
      </c>
      <c r="AC183" s="23" t="s">
        <v>27</v>
      </c>
      <c r="AD183" s="23" t="s">
        <v>28</v>
      </c>
      <c r="AE183" s="23" t="s">
        <v>29</v>
      </c>
      <c r="AF183" s="23" t="s">
        <v>30</v>
      </c>
      <c r="AG183" s="23" t="s">
        <v>31</v>
      </c>
      <c r="AH183" s="23" t="s">
        <v>32</v>
      </c>
      <c r="AI183" s="23" t="s">
        <v>33</v>
      </c>
      <c r="AJ183" s="24" t="s">
        <v>34</v>
      </c>
      <c r="AK183" s="23" t="s">
        <v>35</v>
      </c>
      <c r="AL183" s="23" t="s">
        <v>361</v>
      </c>
      <c r="AM183" s="23" t="s">
        <v>36</v>
      </c>
      <c r="AN183" s="23" t="s">
        <v>37</v>
      </c>
      <c r="AO183" s="23" t="s">
        <v>38</v>
      </c>
      <c r="AP183" s="23" t="s">
        <v>197</v>
      </c>
      <c r="AQ183" s="23" t="s">
        <v>40</v>
      </c>
      <c r="AR183" s="23" t="s">
        <v>41</v>
      </c>
      <c r="AS183" s="23" t="s">
        <v>42</v>
      </c>
      <c r="AT183" s="23" t="s">
        <v>43</v>
      </c>
      <c r="AU183" s="23" t="s">
        <v>44</v>
      </c>
      <c r="AV183" s="23" t="s">
        <v>45</v>
      </c>
      <c r="AW183" s="23" t="s">
        <v>46</v>
      </c>
      <c r="AX183" s="23" t="s">
        <v>47</v>
      </c>
      <c r="AY183" s="23" t="s">
        <v>48</v>
      </c>
      <c r="AZ183" s="23" t="s">
        <v>49</v>
      </c>
      <c r="BA183" s="23" t="s">
        <v>50</v>
      </c>
      <c r="BB183" s="23" t="s">
        <v>229</v>
      </c>
      <c r="BC183" s="24" t="s">
        <v>51</v>
      </c>
      <c r="BD183" s="23" t="s">
        <v>52</v>
      </c>
      <c r="BF183" s="1" t="s">
        <v>84</v>
      </c>
      <c r="BG183" s="12" t="s">
        <v>56</v>
      </c>
      <c r="BH183" s="12" t="s">
        <v>57</v>
      </c>
      <c r="BI183" s="12" t="s">
        <v>65</v>
      </c>
      <c r="BJ183" s="12" t="s">
        <v>58</v>
      </c>
      <c r="BK183" s="12" t="s">
        <v>59</v>
      </c>
      <c r="BL183" s="12" t="s">
        <v>60</v>
      </c>
      <c r="BM183" s="12" t="s">
        <v>61</v>
      </c>
    </row>
    <row r="184" spans="1:65" x14ac:dyDescent="0.3">
      <c r="A184" s="23" t="s">
        <v>1</v>
      </c>
      <c r="B184" s="22">
        <v>0</v>
      </c>
      <c r="C184" s="22">
        <v>1.0583712799848141E-2</v>
      </c>
      <c r="D184" s="22">
        <v>1.5755524560788728E-3</v>
      </c>
      <c r="E184" s="22">
        <v>1.9973729152165929E-3</v>
      </c>
      <c r="F184" s="22">
        <v>0</v>
      </c>
      <c r="G184" s="22">
        <v>0</v>
      </c>
      <c r="H184" s="22">
        <v>0</v>
      </c>
      <c r="I184" s="22">
        <v>5.2298234348907382</v>
      </c>
      <c r="J184" s="22">
        <v>47.589963529605583</v>
      </c>
      <c r="K184" s="22">
        <v>1.4914403486651094E-4</v>
      </c>
      <c r="L184" s="22">
        <v>0</v>
      </c>
      <c r="M184" s="22">
        <v>0</v>
      </c>
      <c r="N184" s="22">
        <v>3.1328467883668369E-5</v>
      </c>
      <c r="O184" s="22">
        <v>1.6618739752614117E-4</v>
      </c>
      <c r="P184" s="22">
        <v>0</v>
      </c>
      <c r="Q184" s="22">
        <v>1.5305677762809512E-3</v>
      </c>
      <c r="R184" s="22">
        <v>0.11540741592013312</v>
      </c>
      <c r="S184" s="22">
        <v>0.13648925702666767</v>
      </c>
      <c r="T184" s="22">
        <v>0</v>
      </c>
      <c r="U184" s="22">
        <v>0</v>
      </c>
      <c r="V184" s="22">
        <v>3.5822679970092642E-4</v>
      </c>
      <c r="W184" s="22">
        <v>5.3752252843262765E-4</v>
      </c>
      <c r="X184" s="22">
        <v>5.3954173692733693</v>
      </c>
      <c r="Y184" s="22">
        <v>1.1357493077564472E-2</v>
      </c>
      <c r="Z184" s="22">
        <v>0.18513850831890843</v>
      </c>
      <c r="AA184" s="22">
        <v>0</v>
      </c>
      <c r="AB184" s="22">
        <v>0</v>
      </c>
      <c r="AC184" s="22">
        <v>0</v>
      </c>
      <c r="AD184" s="22">
        <v>0</v>
      </c>
      <c r="AE184" s="22">
        <v>8.5769699778986547E-2</v>
      </c>
      <c r="AF184" s="22">
        <v>0</v>
      </c>
      <c r="AG184" s="22">
        <v>8.3521132067028419E-3</v>
      </c>
      <c r="AH184" s="22">
        <v>0</v>
      </c>
      <c r="AI184" s="22">
        <v>3.7052094462736074</v>
      </c>
      <c r="AJ184" s="22">
        <v>154.73856911568984</v>
      </c>
      <c r="AK184" s="22">
        <v>0</v>
      </c>
      <c r="AL184" s="22">
        <v>19.106909264269504</v>
      </c>
      <c r="AM184" s="22">
        <v>4.1404703407899282E-5</v>
      </c>
      <c r="AN184" s="22">
        <v>1.2467561114736799E-4</v>
      </c>
      <c r="AO184" s="22">
        <v>18.482876334261785</v>
      </c>
      <c r="AP184" s="22">
        <v>2.9417414897449614E-2</v>
      </c>
      <c r="AQ184" s="22">
        <v>0</v>
      </c>
      <c r="AR184" s="22">
        <v>1.8943231243909453E-2</v>
      </c>
      <c r="AS184" s="22">
        <v>0.50347656325086332</v>
      </c>
      <c r="AT184" s="22">
        <v>0</v>
      </c>
      <c r="AU184" s="22">
        <v>0</v>
      </c>
      <c r="AV184" s="22">
        <v>3.40507747629914E-5</v>
      </c>
      <c r="AW184" s="22">
        <v>2.1799017716822133E-4</v>
      </c>
      <c r="AX184" s="22">
        <v>89.034942633795936</v>
      </c>
      <c r="AY184" s="22">
        <v>6.3806799253235554E-5</v>
      </c>
      <c r="AZ184" s="22">
        <v>7.8540904377393908</v>
      </c>
      <c r="BA184" s="22">
        <v>12.779460611429661</v>
      </c>
      <c r="BB184" s="22">
        <v>0</v>
      </c>
      <c r="BC184" s="22">
        <v>5117.2203340167698</v>
      </c>
      <c r="BD184" s="22">
        <v>5482.249359433963</v>
      </c>
      <c r="BF184" s="12" t="s">
        <v>62</v>
      </c>
      <c r="BG184" s="13">
        <f>B184+AJ184+B218+AJ218</f>
        <v>154.73856911568984</v>
      </c>
      <c r="BH184" s="13">
        <f>SUM(C184,D184,G184,L184:U184,X184:Y184,AB184:AD184,AF184,AI184,AK184,AN184:AO184,AQ184,AT184:AW184,AZ184,AR184)+SUM(C218,D218,G218,L218:U218,X218:Y218,AB218:AD218,AF218,AI218,AK218,AN218:AO218,AQ218,AT218:AW218,AZ218,AR218)</f>
        <v>35.734055050277121</v>
      </c>
      <c r="BI184" s="13">
        <f>SUM(F184,H184,V184:W184,AA184,AE184,AH184,AM184,AS184,AX184,BB184,AY184)+SUM(F218,H218,V218:W218,AA218,AE218,AH218,AM218,AS218,AX218,BB218,AY218)</f>
        <v>89.625189857656579</v>
      </c>
      <c r="BJ184" s="13">
        <f>SUM(E184,I184,AG184,BA184)+SUM(E218,I218,AG218,BA218)</f>
        <v>18.01963353244232</v>
      </c>
      <c r="BK184" s="13">
        <f>SUM(J184:K184,Z184,AL184,AP184)+SUM(J218:K218,Z218,AL218,AP218)</f>
        <v>66.94721176723138</v>
      </c>
      <c r="BL184" s="13">
        <f>BC184+BC218</f>
        <v>5117.2203340167698</v>
      </c>
      <c r="BM184" s="13">
        <f>SUM(BG184:BL184)</f>
        <v>5482.2849933400666</v>
      </c>
    </row>
    <row r="185" spans="1:65" x14ac:dyDescent="0.3">
      <c r="A185" s="23" t="s">
        <v>2</v>
      </c>
      <c r="B185" s="22">
        <v>4.1178264485279822E-2</v>
      </c>
      <c r="C185" s="22">
        <v>0</v>
      </c>
      <c r="D185" s="22">
        <v>6.8432776213065413E-2</v>
      </c>
      <c r="E185" s="22">
        <v>8.6754187836582314E-2</v>
      </c>
      <c r="F185" s="22">
        <v>0</v>
      </c>
      <c r="G185" s="22">
        <v>0.20323337908919981</v>
      </c>
      <c r="H185" s="22">
        <v>0</v>
      </c>
      <c r="I185" s="22">
        <v>4.6589677030453425</v>
      </c>
      <c r="J185" s="22">
        <v>781.05299436606958</v>
      </c>
      <c r="K185" s="22">
        <v>6.4779438616308646E-3</v>
      </c>
      <c r="L185" s="22">
        <v>0</v>
      </c>
      <c r="M185" s="22">
        <v>0</v>
      </c>
      <c r="N185" s="22">
        <v>1.3607252640238082E-3</v>
      </c>
      <c r="O185" s="22">
        <v>7.6178561151557063E-3</v>
      </c>
      <c r="P185" s="22">
        <v>0.49820404735060791</v>
      </c>
      <c r="Q185" s="22">
        <v>6.6478905039972905E-2</v>
      </c>
      <c r="R185" s="22">
        <v>4.1429939107668901</v>
      </c>
      <c r="S185" s="22">
        <v>1758.3893279199574</v>
      </c>
      <c r="T185" s="22">
        <v>0</v>
      </c>
      <c r="U185" s="22">
        <v>1.020400924177024</v>
      </c>
      <c r="V185" s="22">
        <v>1.7119934535330514</v>
      </c>
      <c r="W185" s="22">
        <v>2.3346832252895588E-2</v>
      </c>
      <c r="X185" s="22">
        <v>7.3018027421702403</v>
      </c>
      <c r="Y185" s="22">
        <v>0.95481215001010977</v>
      </c>
      <c r="Z185" s="22">
        <v>498.1597969124083</v>
      </c>
      <c r="AA185" s="22">
        <v>0</v>
      </c>
      <c r="AB185" s="22">
        <v>0</v>
      </c>
      <c r="AC185" s="22">
        <v>0</v>
      </c>
      <c r="AD185" s="22">
        <v>57.406372878147231</v>
      </c>
      <c r="AE185" s="22">
        <v>504.04921810834435</v>
      </c>
      <c r="AF185" s="22">
        <v>0</v>
      </c>
      <c r="AG185" s="22">
        <v>0.28298889250148551</v>
      </c>
      <c r="AH185" s="22">
        <v>0</v>
      </c>
      <c r="AI185" s="22">
        <v>1.4016707140431815E-2</v>
      </c>
      <c r="AJ185" s="22">
        <v>0</v>
      </c>
      <c r="AK185" s="22">
        <v>10.801007292844764</v>
      </c>
      <c r="AL185" s="22">
        <v>458.8331314697167</v>
      </c>
      <c r="AM185" s="22">
        <v>1.7983779540624032E-3</v>
      </c>
      <c r="AN185" s="22">
        <v>0.38788910746351213</v>
      </c>
      <c r="AO185" s="22">
        <v>2.3662860148644521E-3</v>
      </c>
      <c r="AP185" s="22">
        <v>71.963418630182105</v>
      </c>
      <c r="AQ185" s="22">
        <v>0</v>
      </c>
      <c r="AR185" s="22">
        <v>0.31775472256606135</v>
      </c>
      <c r="AS185" s="22">
        <v>49.72144439756724</v>
      </c>
      <c r="AT185" s="22">
        <v>0</v>
      </c>
      <c r="AU185" s="22">
        <v>0</v>
      </c>
      <c r="AV185" s="22">
        <v>1.4789663398681757E-3</v>
      </c>
      <c r="AW185" s="22">
        <v>0.12121821366607513</v>
      </c>
      <c r="AX185" s="22">
        <v>0.84680574620499904</v>
      </c>
      <c r="AY185" s="22">
        <v>2.7713938671617725E-3</v>
      </c>
      <c r="AZ185" s="22">
        <v>10.643383931162619</v>
      </c>
      <c r="BA185" s="22">
        <v>493.66234586512826</v>
      </c>
      <c r="BB185" s="22">
        <v>0</v>
      </c>
      <c r="BC185" s="22">
        <v>221.93705628337747</v>
      </c>
      <c r="BD185" s="22">
        <v>4939.392642269836</v>
      </c>
      <c r="BF185" s="12" t="s">
        <v>63</v>
      </c>
      <c r="BG185" s="13">
        <f>BG190-SUM(BG186:BG189,BG184)</f>
        <v>2906.9918329522234</v>
      </c>
      <c r="BH185" s="13">
        <f t="shared" ref="BH185:BM185" si="3">BH190-SUM(BH186:BH189,BH184)</f>
        <v>731110.01698417543</v>
      </c>
      <c r="BI185" s="13">
        <f t="shared" si="3"/>
        <v>231922.57882749848</v>
      </c>
      <c r="BJ185" s="13">
        <f t="shared" si="3"/>
        <v>372962.40515262308</v>
      </c>
      <c r="BK185" s="13">
        <f t="shared" si="3"/>
        <v>900424.43817724753</v>
      </c>
      <c r="BL185" s="13">
        <f t="shared" si="3"/>
        <v>91986.905350489193</v>
      </c>
      <c r="BM185" s="13">
        <f t="shared" si="3"/>
        <v>2331313.3363249861</v>
      </c>
    </row>
    <row r="186" spans="1:65" x14ac:dyDescent="0.3">
      <c r="A186" s="23" t="s">
        <v>3</v>
      </c>
      <c r="B186" s="22">
        <v>0.93472135665783163</v>
      </c>
      <c r="C186" s="22">
        <v>17.192815692602998</v>
      </c>
      <c r="D186" s="22">
        <v>0</v>
      </c>
      <c r="E186" s="22">
        <v>21.343633166980332</v>
      </c>
      <c r="F186" s="22">
        <v>0</v>
      </c>
      <c r="G186" s="22">
        <v>0</v>
      </c>
      <c r="H186" s="22">
        <v>0</v>
      </c>
      <c r="I186" s="22">
        <v>186.31368251707414</v>
      </c>
      <c r="J186" s="22">
        <v>4319.2895431210554</v>
      </c>
      <c r="K186" s="22">
        <v>1207.5852442210075</v>
      </c>
      <c r="L186" s="22">
        <v>0</v>
      </c>
      <c r="M186" s="22">
        <v>0</v>
      </c>
      <c r="N186" s="22">
        <v>4.6994520634670175E-2</v>
      </c>
      <c r="O186" s="22">
        <v>92.07725443231493</v>
      </c>
      <c r="P186" s="22">
        <v>0</v>
      </c>
      <c r="Q186" s="22">
        <v>2.2959405232418937</v>
      </c>
      <c r="R186" s="22">
        <v>198.23351716370846</v>
      </c>
      <c r="S186" s="22">
        <v>299.62456524756459</v>
      </c>
      <c r="T186" s="22">
        <v>0</v>
      </c>
      <c r="U186" s="22">
        <v>0</v>
      </c>
      <c r="V186" s="22">
        <v>2.5118297283760409</v>
      </c>
      <c r="W186" s="22">
        <v>0.80631499911924032</v>
      </c>
      <c r="X186" s="22">
        <v>252.17781186960212</v>
      </c>
      <c r="Y186" s="22">
        <v>72.852688406475224</v>
      </c>
      <c r="Z186" s="22">
        <v>2804.8259871538198</v>
      </c>
      <c r="AA186" s="22">
        <v>0</v>
      </c>
      <c r="AB186" s="22">
        <v>0</v>
      </c>
      <c r="AC186" s="22">
        <v>0</v>
      </c>
      <c r="AD186" s="22">
        <v>1.4000521670589321</v>
      </c>
      <c r="AE186" s="22">
        <v>899.08440047406896</v>
      </c>
      <c r="AF186" s="22">
        <v>0</v>
      </c>
      <c r="AG186" s="22">
        <v>9.7825220733500071</v>
      </c>
      <c r="AH186" s="22">
        <v>0.74823235646900488</v>
      </c>
      <c r="AI186" s="22">
        <v>1980.0449430698091</v>
      </c>
      <c r="AJ186" s="22">
        <v>0</v>
      </c>
      <c r="AK186" s="22">
        <v>2.6321545277872054</v>
      </c>
      <c r="AL186" s="22">
        <v>2153.929216546469</v>
      </c>
      <c r="AM186" s="22">
        <v>0.45709907197973632</v>
      </c>
      <c r="AN186" s="22">
        <v>0.18702065490280334</v>
      </c>
      <c r="AO186" s="22">
        <v>8.1722945765144009E-2</v>
      </c>
      <c r="AP186" s="22">
        <v>621.0447502711238</v>
      </c>
      <c r="AQ186" s="22">
        <v>0</v>
      </c>
      <c r="AR186" s="22">
        <v>13.279681769338698</v>
      </c>
      <c r="AS186" s="22">
        <v>842.67896573241296</v>
      </c>
      <c r="AT186" s="22">
        <v>0</v>
      </c>
      <c r="AU186" s="22">
        <v>0</v>
      </c>
      <c r="AV186" s="22">
        <v>5.2489481910560541E-2</v>
      </c>
      <c r="AW186" s="22">
        <v>0.38452136491387356</v>
      </c>
      <c r="AX186" s="22">
        <v>26.981500120415852</v>
      </c>
      <c r="AY186" s="22">
        <v>9.5713903254796562E-2</v>
      </c>
      <c r="AZ186" s="22">
        <v>366.44441685782681</v>
      </c>
      <c r="BA186" s="22">
        <v>17063.408650920246</v>
      </c>
      <c r="BB186" s="22">
        <v>9.1963104037862902</v>
      </c>
      <c r="BC186" s="22">
        <v>714.0106361026717</v>
      </c>
      <c r="BD186" s="22">
        <v>34184.037544935796</v>
      </c>
      <c r="BF186" s="12" t="s">
        <v>65</v>
      </c>
      <c r="BG186" s="13">
        <f>B188+AJ188+B190+AJ190+B204+AJ204+B205+AJ205+B209+AJ209+B213+AJ213+B216+AJ216+B221+AJ221+B227+AJ227+B232+AJ232+B233+AJ233+B236+AJ236</f>
        <v>615.89737846803769</v>
      </c>
      <c r="BH186" s="13">
        <f>SUM(C188,D188,G188,L188:U188,X188:Y188,AB188:AD188,AF188,AI188,AK188,AN188:AO188,AQ188,AT188:AW188,AZ188,AR188)+SUM(C190,D190,G190,L190:U190,X190:Y190,AB190:AD190,AF190,AI190,AK190,AN190:AO190,AQ190,AT190:AW190,AZ190,AR190)+SUM(C204,D204,G204,L204:U204,X204:Y204,AB204:AD204,AF204,AI204,AK204,AN204:AO204,AQ204,AT204:AW204,AZ204,AR204)+SUM(C205,D205,G205,L205:U205,X205:Y205,AB205:AD205,AF205,AI205,AK205,AN205:AO205,AQ205,AT205:AW205,AZ205,AR205)+SUM(C209,D209,G209,L209:U209,X209:Y209,AB209:AD209,AF209,AI209,AK209,AN209:AO209,AQ209,AT209:AW209,AZ209,AR209)+SUM(C213,D213,G213,L213:U213,X213:Y213,AB213:AD213,AF213,AI213,AK213,AN213:AO213,AQ213,AT213:AW213,AZ213,AR213)+SUM(C216,D216,G216,L216:U216,X216:Y216,AB216:AD216,AF216,AI216,AK216,AN216:AO216,AQ216,AT216:AW216,AZ216,AR216)+SUM(C221,D221,G221,L221:U221,X221:Y221,AB221:AD221,AF221,AI221,AK221,AN221:AO221,AQ221,AT221:AW221,AZ221,AR221)+SUM(C227,D227,G227,L227:U227,X227:Y227,AB227:AD227,AF227,AI227,AK227,AN227:AO227,AQ227,AT227:AW227,AZ227,AR227)+SUM(C232,D232,G232,L232:U232,X232:Y232,AB232:AD232,AF232,AI232,AK232,AN232:AO232,AQ232,AT232:AW232,AZ232,AR232)+SUM(C233,D233,G233,L233:U233,X233:Y233,AB233:AD233,AF233,AI233,AK233,AN233:AO233,AQ233,AT233:AW233,AZ233,AR233)+SUM(C236,D236,G236,L236:U236,X236:Y236,AB236:AD236,AF236,AI236,AK236,AN236:AO236,AQ236,AT236:AW236,AZ236,AR236)</f>
        <v>143106.91983090324</v>
      </c>
      <c r="BI186" s="13">
        <f>SUM(F188,H188,V188:W188,AA188,AE188,AH188,AM188,AS188,AX188,BB188,AY188)+SUM(F190,H190,V190:W190,AA190,AE190,AH190,AM190,AS190,AX190,BB190,AY190)+SUM(F204,H204,V204:W204,AA204,AE204,AH204,AM204,AS204,AX204,BB204,AY204)+SUM(F205,H205,V205:W205,AA205,AE205,AH205,AM205,AS205,AX205,BB205,AY205)+SUM(F209,H209,V209:W209,AA209,AE209,AH209,AM209,AS209,AX209,BB209,AY209)+SUM(F213,H213,V213:W213,AA213,AE213,AH213,AM213,AS213,AX213,BB213,AY213)+SUM(F216,H216,V216:W216,AA216,AE216,AH216,AM216,AS216,AX216,BB216,AY216)+SUM(F221,H221,V221:W221,AA221,AE221,AH221,AM221,AS221,AX221,BB221,AY221)+SUM(F227,H227,V227:W227,AA227,AE227,AH227,AM227,AS227,AX227,BB227,AY227)+SUM(F232,H232,V232:W232,AA232,AE232,AH232,AM232,AS232,AX232,BB232,AY232)+SUM(F233,H233,V233:W233,AA233,AE233,AH233,AM233,AS233,AX233,BB233,AY233)+SUM(F236,H236,V236:W236,AA236,AE236,AH236,AM236,AS236,AX236,BB236,AY236)</f>
        <v>243138.45852594555</v>
      </c>
      <c r="BJ186" s="13">
        <f>SUM(E188,I188,AG188,BA188)+SUM(E190,I190,AG190,BA190)+SUM(E204,I204,AG204,BA204)+SUM(E205,I205,AG205,BA205)+SUM(E209,I209,AG209,BA209)+SUM(E213,I213,AG213,BA213)+SUM(E216,I216,AG216,BA216)+SUM(E221,I221,AG221,BA221)+SUM(E227,I227,AG227,BA227)+SUM(E232,I232,AG232,BA232)+SUM(E233,I233,AG233,BA233)+SUM(E236,I236,AG236,BA236)</f>
        <v>136313.3365614572</v>
      </c>
      <c r="BK186" s="13">
        <f>SUM(J188:K188,Z188,AL188,AP188)+SUM(J190:K190,Z190,AL190,AP190)+SUM(J204:K204,Z204,AL204,AP204)+SUM(J205:K205,Z205,AL205,AP205)+SUM(J209:K209,Z209,AL209,AP209)+SUM(J213:K213,Z213,AL213,AP213)+SUM(J216:K216,Z216,AL216,AP216)+SUM(J221:K221,Z221,AL221,AP221)+SUM(J227:K227,Z227,AL227,AP227)+SUM(J232:K232,Z232,AL232,AP232)+SUM(J233:K233,Z233,AL233,AP233)+SUM(J236:K236,Z236,AL236,AP236)</f>
        <v>1223624.7399329543</v>
      </c>
      <c r="BL186" s="13">
        <f>BC188+BC190+BC204+BC205+BC209+BC213+BC216+BC221+BC227+BC232+BC233+BC236</f>
        <v>7025.988594418407</v>
      </c>
      <c r="BM186" s="13">
        <f>SUM(BG186:BL186)</f>
        <v>1753825.3408241468</v>
      </c>
    </row>
    <row r="187" spans="1:65" x14ac:dyDescent="0.3">
      <c r="A187" s="23" t="s">
        <v>4</v>
      </c>
      <c r="B187" s="22">
        <v>0</v>
      </c>
      <c r="C187" s="22">
        <v>0</v>
      </c>
      <c r="D187" s="22">
        <v>0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9.1694948884898E-2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5.8797815853453086</v>
      </c>
      <c r="AM187" s="22">
        <v>0</v>
      </c>
      <c r="AN187" s="22">
        <v>0</v>
      </c>
      <c r="AO187" s="22">
        <v>0</v>
      </c>
      <c r="AP187" s="22">
        <v>0</v>
      </c>
      <c r="AQ187" s="22">
        <v>0</v>
      </c>
      <c r="AR187" s="22">
        <v>0</v>
      </c>
      <c r="AS187" s="22">
        <v>0</v>
      </c>
      <c r="AT187" s="22">
        <v>0.24368246689959194</v>
      </c>
      <c r="AU187" s="22">
        <v>0</v>
      </c>
      <c r="AV187" s="22">
        <v>0</v>
      </c>
      <c r="AW187" s="22"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v>0</v>
      </c>
      <c r="BC187" s="22">
        <v>0.44465769733224503</v>
      </c>
      <c r="BD187" s="22">
        <v>6.659816698462043</v>
      </c>
      <c r="BF187" s="12" t="s">
        <v>64</v>
      </c>
      <c r="BG187" s="13">
        <f>B187+AJ187+B191+AJ191+B215+AJ215+B235+AJ235</f>
        <v>1328.6244633532026</v>
      </c>
      <c r="BH187" s="13">
        <f>SUM(C187,D187,G187,L187:U187,X187:Y187,AB187:AD187,AF187,AI187,AK187,AN187:AO187,AQ187,AT187:AW187,AZ187,AR187)+SUM(C191,D191,G191,L191:U191,X191:Y191,AB191:AD191,AF191,AI191,AK191,AN191:AO191,AQ191,AT191:AW191,AZ191,AR191)+SUM(C215,D215,G215,L215:U215,X215:Y215,AB215:AD215,AF215,AI215,AK215,AN215:AO215,AQ215,AT215:AW215,AZ215,AR215)+SUM(C235,D235,G235,L235:U235,X235:Y235,AB235:AD235,AF235,AI235,AK235,AN235:AO235,AQ235,AT235:AW235,AZ235,AR235)</f>
        <v>298206.28461567004</v>
      </c>
      <c r="BI187" s="13">
        <f>SUM(F187,H187,V187:W187,AA187,AE187,AH187,AM187,AS187,AX187,BB187,AY187)+SUM(F191,H191,V191:W191,AA191,AE191,AH191,AM191,AS191,AX191,BB191,AY191)+SUM(F215,H215,V215:W215,AA215,AE215,AH215,AM215,AS215,AX215,BB215,AY215)+SUM(F235,H235,V235:W235,AA235,AE235,AH235,AM235,AS235,AX235,BB235,AY235)</f>
        <v>162176.00044060708</v>
      </c>
      <c r="BJ187" s="13">
        <f>SUM(E187,I187,AG187,BA187)+SUM(E191,I191,AG191,BA191)+SUM(E215,I215,AG215,BA215)+SUM(E235,I235,AG235,BA235)</f>
        <v>23283.526833974978</v>
      </c>
      <c r="BK187" s="13">
        <f>SUM(J187:K187,Z187,AL187,AP187)+SUM(J191:K191,Z191,AL191,AP191)+SUM(J215:K215,Z215,AL215,AP215)+SUM(J235:K235,Z235,AL235,AP235)</f>
        <v>585808.3812817944</v>
      </c>
      <c r="BL187" s="13">
        <f>BC187+BC191+BC215+BC235</f>
        <v>24754.681323243974</v>
      </c>
      <c r="BM187" s="13">
        <f>SUM(BG187:BL187)</f>
        <v>1095557.4989586438</v>
      </c>
    </row>
    <row r="188" spans="1:65" x14ac:dyDescent="0.3">
      <c r="A188" s="23" t="s">
        <v>5</v>
      </c>
      <c r="B188" s="22">
        <v>0</v>
      </c>
      <c r="C188" s="22">
        <v>0</v>
      </c>
      <c r="D188" s="22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0</v>
      </c>
      <c r="AQ188" s="22"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v>0</v>
      </c>
      <c r="BC188" s="22">
        <v>0</v>
      </c>
      <c r="BD188" s="22">
        <v>0</v>
      </c>
      <c r="BF188" s="12" t="s">
        <v>59</v>
      </c>
      <c r="BG188" s="13">
        <f>B192+AJ192+B193+AJ193+B208+AJ208+B220+AJ220+B224+AJ224</f>
        <v>169.29177854111526</v>
      </c>
      <c r="BH188" s="13">
        <f>SUM(C192,D192,G192,L192:U192,X192:Y192,AB192:AD192,AF192,AI192,AK192,AN192:AO192,AQ192,AT192:AW192,AZ192,AR192)+SUM(C193,D193,G193,L193:U193,X193:Y193,AB193:AD193,AF193,AI193,AK193,AN193:AO193,AQ193,AT193:AW193,AZ193,AR193)+SUM(C208,D208,G208,L208:U208,X208:Y208,AB208:AD208,AF208,AI208,AK208,AN208:AO208,AQ208,AT208:AW208,AZ208,AR208)+SUM(C220,D220,G220,L220:U220,X220:Y220,AB220:AD220,AF220,AI220,AK220,AN220:AO220,AQ220,AT220:AW220,AZ220,AR220)+SUM(C224,D224,G224,L224:U224,X224:Y224,AB224:AD224,AF224,AI224,AK224,AN224:AO224,AQ224,AT224:AW224,AZ224,AR224)</f>
        <v>366634.892285879</v>
      </c>
      <c r="BI188" s="13">
        <f>SUM(F192,H192,V192:W192,AA192,AE192,AH192,AM192,AS192,AX192,BB192,AY192)+SUM(F193,H193,V193:W193,AA193,AE193,AH193,AM193,AS193,AX193,BB193,AY193)+SUM(F208,H208,V208:W208,AA208,AE208,AH208,AM208,AS208,AX208,BB208,AY208)+SUM(F220,H220,V220:W220,AA220,AE220,AH220,AM220,AS220,AX220,BB220,AY220)+SUM(F224,H224,V224:W224,AA224,AE224,AH224,AM224,AS224,AX224,BB224,AY224)</f>
        <v>1699205.3467888567</v>
      </c>
      <c r="BJ188" s="13">
        <f>SUM(E192,I192,AG192,BA192)+SUM(E193,I193,AG193,BA193)+SUM(E208,I208,AG208,BA208)+SUM(E220,I220,AG220,BA220)+SUM(E224,I224,AG224,BA224)</f>
        <v>554180.89086966566</v>
      </c>
      <c r="BK188" s="13">
        <f>SUM(J192:K192,Z192,AL192,AP192)+SUM(J193:K193,Z193,AL193,AP193)+SUM(J208:K208,Z208,AL208,AP208)+SUM(J220:K220,Z220,AL220,AP220)+SUM(J224:K224,Z224,AL224,AP224)</f>
        <v>3272116.1759832613</v>
      </c>
      <c r="BL188" s="13">
        <f>BC192+BC193+BC208+BC220+BC224</f>
        <v>327993.22221083828</v>
      </c>
      <c r="BM188" s="13">
        <f>SUM(BG188:BL188)</f>
        <v>6220299.8199170427</v>
      </c>
    </row>
    <row r="189" spans="1:65" x14ac:dyDescent="0.3">
      <c r="A189" s="23" t="s">
        <v>6</v>
      </c>
      <c r="B189" s="22">
        <v>0</v>
      </c>
      <c r="C189" s="22">
        <v>0</v>
      </c>
      <c r="D189" s="22">
        <v>0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v>0</v>
      </c>
      <c r="AQ189" s="22"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v>0</v>
      </c>
      <c r="AW189" s="22"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v>0</v>
      </c>
      <c r="BC189" s="22">
        <v>0</v>
      </c>
      <c r="BD189" s="22">
        <v>0</v>
      </c>
      <c r="BF189" s="12" t="s">
        <v>60</v>
      </c>
      <c r="BG189" s="13">
        <f>B237+AJ237</f>
        <v>0.94569222237190453</v>
      </c>
      <c r="BH189" s="13">
        <f>SUM(C237,D237,G237,L237:U237,X237:Y237,AB237:AD237,AF237,AI237,AK237,AN237:AO237,AQ237,AT237:AW237,AZ237,AR237)</f>
        <v>1299.9588232176945</v>
      </c>
      <c r="BI189" s="13">
        <f>SUM(F237,H237,V237:W237,AA237,AE237,AH237,AM237,AS237,AX237,BB237,AY237)</f>
        <v>336.99322314378753</v>
      </c>
      <c r="BJ189" s="13">
        <f>SUM(E237,I237,AG237,BA237)</f>
        <v>349.80022312297973</v>
      </c>
      <c r="BK189" s="13">
        <f>SUM(J237:K237,Z237,AL237,AP237)</f>
        <v>66817.415650438488</v>
      </c>
      <c r="BL189" s="13">
        <f>BC237</f>
        <v>0</v>
      </c>
      <c r="BM189" s="13">
        <f>SUM(BG189:BL189)</f>
        <v>68805.113612145316</v>
      </c>
    </row>
    <row r="190" spans="1:65" x14ac:dyDescent="0.3">
      <c r="A190" s="23" t="s">
        <v>7</v>
      </c>
      <c r="B190" s="22">
        <v>0</v>
      </c>
      <c r="C190" s="22">
        <v>0</v>
      </c>
      <c r="D190" s="22">
        <v>0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F190" s="12" t="s">
        <v>61</v>
      </c>
      <c r="BG190" s="13">
        <f>B238+AJ238</f>
        <v>5176.48971465264</v>
      </c>
      <c r="BH190" s="13">
        <f>SUM(C238,D238,G238,L238:U238,X238:Y238,AB238:AD238,AF238,AI238,AK238,AN238:AO238,AQ238,AT238:AW238,AZ238,AR238)</f>
        <v>1540393.8065948957</v>
      </c>
      <c r="BI190" s="13">
        <f>SUM(F238,H238,V238:W238,AA238,AE238,AH238,AM238,AS238,AX238,BB238,AY238)</f>
        <v>2336869.0029959092</v>
      </c>
      <c r="BJ190" s="13">
        <f>SUM(E238,I238,AG238,BA238)</f>
        <v>1087107.9792743763</v>
      </c>
      <c r="BK190" s="13">
        <f>SUM(J238:K238,Z238,AL238,AP238)</f>
        <v>6048858.0982374642</v>
      </c>
      <c r="BL190" s="13">
        <f>BC238</f>
        <v>456878.01781300665</v>
      </c>
      <c r="BM190" s="13">
        <f>SUM(BG190:BL190)</f>
        <v>11475283.394630304</v>
      </c>
    </row>
    <row r="191" spans="1:65" x14ac:dyDescent="0.3">
      <c r="A191" s="25" t="s">
        <v>8</v>
      </c>
      <c r="B191" s="22">
        <v>0</v>
      </c>
      <c r="C191" s="22">
        <v>2.1315935377763275</v>
      </c>
      <c r="D191" s="22">
        <v>0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112.40419028579271</v>
      </c>
      <c r="K191" s="22">
        <v>3.7833587128946955</v>
      </c>
      <c r="L191" s="22">
        <v>0</v>
      </c>
      <c r="M191" s="22">
        <v>0</v>
      </c>
      <c r="N191" s="22">
        <v>0</v>
      </c>
      <c r="O191" s="22">
        <v>1.9758377341910212</v>
      </c>
      <c r="P191" s="22">
        <v>0</v>
      </c>
      <c r="Q191" s="22">
        <v>4.3900526897632668</v>
      </c>
      <c r="R191" s="22">
        <v>80.581018641972278</v>
      </c>
      <c r="S191" s="22">
        <v>128.72965947287514</v>
      </c>
      <c r="T191" s="22">
        <v>0</v>
      </c>
      <c r="U191" s="22">
        <v>0</v>
      </c>
      <c r="V191" s="22">
        <v>16.69852945857307</v>
      </c>
      <c r="W191" s="22">
        <v>0</v>
      </c>
      <c r="X191" s="22">
        <v>0</v>
      </c>
      <c r="Y191" s="22">
        <v>4.7932592458187777</v>
      </c>
      <c r="Z191" s="22">
        <v>56.81444154812084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12.302196292858781</v>
      </c>
      <c r="AJ191" s="22">
        <v>0</v>
      </c>
      <c r="AK191" s="22">
        <v>0</v>
      </c>
      <c r="AL191" s="22">
        <v>29.631285536914298</v>
      </c>
      <c r="AM191" s="22">
        <v>0</v>
      </c>
      <c r="AN191" s="22">
        <v>2.8714336048065316</v>
      </c>
      <c r="AO191" s="22">
        <v>0</v>
      </c>
      <c r="AP191" s="22">
        <v>40.306838558458786</v>
      </c>
      <c r="AQ191" s="22">
        <v>0</v>
      </c>
      <c r="AR191" s="22">
        <v>0</v>
      </c>
      <c r="AS191" s="22">
        <v>10.930540345155922</v>
      </c>
      <c r="AT191" s="22">
        <v>0</v>
      </c>
      <c r="AU191" s="22">
        <v>0</v>
      </c>
      <c r="AV191" s="22">
        <v>31.766647360261238</v>
      </c>
      <c r="AW191" s="22">
        <v>17.326577053675109</v>
      </c>
      <c r="AX191" s="22">
        <v>1012.5182353004674</v>
      </c>
      <c r="AY191" s="22">
        <v>115.83458625024004</v>
      </c>
      <c r="AZ191" s="22">
        <v>16.271457093903678</v>
      </c>
      <c r="BA191" s="22">
        <v>10167.723784906506</v>
      </c>
      <c r="BB191" s="22">
        <v>5.3899044611657168</v>
      </c>
      <c r="BC191" s="22">
        <v>61.691859171683298</v>
      </c>
      <c r="BD191" s="22">
        <v>11936.867287263874</v>
      </c>
    </row>
    <row r="192" spans="1:65" x14ac:dyDescent="0.3">
      <c r="A192" s="26" t="s">
        <v>9</v>
      </c>
      <c r="B192" s="22">
        <v>29.342004893366898</v>
      </c>
      <c r="C192" s="22">
        <v>76.9974068159501</v>
      </c>
      <c r="D192" s="22">
        <v>26.044227775703042</v>
      </c>
      <c r="E192" s="22">
        <v>18.569163865038099</v>
      </c>
      <c r="F192" s="22">
        <v>0</v>
      </c>
      <c r="G192" s="22">
        <v>0</v>
      </c>
      <c r="H192" s="22">
        <v>0</v>
      </c>
      <c r="I192" s="22">
        <v>364.21896749966294</v>
      </c>
      <c r="J192" s="22">
        <v>0</v>
      </c>
      <c r="K192" s="22">
        <v>6728.4588550691287</v>
      </c>
      <c r="L192" s="22">
        <v>0</v>
      </c>
      <c r="M192" s="22">
        <v>0</v>
      </c>
      <c r="N192" s="22">
        <v>2.5045440693300405</v>
      </c>
      <c r="O192" s="22">
        <v>7.6674963207232452</v>
      </c>
      <c r="P192" s="22">
        <v>0</v>
      </c>
      <c r="Q192" s="22">
        <v>54.292991593756106</v>
      </c>
      <c r="R192" s="22">
        <v>5692.0802361872211</v>
      </c>
      <c r="S192" s="22">
        <v>20062.267270301141</v>
      </c>
      <c r="T192" s="22">
        <v>0</v>
      </c>
      <c r="U192" s="22">
        <v>0</v>
      </c>
      <c r="V192" s="22">
        <v>93604.152925995862</v>
      </c>
      <c r="W192" s="22">
        <v>1613.1533528708721</v>
      </c>
      <c r="X192" s="22">
        <v>625.59913541521269</v>
      </c>
      <c r="Y192" s="22">
        <v>99.298946371321762</v>
      </c>
      <c r="Z192" s="22">
        <v>27574.107379213699</v>
      </c>
      <c r="AA192" s="22">
        <v>0</v>
      </c>
      <c r="AB192" s="22">
        <v>0</v>
      </c>
      <c r="AC192" s="22">
        <v>62.317029870871764</v>
      </c>
      <c r="AD192" s="22">
        <v>0</v>
      </c>
      <c r="AE192" s="22">
        <v>541308.35285444325</v>
      </c>
      <c r="AF192" s="22">
        <v>0</v>
      </c>
      <c r="AG192" s="22">
        <v>20.87721749263244</v>
      </c>
      <c r="AH192" s="22">
        <v>8.1764886253136613</v>
      </c>
      <c r="AI192" s="22">
        <v>41.298099791717533</v>
      </c>
      <c r="AJ192" s="22">
        <v>0</v>
      </c>
      <c r="AK192" s="22">
        <v>1.0434867694385761</v>
      </c>
      <c r="AL192" s="22">
        <v>716683.439110443</v>
      </c>
      <c r="AM192" s="22">
        <v>35084.100096523391</v>
      </c>
      <c r="AN192" s="22">
        <v>16.393922952668721</v>
      </c>
      <c r="AO192" s="22">
        <v>0.17450848848470737</v>
      </c>
      <c r="AP192" s="22">
        <v>538572.33974006551</v>
      </c>
      <c r="AQ192" s="22">
        <v>0</v>
      </c>
      <c r="AR192" s="22">
        <v>16875.226269813091</v>
      </c>
      <c r="AS192" s="22">
        <v>5076.2940214162591</v>
      </c>
      <c r="AT192" s="22">
        <v>0</v>
      </c>
      <c r="AU192" s="22">
        <v>0</v>
      </c>
      <c r="AV192" s="22">
        <v>1.0440347222064483</v>
      </c>
      <c r="AW192" s="22">
        <v>77.834026841154611</v>
      </c>
      <c r="AX192" s="22">
        <v>346758.60663074971</v>
      </c>
      <c r="AY192" s="22">
        <v>8604.9615734133731</v>
      </c>
      <c r="AZ192" s="22">
        <v>780.83234222544502</v>
      </c>
      <c r="BA192" s="22">
        <v>36451.720282581584</v>
      </c>
      <c r="BB192" s="22">
        <v>275412.43506368238</v>
      </c>
      <c r="BC192" s="22">
        <v>301618.63042004907</v>
      </c>
      <c r="BD192" s="22">
        <v>2980034.8521252191</v>
      </c>
    </row>
    <row r="193" spans="1:56" x14ac:dyDescent="0.3">
      <c r="A193" s="23" t="s">
        <v>360</v>
      </c>
      <c r="B193" s="22">
        <v>0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0</v>
      </c>
      <c r="AQ193" s="22"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</row>
    <row r="194" spans="1:56" x14ac:dyDescent="0.3">
      <c r="A194" s="23" t="s">
        <v>10</v>
      </c>
      <c r="B194" s="22">
        <v>0</v>
      </c>
      <c r="C194" s="22">
        <v>0</v>
      </c>
      <c r="D194" s="22">
        <v>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3.6694915668883298E-2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0</v>
      </c>
      <c r="AQ194" s="22"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3.6694915668883298E-2</v>
      </c>
    </row>
    <row r="195" spans="1:56" x14ac:dyDescent="0.3">
      <c r="A195" s="23" t="s">
        <v>11</v>
      </c>
      <c r="B195" s="22">
        <v>0</v>
      </c>
      <c r="C195" s="22">
        <v>0</v>
      </c>
      <c r="D195" s="22">
        <v>0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0</v>
      </c>
      <c r="AQ195" s="22"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</row>
    <row r="196" spans="1:56" x14ac:dyDescent="0.3">
      <c r="A196" s="23" t="s">
        <v>12</v>
      </c>
      <c r="B196" s="22">
        <v>0.63045122280296773</v>
      </c>
      <c r="C196" s="22">
        <v>114.41617562137301</v>
      </c>
      <c r="D196" s="22">
        <v>629.66284578727743</v>
      </c>
      <c r="E196" s="22">
        <v>2.0208614991799911</v>
      </c>
      <c r="F196" s="22">
        <v>0</v>
      </c>
      <c r="G196" s="22">
        <v>0</v>
      </c>
      <c r="H196" s="22">
        <v>0</v>
      </c>
      <c r="I196" s="22">
        <v>108.52650104618026</v>
      </c>
      <c r="J196" s="22">
        <v>403.97417053408412</v>
      </c>
      <c r="K196" s="22">
        <v>3.7597017515182634</v>
      </c>
      <c r="L196" s="22">
        <v>0</v>
      </c>
      <c r="M196" s="22">
        <v>0</v>
      </c>
      <c r="N196" s="22">
        <v>0</v>
      </c>
      <c r="O196" s="22">
        <v>0.16814171792906307</v>
      </c>
      <c r="P196" s="22">
        <v>0</v>
      </c>
      <c r="Q196" s="22">
        <v>1.5485668536945687</v>
      </c>
      <c r="R196" s="22">
        <v>96.364684453688355</v>
      </c>
      <c r="S196" s="22">
        <v>241.71034660825637</v>
      </c>
      <c r="T196" s="22">
        <v>0</v>
      </c>
      <c r="U196" s="22">
        <v>0</v>
      </c>
      <c r="V196" s="22">
        <v>0.36243945333140892</v>
      </c>
      <c r="W196" s="22">
        <v>0.54384365301838833</v>
      </c>
      <c r="X196" s="22">
        <v>170.7156245100758</v>
      </c>
      <c r="Y196" s="22">
        <v>11.491054230684021</v>
      </c>
      <c r="Z196" s="22">
        <v>11107.042886492683</v>
      </c>
      <c r="AA196" s="22">
        <v>0</v>
      </c>
      <c r="AB196" s="22">
        <v>0</v>
      </c>
      <c r="AC196" s="22">
        <v>0</v>
      </c>
      <c r="AD196" s="22">
        <v>265.64860795614959</v>
      </c>
      <c r="AE196" s="22">
        <v>36982.315327343524</v>
      </c>
      <c r="AF196" s="22">
        <v>0</v>
      </c>
      <c r="AG196" s="22">
        <v>6.5919740800188507</v>
      </c>
      <c r="AH196" s="22">
        <v>2.2364666621754663E-3</v>
      </c>
      <c r="AI196" s="22">
        <v>1.0279441290180957</v>
      </c>
      <c r="AJ196" s="22">
        <v>0</v>
      </c>
      <c r="AK196" s="22">
        <v>0</v>
      </c>
      <c r="AL196" s="22">
        <v>1019.0143188600019</v>
      </c>
      <c r="AM196" s="22">
        <v>4.3072235941058371E-2</v>
      </c>
      <c r="AN196" s="22">
        <v>65.582814602517402</v>
      </c>
      <c r="AO196" s="22">
        <v>5.5120524123807052E-2</v>
      </c>
      <c r="AP196" s="22">
        <v>347.90595722701198</v>
      </c>
      <c r="AQ196" s="22">
        <v>0</v>
      </c>
      <c r="AR196" s="22">
        <v>64.71328829877406</v>
      </c>
      <c r="AS196" s="22">
        <v>9.995028555080566</v>
      </c>
      <c r="AT196" s="22">
        <v>13.09302817923963</v>
      </c>
      <c r="AU196" s="22">
        <v>0</v>
      </c>
      <c r="AV196" s="22">
        <v>20.731794983143978</v>
      </c>
      <c r="AW196" s="22">
        <v>0.22055368473388615</v>
      </c>
      <c r="AX196" s="22">
        <v>4.7146329111691096E-3</v>
      </c>
      <c r="AY196" s="22">
        <v>6.4557150552323223E-2</v>
      </c>
      <c r="AZ196" s="22">
        <v>237.58624511977121</v>
      </c>
      <c r="BA196" s="22">
        <v>11499.44562949903</v>
      </c>
      <c r="BB196" s="22">
        <v>0</v>
      </c>
      <c r="BC196" s="22">
        <v>172.54482549964513</v>
      </c>
      <c r="BD196" s="22">
        <v>63599.525334463637</v>
      </c>
    </row>
    <row r="197" spans="1:56" x14ac:dyDescent="0.3">
      <c r="A197" s="23" t="s">
        <v>13</v>
      </c>
      <c r="B197" s="22">
        <v>1.0312480531269702E-2</v>
      </c>
      <c r="C197" s="22">
        <v>0.17515683537701274</v>
      </c>
      <c r="D197" s="22">
        <v>2.6074855525294951E-2</v>
      </c>
      <c r="E197" s="22">
        <v>3.3055840187019861E-2</v>
      </c>
      <c r="F197" s="22">
        <v>0</v>
      </c>
      <c r="G197" s="22">
        <v>0</v>
      </c>
      <c r="H197" s="22">
        <v>0</v>
      </c>
      <c r="I197" s="22">
        <v>228.03605067805859</v>
      </c>
      <c r="J197" s="22">
        <v>6.8664857445838425</v>
      </c>
      <c r="K197" s="22">
        <v>2.4682828849013866E-3</v>
      </c>
      <c r="L197" s="22">
        <v>0</v>
      </c>
      <c r="M197" s="22">
        <v>0</v>
      </c>
      <c r="N197" s="22">
        <v>5.1847545332035707E-4</v>
      </c>
      <c r="O197" s="22">
        <v>0</v>
      </c>
      <c r="P197" s="22">
        <v>0</v>
      </c>
      <c r="Q197" s="22">
        <v>3.9135800924159647</v>
      </c>
      <c r="R197" s="22">
        <v>2.4669058457815209</v>
      </c>
      <c r="S197" s="22">
        <v>459.30979679563734</v>
      </c>
      <c r="T197" s="22">
        <v>0</v>
      </c>
      <c r="U197" s="22">
        <v>0</v>
      </c>
      <c r="V197" s="22">
        <v>5.9285312979911516E-3</v>
      </c>
      <c r="W197" s="22">
        <v>8.895814427755477E-3</v>
      </c>
      <c r="X197" s="22">
        <v>2.7821968084927842</v>
      </c>
      <c r="Y197" s="22">
        <v>0.18796263493762466</v>
      </c>
      <c r="Z197" s="22">
        <v>18.989572538507232</v>
      </c>
      <c r="AA197" s="22">
        <v>0</v>
      </c>
      <c r="AB197" s="22">
        <v>0</v>
      </c>
      <c r="AC197" s="22">
        <v>0</v>
      </c>
      <c r="AD197" s="22">
        <v>0</v>
      </c>
      <c r="AE197" s="22">
        <v>1.4194592643083914</v>
      </c>
      <c r="AF197" s="22">
        <v>0</v>
      </c>
      <c r="AG197" s="22">
        <v>0.18895559132785669</v>
      </c>
      <c r="AH197" s="22">
        <v>0</v>
      </c>
      <c r="AI197" s="22">
        <v>3.1554581443542604</v>
      </c>
      <c r="AJ197" s="22">
        <v>0</v>
      </c>
      <c r="AK197" s="22">
        <v>27.4746124356212</v>
      </c>
      <c r="AL197" s="22">
        <v>27.178748359971497</v>
      </c>
      <c r="AM197" s="22">
        <v>6.8523371295142375E-4</v>
      </c>
      <c r="AN197" s="22">
        <v>2.063338821663918E-3</v>
      </c>
      <c r="AO197" s="22">
        <v>9.0162301434347579E-4</v>
      </c>
      <c r="AP197" s="22">
        <v>0.48684817850346401</v>
      </c>
      <c r="AQ197" s="22">
        <v>0</v>
      </c>
      <c r="AR197" s="22">
        <v>0.63465235185234437</v>
      </c>
      <c r="AS197" s="22">
        <v>0.16341634060332988</v>
      </c>
      <c r="AT197" s="22">
        <v>0</v>
      </c>
      <c r="AU197" s="22">
        <v>0</v>
      </c>
      <c r="AV197" s="22">
        <v>6.1822454759997401</v>
      </c>
      <c r="AW197" s="22">
        <v>40.490801732019108</v>
      </c>
      <c r="AX197" s="22">
        <v>0</v>
      </c>
      <c r="AY197" s="22">
        <v>105.81225665489029</v>
      </c>
      <c r="AZ197" s="22">
        <v>265.27400399858004</v>
      </c>
      <c r="BA197" s="22">
        <v>250.54173554405449</v>
      </c>
      <c r="BB197" s="22">
        <v>0</v>
      </c>
      <c r="BC197" s="22">
        <v>704.32181388119307</v>
      </c>
      <c r="BD197" s="22">
        <v>2156.1436204029278</v>
      </c>
    </row>
    <row r="198" spans="1:56" x14ac:dyDescent="0.3">
      <c r="A198" s="23" t="s">
        <v>14</v>
      </c>
      <c r="B198" s="22">
        <v>0</v>
      </c>
      <c r="C198" s="22">
        <v>0</v>
      </c>
      <c r="D198" s="22">
        <v>0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0</v>
      </c>
      <c r="AQ198" s="22"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</row>
    <row r="199" spans="1:56" x14ac:dyDescent="0.3">
      <c r="A199" s="23" t="s">
        <v>15</v>
      </c>
      <c r="B199" s="22">
        <v>0</v>
      </c>
      <c r="C199" s="22">
        <v>0</v>
      </c>
      <c r="D199" s="22">
        <v>0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0</v>
      </c>
      <c r="AQ199" s="22"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</row>
    <row r="200" spans="1:56" x14ac:dyDescent="0.3">
      <c r="A200" s="23" t="s">
        <v>16</v>
      </c>
      <c r="B200" s="22">
        <v>41.222647015258907</v>
      </c>
      <c r="C200" s="22">
        <v>1712.0518176011249</v>
      </c>
      <c r="D200" s="22">
        <v>476.1658769644435</v>
      </c>
      <c r="E200" s="22">
        <v>21.903422316032017</v>
      </c>
      <c r="F200" s="22">
        <v>0</v>
      </c>
      <c r="G200" s="22">
        <v>0</v>
      </c>
      <c r="H200" s="22">
        <v>0</v>
      </c>
      <c r="I200" s="22">
        <v>1101.3237048910019</v>
      </c>
      <c r="J200" s="22">
        <v>12651.402150289363</v>
      </c>
      <c r="K200" s="22">
        <v>100.24266574779081</v>
      </c>
      <c r="L200" s="22">
        <v>0</v>
      </c>
      <c r="M200" s="22">
        <v>0</v>
      </c>
      <c r="N200" s="22">
        <v>1149.4979715733148</v>
      </c>
      <c r="O200" s="22">
        <v>18.400298823494076</v>
      </c>
      <c r="P200" s="22">
        <v>0</v>
      </c>
      <c r="Q200" s="22">
        <v>378.22088544913748</v>
      </c>
      <c r="R200" s="22">
        <v>0</v>
      </c>
      <c r="S200" s="22">
        <v>33995.261864719629</v>
      </c>
      <c r="T200" s="22">
        <v>1.4113429103416654E-3</v>
      </c>
      <c r="U200" s="22">
        <v>25.278562867129562</v>
      </c>
      <c r="V200" s="22">
        <v>171.83642617712124</v>
      </c>
      <c r="W200" s="22">
        <v>5.353300374921294</v>
      </c>
      <c r="X200" s="22">
        <v>8565.9960543291963</v>
      </c>
      <c r="Y200" s="22">
        <v>13061.448976111602</v>
      </c>
      <c r="Z200" s="22">
        <v>30832.982511909318</v>
      </c>
      <c r="AA200" s="22">
        <v>0</v>
      </c>
      <c r="AB200" s="22">
        <v>0</v>
      </c>
      <c r="AC200" s="22">
        <v>0</v>
      </c>
      <c r="AD200" s="22">
        <v>1.4198109678037154</v>
      </c>
      <c r="AE200" s="22">
        <v>1281.0210369836288</v>
      </c>
      <c r="AF200" s="22">
        <v>0</v>
      </c>
      <c r="AG200" s="22">
        <v>64.899648172256619</v>
      </c>
      <c r="AH200" s="22">
        <v>6.1202392733307014E-2</v>
      </c>
      <c r="AI200" s="22">
        <v>36323.381385215529</v>
      </c>
      <c r="AJ200" s="22">
        <v>0</v>
      </c>
      <c r="AK200" s="22">
        <v>4.8874804985131872</v>
      </c>
      <c r="AL200" s="22">
        <v>71226.383411835777</v>
      </c>
      <c r="AM200" s="22">
        <v>0.44466674435810172</v>
      </c>
      <c r="AN200" s="22">
        <v>68.22682795110704</v>
      </c>
      <c r="AO200" s="22">
        <v>23.461373904563473</v>
      </c>
      <c r="AP200" s="22">
        <v>7038.7619488077153</v>
      </c>
      <c r="AQ200" s="22">
        <v>4.705417263079112</v>
      </c>
      <c r="AR200" s="22">
        <v>223.42631611857152</v>
      </c>
      <c r="AS200" s="22">
        <v>31117.250137885258</v>
      </c>
      <c r="AT200" s="22">
        <v>0</v>
      </c>
      <c r="AU200" s="22">
        <v>0</v>
      </c>
      <c r="AV200" s="22">
        <v>3.9719155079427328</v>
      </c>
      <c r="AW200" s="22">
        <v>193.47075595755553</v>
      </c>
      <c r="AX200" s="22">
        <v>636.3327648357847</v>
      </c>
      <c r="AY200" s="22">
        <v>25.623291616112081</v>
      </c>
      <c r="AZ200" s="22">
        <v>2935.2723484198709</v>
      </c>
      <c r="BA200" s="22">
        <v>113203.76398690484</v>
      </c>
      <c r="BB200" s="22">
        <v>69.265887353748241</v>
      </c>
      <c r="BC200" s="22">
        <v>43135.087078446821</v>
      </c>
      <c r="BD200" s="22">
        <v>411889.70924228639</v>
      </c>
    </row>
    <row r="201" spans="1:56" x14ac:dyDescent="0.3">
      <c r="A201" s="23" t="s">
        <v>17</v>
      </c>
      <c r="B201" s="22">
        <v>2769.1159022189963</v>
      </c>
      <c r="C201" s="22">
        <v>104987.14380393473</v>
      </c>
      <c r="D201" s="22">
        <v>2956.5420669438699</v>
      </c>
      <c r="E201" s="22">
        <v>30.504986725262246</v>
      </c>
      <c r="F201" s="22">
        <v>439.39056559084997</v>
      </c>
      <c r="G201" s="22">
        <v>3.6327966512194463</v>
      </c>
      <c r="H201" s="22">
        <v>0</v>
      </c>
      <c r="I201" s="22">
        <v>2108.8911286069706</v>
      </c>
      <c r="J201" s="22">
        <v>121826.48296629438</v>
      </c>
      <c r="K201" s="22">
        <v>819.94052653576978</v>
      </c>
      <c r="L201" s="22">
        <v>1.2702086193074988E-2</v>
      </c>
      <c r="M201" s="22">
        <v>0.48550196115753286</v>
      </c>
      <c r="N201" s="22">
        <v>2756.5097445913598</v>
      </c>
      <c r="O201" s="22">
        <v>572.69571811487174</v>
      </c>
      <c r="P201" s="22">
        <v>3.4210952146681972</v>
      </c>
      <c r="Q201" s="22">
        <v>513.28398201652556</v>
      </c>
      <c r="R201" s="22">
        <v>59514.284335822711</v>
      </c>
      <c r="S201" s="22">
        <v>0</v>
      </c>
      <c r="T201" s="22">
        <v>8.3353912284778744</v>
      </c>
      <c r="U201" s="22">
        <v>63.4751473926164</v>
      </c>
      <c r="V201" s="22">
        <v>81.613194319854173</v>
      </c>
      <c r="W201" s="22">
        <v>27.249284369165832</v>
      </c>
      <c r="X201" s="22">
        <v>44601.696738545012</v>
      </c>
      <c r="Y201" s="22">
        <v>82788.055088001915</v>
      </c>
      <c r="Z201" s="22">
        <v>81651.134413600928</v>
      </c>
      <c r="AA201" s="22">
        <v>0</v>
      </c>
      <c r="AB201" s="22">
        <v>0</v>
      </c>
      <c r="AC201" s="22">
        <v>258.77254529696501</v>
      </c>
      <c r="AD201" s="22">
        <v>59.554436787687258</v>
      </c>
      <c r="AE201" s="22">
        <v>62842.540391611656</v>
      </c>
      <c r="AF201" s="22">
        <v>1.8926108427681734</v>
      </c>
      <c r="AG201" s="22">
        <v>98.397261811423959</v>
      </c>
      <c r="AH201" s="22">
        <v>0.50677092569330828</v>
      </c>
      <c r="AI201" s="22">
        <v>4793.7242600934333</v>
      </c>
      <c r="AJ201" s="22">
        <v>0</v>
      </c>
      <c r="AK201" s="22">
        <v>312.88202113655416</v>
      </c>
      <c r="AL201" s="22">
        <v>335964.16518225003</v>
      </c>
      <c r="AM201" s="22">
        <v>2.4647757925755678</v>
      </c>
      <c r="AN201" s="22">
        <v>88.25182782998661</v>
      </c>
      <c r="AO201" s="22">
        <v>69.093503896690891</v>
      </c>
      <c r="AP201" s="22">
        <v>56935.96016591628</v>
      </c>
      <c r="AQ201" s="22">
        <v>57.427543021802357</v>
      </c>
      <c r="AR201" s="22">
        <v>6733.0265854765576</v>
      </c>
      <c r="AS201" s="22">
        <v>40692.454029799941</v>
      </c>
      <c r="AT201" s="22">
        <v>1.9744687315679899</v>
      </c>
      <c r="AU201" s="22">
        <v>350.58040161469023</v>
      </c>
      <c r="AV201" s="22">
        <v>197.25040810615093</v>
      </c>
      <c r="AW201" s="22">
        <v>1549.9098305906014</v>
      </c>
      <c r="AX201" s="22">
        <v>12.494541837635392</v>
      </c>
      <c r="AY201" s="22">
        <v>126.12972515357538</v>
      </c>
      <c r="AZ201" s="22">
        <v>17870.04134187552</v>
      </c>
      <c r="BA201" s="22">
        <v>168232.03825592677</v>
      </c>
      <c r="BB201" s="22">
        <v>219.09405071561946</v>
      </c>
      <c r="BC201" s="22">
        <v>27254.94507229454</v>
      </c>
      <c r="BD201" s="22">
        <v>1233249.4690901043</v>
      </c>
    </row>
    <row r="202" spans="1:56" x14ac:dyDescent="0.3">
      <c r="A202" s="23" t="s">
        <v>18</v>
      </c>
      <c r="B202" s="22">
        <v>0</v>
      </c>
      <c r="C202" s="22">
        <v>0</v>
      </c>
      <c r="D202" s="22">
        <v>0</v>
      </c>
      <c r="E202" s="22">
        <v>0</v>
      </c>
      <c r="F202" s="22">
        <v>0</v>
      </c>
      <c r="G202" s="22">
        <v>6.7744459696399931E-2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0</v>
      </c>
      <c r="AQ202" s="22">
        <v>0</v>
      </c>
      <c r="AR202" s="22">
        <v>0</v>
      </c>
      <c r="AS202" s="22">
        <v>0</v>
      </c>
      <c r="AT202" s="22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6.7744459696399931E-2</v>
      </c>
    </row>
    <row r="203" spans="1:56" x14ac:dyDescent="0.3">
      <c r="A203" s="23" t="s">
        <v>19</v>
      </c>
      <c r="B203" s="22">
        <v>4.0983128658300455E-3</v>
      </c>
      <c r="C203" s="22">
        <v>0.52364001910345326</v>
      </c>
      <c r="D203" s="22">
        <v>174.62311869451383</v>
      </c>
      <c r="E203" s="22">
        <v>1.3136817540503569E-2</v>
      </c>
      <c r="F203" s="22">
        <v>0</v>
      </c>
      <c r="G203" s="22">
        <v>2.8847849087383639</v>
      </c>
      <c r="H203" s="22">
        <v>0</v>
      </c>
      <c r="I203" s="22">
        <v>0.70548765619585807</v>
      </c>
      <c r="J203" s="22">
        <v>105.10415955854566</v>
      </c>
      <c r="K203" s="22">
        <v>30.675107740842222</v>
      </c>
      <c r="L203" s="22">
        <v>1.6936114924099983E-2</v>
      </c>
      <c r="M203" s="22">
        <v>0</v>
      </c>
      <c r="N203" s="22">
        <v>33.21757278663852</v>
      </c>
      <c r="O203" s="22">
        <v>0.4270012751446759</v>
      </c>
      <c r="P203" s="22">
        <v>4.9397001861958285E-2</v>
      </c>
      <c r="Q203" s="22">
        <v>0.87521982177376434</v>
      </c>
      <c r="R203" s="22">
        <v>603.33331133616048</v>
      </c>
      <c r="S203" s="22">
        <v>419.46711686390074</v>
      </c>
      <c r="T203" s="22">
        <v>35.756372633506082</v>
      </c>
      <c r="U203" s="22">
        <v>0</v>
      </c>
      <c r="V203" s="22">
        <v>2.3560748570976191E-3</v>
      </c>
      <c r="W203" s="22">
        <v>3.5353114714504119E-3</v>
      </c>
      <c r="X203" s="22">
        <v>1.5347291661228653</v>
      </c>
      <c r="Y203" s="22">
        <v>187.13549945674376</v>
      </c>
      <c r="Z203" s="22">
        <v>1.270425274805183</v>
      </c>
      <c r="AA203" s="22">
        <v>0</v>
      </c>
      <c r="AB203" s="22">
        <v>0.25968709550286639</v>
      </c>
      <c r="AC203" s="22">
        <v>12.361952551682647</v>
      </c>
      <c r="AD203" s="22">
        <v>0</v>
      </c>
      <c r="AE203" s="22">
        <v>0.90294462749819404</v>
      </c>
      <c r="AF203" s="22">
        <v>0</v>
      </c>
      <c r="AG203" s="22">
        <v>4.2851803924254785E-2</v>
      </c>
      <c r="AH203" s="22">
        <v>1.9009529306109336E-2</v>
      </c>
      <c r="AI203" s="22">
        <v>2.1224903236876447E-3</v>
      </c>
      <c r="AJ203" s="22">
        <v>0</v>
      </c>
      <c r="AK203" s="22">
        <v>0</v>
      </c>
      <c r="AL203" s="22">
        <v>5.5095192244684554</v>
      </c>
      <c r="AM203" s="22">
        <v>1.0307394132327587E-2</v>
      </c>
      <c r="AN203" s="22">
        <v>0.32684020976807149</v>
      </c>
      <c r="AO203" s="22">
        <v>64.428162173720125</v>
      </c>
      <c r="AP203" s="22">
        <v>4.9722357856936243</v>
      </c>
      <c r="AQ203" s="22">
        <v>43.926636741473992</v>
      </c>
      <c r="AR203" s="22">
        <v>0.10522641952954485</v>
      </c>
      <c r="AS203" s="22">
        <v>0.10409908711842998</v>
      </c>
      <c r="AT203" s="22">
        <v>1.1742373014042655</v>
      </c>
      <c r="AU203" s="22">
        <v>88.279499041871162</v>
      </c>
      <c r="AV203" s="22">
        <v>407.34766010803293</v>
      </c>
      <c r="AW203" s="22">
        <v>1.0287777588829909</v>
      </c>
      <c r="AX203" s="22">
        <v>4.0073457837837084E-2</v>
      </c>
      <c r="AY203" s="22">
        <v>4.1966038151788958E-4</v>
      </c>
      <c r="AZ203" s="22">
        <v>385.27479672989926</v>
      </c>
      <c r="BA203" s="22">
        <v>74.933248808807207</v>
      </c>
      <c r="BB203" s="22">
        <v>0</v>
      </c>
      <c r="BC203" s="22">
        <v>37.075865236519519</v>
      </c>
      <c r="BD203" s="22">
        <v>2725.749180064035</v>
      </c>
    </row>
    <row r="204" spans="1:56" x14ac:dyDescent="0.3">
      <c r="A204" s="23" t="s">
        <v>20</v>
      </c>
      <c r="B204" s="22">
        <v>0</v>
      </c>
      <c r="C204" s="22">
        <v>6.2590119272539907E-2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540.29087932522782</v>
      </c>
      <c r="K204" s="22">
        <v>57.395611689795935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3.4710097410195213E-2</v>
      </c>
      <c r="S204" s="22">
        <v>3.0949230946864924E-4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9.8722174539291566E-2</v>
      </c>
      <c r="AA204" s="22">
        <v>0</v>
      </c>
      <c r="AB204" s="22">
        <v>0</v>
      </c>
      <c r="AC204" s="22">
        <v>0</v>
      </c>
      <c r="AD204" s="22">
        <v>0</v>
      </c>
      <c r="AE204" s="22">
        <v>0.63400463212236213</v>
      </c>
      <c r="AF204" s="22">
        <v>0</v>
      </c>
      <c r="AG204" s="22">
        <v>0</v>
      </c>
      <c r="AH204" s="22">
        <v>3.556950680610195E-2</v>
      </c>
      <c r="AI204" s="22">
        <v>0</v>
      </c>
      <c r="AJ204" s="22">
        <v>0</v>
      </c>
      <c r="AK204" s="22">
        <v>0</v>
      </c>
      <c r="AL204" s="22">
        <v>164.84596699536183</v>
      </c>
      <c r="AM204" s="22">
        <v>1.8777035781761976E-2</v>
      </c>
      <c r="AN204" s="22">
        <v>0</v>
      </c>
      <c r="AO204" s="22">
        <v>0</v>
      </c>
      <c r="AP204" s="22">
        <v>8.9417256263424267</v>
      </c>
      <c r="AQ204" s="22">
        <v>0</v>
      </c>
      <c r="AR204" s="22">
        <v>0.10686117924579983</v>
      </c>
      <c r="AS204" s="22">
        <v>7.3265126485822049E-2</v>
      </c>
      <c r="AT204" s="22">
        <v>0</v>
      </c>
      <c r="AU204" s="22">
        <v>0</v>
      </c>
      <c r="AV204" s="22">
        <v>0</v>
      </c>
      <c r="AW204" s="22">
        <v>0</v>
      </c>
      <c r="AX204" s="22">
        <v>7.4983083923539792E-2</v>
      </c>
      <c r="AY204" s="22">
        <v>0</v>
      </c>
      <c r="AZ204" s="22">
        <v>2.8662774950488239E-2</v>
      </c>
      <c r="BA204" s="22">
        <v>0.33691803227925748</v>
      </c>
      <c r="BB204" s="22">
        <v>0</v>
      </c>
      <c r="BC204" s="22">
        <v>14.426030826587454</v>
      </c>
      <c r="BD204" s="22">
        <v>787.40558771844212</v>
      </c>
    </row>
    <row r="205" spans="1:56" x14ac:dyDescent="0.3">
      <c r="A205" s="23" t="s">
        <v>21</v>
      </c>
      <c r="B205" s="22">
        <v>0.31976096083238753</v>
      </c>
      <c r="C205" s="22">
        <v>945.87149014776026</v>
      </c>
      <c r="D205" s="22">
        <v>0.80850779121979499</v>
      </c>
      <c r="E205" s="22">
        <v>1.0249684532516561</v>
      </c>
      <c r="F205" s="22">
        <v>0</v>
      </c>
      <c r="G205" s="22">
        <v>0</v>
      </c>
      <c r="H205" s="22">
        <v>0</v>
      </c>
      <c r="I205" s="22">
        <v>55.043970088625144</v>
      </c>
      <c r="J205" s="22">
        <v>8955.8405014718955</v>
      </c>
      <c r="K205" s="22">
        <v>7.6534496670223412E-2</v>
      </c>
      <c r="L205" s="22">
        <v>0</v>
      </c>
      <c r="M205" s="22">
        <v>0</v>
      </c>
      <c r="N205" s="22">
        <v>1.6076462750064725E-2</v>
      </c>
      <c r="O205" s="22">
        <v>0.5509412023184399</v>
      </c>
      <c r="P205" s="22">
        <v>0</v>
      </c>
      <c r="Q205" s="22">
        <v>0.78542353022815281</v>
      </c>
      <c r="R205" s="22">
        <v>132.29244450816697</v>
      </c>
      <c r="S205" s="22">
        <v>443.73460337111726</v>
      </c>
      <c r="T205" s="22">
        <v>0</v>
      </c>
      <c r="U205" s="22">
        <v>0</v>
      </c>
      <c r="V205" s="22">
        <v>0.1838270490230082</v>
      </c>
      <c r="W205" s="22">
        <v>0</v>
      </c>
      <c r="X205" s="22">
        <v>86.26808283524781</v>
      </c>
      <c r="Y205" s="22">
        <v>543.56767755473891</v>
      </c>
      <c r="Z205" s="22">
        <v>13237.263762297362</v>
      </c>
      <c r="AA205" s="22">
        <v>0</v>
      </c>
      <c r="AB205" s="22">
        <v>0</v>
      </c>
      <c r="AC205" s="22">
        <v>0</v>
      </c>
      <c r="AD205" s="22">
        <v>0</v>
      </c>
      <c r="AE205" s="22">
        <v>85.562829645203266</v>
      </c>
      <c r="AF205" s="22">
        <v>0</v>
      </c>
      <c r="AG205" s="22">
        <v>3.3434084816864269</v>
      </c>
      <c r="AH205" s="22">
        <v>0</v>
      </c>
      <c r="AI205" s="22">
        <v>0.16560218008693905</v>
      </c>
      <c r="AJ205" s="22">
        <v>0</v>
      </c>
      <c r="AK205" s="22">
        <v>0</v>
      </c>
      <c r="AL205" s="22">
        <v>6748.1122796611853</v>
      </c>
      <c r="AM205" s="22">
        <v>2.124716645851589E-2</v>
      </c>
      <c r="AN205" s="22">
        <v>6.3978322396579343E-2</v>
      </c>
      <c r="AO205" s="22">
        <v>2.7956788912314831E-2</v>
      </c>
      <c r="AP205" s="22">
        <v>43.608882500838483</v>
      </c>
      <c r="AQ205" s="22">
        <v>0</v>
      </c>
      <c r="AR205" s="22">
        <v>3.7541538296161572</v>
      </c>
      <c r="AS205" s="22">
        <v>9426.4832956721712</v>
      </c>
      <c r="AT205" s="22">
        <v>0</v>
      </c>
      <c r="AU205" s="22">
        <v>0</v>
      </c>
      <c r="AV205" s="22">
        <v>1.7473437070743097E-2</v>
      </c>
      <c r="AW205" s="22">
        <v>0.40770924061060976</v>
      </c>
      <c r="AX205" s="22">
        <v>0</v>
      </c>
      <c r="AY205" s="22">
        <v>3.2742987470837849E-2</v>
      </c>
      <c r="AZ205" s="22">
        <v>120.76661942975926</v>
      </c>
      <c r="BA205" s="22">
        <v>5832.4369542031554</v>
      </c>
      <c r="BB205" s="22">
        <v>0</v>
      </c>
      <c r="BC205" s="22">
        <v>87.511208663187915</v>
      </c>
      <c r="BD205" s="22">
        <v>46755.964914431032</v>
      </c>
    </row>
    <row r="206" spans="1:56" x14ac:dyDescent="0.3">
      <c r="A206" s="23" t="s">
        <v>22</v>
      </c>
      <c r="B206" s="22">
        <v>2.7977488786924257E-2</v>
      </c>
      <c r="C206" s="22">
        <v>0.4751958932532554</v>
      </c>
      <c r="D206" s="22">
        <v>7.0740398090214901E-2</v>
      </c>
      <c r="E206" s="22">
        <v>8.9679626096791504E-2</v>
      </c>
      <c r="F206" s="22">
        <v>0</v>
      </c>
      <c r="G206" s="22">
        <v>0</v>
      </c>
      <c r="H206" s="22">
        <v>0</v>
      </c>
      <c r="I206" s="22">
        <v>4.8160727686502618</v>
      </c>
      <c r="J206" s="22">
        <v>9.4549340411319935</v>
      </c>
      <c r="K206" s="22">
        <v>6.6963866284054149E-3</v>
      </c>
      <c r="L206" s="22">
        <v>0</v>
      </c>
      <c r="M206" s="22">
        <v>0</v>
      </c>
      <c r="N206" s="22">
        <v>1.4066102852346219E-3</v>
      </c>
      <c r="O206" s="22">
        <v>7.4616129810326694E-3</v>
      </c>
      <c r="P206" s="22">
        <v>0</v>
      </c>
      <c r="Q206" s="22">
        <v>6.8720640420714296E-2</v>
      </c>
      <c r="R206" s="22">
        <v>6470.6726584831504</v>
      </c>
      <c r="S206" s="22">
        <v>57.147847533879769</v>
      </c>
      <c r="T206" s="22">
        <v>0</v>
      </c>
      <c r="U206" s="22">
        <v>0</v>
      </c>
      <c r="V206" s="22">
        <v>17.485686493886373</v>
      </c>
      <c r="W206" s="22">
        <v>2.4134110861923221E-2</v>
      </c>
      <c r="X206" s="22">
        <v>0</v>
      </c>
      <c r="Y206" s="22">
        <v>0.50993769107078868</v>
      </c>
      <c r="Z206" s="22">
        <v>2566.7017741508193</v>
      </c>
      <c r="AA206" s="22">
        <v>0</v>
      </c>
      <c r="AB206" s="22">
        <v>0</v>
      </c>
      <c r="AC206" s="22">
        <v>0</v>
      </c>
      <c r="AD206" s="22">
        <v>0</v>
      </c>
      <c r="AE206" s="22">
        <v>7.3779016298070097</v>
      </c>
      <c r="AF206" s="22">
        <v>0</v>
      </c>
      <c r="AG206" s="22">
        <v>0.29253156189858148</v>
      </c>
      <c r="AH206" s="22">
        <v>0</v>
      </c>
      <c r="AI206" s="22">
        <v>24.340395767218062</v>
      </c>
      <c r="AJ206" s="22">
        <v>0</v>
      </c>
      <c r="AK206" s="22">
        <v>0</v>
      </c>
      <c r="AL206" s="22">
        <v>2918.5192475531958</v>
      </c>
      <c r="AM206" s="22">
        <v>7.5694797063151169</v>
      </c>
      <c r="AN206" s="22">
        <v>5.5977840221551681E-3</v>
      </c>
      <c r="AO206" s="22">
        <v>2.4460795535409027E-3</v>
      </c>
      <c r="AP206" s="22">
        <v>73.122876883092786</v>
      </c>
      <c r="AQ206" s="22">
        <v>0</v>
      </c>
      <c r="AR206" s="22">
        <v>0.32846973063584967</v>
      </c>
      <c r="AS206" s="22">
        <v>0.44334423933859696</v>
      </c>
      <c r="AT206" s="22">
        <v>0</v>
      </c>
      <c r="AU206" s="22">
        <v>0</v>
      </c>
      <c r="AV206" s="22">
        <v>1.5288385687957514E-3</v>
      </c>
      <c r="AW206" s="22">
        <v>9.7874950803062844E-3</v>
      </c>
      <c r="AX206" s="22">
        <v>0</v>
      </c>
      <c r="AY206" s="22">
        <v>2.8648480490898682E-3</v>
      </c>
      <c r="AZ206" s="22">
        <v>417.87094517100621</v>
      </c>
      <c r="BA206" s="22">
        <v>510.30913549260822</v>
      </c>
      <c r="BB206" s="22">
        <v>0</v>
      </c>
      <c r="BC206" s="22">
        <v>73.020318371681725</v>
      </c>
      <c r="BD206" s="22">
        <v>13160.777795082062</v>
      </c>
    </row>
    <row r="207" spans="1:56" x14ac:dyDescent="0.3">
      <c r="A207" s="23" t="s">
        <v>23</v>
      </c>
      <c r="B207" s="22">
        <v>1.318293140342218</v>
      </c>
      <c r="C207" s="22">
        <v>8736.0998786598975</v>
      </c>
      <c r="D207" s="22">
        <v>568.57751898992171</v>
      </c>
      <c r="E207" s="22">
        <v>4.225684328291436</v>
      </c>
      <c r="F207" s="22">
        <v>0</v>
      </c>
      <c r="G207" s="22">
        <v>5.0808344772299951E-2</v>
      </c>
      <c r="H207" s="22">
        <v>0</v>
      </c>
      <c r="I207" s="22">
        <v>294.27875440680282</v>
      </c>
      <c r="J207" s="22">
        <v>6327.8404326327063</v>
      </c>
      <c r="K207" s="22">
        <v>0.31553227040991733</v>
      </c>
      <c r="L207" s="22">
        <v>9.5971317903233239E-2</v>
      </c>
      <c r="M207" s="22">
        <v>0</v>
      </c>
      <c r="N207" s="22">
        <v>99.963953048183797</v>
      </c>
      <c r="O207" s="22">
        <v>1446.0816474135574</v>
      </c>
      <c r="P207" s="22">
        <v>0.17641786379270818</v>
      </c>
      <c r="Q207" s="22">
        <v>3.2493922597023333</v>
      </c>
      <c r="R207" s="22">
        <v>41414.323145101574</v>
      </c>
      <c r="S207" s="22">
        <v>34404.644301667489</v>
      </c>
      <c r="T207" s="22">
        <v>0</v>
      </c>
      <c r="U207" s="22">
        <v>0</v>
      </c>
      <c r="V207" s="22">
        <v>38.754046016194557</v>
      </c>
      <c r="W207" s="22">
        <v>1.1371940147966981</v>
      </c>
      <c r="X207" s="22">
        <v>1073.2614967938514</v>
      </c>
      <c r="Y207" s="22">
        <v>0</v>
      </c>
      <c r="Z207" s="22">
        <v>2118.2648128658484</v>
      </c>
      <c r="AA207" s="22">
        <v>0</v>
      </c>
      <c r="AB207" s="22">
        <v>1.0937907555147905</v>
      </c>
      <c r="AC207" s="22">
        <v>3.5283572758541631E-2</v>
      </c>
      <c r="AD207" s="22">
        <v>0</v>
      </c>
      <c r="AE207" s="22">
        <v>20640.364874696566</v>
      </c>
      <c r="AF207" s="22">
        <v>10.542731540252237</v>
      </c>
      <c r="AG207" s="22">
        <v>13.808171012363163</v>
      </c>
      <c r="AH207" s="22">
        <v>0</v>
      </c>
      <c r="AI207" s="22">
        <v>5541.1718400106674</v>
      </c>
      <c r="AJ207" s="22">
        <v>0</v>
      </c>
      <c r="AK207" s="22">
        <v>0</v>
      </c>
      <c r="AL207" s="22">
        <v>10107.14049522618</v>
      </c>
      <c r="AM207" s="22">
        <v>231.05809797123169</v>
      </c>
      <c r="AN207" s="22">
        <v>0.26376635636338341</v>
      </c>
      <c r="AO207" s="22">
        <v>0.11525873250180411</v>
      </c>
      <c r="AP207" s="22">
        <v>11126.290900133969</v>
      </c>
      <c r="AQ207" s="22">
        <v>0</v>
      </c>
      <c r="AR207" s="22">
        <v>333.72157604758422</v>
      </c>
      <c r="AS207" s="22">
        <v>8101.6202084769884</v>
      </c>
      <c r="AT207" s="22">
        <v>6.9155802606741604E-2</v>
      </c>
      <c r="AU207" s="22">
        <v>6.4921773875716599E-2</v>
      </c>
      <c r="AV207" s="22">
        <v>0.73395836326523123</v>
      </c>
      <c r="AW207" s="22">
        <v>1.2231771452216145</v>
      </c>
      <c r="AX207" s="22">
        <v>0</v>
      </c>
      <c r="AY207" s="22">
        <v>6.0372270632873359</v>
      </c>
      <c r="AZ207" s="22">
        <v>3271.7459122795835</v>
      </c>
      <c r="BA207" s="22">
        <v>24064.240524049008</v>
      </c>
      <c r="BB207" s="22">
        <v>0</v>
      </c>
      <c r="BC207" s="22">
        <v>5132.7668918206818</v>
      </c>
      <c r="BD207" s="22">
        <v>185116.7680439665</v>
      </c>
    </row>
    <row r="208" spans="1:56" x14ac:dyDescent="0.3">
      <c r="A208" s="23" t="s">
        <v>24</v>
      </c>
      <c r="B208" s="22">
        <v>110.02446891557909</v>
      </c>
      <c r="C208" s="22">
        <v>19852.809610936863</v>
      </c>
      <c r="D208" s="22">
        <v>1408.7188764453917</v>
      </c>
      <c r="E208" s="22">
        <v>133.84782517013818</v>
      </c>
      <c r="F208" s="22">
        <v>0</v>
      </c>
      <c r="G208" s="22">
        <v>0</v>
      </c>
      <c r="H208" s="22">
        <v>0</v>
      </c>
      <c r="I208" s="22">
        <v>4361.3230326828925</v>
      </c>
      <c r="J208" s="22">
        <v>281951.58436866954</v>
      </c>
      <c r="K208" s="22">
        <v>1107.6448129869002</v>
      </c>
      <c r="L208" s="22">
        <v>0</v>
      </c>
      <c r="M208" s="22">
        <v>0</v>
      </c>
      <c r="N208" s="22">
        <v>433.95765354435048</v>
      </c>
      <c r="O208" s="22">
        <v>175.27618551359322</v>
      </c>
      <c r="P208" s="22">
        <v>0</v>
      </c>
      <c r="Q208" s="22">
        <v>2928.7971107003923</v>
      </c>
      <c r="R208" s="22">
        <v>68661.633673166696</v>
      </c>
      <c r="S208" s="22">
        <v>74971.688344363778</v>
      </c>
      <c r="T208" s="22">
        <v>0</v>
      </c>
      <c r="U208" s="22">
        <v>0</v>
      </c>
      <c r="V208" s="22">
        <v>20.738046714336964</v>
      </c>
      <c r="W208" s="22">
        <v>37.763785706013756</v>
      </c>
      <c r="X208" s="22">
        <v>29126.387175491102</v>
      </c>
      <c r="Y208" s="22">
        <v>12242.329625529672</v>
      </c>
      <c r="Z208" s="22">
        <v>0</v>
      </c>
      <c r="AA208" s="22">
        <v>0</v>
      </c>
      <c r="AB208" s="22">
        <v>0</v>
      </c>
      <c r="AC208" s="22">
        <v>985.29263700655349</v>
      </c>
      <c r="AD208" s="22">
        <v>0</v>
      </c>
      <c r="AE208" s="22">
        <v>35122.868087140632</v>
      </c>
      <c r="AF208" s="22">
        <v>6854.7471036211537</v>
      </c>
      <c r="AG208" s="22">
        <v>273.0346307165708</v>
      </c>
      <c r="AH208" s="22">
        <v>0.68282243272598764</v>
      </c>
      <c r="AI208" s="22">
        <v>5058.8522509813884</v>
      </c>
      <c r="AJ208" s="22">
        <v>0</v>
      </c>
      <c r="AK208" s="22">
        <v>0</v>
      </c>
      <c r="AL208" s="22">
        <v>760460.88062565518</v>
      </c>
      <c r="AM208" s="22">
        <v>1622.6998596388912</v>
      </c>
      <c r="AN208" s="22">
        <v>93.867093188467123</v>
      </c>
      <c r="AO208" s="22">
        <v>181.44893057679758</v>
      </c>
      <c r="AP208" s="22">
        <v>430103.20846422948</v>
      </c>
      <c r="AQ208" s="22">
        <v>20.585071974803256</v>
      </c>
      <c r="AR208" s="22">
        <v>439.44968554902857</v>
      </c>
      <c r="AS208" s="22">
        <v>169761.53791717903</v>
      </c>
      <c r="AT208" s="22">
        <v>0</v>
      </c>
      <c r="AU208" s="22">
        <v>0</v>
      </c>
      <c r="AV208" s="22">
        <v>185.1231205725766</v>
      </c>
      <c r="AW208" s="22">
        <v>74.512400469198397</v>
      </c>
      <c r="AX208" s="22">
        <v>4511.3935356682332</v>
      </c>
      <c r="AY208" s="22">
        <v>2.49416993774055</v>
      </c>
      <c r="AZ208" s="22">
        <v>17711.647930036506</v>
      </c>
      <c r="BA208" s="22">
        <v>444333.99211848713</v>
      </c>
      <c r="BB208" s="22">
        <v>38.937489722404422</v>
      </c>
      <c r="BC208" s="22">
        <v>23468.423992214124</v>
      </c>
      <c r="BD208" s="22">
        <v>2398830.2045335365</v>
      </c>
    </row>
    <row r="209" spans="1:56" x14ac:dyDescent="0.3">
      <c r="A209" s="23" t="s">
        <v>25</v>
      </c>
      <c r="B209" s="22">
        <v>0</v>
      </c>
      <c r="C209" s="22">
        <v>0</v>
      </c>
      <c r="D209" s="22">
        <v>0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  <c r="AQ209" s="22"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</row>
    <row r="210" spans="1:56" x14ac:dyDescent="0.3">
      <c r="A210" s="23" t="s">
        <v>26</v>
      </c>
      <c r="B210" s="22">
        <v>0</v>
      </c>
      <c r="C210" s="22">
        <v>0</v>
      </c>
      <c r="D210" s="22">
        <v>0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0</v>
      </c>
      <c r="AQ210" s="22">
        <v>0</v>
      </c>
      <c r="AR210" s="22">
        <v>26.787288438284811</v>
      </c>
      <c r="AS210" s="22">
        <v>0</v>
      </c>
      <c r="AT210" s="22">
        <v>0</v>
      </c>
      <c r="AU210" s="22">
        <v>0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26.787288438284811</v>
      </c>
    </row>
    <row r="211" spans="1:56" x14ac:dyDescent="0.3">
      <c r="A211" s="23" t="s">
        <v>27</v>
      </c>
      <c r="B211" s="22">
        <v>1.3463475411668391E-5</v>
      </c>
      <c r="C211" s="22">
        <v>186.41040027421306</v>
      </c>
      <c r="D211" s="22">
        <v>3.4042069234761598E-5</v>
      </c>
      <c r="E211" s="22">
        <v>4.3156104898380494E-5</v>
      </c>
      <c r="F211" s="22">
        <v>0</v>
      </c>
      <c r="G211" s="22">
        <v>0</v>
      </c>
      <c r="H211" s="22">
        <v>0</v>
      </c>
      <c r="I211" s="22">
        <v>2.3176160589449706E-3</v>
      </c>
      <c r="J211" s="22">
        <v>1.3123314133111066E-3</v>
      </c>
      <c r="K211" s="22">
        <v>3.2224706586495897E-6</v>
      </c>
      <c r="L211" s="22">
        <v>0</v>
      </c>
      <c r="M211" s="22">
        <v>0</v>
      </c>
      <c r="N211" s="22">
        <v>13.340013865445876</v>
      </c>
      <c r="O211" s="22">
        <v>80.651644948427617</v>
      </c>
      <c r="P211" s="22">
        <v>34.174257231013087</v>
      </c>
      <c r="Q211" s="22">
        <v>676.83351855393221</v>
      </c>
      <c r="R211" s="22">
        <v>2.1663489792374224</v>
      </c>
      <c r="S211" s="22">
        <v>1020.8303000777604</v>
      </c>
      <c r="T211" s="22">
        <v>0</v>
      </c>
      <c r="U211" s="22">
        <v>106.69328999309887</v>
      </c>
      <c r="V211" s="22">
        <v>7.7400034953552423E-6</v>
      </c>
      <c r="W211" s="22">
        <v>1.1613944719865039E-5</v>
      </c>
      <c r="X211" s="22">
        <v>3.6323014824594228E-3</v>
      </c>
      <c r="Y211" s="22">
        <v>83.640660290496058</v>
      </c>
      <c r="Z211" s="22">
        <v>4.0001828526217359E-3</v>
      </c>
      <c r="AA211" s="22">
        <v>0</v>
      </c>
      <c r="AB211" s="22">
        <v>55.317585370841584</v>
      </c>
      <c r="AC211" s="22">
        <v>0</v>
      </c>
      <c r="AD211" s="22">
        <v>282.13450449185063</v>
      </c>
      <c r="AE211" s="22">
        <v>1.8531773073347997E-3</v>
      </c>
      <c r="AF211" s="22">
        <v>0</v>
      </c>
      <c r="AG211" s="22">
        <v>1.4077358839293755E-4</v>
      </c>
      <c r="AH211" s="22">
        <v>0</v>
      </c>
      <c r="AI211" s="22">
        <v>90.149535370722674</v>
      </c>
      <c r="AJ211" s="22">
        <v>0</v>
      </c>
      <c r="AK211" s="22">
        <v>0</v>
      </c>
      <c r="AL211" s="22">
        <v>5.7955934002649071E-3</v>
      </c>
      <c r="AM211" s="22">
        <v>8.9460796726777864E-7</v>
      </c>
      <c r="AN211" s="22">
        <v>239.61497932578254</v>
      </c>
      <c r="AO211" s="22">
        <v>1.1771153649599314E-6</v>
      </c>
      <c r="AP211" s="22">
        <v>6.3560541623537985E-4</v>
      </c>
      <c r="AQ211" s="22">
        <v>0</v>
      </c>
      <c r="AR211" s="22">
        <v>268.5010900458945</v>
      </c>
      <c r="AS211" s="22">
        <v>2.1334846421347563E-4</v>
      </c>
      <c r="AT211" s="22">
        <v>0</v>
      </c>
      <c r="AU211" s="22">
        <v>0</v>
      </c>
      <c r="AV211" s="22">
        <v>7.35715797659864E-7</v>
      </c>
      <c r="AW211" s="22">
        <v>727.52978064058811</v>
      </c>
      <c r="AX211" s="22">
        <v>0</v>
      </c>
      <c r="AY211" s="22">
        <v>1.3786373595157799E-6</v>
      </c>
      <c r="AZ211" s="22">
        <v>4.6332347293563822E-2</v>
      </c>
      <c r="BA211" s="22">
        <v>0.2455736663994498</v>
      </c>
      <c r="BB211" s="22">
        <v>0</v>
      </c>
      <c r="BC211" s="22">
        <v>0.27607382475802189</v>
      </c>
      <c r="BD211" s="22">
        <v>3868.5759076518843</v>
      </c>
    </row>
    <row r="212" spans="1:56" x14ac:dyDescent="0.3">
      <c r="A212" s="23" t="s">
        <v>28</v>
      </c>
      <c r="B212" s="22">
        <v>0</v>
      </c>
      <c r="C212" s="22">
        <v>0</v>
      </c>
      <c r="D212" s="22">
        <v>0.94277706410823248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1.412754253252007</v>
      </c>
      <c r="AO212" s="22">
        <v>0</v>
      </c>
      <c r="AP212" s="22">
        <v>0</v>
      </c>
      <c r="AQ212" s="22"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v>0.30626141154414138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2.661792728904381</v>
      </c>
    </row>
    <row r="213" spans="1:56" x14ac:dyDescent="0.3">
      <c r="A213" s="23" t="s">
        <v>29</v>
      </c>
      <c r="B213" s="22">
        <v>4.6983544358731129</v>
      </c>
      <c r="C213" s="22">
        <v>986.21822754447601</v>
      </c>
      <c r="D213" s="22">
        <v>1051.8262831898942</v>
      </c>
      <c r="E213" s="22">
        <v>15.060203304459046</v>
      </c>
      <c r="F213" s="22">
        <v>0</v>
      </c>
      <c r="G213" s="22">
        <v>0</v>
      </c>
      <c r="H213" s="22">
        <v>0</v>
      </c>
      <c r="I213" s="22">
        <v>822.45432615730033</v>
      </c>
      <c r="J213" s="22">
        <v>50933.446611517662</v>
      </c>
      <c r="K213" s="22">
        <v>1086.3714163614516</v>
      </c>
      <c r="L213" s="22">
        <v>0</v>
      </c>
      <c r="M213" s="22">
        <v>0</v>
      </c>
      <c r="N213" s="22">
        <v>1126.13385623972</v>
      </c>
      <c r="O213" s="22">
        <v>3.4525447385544945</v>
      </c>
      <c r="P213" s="22">
        <v>0</v>
      </c>
      <c r="Q213" s="22">
        <v>11.540489863679426</v>
      </c>
      <c r="R213" s="22">
        <v>950.13853155295942</v>
      </c>
      <c r="S213" s="22">
        <v>8477.4334514798338</v>
      </c>
      <c r="T213" s="22">
        <v>0</v>
      </c>
      <c r="U213" s="22">
        <v>0</v>
      </c>
      <c r="V213" s="22">
        <v>2.7010321365135046</v>
      </c>
      <c r="W213" s="22">
        <v>1213.6785339619123</v>
      </c>
      <c r="X213" s="22">
        <v>1313.1688530316108</v>
      </c>
      <c r="Y213" s="22">
        <v>2625.5812651736223</v>
      </c>
      <c r="Z213" s="22">
        <v>4663.8806456453203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57.674795962424483</v>
      </c>
      <c r="AH213" s="22">
        <v>0.67255483082627732</v>
      </c>
      <c r="AI213" s="22">
        <v>987.93555567186161</v>
      </c>
      <c r="AJ213" s="22">
        <v>0</v>
      </c>
      <c r="AK213" s="22">
        <v>0</v>
      </c>
      <c r="AL213" s="22">
        <v>82863.625774956134</v>
      </c>
      <c r="AM213" s="22">
        <v>4869.8513278564005</v>
      </c>
      <c r="AN213" s="22">
        <v>0.94005482735978385</v>
      </c>
      <c r="AO213" s="22">
        <v>0.41077842291008831</v>
      </c>
      <c r="AP213" s="22">
        <v>62584.075655217348</v>
      </c>
      <c r="AQ213" s="22">
        <v>0</v>
      </c>
      <c r="AR213" s="22">
        <v>113.44721911169215</v>
      </c>
      <c r="AS213" s="22">
        <v>76718.196407601674</v>
      </c>
      <c r="AT213" s="22">
        <v>0</v>
      </c>
      <c r="AU213" s="22">
        <v>0</v>
      </c>
      <c r="AV213" s="22">
        <v>5.7124465695364917</v>
      </c>
      <c r="AW213" s="22">
        <v>3.0410379867485955</v>
      </c>
      <c r="AX213" s="22">
        <v>33877.548552248787</v>
      </c>
      <c r="AY213" s="22">
        <v>31.460634365926577</v>
      </c>
      <c r="AZ213" s="22">
        <v>4313.0713857226829</v>
      </c>
      <c r="BA213" s="22">
        <v>85708.085685492348</v>
      </c>
      <c r="BB213" s="22">
        <v>17.306592137026037</v>
      </c>
      <c r="BC213" s="22">
        <v>1287.2897220658324</v>
      </c>
      <c r="BD213" s="22">
        <v>428728.1308073824</v>
      </c>
    </row>
    <row r="214" spans="1:56" x14ac:dyDescent="0.3">
      <c r="A214" s="23" t="s">
        <v>30</v>
      </c>
      <c r="B214" s="22">
        <v>0</v>
      </c>
      <c r="C214" s="22">
        <v>0</v>
      </c>
      <c r="D214" s="22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  <c r="AQ214" s="22"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</row>
    <row r="215" spans="1:56" x14ac:dyDescent="0.3">
      <c r="A215" s="25" t="s">
        <v>31</v>
      </c>
      <c r="B215" s="22">
        <v>1.2385628258357952E-2</v>
      </c>
      <c r="C215" s="22">
        <v>0.21036911956458015</v>
      </c>
      <c r="D215" s="22">
        <v>3.1316758993864616E-2</v>
      </c>
      <c r="E215" s="22">
        <v>3.9701151152011831E-2</v>
      </c>
      <c r="F215" s="22">
        <v>0</v>
      </c>
      <c r="G215" s="22">
        <v>0</v>
      </c>
      <c r="H215" s="22">
        <v>0</v>
      </c>
      <c r="I215" s="22">
        <v>2.1320743770820978</v>
      </c>
      <c r="J215" s="22">
        <v>1.2072699314286992</v>
      </c>
      <c r="K215" s="22">
        <v>2.9644889176912602E-3</v>
      </c>
      <c r="L215" s="22">
        <v>0</v>
      </c>
      <c r="M215" s="22">
        <v>0</v>
      </c>
      <c r="N215" s="22">
        <v>6.2270607022604611E-4</v>
      </c>
      <c r="O215" s="22">
        <v>3.3032544591350623E-3</v>
      </c>
      <c r="P215" s="22">
        <v>0</v>
      </c>
      <c r="Q215" s="22">
        <v>3.042261270872363E-2</v>
      </c>
      <c r="R215" s="22">
        <v>1.8931046287743767</v>
      </c>
      <c r="S215" s="22">
        <v>2.712776326385256</v>
      </c>
      <c r="T215" s="22">
        <v>0</v>
      </c>
      <c r="U215" s="22">
        <v>0</v>
      </c>
      <c r="V215" s="22">
        <v>7.1203610569064548E-3</v>
      </c>
      <c r="W215" s="22">
        <v>1.0684165678997012E-2</v>
      </c>
      <c r="X215" s="22">
        <v>3.3415098634216602</v>
      </c>
      <c r="Y215" s="22">
        <v>0.22574930597345133</v>
      </c>
      <c r="Z215" s="22">
        <v>250.59936391296699</v>
      </c>
      <c r="AA215" s="22">
        <v>0</v>
      </c>
      <c r="AB215" s="22">
        <v>0</v>
      </c>
      <c r="AC215" s="22">
        <v>0</v>
      </c>
      <c r="AD215" s="22">
        <v>0</v>
      </c>
      <c r="AE215" s="22">
        <v>1.7048172573317233</v>
      </c>
      <c r="AF215" s="22">
        <v>0</v>
      </c>
      <c r="AG215" s="22">
        <v>0</v>
      </c>
      <c r="AH215" s="22">
        <v>0</v>
      </c>
      <c r="AI215" s="22">
        <v>6.4144385730865198E-3</v>
      </c>
      <c r="AJ215" s="22">
        <v>0</v>
      </c>
      <c r="AK215" s="22">
        <v>0</v>
      </c>
      <c r="AL215" s="22">
        <v>5.3316148466437223</v>
      </c>
      <c r="AM215" s="22">
        <v>8.2298822412086995E-4</v>
      </c>
      <c r="AN215" s="22">
        <v>3.9579218917332475</v>
      </c>
      <c r="AO215" s="22">
        <v>1.0828788913566558E-3</v>
      </c>
      <c r="AP215" s="22">
        <v>0.58472067306392084</v>
      </c>
      <c r="AQ215" s="22">
        <v>0</v>
      </c>
      <c r="AR215" s="22">
        <v>0.14541347898529025</v>
      </c>
      <c r="AS215" s="22">
        <v>0.19626839923884426</v>
      </c>
      <c r="AT215" s="22">
        <v>0</v>
      </c>
      <c r="AU215" s="22">
        <v>0</v>
      </c>
      <c r="AV215" s="22">
        <v>6.7681650502507071E-4</v>
      </c>
      <c r="AW215" s="22">
        <v>4.3329219633835439E-3</v>
      </c>
      <c r="AX215" s="22">
        <v>0</v>
      </c>
      <c r="AY215" s="22">
        <v>1.2682676141145544E-3</v>
      </c>
      <c r="AZ215" s="22">
        <v>4.6675023912223343</v>
      </c>
      <c r="BA215" s="22">
        <v>225.91374433896499</v>
      </c>
      <c r="BB215" s="22">
        <v>0</v>
      </c>
      <c r="BC215" s="22">
        <v>3.3896611272380719</v>
      </c>
      <c r="BD215" s="22">
        <v>508.36700130908622</v>
      </c>
    </row>
    <row r="216" spans="1:56" x14ac:dyDescent="0.3">
      <c r="A216" s="23" t="s">
        <v>32</v>
      </c>
      <c r="B216" s="22">
        <v>0</v>
      </c>
      <c r="C216" s="22">
        <v>0</v>
      </c>
      <c r="D216" s="22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</row>
    <row r="217" spans="1:56" x14ac:dyDescent="0.3">
      <c r="A217" s="23" t="s">
        <v>33</v>
      </c>
      <c r="B217" s="22">
        <v>4.2513631782684372E-2</v>
      </c>
      <c r="C217" s="22">
        <v>6948.5006335117787</v>
      </c>
      <c r="D217" s="22">
        <v>2638.1670812052271</v>
      </c>
      <c r="E217" s="22">
        <v>3.0718673355529984</v>
      </c>
      <c r="F217" s="22">
        <v>0</v>
      </c>
      <c r="G217" s="22">
        <v>26.890316470739752</v>
      </c>
      <c r="H217" s="22">
        <v>0</v>
      </c>
      <c r="I217" s="22">
        <v>7.3183388932570379</v>
      </c>
      <c r="J217" s="22">
        <v>320.78225803596393</v>
      </c>
      <c r="K217" s="22">
        <v>29.689305660877682</v>
      </c>
      <c r="L217" s="22">
        <v>8.9831976243246991</v>
      </c>
      <c r="M217" s="22">
        <v>24.465629350772765</v>
      </c>
      <c r="N217" s="22">
        <v>143.54417947592447</v>
      </c>
      <c r="O217" s="22">
        <v>117.91985165546444</v>
      </c>
      <c r="P217" s="22">
        <v>28.706714796349473</v>
      </c>
      <c r="Q217" s="22">
        <v>71.786531942967443</v>
      </c>
      <c r="R217" s="22">
        <v>9618.7273597517324</v>
      </c>
      <c r="S217" s="22">
        <v>10251.243639635581</v>
      </c>
      <c r="T217" s="22">
        <v>95.646709033854648</v>
      </c>
      <c r="U217" s="22">
        <v>35.218650984665921</v>
      </c>
      <c r="V217" s="22">
        <v>6.4206466876022663</v>
      </c>
      <c r="W217" s="22">
        <v>3.6673366591279587E-2</v>
      </c>
      <c r="X217" s="22">
        <v>913.8104009502548</v>
      </c>
      <c r="Y217" s="22">
        <v>575.26483815485813</v>
      </c>
      <c r="Z217" s="22">
        <v>82.957428520649216</v>
      </c>
      <c r="AA217" s="22">
        <v>0</v>
      </c>
      <c r="AB217" s="22">
        <v>140.28466260214083</v>
      </c>
      <c r="AC217" s="22">
        <v>46.112806909593239</v>
      </c>
      <c r="AD217" s="22">
        <v>34.719035594404964</v>
      </c>
      <c r="AE217" s="22">
        <v>6.1796223540496804</v>
      </c>
      <c r="AF217" s="22">
        <v>10.257640272363224</v>
      </c>
      <c r="AG217" s="22">
        <v>0.44452092187710124</v>
      </c>
      <c r="AH217" s="22">
        <v>1.8392904747316332E-2</v>
      </c>
      <c r="AI217" s="22">
        <v>0</v>
      </c>
      <c r="AJ217" s="22">
        <v>0</v>
      </c>
      <c r="AK217" s="22">
        <v>10.153200896997939</v>
      </c>
      <c r="AL217" s="22">
        <v>165.29021375233219</v>
      </c>
      <c r="AM217" s="22">
        <v>0.30891647493673074</v>
      </c>
      <c r="AN217" s="22">
        <v>176.41649059282179</v>
      </c>
      <c r="AO217" s="22">
        <v>39.964480141954844</v>
      </c>
      <c r="AP217" s="22">
        <v>37.169434242240825</v>
      </c>
      <c r="AQ217" s="22">
        <v>39.571232520159612</v>
      </c>
      <c r="AR217" s="22">
        <v>33.74776289177742</v>
      </c>
      <c r="AS217" s="22">
        <v>90.969777710093183</v>
      </c>
      <c r="AT217" s="22">
        <v>16.130238122294895</v>
      </c>
      <c r="AU217" s="22">
        <v>3.1049544027516633</v>
      </c>
      <c r="AV217" s="22">
        <v>455.38481527855129</v>
      </c>
      <c r="AW217" s="22">
        <v>193.70608622205168</v>
      </c>
      <c r="AX217" s="22">
        <v>3.8773568826349303E-2</v>
      </c>
      <c r="AY217" s="22">
        <v>7.8881148219433266</v>
      </c>
      <c r="AZ217" s="22">
        <v>1854.3761912466571</v>
      </c>
      <c r="BA217" s="22">
        <v>775.62246814643925</v>
      </c>
      <c r="BB217" s="22">
        <v>43.360688234426988</v>
      </c>
      <c r="BC217" s="22">
        <v>857.28522304463672</v>
      </c>
      <c r="BD217" s="22">
        <v>36987.700510547838</v>
      </c>
    </row>
    <row r="218" spans="1:56" x14ac:dyDescent="0.3">
      <c r="A218" s="23" t="s">
        <v>34</v>
      </c>
      <c r="B218" s="22">
        <v>0</v>
      </c>
      <c r="C218" s="22">
        <v>0</v>
      </c>
      <c r="D218" s="22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3.563390610508034E-2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  <c r="AQ218" s="22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3.563390610508034E-2</v>
      </c>
    </row>
    <row r="219" spans="1:56" x14ac:dyDescent="0.3">
      <c r="A219" s="23" t="s">
        <v>35</v>
      </c>
      <c r="B219" s="22">
        <v>4.8474838749123784E-4</v>
      </c>
      <c r="C219" s="22">
        <v>5.6865096908322636E-2</v>
      </c>
      <c r="D219" s="22">
        <v>1.2256744758574085E-3</v>
      </c>
      <c r="E219" s="22">
        <v>1.5538225918815911E-3</v>
      </c>
      <c r="F219" s="22">
        <v>0</v>
      </c>
      <c r="G219" s="22">
        <v>0</v>
      </c>
      <c r="H219" s="22">
        <v>0</v>
      </c>
      <c r="I219" s="22">
        <v>13.426451104338698</v>
      </c>
      <c r="J219" s="22">
        <v>134.91851147382602</v>
      </c>
      <c r="K219" s="22">
        <v>32.830525202089035</v>
      </c>
      <c r="L219" s="22">
        <v>0</v>
      </c>
      <c r="M219" s="22">
        <v>0</v>
      </c>
      <c r="N219" s="22">
        <v>2.4371453520687243E-5</v>
      </c>
      <c r="O219" s="22">
        <v>18.091725343134151</v>
      </c>
      <c r="P219" s="22">
        <v>0</v>
      </c>
      <c r="Q219" s="22">
        <v>1.1906794024657225E-3</v>
      </c>
      <c r="R219" s="22">
        <v>1.4139601119590552</v>
      </c>
      <c r="S219" s="22">
        <v>15.959526445843327</v>
      </c>
      <c r="T219" s="22">
        <v>0</v>
      </c>
      <c r="U219" s="22">
        <v>0</v>
      </c>
      <c r="V219" s="22">
        <v>2.41135164824016</v>
      </c>
      <c r="W219" s="22">
        <v>4.1815659057004988E-4</v>
      </c>
      <c r="X219" s="22">
        <v>0.13077992365762015</v>
      </c>
      <c r="Y219" s="22">
        <v>8.8353702989633163E-3</v>
      </c>
      <c r="Z219" s="22">
        <v>35.256192619104347</v>
      </c>
      <c r="AA219" s="22">
        <v>0</v>
      </c>
      <c r="AB219" s="22">
        <v>0</v>
      </c>
      <c r="AC219" s="22">
        <v>0</v>
      </c>
      <c r="AD219" s="22">
        <v>0</v>
      </c>
      <c r="AE219" s="22">
        <v>984.48525945663698</v>
      </c>
      <c r="AF219" s="22">
        <v>0</v>
      </c>
      <c r="AG219" s="22">
        <v>9.8528141227231594E-3</v>
      </c>
      <c r="AH219" s="22">
        <v>2.0345831821000193E-2</v>
      </c>
      <c r="AI219" s="22">
        <v>3.4235807405631702</v>
      </c>
      <c r="AJ219" s="22">
        <v>0</v>
      </c>
      <c r="AK219" s="22">
        <v>0</v>
      </c>
      <c r="AL219" s="22">
        <v>85.963399216906623</v>
      </c>
      <c r="AM219" s="22">
        <v>512.52815272432952</v>
      </c>
      <c r="AN219" s="22">
        <v>9.6989290172895738E-5</v>
      </c>
      <c r="AO219" s="22">
        <v>4.2381685085632537E-5</v>
      </c>
      <c r="AP219" s="22">
        <v>6.5134531691505968</v>
      </c>
      <c r="AQ219" s="22">
        <v>0</v>
      </c>
      <c r="AR219" s="22">
        <v>378.96828200011663</v>
      </c>
      <c r="AS219" s="22">
        <v>1.9988690368916564</v>
      </c>
      <c r="AT219" s="22">
        <v>0</v>
      </c>
      <c r="AU219" s="22">
        <v>0</v>
      </c>
      <c r="AV219" s="22">
        <v>2.6489226270533563E-5</v>
      </c>
      <c r="AW219" s="22">
        <v>1.6958178390815055E-4</v>
      </c>
      <c r="AX219" s="22">
        <v>4.2890479849626933E-2</v>
      </c>
      <c r="AY219" s="22">
        <v>0.10530212324637023</v>
      </c>
      <c r="AZ219" s="22">
        <v>0.19907175058831064</v>
      </c>
      <c r="BA219" s="22">
        <v>12.716851048235762</v>
      </c>
      <c r="BB219" s="22">
        <v>0</v>
      </c>
      <c r="BC219" s="22">
        <v>29.543374287467021</v>
      </c>
      <c r="BD219" s="22">
        <v>2271.028641914213</v>
      </c>
    </row>
    <row r="220" spans="1:56" x14ac:dyDescent="0.3">
      <c r="A220" s="23" t="s">
        <v>361</v>
      </c>
      <c r="B220" s="22">
        <v>27.512710565142399</v>
      </c>
      <c r="C220" s="22">
        <v>3817.8409906971501</v>
      </c>
      <c r="D220" s="22">
        <v>2212.0976284053413</v>
      </c>
      <c r="E220" s="22">
        <v>11.844977884275757</v>
      </c>
      <c r="F220" s="22">
        <v>0</v>
      </c>
      <c r="G220" s="22">
        <v>0</v>
      </c>
      <c r="H220" s="22">
        <v>0</v>
      </c>
      <c r="I220" s="22">
        <v>640.83145856323995</v>
      </c>
      <c r="J220" s="22">
        <v>307623.91927890258</v>
      </c>
      <c r="K220" s="22">
        <v>15116.244614863432</v>
      </c>
      <c r="L220" s="22">
        <v>0</v>
      </c>
      <c r="M220" s="22">
        <v>0</v>
      </c>
      <c r="N220" s="22">
        <v>42.716884531605444</v>
      </c>
      <c r="O220" s="22">
        <v>393.45786951003629</v>
      </c>
      <c r="P220" s="22">
        <v>0</v>
      </c>
      <c r="Q220" s="22">
        <v>888.12589022865825</v>
      </c>
      <c r="R220" s="22">
        <v>3477.9330982829033</v>
      </c>
      <c r="S220" s="22">
        <v>38266.600630172958</v>
      </c>
      <c r="T220" s="22">
        <v>0</v>
      </c>
      <c r="U220" s="22">
        <v>0</v>
      </c>
      <c r="V220" s="22">
        <v>18600.287549644698</v>
      </c>
      <c r="W220" s="22">
        <v>3.1876583551720175</v>
      </c>
      <c r="X220" s="22">
        <v>2264.2956055795325</v>
      </c>
      <c r="Y220" s="22">
        <v>7045.7458985913563</v>
      </c>
      <c r="Z220" s="22">
        <v>82878.186182194491</v>
      </c>
      <c r="AA220" s="22">
        <v>0</v>
      </c>
      <c r="AB220" s="22">
        <v>0</v>
      </c>
      <c r="AC220" s="22">
        <v>0</v>
      </c>
      <c r="AD220" s="22">
        <v>0</v>
      </c>
      <c r="AE220" s="22">
        <v>58819.952208913899</v>
      </c>
      <c r="AF220" s="22">
        <v>0</v>
      </c>
      <c r="AG220" s="22">
        <v>38.639563897079945</v>
      </c>
      <c r="AH220" s="22">
        <v>9.367369557952312</v>
      </c>
      <c r="AI220" s="22">
        <v>555.22963539824912</v>
      </c>
      <c r="AJ220" s="22">
        <v>0.74086428754144062</v>
      </c>
      <c r="AK220" s="22">
        <v>1017.9200916638821</v>
      </c>
      <c r="AL220" s="22">
        <v>0</v>
      </c>
      <c r="AM220" s="22">
        <v>7180.9276426203114</v>
      </c>
      <c r="AN220" s="22">
        <v>3129.6836415786101</v>
      </c>
      <c r="AO220" s="22">
        <v>0.32308072051504361</v>
      </c>
      <c r="AP220" s="22">
        <v>43355.414397546076</v>
      </c>
      <c r="AQ220" s="22">
        <v>3.0457754043370331</v>
      </c>
      <c r="AR220" s="22">
        <v>331.38893590103265</v>
      </c>
      <c r="AS220" s="22">
        <v>33437.653801475477</v>
      </c>
      <c r="AT220" s="22">
        <v>0</v>
      </c>
      <c r="AU220" s="22">
        <v>0</v>
      </c>
      <c r="AV220" s="22">
        <v>324.2614578356214</v>
      </c>
      <c r="AW220" s="22">
        <v>245.47387702582097</v>
      </c>
      <c r="AX220" s="22">
        <v>36346.847534774141</v>
      </c>
      <c r="AY220" s="22">
        <v>8.6102175141978048</v>
      </c>
      <c r="AZ220" s="22">
        <v>2841.2722793274575</v>
      </c>
      <c r="BA220" s="22">
        <v>67492.190248253246</v>
      </c>
      <c r="BB220" s="22">
        <v>14358.580999168431</v>
      </c>
      <c r="BC220" s="22">
        <v>2902.2018078209103</v>
      </c>
      <c r="BD220" s="22">
        <v>755710.55435765721</v>
      </c>
    </row>
    <row r="221" spans="1:56" x14ac:dyDescent="0.3">
      <c r="A221" s="23" t="s">
        <v>36</v>
      </c>
      <c r="B221" s="22">
        <v>3.5872275581518168E-5</v>
      </c>
      <c r="C221" s="22">
        <v>6.0928835206801584E-4</v>
      </c>
      <c r="D221" s="22">
        <v>9.070217396439416E-5</v>
      </c>
      <c r="E221" s="22">
        <v>1.1498574035333498E-4</v>
      </c>
      <c r="F221" s="22">
        <v>0</v>
      </c>
      <c r="G221" s="22">
        <v>0</v>
      </c>
      <c r="H221" s="22">
        <v>0</v>
      </c>
      <c r="I221" s="22">
        <v>6.1750892259640998E-3</v>
      </c>
      <c r="J221" s="22">
        <v>3.4965945027670654E-3</v>
      </c>
      <c r="K221" s="22">
        <v>8.5859967048515328E-6</v>
      </c>
      <c r="L221" s="22">
        <v>0</v>
      </c>
      <c r="M221" s="22">
        <v>0</v>
      </c>
      <c r="N221" s="22">
        <v>1.803532553333263E-6</v>
      </c>
      <c r="O221" s="22">
        <v>9.5671573376998349E-6</v>
      </c>
      <c r="P221" s="22">
        <v>0</v>
      </c>
      <c r="Q221" s="22">
        <v>8.8112473928053742E-5</v>
      </c>
      <c r="R221" s="22">
        <v>5.4829653798317193E-3</v>
      </c>
      <c r="S221" s="22">
        <v>7.856965988418247E-3</v>
      </c>
      <c r="T221" s="22">
        <v>0</v>
      </c>
      <c r="U221" s="22">
        <v>0</v>
      </c>
      <c r="V221" s="22">
        <v>2.062257551617503E-5</v>
      </c>
      <c r="W221" s="22">
        <v>3.0944359672424968E-5</v>
      </c>
      <c r="X221" s="22">
        <v>9.6779557870336555E-3</v>
      </c>
      <c r="Y221" s="22">
        <v>6.538337133404113E-4</v>
      </c>
      <c r="Z221" s="22">
        <v>24.049375210126414</v>
      </c>
      <c r="AA221" s="22">
        <v>0</v>
      </c>
      <c r="AB221" s="22">
        <v>0</v>
      </c>
      <c r="AC221" s="22">
        <v>0</v>
      </c>
      <c r="AD221" s="22">
        <v>0</v>
      </c>
      <c r="AE221" s="22">
        <v>4.9376320034361645E-3</v>
      </c>
      <c r="AF221" s="22">
        <v>0</v>
      </c>
      <c r="AG221" s="22">
        <v>3.750791532663323E-4</v>
      </c>
      <c r="AH221" s="22">
        <v>0</v>
      </c>
      <c r="AI221" s="22">
        <v>1.8578024739213822E-5</v>
      </c>
      <c r="AJ221" s="22">
        <v>0</v>
      </c>
      <c r="AK221" s="22">
        <v>0</v>
      </c>
      <c r="AL221" s="22">
        <v>0.17327979372099783</v>
      </c>
      <c r="AM221" s="22">
        <v>0</v>
      </c>
      <c r="AN221" s="22">
        <v>7.1773865273576334E-6</v>
      </c>
      <c r="AO221" s="22">
        <v>3.1363229383169639E-6</v>
      </c>
      <c r="AP221" s="22">
        <v>1.6935161208480023E-3</v>
      </c>
      <c r="AQ221" s="22">
        <v>0</v>
      </c>
      <c r="AR221" s="22">
        <v>4.21158481638395E-4</v>
      </c>
      <c r="AS221" s="22">
        <v>5.6844868573285216E-4</v>
      </c>
      <c r="AT221" s="22">
        <v>0</v>
      </c>
      <c r="AU221" s="22">
        <v>0</v>
      </c>
      <c r="AV221" s="22">
        <v>1.9602516464996942E-6</v>
      </c>
      <c r="AW221" s="22">
        <v>1.2549365078741185E-5</v>
      </c>
      <c r="AX221" s="22">
        <v>4.2759730708897967</v>
      </c>
      <c r="AY221" s="22">
        <v>3.6732610099072603E-6</v>
      </c>
      <c r="AZ221" s="22">
        <v>1.3518404441239099E-2</v>
      </c>
      <c r="BA221" s="22">
        <v>0.65430997326367368</v>
      </c>
      <c r="BB221" s="22">
        <v>0</v>
      </c>
      <c r="BC221" s="22">
        <v>11.5592493777181</v>
      </c>
      <c r="BD221" s="22">
        <v>40.768102628452112</v>
      </c>
    </row>
    <row r="222" spans="1:56" x14ac:dyDescent="0.3">
      <c r="A222" s="23" t="s">
        <v>37</v>
      </c>
      <c r="B222" s="22">
        <v>12.113425833183584</v>
      </c>
      <c r="C222" s="22">
        <v>392.25870891545077</v>
      </c>
      <c r="D222" s="22">
        <v>9.0296325863551878</v>
      </c>
      <c r="E222" s="22">
        <v>1.0536620056365611</v>
      </c>
      <c r="F222" s="22">
        <v>0</v>
      </c>
      <c r="G222" s="22">
        <v>0</v>
      </c>
      <c r="H222" s="22">
        <v>0</v>
      </c>
      <c r="I222" s="22">
        <v>763.61689216709146</v>
      </c>
      <c r="J222" s="22">
        <v>5973.6883400736806</v>
      </c>
      <c r="K222" s="22">
        <v>190.37427567718746</v>
      </c>
      <c r="L222" s="22">
        <v>0</v>
      </c>
      <c r="M222" s="22">
        <v>0</v>
      </c>
      <c r="N222" s="22">
        <v>67.827319329617822</v>
      </c>
      <c r="O222" s="22">
        <v>240.26296803384687</v>
      </c>
      <c r="P222" s="22">
        <v>0</v>
      </c>
      <c r="Q222" s="22">
        <v>253.61985531179209</v>
      </c>
      <c r="R222" s="22">
        <v>68.183552833501267</v>
      </c>
      <c r="S222" s="22">
        <v>6157.9859644647158</v>
      </c>
      <c r="T222" s="22">
        <v>0</v>
      </c>
      <c r="U222" s="22">
        <v>0</v>
      </c>
      <c r="V222" s="22">
        <v>22.725296800778722</v>
      </c>
      <c r="W222" s="22">
        <v>0.28355599551210581</v>
      </c>
      <c r="X222" s="22">
        <v>1268.1734405426091</v>
      </c>
      <c r="Y222" s="22">
        <v>50.019602789940024</v>
      </c>
      <c r="Z222" s="22">
        <v>5051.5547035081499</v>
      </c>
      <c r="AA222" s="22">
        <v>0</v>
      </c>
      <c r="AB222" s="22">
        <v>0</v>
      </c>
      <c r="AC222" s="22">
        <v>0.8058768018050908</v>
      </c>
      <c r="AD222" s="22">
        <v>0</v>
      </c>
      <c r="AE222" s="22">
        <v>48.135145570079153</v>
      </c>
      <c r="AF222" s="22">
        <v>0</v>
      </c>
      <c r="AG222" s="22">
        <v>3.6905210198411167</v>
      </c>
      <c r="AH222" s="22">
        <v>0.11793097749749885</v>
      </c>
      <c r="AI222" s="22">
        <v>38.904544316442141</v>
      </c>
      <c r="AJ222" s="22">
        <v>0</v>
      </c>
      <c r="AK222" s="22">
        <v>206.27482306098605</v>
      </c>
      <c r="AL222" s="22">
        <v>618.80249371699358</v>
      </c>
      <c r="AM222" s="22">
        <v>8.4097380495475701E-2</v>
      </c>
      <c r="AN222" s="22">
        <v>0</v>
      </c>
      <c r="AO222" s="22">
        <v>2.8739427231205882E-2</v>
      </c>
      <c r="AP222" s="22">
        <v>132.67224584396845</v>
      </c>
      <c r="AQ222" s="22">
        <v>1.0641525543976156</v>
      </c>
      <c r="AR222" s="22">
        <v>5.818406876985545</v>
      </c>
      <c r="AS222" s="22">
        <v>5.4518420538312711</v>
      </c>
      <c r="AT222" s="22">
        <v>0</v>
      </c>
      <c r="AU222" s="22">
        <v>0</v>
      </c>
      <c r="AV222" s="22">
        <v>801.58170046953637</v>
      </c>
      <c r="AW222" s="22">
        <v>14.122803421357217</v>
      </c>
      <c r="AX222" s="22">
        <v>0.24860700012188677</v>
      </c>
      <c r="AY222" s="22">
        <v>15.239468129387353</v>
      </c>
      <c r="AZ222" s="22">
        <v>1942.5548197007231</v>
      </c>
      <c r="BA222" s="22">
        <v>6191.9532600346774</v>
      </c>
      <c r="BB222" s="22">
        <v>0</v>
      </c>
      <c r="BC222" s="22">
        <v>6768.8424310250002</v>
      </c>
      <c r="BD222" s="22">
        <v>37319.16510625041</v>
      </c>
    </row>
    <row r="223" spans="1:56" x14ac:dyDescent="0.3">
      <c r="A223" s="23" t="s">
        <v>38</v>
      </c>
      <c r="B223" s="22">
        <v>8.1245110242826473E-6</v>
      </c>
      <c r="C223" s="22">
        <v>1.3799431045556502E-4</v>
      </c>
      <c r="D223" s="22">
        <v>2.0542627986494069E-5</v>
      </c>
      <c r="E223" s="22">
        <v>2.6042477093850289E-5</v>
      </c>
      <c r="F223" s="22">
        <v>0</v>
      </c>
      <c r="G223" s="22">
        <v>0</v>
      </c>
      <c r="H223" s="22">
        <v>0</v>
      </c>
      <c r="I223" s="22">
        <v>1.3985614148805856E-3</v>
      </c>
      <c r="J223" s="22">
        <v>7.9192412872221946E-4</v>
      </c>
      <c r="K223" s="22">
        <v>1.9445943629782003E-6</v>
      </c>
      <c r="L223" s="22">
        <v>0</v>
      </c>
      <c r="M223" s="22">
        <v>0</v>
      </c>
      <c r="N223" s="22">
        <v>4.0847199890932041E-7</v>
      </c>
      <c r="O223" s="22">
        <v>2.1668119460265177E-6</v>
      </c>
      <c r="P223" s="22">
        <v>0</v>
      </c>
      <c r="Q223" s="22">
        <v>1.9956101312237781E-5</v>
      </c>
      <c r="R223" s="22">
        <v>1.2418061567622924E-3</v>
      </c>
      <c r="S223" s="22">
        <v>1.7794802742652303E-3</v>
      </c>
      <c r="T223" s="22">
        <v>0</v>
      </c>
      <c r="U223" s="22">
        <v>0</v>
      </c>
      <c r="V223" s="22">
        <v>4.6706917644385075E-6</v>
      </c>
      <c r="W223" s="22">
        <v>7.0084149171599379E-6</v>
      </c>
      <c r="X223" s="22">
        <v>2.1919060670013758E-3</v>
      </c>
      <c r="Y223" s="22">
        <v>1.4808314014008858E-4</v>
      </c>
      <c r="Z223" s="22">
        <v>2.413903445547599E-3</v>
      </c>
      <c r="AA223" s="22">
        <v>0</v>
      </c>
      <c r="AB223" s="22">
        <v>0</v>
      </c>
      <c r="AC223" s="22">
        <v>0</v>
      </c>
      <c r="AD223" s="22">
        <v>0</v>
      </c>
      <c r="AE223" s="22">
        <v>1.1182966509778963E-3</v>
      </c>
      <c r="AF223" s="22">
        <v>0</v>
      </c>
      <c r="AG223" s="22">
        <v>8.4949579202634736E-5</v>
      </c>
      <c r="AH223" s="22">
        <v>0</v>
      </c>
      <c r="AI223" s="22">
        <v>0.17218804269457952</v>
      </c>
      <c r="AJ223" s="22">
        <v>0</v>
      </c>
      <c r="AK223" s="22">
        <v>0</v>
      </c>
      <c r="AL223" s="22">
        <v>3.4973408449874431E-3</v>
      </c>
      <c r="AM223" s="22">
        <v>5.398496354202113E-7</v>
      </c>
      <c r="AN223" s="22">
        <v>1.6255661237476184E-6</v>
      </c>
      <c r="AO223" s="22">
        <v>0</v>
      </c>
      <c r="AP223" s="22">
        <v>3.8355499255583264E-4</v>
      </c>
      <c r="AQ223" s="22">
        <v>0</v>
      </c>
      <c r="AR223" s="22">
        <v>9.5385828514435968E-5</v>
      </c>
      <c r="AS223" s="22">
        <v>1.2874476288744218E-4</v>
      </c>
      <c r="AT223" s="22">
        <v>0</v>
      </c>
      <c r="AU223" s="22">
        <v>0</v>
      </c>
      <c r="AV223" s="22">
        <v>4.4396642962233182E-7</v>
      </c>
      <c r="AW223" s="22">
        <v>2.8422354946032517E-6</v>
      </c>
      <c r="AX223" s="22">
        <v>0</v>
      </c>
      <c r="AY223" s="22">
        <v>8.3193633763883259E-7</v>
      </c>
      <c r="AZ223" s="22">
        <v>3.0617077989371971E-3</v>
      </c>
      <c r="BA223" s="22">
        <v>0.14819100558587486</v>
      </c>
      <c r="BB223" s="22">
        <v>0</v>
      </c>
      <c r="BC223" s="22">
        <v>3.671715058391738</v>
      </c>
      <c r="BD223" s="22">
        <v>4.0106648943244574</v>
      </c>
    </row>
    <row r="224" spans="1:56" x14ac:dyDescent="0.3">
      <c r="A224" s="23" t="s">
        <v>197</v>
      </c>
      <c r="B224" s="22">
        <v>1.6717298794854669</v>
      </c>
      <c r="C224" s="22">
        <v>6.7487010356952259E-2</v>
      </c>
      <c r="D224" s="22">
        <v>5.4388733791064809E-3</v>
      </c>
      <c r="E224" s="22">
        <v>6.8950153546496733E-3</v>
      </c>
      <c r="F224" s="22">
        <v>0</v>
      </c>
      <c r="G224" s="22">
        <v>0</v>
      </c>
      <c r="H224" s="22">
        <v>0</v>
      </c>
      <c r="I224" s="22">
        <v>0.37028360993737203</v>
      </c>
      <c r="J224" s="22">
        <v>8798.9380218115821</v>
      </c>
      <c r="K224" s="22">
        <v>28.383354980213749</v>
      </c>
      <c r="L224" s="22">
        <v>0</v>
      </c>
      <c r="M224" s="22">
        <v>0</v>
      </c>
      <c r="N224" s="22">
        <v>1.0814718946567804E-4</v>
      </c>
      <c r="O224" s="22">
        <v>5.7368588958149375E-4</v>
      </c>
      <c r="P224" s="22">
        <v>0</v>
      </c>
      <c r="Q224" s="22">
        <v>5.2835843714466191E-3</v>
      </c>
      <c r="R224" s="22">
        <v>2.8503138521923139</v>
      </c>
      <c r="S224" s="22">
        <v>13858.810376428151</v>
      </c>
      <c r="T224" s="22">
        <v>0</v>
      </c>
      <c r="U224" s="22">
        <v>0</v>
      </c>
      <c r="V224" s="22">
        <v>1.2366139870866621E-3</v>
      </c>
      <c r="W224" s="22">
        <v>1.8555503876005969E-3</v>
      </c>
      <c r="X224" s="22">
        <v>0.58032981783799342</v>
      </c>
      <c r="Y224" s="22">
        <v>3.9206544037692893E-2</v>
      </c>
      <c r="Z224" s="22">
        <v>149.2804412263576</v>
      </c>
      <c r="AA224" s="22">
        <v>0</v>
      </c>
      <c r="AB224" s="22">
        <v>0</v>
      </c>
      <c r="AC224" s="22">
        <v>0</v>
      </c>
      <c r="AD224" s="22">
        <v>0</v>
      </c>
      <c r="AE224" s="22">
        <v>1660.1709618630555</v>
      </c>
      <c r="AF224" s="22">
        <v>0</v>
      </c>
      <c r="AG224" s="22">
        <v>2.2491280336443487E-2</v>
      </c>
      <c r="AH224" s="22">
        <v>1.758956121230474E-2</v>
      </c>
      <c r="AI224" s="22">
        <v>1.1140143590180885E-3</v>
      </c>
      <c r="AJ224" s="22">
        <v>0</v>
      </c>
      <c r="AK224" s="22">
        <v>0</v>
      </c>
      <c r="AL224" s="22">
        <v>50984.146335404315</v>
      </c>
      <c r="AM224" s="22">
        <v>10.861690809459505</v>
      </c>
      <c r="AN224" s="22">
        <v>4.3038545614713908E-4</v>
      </c>
      <c r="AO224" s="22">
        <v>1.8806675288940075E-4</v>
      </c>
      <c r="AP224" s="22">
        <v>0</v>
      </c>
      <c r="AQ224" s="22">
        <v>0</v>
      </c>
      <c r="AR224" s="22">
        <v>4.2520456384289336</v>
      </c>
      <c r="AS224" s="22">
        <v>15.096526499966787</v>
      </c>
      <c r="AT224" s="22">
        <v>0</v>
      </c>
      <c r="AU224" s="22">
        <v>0</v>
      </c>
      <c r="AV224" s="22">
        <v>1.1754470737032295E-4</v>
      </c>
      <c r="AW224" s="22">
        <v>7.5251126481541393E-4</v>
      </c>
      <c r="AX224" s="22">
        <v>776.39123652505646</v>
      </c>
      <c r="AY224" s="22">
        <v>2.2026375607201064E-4</v>
      </c>
      <c r="AZ224" s="22">
        <v>0.82479292581702857</v>
      </c>
      <c r="BA224" s="22">
        <v>39.401712666493715</v>
      </c>
      <c r="BB224" s="22">
        <v>9388.0417672849817</v>
      </c>
      <c r="BC224" s="22">
        <v>3.9659907541342743</v>
      </c>
      <c r="BD224" s="22">
        <v>85724.208900630241</v>
      </c>
    </row>
    <row r="225" spans="1:56" x14ac:dyDescent="0.3">
      <c r="A225" s="23" t="s">
        <v>40</v>
      </c>
      <c r="B225" s="22">
        <v>0</v>
      </c>
      <c r="C225" s="22">
        <v>0</v>
      </c>
      <c r="D225" s="22">
        <v>0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1105.4950222702541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0</v>
      </c>
      <c r="AQ225" s="22"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1105.4950222702541</v>
      </c>
    </row>
    <row r="226" spans="1:56" x14ac:dyDescent="0.3">
      <c r="A226" s="23" t="s">
        <v>41</v>
      </c>
      <c r="B226" s="22">
        <v>7.1626550256518185E-4</v>
      </c>
      <c r="C226" s="22">
        <v>20.559794709608301</v>
      </c>
      <c r="D226" s="22">
        <v>1.8110598551443176E-3</v>
      </c>
      <c r="E226" s="22">
        <v>2.2959323813971817E-3</v>
      </c>
      <c r="F226" s="22">
        <v>0</v>
      </c>
      <c r="G226" s="22">
        <v>0</v>
      </c>
      <c r="H226" s="22">
        <v>0</v>
      </c>
      <c r="I226" s="22">
        <v>12.830687084705035</v>
      </c>
      <c r="J226" s="22">
        <v>48722.213549095715</v>
      </c>
      <c r="K226" s="22">
        <v>1.7143749999489741E-4</v>
      </c>
      <c r="L226" s="22">
        <v>0</v>
      </c>
      <c r="M226" s="22">
        <v>0</v>
      </c>
      <c r="N226" s="22">
        <v>3.6011324337937189E-5</v>
      </c>
      <c r="O226" s="22">
        <v>1.91028437631046E-4</v>
      </c>
      <c r="P226" s="22">
        <v>0</v>
      </c>
      <c r="Q226" s="22">
        <v>1.7593510419187045E-3</v>
      </c>
      <c r="R226" s="22">
        <v>31.592208297610174</v>
      </c>
      <c r="S226" s="22">
        <v>1.1554431820391462</v>
      </c>
      <c r="T226" s="22">
        <v>0</v>
      </c>
      <c r="U226" s="22">
        <v>0</v>
      </c>
      <c r="V226" s="22">
        <v>55.387177053789202</v>
      </c>
      <c r="W226" s="22">
        <v>6.1786928688032749E-4</v>
      </c>
      <c r="X226" s="22">
        <v>0.19324076193188913</v>
      </c>
      <c r="Y226" s="22">
        <v>1.3055166578869399E-2</v>
      </c>
      <c r="Z226" s="22">
        <v>11.080671359568612</v>
      </c>
      <c r="AA226" s="22">
        <v>0</v>
      </c>
      <c r="AB226" s="22">
        <v>0</v>
      </c>
      <c r="AC226" s="22">
        <v>0</v>
      </c>
      <c r="AD226" s="22">
        <v>0</v>
      </c>
      <c r="AE226" s="22">
        <v>9.859021796334709E-2</v>
      </c>
      <c r="AF226" s="22">
        <v>0</v>
      </c>
      <c r="AG226" s="22">
        <v>1.2045639577291489E-2</v>
      </c>
      <c r="AH226" s="22">
        <v>0</v>
      </c>
      <c r="AI226" s="22">
        <v>234.07718108192873</v>
      </c>
      <c r="AJ226" s="22">
        <v>0</v>
      </c>
      <c r="AK226" s="22">
        <v>0</v>
      </c>
      <c r="AL226" s="22">
        <v>0.30832927550834965</v>
      </c>
      <c r="AM226" s="22">
        <v>4.7593716011731212E-5</v>
      </c>
      <c r="AN226" s="22">
        <v>1.4331163230612114E-4</v>
      </c>
      <c r="AO226" s="22">
        <v>6.2623290248631485E-5</v>
      </c>
      <c r="AP226" s="22">
        <v>23.759725596919221</v>
      </c>
      <c r="AQ226" s="22">
        <v>0</v>
      </c>
      <c r="AR226" s="22">
        <v>0</v>
      </c>
      <c r="AS226" s="22">
        <v>5.3921888706631007</v>
      </c>
      <c r="AT226" s="22">
        <v>0</v>
      </c>
      <c r="AU226" s="22">
        <v>0</v>
      </c>
      <c r="AV226" s="22">
        <v>3.9140550967937969E-5</v>
      </c>
      <c r="AW226" s="22">
        <v>2.5057449351302303E-4</v>
      </c>
      <c r="AX226" s="22">
        <v>0</v>
      </c>
      <c r="AY226" s="22">
        <v>7.3344389243871938E-5</v>
      </c>
      <c r="AZ226" s="22">
        <v>0.26992340446816221</v>
      </c>
      <c r="BA226" s="22">
        <v>16.571589118081974</v>
      </c>
      <c r="BB226" s="22">
        <v>0</v>
      </c>
      <c r="BC226" s="22">
        <v>110.44036838901145</v>
      </c>
      <c r="BD226" s="22">
        <v>49245.963983849077</v>
      </c>
    </row>
    <row r="227" spans="1:56" x14ac:dyDescent="0.3">
      <c r="A227" s="23" t="s">
        <v>42</v>
      </c>
      <c r="B227" s="22">
        <v>610.8782957788427</v>
      </c>
      <c r="C227" s="22">
        <v>9540.4466280951183</v>
      </c>
      <c r="D227" s="22">
        <v>167.88776331831684</v>
      </c>
      <c r="E227" s="22">
        <v>7.5791112183335425</v>
      </c>
      <c r="F227" s="22">
        <v>1.8686158579098695</v>
      </c>
      <c r="G227" s="22">
        <v>0</v>
      </c>
      <c r="H227" s="22">
        <v>0</v>
      </c>
      <c r="I227" s="22">
        <v>484.4616107700561</v>
      </c>
      <c r="J227" s="22">
        <v>229685.1670293872</v>
      </c>
      <c r="K227" s="22">
        <v>21779.177722497414</v>
      </c>
      <c r="L227" s="22">
        <v>0</v>
      </c>
      <c r="M227" s="22">
        <v>0</v>
      </c>
      <c r="N227" s="22">
        <v>1.2213304317416407</v>
      </c>
      <c r="O227" s="22">
        <v>23.396053894916463</v>
      </c>
      <c r="P227" s="22">
        <v>0</v>
      </c>
      <c r="Q227" s="22">
        <v>81.853690317312569</v>
      </c>
      <c r="R227" s="22">
        <v>8993.3887364261354</v>
      </c>
      <c r="S227" s="22">
        <v>71139.508787254657</v>
      </c>
      <c r="T227" s="22">
        <v>0</v>
      </c>
      <c r="U227" s="22">
        <v>0</v>
      </c>
      <c r="V227" s="22">
        <v>384.19342952284563</v>
      </c>
      <c r="W227" s="22">
        <v>7468.8804320561976</v>
      </c>
      <c r="X227" s="22">
        <v>4010.9813831548527</v>
      </c>
      <c r="Y227" s="22">
        <v>17666.274839291851</v>
      </c>
      <c r="Z227" s="22">
        <v>62562.082112971337</v>
      </c>
      <c r="AA227" s="22">
        <v>0</v>
      </c>
      <c r="AB227" s="22">
        <v>0</v>
      </c>
      <c r="AC227" s="22">
        <v>13.573828060392687</v>
      </c>
      <c r="AD227" s="22">
        <v>0</v>
      </c>
      <c r="AE227" s="22">
        <v>98158.042519207796</v>
      </c>
      <c r="AF227" s="22">
        <v>0</v>
      </c>
      <c r="AG227" s="22">
        <v>28.115214520455996</v>
      </c>
      <c r="AH227" s="22">
        <v>13.496754498602664</v>
      </c>
      <c r="AI227" s="22">
        <v>123.51617443663535</v>
      </c>
      <c r="AJ227" s="22">
        <v>0</v>
      </c>
      <c r="AK227" s="22">
        <v>24.725673217372176</v>
      </c>
      <c r="AL227" s="22">
        <v>337710.54875623691</v>
      </c>
      <c r="AM227" s="22">
        <v>1164.0535720212117</v>
      </c>
      <c r="AN227" s="22">
        <v>1.0794376633897149</v>
      </c>
      <c r="AO227" s="22">
        <v>2225.375536745159</v>
      </c>
      <c r="AP227" s="22">
        <v>333679.80107861618</v>
      </c>
      <c r="AQ227" s="22">
        <v>0</v>
      </c>
      <c r="AR227" s="22">
        <v>68.483991224330978</v>
      </c>
      <c r="AS227" s="22">
        <v>0</v>
      </c>
      <c r="AT227" s="22">
        <v>272.75985628089444</v>
      </c>
      <c r="AU227" s="22">
        <v>0</v>
      </c>
      <c r="AV227" s="22">
        <v>0.1292070234021129</v>
      </c>
      <c r="AW227" s="22">
        <v>10.522839224062604</v>
      </c>
      <c r="AX227" s="22">
        <v>395.69063800432923</v>
      </c>
      <c r="AY227" s="22">
        <v>0.24211744554156678</v>
      </c>
      <c r="AZ227" s="22">
        <v>4488.5055759302668</v>
      </c>
      <c r="BA227" s="22">
        <v>43277.066663557758</v>
      </c>
      <c r="BB227" s="22">
        <v>9252.4431397071385</v>
      </c>
      <c r="BC227" s="22">
        <v>5620.9360108697674</v>
      </c>
      <c r="BD227" s="22">
        <v>1271138.3561567371</v>
      </c>
    </row>
    <row r="228" spans="1:56" x14ac:dyDescent="0.3">
      <c r="A228" s="23" t="s">
        <v>43</v>
      </c>
      <c r="B228" s="22">
        <v>1.2252536387572929E-3</v>
      </c>
      <c r="C228" s="22">
        <v>2.0810856248227351E-2</v>
      </c>
      <c r="D228" s="22">
        <v>3.0980239444393675E-3</v>
      </c>
      <c r="E228" s="22">
        <v>3.9274535693439947E-3</v>
      </c>
      <c r="F228" s="22">
        <v>0</v>
      </c>
      <c r="G228" s="22">
        <v>0</v>
      </c>
      <c r="H228" s="22">
        <v>0</v>
      </c>
      <c r="I228" s="22">
        <v>0.210916380996515</v>
      </c>
      <c r="J228" s="22">
        <v>179.47994346151637</v>
      </c>
      <c r="K228" s="22">
        <v>2.9326334988342674E-4</v>
      </c>
      <c r="L228" s="22">
        <v>0.16512712050997486</v>
      </c>
      <c r="M228" s="22">
        <v>0</v>
      </c>
      <c r="N228" s="22">
        <v>4.1465870720514575</v>
      </c>
      <c r="O228" s="22">
        <v>1.3729501327315323E-3</v>
      </c>
      <c r="P228" s="22">
        <v>0</v>
      </c>
      <c r="Q228" s="22">
        <v>5.2955454839172384</v>
      </c>
      <c r="R228" s="22">
        <v>1.3213376044470886</v>
      </c>
      <c r="S228" s="22">
        <v>237.53346993439754</v>
      </c>
      <c r="T228" s="22">
        <v>0</v>
      </c>
      <c r="U228" s="22">
        <v>0</v>
      </c>
      <c r="V228" s="22">
        <v>26.151477170521567</v>
      </c>
      <c r="W228" s="22">
        <v>1.0569357163164534E-3</v>
      </c>
      <c r="X228" s="22">
        <v>1.7701300787481824</v>
      </c>
      <c r="Y228" s="22">
        <v>1.2304418791012113</v>
      </c>
      <c r="Z228" s="22">
        <v>797.83206037442039</v>
      </c>
      <c r="AA228" s="22">
        <v>0</v>
      </c>
      <c r="AB228" s="22">
        <v>57.612428943057125</v>
      </c>
      <c r="AC228" s="22">
        <v>2.0506812487264399</v>
      </c>
      <c r="AD228" s="22">
        <v>0</v>
      </c>
      <c r="AE228" s="22">
        <v>0.16864978541176182</v>
      </c>
      <c r="AF228" s="22">
        <v>0</v>
      </c>
      <c r="AG228" s="22">
        <v>1.2811205587368773E-2</v>
      </c>
      <c r="AH228" s="22">
        <v>0</v>
      </c>
      <c r="AI228" s="22">
        <v>3.2580139881820247</v>
      </c>
      <c r="AJ228" s="22">
        <v>0</v>
      </c>
      <c r="AK228" s="22">
        <v>0</v>
      </c>
      <c r="AL228" s="22">
        <v>2.6091631001861106</v>
      </c>
      <c r="AM228" s="22">
        <v>8.1414466446467121E-5</v>
      </c>
      <c r="AN228" s="22">
        <v>2.6832080234125488</v>
      </c>
      <c r="AO228" s="22">
        <v>1.0712426324218688E-4</v>
      </c>
      <c r="AP228" s="22">
        <v>5.784374578211058E-2</v>
      </c>
      <c r="AQ228" s="22">
        <v>0.68308996860536608</v>
      </c>
      <c r="AR228" s="22">
        <v>104.98019136221713</v>
      </c>
      <c r="AS228" s="22">
        <v>870.22381625193771</v>
      </c>
      <c r="AT228" s="22">
        <v>0</v>
      </c>
      <c r="AU228" s="22">
        <v>0</v>
      </c>
      <c r="AV228" s="22">
        <v>1.1785382845011292</v>
      </c>
      <c r="AW228" s="22">
        <v>1.093296506693673E-3</v>
      </c>
      <c r="AX228" s="22">
        <v>0</v>
      </c>
      <c r="AY228" s="22">
        <v>1.2546392291915159E-4</v>
      </c>
      <c r="AZ228" s="22">
        <v>26.707663399641191</v>
      </c>
      <c r="BA228" s="22">
        <v>22.348614985260273</v>
      </c>
      <c r="BB228" s="22">
        <v>0</v>
      </c>
      <c r="BC228" s="22">
        <v>1.3274977607933869</v>
      </c>
      <c r="BD228" s="22">
        <v>2351.0724406496888</v>
      </c>
    </row>
    <row r="229" spans="1:56" x14ac:dyDescent="0.3">
      <c r="A229" s="23" t="s">
        <v>44</v>
      </c>
      <c r="B229" s="22">
        <v>0</v>
      </c>
      <c r="C229" s="22">
        <v>0</v>
      </c>
      <c r="D229" s="22">
        <v>0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143.28800031534792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97.125796403892721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641.10110567979109</v>
      </c>
      <c r="AM229" s="22">
        <v>0</v>
      </c>
      <c r="AN229" s="22">
        <v>0</v>
      </c>
      <c r="AO229" s="22">
        <v>0</v>
      </c>
      <c r="AP229" s="22">
        <v>0</v>
      </c>
      <c r="AQ229" s="22">
        <v>0.88208931896354081</v>
      </c>
      <c r="AR229" s="22">
        <v>0</v>
      </c>
      <c r="AS229" s="22">
        <v>0</v>
      </c>
      <c r="AT229" s="22">
        <v>0</v>
      </c>
      <c r="AU229" s="22">
        <v>0</v>
      </c>
      <c r="AV229" s="22">
        <v>0</v>
      </c>
      <c r="AW229" s="22">
        <v>0</v>
      </c>
      <c r="AX229" s="22">
        <v>0</v>
      </c>
      <c r="AY229" s="22">
        <v>0</v>
      </c>
      <c r="AZ229" s="22">
        <v>68.310408203446926</v>
      </c>
      <c r="BA229" s="22">
        <v>0</v>
      </c>
      <c r="BB229" s="22">
        <v>0</v>
      </c>
      <c r="BC229" s="22">
        <v>81.291940292769596</v>
      </c>
      <c r="BD229" s="22">
        <v>1031.9993402142118</v>
      </c>
    </row>
    <row r="230" spans="1:56" x14ac:dyDescent="0.3">
      <c r="A230" s="23" t="s">
        <v>45</v>
      </c>
      <c r="B230" s="22">
        <v>1.833431321146451E-3</v>
      </c>
      <c r="C230" s="22">
        <v>3.1140716059472502E-2</v>
      </c>
      <c r="D230" s="22">
        <v>4.6357863822854952E-3</v>
      </c>
      <c r="E230" s="22">
        <v>5.876918997512217E-3</v>
      </c>
      <c r="F230" s="22">
        <v>0</v>
      </c>
      <c r="G230" s="22">
        <v>0</v>
      </c>
      <c r="H230" s="22">
        <v>0</v>
      </c>
      <c r="I230" s="22">
        <v>0.3156086926247188</v>
      </c>
      <c r="J230" s="22">
        <v>0.17871087838164754</v>
      </c>
      <c r="K230" s="22">
        <v>4.3883012791208053E-4</v>
      </c>
      <c r="L230" s="22">
        <v>0</v>
      </c>
      <c r="M230" s="22">
        <v>0</v>
      </c>
      <c r="N230" s="22">
        <v>9.2178514420536642E-5</v>
      </c>
      <c r="O230" s="22">
        <v>6.2585984195267076E-4</v>
      </c>
      <c r="P230" s="22">
        <v>0</v>
      </c>
      <c r="Q230" s="22">
        <v>4.5034268627949922E-3</v>
      </c>
      <c r="R230" s="22">
        <v>1.3761548203432763</v>
      </c>
      <c r="S230" s="22">
        <v>0.40341818060458784</v>
      </c>
      <c r="T230" s="22">
        <v>0</v>
      </c>
      <c r="U230" s="22">
        <v>0.16936114924099985</v>
      </c>
      <c r="V230" s="22">
        <v>1.5394177917139233</v>
      </c>
      <c r="W230" s="22">
        <v>1.5815656329724258E-3</v>
      </c>
      <c r="X230" s="22">
        <v>0.49464013578664384</v>
      </c>
      <c r="Y230" s="22">
        <v>0.19148783458321317</v>
      </c>
      <c r="Z230" s="22">
        <v>19.593632805093367</v>
      </c>
      <c r="AA230" s="22">
        <v>0</v>
      </c>
      <c r="AB230" s="22">
        <v>0</v>
      </c>
      <c r="AC230" s="22">
        <v>0</v>
      </c>
      <c r="AD230" s="22">
        <v>0</v>
      </c>
      <c r="AE230" s="22">
        <v>0.25236227757067864</v>
      </c>
      <c r="AF230" s="22">
        <v>0</v>
      </c>
      <c r="AG230" s="22">
        <v>1.9170288373394573E-2</v>
      </c>
      <c r="AH230" s="22">
        <v>0</v>
      </c>
      <c r="AI230" s="22">
        <v>9.4952249027260404E-4</v>
      </c>
      <c r="AJ230" s="22">
        <v>0</v>
      </c>
      <c r="AK230" s="22">
        <v>5.9205835088832854</v>
      </c>
      <c r="AL230" s="22">
        <v>0.78923325068549965</v>
      </c>
      <c r="AM230" s="22">
        <v>8.7730293567515165</v>
      </c>
      <c r="AN230" s="22">
        <v>3.6683608859237925E-4</v>
      </c>
      <c r="AO230" s="22">
        <v>6.9316100012331974E-2</v>
      </c>
      <c r="AP230" s="22">
        <v>8.6555576653432914E-2</v>
      </c>
      <c r="AQ230" s="22">
        <v>0</v>
      </c>
      <c r="AR230" s="22">
        <v>2.1525401968091055E-2</v>
      </c>
      <c r="AS230" s="22">
        <v>2.9053401491599455E-2</v>
      </c>
      <c r="AT230" s="22">
        <v>0</v>
      </c>
      <c r="AU230" s="22">
        <v>0.51937419100573279</v>
      </c>
      <c r="AV230" s="22">
        <v>0</v>
      </c>
      <c r="AW230" s="22">
        <v>7.2836271231115958E-4</v>
      </c>
      <c r="AX230" s="22">
        <v>280.65682846472288</v>
      </c>
      <c r="AY230" s="22">
        <v>1.8774030019382991E-4</v>
      </c>
      <c r="AZ230" s="22">
        <v>0.6910033672389474</v>
      </c>
      <c r="BA230" s="22">
        <v>33.441770260545759</v>
      </c>
      <c r="BB230" s="22">
        <v>0</v>
      </c>
      <c r="BC230" s="22">
        <v>61.834496770653459</v>
      </c>
      <c r="BD230" s="22">
        <v>417.41969568026082</v>
      </c>
    </row>
    <row r="231" spans="1:56" x14ac:dyDescent="0.3">
      <c r="A231" s="23" t="s">
        <v>46</v>
      </c>
      <c r="B231" s="22">
        <v>2.6914880121243559E-2</v>
      </c>
      <c r="C231" s="22">
        <v>0.45714755167719567</v>
      </c>
      <c r="D231" s="22">
        <v>6.8053617993657556E-2</v>
      </c>
      <c r="E231" s="22">
        <v>8.6273518116507256E-2</v>
      </c>
      <c r="F231" s="22">
        <v>0</v>
      </c>
      <c r="G231" s="22">
        <v>0</v>
      </c>
      <c r="H231" s="22">
        <v>0</v>
      </c>
      <c r="I231" s="22">
        <v>4.9859899828018204</v>
      </c>
      <c r="J231" s="22">
        <v>525.02410089515035</v>
      </c>
      <c r="K231" s="22">
        <v>6.4420522056741819E-3</v>
      </c>
      <c r="L231" s="22">
        <v>0</v>
      </c>
      <c r="M231" s="22">
        <v>0</v>
      </c>
      <c r="N231" s="22">
        <v>1.3531860379867966E-3</v>
      </c>
      <c r="O231" s="22">
        <v>1.2533940044464871</v>
      </c>
      <c r="P231" s="22">
        <v>0</v>
      </c>
      <c r="Q231" s="22">
        <v>15.528783498130464</v>
      </c>
      <c r="R231" s="22">
        <v>4.1152443732488599</v>
      </c>
      <c r="S231" s="22">
        <v>5.8950628679047279</v>
      </c>
      <c r="T231" s="22">
        <v>0</v>
      </c>
      <c r="U231" s="22">
        <v>0</v>
      </c>
      <c r="V231" s="22">
        <v>2.9586496780648543E-2</v>
      </c>
      <c r="W231" s="22">
        <v>2.3217476937567441E-2</v>
      </c>
      <c r="X231" s="22">
        <v>7.2613464187621588</v>
      </c>
      <c r="Y231" s="22">
        <v>0.49056982665608551</v>
      </c>
      <c r="Z231" s="22">
        <v>966.43833840452464</v>
      </c>
      <c r="AA231" s="22">
        <v>0</v>
      </c>
      <c r="AB231" s="22">
        <v>0</v>
      </c>
      <c r="AC231" s="22">
        <v>0</v>
      </c>
      <c r="AD231" s="22">
        <v>0</v>
      </c>
      <c r="AE231" s="22">
        <v>3.7046931453595753</v>
      </c>
      <c r="AF231" s="22">
        <v>0</v>
      </c>
      <c r="AG231" s="22">
        <v>6.4477046549724069</v>
      </c>
      <c r="AH231" s="22">
        <v>0</v>
      </c>
      <c r="AI231" s="22">
        <v>1.3939046258973777E-2</v>
      </c>
      <c r="AJ231" s="22">
        <v>0</v>
      </c>
      <c r="AK231" s="22">
        <v>1.8375684692648484</v>
      </c>
      <c r="AL231" s="22">
        <v>32.224058129200579</v>
      </c>
      <c r="AM231" s="22">
        <v>1.7884138722200759E-3</v>
      </c>
      <c r="AN231" s="22">
        <v>5.3851754547511108E-3</v>
      </c>
      <c r="AO231" s="22">
        <v>2.3531753851098987E-3</v>
      </c>
      <c r="AP231" s="22">
        <v>3.7602498731816598</v>
      </c>
      <c r="AQ231" s="22">
        <v>0</v>
      </c>
      <c r="AR231" s="22">
        <v>0.31820640053009874</v>
      </c>
      <c r="AS231" s="22">
        <v>0.44061907959693514</v>
      </c>
      <c r="AT231" s="22">
        <v>0</v>
      </c>
      <c r="AU231" s="22">
        <v>0</v>
      </c>
      <c r="AV231" s="22">
        <v>1.4707719880528607E-3</v>
      </c>
      <c r="AW231" s="22">
        <v>0</v>
      </c>
      <c r="AX231" s="22">
        <v>33.398018630325161</v>
      </c>
      <c r="AY231" s="22">
        <v>139.58456987149003</v>
      </c>
      <c r="AZ231" s="22">
        <v>10.142825596319145</v>
      </c>
      <c r="BA231" s="22">
        <v>491.02453690839815</v>
      </c>
      <c r="BB231" s="22">
        <v>0</v>
      </c>
      <c r="BC231" s="22">
        <v>444.9951922912332</v>
      </c>
      <c r="BD231" s="22">
        <v>2699.5949986843257</v>
      </c>
    </row>
    <row r="232" spans="1:56" x14ac:dyDescent="0.3">
      <c r="A232" s="23" t="s">
        <v>47</v>
      </c>
      <c r="B232" s="22">
        <v>9.3142021388114551E-4</v>
      </c>
      <c r="C232" s="22">
        <v>3.1147200552962412E-2</v>
      </c>
      <c r="D232" s="22">
        <v>3.8937159846342971E-3</v>
      </c>
      <c r="E232" s="22">
        <v>2.7546415182307521E-3</v>
      </c>
      <c r="F232" s="22">
        <v>0</v>
      </c>
      <c r="G232" s="22">
        <v>0</v>
      </c>
      <c r="H232" s="22">
        <v>0</v>
      </c>
      <c r="I232" s="22">
        <v>0.14793275329923769</v>
      </c>
      <c r="J232" s="22">
        <v>341.22282048343146</v>
      </c>
      <c r="K232" s="22">
        <v>14.830033540122578</v>
      </c>
      <c r="L232" s="22">
        <v>0</v>
      </c>
      <c r="M232" s="22">
        <v>0</v>
      </c>
      <c r="N232" s="22">
        <v>4.2529259521814329E-3</v>
      </c>
      <c r="O232" s="22">
        <v>5.3574735839114493E-4</v>
      </c>
      <c r="P232" s="22">
        <v>0</v>
      </c>
      <c r="Q232" s="22">
        <v>2.1108554696469533E-3</v>
      </c>
      <c r="R232" s="22">
        <v>0.14826305208365909</v>
      </c>
      <c r="S232" s="22">
        <v>0.23195914676593971</v>
      </c>
      <c r="T232" s="22">
        <v>0</v>
      </c>
      <c r="U232" s="22">
        <v>0</v>
      </c>
      <c r="V232" s="22">
        <v>0.78153533138715925</v>
      </c>
      <c r="W232" s="22">
        <v>1.0694892694267846</v>
      </c>
      <c r="X232" s="22">
        <v>0.23184873829262839</v>
      </c>
      <c r="Y232" s="22">
        <v>1.8111011574056375E-2</v>
      </c>
      <c r="Z232" s="22">
        <v>0.56495217344858406</v>
      </c>
      <c r="AA232" s="22">
        <v>0</v>
      </c>
      <c r="AB232" s="22">
        <v>0</v>
      </c>
      <c r="AC232" s="22">
        <v>0</v>
      </c>
      <c r="AD232" s="22">
        <v>7.0253882377183303E-5</v>
      </c>
      <c r="AE232" s="22">
        <v>9.4805240477291122</v>
      </c>
      <c r="AF232" s="22">
        <v>0</v>
      </c>
      <c r="AG232" s="22">
        <v>1.231477534893119E-2</v>
      </c>
      <c r="AH232" s="22">
        <v>0.12628022195982383</v>
      </c>
      <c r="AI232" s="22">
        <v>6.6473255233283094E-3</v>
      </c>
      <c r="AJ232" s="22">
        <v>0</v>
      </c>
      <c r="AK232" s="22">
        <v>0</v>
      </c>
      <c r="AL232" s="22">
        <v>17.360129706244923</v>
      </c>
      <c r="AM232" s="22">
        <v>6.3358388603351754</v>
      </c>
      <c r="AN232" s="22">
        <v>1.7194416333621442E-4</v>
      </c>
      <c r="AO232" s="22">
        <v>7.5134928504348253E-5</v>
      </c>
      <c r="AP232" s="22">
        <v>171.57857108120231</v>
      </c>
      <c r="AQ232" s="22">
        <v>0</v>
      </c>
      <c r="AR232" s="22">
        <v>3.7700128377950615E-2</v>
      </c>
      <c r="AS232" s="22">
        <v>8.6889194130108809</v>
      </c>
      <c r="AT232" s="22">
        <v>0</v>
      </c>
      <c r="AU232" s="22">
        <v>0</v>
      </c>
      <c r="AV232" s="22">
        <v>2.1088624913025454E-4</v>
      </c>
      <c r="AW232" s="22">
        <v>6.6362503353193671E-4</v>
      </c>
      <c r="AX232" s="22">
        <v>0</v>
      </c>
      <c r="AY232" s="22">
        <v>8.7998018311627029E-5</v>
      </c>
      <c r="AZ232" s="22">
        <v>0.33446207064993572</v>
      </c>
      <c r="BA232" s="22">
        <v>15.761947686886502</v>
      </c>
      <c r="BB232" s="22">
        <v>14.148655990372248</v>
      </c>
      <c r="BC232" s="22">
        <v>3.3353917503795065</v>
      </c>
      <c r="BD232" s="22">
        <v>606.50123490717772</v>
      </c>
    </row>
    <row r="233" spans="1:56" x14ac:dyDescent="0.3">
      <c r="A233" s="23" t="s">
        <v>48</v>
      </c>
      <c r="B233" s="22">
        <v>0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202.26500537542535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0</v>
      </c>
      <c r="AQ233" s="22"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v>0</v>
      </c>
      <c r="BC233" s="22">
        <v>0</v>
      </c>
      <c r="BD233" s="22">
        <v>202.26500537542535</v>
      </c>
    </row>
    <row r="234" spans="1:56" x14ac:dyDescent="0.3">
      <c r="A234" s="23" t="s">
        <v>49</v>
      </c>
      <c r="B234" s="22">
        <v>77.05761968072575</v>
      </c>
      <c r="C234" s="22">
        <v>9665.8318352786482</v>
      </c>
      <c r="D234" s="22">
        <v>415.29521343057553</v>
      </c>
      <c r="E234" s="22">
        <v>10.538856519958582</v>
      </c>
      <c r="F234" s="22">
        <v>0</v>
      </c>
      <c r="G234" s="22">
        <v>0</v>
      </c>
      <c r="H234" s="22">
        <v>0</v>
      </c>
      <c r="I234" s="22">
        <v>493.82253192435343</v>
      </c>
      <c r="J234" s="22">
        <v>19053.486484514815</v>
      </c>
      <c r="K234" s="22">
        <v>1536.2988308797369</v>
      </c>
      <c r="L234" s="22">
        <v>0.97664929395643241</v>
      </c>
      <c r="M234" s="22">
        <v>0</v>
      </c>
      <c r="N234" s="22">
        <v>9.2096484702305652</v>
      </c>
      <c r="O234" s="22">
        <v>75.474047574224358</v>
      </c>
      <c r="P234" s="22">
        <v>0</v>
      </c>
      <c r="Q234" s="22">
        <v>3478.3029036516405</v>
      </c>
      <c r="R234" s="22">
        <v>60045.23957957518</v>
      </c>
      <c r="S234" s="22">
        <v>39450.610428710206</v>
      </c>
      <c r="T234" s="22">
        <v>2.0196317046989232</v>
      </c>
      <c r="U234" s="22">
        <v>16.131649465205232</v>
      </c>
      <c r="V234" s="22">
        <v>268.58219187121472</v>
      </c>
      <c r="W234" s="22">
        <v>4.3386665386979884</v>
      </c>
      <c r="X234" s="22">
        <v>2321.9784675324863</v>
      </c>
      <c r="Y234" s="22">
        <v>12917.724215984601</v>
      </c>
      <c r="Z234" s="22">
        <v>2413.5231210708953</v>
      </c>
      <c r="AA234" s="22">
        <v>2.2680280569190558</v>
      </c>
      <c r="AB234" s="22">
        <v>0.38388527161293295</v>
      </c>
      <c r="AC234" s="22">
        <v>27.365939031524888</v>
      </c>
      <c r="AD234" s="22">
        <v>0</v>
      </c>
      <c r="AE234" s="22">
        <v>12317.979261399443</v>
      </c>
      <c r="AF234" s="22">
        <v>0</v>
      </c>
      <c r="AG234" s="22">
        <v>14.022356829087276</v>
      </c>
      <c r="AH234" s="22">
        <v>0.95188551802066612</v>
      </c>
      <c r="AI234" s="22">
        <v>4809.9269014822166</v>
      </c>
      <c r="AJ234" s="22">
        <v>4.4414961388452205</v>
      </c>
      <c r="AK234" s="22">
        <v>69.377383443665238</v>
      </c>
      <c r="AL234" s="22">
        <v>30683.539038786043</v>
      </c>
      <c r="AM234" s="22">
        <v>218.44307495656847</v>
      </c>
      <c r="AN234" s="22">
        <v>51.340189254398481</v>
      </c>
      <c r="AO234" s="22">
        <v>0.11645851072005496</v>
      </c>
      <c r="AP234" s="22">
        <v>1474.7196567573658</v>
      </c>
      <c r="AQ234" s="22">
        <v>1.9998729039541396</v>
      </c>
      <c r="AR234" s="22">
        <v>419.64912296755278</v>
      </c>
      <c r="AS234" s="22">
        <v>9202.0898611052617</v>
      </c>
      <c r="AT234" s="22">
        <v>0.7099054839018577</v>
      </c>
      <c r="AU234" s="22">
        <v>0</v>
      </c>
      <c r="AV234" s="22">
        <v>201.12423136856751</v>
      </c>
      <c r="AW234" s="22">
        <v>154.40974575358382</v>
      </c>
      <c r="AX234" s="22">
        <v>331.4902910674723</v>
      </c>
      <c r="AY234" s="22">
        <v>156.05450421232425</v>
      </c>
      <c r="AZ234" s="22">
        <v>0</v>
      </c>
      <c r="BA234" s="22">
        <v>24377.975590448503</v>
      </c>
      <c r="BB234" s="22">
        <v>1.6752640345755567</v>
      </c>
      <c r="BC234" s="22">
        <v>6181.6874798075214</v>
      </c>
      <c r="BD234" s="22">
        <v>242960.18399826175</v>
      </c>
    </row>
    <row r="235" spans="1:56" x14ac:dyDescent="0.3">
      <c r="A235" s="23" t="s">
        <v>50</v>
      </c>
      <c r="B235" s="22">
        <v>1261.4160094297865</v>
      </c>
      <c r="C235" s="22">
        <v>40027.338537210533</v>
      </c>
      <c r="D235" s="22">
        <v>3371.3130149857193</v>
      </c>
      <c r="E235" s="22">
        <v>133.99018612944985</v>
      </c>
      <c r="F235" s="22">
        <v>7.2778155320424514</v>
      </c>
      <c r="G235" s="22">
        <v>0</v>
      </c>
      <c r="H235" s="22">
        <v>0</v>
      </c>
      <c r="I235" s="22">
        <v>4275.5319790819813</v>
      </c>
      <c r="J235" s="22">
        <v>133670.84653705391</v>
      </c>
      <c r="K235" s="22">
        <v>2645.4620800888169</v>
      </c>
      <c r="L235" s="22">
        <v>0</v>
      </c>
      <c r="M235" s="22">
        <v>0</v>
      </c>
      <c r="N235" s="22">
        <v>20954.977583430278</v>
      </c>
      <c r="O235" s="22">
        <v>51.003745198236757</v>
      </c>
      <c r="P235" s="22">
        <v>0</v>
      </c>
      <c r="Q235" s="22">
        <v>116.03807367105308</v>
      </c>
      <c r="R235" s="22">
        <v>59719.0812853756</v>
      </c>
      <c r="S235" s="22">
        <v>50508.87132739053</v>
      </c>
      <c r="T235" s="22">
        <v>0</v>
      </c>
      <c r="U235" s="22">
        <v>5.6524283559183699</v>
      </c>
      <c r="V235" s="22">
        <v>650.20888254281169</v>
      </c>
      <c r="W235" s="22">
        <v>0</v>
      </c>
      <c r="X235" s="22">
        <v>3719.270224100102</v>
      </c>
      <c r="Y235" s="22">
        <v>79632.644163654753</v>
      </c>
      <c r="Z235" s="22">
        <v>203614.9521577227</v>
      </c>
      <c r="AA235" s="22">
        <v>0</v>
      </c>
      <c r="AB235" s="22">
        <v>4.3423210725355119</v>
      </c>
      <c r="AC235" s="22">
        <v>116.6497920286825</v>
      </c>
      <c r="AD235" s="22">
        <v>0</v>
      </c>
      <c r="AE235" s="22">
        <v>55614.532751869767</v>
      </c>
      <c r="AF235" s="22">
        <v>0</v>
      </c>
      <c r="AG235" s="22">
        <v>8478.195363989842</v>
      </c>
      <c r="AH235" s="22">
        <v>0</v>
      </c>
      <c r="AI235" s="22">
        <v>15193.659591568305</v>
      </c>
      <c r="AJ235" s="22">
        <v>67.196068295157573</v>
      </c>
      <c r="AK235" s="22">
        <v>117.17735200856821</v>
      </c>
      <c r="AL235" s="22">
        <v>173656.44251890355</v>
      </c>
      <c r="AM235" s="22">
        <v>663.03110224441502</v>
      </c>
      <c r="AN235" s="22">
        <v>74.110872317231042</v>
      </c>
      <c r="AO235" s="22">
        <v>25.486171409240825</v>
      </c>
      <c r="AP235" s="22">
        <v>71714.132157944914</v>
      </c>
      <c r="AQ235" s="22">
        <v>47.987860646556754</v>
      </c>
      <c r="AR235" s="22">
        <v>438.32948976399689</v>
      </c>
      <c r="AS235" s="22">
        <v>102642.85977043925</v>
      </c>
      <c r="AT235" s="22">
        <v>5.6524283559183699</v>
      </c>
      <c r="AU235" s="22">
        <v>7.9887654096979626</v>
      </c>
      <c r="AV235" s="22">
        <v>96.930353637668588</v>
      </c>
      <c r="AW235" s="22">
        <v>873.28008346634488</v>
      </c>
      <c r="AX235" s="22">
        <v>957.98863090332782</v>
      </c>
      <c r="AY235" s="22">
        <v>432.43965941712992</v>
      </c>
      <c r="AZ235" s="22">
        <v>22777.791521074687</v>
      </c>
      <c r="BA235" s="22">
        <v>0</v>
      </c>
      <c r="BB235" s="22">
        <v>44.369050403578797</v>
      </c>
      <c r="BC235" s="22">
        <v>24689.155145247722</v>
      </c>
      <c r="BD235" s="22">
        <v>1083105.6048533723</v>
      </c>
    </row>
    <row r="236" spans="1:56" x14ac:dyDescent="0.3">
      <c r="A236" s="23" t="s">
        <v>229</v>
      </c>
      <c r="B236" s="22">
        <v>0</v>
      </c>
      <c r="C236" s="22">
        <v>0.75550093092300685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4558.983318588872</v>
      </c>
      <c r="K236" s="22">
        <v>692.80005480929958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0.4189720551840479</v>
      </c>
      <c r="S236" s="22">
        <v>3.7357610216227884E-3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4.2127618659009336</v>
      </c>
      <c r="AA236" s="22">
        <v>0</v>
      </c>
      <c r="AB236" s="22">
        <v>0</v>
      </c>
      <c r="AC236" s="22">
        <v>0</v>
      </c>
      <c r="AD236" s="22">
        <v>0</v>
      </c>
      <c r="AE236" s="22">
        <v>7.6528227673164118</v>
      </c>
      <c r="AF236" s="22">
        <v>0</v>
      </c>
      <c r="AG236" s="22">
        <v>0</v>
      </c>
      <c r="AH236" s="22">
        <v>0.42934565098795263</v>
      </c>
      <c r="AI236" s="22">
        <v>0</v>
      </c>
      <c r="AJ236" s="22">
        <v>0</v>
      </c>
      <c r="AK236" s="22">
        <v>0</v>
      </c>
      <c r="AL236" s="22">
        <v>184.11067760239141</v>
      </c>
      <c r="AM236" s="22">
        <v>0.22665027927690207</v>
      </c>
      <c r="AN236" s="22">
        <v>0</v>
      </c>
      <c r="AO236" s="22">
        <v>0</v>
      </c>
      <c r="AP236" s="22">
        <v>107.9320843813064</v>
      </c>
      <c r="AQ236" s="22">
        <v>0</v>
      </c>
      <c r="AR236" s="22">
        <v>1.2898796381612314</v>
      </c>
      <c r="AS236" s="22">
        <v>0.88435478167421977</v>
      </c>
      <c r="AT236" s="22">
        <v>0</v>
      </c>
      <c r="AU236" s="22">
        <v>0</v>
      </c>
      <c r="AV236" s="22">
        <v>0</v>
      </c>
      <c r="AW236" s="22">
        <v>0</v>
      </c>
      <c r="AX236" s="22">
        <v>0.90509157621251191</v>
      </c>
      <c r="AY236" s="22">
        <v>0</v>
      </c>
      <c r="AZ236" s="22">
        <v>0.34597718313393711</v>
      </c>
      <c r="BA236" s="22">
        <v>4.0668062306026247</v>
      </c>
      <c r="BB236" s="22">
        <v>0</v>
      </c>
      <c r="BC236" s="22">
        <v>0.93098086493534493</v>
      </c>
      <c r="BD236" s="22">
        <v>5565.949014967201</v>
      </c>
    </row>
    <row r="237" spans="1:56" x14ac:dyDescent="0.3">
      <c r="A237" s="23" t="s">
        <v>51</v>
      </c>
      <c r="B237" s="22">
        <v>0.90566886326177543</v>
      </c>
      <c r="C237" s="22">
        <v>16.934015844805643</v>
      </c>
      <c r="D237" s="22">
        <v>23.913882531331154</v>
      </c>
      <c r="E237" s="22">
        <v>5.9123858462886467E-2</v>
      </c>
      <c r="F237" s="22">
        <v>0</v>
      </c>
      <c r="G237" s="22">
        <v>0</v>
      </c>
      <c r="H237" s="22">
        <v>0</v>
      </c>
      <c r="I237" s="22">
        <v>9.389528669269108</v>
      </c>
      <c r="J237" s="22">
        <v>64204.08210149251</v>
      </c>
      <c r="K237" s="22">
        <v>305.75080072566379</v>
      </c>
      <c r="L237" s="22">
        <v>0</v>
      </c>
      <c r="M237" s="22">
        <v>0</v>
      </c>
      <c r="N237" s="22">
        <v>20.898371743130717</v>
      </c>
      <c r="O237" s="22">
        <v>0.5473119922097347</v>
      </c>
      <c r="P237" s="22">
        <v>0</v>
      </c>
      <c r="Q237" s="22">
        <v>8.7982249685316233E-2</v>
      </c>
      <c r="R237" s="22">
        <v>476.36923191764396</v>
      </c>
      <c r="S237" s="22">
        <v>305.23978966806192</v>
      </c>
      <c r="T237" s="22">
        <v>0</v>
      </c>
      <c r="U237" s="22">
        <v>0</v>
      </c>
      <c r="V237" s="22">
        <v>52.027049478630751</v>
      </c>
      <c r="W237" s="22">
        <v>1.5911102853929167E-2</v>
      </c>
      <c r="X237" s="22">
        <v>5.4750238078144884</v>
      </c>
      <c r="Y237" s="22">
        <v>3.8473286593990355</v>
      </c>
      <c r="Z237" s="22">
        <v>674.88226165474532</v>
      </c>
      <c r="AA237" s="22">
        <v>0</v>
      </c>
      <c r="AB237" s="22">
        <v>7.9507859511381895E-2</v>
      </c>
      <c r="AC237" s="22">
        <v>0</v>
      </c>
      <c r="AD237" s="22">
        <v>1.4115126237804879E-2</v>
      </c>
      <c r="AE237" s="22">
        <v>18.183589860178891</v>
      </c>
      <c r="AF237" s="22">
        <v>0</v>
      </c>
      <c r="AG237" s="22">
        <v>0.40590187012879897</v>
      </c>
      <c r="AH237" s="22">
        <v>0.18947873949763891</v>
      </c>
      <c r="AI237" s="22">
        <v>12.044682585362256</v>
      </c>
      <c r="AJ237" s="22">
        <v>4.0023359110129088E-2</v>
      </c>
      <c r="AK237" s="22">
        <v>0</v>
      </c>
      <c r="AL237" s="22">
        <v>1584.1971406579764</v>
      </c>
      <c r="AM237" s="22">
        <v>0.65606024258972317</v>
      </c>
      <c r="AN237" s="22">
        <v>10.442157175348212</v>
      </c>
      <c r="AO237" s="22">
        <v>0.30784472261301049</v>
      </c>
      <c r="AP237" s="22">
        <v>48.503345907592099</v>
      </c>
      <c r="AQ237" s="22">
        <v>13.54103758785106</v>
      </c>
      <c r="AR237" s="22">
        <v>105.31462892128891</v>
      </c>
      <c r="AS237" s="22">
        <v>265.40839996165465</v>
      </c>
      <c r="AT237" s="22">
        <v>0</v>
      </c>
      <c r="AU237" s="22">
        <v>0</v>
      </c>
      <c r="AV237" s="22">
        <v>229.34016053526165</v>
      </c>
      <c r="AW237" s="22">
        <v>4.2018092516727015E-2</v>
      </c>
      <c r="AX237" s="22">
        <v>0.44027931887620236</v>
      </c>
      <c r="AY237" s="22">
        <v>7.2454439505776028E-2</v>
      </c>
      <c r="AZ237" s="22">
        <v>75.519732197621693</v>
      </c>
      <c r="BA237" s="22">
        <v>339.94566872511894</v>
      </c>
      <c r="BB237" s="22">
        <v>0</v>
      </c>
      <c r="BC237" s="22">
        <v>0</v>
      </c>
      <c r="BD237" s="22">
        <v>68805.113612145316</v>
      </c>
    </row>
    <row r="238" spans="1:56" x14ac:dyDescent="0.3">
      <c r="A238" s="23" t="s">
        <v>52</v>
      </c>
      <c r="B238" s="22">
        <v>4949.3326934562956</v>
      </c>
      <c r="C238" s="22">
        <v>208049.93274737455</v>
      </c>
      <c r="D238" s="22">
        <v>16131.902758489374</v>
      </c>
      <c r="E238" s="22">
        <v>417.01262026288322</v>
      </c>
      <c r="F238" s="22">
        <v>448.53699698080226</v>
      </c>
      <c r="G238" s="22">
        <v>33.729684214255464</v>
      </c>
      <c r="H238" s="22">
        <v>0</v>
      </c>
      <c r="I238" s="22">
        <v>16355.222645459089</v>
      </c>
      <c r="J238" s="22">
        <v>1312910.0562286272</v>
      </c>
      <c r="K238" s="22">
        <v>53518.152715997698</v>
      </c>
      <c r="L238" s="22">
        <v>10.250583557811515</v>
      </c>
      <c r="M238" s="22">
        <v>24.951131311930297</v>
      </c>
      <c r="N238" s="22">
        <v>26859.740094064324</v>
      </c>
      <c r="O238" s="22">
        <v>3320.8535393582174</v>
      </c>
      <c r="P238" s="22">
        <v>67.02608615503604</v>
      </c>
      <c r="Q238" s="22">
        <v>9490.8485189950679</v>
      </c>
      <c r="R238" s="22">
        <v>326266.92305039719</v>
      </c>
      <c r="S238" s="22">
        <v>406943.27995705284</v>
      </c>
      <c r="T238" s="22">
        <v>141.75951594344787</v>
      </c>
      <c r="U238" s="22">
        <v>1456.2603098061993</v>
      </c>
      <c r="V238" s="22">
        <v>114029.5126018789</v>
      </c>
      <c r="W238" s="22">
        <v>10377.597927512763</v>
      </c>
      <c r="X238" s="22">
        <v>100350.28899247639</v>
      </c>
      <c r="Y238" s="22">
        <v>229615.59795632461</v>
      </c>
      <c r="Z238" s="22">
        <v>536871.03944734274</v>
      </c>
      <c r="AA238" s="22">
        <v>2.2680280569190558</v>
      </c>
      <c r="AB238" s="22">
        <v>259.37386897071707</v>
      </c>
      <c r="AC238" s="22">
        <v>1525.3383723795566</v>
      </c>
      <c r="AD238" s="22">
        <v>702.29700622322252</v>
      </c>
      <c r="AE238" s="22">
        <v>927327.3107893999</v>
      </c>
      <c r="AF238" s="22">
        <v>6877.4400862765378</v>
      </c>
      <c r="AG238" s="22">
        <v>9119.2757442745369</v>
      </c>
      <c r="AH238" s="22">
        <v>35.640260528835114</v>
      </c>
      <c r="AI238" s="22">
        <v>75835.51239192819</v>
      </c>
      <c r="AJ238" s="22">
        <v>227.1570211963442</v>
      </c>
      <c r="AK238" s="22">
        <v>1813.107438930379</v>
      </c>
      <c r="AL238" s="22">
        <v>2587229.1417864175</v>
      </c>
      <c r="AM238" s="22">
        <v>51584.973901969235</v>
      </c>
      <c r="AN238" s="22">
        <v>4028.1195109272808</v>
      </c>
      <c r="AO238" s="22">
        <v>2649.461450253395</v>
      </c>
      <c r="AP238" s="22">
        <v>1558329.7080590785</v>
      </c>
      <c r="AQ238" s="22">
        <v>235.41977990598386</v>
      </c>
      <c r="AR238" s="22">
        <v>26989.591161273565</v>
      </c>
      <c r="AS238" s="22">
        <v>488355.83457744023</v>
      </c>
      <c r="AT238" s="22">
        <v>311.80700072472774</v>
      </c>
      <c r="AU238" s="22">
        <v>450.53791643389252</v>
      </c>
      <c r="AV238" s="22">
        <v>2970.1765071775958</v>
      </c>
      <c r="AW238" s="22">
        <v>4179.0766336359229</v>
      </c>
      <c r="AX238" s="22">
        <v>426054.29207369982</v>
      </c>
      <c r="AY238" s="22">
        <v>9778.790975142123</v>
      </c>
      <c r="AZ238" s="22">
        <v>82803.20254433369</v>
      </c>
      <c r="BA238" s="22">
        <v>1061216.4682643798</v>
      </c>
      <c r="BB238" s="22">
        <v>308874.24486329971</v>
      </c>
      <c r="BC238" s="22">
        <v>456878.01781300665</v>
      </c>
      <c r="BD238" s="22">
        <v>11475283.394630307</v>
      </c>
    </row>
    <row r="241" spans="1:65" x14ac:dyDescent="0.3">
      <c r="A241" s="7" t="s">
        <v>327</v>
      </c>
      <c r="BF241" s="7" t="s">
        <v>328</v>
      </c>
    </row>
    <row r="242" spans="1:65" x14ac:dyDescent="0.3">
      <c r="A242" s="6" t="s">
        <v>86</v>
      </c>
      <c r="BF242" s="6" t="s">
        <v>86</v>
      </c>
    </row>
    <row r="243" spans="1:65" x14ac:dyDescent="0.3">
      <c r="A243" s="23" t="s">
        <v>0</v>
      </c>
      <c r="B243" s="23" t="s">
        <v>1</v>
      </c>
      <c r="C243" s="23" t="s">
        <v>2</v>
      </c>
      <c r="D243" s="23" t="s">
        <v>3</v>
      </c>
      <c r="E243" s="23" t="s">
        <v>4</v>
      </c>
      <c r="F243" s="23" t="s">
        <v>5</v>
      </c>
      <c r="G243" s="23" t="s">
        <v>6</v>
      </c>
      <c r="H243" s="23" t="s">
        <v>7</v>
      </c>
      <c r="I243" s="23" t="s">
        <v>8</v>
      </c>
      <c r="J243" s="23" t="s">
        <v>9</v>
      </c>
      <c r="K243" s="23" t="s">
        <v>360</v>
      </c>
      <c r="L243" s="23" t="s">
        <v>10</v>
      </c>
      <c r="M243" s="23" t="s">
        <v>11</v>
      </c>
      <c r="N243" s="23" t="s">
        <v>12</v>
      </c>
      <c r="O243" s="23" t="s">
        <v>13</v>
      </c>
      <c r="P243" s="23" t="s">
        <v>14</v>
      </c>
      <c r="Q243" s="23" t="s">
        <v>15</v>
      </c>
      <c r="R243" s="23" t="s">
        <v>16</v>
      </c>
      <c r="S243" s="23" t="s">
        <v>17</v>
      </c>
      <c r="T243" s="23" t="s">
        <v>18</v>
      </c>
      <c r="U243" s="23" t="s">
        <v>19</v>
      </c>
      <c r="V243" s="23" t="s">
        <v>20</v>
      </c>
      <c r="W243" s="23" t="s">
        <v>21</v>
      </c>
      <c r="X243" s="23" t="s">
        <v>22</v>
      </c>
      <c r="Y243" s="23" t="s">
        <v>23</v>
      </c>
      <c r="Z243" s="23" t="s">
        <v>24</v>
      </c>
      <c r="AA243" s="23" t="s">
        <v>25</v>
      </c>
      <c r="AB243" s="23" t="s">
        <v>26</v>
      </c>
      <c r="AC243" s="23" t="s">
        <v>27</v>
      </c>
      <c r="AD243" s="23" t="s">
        <v>28</v>
      </c>
      <c r="AE243" s="23" t="s">
        <v>29</v>
      </c>
      <c r="AF243" s="23" t="s">
        <v>30</v>
      </c>
      <c r="AG243" s="23" t="s">
        <v>31</v>
      </c>
      <c r="AH243" s="23" t="s">
        <v>32</v>
      </c>
      <c r="AI243" s="23" t="s">
        <v>33</v>
      </c>
      <c r="AJ243" s="24" t="s">
        <v>34</v>
      </c>
      <c r="AK243" s="23" t="s">
        <v>35</v>
      </c>
      <c r="AL243" s="23" t="s">
        <v>361</v>
      </c>
      <c r="AM243" s="23" t="s">
        <v>36</v>
      </c>
      <c r="AN243" s="23" t="s">
        <v>37</v>
      </c>
      <c r="AO243" s="23" t="s">
        <v>38</v>
      </c>
      <c r="AP243" s="23" t="s">
        <v>197</v>
      </c>
      <c r="AQ243" s="23" t="s">
        <v>40</v>
      </c>
      <c r="AR243" s="23" t="s">
        <v>41</v>
      </c>
      <c r="AS243" s="23" t="s">
        <v>42</v>
      </c>
      <c r="AT243" s="23" t="s">
        <v>43</v>
      </c>
      <c r="AU243" s="23" t="s">
        <v>44</v>
      </c>
      <c r="AV243" s="23" t="s">
        <v>45</v>
      </c>
      <c r="AW243" s="23" t="s">
        <v>46</v>
      </c>
      <c r="AX243" s="23" t="s">
        <v>47</v>
      </c>
      <c r="AY243" s="23" t="s">
        <v>48</v>
      </c>
      <c r="AZ243" s="23" t="s">
        <v>49</v>
      </c>
      <c r="BA243" s="23" t="s">
        <v>50</v>
      </c>
      <c r="BB243" s="23" t="s">
        <v>229</v>
      </c>
      <c r="BC243" s="24" t="s">
        <v>51</v>
      </c>
      <c r="BD243" s="23" t="s">
        <v>52</v>
      </c>
      <c r="BF243" s="1" t="s">
        <v>84</v>
      </c>
      <c r="BG243" s="12" t="s">
        <v>56</v>
      </c>
      <c r="BH243" s="12" t="s">
        <v>57</v>
      </c>
      <c r="BI243" s="12" t="s">
        <v>65</v>
      </c>
      <c r="BJ243" s="12" t="s">
        <v>58</v>
      </c>
      <c r="BK243" s="12" t="s">
        <v>59</v>
      </c>
      <c r="BL243" s="12" t="s">
        <v>60</v>
      </c>
      <c r="BM243" s="12" t="s">
        <v>61</v>
      </c>
    </row>
    <row r="244" spans="1:65" x14ac:dyDescent="0.3">
      <c r="A244" s="23" t="s">
        <v>1</v>
      </c>
      <c r="B244" s="22">
        <v>0</v>
      </c>
      <c r="C244" s="22">
        <v>3.2969698454419778E-2</v>
      </c>
      <c r="D244" s="22">
        <v>4.908059237660552E-3</v>
      </c>
      <c r="E244" s="22">
        <v>6.2220870842849508E-3</v>
      </c>
      <c r="F244" s="22">
        <v>0</v>
      </c>
      <c r="G244" s="22">
        <v>0</v>
      </c>
      <c r="H244" s="22">
        <v>0</v>
      </c>
      <c r="I244" s="22">
        <v>16.291608141585201</v>
      </c>
      <c r="J244" s="22">
        <v>148.24918029242477</v>
      </c>
      <c r="K244" s="22">
        <v>4.6460386339044362E-4</v>
      </c>
      <c r="L244" s="22">
        <v>0</v>
      </c>
      <c r="M244" s="22">
        <v>0</v>
      </c>
      <c r="N244" s="22">
        <v>9.7592419474793466E-5</v>
      </c>
      <c r="O244" s="22">
        <v>5.1769624582408157E-4</v>
      </c>
      <c r="P244" s="22">
        <v>0</v>
      </c>
      <c r="Q244" s="22">
        <v>4.7679258689596006E-3</v>
      </c>
      <c r="R244" s="22">
        <v>0.35950972728069375</v>
      </c>
      <c r="S244" s="22">
        <v>0.42518251690480463</v>
      </c>
      <c r="T244" s="22">
        <v>0</v>
      </c>
      <c r="U244" s="22">
        <v>0</v>
      </c>
      <c r="V244" s="22">
        <v>1.1159249866078036E-3</v>
      </c>
      <c r="W244" s="22">
        <v>1.6744554590649224E-3</v>
      </c>
      <c r="X244" s="22">
        <v>16.807455669359637</v>
      </c>
      <c r="Y244" s="22">
        <v>3.538012879287819E-2</v>
      </c>
      <c r="Z244" s="22">
        <v>0.57673152201022326</v>
      </c>
      <c r="AA244" s="22">
        <v>0</v>
      </c>
      <c r="AB244" s="22">
        <v>0</v>
      </c>
      <c r="AC244" s="22">
        <v>0</v>
      </c>
      <c r="AD244" s="22">
        <v>0</v>
      </c>
      <c r="AE244" s="22">
        <v>0.26718422841933837</v>
      </c>
      <c r="AF244" s="22">
        <v>0</v>
      </c>
      <c r="AG244" s="22">
        <v>2.6017963553028458E-2</v>
      </c>
      <c r="AH244" s="22">
        <v>0</v>
      </c>
      <c r="AI244" s="22">
        <v>11.542229127368355</v>
      </c>
      <c r="AJ244" s="22">
        <v>482.03159510204091</v>
      </c>
      <c r="AK244" s="22">
        <v>0</v>
      </c>
      <c r="AL244" s="22">
        <v>59.520609520693334</v>
      </c>
      <c r="AM244" s="22">
        <v>1.289812575009323E-4</v>
      </c>
      <c r="AN244" s="22">
        <v>3.8838141036935534E-4</v>
      </c>
      <c r="AO244" s="22">
        <v>57.57666244681981</v>
      </c>
      <c r="AP244" s="22">
        <v>9.1639230657448126E-2</v>
      </c>
      <c r="AQ244" s="22">
        <v>0</v>
      </c>
      <c r="AR244" s="22">
        <v>5.9010730324522712E-2</v>
      </c>
      <c r="AS244" s="22">
        <v>1.5683976675450551</v>
      </c>
      <c r="AT244" s="22">
        <v>0</v>
      </c>
      <c r="AU244" s="22">
        <v>0</v>
      </c>
      <c r="AV244" s="22">
        <v>1.060727740166288E-4</v>
      </c>
      <c r="AW244" s="22">
        <v>6.7906891874134397E-4</v>
      </c>
      <c r="AX244" s="22">
        <v>277.35590204081637</v>
      </c>
      <c r="AY244" s="22">
        <v>1.9876681940491221E-4</v>
      </c>
      <c r="AZ244" s="22">
        <v>24.466555193157262</v>
      </c>
      <c r="BA244" s="22">
        <v>39.809750201745487</v>
      </c>
      <c r="BB244" s="22">
        <v>0</v>
      </c>
      <c r="BC244" s="22">
        <v>15940.834235390337</v>
      </c>
      <c r="BD244" s="22">
        <v>17077.949076156634</v>
      </c>
      <c r="BF244" s="12" t="s">
        <v>62</v>
      </c>
      <c r="BG244" s="13">
        <f>B244+AJ244+B278+AJ278</f>
        <v>482.03159510204091</v>
      </c>
      <c r="BH244" s="13">
        <f>SUM(C244,D244,G244,L244:U244,X244:Y244,AB244:AD244,AF244,AI244,AK244,AN244:AO244,AQ244,AT244:AW244,AZ244,AR244)+SUM(C278,D278,G278,L278:U278,X278:Y278,AB278:AD278,AF278,AI278,AK278,AN278:AO278,AQ278,AT278:AW278,AZ278,AR278)</f>
        <v>111.31642003533743</v>
      </c>
      <c r="BI244" s="13">
        <f>SUM(F244,H244,V244:W244,AA244,AE244,AH244,AM244,AS244,AX244,BB244,AY244)+SUM(F278,H278,V278:W278,AA278,AE278,AH278,AM278,AS278,AX278,BB278,AY278)</f>
        <v>279.19460206530334</v>
      </c>
      <c r="BJ244" s="13">
        <f>SUM(E244,I244,AG244,BA244)+SUM(E278,I278,AG278,BA278)</f>
        <v>56.133598393968001</v>
      </c>
      <c r="BK244" s="13">
        <f>SUM(J244:K244,Z244,AL244,AP244)+SUM(J278:K278,Z278,AL278,AP278)</f>
        <v>208.56200365267131</v>
      </c>
      <c r="BL244" s="13">
        <f>BC244+BC278</f>
        <v>15940.834235390337</v>
      </c>
      <c r="BM244" s="13">
        <f>SUM(BG244:BL244)</f>
        <v>17078.07245463966</v>
      </c>
    </row>
    <row r="245" spans="1:65" x14ac:dyDescent="0.3">
      <c r="A245" s="23" t="s">
        <v>2</v>
      </c>
      <c r="B245" s="22">
        <v>0.14257521447962071</v>
      </c>
      <c r="C245" s="22">
        <v>0</v>
      </c>
      <c r="D245" s="22">
        <v>0.23694096553052882</v>
      </c>
      <c r="E245" s="22">
        <v>0.30037683939369575</v>
      </c>
      <c r="F245" s="22">
        <v>0</v>
      </c>
      <c r="G245" s="22">
        <v>0.70367323575326779</v>
      </c>
      <c r="H245" s="22">
        <v>0</v>
      </c>
      <c r="I245" s="22">
        <v>16.131163559667964</v>
      </c>
      <c r="J245" s="22">
        <v>2704.3101399161751</v>
      </c>
      <c r="K245" s="22">
        <v>2.2429168567536985E-2</v>
      </c>
      <c r="L245" s="22">
        <v>0</v>
      </c>
      <c r="M245" s="22">
        <v>0</v>
      </c>
      <c r="N245" s="22">
        <v>4.7113616562297093E-3</v>
      </c>
      <c r="O245" s="22">
        <v>2.6375989446604148E-2</v>
      </c>
      <c r="P245" s="22">
        <v>1.7249767515340524</v>
      </c>
      <c r="Q245" s="22">
        <v>0.23017590136254296</v>
      </c>
      <c r="R245" s="22">
        <v>14.3446610195655</v>
      </c>
      <c r="S245" s="22">
        <v>6088.2297663730787</v>
      </c>
      <c r="T245" s="22">
        <v>0</v>
      </c>
      <c r="U245" s="22">
        <v>3.5330260378445315</v>
      </c>
      <c r="V245" s="22">
        <v>5.9275891511269627</v>
      </c>
      <c r="W245" s="22">
        <v>8.0835840399884576E-2</v>
      </c>
      <c r="X245" s="22">
        <v>25.281689383119957</v>
      </c>
      <c r="Y245" s="22">
        <v>3.3059321167870754</v>
      </c>
      <c r="Z245" s="22">
        <v>1724.8235392557792</v>
      </c>
      <c r="AA245" s="22">
        <v>0</v>
      </c>
      <c r="AB245" s="22">
        <v>0</v>
      </c>
      <c r="AC245" s="22">
        <v>0</v>
      </c>
      <c r="AD245" s="22">
        <v>198.76325600183446</v>
      </c>
      <c r="AE245" s="22">
        <v>1745.2150127835569</v>
      </c>
      <c r="AF245" s="22">
        <v>0</v>
      </c>
      <c r="AG245" s="22">
        <v>0.97981793424472063</v>
      </c>
      <c r="AH245" s="22">
        <v>0</v>
      </c>
      <c r="AI245" s="22">
        <v>4.8531307762120141E-2</v>
      </c>
      <c r="AJ245" s="22">
        <v>0</v>
      </c>
      <c r="AK245" s="22">
        <v>37.397300508470543</v>
      </c>
      <c r="AL245" s="22">
        <v>1588.6592829339909</v>
      </c>
      <c r="AM245" s="22">
        <v>6.2266859888552737E-3</v>
      </c>
      <c r="AN245" s="22">
        <v>1.3430233979552106</v>
      </c>
      <c r="AO245" s="22">
        <v>8.1930052251237718E-3</v>
      </c>
      <c r="AP245" s="22">
        <v>249.16542681279594</v>
      </c>
      <c r="AQ245" s="22">
        <v>0</v>
      </c>
      <c r="AR245" s="22">
        <v>1.1001907993952385</v>
      </c>
      <c r="AS245" s="22">
        <v>172.15503586252004</v>
      </c>
      <c r="AT245" s="22">
        <v>0</v>
      </c>
      <c r="AU245" s="22">
        <v>0</v>
      </c>
      <c r="AV245" s="22">
        <v>5.1207583843224666E-3</v>
      </c>
      <c r="AW245" s="22">
        <v>0.41970474055445628</v>
      </c>
      <c r="AX245" s="22">
        <v>2.9319718156386152</v>
      </c>
      <c r="AY245" s="22">
        <v>9.5956466343875349E-3</v>
      </c>
      <c r="AZ245" s="22">
        <v>36.851546944551785</v>
      </c>
      <c r="BA245" s="22">
        <v>1709.2516093628435</v>
      </c>
      <c r="BB245" s="22">
        <v>0</v>
      </c>
      <c r="BC245" s="22">
        <v>768.43266213634763</v>
      </c>
      <c r="BD245" s="22">
        <v>17102.104087519965</v>
      </c>
      <c r="BF245" s="12" t="s">
        <v>63</v>
      </c>
      <c r="BG245" s="13">
        <f>BG250-SUM(BG246:BG249,BG244)</f>
        <v>10065.193671185392</v>
      </c>
      <c r="BH245" s="13">
        <f t="shared" ref="BH245:BM245" si="4">BH250-SUM(BH246:BH249,BH244)</f>
        <v>2578082.7011109372</v>
      </c>
      <c r="BI245" s="13">
        <f t="shared" si="4"/>
        <v>970984.11638809554</v>
      </c>
      <c r="BJ245" s="13">
        <f t="shared" si="4"/>
        <v>1294257.3168775355</v>
      </c>
      <c r="BK245" s="13">
        <f t="shared" si="4"/>
        <v>3133748.0822977386</v>
      </c>
      <c r="BL245" s="13">
        <f t="shared" si="4"/>
        <v>321761.52301037055</v>
      </c>
      <c r="BM245" s="13">
        <f t="shared" si="4"/>
        <v>8308898.9333558679</v>
      </c>
    </row>
    <row r="246" spans="1:65" x14ac:dyDescent="0.3">
      <c r="A246" s="23" t="s">
        <v>3</v>
      </c>
      <c r="B246" s="22">
        <v>3.2363699531779035</v>
      </c>
      <c r="C246" s="22">
        <v>59.52823450725387</v>
      </c>
      <c r="D246" s="22">
        <v>0</v>
      </c>
      <c r="E246" s="22">
        <v>73.899983755857122</v>
      </c>
      <c r="F246" s="22">
        <v>0</v>
      </c>
      <c r="G246" s="22">
        <v>0</v>
      </c>
      <c r="H246" s="22">
        <v>0</v>
      </c>
      <c r="I246" s="22">
        <v>645.09064617950685</v>
      </c>
      <c r="J246" s="22">
        <v>14955.065268236563</v>
      </c>
      <c r="K246" s="22">
        <v>4181.1311707607856</v>
      </c>
      <c r="L246" s="22">
        <v>0</v>
      </c>
      <c r="M246" s="22">
        <v>0</v>
      </c>
      <c r="N246" s="22">
        <v>0.16271336207601053</v>
      </c>
      <c r="O246" s="22">
        <v>318.80737237177175</v>
      </c>
      <c r="P246" s="22">
        <v>0</v>
      </c>
      <c r="Q246" s="22">
        <v>7.9494416927328899</v>
      </c>
      <c r="R246" s="22">
        <v>686.36176341935607</v>
      </c>
      <c r="S246" s="22">
        <v>1037.4171225405964</v>
      </c>
      <c r="T246" s="22">
        <v>0</v>
      </c>
      <c r="U246" s="22">
        <v>0</v>
      </c>
      <c r="V246" s="22">
        <v>8.6969343350427462</v>
      </c>
      <c r="W246" s="22">
        <v>2.7917770545831599</v>
      </c>
      <c r="X246" s="22">
        <v>873.13795430020377</v>
      </c>
      <c r="Y246" s="22">
        <v>252.24442566498311</v>
      </c>
      <c r="Z246" s="22">
        <v>9711.4016750128758</v>
      </c>
      <c r="AA246" s="22">
        <v>0</v>
      </c>
      <c r="AB246" s="22">
        <v>0</v>
      </c>
      <c r="AC246" s="22">
        <v>0</v>
      </c>
      <c r="AD246" s="22">
        <v>4.8475267351891782</v>
      </c>
      <c r="AE246" s="22">
        <v>3112.9809095935843</v>
      </c>
      <c r="AF246" s="22">
        <v>0</v>
      </c>
      <c r="AG246" s="22">
        <v>33.870907387514755</v>
      </c>
      <c r="AH246" s="22">
        <v>2.5906722888308114</v>
      </c>
      <c r="AI246" s="22">
        <v>6855.6879695205052</v>
      </c>
      <c r="AJ246" s="22">
        <v>0</v>
      </c>
      <c r="AK246" s="22">
        <v>9.1135457269433626</v>
      </c>
      <c r="AL246" s="22">
        <v>7457.7431531339416</v>
      </c>
      <c r="AM246" s="22">
        <v>1.582655292557156</v>
      </c>
      <c r="AN246" s="22">
        <v>0.6475384603549329</v>
      </c>
      <c r="AO246" s="22">
        <v>0.28295671675373762</v>
      </c>
      <c r="AP246" s="22">
        <v>2150.2991827885494</v>
      </c>
      <c r="AQ246" s="22">
        <v>0</v>
      </c>
      <c r="AR246" s="22">
        <v>45.97943842828537</v>
      </c>
      <c r="AS246" s="22">
        <v>2917.6832918665755</v>
      </c>
      <c r="AT246" s="22">
        <v>0</v>
      </c>
      <c r="AU246" s="22">
        <v>0</v>
      </c>
      <c r="AV246" s="22">
        <v>0.18173906148952856</v>
      </c>
      <c r="AW246" s="22">
        <v>1.3313629595581893</v>
      </c>
      <c r="AX246" s="22">
        <v>93.420478369732365</v>
      </c>
      <c r="AY246" s="22">
        <v>0.33139886918042738</v>
      </c>
      <c r="AZ246" s="22">
        <v>1268.7735139260365</v>
      </c>
      <c r="BA246" s="22">
        <v>59080.176849804826</v>
      </c>
      <c r="BB246" s="22">
        <v>31.841213917835365</v>
      </c>
      <c r="BC246" s="22">
        <v>2472.1833437021078</v>
      </c>
      <c r="BD246" s="22">
        <v>118358.4725016977</v>
      </c>
      <c r="BF246" s="12" t="s">
        <v>65</v>
      </c>
      <c r="BG246" s="13">
        <f>B248+AJ248+B250+AJ250+B264+AJ264+B265+AJ265+B269+AJ269+B273+AJ273+B276+AJ276+B281+AJ281+B287+AJ287+B292+AJ292+B293+AJ293+B296+AJ296</f>
        <v>1918.6058150235024</v>
      </c>
      <c r="BH246" s="13">
        <f>SUM(C248,D248,G248,L248:U248,X248:Y248,AB248:AD248,AF248,AI248,AK248,AN248:AO248,AQ248,AT248:AW248,AZ248,AR248)+SUM(C250,D250,G250,L250:U250,X250:Y250,AB250:AD250,AF250,AI250,AK250,AN250:AO250,AQ250,AT250:AW250,AZ250,AR250)+SUM(C264,D264,G264,L264:U264,X264:Y264,AB264:AD264,AF264,AI264,AK264,AN264:AO264,AQ264,AT264:AW264,AZ264,AR264)+SUM(C265,D265,G265,L265:U265,X265:Y265,AB265:AD265,AF265,AI265,AK265,AN265:AO265,AQ265,AT265:AW265,AZ265,AR265)+SUM(C269,D269,G269,L269:U269,X269:Y269,AB269:AD269,AF269,AI269,AK269,AN269:AO269,AQ269,AT269:AW269,AZ269,AR269)+SUM(C273,D273,G273,L273:U273,X273:Y273,AB273:AD273,AF273,AI273,AK273,AN273:AO273,AQ273,AT273:AW273,AZ273,AR273)+SUM(C276,D276,G276,L276:U276,X276:Y276,AB276:AD276,AF276,AI276,AK276,AN276:AO276,AQ276,AT276:AW276,AZ276,AR276)+SUM(C281,D281,G281,L281:U281,X281:Y281,AB281:AD281,AF281,AI281,AK281,AN281:AO281,AQ281,AT281:AW281,AZ281,AR281)+SUM(C287,D287,G287,L287:U287,X287:Y287,AB287:AD287,AF287,AI287,AK287,AN287:AO287,AQ287,AT287:AW287,AZ287,AR287)+SUM(C292,D292,G292,L292:U292,X292:Y292,AB292:AD292,AF292,AI292,AK292,AN292:AO292,AQ292,AT292:AW292,AZ292,AR292)+SUM(C293,D293,G293,L293:U293,X293:Y293,AB293:AD293,AF293,AI293,AK293,AN293:AO293,AQ293,AT293:AW293,AZ293,AR293)+SUM(C296,D296,G296,L296:U296,X296:Y296,AB296:AD296,AF296,AI296,AK296,AN296:AO296,AQ296,AT296:AW296,AZ296,AR296)</f>
        <v>445800.76588480576</v>
      </c>
      <c r="BI246" s="13">
        <f>SUM(F248,H248,V248:W248,AA248,AE248,AH248,AM248,AS248,AX248,BB248,AY248)+SUM(F250,H250,V250:W250,AA250,AE250,AH250,AM250,AS250,AX250,BB250,AY250)+SUM(F264,H264,V264:W264,AA264,AE264,AH264,AM264,AS264,AX264,BB264,AY264)+SUM(F265,H265,V265:W265,AA265,AE265,AH265,AM265,AS265,AX265,BB265,AY265)+SUM(F269,H269,V269:W269,AA269,AE269,AH269,AM269,AS269,AX269,BB269,AY269)+SUM(F273,H273,V273:W273,AA273,AE273,AH273,AM273,AS273,AX273,BB273,AY273)+SUM(F276,H276,V276:W276,AA276,AE276,AH276,AM276,AS276,AX276,BB276,AY276)+SUM(F281,H281,V281:W281,AA281,AE281,AH281,AM281,AS281,AX281,BB281,AY281)+SUM(F287,H287,V287:W287,AA287,AE287,AH287,AM287,AS287,AX287,BB287,AY287)+SUM(F292,H292,V292:W292,AA292,AE292,AH292,AM292,AS292,AX292,BB292,AY292)+SUM(F293,H293,V293:W293,AA293,AE293,AH293,AM293,AS293,AX293,BB293,AY293)+SUM(F296,H296,V296:W296,AA296,AE296,AH296,AM296,AS296,AX296,BB296,AY296)</f>
        <v>757503.71528101817</v>
      </c>
      <c r="BJ246" s="13">
        <f>SUM(E248,I248,AG248,BA248)+SUM(E250,I250,AG250,BA250)+SUM(E264,I264,AG264,BA264)+SUM(E265,I265,AG265,BA265)+SUM(E269,I269,AG269,BA269)+SUM(E273,I273,AG273,BA273)+SUM(E276,I276,AG276,BA276)+SUM(E281,I281,AG281,BA281)+SUM(E287,I287,AG287,BA287)+SUM(E292,I292,AG292,BA292)+SUM(E293,I293,AG293,BA293)+SUM(E296,I296,AG296,BA296)</f>
        <v>424671.57477631699</v>
      </c>
      <c r="BK246" s="13">
        <f>SUM(J248:K248,Z248,AL248,AP248)+SUM(J250:K250,Z250,AL250,AP250)+SUM(J264:K264,Z264,AL264,AP264)+SUM(J265:K265,Z265,AL265,AP265)+SUM(J269:K269,Z269,AL269,AP269)+SUM(J273:K273,Z273,AL273,AP273)+SUM(J276:K276,Z276,AL276,AP276)+SUM(J281:K281,Z281,AL281,AP281)+SUM(J287:K287,Z287,AL287,AP287)+SUM(J292:K292,Z292,AL292,AP292)+SUM(J293:K293,Z293,AL293,AP293)+SUM(J296:K296,Z296,AL296,AP296)</f>
        <v>3814905.0300744609</v>
      </c>
      <c r="BL246" s="13">
        <f>BC248+BC250+BC264+BC265+BC269+BC273+BC276+BC281+BC287+BC292+BC293+BC296</f>
        <v>21894.698258621782</v>
      </c>
      <c r="BM246" s="13">
        <f>SUM(BG246:BL246)</f>
        <v>5466694.3900902467</v>
      </c>
    </row>
    <row r="247" spans="1:65" x14ac:dyDescent="0.3">
      <c r="A247" s="23" t="s">
        <v>4</v>
      </c>
      <c r="B247" s="22">
        <v>0</v>
      </c>
      <c r="C247" s="22">
        <v>0</v>
      </c>
      <c r="D247" s="22">
        <v>0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0.31748368143673472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20.3580974356898</v>
      </c>
      <c r="AM247" s="22">
        <v>0</v>
      </c>
      <c r="AN247" s="22">
        <v>0</v>
      </c>
      <c r="AO247" s="22">
        <v>0</v>
      </c>
      <c r="AP247" s="22">
        <v>0</v>
      </c>
      <c r="AQ247" s="22">
        <v>0</v>
      </c>
      <c r="AR247" s="22">
        <v>0</v>
      </c>
      <c r="AS247" s="22">
        <v>0</v>
      </c>
      <c r="AT247" s="22">
        <v>0.84372375614693895</v>
      </c>
      <c r="AU247" s="22">
        <v>0</v>
      </c>
      <c r="AV247" s="22">
        <v>0</v>
      </c>
      <c r="AW247" s="22"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v>0</v>
      </c>
      <c r="BC247" s="22">
        <v>1.5395784003918371</v>
      </c>
      <c r="BD247" s="22">
        <v>23.058883273665309</v>
      </c>
      <c r="BF247" s="12" t="s">
        <v>64</v>
      </c>
      <c r="BG247" s="13">
        <f>B247+AJ247+B251+AJ251+B275+AJ275+B295+AJ295</f>
        <v>4600.1931061878831</v>
      </c>
      <c r="BH247" s="13">
        <f>SUM(C247,D247,G247,L247:U247,X247:Y247,AB247:AD247,AF247,AI247,AK247,AN247:AO247,AQ247,AT247:AW247,AZ247,AR247)+SUM(C251,D251,G251,L251:U251,X251:Y251,AB251:AD251,AF251,AI251,AK251,AN251:AO251,AQ251,AT251:AW251,AZ251,AR251)+SUM(C275,D275,G275,L275:U275,X275:Y275,AB275:AD275,AF275,AI275,AK275,AN275:AO275,AQ275,AT275:AW275,AZ275,AR275)+SUM(C295,D295,G295,L295:U295,X295:Y295,AB295:AD295,AF295,AI295,AK295,AN295:AO295,AQ295,AT295:AW295,AZ295,AR295)</f>
        <v>1032474.4028834992</v>
      </c>
      <c r="BI247" s="13">
        <f>SUM(F247,H247,V247:W247,AA247,AE247,AH247,AM247,AS247,AX247,BB247,AY247)+SUM(F251,H251,V251:W251,AA251,AE251,AH251,AM251,AS251,AX251,BB251,AY251)+SUM(F275,H275,V275:W275,AA275,AE275,AH275,AM275,AS275,AX275,BB275,AY275)+SUM(F295,H295,V295:W295,AA295,AE295,AH295,AM295,AS295,AX295,BB295,AY295)</f>
        <v>561512.99922927923</v>
      </c>
      <c r="BJ247" s="13">
        <f>SUM(E247,I247,AG247,BA247)+SUM(E251,I251,AG251,BA251)+SUM(E275,I275,AG275,BA275)+SUM(E295,I295,AG295,BA295)</f>
        <v>80192.064118928363</v>
      </c>
      <c r="BK247" s="13">
        <f>SUM(J247:K247,Z247,AL247,AP247)+SUM(J251:K251,Z251,AL251,AP251)+SUM(J275:K275,Z275,AL275,AP275)+SUM(J295:K295,Z295,AL295,AP295)</f>
        <v>2027817.3635617325</v>
      </c>
      <c r="BL247" s="13">
        <f>BC247+BC251+BC275+BC295</f>
        <v>85704.053096998701</v>
      </c>
      <c r="BM247" s="13">
        <f>SUM(BG247:BL247)</f>
        <v>3792301.0759966252</v>
      </c>
    </row>
    <row r="248" spans="1:65" x14ac:dyDescent="0.3">
      <c r="A248" s="23" t="s">
        <v>5</v>
      </c>
      <c r="B248" s="22">
        <v>0</v>
      </c>
      <c r="C248" s="22">
        <v>0</v>
      </c>
      <c r="D248" s="22">
        <v>0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0</v>
      </c>
      <c r="AQ248" s="22"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v>0</v>
      </c>
      <c r="AW248" s="22"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v>0</v>
      </c>
      <c r="BC248" s="22">
        <v>0</v>
      </c>
      <c r="BD248" s="22">
        <v>0</v>
      </c>
      <c r="BF248" s="12" t="s">
        <v>59</v>
      </c>
      <c r="BG248" s="13">
        <f>B252+AJ252+B253+AJ253+B268+AJ268+B280+AJ280+B284+AJ284</f>
        <v>407.78818340433281</v>
      </c>
      <c r="BH248" s="13">
        <f>SUM(C252,D252,G252,L252:U252,X252:Y252,AB252:AD252,AF252,AI252,AK252,AN252:AO252,AQ252,AT252:AW252,AZ252,AR252)+SUM(C253,D253,G253,L253:U253,X253:Y253,AB253:AD253,AF253,AI253,AK253,AN253:AO253,AQ253,AT253:AW253,AZ253,AR253)+SUM(C268,D268,G268,L268:U268,X268:Y268,AB268:AD268,AF268,AI268,AK268,AN268:AO268,AQ268,AT268:AW268,AZ268,AR268)+SUM(C280,D280,G280,L280:U280,X280:Y280,AB280:AD280,AF280,AI280,AK280,AN280:AO280,AQ280,AT280:AW280,AZ280,AR280)+SUM(C284,D284,G284,L284:U284,X284:Y284,AB284:AD284,AF284,AI284,AK284,AN284:AO284,AQ284,AT284:AW284,AZ284,AR284)</f>
        <v>883146.1160507038</v>
      </c>
      <c r="BI248" s="13">
        <f>SUM(F252,H252,V252:W252,AA252,AE252,AH252,AM252,AS252,AX252,BB252,AY252)+SUM(F253,H253,V253:W253,AA253,AE253,AH253,AM253,AS253,AX253,BB253,AY253)+SUM(F268,H268,V268:W268,AA268,AE268,AH268,AM268,AS268,AX268,BB268,AY268)+SUM(F280,H280,V280:W280,AA280,AE280,AH280,AM280,AS280,AX280,BB280,AY280)+SUM(F284,H284,V284:W284,AA284,AE284,AH284,AM284,AS284,AX284,BB284,AY284)</f>
        <v>4093027.2430782639</v>
      </c>
      <c r="BJ248" s="13">
        <f>SUM(E252,I252,AG252,BA252)+SUM(E253,I253,AG253,BA253)+SUM(E268,I268,AG268,BA268)+SUM(E280,I280,AG280,BA280)+SUM(E284,I284,AG284,BA284)</f>
        <v>1334904.8649178836</v>
      </c>
      <c r="BK248" s="13">
        <f>SUM(J252:K252,Z252,AL252,AP252)+SUM(J253:K253,Z253,AL253,AP253)+SUM(J268:K268,Z268,AL268,AP268)+SUM(J280:K280,Z280,AL280,AP280)+SUM(J284:K284,Z284,AL284,AP284)</f>
        <v>7881837.6343543595</v>
      </c>
      <c r="BL248" s="13">
        <f>BC252+BC253+BC268+BC280+BC284</f>
        <v>790066.48407209897</v>
      </c>
      <c r="BM248" s="13">
        <f>SUM(BG248:BL248)</f>
        <v>14983390.130656714</v>
      </c>
    </row>
    <row r="249" spans="1:65" x14ac:dyDescent="0.3">
      <c r="A249" s="23" t="s">
        <v>6</v>
      </c>
      <c r="B249" s="22">
        <v>0</v>
      </c>
      <c r="C249" s="22">
        <v>0</v>
      </c>
      <c r="D249" s="22">
        <v>0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v>0</v>
      </c>
      <c r="AQ249" s="22"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v>0</v>
      </c>
      <c r="AW249" s="22">
        <v>0</v>
      </c>
      <c r="AX249" s="22">
        <v>0</v>
      </c>
      <c r="AY249" s="22">
        <v>0</v>
      </c>
      <c r="AZ249" s="22">
        <v>0</v>
      </c>
      <c r="BA249" s="22">
        <v>0</v>
      </c>
      <c r="BB249" s="22">
        <v>0</v>
      </c>
      <c r="BC249" s="22">
        <v>0</v>
      </c>
      <c r="BD249" s="22">
        <v>0</v>
      </c>
      <c r="BF249" s="12" t="s">
        <v>60</v>
      </c>
      <c r="BG249" s="13">
        <f>B297+AJ297</f>
        <v>2.94595932372042</v>
      </c>
      <c r="BH249" s="13">
        <f>SUM(C297,D297,G297,L297:U297,X297:Y297,AB297:AD297,AF297,AI297,AK297,AN297:AO297,AQ297,AT297:AW297,AZ297,AR297)</f>
        <v>4049.5477546655216</v>
      </c>
      <c r="BI249" s="13">
        <f>SUM(F297,H297,V297:W297,AA297,AE297,AH297,AM297,AS297,AX297,BB297,AY297)</f>
        <v>1049.7795205093901</v>
      </c>
      <c r="BJ249" s="13">
        <f>SUM(E297,I297,AG297,BA297)</f>
        <v>1089.6750595706712</v>
      </c>
      <c r="BK249" s="13">
        <f>SUM(J297:K297,Z297,AL297,AP297)</f>
        <v>208145.29713336463</v>
      </c>
      <c r="BL249" s="13">
        <f>BC297</f>
        <v>0</v>
      </c>
      <c r="BM249" s="13">
        <f>SUM(BG249:BL249)</f>
        <v>214337.24542743393</v>
      </c>
    </row>
    <row r="250" spans="1:65" x14ac:dyDescent="0.3">
      <c r="A250" s="23" t="s">
        <v>7</v>
      </c>
      <c r="B250" s="22">
        <v>0</v>
      </c>
      <c r="C250" s="22">
        <v>0</v>
      </c>
      <c r="D250" s="22">
        <v>0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0</v>
      </c>
      <c r="AQ250" s="22"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22"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v>0</v>
      </c>
      <c r="BC250" s="22">
        <v>0</v>
      </c>
      <c r="BD250" s="22">
        <v>0</v>
      </c>
      <c r="BF250" s="12" t="s">
        <v>61</v>
      </c>
      <c r="BG250" s="13">
        <f>B298+AJ298</f>
        <v>17476.758330226872</v>
      </c>
      <c r="BH250" s="13">
        <f>SUM(C298,D298,G298,L298:U298,X298:Y298,AB298:AD298,AF298,AI298,AK298,AN298:AO298,AQ298,AT298:AW298,AZ298,AR298)</f>
        <v>4943664.8501046468</v>
      </c>
      <c r="BI250" s="13">
        <f>SUM(F298,H298,V298:W298,AA298,AE298,AH298,AM298,AS298,AX298,BB298,AY298)</f>
        <v>6384357.0480992319</v>
      </c>
      <c r="BJ250" s="13">
        <f>SUM(E298,I298,AG298,BA298)</f>
        <v>3135171.6293486292</v>
      </c>
      <c r="BK250" s="13">
        <f>SUM(J298:K298,Z298,AL298,AP298)</f>
        <v>17066661.969425309</v>
      </c>
      <c r="BL250" s="13">
        <f>BC298</f>
        <v>1235367.5926734803</v>
      </c>
      <c r="BM250" s="13">
        <f>SUM(BG250:BL250)</f>
        <v>32782699.847981524</v>
      </c>
    </row>
    <row r="251" spans="1:65" x14ac:dyDescent="0.3">
      <c r="A251" s="25" t="s">
        <v>8</v>
      </c>
      <c r="B251" s="22">
        <v>0</v>
      </c>
      <c r="C251" s="22">
        <v>7.3804083205224504</v>
      </c>
      <c r="D251" s="22">
        <v>0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389.18715343464504</v>
      </c>
      <c r="K251" s="22">
        <v>13.099463677910208</v>
      </c>
      <c r="L251" s="22">
        <v>0</v>
      </c>
      <c r="M251" s="22">
        <v>0</v>
      </c>
      <c r="N251" s="22">
        <v>0</v>
      </c>
      <c r="O251" s="22">
        <v>6.8411209712326544</v>
      </c>
      <c r="P251" s="22">
        <v>0</v>
      </c>
      <c r="Q251" s="22">
        <v>15.200074885224492</v>
      </c>
      <c r="R251" s="22">
        <v>279.00291960999186</v>
      </c>
      <c r="S251" s="22">
        <v>445.71229600496332</v>
      </c>
      <c r="T251" s="22">
        <v>0</v>
      </c>
      <c r="U251" s="22">
        <v>0</v>
      </c>
      <c r="V251" s="22">
        <v>57.816822753697977</v>
      </c>
      <c r="W251" s="22">
        <v>0</v>
      </c>
      <c r="X251" s="22">
        <v>0</v>
      </c>
      <c r="Y251" s="22">
        <v>16.59613326524082</v>
      </c>
      <c r="Z251" s="22">
        <v>196.7137588365062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42.595002410840834</v>
      </c>
      <c r="AJ251" s="22">
        <v>0</v>
      </c>
      <c r="AK251" s="22">
        <v>0</v>
      </c>
      <c r="AL251" s="22">
        <v>102.59506911085717</v>
      </c>
      <c r="AM251" s="22">
        <v>0</v>
      </c>
      <c r="AN251" s="22">
        <v>9.9420232296489814</v>
      </c>
      <c r="AO251" s="22">
        <v>0</v>
      </c>
      <c r="AP251" s="22">
        <v>139.55799799484083</v>
      </c>
      <c r="AQ251" s="22">
        <v>0</v>
      </c>
      <c r="AR251" s="22">
        <v>0</v>
      </c>
      <c r="AS251" s="22">
        <v>37.845794463869396</v>
      </c>
      <c r="AT251" s="22">
        <v>0</v>
      </c>
      <c r="AU251" s="22">
        <v>0</v>
      </c>
      <c r="AV251" s="22">
        <v>109.98852470595922</v>
      </c>
      <c r="AW251" s="22">
        <v>59.991368516963284</v>
      </c>
      <c r="AX251" s="22">
        <v>3505.733094071903</v>
      </c>
      <c r="AY251" s="22">
        <v>401.0645223936001</v>
      </c>
      <c r="AZ251" s="22">
        <v>56.338131634677566</v>
      </c>
      <c r="BA251" s="22">
        <v>35204.625972539565</v>
      </c>
      <c r="BB251" s="22">
        <v>18.661951740342861</v>
      </c>
      <c r="BC251" s="22">
        <v>213.60128123402455</v>
      </c>
      <c r="BD251" s="22">
        <v>41330.090885807032</v>
      </c>
    </row>
    <row r="252" spans="1:65" x14ac:dyDescent="0.3">
      <c r="A252" s="26" t="s">
        <v>9</v>
      </c>
      <c r="B252" s="22">
        <v>70.678700265418726</v>
      </c>
      <c r="C252" s="22">
        <v>185.47051087123535</v>
      </c>
      <c r="D252" s="22">
        <v>62.735050835579962</v>
      </c>
      <c r="E252" s="22">
        <v>44.729198695388575</v>
      </c>
      <c r="F252" s="22">
        <v>0</v>
      </c>
      <c r="G252" s="22">
        <v>0</v>
      </c>
      <c r="H252" s="22">
        <v>0</v>
      </c>
      <c r="I252" s="22">
        <v>877.32666286577967</v>
      </c>
      <c r="J252" s="22">
        <v>0</v>
      </c>
      <c r="K252" s="22">
        <v>16207.43805318971</v>
      </c>
      <c r="L252" s="22">
        <v>0</v>
      </c>
      <c r="M252" s="22">
        <v>0</v>
      </c>
      <c r="N252" s="22">
        <v>6.0329183442310379</v>
      </c>
      <c r="O252" s="22">
        <v>18.46938122354101</v>
      </c>
      <c r="P252" s="22">
        <v>0</v>
      </c>
      <c r="Q252" s="22">
        <v>130.78036396331819</v>
      </c>
      <c r="R252" s="22">
        <v>13711.020578254249</v>
      </c>
      <c r="S252" s="22">
        <v>48325.769837318934</v>
      </c>
      <c r="T252" s="22">
        <v>0</v>
      </c>
      <c r="U252" s="22">
        <v>0</v>
      </c>
      <c r="V252" s="22">
        <v>225472.65915528696</v>
      </c>
      <c r="W252" s="22">
        <v>3885.7461418899215</v>
      </c>
      <c r="X252" s="22">
        <v>1506.9363507710607</v>
      </c>
      <c r="Y252" s="22">
        <v>239.19021528202086</v>
      </c>
      <c r="Z252" s="22">
        <v>66420.208081366916</v>
      </c>
      <c r="AA252" s="22">
        <v>0</v>
      </c>
      <c r="AB252" s="22">
        <v>0</v>
      </c>
      <c r="AC252" s="22">
        <v>150.10857954938777</v>
      </c>
      <c r="AD252" s="22">
        <v>0</v>
      </c>
      <c r="AE252" s="22">
        <v>1303897.6362251099</v>
      </c>
      <c r="AF252" s="22">
        <v>0</v>
      </c>
      <c r="AG252" s="22">
        <v>50.288813013976956</v>
      </c>
      <c r="AH252" s="22">
        <v>19.695436316377677</v>
      </c>
      <c r="AI252" s="22">
        <v>99.47841080791332</v>
      </c>
      <c r="AJ252" s="22">
        <v>0</v>
      </c>
      <c r="AK252" s="22">
        <v>2.5135395102040818</v>
      </c>
      <c r="AL252" s="22">
        <v>1726339.2246767518</v>
      </c>
      <c r="AM252" s="22">
        <v>84510.196348739933</v>
      </c>
      <c r="AN252" s="22">
        <v>39.489502191718969</v>
      </c>
      <c r="AO252" s="22">
        <v>0.42035413722428211</v>
      </c>
      <c r="AP252" s="22">
        <v>1297307.1577783877</v>
      </c>
      <c r="AQ252" s="22">
        <v>0</v>
      </c>
      <c r="AR252" s="22">
        <v>40648.860354626529</v>
      </c>
      <c r="AS252" s="22">
        <v>12227.721483337513</v>
      </c>
      <c r="AT252" s="22">
        <v>0</v>
      </c>
      <c r="AU252" s="22">
        <v>0</v>
      </c>
      <c r="AV252" s="22">
        <v>2.5148594128344848</v>
      </c>
      <c r="AW252" s="22">
        <v>187.48575203189796</v>
      </c>
      <c r="AX252" s="22">
        <v>835268.33669261006</v>
      </c>
      <c r="AY252" s="22">
        <v>20727.537264511113</v>
      </c>
      <c r="AZ252" s="22">
        <v>1880.8604004484037</v>
      </c>
      <c r="BA252" s="22">
        <v>87804.504885550079</v>
      </c>
      <c r="BB252" s="22">
        <v>663410.45944122155</v>
      </c>
      <c r="BC252" s="22">
        <v>726535.65601251519</v>
      </c>
      <c r="BD252" s="22">
        <v>7178275.3380112071</v>
      </c>
    </row>
    <row r="253" spans="1:65" x14ac:dyDescent="0.3">
      <c r="A253" s="23" t="s">
        <v>360</v>
      </c>
      <c r="B253" s="22">
        <v>0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  <c r="AQ253" s="22"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v>0</v>
      </c>
      <c r="AW253" s="22"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v>0</v>
      </c>
      <c r="BC253" s="22">
        <v>0</v>
      </c>
      <c r="BD253" s="22">
        <v>0</v>
      </c>
    </row>
    <row r="254" spans="1:65" x14ac:dyDescent="0.3">
      <c r="A254" s="23" t="s">
        <v>10</v>
      </c>
      <c r="B254" s="22">
        <v>0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0.12705211201100666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0</v>
      </c>
      <c r="AQ254" s="22"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v>0</v>
      </c>
      <c r="AW254" s="22"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v>0</v>
      </c>
      <c r="BC254" s="22">
        <v>0</v>
      </c>
      <c r="BD254" s="22">
        <v>0.12705211201100666</v>
      </c>
    </row>
    <row r="255" spans="1:65" x14ac:dyDescent="0.3">
      <c r="A255" s="23" t="s">
        <v>11</v>
      </c>
      <c r="B255" s="22">
        <v>0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0</v>
      </c>
      <c r="AQ255" s="22"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v>0</v>
      </c>
      <c r="AW255" s="22"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v>0</v>
      </c>
      <c r="BC255" s="22">
        <v>0</v>
      </c>
      <c r="BD255" s="22">
        <v>0</v>
      </c>
    </row>
    <row r="256" spans="1:65" x14ac:dyDescent="0.3">
      <c r="A256" s="23" t="s">
        <v>12</v>
      </c>
      <c r="B256" s="22">
        <v>2.1828680599738353</v>
      </c>
      <c r="C256" s="22">
        <v>396.15343150235611</v>
      </c>
      <c r="D256" s="22">
        <v>2180.1383912151382</v>
      </c>
      <c r="E256" s="22">
        <v>6.9970108085102112</v>
      </c>
      <c r="F256" s="22">
        <v>0</v>
      </c>
      <c r="G256" s="22">
        <v>0</v>
      </c>
      <c r="H256" s="22">
        <v>0</v>
      </c>
      <c r="I256" s="22">
        <v>375.76108067675364</v>
      </c>
      <c r="J256" s="22">
        <v>1398.716160772469</v>
      </c>
      <c r="K256" s="22">
        <v>13.017554049509364</v>
      </c>
      <c r="L256" s="22">
        <v>0</v>
      </c>
      <c r="M256" s="22">
        <v>0</v>
      </c>
      <c r="N256" s="22">
        <v>0</v>
      </c>
      <c r="O256" s="22">
        <v>0.58217221624961224</v>
      </c>
      <c r="P256" s="22">
        <v>0</v>
      </c>
      <c r="Q256" s="22">
        <v>5.3617425129818264</v>
      </c>
      <c r="R256" s="22">
        <v>333.65212754794476</v>
      </c>
      <c r="S256" s="22">
        <v>836.89550641297342</v>
      </c>
      <c r="T256" s="22">
        <v>0</v>
      </c>
      <c r="U256" s="22">
        <v>0</v>
      </c>
      <c r="V256" s="22">
        <v>1.2549067679400268</v>
      </c>
      <c r="W256" s="22">
        <v>1.8829988694689939</v>
      </c>
      <c r="X256" s="22">
        <v>591.08408486344331</v>
      </c>
      <c r="Y256" s="22">
        <v>39.786512181017045</v>
      </c>
      <c r="Z256" s="22">
        <v>38456.915112149327</v>
      </c>
      <c r="AA256" s="22">
        <v>0</v>
      </c>
      <c r="AB256" s="22">
        <v>0</v>
      </c>
      <c r="AC256" s="22">
        <v>0</v>
      </c>
      <c r="AD256" s="22">
        <v>919.77910504460465</v>
      </c>
      <c r="AE256" s="22">
        <v>128047.20173755365</v>
      </c>
      <c r="AF256" s="22">
        <v>0</v>
      </c>
      <c r="AG256" s="22">
        <v>22.823985664543031</v>
      </c>
      <c r="AH256" s="22">
        <v>7.743519986136726E-3</v>
      </c>
      <c r="AI256" s="22">
        <v>3.5591435554602633</v>
      </c>
      <c r="AJ256" s="22">
        <v>0</v>
      </c>
      <c r="AK256" s="22">
        <v>0</v>
      </c>
      <c r="AL256" s="22">
        <v>3528.2250693495221</v>
      </c>
      <c r="AM256" s="22">
        <v>0.1491328824605633</v>
      </c>
      <c r="AN256" s="22">
        <v>227.07328672080581</v>
      </c>
      <c r="AO256" s="22">
        <v>0.19084875594964001</v>
      </c>
      <c r="AP256" s="22">
        <v>1204.5861351954425</v>
      </c>
      <c r="AQ256" s="22">
        <v>0</v>
      </c>
      <c r="AR256" s="22">
        <v>224.06264747212654</v>
      </c>
      <c r="AS256" s="22">
        <v>34.606687721867488</v>
      </c>
      <c r="AT256" s="22">
        <v>45.333170889465727</v>
      </c>
      <c r="AU256" s="22">
        <v>0</v>
      </c>
      <c r="AV256" s="22">
        <v>71.781561297366324</v>
      </c>
      <c r="AW256" s="22">
        <v>0.76364289020595855</v>
      </c>
      <c r="AX256" s="22">
        <v>1.6323898224095992E-2</v>
      </c>
      <c r="AY256" s="22">
        <v>0.22352203768764786</v>
      </c>
      <c r="AZ256" s="22">
        <v>822.61625832890968</v>
      </c>
      <c r="BA256" s="22">
        <v>39815.566477034343</v>
      </c>
      <c r="BB256" s="22">
        <v>0</v>
      </c>
      <c r="BC256" s="22">
        <v>597.41749222468377</v>
      </c>
      <c r="BD256" s="22">
        <v>220206.3656326434</v>
      </c>
    </row>
    <row r="257" spans="1:56" x14ac:dyDescent="0.3">
      <c r="A257" s="23" t="s">
        <v>13</v>
      </c>
      <c r="B257" s="22">
        <v>3.5705830295210399E-2</v>
      </c>
      <c r="C257" s="22">
        <v>0.60646128931384224</v>
      </c>
      <c r="D257" s="22">
        <v>9.0281321117188104E-2</v>
      </c>
      <c r="E257" s="22">
        <v>0.11445221316097912</v>
      </c>
      <c r="F257" s="22">
        <v>0</v>
      </c>
      <c r="G257" s="22">
        <v>0</v>
      </c>
      <c r="H257" s="22">
        <v>0</v>
      </c>
      <c r="I257" s="22">
        <v>789.54975982856615</v>
      </c>
      <c r="J257" s="22">
        <v>23.774452128871616</v>
      </c>
      <c r="K257" s="22">
        <v>8.546158176165804E-3</v>
      </c>
      <c r="L257" s="22">
        <v>0</v>
      </c>
      <c r="M257" s="22">
        <v>0</v>
      </c>
      <c r="N257" s="22">
        <v>1.7951642664783408E-3</v>
      </c>
      <c r="O257" s="22">
        <v>0</v>
      </c>
      <c r="P257" s="22">
        <v>0</v>
      </c>
      <c r="Q257" s="22">
        <v>13.550340890613381</v>
      </c>
      <c r="R257" s="22">
        <v>8.5413903295769362</v>
      </c>
      <c r="S257" s="22">
        <v>1590.3096842301024</v>
      </c>
      <c r="T257" s="22">
        <v>0</v>
      </c>
      <c r="U257" s="22">
        <v>0</v>
      </c>
      <c r="V257" s="22">
        <v>2.0526887957174396E-2</v>
      </c>
      <c r="W257" s="22">
        <v>3.080077963124294E-2</v>
      </c>
      <c r="X257" s="22">
        <v>9.6330506312905708</v>
      </c>
      <c r="Y257" s="22">
        <v>0.65079996268338047</v>
      </c>
      <c r="Z257" s="22">
        <v>65.749307587303136</v>
      </c>
      <c r="AA257" s="22">
        <v>0</v>
      </c>
      <c r="AB257" s="22">
        <v>0</v>
      </c>
      <c r="AC257" s="22">
        <v>0</v>
      </c>
      <c r="AD257" s="22">
        <v>0</v>
      </c>
      <c r="AE257" s="22">
        <v>4.91472167619398</v>
      </c>
      <c r="AF257" s="22">
        <v>0</v>
      </c>
      <c r="AG257" s="22">
        <v>0.65423796503913423</v>
      </c>
      <c r="AH257" s="22">
        <v>0</v>
      </c>
      <c r="AI257" s="22">
        <v>10.925426977953354</v>
      </c>
      <c r="AJ257" s="22">
        <v>0</v>
      </c>
      <c r="AK257" s="22">
        <v>95.127825558394889</v>
      </c>
      <c r="AL257" s="22">
        <v>94.10342871773517</v>
      </c>
      <c r="AM257" s="22">
        <v>2.3725464104404005E-3</v>
      </c>
      <c r="AN257" s="22">
        <v>7.1440838685181383E-3</v>
      </c>
      <c r="AO257" s="22">
        <v>3.1217705810728425E-3</v>
      </c>
      <c r="AP257" s="22">
        <v>1.6856583038840123</v>
      </c>
      <c r="AQ257" s="22">
        <v>0</v>
      </c>
      <c r="AR257" s="22">
        <v>2.197414007520643</v>
      </c>
      <c r="AS257" s="22">
        <v>0.56581111667111039</v>
      </c>
      <c r="AT257" s="22">
        <v>0</v>
      </c>
      <c r="AU257" s="22">
        <v>0</v>
      </c>
      <c r="AV257" s="22">
        <v>21.405345410354002</v>
      </c>
      <c r="AW257" s="22">
        <v>140.19495026212471</v>
      </c>
      <c r="AX257" s="22">
        <v>0</v>
      </c>
      <c r="AY257" s="22">
        <v>366.3633078207215</v>
      </c>
      <c r="AZ257" s="22">
        <v>918.48208001785815</v>
      </c>
      <c r="BA257" s="22">
        <v>867.47321985994176</v>
      </c>
      <c r="BB257" s="22">
        <v>0</v>
      </c>
      <c r="BC257" s="22">
        <v>2438.6368617522417</v>
      </c>
      <c r="BD257" s="22">
        <v>7465.4102830804222</v>
      </c>
    </row>
    <row r="258" spans="1:56" x14ac:dyDescent="0.3">
      <c r="A258" s="23" t="s">
        <v>14</v>
      </c>
      <c r="B258" s="22">
        <v>0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0</v>
      </c>
      <c r="AQ258" s="22"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v>0</v>
      </c>
      <c r="AW258" s="22"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v>0</v>
      </c>
      <c r="BC258" s="22">
        <v>0</v>
      </c>
      <c r="BD258" s="22">
        <v>0</v>
      </c>
    </row>
    <row r="259" spans="1:56" x14ac:dyDescent="0.3">
      <c r="A259" s="23" t="s">
        <v>15</v>
      </c>
      <c r="B259" s="22">
        <v>0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0</v>
      </c>
      <c r="AQ259" s="22"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22"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v>0</v>
      </c>
      <c r="BC259" s="22">
        <v>0</v>
      </c>
      <c r="BD259" s="22">
        <v>0</v>
      </c>
    </row>
    <row r="260" spans="1:56" x14ac:dyDescent="0.3">
      <c r="A260" s="23" t="s">
        <v>16</v>
      </c>
      <c r="B260" s="22">
        <v>142.72888411116085</v>
      </c>
      <c r="C260" s="22">
        <v>5927.7912302973073</v>
      </c>
      <c r="D260" s="22">
        <v>1648.6720090000624</v>
      </c>
      <c r="E260" s="22">
        <v>75.838192152617964</v>
      </c>
      <c r="F260" s="22">
        <v>0</v>
      </c>
      <c r="G260" s="22">
        <v>0</v>
      </c>
      <c r="H260" s="22">
        <v>0</v>
      </c>
      <c r="I260" s="22">
        <v>3813.212271062474</v>
      </c>
      <c r="J260" s="22">
        <v>43804.089307606548</v>
      </c>
      <c r="K260" s="22">
        <v>347.07921151240532</v>
      </c>
      <c r="L260" s="22">
        <v>0</v>
      </c>
      <c r="M260" s="22">
        <v>0</v>
      </c>
      <c r="N260" s="22">
        <v>3980.0103741511684</v>
      </c>
      <c r="O260" s="22">
        <v>63.709012121834036</v>
      </c>
      <c r="P260" s="22">
        <v>0</v>
      </c>
      <c r="Q260" s="22">
        <v>1309.5482419580749</v>
      </c>
      <c r="R260" s="22">
        <v>0</v>
      </c>
      <c r="S260" s="22">
        <v>117704.85745910704</v>
      </c>
      <c r="T260" s="22">
        <v>4.8866196927310262E-3</v>
      </c>
      <c r="U260" s="22">
        <v>87.5242453165054</v>
      </c>
      <c r="V260" s="22">
        <v>594.96473743745457</v>
      </c>
      <c r="W260" s="22">
        <v>18.535214115230112</v>
      </c>
      <c r="X260" s="22">
        <v>29658.819766776545</v>
      </c>
      <c r="Y260" s="22">
        <v>45223.831369810083</v>
      </c>
      <c r="Z260" s="22">
        <v>106755.81279665951</v>
      </c>
      <c r="AA260" s="22">
        <v>0</v>
      </c>
      <c r="AB260" s="22">
        <v>0</v>
      </c>
      <c r="AC260" s="22">
        <v>0</v>
      </c>
      <c r="AD260" s="22">
        <v>4.9159394108874119</v>
      </c>
      <c r="AE260" s="22">
        <v>4435.3945311642938</v>
      </c>
      <c r="AF260" s="22">
        <v>0</v>
      </c>
      <c r="AG260" s="22">
        <v>224.70789804944673</v>
      </c>
      <c r="AH260" s="22">
        <v>0.21190655749312914</v>
      </c>
      <c r="AI260" s="22">
        <v>125765.71539272761</v>
      </c>
      <c r="AJ260" s="22">
        <v>0</v>
      </c>
      <c r="AK260" s="22">
        <v>16.922363995927544</v>
      </c>
      <c r="AL260" s="22">
        <v>246613.52338392937</v>
      </c>
      <c r="AM260" s="22">
        <v>1.5396097247244198</v>
      </c>
      <c r="AN260" s="22">
        <v>236.22789231126004</v>
      </c>
      <c r="AO260" s="22">
        <v>81.232428278405692</v>
      </c>
      <c r="AP260" s="22">
        <v>24370.939549455696</v>
      </c>
      <c r="AQ260" s="22">
        <v>16.29199005556524</v>
      </c>
      <c r="AR260" s="22">
        <v>773.58906061677851</v>
      </c>
      <c r="AS260" s="22">
        <v>107740.05820500158</v>
      </c>
      <c r="AT260" s="22">
        <v>0</v>
      </c>
      <c r="AU260" s="22">
        <v>0</v>
      </c>
      <c r="AV260" s="22">
        <v>13.752320854666017</v>
      </c>
      <c r="AW260" s="22">
        <v>669.87122626412429</v>
      </c>
      <c r="AX260" s="22">
        <v>2203.2322527653882</v>
      </c>
      <c r="AY260" s="22">
        <v>88.717830717391919</v>
      </c>
      <c r="AZ260" s="22">
        <v>10163.057862277441</v>
      </c>
      <c r="BA260" s="22">
        <v>391955.5894858797</v>
      </c>
      <c r="BB260" s="22">
        <v>239.82552127985326</v>
      </c>
      <c r="BC260" s="22">
        <v>149350.49761519546</v>
      </c>
      <c r="BD260" s="22">
        <v>1426122.8434763288</v>
      </c>
    </row>
    <row r="261" spans="1:56" x14ac:dyDescent="0.3">
      <c r="A261" s="23" t="s">
        <v>17</v>
      </c>
      <c r="B261" s="22">
        <v>9587.7594311662961</v>
      </c>
      <c r="C261" s="22">
        <v>363506.44527040847</v>
      </c>
      <c r="D261" s="22">
        <v>10236.701924706647</v>
      </c>
      <c r="E261" s="22">
        <v>105.620163438578</v>
      </c>
      <c r="F261" s="22">
        <v>1521.3415356985647</v>
      </c>
      <c r="G261" s="22">
        <v>12.578159089089661</v>
      </c>
      <c r="H261" s="22">
        <v>0</v>
      </c>
      <c r="I261" s="22">
        <v>7301.8037242145547</v>
      </c>
      <c r="J261" s="22">
        <v>421810.80614571332</v>
      </c>
      <c r="K261" s="22">
        <v>2838.9539455496097</v>
      </c>
      <c r="L261" s="22">
        <v>4.3979577234579237E-2</v>
      </c>
      <c r="M261" s="22">
        <v>1.6809971742994727</v>
      </c>
      <c r="N261" s="22">
        <v>9544.1119960451142</v>
      </c>
      <c r="O261" s="22">
        <v>1982.8959734565021</v>
      </c>
      <c r="P261" s="22">
        <v>11.845166135180008</v>
      </c>
      <c r="Q261" s="22">
        <v>1777.1893677335638</v>
      </c>
      <c r="R261" s="22">
        <v>206061.66772313381</v>
      </c>
      <c r="S261" s="22">
        <v>0</v>
      </c>
      <c r="T261" s="22">
        <v>28.860375905269439</v>
      </c>
      <c r="U261" s="22">
        <v>219.77572068057788</v>
      </c>
      <c r="V261" s="22">
        <v>282.57671443826268</v>
      </c>
      <c r="W261" s="22">
        <v>94.347651896276702</v>
      </c>
      <c r="X261" s="22">
        <v>154428.47235405628</v>
      </c>
      <c r="Y261" s="22">
        <v>286644.54070768296</v>
      </c>
      <c r="Z261" s="22">
        <v>282708.07784249872</v>
      </c>
      <c r="AA261" s="22">
        <v>0</v>
      </c>
      <c r="AB261" s="22">
        <v>0</v>
      </c>
      <c r="AC261" s="22">
        <v>895.97149390161906</v>
      </c>
      <c r="AD261" s="22">
        <v>206.20069117417114</v>
      </c>
      <c r="AE261" s="22">
        <v>217585.3884755428</v>
      </c>
      <c r="AF261" s="22">
        <v>6.5529570079523065</v>
      </c>
      <c r="AG261" s="22">
        <v>340.68970322890061</v>
      </c>
      <c r="AH261" s="22">
        <v>1.7546386261273332</v>
      </c>
      <c r="AI261" s="22">
        <v>16597.743326052605</v>
      </c>
      <c r="AJ261" s="22">
        <v>0</v>
      </c>
      <c r="AK261" s="22">
        <v>1083.3196063012338</v>
      </c>
      <c r="AL261" s="22">
        <v>1163238.9928781262</v>
      </c>
      <c r="AM261" s="22">
        <v>8.5340152544860377</v>
      </c>
      <c r="AN261" s="22">
        <v>305.56225325078549</v>
      </c>
      <c r="AO261" s="22">
        <v>239.22866250812245</v>
      </c>
      <c r="AP261" s="22">
        <v>197134.50369333825</v>
      </c>
      <c r="AQ261" s="22">
        <v>198.83655529722543</v>
      </c>
      <c r="AR261" s="22">
        <v>23312.364460247481</v>
      </c>
      <c r="AS261" s="22">
        <v>140893.14917763966</v>
      </c>
      <c r="AT261" s="22">
        <v>6.8363809501307058</v>
      </c>
      <c r="AU261" s="22">
        <v>1213.846104913772</v>
      </c>
      <c r="AV261" s="22">
        <v>682.95785637057247</v>
      </c>
      <c r="AW261" s="22">
        <v>5366.392422864782</v>
      </c>
      <c r="AX261" s="22">
        <v>43.260977717073757</v>
      </c>
      <c r="AY261" s="22">
        <v>436.71030920827349</v>
      </c>
      <c r="AZ261" s="22">
        <v>61873.053877449667</v>
      </c>
      <c r="BA261" s="22">
        <v>582484.94045339862</v>
      </c>
      <c r="BB261" s="22">
        <v>758.58906786017917</v>
      </c>
      <c r="BC261" s="22">
        <v>94367.251458637314</v>
      </c>
      <c r="BD261" s="22">
        <v>4269990.7283672681</v>
      </c>
    </row>
    <row r="262" spans="1:56" x14ac:dyDescent="0.3">
      <c r="A262" s="23" t="s">
        <v>18</v>
      </c>
      <c r="B262" s="22">
        <v>0</v>
      </c>
      <c r="C262" s="22">
        <v>0</v>
      </c>
      <c r="D262" s="22">
        <v>0</v>
      </c>
      <c r="E262" s="22">
        <v>0</v>
      </c>
      <c r="F262" s="22">
        <v>0</v>
      </c>
      <c r="G262" s="22">
        <v>0.23455774525108924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v>0</v>
      </c>
      <c r="AQ262" s="22"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v>0</v>
      </c>
      <c r="AW262" s="22"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v>0</v>
      </c>
      <c r="BC262" s="22">
        <v>0</v>
      </c>
      <c r="BD262" s="22">
        <v>0.23455774525108924</v>
      </c>
    </row>
    <row r="263" spans="1:56" x14ac:dyDescent="0.3">
      <c r="A263" s="23" t="s">
        <v>19</v>
      </c>
      <c r="B263" s="22">
        <v>1.418995781279676E-2</v>
      </c>
      <c r="C263" s="22">
        <v>1.8130460078150183</v>
      </c>
      <c r="D263" s="22">
        <v>604.6133539666439</v>
      </c>
      <c r="E263" s="22">
        <v>4.5484786739530603E-2</v>
      </c>
      <c r="F263" s="22">
        <v>0</v>
      </c>
      <c r="G263" s="22">
        <v>9.9882506519422165</v>
      </c>
      <c r="H263" s="22">
        <v>0</v>
      </c>
      <c r="I263" s="22">
        <v>2.4426734626177837</v>
      </c>
      <c r="J263" s="22">
        <v>363.91159945841741</v>
      </c>
      <c r="K263" s="22">
        <v>106.20918875538018</v>
      </c>
      <c r="L263" s="22">
        <v>5.8639436312772311E-2</v>
      </c>
      <c r="M263" s="22">
        <v>0</v>
      </c>
      <c r="N263" s="22">
        <v>115.01219450956704</v>
      </c>
      <c r="O263" s="22">
        <v>1.4784449793552292</v>
      </c>
      <c r="P263" s="22">
        <v>0.1710316892455859</v>
      </c>
      <c r="Q263" s="22">
        <v>3.0303524290300574</v>
      </c>
      <c r="R263" s="22">
        <v>2088.9752723115112</v>
      </c>
      <c r="S263" s="22">
        <v>1452.3587844601307</v>
      </c>
      <c r="T263" s="22">
        <v>123.80250991534055</v>
      </c>
      <c r="U263" s="22">
        <v>0</v>
      </c>
      <c r="V263" s="22">
        <v>8.1576502137630583E-3</v>
      </c>
      <c r="W263" s="22">
        <v>1.224062736967679E-2</v>
      </c>
      <c r="X263" s="22">
        <v>5.3138310407986591</v>
      </c>
      <c r="Y263" s="22">
        <v>647.93609699927788</v>
      </c>
      <c r="Z263" s="22">
        <v>4.3987078693039576</v>
      </c>
      <c r="AA263" s="22">
        <v>0</v>
      </c>
      <c r="AB263" s="22">
        <v>0.89913802346250871</v>
      </c>
      <c r="AC263" s="22">
        <v>42.801901888631058</v>
      </c>
      <c r="AD263" s="22">
        <v>0</v>
      </c>
      <c r="AE263" s="22">
        <v>3.1263465213497912</v>
      </c>
      <c r="AF263" s="22">
        <v>0</v>
      </c>
      <c r="AG263" s="22">
        <v>0.1483696608321923</v>
      </c>
      <c r="AH263" s="22">
        <v>6.5818405701484395E-2</v>
      </c>
      <c r="AI263" s="22">
        <v>7.3488894423625476E-3</v>
      </c>
      <c r="AJ263" s="22">
        <v>0</v>
      </c>
      <c r="AK263" s="22">
        <v>0</v>
      </c>
      <c r="AL263" s="22">
        <v>19.076104710264978</v>
      </c>
      <c r="AM263" s="22">
        <v>3.5688219197968545E-2</v>
      </c>
      <c r="AN263" s="22">
        <v>1.1316483001585722</v>
      </c>
      <c r="AO263" s="22">
        <v>223.07542960509284</v>
      </c>
      <c r="AP263" s="22">
        <v>17.215819861517808</v>
      </c>
      <c r="AQ263" s="22">
        <v>152.09115131656048</v>
      </c>
      <c r="AR263" s="22">
        <v>0.36433491116922812</v>
      </c>
      <c r="AS263" s="22">
        <v>0.36043164661173355</v>
      </c>
      <c r="AT263" s="22">
        <v>4.0656675843522132</v>
      </c>
      <c r="AU263" s="22">
        <v>305.65806178032568</v>
      </c>
      <c r="AV263" s="22">
        <v>1410.3964976094539</v>
      </c>
      <c r="AW263" s="22">
        <v>3.562029907235154</v>
      </c>
      <c r="AX263" s="22">
        <v>0.1387499429028167</v>
      </c>
      <c r="AY263" s="22">
        <v>1.4530279420809826E-3</v>
      </c>
      <c r="AZ263" s="22">
        <v>1333.9716344042122</v>
      </c>
      <c r="BA263" s="22">
        <v>259.44813736357423</v>
      </c>
      <c r="BB263" s="22">
        <v>0</v>
      </c>
      <c r="BC263" s="22">
        <v>128.37110801510173</v>
      </c>
      <c r="BD263" s="22">
        <v>9437.6069225599167</v>
      </c>
    </row>
    <row r="264" spans="1:56" x14ac:dyDescent="0.3">
      <c r="A264" s="23" t="s">
        <v>20</v>
      </c>
      <c r="B264" s="22">
        <v>0</v>
      </c>
      <c r="C264" s="22">
        <v>0.19497669652103725</v>
      </c>
      <c r="D264" s="22">
        <v>0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1683.0792469426851</v>
      </c>
      <c r="K264" s="22">
        <v>178.79510204081637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0.10812665333795651</v>
      </c>
      <c r="S264" s="22">
        <v>9.6411045066243121E-4</v>
      </c>
      <c r="T264" s="22"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0.30753294112173396</v>
      </c>
      <c r="AA264" s="22">
        <v>0</v>
      </c>
      <c r="AB264" s="22">
        <v>0</v>
      </c>
      <c r="AC264" s="22">
        <v>0</v>
      </c>
      <c r="AD264" s="22">
        <v>0</v>
      </c>
      <c r="AE264" s="22">
        <v>1.9750102761744956</v>
      </c>
      <c r="AF264" s="22">
        <v>0</v>
      </c>
      <c r="AG264" s="22">
        <v>0</v>
      </c>
      <c r="AH264" s="22">
        <v>0.11080382997415045</v>
      </c>
      <c r="AI264" s="22">
        <v>0</v>
      </c>
      <c r="AJ264" s="22">
        <v>0</v>
      </c>
      <c r="AK264" s="22">
        <v>0</v>
      </c>
      <c r="AL264" s="22">
        <v>513.51750808490351</v>
      </c>
      <c r="AM264" s="22">
        <v>5.8493008956311189E-2</v>
      </c>
      <c r="AN264" s="22">
        <v>0</v>
      </c>
      <c r="AO264" s="22">
        <v>0</v>
      </c>
      <c r="AP264" s="22">
        <v>27.854686076411447</v>
      </c>
      <c r="AQ264" s="22">
        <v>0</v>
      </c>
      <c r="AR264" s="22">
        <v>0.33288704284079529</v>
      </c>
      <c r="AS264" s="22">
        <v>0.22823078943498312</v>
      </c>
      <c r="AT264" s="22">
        <v>0</v>
      </c>
      <c r="AU264" s="22">
        <v>0</v>
      </c>
      <c r="AV264" s="22">
        <v>0</v>
      </c>
      <c r="AW264" s="22">
        <v>0</v>
      </c>
      <c r="AX264" s="22">
        <v>0.23358245947273154</v>
      </c>
      <c r="AY264" s="22">
        <v>0</v>
      </c>
      <c r="AZ264" s="22">
        <v>8.9288425040979308E-2</v>
      </c>
      <c r="BA264" s="22">
        <v>1.0495452907851932</v>
      </c>
      <c r="BB264" s="22">
        <v>0</v>
      </c>
      <c r="BC264" s="22">
        <v>44.939039375064759</v>
      </c>
      <c r="BD264" s="22">
        <v>2452.8750240439922</v>
      </c>
    </row>
    <row r="265" spans="1:56" x14ac:dyDescent="0.3">
      <c r="A265" s="23" t="s">
        <v>21</v>
      </c>
      <c r="B265" s="22">
        <v>0.99609869008261598</v>
      </c>
      <c r="C265" s="22">
        <v>2946.5177671158835</v>
      </c>
      <c r="D265" s="22">
        <v>2.5186112452851228</v>
      </c>
      <c r="E265" s="22">
        <v>3.1929155172733923</v>
      </c>
      <c r="F265" s="22">
        <v>0</v>
      </c>
      <c r="G265" s="22">
        <v>0</v>
      </c>
      <c r="H265" s="22">
        <v>0</v>
      </c>
      <c r="I265" s="22">
        <v>171.46942003019132</v>
      </c>
      <c r="J265" s="22">
        <v>27898.655823658086</v>
      </c>
      <c r="K265" s="22">
        <v>0.23841532024699935</v>
      </c>
      <c r="L265" s="22">
        <v>0</v>
      </c>
      <c r="M265" s="22">
        <v>0</v>
      </c>
      <c r="N265" s="22">
        <v>5.0080358292692077E-2</v>
      </c>
      <c r="O265" s="22">
        <v>1.7162564451687568</v>
      </c>
      <c r="P265" s="22">
        <v>0</v>
      </c>
      <c r="Q265" s="22">
        <v>2.4467006465821339</v>
      </c>
      <c r="R265" s="22">
        <v>412.10887764215488</v>
      </c>
      <c r="S265" s="22">
        <v>1382.2933731863179</v>
      </c>
      <c r="T265" s="22">
        <v>0</v>
      </c>
      <c r="U265" s="22">
        <v>0</v>
      </c>
      <c r="V265" s="22">
        <v>0.57264614872593511</v>
      </c>
      <c r="W265" s="22">
        <v>0</v>
      </c>
      <c r="X265" s="22">
        <v>268.7367591229268</v>
      </c>
      <c r="Y265" s="22">
        <v>1693.2869171210093</v>
      </c>
      <c r="Z265" s="22">
        <v>41235.869005329048</v>
      </c>
      <c r="AA265" s="22">
        <v>0</v>
      </c>
      <c r="AB265" s="22">
        <v>0</v>
      </c>
      <c r="AC265" s="22">
        <v>0</v>
      </c>
      <c r="AD265" s="22">
        <v>0</v>
      </c>
      <c r="AE265" s="22">
        <v>266.53979994144561</v>
      </c>
      <c r="AF265" s="22">
        <v>0</v>
      </c>
      <c r="AG265" s="22">
        <v>10.415170133181675</v>
      </c>
      <c r="AH265" s="22">
        <v>0</v>
      </c>
      <c r="AI265" s="22">
        <v>0.51587321425986155</v>
      </c>
      <c r="AJ265" s="22">
        <v>0</v>
      </c>
      <c r="AK265" s="22">
        <v>0</v>
      </c>
      <c r="AL265" s="22">
        <v>21021.283476266359</v>
      </c>
      <c r="AM265" s="22">
        <v>6.6187800481337919E-2</v>
      </c>
      <c r="AN265" s="22">
        <v>0.19930113722144252</v>
      </c>
      <c r="AO265" s="22">
        <v>8.7089182938345749E-2</v>
      </c>
      <c r="AP265" s="22">
        <v>135.84757383132106</v>
      </c>
      <c r="AQ265" s="22">
        <v>0</v>
      </c>
      <c r="AR265" s="22">
        <v>11.694697508772709</v>
      </c>
      <c r="AS265" s="22">
        <v>29364.771854768765</v>
      </c>
      <c r="AT265" s="22">
        <v>0</v>
      </c>
      <c r="AU265" s="22">
        <v>0</v>
      </c>
      <c r="AV265" s="22">
        <v>5.4432122458287588E-2</v>
      </c>
      <c r="AW265" s="22">
        <v>1.2700694901892229</v>
      </c>
      <c r="AX265" s="22">
        <v>0</v>
      </c>
      <c r="AY265" s="22">
        <v>0.10199883952121774</v>
      </c>
      <c r="AZ265" s="22">
        <v>376.20437187373085</v>
      </c>
      <c r="BA265" s="22">
        <v>18168.830850857146</v>
      </c>
      <c r="BB265" s="22">
        <v>0</v>
      </c>
      <c r="BC265" s="22">
        <v>272.60926440185642</v>
      </c>
      <c r="BD265" s="22">
        <v>145651.16167894696</v>
      </c>
    </row>
    <row r="266" spans="1:56" x14ac:dyDescent="0.3">
      <c r="A266" s="23" t="s">
        <v>22</v>
      </c>
      <c r="B266" s="22">
        <v>9.6868979648786269E-2</v>
      </c>
      <c r="C266" s="22">
        <v>1.6453135470203495</v>
      </c>
      <c r="D266" s="22">
        <v>0.24493085262715639</v>
      </c>
      <c r="E266" s="22">
        <v>0.31050584780650331</v>
      </c>
      <c r="F266" s="22">
        <v>0</v>
      </c>
      <c r="G266" s="22">
        <v>0</v>
      </c>
      <c r="H266" s="22">
        <v>0</v>
      </c>
      <c r="I266" s="22">
        <v>16.675122580390251</v>
      </c>
      <c r="J266" s="22">
        <v>32.736669834323649</v>
      </c>
      <c r="K266" s="22">
        <v>2.3185502636340127E-2</v>
      </c>
      <c r="L266" s="22">
        <v>0</v>
      </c>
      <c r="M266" s="22">
        <v>0</v>
      </c>
      <c r="N266" s="22">
        <v>4.8702334985064114E-3</v>
      </c>
      <c r="O266" s="22">
        <v>2.5835014768894663E-2</v>
      </c>
      <c r="P266" s="22">
        <v>0</v>
      </c>
      <c r="Q266" s="22">
        <v>0.23793766370757849</v>
      </c>
      <c r="R266" s="22">
        <v>22403.992825886176</v>
      </c>
      <c r="S266" s="22">
        <v>197.86814041432527</v>
      </c>
      <c r="T266" s="22">
        <v>0</v>
      </c>
      <c r="U266" s="22">
        <v>0</v>
      </c>
      <c r="V266" s="22">
        <v>60.542267464439874</v>
      </c>
      <c r="W266" s="22">
        <v>8.356170604624899E-2</v>
      </c>
      <c r="X266" s="22">
        <v>0</v>
      </c>
      <c r="Y266" s="22">
        <v>1.7656032031570987</v>
      </c>
      <c r="Z266" s="22">
        <v>8886.9227620215297</v>
      </c>
      <c r="AA266" s="22">
        <v>0</v>
      </c>
      <c r="AB266" s="22">
        <v>0</v>
      </c>
      <c r="AC266" s="22">
        <v>0</v>
      </c>
      <c r="AD266" s="22">
        <v>0</v>
      </c>
      <c r="AE266" s="22">
        <v>25.545173416798733</v>
      </c>
      <c r="AF266" s="22">
        <v>0</v>
      </c>
      <c r="AG266" s="22">
        <v>1.0128583781052294</v>
      </c>
      <c r="AH266" s="22">
        <v>0</v>
      </c>
      <c r="AI266" s="22">
        <v>84.275944856066573</v>
      </c>
      <c r="AJ266" s="22">
        <v>0</v>
      </c>
      <c r="AK266" s="22">
        <v>0</v>
      </c>
      <c r="AL266" s="22">
        <v>10105.052092021659</v>
      </c>
      <c r="AM266" s="22">
        <v>26.208491448511818</v>
      </c>
      <c r="AN266" s="22">
        <v>1.9381711870219035E-2</v>
      </c>
      <c r="AO266" s="22">
        <v>8.4692815819126712E-3</v>
      </c>
      <c r="AP266" s="22">
        <v>253.17992356624711</v>
      </c>
      <c r="AQ266" s="22">
        <v>0</v>
      </c>
      <c r="AR266" s="22">
        <v>1.137290337046881</v>
      </c>
      <c r="AS266" s="22">
        <v>1.5350306964636811</v>
      </c>
      <c r="AT266" s="22">
        <v>0</v>
      </c>
      <c r="AU266" s="22">
        <v>0</v>
      </c>
      <c r="AV266" s="22">
        <v>5.2934354950459573E-3</v>
      </c>
      <c r="AW266" s="22">
        <v>3.3888125877469658E-2</v>
      </c>
      <c r="AX266" s="22">
        <v>0</v>
      </c>
      <c r="AY266" s="22">
        <v>9.9192214668620514E-3</v>
      </c>
      <c r="AZ266" s="22">
        <v>1446.8322154241264</v>
      </c>
      <c r="BA266" s="22">
        <v>1766.8892886386059</v>
      </c>
      <c r="BB266" s="22">
        <v>0</v>
      </c>
      <c r="BC266" s="22">
        <v>252.82482599368254</v>
      </c>
      <c r="BD266" s="22">
        <v>45567.746487305703</v>
      </c>
    </row>
    <row r="267" spans="1:56" x14ac:dyDescent="0.3">
      <c r="A267" s="23" t="s">
        <v>23</v>
      </c>
      <c r="B267" s="22">
        <v>4.5644450921066353</v>
      </c>
      <c r="C267" s="22">
        <v>30247.78556076777</v>
      </c>
      <c r="D267" s="22">
        <v>1968.6371616573927</v>
      </c>
      <c r="E267" s="22">
        <v>14.630967500942003</v>
      </c>
      <c r="F267" s="22">
        <v>0</v>
      </c>
      <c r="G267" s="22">
        <v>0.17591830893831695</v>
      </c>
      <c r="H267" s="22">
        <v>0</v>
      </c>
      <c r="I267" s="22">
        <v>1018.9078401141466</v>
      </c>
      <c r="J267" s="22">
        <v>21909.451943948119</v>
      </c>
      <c r="K267" s="22">
        <v>1.0924958030957659</v>
      </c>
      <c r="L267" s="22">
        <v>0.33229013910570976</v>
      </c>
      <c r="M267" s="22">
        <v>0</v>
      </c>
      <c r="N267" s="22">
        <v>346.11419942602004</v>
      </c>
      <c r="O267" s="22">
        <v>5006.8987513724287</v>
      </c>
      <c r="P267" s="22">
        <v>0.61082746159137835</v>
      </c>
      <c r="Q267" s="22">
        <v>11.250663527140423</v>
      </c>
      <c r="R267" s="22">
        <v>143392.54164176687</v>
      </c>
      <c r="S267" s="22">
        <v>119122.29914786243</v>
      </c>
      <c r="T267" s="22">
        <v>0</v>
      </c>
      <c r="U267" s="22">
        <v>0</v>
      </c>
      <c r="V267" s="22">
        <v>134.18162449967278</v>
      </c>
      <c r="W267" s="22">
        <v>3.9374092762588271</v>
      </c>
      <c r="X267" s="22">
        <v>3716.0499601143474</v>
      </c>
      <c r="Y267" s="22">
        <v>0</v>
      </c>
      <c r="Z267" s="22">
        <v>7334.2590756087711</v>
      </c>
      <c r="AA267" s="22">
        <v>0</v>
      </c>
      <c r="AB267" s="22">
        <v>3.7871302618665448</v>
      </c>
      <c r="AC267" s="22">
        <v>0.12216549231827566</v>
      </c>
      <c r="AD267" s="22">
        <v>0</v>
      </c>
      <c r="AE267" s="22">
        <v>71464.994596833232</v>
      </c>
      <c r="AF267" s="22">
        <v>36.503049104700757</v>
      </c>
      <c r="AG267" s="22">
        <v>47.809274340901865</v>
      </c>
      <c r="AH267" s="22">
        <v>0</v>
      </c>
      <c r="AI267" s="22">
        <v>19185.698412335281</v>
      </c>
      <c r="AJ267" s="22">
        <v>0</v>
      </c>
      <c r="AK267" s="22">
        <v>0</v>
      </c>
      <c r="AL267" s="22">
        <v>34994.862991315793</v>
      </c>
      <c r="AM267" s="22">
        <v>800.01326639877948</v>
      </c>
      <c r="AN267" s="22">
        <v>0.91326201580109911</v>
      </c>
      <c r="AO267" s="22">
        <v>0.39907069208728657</v>
      </c>
      <c r="AP267" s="22">
        <v>38523.559243647251</v>
      </c>
      <c r="AQ267" s="22">
        <v>0</v>
      </c>
      <c r="AR267" s="22">
        <v>1155.4742745039719</v>
      </c>
      <c r="AS267" s="22">
        <v>28050.969444546437</v>
      </c>
      <c r="AT267" s="22">
        <v>0.23944436494382026</v>
      </c>
      <c r="AU267" s="22">
        <v>0.22478450586562718</v>
      </c>
      <c r="AV267" s="22">
        <v>2.5412501563551655</v>
      </c>
      <c r="AW267" s="22">
        <v>4.2351164141189948</v>
      </c>
      <c r="AX267" s="22">
        <v>0</v>
      </c>
      <c r="AY267" s="22">
        <v>20.90323509671132</v>
      </c>
      <c r="AZ267" s="22">
        <v>11328.060592083353</v>
      </c>
      <c r="BA267" s="22">
        <v>83319.787681483009</v>
      </c>
      <c r="BB267" s="22">
        <v>0</v>
      </c>
      <c r="BC267" s="22">
        <v>17771.641170958806</v>
      </c>
      <c r="BD267" s="22">
        <v>640946.46138079872</v>
      </c>
    </row>
    <row r="268" spans="1:56" x14ac:dyDescent="0.3">
      <c r="A268" s="23" t="s">
        <v>24</v>
      </c>
      <c r="B268" s="22">
        <v>265.02573660547768</v>
      </c>
      <c r="C268" s="22">
        <v>47821.230519767028</v>
      </c>
      <c r="D268" s="22">
        <v>3393.3066124267948</v>
      </c>
      <c r="E268" s="22">
        <v>322.41117642635766</v>
      </c>
      <c r="F268" s="22">
        <v>0</v>
      </c>
      <c r="G268" s="22">
        <v>0</v>
      </c>
      <c r="H268" s="22">
        <v>0</v>
      </c>
      <c r="I268" s="22">
        <v>10505.507190387842</v>
      </c>
      <c r="J268" s="22">
        <v>679161.89072199573</v>
      </c>
      <c r="K268" s="22">
        <v>2668.0827033514861</v>
      </c>
      <c r="L268" s="22">
        <v>0</v>
      </c>
      <c r="M268" s="22">
        <v>0</v>
      </c>
      <c r="N268" s="22">
        <v>1045.3124465833359</v>
      </c>
      <c r="O268" s="22">
        <v>422.20335742571228</v>
      </c>
      <c r="P268" s="22">
        <v>0</v>
      </c>
      <c r="Q268" s="22">
        <v>7054.8544272178533</v>
      </c>
      <c r="R268" s="22">
        <v>165391.39175240163</v>
      </c>
      <c r="S268" s="22">
        <v>180590.98238653596</v>
      </c>
      <c r="T268" s="22">
        <v>0</v>
      </c>
      <c r="U268" s="22">
        <v>0</v>
      </c>
      <c r="V268" s="22">
        <v>49.953579966317193</v>
      </c>
      <c r="W268" s="22">
        <v>90.964993718143305</v>
      </c>
      <c r="X268" s="22">
        <v>70159.322666340551</v>
      </c>
      <c r="Y268" s="22">
        <v>29489.189620743065</v>
      </c>
      <c r="Z268" s="22">
        <v>0</v>
      </c>
      <c r="AA268" s="22">
        <v>0</v>
      </c>
      <c r="AB268" s="22">
        <v>0</v>
      </c>
      <c r="AC268" s="22">
        <v>2373.3621208840082</v>
      </c>
      <c r="AD268" s="22">
        <v>0</v>
      </c>
      <c r="AE268" s="22">
        <v>84603.580260258139</v>
      </c>
      <c r="AF268" s="22">
        <v>16511.639804191091</v>
      </c>
      <c r="AG268" s="22">
        <v>657.68283035281854</v>
      </c>
      <c r="AH268" s="22">
        <v>1.6447752030759859</v>
      </c>
      <c r="AI268" s="22">
        <v>12185.707937598407</v>
      </c>
      <c r="AJ268" s="22">
        <v>0</v>
      </c>
      <c r="AK268" s="22">
        <v>0</v>
      </c>
      <c r="AL268" s="22">
        <v>1831789.8466940646</v>
      </c>
      <c r="AM268" s="22">
        <v>3908.7416629148374</v>
      </c>
      <c r="AN268" s="22">
        <v>226.10602678188425</v>
      </c>
      <c r="AO268" s="22">
        <v>437.07219817884322</v>
      </c>
      <c r="AP268" s="22">
        <v>1036027.9014577582</v>
      </c>
      <c r="AQ268" s="22">
        <v>49.585096087898656</v>
      </c>
      <c r="AR268" s="22">
        <v>1058.5415931708781</v>
      </c>
      <c r="AS268" s="22">
        <v>408919.7346483033</v>
      </c>
      <c r="AT268" s="22">
        <v>0</v>
      </c>
      <c r="AU268" s="22">
        <v>0</v>
      </c>
      <c r="AV268" s="22">
        <v>445.92254682998703</v>
      </c>
      <c r="AW268" s="22">
        <v>179.48465477932831</v>
      </c>
      <c r="AX268" s="22">
        <v>10866.995375592911</v>
      </c>
      <c r="AY268" s="22">
        <v>6.0079292495937651</v>
      </c>
      <c r="AZ268" s="22">
        <v>42663.623695893606</v>
      </c>
      <c r="BA268" s="22">
        <v>1070306.8573810691</v>
      </c>
      <c r="BB268" s="22">
        <v>93.792199107695509</v>
      </c>
      <c r="BC268" s="22">
        <v>56530.482871756183</v>
      </c>
      <c r="BD268" s="22">
        <v>5778275.9436519202</v>
      </c>
    </row>
    <row r="269" spans="1:56" x14ac:dyDescent="0.3">
      <c r="A269" s="23" t="s">
        <v>25</v>
      </c>
      <c r="B269" s="22">
        <v>0</v>
      </c>
      <c r="C269" s="22">
        <v>0</v>
      </c>
      <c r="D269" s="22">
        <v>0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0</v>
      </c>
      <c r="AQ269" s="22"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v>0</v>
      </c>
      <c r="AW269" s="22"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v>0</v>
      </c>
      <c r="BC269" s="22">
        <v>0</v>
      </c>
      <c r="BD269" s="22">
        <v>0</v>
      </c>
    </row>
    <row r="270" spans="1:56" x14ac:dyDescent="0.3">
      <c r="A270" s="23" t="s">
        <v>26</v>
      </c>
      <c r="B270" s="22">
        <v>0</v>
      </c>
      <c r="C270" s="22">
        <v>0</v>
      </c>
      <c r="D270" s="22">
        <v>0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0</v>
      </c>
      <c r="AQ270" s="22">
        <v>0</v>
      </c>
      <c r="AR270" s="22">
        <v>92.748041768034881</v>
      </c>
      <c r="AS270" s="22">
        <v>0</v>
      </c>
      <c r="AT270" s="22">
        <v>0</v>
      </c>
      <c r="AU270" s="22">
        <v>0</v>
      </c>
      <c r="AV270" s="22">
        <v>0</v>
      </c>
      <c r="AW270" s="22"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v>0</v>
      </c>
      <c r="BC270" s="22">
        <v>0</v>
      </c>
      <c r="BD270" s="22">
        <v>92.748041768034881</v>
      </c>
    </row>
    <row r="271" spans="1:56" x14ac:dyDescent="0.3">
      <c r="A271" s="23" t="s">
        <v>27</v>
      </c>
      <c r="B271" s="22">
        <v>4.6615803712318019E-5</v>
      </c>
      <c r="C271" s="22">
        <v>645.42552078241783</v>
      </c>
      <c r="D271" s="22">
        <v>1.1786692283282738E-4</v>
      </c>
      <c r="E271" s="22">
        <v>1.4942326950644424E-4</v>
      </c>
      <c r="F271" s="22">
        <v>0</v>
      </c>
      <c r="G271" s="22">
        <v>0</v>
      </c>
      <c r="H271" s="22">
        <v>0</v>
      </c>
      <c r="I271" s="22">
        <v>8.024490852537371E-3</v>
      </c>
      <c r="J271" s="22">
        <v>4.5438032675723947E-3</v>
      </c>
      <c r="K271" s="22">
        <v>1.115745044270842E-5</v>
      </c>
      <c r="L271" s="22">
        <v>0</v>
      </c>
      <c r="M271" s="22">
        <v>0</v>
      </c>
      <c r="N271" s="22">
        <v>46.188331679373228</v>
      </c>
      <c r="O271" s="22">
        <v>279.24745543287429</v>
      </c>
      <c r="P271" s="22">
        <v>118.32460923978905</v>
      </c>
      <c r="Q271" s="22">
        <v>2343.4616606855634</v>
      </c>
      <c r="R271" s="22">
        <v>7.5007452162753276</v>
      </c>
      <c r="S271" s="22">
        <v>3534.51270470398</v>
      </c>
      <c r="T271" s="22">
        <v>0</v>
      </c>
      <c r="U271" s="22">
        <v>369.41378891138743</v>
      </c>
      <c r="V271" s="22">
        <v>2.6798911324147043E-5</v>
      </c>
      <c r="W271" s="22">
        <v>4.0212006991726033E-5</v>
      </c>
      <c r="X271" s="22">
        <v>1.2576444621686857E-2</v>
      </c>
      <c r="Y271" s="22">
        <v>289.59659250324847</v>
      </c>
      <c r="Z271" s="22">
        <v>1.3850193428480265E-2</v>
      </c>
      <c r="AA271" s="22">
        <v>0</v>
      </c>
      <c r="AB271" s="22">
        <v>191.53105885659261</v>
      </c>
      <c r="AC271" s="22">
        <v>0</v>
      </c>
      <c r="AD271" s="22">
        <v>976.85970967539572</v>
      </c>
      <c r="AE271" s="22">
        <v>6.4164227260348943E-3</v>
      </c>
      <c r="AF271" s="22">
        <v>0</v>
      </c>
      <c r="AG271" s="22">
        <v>4.8741307602615745E-4</v>
      </c>
      <c r="AH271" s="22">
        <v>0</v>
      </c>
      <c r="AI271" s="22">
        <v>312.13285701522437</v>
      </c>
      <c r="AJ271" s="22">
        <v>0</v>
      </c>
      <c r="AK271" s="22">
        <v>0</v>
      </c>
      <c r="AL271" s="22">
        <v>2.0066605098785238E-2</v>
      </c>
      <c r="AM271" s="22">
        <v>3.0974817516648014E-6</v>
      </c>
      <c r="AN271" s="22">
        <v>829.64052751945826</v>
      </c>
      <c r="AO271" s="22">
        <v>4.0756325630579515E-6</v>
      </c>
      <c r="AP271" s="22">
        <v>2.2007138881863942E-3</v>
      </c>
      <c r="AQ271" s="22">
        <v>0</v>
      </c>
      <c r="AR271" s="22">
        <v>929.65551073649669</v>
      </c>
      <c r="AS271" s="22">
        <v>7.386956061493971E-4</v>
      </c>
      <c r="AT271" s="22">
        <v>0</v>
      </c>
      <c r="AU271" s="22">
        <v>0</v>
      </c>
      <c r="AV271" s="22">
        <v>2.5473350797699975E-6</v>
      </c>
      <c r="AW271" s="22">
        <v>2518.9918956449283</v>
      </c>
      <c r="AX271" s="22">
        <v>0</v>
      </c>
      <c r="AY271" s="22">
        <v>4.7733803179792891E-6</v>
      </c>
      <c r="AZ271" s="22">
        <v>0.16042065966829552</v>
      </c>
      <c r="BA271" s="22">
        <v>0.8502718265351985</v>
      </c>
      <c r="BB271" s="22">
        <v>0</v>
      </c>
      <c r="BC271" s="22">
        <v>0.95587527228484426</v>
      </c>
      <c r="BD271" s="22">
        <v>13394.518847712254</v>
      </c>
    </row>
    <row r="272" spans="1:56" x14ac:dyDescent="0.3">
      <c r="A272" s="23" t="s">
        <v>28</v>
      </c>
      <c r="B272" s="22">
        <v>0</v>
      </c>
      <c r="C272" s="22">
        <v>0</v>
      </c>
      <c r="D272" s="22">
        <v>3.2642619547443257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4.8915063124237568</v>
      </c>
      <c r="AO272" s="22">
        <v>0</v>
      </c>
      <c r="AP272" s="22">
        <v>0</v>
      </c>
      <c r="AQ272" s="22"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v>1.0603964733226328</v>
      </c>
      <c r="AW272" s="22"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v>0</v>
      </c>
      <c r="BC272" s="22">
        <v>0</v>
      </c>
      <c r="BD272" s="22">
        <v>9.2161647404907168</v>
      </c>
    </row>
    <row r="273" spans="1:56" x14ac:dyDescent="0.3">
      <c r="A273" s="23" t="s">
        <v>29</v>
      </c>
      <c r="B273" s="22">
        <v>14.636010246323455</v>
      </c>
      <c r="C273" s="22">
        <v>3072.2033172385654</v>
      </c>
      <c r="D273" s="22">
        <v>3276.5812942034418</v>
      </c>
      <c r="E273" s="22">
        <v>46.914572513475179</v>
      </c>
      <c r="F273" s="22">
        <v>0</v>
      </c>
      <c r="G273" s="22">
        <v>0</v>
      </c>
      <c r="H273" s="22">
        <v>0</v>
      </c>
      <c r="I273" s="22">
        <v>2562.056590039771</v>
      </c>
      <c r="J273" s="22">
        <v>158664.58281541054</v>
      </c>
      <c r="K273" s="22">
        <v>3384.1940616011329</v>
      </c>
      <c r="L273" s="22">
        <v>0</v>
      </c>
      <c r="M273" s="22">
        <v>0</v>
      </c>
      <c r="N273" s="22">
        <v>3508.0594458373066</v>
      </c>
      <c r="O273" s="22">
        <v>10.755144350871701</v>
      </c>
      <c r="P273" s="22">
        <v>0</v>
      </c>
      <c r="Q273" s="22">
        <v>35.950188560224163</v>
      </c>
      <c r="R273" s="22">
        <v>2959.81017886991</v>
      </c>
      <c r="S273" s="22">
        <v>26408.353084440416</v>
      </c>
      <c r="T273" s="22">
        <v>0</v>
      </c>
      <c r="U273" s="22">
        <v>0</v>
      </c>
      <c r="V273" s="22">
        <v>8.414080837286626</v>
      </c>
      <c r="W273" s="22">
        <v>3780.7729708898246</v>
      </c>
      <c r="X273" s="22">
        <v>4090.698786234042</v>
      </c>
      <c r="Y273" s="22">
        <v>8179.0411566714429</v>
      </c>
      <c r="Z273" s="22">
        <v>14528.619721855748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179.66479885287572</v>
      </c>
      <c r="AH273" s="22">
        <v>2.0950993650095864</v>
      </c>
      <c r="AI273" s="22">
        <v>3077.5530268894172</v>
      </c>
      <c r="AJ273" s="22">
        <v>0</v>
      </c>
      <c r="AK273" s="22">
        <v>0</v>
      </c>
      <c r="AL273" s="22">
        <v>258131.41440113433</v>
      </c>
      <c r="AM273" s="22">
        <v>15170.246286311267</v>
      </c>
      <c r="AN273" s="22">
        <v>2.9283980749287166</v>
      </c>
      <c r="AO273" s="22">
        <v>1.2796304086333536</v>
      </c>
      <c r="AP273" s="22">
        <v>194957.8698347442</v>
      </c>
      <c r="AQ273" s="22">
        <v>0</v>
      </c>
      <c r="AR273" s="22">
        <v>353.40344880282896</v>
      </c>
      <c r="AS273" s="22">
        <v>238987.56980271332</v>
      </c>
      <c r="AT273" s="22">
        <v>0</v>
      </c>
      <c r="AU273" s="22">
        <v>0</v>
      </c>
      <c r="AV273" s="22">
        <v>17.79504455537618</v>
      </c>
      <c r="AW273" s="22">
        <v>9.4732450991088495</v>
      </c>
      <c r="AX273" s="22">
        <v>105533.15091454805</v>
      </c>
      <c r="AY273" s="22">
        <v>98.004135962971134</v>
      </c>
      <c r="AZ273" s="22">
        <v>13435.801376025967</v>
      </c>
      <c r="BA273" s="22">
        <v>266992.29217527522</v>
      </c>
      <c r="BB273" s="22">
        <v>53.912377898195409</v>
      </c>
      <c r="BC273" s="22">
        <v>4010.0817891235019</v>
      </c>
      <c r="BD273" s="22">
        <v>1335546.1792055857</v>
      </c>
    </row>
    <row r="274" spans="1:56" x14ac:dyDescent="0.3">
      <c r="A274" s="23" t="s">
        <v>30</v>
      </c>
      <c r="B274" s="22">
        <v>0</v>
      </c>
      <c r="C274" s="22">
        <v>0</v>
      </c>
      <c r="D274" s="22">
        <v>0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  <c r="AQ274" s="22"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v>0</v>
      </c>
      <c r="BC274" s="22">
        <v>0</v>
      </c>
      <c r="BD274" s="22">
        <v>0</v>
      </c>
    </row>
    <row r="275" spans="1:56" x14ac:dyDescent="0.3">
      <c r="A275" s="25" t="s">
        <v>31</v>
      </c>
      <c r="B275" s="22">
        <v>1.9827647604334701E-2</v>
      </c>
      <c r="C275" s="22">
        <v>0.33677135164669009</v>
      </c>
      <c r="D275" s="22">
        <v>5.0133723416186958E-2</v>
      </c>
      <c r="E275" s="22">
        <v>6.3555955185181631E-2</v>
      </c>
      <c r="F275" s="22">
        <v>0</v>
      </c>
      <c r="G275" s="22">
        <v>0</v>
      </c>
      <c r="H275" s="22">
        <v>0</v>
      </c>
      <c r="I275" s="22">
        <v>3.4131509951050156</v>
      </c>
      <c r="J275" s="22">
        <v>1.9326692408618358</v>
      </c>
      <c r="K275" s="22">
        <v>4.7457295149540193E-3</v>
      </c>
      <c r="L275" s="22">
        <v>0</v>
      </c>
      <c r="M275" s="22">
        <v>0</v>
      </c>
      <c r="N275" s="22">
        <v>9.9686477455759176E-4</v>
      </c>
      <c r="O275" s="22">
        <v>5.2880454666463942E-3</v>
      </c>
      <c r="P275" s="22">
        <v>0</v>
      </c>
      <c r="Q275" s="22">
        <v>4.8702321061886773E-2</v>
      </c>
      <c r="R275" s="22">
        <v>3.0305940622869607</v>
      </c>
      <c r="S275" s="22">
        <v>4.342773084009834</v>
      </c>
      <c r="T275" s="22">
        <v>0</v>
      </c>
      <c r="U275" s="22">
        <v>0</v>
      </c>
      <c r="V275" s="22">
        <v>1.1398695884215611E-2</v>
      </c>
      <c r="W275" s="22">
        <v>1.7103845490157272E-2</v>
      </c>
      <c r="X275" s="22">
        <v>5.3492869845842632</v>
      </c>
      <c r="Y275" s="22">
        <v>0.36139286537557913</v>
      </c>
      <c r="Z275" s="22">
        <v>401.17431057110434</v>
      </c>
      <c r="AA275" s="22">
        <v>0</v>
      </c>
      <c r="AB275" s="22">
        <v>0</v>
      </c>
      <c r="AC275" s="22">
        <v>0</v>
      </c>
      <c r="AD275" s="22">
        <v>0</v>
      </c>
      <c r="AE275" s="22">
        <v>2.7291724814485292</v>
      </c>
      <c r="AF275" s="22">
        <v>0</v>
      </c>
      <c r="AG275" s="22">
        <v>0</v>
      </c>
      <c r="AH275" s="22">
        <v>0</v>
      </c>
      <c r="AI275" s="22">
        <v>1.0268613343936465E-2</v>
      </c>
      <c r="AJ275" s="22">
        <v>0</v>
      </c>
      <c r="AK275" s="22">
        <v>0</v>
      </c>
      <c r="AL275" s="22">
        <v>8.5351649618544148</v>
      </c>
      <c r="AM275" s="22">
        <v>1.3174883138749407E-3</v>
      </c>
      <c r="AN275" s="22">
        <v>6.3360758839029394</v>
      </c>
      <c r="AO275" s="22">
        <v>1.7335366933448526E-3</v>
      </c>
      <c r="AP275" s="22">
        <v>0.93605550002336901</v>
      </c>
      <c r="AQ275" s="22">
        <v>0</v>
      </c>
      <c r="AR275" s="22">
        <v>0.23278651337650524</v>
      </c>
      <c r="AS275" s="22">
        <v>0.31419808303616936</v>
      </c>
      <c r="AT275" s="22">
        <v>0</v>
      </c>
      <c r="AU275" s="22">
        <v>0</v>
      </c>
      <c r="AV275" s="22">
        <v>1.0834879648013644E-3</v>
      </c>
      <c r="AW275" s="22">
        <v>6.9363982185624579E-3</v>
      </c>
      <c r="AX275" s="22">
        <v>0</v>
      </c>
      <c r="AY275" s="22">
        <v>2.0303179456144607E-3</v>
      </c>
      <c r="AZ275" s="22">
        <v>7.4720143924144713</v>
      </c>
      <c r="BA275" s="22">
        <v>361.65610805459596</v>
      </c>
      <c r="BB275" s="22">
        <v>0</v>
      </c>
      <c r="BC275" s="22">
        <v>5.4263703808190007</v>
      </c>
      <c r="BD275" s="22">
        <v>813.82401807732413</v>
      </c>
    </row>
    <row r="276" spans="1:56" x14ac:dyDescent="0.3">
      <c r="A276" s="23" t="s">
        <v>32</v>
      </c>
      <c r="B276" s="22">
        <v>0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0</v>
      </c>
      <c r="AQ276" s="22"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v>0</v>
      </c>
      <c r="AW276" s="22"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v>0</v>
      </c>
      <c r="BC276" s="22">
        <v>0</v>
      </c>
      <c r="BD276" s="22">
        <v>0</v>
      </c>
    </row>
    <row r="277" spans="1:56" x14ac:dyDescent="0.3">
      <c r="A277" s="23" t="s">
        <v>33</v>
      </c>
      <c r="B277" s="22">
        <v>0.14719877696377018</v>
      </c>
      <c r="C277" s="22">
        <v>24058.41966673623</v>
      </c>
      <c r="D277" s="22">
        <v>9134.3635322554601</v>
      </c>
      <c r="E277" s="22">
        <v>10.636002990751921</v>
      </c>
      <c r="F277" s="22">
        <v>0</v>
      </c>
      <c r="G277" s="22">
        <v>93.10476500560425</v>
      </c>
      <c r="H277" s="22">
        <v>0</v>
      </c>
      <c r="I277" s="22">
        <v>25.338943988609959</v>
      </c>
      <c r="J277" s="22">
        <v>1110.673308174119</v>
      </c>
      <c r="K277" s="22">
        <v>102.79595741252832</v>
      </c>
      <c r="L277" s="22">
        <v>31.103334344232984</v>
      </c>
      <c r="M277" s="22">
        <v>84.709552373492329</v>
      </c>
      <c r="N277" s="22">
        <v>497.00594310858128</v>
      </c>
      <c r="O277" s="22">
        <v>408.28452464753389</v>
      </c>
      <c r="P277" s="22">
        <v>99.393844550149069</v>
      </c>
      <c r="Q277" s="22">
        <v>248.55297610163899</v>
      </c>
      <c r="R277" s="22">
        <v>33303.786195939283</v>
      </c>
      <c r="S277" s="22">
        <v>35493.804289065309</v>
      </c>
      <c r="T277" s="22">
        <v>331.1662165763816</v>
      </c>
      <c r="U277" s="22">
        <v>121.94070781241003</v>
      </c>
      <c r="V277" s="22">
        <v>22.230783400548614</v>
      </c>
      <c r="W277" s="22">
        <v>0.12697750069847102</v>
      </c>
      <c r="X277" s="22">
        <v>3163.9680675654731</v>
      </c>
      <c r="Y277" s="22">
        <v>1991.7912691981642</v>
      </c>
      <c r="Z277" s="22">
        <v>287.23097760075484</v>
      </c>
      <c r="AA277" s="22">
        <v>0</v>
      </c>
      <c r="AB277" s="22">
        <v>485.7202242180785</v>
      </c>
      <c r="AC277" s="22">
        <v>159.66052522060082</v>
      </c>
      <c r="AD277" s="22">
        <v>120.21084444118323</v>
      </c>
      <c r="AE277" s="22">
        <v>21.396263138934586</v>
      </c>
      <c r="AF277" s="22">
        <v>35.515951926769098</v>
      </c>
      <c r="AG277" s="22">
        <v>1.5391048304127126</v>
      </c>
      <c r="AH277" s="22">
        <v>6.3683410945822916E-2</v>
      </c>
      <c r="AI277" s="22">
        <v>0</v>
      </c>
      <c r="AJ277" s="22">
        <v>0</v>
      </c>
      <c r="AK277" s="22">
        <v>35.154342069507003</v>
      </c>
      <c r="AL277" s="22">
        <v>572.29919647403938</v>
      </c>
      <c r="AM277" s="22">
        <v>1.0695893384758193</v>
      </c>
      <c r="AN277" s="22">
        <v>610.82270703771337</v>
      </c>
      <c r="AO277" s="22">
        <v>138.37261960961527</v>
      </c>
      <c r="AP277" s="22">
        <v>128.69508041233883</v>
      </c>
      <c r="AQ277" s="22">
        <v>137.01104294479251</v>
      </c>
      <c r="AR277" s="22">
        <v>116.84791947029657</v>
      </c>
      <c r="AS277" s="22">
        <v>314.97285595453911</v>
      </c>
      <c r="AT277" s="22">
        <v>55.849176468222893</v>
      </c>
      <c r="AU277" s="22">
        <v>10.750563324008256</v>
      </c>
      <c r="AV277" s="22">
        <v>1576.7198671598094</v>
      </c>
      <c r="AW277" s="22">
        <v>670.68603143752057</v>
      </c>
      <c r="AX277" s="22">
        <v>0.13424922008389303</v>
      </c>
      <c r="AY277" s="22">
        <v>27.311730512112241</v>
      </c>
      <c r="AZ277" s="22">
        <v>6420.5737297987935</v>
      </c>
      <c r="BA277" s="22">
        <v>2685.5075398022786</v>
      </c>
      <c r="BB277" s="22">
        <v>150.13161681977533</v>
      </c>
      <c r="BC277" s="22">
        <v>2968.2558522953732</v>
      </c>
      <c r="BD277" s="22">
        <v>128065.84734246114</v>
      </c>
    </row>
    <row r="278" spans="1:56" x14ac:dyDescent="0.3">
      <c r="A278" s="23" t="s">
        <v>34</v>
      </c>
      <c r="B278" s="22">
        <v>0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0.12337848302214506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  <c r="AQ278" s="22"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v>0</v>
      </c>
      <c r="AW278" s="22"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v>0</v>
      </c>
      <c r="BC278" s="22">
        <v>0</v>
      </c>
      <c r="BD278" s="22">
        <v>0.12337848302214506</v>
      </c>
    </row>
    <row r="279" spans="1:56" x14ac:dyDescent="0.3">
      <c r="A279" s="23" t="s">
        <v>35</v>
      </c>
      <c r="B279" s="22">
        <v>5.5912244708113873E-2</v>
      </c>
      <c r="C279" s="22">
        <v>6.5589804849969005</v>
      </c>
      <c r="D279" s="22">
        <v>0.1413727471715775</v>
      </c>
      <c r="E279" s="22">
        <v>0.17922227537445834</v>
      </c>
      <c r="F279" s="22">
        <v>0</v>
      </c>
      <c r="G279" s="22">
        <v>0</v>
      </c>
      <c r="H279" s="22">
        <v>0</v>
      </c>
      <c r="I279" s="22">
        <v>1548.6446970819072</v>
      </c>
      <c r="J279" s="22">
        <v>15561.881222999191</v>
      </c>
      <c r="K279" s="22">
        <v>3786.7652711444698</v>
      </c>
      <c r="L279" s="22">
        <v>0</v>
      </c>
      <c r="M279" s="22">
        <v>0</v>
      </c>
      <c r="N279" s="22">
        <v>2.8110721114378533E-3</v>
      </c>
      <c r="O279" s="22">
        <v>2086.7505713891342</v>
      </c>
      <c r="P279" s="22">
        <v>0</v>
      </c>
      <c r="Q279" s="22">
        <v>0.13733631681400416</v>
      </c>
      <c r="R279" s="22">
        <v>163.09014290180758</v>
      </c>
      <c r="S279" s="22">
        <v>1840.8167434734094</v>
      </c>
      <c r="T279" s="22">
        <v>0</v>
      </c>
      <c r="U279" s="22">
        <v>0</v>
      </c>
      <c r="V279" s="22">
        <v>278.13209267489231</v>
      </c>
      <c r="W279" s="22">
        <v>4.8231359240335427E-2</v>
      </c>
      <c r="X279" s="22">
        <v>15.084524844521493</v>
      </c>
      <c r="Y279" s="22">
        <v>1.019096502412538</v>
      </c>
      <c r="Z279" s="22">
        <v>4066.5485849220945</v>
      </c>
      <c r="AA279" s="22">
        <v>0</v>
      </c>
      <c r="AB279" s="22">
        <v>0</v>
      </c>
      <c r="AC279" s="22">
        <v>0</v>
      </c>
      <c r="AD279" s="22">
        <v>0</v>
      </c>
      <c r="AE279" s="22">
        <v>113553.30344294428</v>
      </c>
      <c r="AF279" s="22">
        <v>0</v>
      </c>
      <c r="AG279" s="22">
        <v>1.1364513395172775</v>
      </c>
      <c r="AH279" s="22">
        <v>2.3467455631019623</v>
      </c>
      <c r="AI279" s="22">
        <v>394.88544796410224</v>
      </c>
      <c r="AJ279" s="22">
        <v>0</v>
      </c>
      <c r="AK279" s="22">
        <v>0</v>
      </c>
      <c r="AL279" s="22">
        <v>9915.2606527109838</v>
      </c>
      <c r="AM279" s="22">
        <v>59116.441094790156</v>
      </c>
      <c r="AN279" s="22">
        <v>1.1187017979118564E-2</v>
      </c>
      <c r="AO279" s="22">
        <v>4.888422960856037E-3</v>
      </c>
      <c r="AP279" s="22">
        <v>751.28003905937874</v>
      </c>
      <c r="AQ279" s="22">
        <v>0</v>
      </c>
      <c r="AR279" s="22">
        <v>43711.269323587039</v>
      </c>
      <c r="AS279" s="22">
        <v>230.55518618342671</v>
      </c>
      <c r="AT279" s="22">
        <v>0</v>
      </c>
      <c r="AU279" s="22">
        <v>0</v>
      </c>
      <c r="AV279" s="22">
        <v>3.055341986864149E-3</v>
      </c>
      <c r="AW279" s="22">
        <v>1.9560040723358547E-2</v>
      </c>
      <c r="AX279" s="22">
        <v>4.9471087823765396</v>
      </c>
      <c r="AY279" s="22">
        <v>12.145843565784823</v>
      </c>
      <c r="AZ279" s="22">
        <v>22.961496563136951</v>
      </c>
      <c r="BA279" s="22">
        <v>1466.7974274353714</v>
      </c>
      <c r="BB279" s="22">
        <v>0</v>
      </c>
      <c r="BC279" s="22">
        <v>3407.6160236718961</v>
      </c>
      <c r="BD279" s="22">
        <v>261946.84178941848</v>
      </c>
    </row>
    <row r="280" spans="1:56" x14ac:dyDescent="0.3">
      <c r="A280" s="23" t="s">
        <v>361</v>
      </c>
      <c r="B280" s="22">
        <v>66.272316107564606</v>
      </c>
      <c r="C280" s="22">
        <v>9196.3735955723187</v>
      </c>
      <c r="D280" s="22">
        <v>5328.4765578935967</v>
      </c>
      <c r="E280" s="22">
        <v>28.53205309506631</v>
      </c>
      <c r="F280" s="22">
        <v>0</v>
      </c>
      <c r="G280" s="22">
        <v>0</v>
      </c>
      <c r="H280" s="22">
        <v>0</v>
      </c>
      <c r="I280" s="22">
        <v>1543.6278040660188</v>
      </c>
      <c r="J280" s="22">
        <v>741001.13009326276</v>
      </c>
      <c r="K280" s="22">
        <v>36411.844594648188</v>
      </c>
      <c r="L280" s="22">
        <v>0</v>
      </c>
      <c r="M280" s="22">
        <v>0</v>
      </c>
      <c r="N280" s="22">
        <v>102.89596396203866</v>
      </c>
      <c r="O280" s="22">
        <v>947.75701003501149</v>
      </c>
      <c r="P280" s="22">
        <v>0</v>
      </c>
      <c r="Q280" s="22">
        <v>2139.3079246476354</v>
      </c>
      <c r="R280" s="22">
        <v>8377.6071843095469</v>
      </c>
      <c r="S280" s="22">
        <v>92176.168804603119</v>
      </c>
      <c r="T280" s="22">
        <v>0</v>
      </c>
      <c r="U280" s="22">
        <v>0</v>
      </c>
      <c r="V280" s="22">
        <v>44804.169086248352</v>
      </c>
      <c r="W280" s="22">
        <v>7.6783965598987489</v>
      </c>
      <c r="X280" s="22">
        <v>5454.2104740511068</v>
      </c>
      <c r="Y280" s="22">
        <v>16971.715611206131</v>
      </c>
      <c r="Z280" s="22">
        <v>199636.06784882984</v>
      </c>
      <c r="AA280" s="22">
        <v>0</v>
      </c>
      <c r="AB280" s="22">
        <v>0</v>
      </c>
      <c r="AC280" s="22">
        <v>0</v>
      </c>
      <c r="AD280" s="22">
        <v>0</v>
      </c>
      <c r="AE280" s="22">
        <v>141684.85714961795</v>
      </c>
      <c r="AF280" s="22">
        <v>0</v>
      </c>
      <c r="AG280" s="22">
        <v>93.074558640182801</v>
      </c>
      <c r="AH280" s="22">
        <v>22.564017273802197</v>
      </c>
      <c r="AI280" s="22">
        <v>1337.4310692607746</v>
      </c>
      <c r="AJ280" s="22">
        <v>1.7845857877398079</v>
      </c>
      <c r="AK280" s="22">
        <v>2451.9547765845796</v>
      </c>
      <c r="AL280" s="22">
        <v>0</v>
      </c>
      <c r="AM280" s="22">
        <v>17297.339916781071</v>
      </c>
      <c r="AN280" s="22">
        <v>7538.747704275791</v>
      </c>
      <c r="AO280" s="22">
        <v>0.77823330375015998</v>
      </c>
      <c r="AP280" s="22">
        <v>104434.04771498419</v>
      </c>
      <c r="AQ280" s="22">
        <v>7.3366304607080997</v>
      </c>
      <c r="AR280" s="22">
        <v>798.24604204602224</v>
      </c>
      <c r="AS280" s="22">
        <v>80544.254532095132</v>
      </c>
      <c r="AT280" s="22">
        <v>0</v>
      </c>
      <c r="AU280" s="22">
        <v>0</v>
      </c>
      <c r="AV280" s="22">
        <v>781.07745088586489</v>
      </c>
      <c r="AW280" s="22">
        <v>591.29478849007933</v>
      </c>
      <c r="AX280" s="22">
        <v>87551.888558368941</v>
      </c>
      <c r="AY280" s="22">
        <v>20.740197717151123</v>
      </c>
      <c r="AZ280" s="22">
        <v>6844.0255712869011</v>
      </c>
      <c r="BA280" s="22">
        <v>162574.44922897138</v>
      </c>
      <c r="BB280" s="22">
        <v>34586.792769105552</v>
      </c>
      <c r="BC280" s="22">
        <v>6990.79195270331</v>
      </c>
      <c r="BD280" s="22">
        <v>1820347.3127677385</v>
      </c>
    </row>
    <row r="281" spans="1:56" x14ac:dyDescent="0.3">
      <c r="A281" s="23" t="s">
        <v>36</v>
      </c>
      <c r="B281" s="22">
        <v>1.1174699570584245E-4</v>
      </c>
      <c r="C281" s="22">
        <v>1.8980157171083728E-3</v>
      </c>
      <c r="D281" s="22">
        <v>2.8254955338634163E-4</v>
      </c>
      <c r="E281" s="22">
        <v>3.5819615079332625E-4</v>
      </c>
      <c r="F281" s="22">
        <v>0</v>
      </c>
      <c r="G281" s="22">
        <v>0</v>
      </c>
      <c r="H281" s="22">
        <v>0</v>
      </c>
      <c r="I281" s="22">
        <v>1.9236239074069923E-2</v>
      </c>
      <c r="J281" s="22">
        <v>1.0892365330932458E-2</v>
      </c>
      <c r="K281" s="22">
        <v>2.6746542318651976E-5</v>
      </c>
      <c r="L281" s="22">
        <v>0</v>
      </c>
      <c r="M281" s="22">
        <v>0</v>
      </c>
      <c r="N281" s="22">
        <v>5.6182481101509685E-6</v>
      </c>
      <c r="O281" s="22">
        <v>2.9802990543590612E-5</v>
      </c>
      <c r="P281" s="22">
        <v>0</v>
      </c>
      <c r="Q281" s="22">
        <v>2.7448228711596739E-4</v>
      </c>
      <c r="R281" s="22">
        <v>1.708017957664807E-2</v>
      </c>
      <c r="S281" s="22">
        <v>2.4475512922884555E-2</v>
      </c>
      <c r="T281" s="22">
        <v>0</v>
      </c>
      <c r="U281" s="22">
        <v>0</v>
      </c>
      <c r="V281" s="22">
        <v>6.4242115123489246E-5</v>
      </c>
      <c r="W281" s="22">
        <v>9.6395870386769929E-5</v>
      </c>
      <c r="X281" s="22">
        <v>3.0148142715879882E-2</v>
      </c>
      <c r="Y281" s="22">
        <v>2.0367805491165827E-3</v>
      </c>
      <c r="Z281" s="22">
        <v>74.917060174426041</v>
      </c>
      <c r="AA281" s="22">
        <v>0</v>
      </c>
      <c r="AB281" s="22">
        <v>0</v>
      </c>
      <c r="AC281" s="22">
        <v>0</v>
      </c>
      <c r="AD281" s="22">
        <v>0</v>
      </c>
      <c r="AE281" s="22">
        <v>1.5381392268554259E-2</v>
      </c>
      <c r="AF281" s="22">
        <v>0</v>
      </c>
      <c r="AG281" s="22">
        <v>1.1684223498494317E-3</v>
      </c>
      <c r="AH281" s="22">
        <v>0</v>
      </c>
      <c r="AI281" s="22">
        <v>5.7873062611772571E-5</v>
      </c>
      <c r="AJ281" s="22">
        <v>0</v>
      </c>
      <c r="AK281" s="22">
        <v>0</v>
      </c>
      <c r="AL281" s="22">
        <v>0.53979002031379131</v>
      </c>
      <c r="AM281" s="22">
        <v>0</v>
      </c>
      <c r="AN281" s="22">
        <v>2.2358530883528099E-5</v>
      </c>
      <c r="AO281" s="22">
        <v>9.7700706252605206E-6</v>
      </c>
      <c r="AP281" s="22">
        <v>5.2755320262336007E-3</v>
      </c>
      <c r="AQ281" s="22">
        <v>0</v>
      </c>
      <c r="AR281" s="22">
        <v>1.3119656970792333E-3</v>
      </c>
      <c r="AS281" s="22">
        <v>1.7707946265976037E-3</v>
      </c>
      <c r="AT281" s="22">
        <v>0</v>
      </c>
      <c r="AU281" s="22">
        <v>0</v>
      </c>
      <c r="AV281" s="22">
        <v>6.106449305843041E-6</v>
      </c>
      <c r="AW281" s="22">
        <v>3.9092971461438315E-5</v>
      </c>
      <c r="AX281" s="22">
        <v>13.320235102040817</v>
      </c>
      <c r="AY281" s="22">
        <v>1.1442705422123464E-5</v>
      </c>
      <c r="AZ281" s="22">
        <v>4.2111660287960304E-2</v>
      </c>
      <c r="BA281" s="22">
        <v>2.0382641632653065</v>
      </c>
      <c r="BB281" s="22">
        <v>0</v>
      </c>
      <c r="BC281" s="22">
        <v>36.008626986578221</v>
      </c>
      <c r="BD281" s="22">
        <v>126.99815987431086</v>
      </c>
    </row>
    <row r="282" spans="1:56" x14ac:dyDescent="0.3">
      <c r="A282" s="23" t="s">
        <v>37</v>
      </c>
      <c r="B282" s="22">
        <v>41.941405443799418</v>
      </c>
      <c r="C282" s="22">
        <v>1358.1526626774603</v>
      </c>
      <c r="D282" s="22">
        <v>31.264110296148505</v>
      </c>
      <c r="E282" s="22">
        <v>3.648188876351552</v>
      </c>
      <c r="F282" s="22">
        <v>0</v>
      </c>
      <c r="G282" s="22">
        <v>0</v>
      </c>
      <c r="H282" s="22">
        <v>0</v>
      </c>
      <c r="I282" s="22">
        <v>2643.9395526225667</v>
      </c>
      <c r="J282" s="22">
        <v>20683.239251738629</v>
      </c>
      <c r="K282" s="22">
        <v>659.1500036573965</v>
      </c>
      <c r="L282" s="22">
        <v>0</v>
      </c>
      <c r="M282" s="22">
        <v>0</v>
      </c>
      <c r="N282" s="22">
        <v>234.84463762320382</v>
      </c>
      <c r="O282" s="22">
        <v>831.88411719443525</v>
      </c>
      <c r="P282" s="22">
        <v>0</v>
      </c>
      <c r="Q282" s="22">
        <v>878.13087120986768</v>
      </c>
      <c r="R282" s="22">
        <v>236.07805697333609</v>
      </c>
      <c r="S282" s="22">
        <v>21321.349518261137</v>
      </c>
      <c r="T282" s="22">
        <v>0</v>
      </c>
      <c r="U282" s="22">
        <v>0</v>
      </c>
      <c r="V282" s="22">
        <v>78.683842215892909</v>
      </c>
      <c r="W282" s="22">
        <v>0.9817814660832257</v>
      </c>
      <c r="X282" s="22">
        <v>4390.9111406906422</v>
      </c>
      <c r="Y282" s="22">
        <v>173.18737652264295</v>
      </c>
      <c r="Z282" s="22">
        <v>17490.452895742459</v>
      </c>
      <c r="AA282" s="22">
        <v>0</v>
      </c>
      <c r="AB282" s="22">
        <v>0</v>
      </c>
      <c r="AC282" s="22">
        <v>2.790259844549416</v>
      </c>
      <c r="AD282" s="22">
        <v>0</v>
      </c>
      <c r="AE282" s="22">
        <v>166.66265053776377</v>
      </c>
      <c r="AF282" s="22">
        <v>0</v>
      </c>
      <c r="AG282" s="22">
        <v>12.778023370399461</v>
      </c>
      <c r="AH282" s="22">
        <v>0.40832304665262931</v>
      </c>
      <c r="AI282" s="22">
        <v>134.7027083215587</v>
      </c>
      <c r="AJ282" s="22">
        <v>0</v>
      </c>
      <c r="AK282" s="22">
        <v>714.203901191103</v>
      </c>
      <c r="AL282" s="22">
        <v>2142.5356159379421</v>
      </c>
      <c r="AM282" s="22">
        <v>0.29117793601046277</v>
      </c>
      <c r="AN282" s="22">
        <v>0</v>
      </c>
      <c r="AO282" s="22">
        <v>9.9507107760099814E-2</v>
      </c>
      <c r="AP282" s="22">
        <v>459.36306794713681</v>
      </c>
      <c r="AQ282" s="22">
        <v>3.6845112483191933</v>
      </c>
      <c r="AR282" s="22">
        <v>20.14559425428094</v>
      </c>
      <c r="AS282" s="22">
        <v>18.876403846788474</v>
      </c>
      <c r="AT282" s="22">
        <v>0</v>
      </c>
      <c r="AU282" s="22">
        <v>0</v>
      </c>
      <c r="AV282" s="22">
        <v>2775.3885282911187</v>
      </c>
      <c r="AW282" s="22">
        <v>48.89865447275767</v>
      </c>
      <c r="AX282" s="22">
        <v>0.86077441112613795</v>
      </c>
      <c r="AY282" s="22">
        <v>52.764983280911608</v>
      </c>
      <c r="AZ282" s="22">
        <v>6725.8825382565037</v>
      </c>
      <c r="BA282" s="22">
        <v>21438.957545498695</v>
      </c>
      <c r="BB282" s="22">
        <v>0</v>
      </c>
      <c r="BC282" s="22">
        <v>23436.372888593549</v>
      </c>
      <c r="BD282" s="22">
        <v>129213.507070607</v>
      </c>
    </row>
    <row r="283" spans="1:56" x14ac:dyDescent="0.3">
      <c r="A283" s="23" t="s">
        <v>38</v>
      </c>
      <c r="B283" s="22">
        <v>2.8130226378122939E-5</v>
      </c>
      <c r="C283" s="22">
        <v>4.7779013166527945E-4</v>
      </c>
      <c r="D283" s="22">
        <v>7.1126591364637201E-5</v>
      </c>
      <c r="E283" s="22">
        <v>9.0169214357337012E-5</v>
      </c>
      <c r="F283" s="22">
        <v>0</v>
      </c>
      <c r="G283" s="22">
        <v>0</v>
      </c>
      <c r="H283" s="22">
        <v>0</v>
      </c>
      <c r="I283" s="22">
        <v>4.8423651696346201E-3</v>
      </c>
      <c r="J283" s="22">
        <v>2.7419502476729975E-3</v>
      </c>
      <c r="K283" s="22">
        <v>6.732944232668873E-6</v>
      </c>
      <c r="L283" s="22">
        <v>0</v>
      </c>
      <c r="M283" s="22">
        <v>0</v>
      </c>
      <c r="N283" s="22">
        <v>1.414289397121978E-6</v>
      </c>
      <c r="O283" s="22">
        <v>7.5023481878934213E-6</v>
      </c>
      <c r="P283" s="22">
        <v>0</v>
      </c>
      <c r="Q283" s="22">
        <v>6.9095807225834978E-5</v>
      </c>
      <c r="R283" s="22">
        <v>4.2996173188840549E-3</v>
      </c>
      <c r="S283" s="22">
        <v>6.1612548497840215E-3</v>
      </c>
      <c r="T283" s="22">
        <v>0</v>
      </c>
      <c r="U283" s="22">
        <v>0</v>
      </c>
      <c r="V283" s="22">
        <v>1.6171756833537008E-5</v>
      </c>
      <c r="W283" s="22">
        <v>2.4265866288110543E-5</v>
      </c>
      <c r="X283" s="22">
        <v>7.5892338234317255E-3</v>
      </c>
      <c r="Y283" s="22">
        <v>5.1272159548725548E-4</v>
      </c>
      <c r="Z283" s="22">
        <v>8.3578753447725723E-3</v>
      </c>
      <c r="AA283" s="22">
        <v>0</v>
      </c>
      <c r="AB283" s="22">
        <v>0</v>
      </c>
      <c r="AC283" s="22">
        <v>0</v>
      </c>
      <c r="AD283" s="22">
        <v>0</v>
      </c>
      <c r="AE283" s="22">
        <v>3.8719792312279532E-3</v>
      </c>
      <c r="AF283" s="22">
        <v>0</v>
      </c>
      <c r="AG283" s="22">
        <v>2.9412858036061227E-4</v>
      </c>
      <c r="AH283" s="22">
        <v>0</v>
      </c>
      <c r="AI283" s="22">
        <v>0.59618217097958726</v>
      </c>
      <c r="AJ283" s="22">
        <v>0</v>
      </c>
      <c r="AK283" s="22">
        <v>0</v>
      </c>
      <c r="AL283" s="22">
        <v>1.2109158249266953E-2</v>
      </c>
      <c r="AM283" s="22">
        <v>1.869170022556346E-6</v>
      </c>
      <c r="AN283" s="22">
        <v>5.6283440218072464E-6</v>
      </c>
      <c r="AO283" s="22">
        <v>0</v>
      </c>
      <c r="AP283" s="22">
        <v>1.3280170014917897E-3</v>
      </c>
      <c r="AQ283" s="22">
        <v>0</v>
      </c>
      <c r="AR283" s="22">
        <v>3.3026294645379132E-4</v>
      </c>
      <c r="AS283" s="22">
        <v>4.4576458991773957E-4</v>
      </c>
      <c r="AT283" s="22">
        <v>0</v>
      </c>
      <c r="AU283" s="22">
        <v>0</v>
      </c>
      <c r="AV283" s="22">
        <v>1.5371849619301712E-6</v>
      </c>
      <c r="AW283" s="22">
        <v>9.8409279825163498E-6</v>
      </c>
      <c r="AX283" s="22">
        <v>0</v>
      </c>
      <c r="AY283" s="22">
        <v>2.8804881229185362E-6</v>
      </c>
      <c r="AZ283" s="22">
        <v>1.0600826711952475E-2</v>
      </c>
      <c r="BA283" s="22">
        <v>0.51309506773675773</v>
      </c>
      <c r="BB283" s="22">
        <v>0</v>
      </c>
      <c r="BC283" s="22">
        <v>12.712909796025796</v>
      </c>
      <c r="BD283" s="22">
        <v>13.886486345693525</v>
      </c>
    </row>
    <row r="284" spans="1:56" x14ac:dyDescent="0.3">
      <c r="A284" s="23" t="s">
        <v>197</v>
      </c>
      <c r="B284" s="22">
        <v>4.0268446381320162</v>
      </c>
      <c r="C284" s="22">
        <v>0.16256197196349481</v>
      </c>
      <c r="D284" s="22">
        <v>1.3101098672038356E-2</v>
      </c>
      <c r="E284" s="22">
        <v>1.6608637526568978E-2</v>
      </c>
      <c r="F284" s="22">
        <v>0</v>
      </c>
      <c r="G284" s="22">
        <v>0</v>
      </c>
      <c r="H284" s="22">
        <v>0</v>
      </c>
      <c r="I284" s="22">
        <v>0.89193510719770341</v>
      </c>
      <c r="J284" s="22">
        <v>21194.785610515806</v>
      </c>
      <c r="K284" s="22">
        <v>68.369514846172251</v>
      </c>
      <c r="L284" s="22">
        <v>0</v>
      </c>
      <c r="M284" s="22">
        <v>0</v>
      </c>
      <c r="N284" s="22">
        <v>2.6050376641168296E-4</v>
      </c>
      <c r="O284" s="22">
        <v>1.3818882923503535E-3</v>
      </c>
      <c r="P284" s="22">
        <v>0</v>
      </c>
      <c r="Q284" s="22">
        <v>1.2727040209885118E-2</v>
      </c>
      <c r="R284" s="22">
        <v>6.8658048130519225</v>
      </c>
      <c r="S284" s="22">
        <v>33382.95076258653</v>
      </c>
      <c r="T284" s="22">
        <v>0</v>
      </c>
      <c r="U284" s="22">
        <v>0</v>
      </c>
      <c r="V284" s="22">
        <v>2.9787422384719483E-3</v>
      </c>
      <c r="W284" s="22">
        <v>4.4696294663304223E-3</v>
      </c>
      <c r="X284" s="22">
        <v>1.3978921140228202</v>
      </c>
      <c r="Y284" s="22">
        <v>9.4440294197806085E-2</v>
      </c>
      <c r="Z284" s="22">
        <v>359.58509308654465</v>
      </c>
      <c r="AA284" s="22">
        <v>0</v>
      </c>
      <c r="AB284" s="22">
        <v>0</v>
      </c>
      <c r="AC284" s="22">
        <v>0</v>
      </c>
      <c r="AD284" s="22">
        <v>0</v>
      </c>
      <c r="AE284" s="22">
        <v>3999.0016438650578</v>
      </c>
      <c r="AF284" s="22">
        <v>0</v>
      </c>
      <c r="AG284" s="22">
        <v>5.4176749927690011E-2</v>
      </c>
      <c r="AH284" s="22">
        <v>4.2369542546350114E-2</v>
      </c>
      <c r="AI284" s="22">
        <v>2.6834255961224879E-3</v>
      </c>
      <c r="AJ284" s="22">
        <v>0</v>
      </c>
      <c r="AK284" s="22">
        <v>0</v>
      </c>
      <c r="AL284" s="22">
        <v>122810.05371732112</v>
      </c>
      <c r="AM284" s="22">
        <v>26.163521950437236</v>
      </c>
      <c r="AN284" s="22">
        <v>1.0367077765874048E-3</v>
      </c>
      <c r="AO284" s="22">
        <v>4.5301313613935792E-4</v>
      </c>
      <c r="AP284" s="22">
        <v>0</v>
      </c>
      <c r="AQ284" s="22">
        <v>0</v>
      </c>
      <c r="AR284" s="22">
        <v>10.242280999051216</v>
      </c>
      <c r="AS284" s="22">
        <v>36.364347815282102</v>
      </c>
      <c r="AT284" s="22">
        <v>0</v>
      </c>
      <c r="AU284" s="22">
        <v>0</v>
      </c>
      <c r="AV284" s="22">
        <v>2.8314040469305178E-4</v>
      </c>
      <c r="AW284" s="22">
        <v>1.8126408991317156E-3</v>
      </c>
      <c r="AX284" s="22">
        <v>1870.1627136411953</v>
      </c>
      <c r="AY284" s="22">
        <v>5.3056892503852921E-4</v>
      </c>
      <c r="AZ284" s="22">
        <v>1.9867521730949553</v>
      </c>
      <c r="BA284" s="22">
        <v>94.910414254917256</v>
      </c>
      <c r="BB284" s="22">
        <v>22613.812265404085</v>
      </c>
      <c r="BC284" s="22">
        <v>9.5532351243744031</v>
      </c>
      <c r="BD284" s="22">
        <v>206491.53622585154</v>
      </c>
    </row>
    <row r="285" spans="1:56" x14ac:dyDescent="0.3">
      <c r="A285" s="23" t="s">
        <v>40</v>
      </c>
      <c r="B285" s="22">
        <v>0</v>
      </c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3827.6549989783639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0</v>
      </c>
      <c r="AQ285" s="22"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v>0</v>
      </c>
      <c r="AW285" s="22"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v>0</v>
      </c>
      <c r="BC285" s="22">
        <v>0</v>
      </c>
      <c r="BD285" s="22">
        <v>3827.6549989783639</v>
      </c>
    </row>
    <row r="286" spans="1:56" x14ac:dyDescent="0.3">
      <c r="A286" s="23" t="s">
        <v>41</v>
      </c>
      <c r="B286" s="22">
        <v>2.231264026100209E-3</v>
      </c>
      <c r="C286" s="22">
        <v>64.046544410226886</v>
      </c>
      <c r="D286" s="22">
        <v>5.6416966745233346E-3</v>
      </c>
      <c r="E286" s="22">
        <v>7.1521402477483231E-3</v>
      </c>
      <c r="F286" s="22">
        <v>0</v>
      </c>
      <c r="G286" s="22">
        <v>0</v>
      </c>
      <c r="H286" s="22">
        <v>0</v>
      </c>
      <c r="I286" s="22">
        <v>39.969327602295962</v>
      </c>
      <c r="J286" s="22">
        <v>151776.29241494343</v>
      </c>
      <c r="K286" s="22">
        <v>5.3405102590203129E-4</v>
      </c>
      <c r="L286" s="22">
        <v>0</v>
      </c>
      <c r="M286" s="22">
        <v>0</v>
      </c>
      <c r="N286" s="22">
        <v>1.1218015140992228E-4</v>
      </c>
      <c r="O286" s="22">
        <v>5.950794493407728E-4</v>
      </c>
      <c r="P286" s="22">
        <v>0</v>
      </c>
      <c r="Q286" s="22">
        <v>5.4806167197168484E-3</v>
      </c>
      <c r="R286" s="22">
        <v>98.414006575874851</v>
      </c>
      <c r="S286" s="22">
        <v>3.5993619643186561</v>
      </c>
      <c r="T286" s="22">
        <v>0</v>
      </c>
      <c r="U286" s="22">
        <v>0</v>
      </c>
      <c r="V286" s="22">
        <v>172.5385561984628</v>
      </c>
      <c r="W286" s="22">
        <v>1.9247464909463601E-3</v>
      </c>
      <c r="X286" s="22">
        <v>0.60197113909668065</v>
      </c>
      <c r="Y286" s="22">
        <v>4.0668611622163356E-2</v>
      </c>
      <c r="Z286" s="22">
        <v>34.517791658400313</v>
      </c>
      <c r="AA286" s="22">
        <v>0</v>
      </c>
      <c r="AB286" s="22">
        <v>0</v>
      </c>
      <c r="AC286" s="22">
        <v>0</v>
      </c>
      <c r="AD286" s="22">
        <v>0</v>
      </c>
      <c r="AE286" s="22">
        <v>0.30712187852014583</v>
      </c>
      <c r="AF286" s="22">
        <v>0</v>
      </c>
      <c r="AG286" s="22">
        <v>3.7523798317696533E-2</v>
      </c>
      <c r="AH286" s="22">
        <v>0</v>
      </c>
      <c r="AI286" s="22">
        <v>729.18211418610463</v>
      </c>
      <c r="AJ286" s="22">
        <v>0</v>
      </c>
      <c r="AK286" s="22">
        <v>0</v>
      </c>
      <c r="AL286" s="22">
        <v>0.96048744239600536</v>
      </c>
      <c r="AM286" s="22">
        <v>1.4826086978234925E-4</v>
      </c>
      <c r="AN286" s="22">
        <v>4.4643513968097221E-4</v>
      </c>
      <c r="AO286" s="22">
        <v>1.9508002860306369E-4</v>
      </c>
      <c r="AP286" s="22">
        <v>74.014762409409428</v>
      </c>
      <c r="AQ286" s="22">
        <v>0</v>
      </c>
      <c r="AR286" s="22">
        <v>0</v>
      </c>
      <c r="AS286" s="22">
        <v>16.797398459035243</v>
      </c>
      <c r="AT286" s="22">
        <v>0</v>
      </c>
      <c r="AU286" s="22">
        <v>0</v>
      </c>
      <c r="AV286" s="22">
        <v>1.2192811607390544E-4</v>
      </c>
      <c r="AW286" s="22">
        <v>7.8057347622016628E-4</v>
      </c>
      <c r="AX286" s="22">
        <v>0</v>
      </c>
      <c r="AY286" s="22">
        <v>2.2847770365884675E-4</v>
      </c>
      <c r="AZ286" s="22">
        <v>0.84084795377604937</v>
      </c>
      <c r="BA286" s="22">
        <v>51.622743971429969</v>
      </c>
      <c r="BB286" s="22">
        <v>0</v>
      </c>
      <c r="BC286" s="22">
        <v>344.0367016604028</v>
      </c>
      <c r="BD286" s="22">
        <v>153407.84593739329</v>
      </c>
    </row>
    <row r="287" spans="1:56" x14ac:dyDescent="0.3">
      <c r="A287" s="23" t="s">
        <v>42</v>
      </c>
      <c r="B287" s="22">
        <v>1902.9686070532148</v>
      </c>
      <c r="C287" s="22">
        <v>29719.783066420245</v>
      </c>
      <c r="D287" s="22">
        <v>522.99311550397749</v>
      </c>
      <c r="E287" s="22">
        <v>23.609957691269962</v>
      </c>
      <c r="F287" s="22">
        <v>5.820991416482812</v>
      </c>
      <c r="G287" s="22">
        <v>0</v>
      </c>
      <c r="H287" s="22">
        <v>0</v>
      </c>
      <c r="I287" s="22">
        <v>1509.163515856214</v>
      </c>
      <c r="J287" s="22">
        <v>715500.39571374143</v>
      </c>
      <c r="K287" s="22">
        <v>67845.087605387365</v>
      </c>
      <c r="L287" s="22">
        <v>0</v>
      </c>
      <c r="M287" s="22">
        <v>0</v>
      </c>
      <c r="N287" s="22">
        <v>3.8046096685754716</v>
      </c>
      <c r="O287" s="22">
        <v>72.881875814866859</v>
      </c>
      <c r="P287" s="22">
        <v>0</v>
      </c>
      <c r="Q287" s="22">
        <v>254.9853287007162</v>
      </c>
      <c r="R287" s="22">
        <v>28015.623659742487</v>
      </c>
      <c r="S287" s="22">
        <v>221609.20248563297</v>
      </c>
      <c r="T287" s="22">
        <v>0</v>
      </c>
      <c r="U287" s="22">
        <v>0</v>
      </c>
      <c r="V287" s="22">
        <v>1196.8145545029665</v>
      </c>
      <c r="W287" s="22">
        <v>23266.573866265779</v>
      </c>
      <c r="X287" s="22">
        <v>12494.750113665641</v>
      </c>
      <c r="Y287" s="22">
        <v>55032.838218428682</v>
      </c>
      <c r="Z287" s="22">
        <v>194889.35697262213</v>
      </c>
      <c r="AA287" s="22">
        <v>0</v>
      </c>
      <c r="AB287" s="22">
        <v>0</v>
      </c>
      <c r="AC287" s="22">
        <v>42.284312366234069</v>
      </c>
      <c r="AD287" s="22">
        <v>0</v>
      </c>
      <c r="AE287" s="22">
        <v>305775.59349312942</v>
      </c>
      <c r="AF287" s="22">
        <v>0</v>
      </c>
      <c r="AG287" s="22">
        <v>87.582700159254017</v>
      </c>
      <c r="AH287" s="22">
        <v>42.044217785147026</v>
      </c>
      <c r="AI287" s="22">
        <v>384.7696080224145</v>
      </c>
      <c r="AJ287" s="22">
        <v>0</v>
      </c>
      <c r="AK287" s="22">
        <v>77.023820040825427</v>
      </c>
      <c r="AL287" s="22">
        <v>1052014.0869213229</v>
      </c>
      <c r="AM287" s="22">
        <v>3626.1844949987903</v>
      </c>
      <c r="AN287" s="22">
        <v>3.3625944822324563</v>
      </c>
      <c r="AO287" s="22">
        <v>6932.3461229393133</v>
      </c>
      <c r="AP287" s="22">
        <v>1039457.7621239499</v>
      </c>
      <c r="AQ287" s="22">
        <v>0</v>
      </c>
      <c r="AR287" s="22">
        <v>213.33690570795909</v>
      </c>
      <c r="AS287" s="22">
        <v>0</v>
      </c>
      <c r="AT287" s="22">
        <v>849.68388524119803</v>
      </c>
      <c r="AU287" s="22">
        <v>0</v>
      </c>
      <c r="AV287" s="22">
        <v>0.40249737311673317</v>
      </c>
      <c r="AW287" s="22">
        <v>32.780069023288554</v>
      </c>
      <c r="AX287" s="22">
        <v>1232.6299156971543</v>
      </c>
      <c r="AY287" s="22">
        <v>0.75422862666628621</v>
      </c>
      <c r="AZ287" s="22">
        <v>13982.302633110565</v>
      </c>
      <c r="BA287" s="22">
        <v>134813.92256881672</v>
      </c>
      <c r="BB287" s="22">
        <v>28822.6132031083</v>
      </c>
      <c r="BC287" s="22">
        <v>17509.976774183109</v>
      </c>
      <c r="BD287" s="22">
        <v>3959768.0973482002</v>
      </c>
    </row>
    <row r="288" spans="1:56" x14ac:dyDescent="0.3">
      <c r="A288" s="23" t="s">
        <v>43</v>
      </c>
      <c r="B288" s="22">
        <v>4.2423060447388259E-3</v>
      </c>
      <c r="C288" s="22">
        <v>7.2055302237330462E-2</v>
      </c>
      <c r="D288" s="22">
        <v>1.0726567373895525E-2</v>
      </c>
      <c r="E288" s="22">
        <v>1.3598376279508877E-2</v>
      </c>
      <c r="F288" s="22">
        <v>0</v>
      </c>
      <c r="G288" s="22">
        <v>0</v>
      </c>
      <c r="H288" s="22">
        <v>0</v>
      </c>
      <c r="I288" s="22">
        <v>0.73027478534442103</v>
      </c>
      <c r="J288" s="22">
        <v>621.42957586188334</v>
      </c>
      <c r="K288" s="22">
        <v>1.0153921135648727E-3</v>
      </c>
      <c r="L288" s="22">
        <v>0.57173450404953008</v>
      </c>
      <c r="M288" s="22">
        <v>0</v>
      </c>
      <c r="N288" s="22">
        <v>14.357101945554263</v>
      </c>
      <c r="O288" s="22">
        <v>4.7536889203768423E-3</v>
      </c>
      <c r="P288" s="22">
        <v>0</v>
      </c>
      <c r="Q288" s="22">
        <v>18.335244153526311</v>
      </c>
      <c r="R288" s="22">
        <v>4.5749862144233031</v>
      </c>
      <c r="S288" s="22">
        <v>822.43353005058361</v>
      </c>
      <c r="T288" s="22">
        <v>0</v>
      </c>
      <c r="U288" s="22">
        <v>0</v>
      </c>
      <c r="V288" s="22">
        <v>90.546615141560395</v>
      </c>
      <c r="W288" s="22">
        <v>3.6595237397355281E-3</v>
      </c>
      <c r="X288" s="22">
        <v>6.128880825576517</v>
      </c>
      <c r="Y288" s="22">
        <v>4.2602697566400503</v>
      </c>
      <c r="Z288" s="22">
        <v>2762.4058116209289</v>
      </c>
      <c r="AA288" s="22">
        <v>0</v>
      </c>
      <c r="AB288" s="22">
        <v>199.4767024769732</v>
      </c>
      <c r="AC288" s="22">
        <v>7.1002584135381817</v>
      </c>
      <c r="AD288" s="22">
        <v>0</v>
      </c>
      <c r="AE288" s="22">
        <v>0.58393134406185376</v>
      </c>
      <c r="AF288" s="22">
        <v>0</v>
      </c>
      <c r="AG288" s="22">
        <v>4.4357391142955199E-2</v>
      </c>
      <c r="AH288" s="22">
        <v>0</v>
      </c>
      <c r="AI288" s="22">
        <v>11.280515314303928</v>
      </c>
      <c r="AJ288" s="22">
        <v>0</v>
      </c>
      <c r="AK288" s="22">
        <v>0</v>
      </c>
      <c r="AL288" s="22">
        <v>9.0339404360843805</v>
      </c>
      <c r="AM288" s="22">
        <v>2.8188864102075953E-4</v>
      </c>
      <c r="AN288" s="22">
        <v>9.2903128437634432</v>
      </c>
      <c r="AO288" s="22">
        <v>3.7090598641392335E-4</v>
      </c>
      <c r="AP288" s="22">
        <v>0.2002776116059285</v>
      </c>
      <c r="AQ288" s="22">
        <v>2.3651239312818166</v>
      </c>
      <c r="AR288" s="22">
        <v>363.48237320517126</v>
      </c>
      <c r="AS288" s="22">
        <v>3013.0543090699398</v>
      </c>
      <c r="AT288" s="22">
        <v>0</v>
      </c>
      <c r="AU288" s="22">
        <v>0</v>
      </c>
      <c r="AV288" s="22">
        <v>4.0805592655625231</v>
      </c>
      <c r="AW288" s="22">
        <v>3.7854189796510864E-3</v>
      </c>
      <c r="AX288" s="22">
        <v>0</v>
      </c>
      <c r="AY288" s="22">
        <v>4.3440504215633361E-4</v>
      </c>
      <c r="AZ288" s="22">
        <v>92.472348824088201</v>
      </c>
      <c r="BA288" s="22">
        <v>77.379622834395803</v>
      </c>
      <c r="BB288" s="22">
        <v>0</v>
      </c>
      <c r="BC288" s="22">
        <v>4.5963150786500959</v>
      </c>
      <c r="BD288" s="22">
        <v>8140.3298966759949</v>
      </c>
    </row>
    <row r="289" spans="1:56" x14ac:dyDescent="0.3">
      <c r="A289" s="23" t="s">
        <v>44</v>
      </c>
      <c r="B289" s="22">
        <v>0</v>
      </c>
      <c r="C289" s="22">
        <v>0</v>
      </c>
      <c r="D289" s="22">
        <v>0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496.11895092421014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336.28739401436377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2219.7421088033757</v>
      </c>
      <c r="AM289" s="22">
        <v>0</v>
      </c>
      <c r="AN289" s="22">
        <v>0</v>
      </c>
      <c r="AO289" s="22">
        <v>0</v>
      </c>
      <c r="AP289" s="22">
        <v>0</v>
      </c>
      <c r="AQ289" s="22">
        <v>3.054137307956891</v>
      </c>
      <c r="AR289" s="22">
        <v>0</v>
      </c>
      <c r="AS289" s="22">
        <v>0</v>
      </c>
      <c r="AT289" s="22">
        <v>0</v>
      </c>
      <c r="AU289" s="22">
        <v>0</v>
      </c>
      <c r="AV289" s="22">
        <v>0</v>
      </c>
      <c r="AW289" s="22">
        <v>0</v>
      </c>
      <c r="AX289" s="22">
        <v>0</v>
      </c>
      <c r="AY289" s="22">
        <v>0</v>
      </c>
      <c r="AZ289" s="22">
        <v>236.51727974787437</v>
      </c>
      <c r="BA289" s="22">
        <v>0</v>
      </c>
      <c r="BB289" s="22">
        <v>0</v>
      </c>
      <c r="BC289" s="22">
        <v>281.46440768161438</v>
      </c>
      <c r="BD289" s="22">
        <v>3573.1842784793953</v>
      </c>
    </row>
    <row r="290" spans="1:56" x14ac:dyDescent="0.3">
      <c r="A290" s="23" t="s">
        <v>45</v>
      </c>
      <c r="B290" s="22">
        <v>6.3480544193297425E-3</v>
      </c>
      <c r="C290" s="22">
        <v>0.10782130637913138</v>
      </c>
      <c r="D290" s="22">
        <v>1.6050900784619796E-2</v>
      </c>
      <c r="E290" s="22">
        <v>2.0348186039972391E-2</v>
      </c>
      <c r="F290" s="22">
        <v>0</v>
      </c>
      <c r="G290" s="22">
        <v>0</v>
      </c>
      <c r="H290" s="22">
        <v>0</v>
      </c>
      <c r="I290" s="22">
        <v>1.0927604066142125</v>
      </c>
      <c r="J290" s="22">
        <v>0.61876677255820645</v>
      </c>
      <c r="K290" s="22">
        <v>1.5194010818389426E-3</v>
      </c>
      <c r="L290" s="22">
        <v>0</v>
      </c>
      <c r="M290" s="22">
        <v>0</v>
      </c>
      <c r="N290" s="22">
        <v>3.1915797395052633E-4</v>
      </c>
      <c r="O290" s="22">
        <v>2.1669709084626851E-3</v>
      </c>
      <c r="P290" s="22">
        <v>0</v>
      </c>
      <c r="Q290" s="22">
        <v>1.5592620497296761E-2</v>
      </c>
      <c r="R290" s="22">
        <v>4.7647847989743468</v>
      </c>
      <c r="S290" s="22">
        <v>1.3967911067558101</v>
      </c>
      <c r="T290" s="22">
        <v>0</v>
      </c>
      <c r="U290" s="22">
        <v>0.58639436312772319</v>
      </c>
      <c r="V290" s="22">
        <v>5.3300648915355868</v>
      </c>
      <c r="W290" s="22">
        <v>5.4759971590169461E-3</v>
      </c>
      <c r="X290" s="22">
        <v>1.7126370994877593</v>
      </c>
      <c r="Y290" s="22">
        <v>0.6630055789674989</v>
      </c>
      <c r="Z290" s="22">
        <v>67.840799862261008</v>
      </c>
      <c r="AA290" s="22">
        <v>0</v>
      </c>
      <c r="AB290" s="22">
        <v>0</v>
      </c>
      <c r="AC290" s="22">
        <v>0</v>
      </c>
      <c r="AD290" s="22">
        <v>0</v>
      </c>
      <c r="AE290" s="22">
        <v>0.87377664651377485</v>
      </c>
      <c r="AF290" s="22">
        <v>0</v>
      </c>
      <c r="AG290" s="22">
        <v>6.6375016301378181E-2</v>
      </c>
      <c r="AH290" s="22">
        <v>0</v>
      </c>
      <c r="AI290" s="22">
        <v>3.2876172513835399E-3</v>
      </c>
      <c r="AJ290" s="22">
        <v>0</v>
      </c>
      <c r="AK290" s="22">
        <v>20.499369611006653</v>
      </c>
      <c r="AL290" s="22">
        <v>2.7326333782512426</v>
      </c>
      <c r="AM290" s="22">
        <v>30.375649819384478</v>
      </c>
      <c r="AN290" s="22">
        <v>1.2701296342545021E-3</v>
      </c>
      <c r="AO290" s="22">
        <v>0.23999937709084126</v>
      </c>
      <c r="AP290" s="22">
        <v>0.29968917000331391</v>
      </c>
      <c r="AQ290" s="22">
        <v>0</v>
      </c>
      <c r="AR290" s="22">
        <v>7.4529338249738925E-2</v>
      </c>
      <c r="AS290" s="22">
        <v>0.10059420912476991</v>
      </c>
      <c r="AT290" s="22">
        <v>0</v>
      </c>
      <c r="AU290" s="22">
        <v>1.7982760469250174</v>
      </c>
      <c r="AV290" s="22">
        <v>0</v>
      </c>
      <c r="AW290" s="22">
        <v>2.5218758299987193E-3</v>
      </c>
      <c r="AX290" s="22">
        <v>971.74341885710635</v>
      </c>
      <c r="AY290" s="22">
        <v>6.5003015307194966E-4</v>
      </c>
      <c r="AZ290" s="22">
        <v>2.3925232042125377</v>
      </c>
      <c r="BA290" s="22">
        <v>115.78845361926166</v>
      </c>
      <c r="BB290" s="22">
        <v>0</v>
      </c>
      <c r="BC290" s="22">
        <v>214.09514824178297</v>
      </c>
      <c r="BD290" s="22">
        <v>1445.2698136636091</v>
      </c>
    </row>
    <row r="291" spans="1:56" x14ac:dyDescent="0.3">
      <c r="A291" s="23" t="s">
        <v>46</v>
      </c>
      <c r="B291" s="22">
        <v>9.3189813945445676E-2</v>
      </c>
      <c r="C291" s="22">
        <v>1.5828231481807375</v>
      </c>
      <c r="D291" s="22">
        <v>0.23562817187277013</v>
      </c>
      <c r="E291" s="22">
        <v>0.29871257332298612</v>
      </c>
      <c r="F291" s="22">
        <v>0</v>
      </c>
      <c r="G291" s="22">
        <v>0</v>
      </c>
      <c r="H291" s="22">
        <v>0</v>
      </c>
      <c r="I291" s="22">
        <v>17.263442257148327</v>
      </c>
      <c r="J291" s="22">
        <v>1817.8382388809753</v>
      </c>
      <c r="K291" s="22">
        <v>2.2304897653985446E-2</v>
      </c>
      <c r="L291" s="22">
        <v>0</v>
      </c>
      <c r="M291" s="22">
        <v>0</v>
      </c>
      <c r="N291" s="22">
        <v>4.6852579147856881E-3</v>
      </c>
      <c r="O291" s="22">
        <v>4.3397389677583496</v>
      </c>
      <c r="P291" s="22">
        <v>0</v>
      </c>
      <c r="Q291" s="22">
        <v>53.766705943738863</v>
      </c>
      <c r="R291" s="22">
        <v>14.248581296128936</v>
      </c>
      <c r="S291" s="22">
        <v>20.411007196838469</v>
      </c>
      <c r="T291" s="22">
        <v>0</v>
      </c>
      <c r="U291" s="22">
        <v>0</v>
      </c>
      <c r="V291" s="22">
        <v>0.10243999296545167</v>
      </c>
      <c r="W291" s="22">
        <v>8.0387961839252592E-2</v>
      </c>
      <c r="X291" s="22">
        <v>25.141613810264623</v>
      </c>
      <c r="Y291" s="22">
        <v>1.6985441015301801</v>
      </c>
      <c r="Z291" s="22">
        <v>3346.1865161561095</v>
      </c>
      <c r="AA291" s="22">
        <v>0</v>
      </c>
      <c r="AB291" s="22">
        <v>0</v>
      </c>
      <c r="AC291" s="22">
        <v>0</v>
      </c>
      <c r="AD291" s="22">
        <v>0</v>
      </c>
      <c r="AE291" s="22">
        <v>12.827092797211964</v>
      </c>
      <c r="AF291" s="22">
        <v>0</v>
      </c>
      <c r="AG291" s="22">
        <v>22.324468638365271</v>
      </c>
      <c r="AH291" s="22">
        <v>0</v>
      </c>
      <c r="AI291" s="22">
        <v>4.8262415496529043E-2</v>
      </c>
      <c r="AJ291" s="22">
        <v>0</v>
      </c>
      <c r="AK291" s="22">
        <v>6.3623788399357961</v>
      </c>
      <c r="AL291" s="22">
        <v>111.57225921497736</v>
      </c>
      <c r="AM291" s="22">
        <v>6.192186450724663E-3</v>
      </c>
      <c r="AN291" s="22">
        <v>1.8645578075443047E-2</v>
      </c>
      <c r="AO291" s="22">
        <v>8.1476111107145407E-3</v>
      </c>
      <c r="AP291" s="22">
        <v>13.01945186051953</v>
      </c>
      <c r="AQ291" s="22">
        <v>0</v>
      </c>
      <c r="AR291" s="22">
        <v>1.1017546846974315</v>
      </c>
      <c r="AS291" s="22">
        <v>1.5255951304067981</v>
      </c>
      <c r="AT291" s="22">
        <v>0</v>
      </c>
      <c r="AU291" s="22">
        <v>0</v>
      </c>
      <c r="AV291" s="22">
        <v>5.0923863418822716E-3</v>
      </c>
      <c r="AW291" s="22">
        <v>0</v>
      </c>
      <c r="AX291" s="22">
        <v>115.636968408787</v>
      </c>
      <c r="AY291" s="22">
        <v>483.29623009215209</v>
      </c>
      <c r="AZ291" s="22">
        <v>35.118418731356158</v>
      </c>
      <c r="BA291" s="22">
        <v>1700.118485797218</v>
      </c>
      <c r="BB291" s="22">
        <v>0</v>
      </c>
      <c r="BC291" s="22">
        <v>1540.7469395900039</v>
      </c>
      <c r="BD291" s="22">
        <v>9347.0509443912906</v>
      </c>
    </row>
    <row r="292" spans="1:56" x14ac:dyDescent="0.3">
      <c r="A292" s="23" t="s">
        <v>47</v>
      </c>
      <c r="B292" s="22">
        <v>4.98728688581498E-3</v>
      </c>
      <c r="C292" s="22">
        <v>0.16677759676306619</v>
      </c>
      <c r="D292" s="22">
        <v>2.0848891164104343E-2</v>
      </c>
      <c r="E292" s="22">
        <v>1.4749720173827757E-2</v>
      </c>
      <c r="F292" s="22">
        <v>0</v>
      </c>
      <c r="G292" s="22">
        <v>0</v>
      </c>
      <c r="H292" s="22">
        <v>0</v>
      </c>
      <c r="I292" s="22">
        <v>0.79210550674814573</v>
      </c>
      <c r="J292" s="22">
        <v>1827.076621675051</v>
      </c>
      <c r="K292" s="22">
        <v>79.407372406765859</v>
      </c>
      <c r="L292" s="22">
        <v>0</v>
      </c>
      <c r="M292" s="22">
        <v>0</v>
      </c>
      <c r="N292" s="22">
        <v>2.2772279913567815E-2</v>
      </c>
      <c r="O292" s="22">
        <v>2.8686577065796083E-3</v>
      </c>
      <c r="P292" s="22">
        <v>0</v>
      </c>
      <c r="Q292" s="22">
        <v>1.1302569607926107E-2</v>
      </c>
      <c r="R292" s="22">
        <v>0.79387409064979964</v>
      </c>
      <c r="S292" s="22">
        <v>1.2420245915537145</v>
      </c>
      <c r="T292" s="22">
        <v>0</v>
      </c>
      <c r="U292" s="22">
        <v>0</v>
      </c>
      <c r="V292" s="22">
        <v>4.1847287088463574</v>
      </c>
      <c r="W292" s="22">
        <v>5.7265772509986297</v>
      </c>
      <c r="X292" s="22">
        <v>1.2414334096974247</v>
      </c>
      <c r="Y292" s="22">
        <v>9.6975359956768814E-2</v>
      </c>
      <c r="Z292" s="22">
        <v>3.0250348057319831</v>
      </c>
      <c r="AA292" s="22">
        <v>0</v>
      </c>
      <c r="AB292" s="22">
        <v>0</v>
      </c>
      <c r="AC292" s="22">
        <v>0</v>
      </c>
      <c r="AD292" s="22">
        <v>3.7617421335245409E-4</v>
      </c>
      <c r="AE292" s="22">
        <v>50.763439046349077</v>
      </c>
      <c r="AF292" s="22">
        <v>0</v>
      </c>
      <c r="AG292" s="22">
        <v>6.593942957664789E-2</v>
      </c>
      <c r="AH292" s="22">
        <v>0.67616708928157276</v>
      </c>
      <c r="AI292" s="22">
        <v>3.5593085606438077E-2</v>
      </c>
      <c r="AJ292" s="22">
        <v>0</v>
      </c>
      <c r="AK292" s="22">
        <v>0</v>
      </c>
      <c r="AL292" s="22">
        <v>92.954765131445228</v>
      </c>
      <c r="AM292" s="22">
        <v>33.925231155460743</v>
      </c>
      <c r="AN292" s="22">
        <v>9.2067453349102156E-4</v>
      </c>
      <c r="AO292" s="22">
        <v>4.0230976095629217E-4</v>
      </c>
      <c r="AP292" s="22">
        <v>918.71697080148112</v>
      </c>
      <c r="AQ292" s="22">
        <v>0</v>
      </c>
      <c r="AR292" s="22">
        <v>0.20186523016225508</v>
      </c>
      <c r="AS292" s="22">
        <v>46.524794281458483</v>
      </c>
      <c r="AT292" s="22">
        <v>0</v>
      </c>
      <c r="AU292" s="22">
        <v>0</v>
      </c>
      <c r="AV292" s="22">
        <v>1.1291898211049974E-3</v>
      </c>
      <c r="AW292" s="22">
        <v>3.5533783543747412E-3</v>
      </c>
      <c r="AX292" s="22">
        <v>0</v>
      </c>
      <c r="AY292" s="22">
        <v>4.7118513874048947E-4</v>
      </c>
      <c r="AZ292" s="22">
        <v>1.7908762059224552</v>
      </c>
      <c r="BA292" s="22">
        <v>84.397304054796692</v>
      </c>
      <c r="BB292" s="22">
        <v>75.758938254796519</v>
      </c>
      <c r="BC292" s="22">
        <v>17.859345639932446</v>
      </c>
      <c r="BD292" s="22">
        <v>3247.5091371263061</v>
      </c>
    </row>
    <row r="293" spans="1:56" x14ac:dyDescent="0.3">
      <c r="A293" s="23" t="s">
        <v>48</v>
      </c>
      <c r="B293" s="22">
        <v>0</v>
      </c>
      <c r="C293" s="22">
        <v>0</v>
      </c>
      <c r="D293" s="22">
        <v>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630.08287934693897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0</v>
      </c>
      <c r="AQ293" s="22"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v>0</v>
      </c>
      <c r="AW293" s="22"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v>0</v>
      </c>
      <c r="BC293" s="22">
        <v>0</v>
      </c>
      <c r="BD293" s="22">
        <v>630.08287934693897</v>
      </c>
    </row>
    <row r="294" spans="1:56" x14ac:dyDescent="0.3">
      <c r="A294" s="23" t="s">
        <v>49</v>
      </c>
      <c r="B294" s="22">
        <v>266.80353799747706</v>
      </c>
      <c r="C294" s="22">
        <v>33466.880264743486</v>
      </c>
      <c r="D294" s="22">
        <v>1437.9140273964317</v>
      </c>
      <c r="E294" s="22">
        <v>36.489632272874871</v>
      </c>
      <c r="F294" s="22">
        <v>0</v>
      </c>
      <c r="G294" s="22">
        <v>0</v>
      </c>
      <c r="H294" s="22">
        <v>0</v>
      </c>
      <c r="I294" s="22">
        <v>1709.8062359853141</v>
      </c>
      <c r="J294" s="22">
        <v>65970.602599955426</v>
      </c>
      <c r="K294" s="22">
        <v>5319.2658324823178</v>
      </c>
      <c r="L294" s="22">
        <v>3.3815408273698697</v>
      </c>
      <c r="M294" s="22">
        <v>0</v>
      </c>
      <c r="N294" s="22">
        <v>31.88739550678299</v>
      </c>
      <c r="O294" s="22">
        <v>261.32059364441693</v>
      </c>
      <c r="P294" s="22">
        <v>0</v>
      </c>
      <c r="Q294" s="22">
        <v>12043.241470035697</v>
      </c>
      <c r="R294" s="22">
        <v>207900.04189220909</v>
      </c>
      <c r="S294" s="22">
        <v>136593.4022118877</v>
      </c>
      <c r="T294" s="22">
        <v>6.9927527802980984</v>
      </c>
      <c r="U294" s="22">
        <v>55.854063087915634</v>
      </c>
      <c r="V294" s="22">
        <v>929.9363168919831</v>
      </c>
      <c r="W294" s="22">
        <v>15.022155985509007</v>
      </c>
      <c r="X294" s="22">
        <v>8039.5952127571927</v>
      </c>
      <c r="Y294" s="22">
        <v>44726.200186046502</v>
      </c>
      <c r="Z294" s="22">
        <v>8356.5585130771215</v>
      </c>
      <c r="AA294" s="22">
        <v>7.852797846218758</v>
      </c>
      <c r="AB294" s="22">
        <v>1.329160556422839</v>
      </c>
      <c r="AC294" s="22">
        <v>94.7515558420546</v>
      </c>
      <c r="AD294" s="22">
        <v>0</v>
      </c>
      <c r="AE294" s="22">
        <v>42649.649204554393</v>
      </c>
      <c r="AF294" s="22">
        <v>0</v>
      </c>
      <c r="AG294" s="22">
        <v>48.55086918807784</v>
      </c>
      <c r="AH294" s="22">
        <v>3.2957989752180077</v>
      </c>
      <c r="AI294" s="22">
        <v>16653.843190872507</v>
      </c>
      <c r="AJ294" s="22">
        <v>15.378192173024537</v>
      </c>
      <c r="AK294" s="22">
        <v>240.21156423557906</v>
      </c>
      <c r="AL294" s="22">
        <v>106238.3811977453</v>
      </c>
      <c r="AM294" s="22">
        <v>756.3351358494964</v>
      </c>
      <c r="AN294" s="22">
        <v>177.75976199742067</v>
      </c>
      <c r="AO294" s="22">
        <v>0.40322479228877117</v>
      </c>
      <c r="AP294" s="22">
        <v>5106.0547108452338</v>
      </c>
      <c r="AQ294" s="22">
        <v>6.9243401045998647</v>
      </c>
      <c r="AR294" s="22">
        <v>1452.9889605879778</v>
      </c>
      <c r="AS294" s="22">
        <v>31861.224653526344</v>
      </c>
      <c r="AT294" s="22">
        <v>2.457969705443706</v>
      </c>
      <c r="AU294" s="22">
        <v>0</v>
      </c>
      <c r="AV294" s="22">
        <v>696.37054360737</v>
      </c>
      <c r="AW294" s="22">
        <v>534.62677200567089</v>
      </c>
      <c r="AX294" s="22">
        <v>1147.7486955224113</v>
      </c>
      <c r="AY294" s="22">
        <v>540.32156737777598</v>
      </c>
      <c r="AZ294" s="22">
        <v>0</v>
      </c>
      <c r="BA294" s="22">
        <v>84406.060863240738</v>
      </c>
      <c r="BB294" s="22">
        <v>5.8004175752717275</v>
      </c>
      <c r="BC294" s="22">
        <v>21403.413409873196</v>
      </c>
      <c r="BD294" s="22">
        <v>841222.93099417118</v>
      </c>
    </row>
    <row r="295" spans="1:56" x14ac:dyDescent="0.3">
      <c r="A295" s="23" t="s">
        <v>50</v>
      </c>
      <c r="B295" s="22">
        <v>4367.5142782369976</v>
      </c>
      <c r="C295" s="22">
        <v>138590.25989381489</v>
      </c>
      <c r="D295" s="22">
        <v>11672.800740821685</v>
      </c>
      <c r="E295" s="22">
        <v>463.92629131807359</v>
      </c>
      <c r="F295" s="22">
        <v>25.198636304718374</v>
      </c>
      <c r="G295" s="22">
        <v>0</v>
      </c>
      <c r="H295" s="22">
        <v>0</v>
      </c>
      <c r="I295" s="22">
        <v>14803.559512567645</v>
      </c>
      <c r="J295" s="22">
        <v>462820.61308110069</v>
      </c>
      <c r="K295" s="22">
        <v>9159.6216640261246</v>
      </c>
      <c r="L295" s="22">
        <v>0</v>
      </c>
      <c r="M295" s="22">
        <v>0</v>
      </c>
      <c r="N295" s="22">
        <v>72554.306518703044</v>
      </c>
      <c r="O295" s="22">
        <v>176.59486143477554</v>
      </c>
      <c r="P295" s="22">
        <v>0</v>
      </c>
      <c r="Q295" s="22">
        <v>401.769075220898</v>
      </c>
      <c r="R295" s="22">
        <v>206770.75464975051</v>
      </c>
      <c r="S295" s="22">
        <v>174881.4150533361</v>
      </c>
      <c r="T295" s="22">
        <v>0</v>
      </c>
      <c r="U295" s="22">
        <v>19.570911869387761</v>
      </c>
      <c r="V295" s="22">
        <v>2251.2767850678861</v>
      </c>
      <c r="W295" s="22">
        <v>0</v>
      </c>
      <c r="X295" s="22">
        <v>12877.564330043562</v>
      </c>
      <c r="Y295" s="22">
        <v>275719.27722381375</v>
      </c>
      <c r="Z295" s="22">
        <v>704994.39056064794</v>
      </c>
      <c r="AA295" s="22">
        <v>0</v>
      </c>
      <c r="AB295" s="22">
        <v>15.034809407216329</v>
      </c>
      <c r="AC295" s="22">
        <v>403.88708279431847</v>
      </c>
      <c r="AD295" s="22">
        <v>0</v>
      </c>
      <c r="AE295" s="22">
        <v>192559.20652304878</v>
      </c>
      <c r="AF295" s="22">
        <v>0</v>
      </c>
      <c r="AG295" s="22">
        <v>29354.819527498192</v>
      </c>
      <c r="AH295" s="22">
        <v>0</v>
      </c>
      <c r="AI295" s="22">
        <v>52606.376253971859</v>
      </c>
      <c r="AJ295" s="22">
        <v>232.65900030328172</v>
      </c>
      <c r="AK295" s="22">
        <v>405.71370123546131</v>
      </c>
      <c r="AL295" s="22">
        <v>601266.34396530583</v>
      </c>
      <c r="AM295" s="22">
        <v>2295.6723113707108</v>
      </c>
      <c r="AN295" s="22">
        <v>256.60074915683271</v>
      </c>
      <c r="AO295" s="22">
        <v>88.243067073306136</v>
      </c>
      <c r="AP295" s="22">
        <v>248302.29980415796</v>
      </c>
      <c r="AQ295" s="22">
        <v>166.15269267957555</v>
      </c>
      <c r="AR295" s="22">
        <v>1517.6676772811757</v>
      </c>
      <c r="AS295" s="22">
        <v>355389.61948732455</v>
      </c>
      <c r="AT295" s="22">
        <v>19.570911869387761</v>
      </c>
      <c r="AU295" s="22">
        <v>27.6602221087347</v>
      </c>
      <c r="AV295" s="22">
        <v>335.61069491931437</v>
      </c>
      <c r="AW295" s="22">
        <v>3023.6362983559843</v>
      </c>
      <c r="AX295" s="22">
        <v>3316.930332722156</v>
      </c>
      <c r="AY295" s="22">
        <v>1497.2747871132738</v>
      </c>
      <c r="AZ295" s="22">
        <v>78865.599414716096</v>
      </c>
      <c r="BA295" s="22">
        <v>0</v>
      </c>
      <c r="BB295" s="22">
        <v>153.62295999164084</v>
      </c>
      <c r="BC295" s="22">
        <v>85483.485866983465</v>
      </c>
      <c r="BD295" s="22">
        <v>3750134.1022094679</v>
      </c>
    </row>
    <row r="296" spans="1:56" x14ac:dyDescent="0.3">
      <c r="A296" s="23" t="s">
        <v>229</v>
      </c>
      <c r="B296" s="22">
        <v>0</v>
      </c>
      <c r="C296" s="22">
        <v>2.6158389289185906</v>
      </c>
      <c r="D296" s="22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15784.978618736564</v>
      </c>
      <c r="K296" s="22">
        <v>2398.7440374336024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1.4506446878106496</v>
      </c>
      <c r="S296" s="22">
        <v>1.2934661903803074E-2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14.586224895347508</v>
      </c>
      <c r="AA296" s="22">
        <v>0</v>
      </c>
      <c r="AB296" s="22">
        <v>0</v>
      </c>
      <c r="AC296" s="22">
        <v>0</v>
      </c>
      <c r="AD296" s="22">
        <v>0</v>
      </c>
      <c r="AE296" s="22">
        <v>26.497057636188217</v>
      </c>
      <c r="AF296" s="22">
        <v>0</v>
      </c>
      <c r="AG296" s="22">
        <v>0</v>
      </c>
      <c r="AH296" s="22">
        <v>1.4865621230195891</v>
      </c>
      <c r="AI296" s="22">
        <v>0</v>
      </c>
      <c r="AJ296" s="22">
        <v>0</v>
      </c>
      <c r="AK296" s="22">
        <v>0</v>
      </c>
      <c r="AL296" s="22">
        <v>637.46298381596</v>
      </c>
      <c r="AM296" s="22">
        <v>0.78475167867557716</v>
      </c>
      <c r="AN296" s="22">
        <v>0</v>
      </c>
      <c r="AO296" s="22">
        <v>0</v>
      </c>
      <c r="AP296" s="22">
        <v>373.70297831270312</v>
      </c>
      <c r="AQ296" s="22">
        <v>0</v>
      </c>
      <c r="AR296" s="22">
        <v>4.4660664640073504</v>
      </c>
      <c r="AS296" s="22">
        <v>3.0619812235737358</v>
      </c>
      <c r="AT296" s="22">
        <v>0</v>
      </c>
      <c r="AU296" s="22">
        <v>0</v>
      </c>
      <c r="AV296" s="22">
        <v>0</v>
      </c>
      <c r="AW296" s="22">
        <v>0</v>
      </c>
      <c r="AX296" s="22">
        <v>3.1337800952812533</v>
      </c>
      <c r="AY296" s="22">
        <v>0</v>
      </c>
      <c r="AZ296" s="22">
        <v>1.1979079669083554</v>
      </c>
      <c r="BA296" s="22">
        <v>14.080869551520315</v>
      </c>
      <c r="BB296" s="22">
        <v>0</v>
      </c>
      <c r="BC296" s="22">
        <v>3.223418911742356</v>
      </c>
      <c r="BD296" s="22">
        <v>19271.486657123733</v>
      </c>
    </row>
    <row r="297" spans="1:56" x14ac:dyDescent="0.3">
      <c r="A297" s="23" t="s">
        <v>51</v>
      </c>
      <c r="B297" s="22">
        <v>2.8212811407473479</v>
      </c>
      <c r="C297" s="22">
        <v>52.751752299402845</v>
      </c>
      <c r="D297" s="22">
        <v>74.494982133653281</v>
      </c>
      <c r="E297" s="22">
        <v>0.18417882475147385</v>
      </c>
      <c r="F297" s="22">
        <v>0</v>
      </c>
      <c r="G297" s="22">
        <v>0</v>
      </c>
      <c r="H297" s="22">
        <v>0</v>
      </c>
      <c r="I297" s="22">
        <v>29.249653189698584</v>
      </c>
      <c r="J297" s="22">
        <v>200004.40927113881</v>
      </c>
      <c r="K297" s="22">
        <v>952.45514431071535</v>
      </c>
      <c r="L297" s="22">
        <v>0</v>
      </c>
      <c r="M297" s="22">
        <v>0</v>
      </c>
      <c r="N297" s="22">
        <v>65.101257714520841</v>
      </c>
      <c r="O297" s="22">
        <v>1.7049509642685705</v>
      </c>
      <c r="P297" s="22">
        <v>0</v>
      </c>
      <c r="Q297" s="22">
        <v>0.27407662096688479</v>
      </c>
      <c r="R297" s="22">
        <v>1483.954659986015</v>
      </c>
      <c r="S297" s="22">
        <v>950.86327567306216</v>
      </c>
      <c r="T297" s="22">
        <v>0</v>
      </c>
      <c r="U297" s="22">
        <v>0</v>
      </c>
      <c r="V297" s="22">
        <v>162.07130382527441</v>
      </c>
      <c r="W297" s="22">
        <v>4.9565239825747107E-2</v>
      </c>
      <c r="X297" s="22">
        <v>17.055440504489393</v>
      </c>
      <c r="Y297" s="22">
        <v>11.984949719842485</v>
      </c>
      <c r="Z297" s="22">
        <v>2102.3496271849931</v>
      </c>
      <c r="AA297" s="22">
        <v>0</v>
      </c>
      <c r="AB297" s="22">
        <v>0.24767774810407217</v>
      </c>
      <c r="AC297" s="22">
        <v>0</v>
      </c>
      <c r="AD297" s="22">
        <v>4.3970529483110393E-2</v>
      </c>
      <c r="AE297" s="22">
        <v>56.64434455530057</v>
      </c>
      <c r="AF297" s="22">
        <v>0</v>
      </c>
      <c r="AG297" s="22">
        <v>1.2644392864121914</v>
      </c>
      <c r="AH297" s="22">
        <v>0.59025192981902797</v>
      </c>
      <c r="AI297" s="22">
        <v>37.520817158255902</v>
      </c>
      <c r="AJ297" s="22">
        <v>0.12467818297307198</v>
      </c>
      <c r="AK297" s="22">
        <v>0</v>
      </c>
      <c r="AL297" s="22">
        <v>4934.9886006541055</v>
      </c>
      <c r="AM297" s="22">
        <v>2.0437164892103854</v>
      </c>
      <c r="AN297" s="22">
        <v>32.528733516826549</v>
      </c>
      <c r="AO297" s="22">
        <v>0.9589779945163559</v>
      </c>
      <c r="AP297" s="22">
        <v>151.09449007598468</v>
      </c>
      <c r="AQ297" s="22">
        <v>42.182165604287647</v>
      </c>
      <c r="AR297" s="22">
        <v>328.06932916998949</v>
      </c>
      <c r="AS297" s="22">
        <v>826.78310338611493</v>
      </c>
      <c r="AT297" s="22">
        <v>0</v>
      </c>
      <c r="AU297" s="22">
        <v>0</v>
      </c>
      <c r="AV297" s="22">
        <v>714.42565376909045</v>
      </c>
      <c r="AW297" s="22">
        <v>0.13089204763060833</v>
      </c>
      <c r="AX297" s="22">
        <v>1.3715296941234081</v>
      </c>
      <c r="AY297" s="22">
        <v>0.2257053897214322</v>
      </c>
      <c r="AZ297" s="22">
        <v>235.25419151111589</v>
      </c>
      <c r="BA297" s="22">
        <v>1058.976788269809</v>
      </c>
      <c r="BB297" s="22">
        <v>0</v>
      </c>
      <c r="BC297" s="22">
        <v>0</v>
      </c>
      <c r="BD297" s="22">
        <v>214337.2454274339</v>
      </c>
    </row>
    <row r="298" spans="1:56" x14ac:dyDescent="0.3">
      <c r="A298" s="23" t="s">
        <v>52</v>
      </c>
      <c r="B298" s="22">
        <v>16744.780278677812</v>
      </c>
      <c r="C298" s="22">
        <v>691338.49799138913</v>
      </c>
      <c r="D298" s="22">
        <v>51580.546774051392</v>
      </c>
      <c r="E298" s="22">
        <v>1262.6520733051095</v>
      </c>
      <c r="F298" s="22">
        <v>1552.3611634197659</v>
      </c>
      <c r="G298" s="22">
        <v>116.7853240365788</v>
      </c>
      <c r="H298" s="22">
        <v>0</v>
      </c>
      <c r="I298" s="22">
        <v>51989.740768257361</v>
      </c>
      <c r="J298" s="22">
        <v>3791122.540817129</v>
      </c>
      <c r="K298" s="22">
        <v>156723.04653139235</v>
      </c>
      <c r="L298" s="22">
        <v>35.491518828305445</v>
      </c>
      <c r="M298" s="22">
        <v>86.390549547791807</v>
      </c>
      <c r="N298" s="22">
        <v>92095.301567229762</v>
      </c>
      <c r="O298" s="22">
        <v>12905.192506796286</v>
      </c>
      <c r="P298" s="22">
        <v>232.07045582748913</v>
      </c>
      <c r="Q298" s="22">
        <v>28749.641605891531</v>
      </c>
      <c r="R298" s="22">
        <v>1044136.4811919377</v>
      </c>
      <c r="S298" s="22">
        <v>1227822.1721799553</v>
      </c>
      <c r="T298" s="22">
        <v>490.82674179698239</v>
      </c>
      <c r="U298" s="22">
        <v>5042.1412510718837</v>
      </c>
      <c r="V298" s="22">
        <v>276673.62251396233</v>
      </c>
      <c r="W298" s="22">
        <v>31175.509005324577</v>
      </c>
      <c r="X298" s="22">
        <v>311845.0580426305</v>
      </c>
      <c r="Y298" s="22">
        <v>767356.22924084426</v>
      </c>
      <c r="Z298" s="22">
        <v>1717547.9553613884</v>
      </c>
      <c r="AA298" s="22">
        <v>7.852797846218758</v>
      </c>
      <c r="AB298" s="22">
        <v>898.02590154871655</v>
      </c>
      <c r="AC298" s="22">
        <v>4172.8402561972598</v>
      </c>
      <c r="AD298" s="22">
        <v>2431.6214191869622</v>
      </c>
      <c r="AE298" s="22">
        <v>2615755.6819619155</v>
      </c>
      <c r="AF298" s="22">
        <v>16590.211762230512</v>
      </c>
      <c r="AG298" s="22">
        <v>31194.115148226021</v>
      </c>
      <c r="AH298" s="22">
        <v>101.69503085211049</v>
      </c>
      <c r="AI298" s="22">
        <v>256523.87489355935</v>
      </c>
      <c r="AJ298" s="22">
        <v>731.97805154906007</v>
      </c>
      <c r="AK298" s="22">
        <v>5195.5180354091726</v>
      </c>
      <c r="AL298" s="22">
        <v>7208595.5150930481</v>
      </c>
      <c r="AM298" s="22">
        <v>187614.0151031586</v>
      </c>
      <c r="AN298" s="22">
        <v>10521.605277606048</v>
      </c>
      <c r="AO298" s="22">
        <v>8202.3230718912801</v>
      </c>
      <c r="AP298" s="22">
        <v>4192672.9116223538</v>
      </c>
      <c r="AQ298" s="22">
        <v>785.51543703877132</v>
      </c>
      <c r="AR298" s="22">
        <v>117149.93970647859</v>
      </c>
      <c r="AS298" s="22">
        <v>1441654.5557239854</v>
      </c>
      <c r="AT298" s="22">
        <v>984.88033082929178</v>
      </c>
      <c r="AU298" s="22">
        <v>1559.9380126796311</v>
      </c>
      <c r="AV298" s="22">
        <v>9664.4494660636992</v>
      </c>
      <c r="AW298" s="22">
        <v>14045.594514153228</v>
      </c>
      <c r="AX298" s="22">
        <v>1054025.314596355</v>
      </c>
      <c r="AY298" s="22">
        <v>24780.826259126661</v>
      </c>
      <c r="AZ298" s="22">
        <v>261105.68507794011</v>
      </c>
      <c r="BA298" s="22">
        <v>3050725.1213588407</v>
      </c>
      <c r="BB298" s="22">
        <v>751015.61394328508</v>
      </c>
      <c r="BC298" s="22">
        <v>1235367.5926734803</v>
      </c>
      <c r="BD298" s="22">
        <v>32782699.847981535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M298"/>
  <sheetViews>
    <sheetView workbookViewId="0">
      <selection activeCell="E9" sqref="E9"/>
    </sheetView>
  </sheetViews>
  <sheetFormatPr defaultRowHeight="14" x14ac:dyDescent="0.3"/>
  <cols>
    <col min="2" max="2" width="10.6640625" bestFit="1" customWidth="1"/>
    <col min="3" max="3" width="11.4140625" customWidth="1"/>
    <col min="4" max="4" width="11" customWidth="1"/>
    <col min="5" max="5" width="10.9140625" customWidth="1"/>
    <col min="6" max="6" width="12.1640625" customWidth="1"/>
    <col min="7" max="7" width="10.58203125" customWidth="1"/>
    <col min="8" max="8" width="12.1640625" customWidth="1"/>
    <col min="9" max="9" width="10.6640625" bestFit="1" customWidth="1"/>
    <col min="10" max="10" width="12.08203125" bestFit="1" customWidth="1"/>
    <col min="11" max="11" width="10.6640625" bestFit="1" customWidth="1"/>
    <col min="12" max="13" width="9.6640625" bestFit="1" customWidth="1"/>
    <col min="14" max="14" width="10.6640625" bestFit="1" customWidth="1"/>
    <col min="15" max="15" width="9.6640625" bestFit="1" customWidth="1"/>
    <col min="16" max="16" width="9.08203125" bestFit="1" customWidth="1"/>
    <col min="17" max="17" width="9.6640625" bestFit="1" customWidth="1"/>
    <col min="18" max="18" width="10.6640625" bestFit="1" customWidth="1"/>
    <col min="19" max="19" width="12.08203125" bestFit="1" customWidth="1"/>
    <col min="20" max="21" width="9.6640625" bestFit="1" customWidth="1"/>
    <col min="22" max="22" width="10.83203125" bestFit="1" customWidth="1"/>
    <col min="23" max="23" width="10.6640625" bestFit="1" customWidth="1"/>
    <col min="24" max="24" width="9.6640625" bestFit="1" customWidth="1"/>
    <col min="25" max="25" width="10.6640625" bestFit="1" customWidth="1"/>
    <col min="26" max="26" width="12.08203125" bestFit="1" customWidth="1"/>
    <col min="27" max="28" width="9.08203125" bestFit="1" customWidth="1"/>
    <col min="29" max="30" width="9.6640625" bestFit="1" customWidth="1"/>
    <col min="31" max="31" width="10.6640625" bestFit="1" customWidth="1"/>
    <col min="32" max="32" width="9.6640625" bestFit="1" customWidth="1"/>
    <col min="33" max="33" width="10.6640625" bestFit="1" customWidth="1"/>
    <col min="34" max="34" width="9.6640625" bestFit="1" customWidth="1"/>
    <col min="35" max="35" width="12.08203125" bestFit="1" customWidth="1"/>
    <col min="36" max="36" width="9.6640625" bestFit="1" customWidth="1"/>
    <col min="37" max="37" width="9.58203125" bestFit="1" customWidth="1"/>
    <col min="38" max="40" width="10.6640625" bestFit="1" customWidth="1"/>
    <col min="41" max="41" width="9.6640625" bestFit="1" customWidth="1"/>
    <col min="42" max="42" width="10.83203125" bestFit="1" customWidth="1"/>
    <col min="43" max="43" width="10.6640625" bestFit="1" customWidth="1"/>
    <col min="44" max="44" width="9.6640625" bestFit="1" customWidth="1"/>
    <col min="45" max="45" width="10.6640625" bestFit="1" customWidth="1"/>
    <col min="46" max="46" width="10.58203125" bestFit="1" customWidth="1"/>
    <col min="47" max="47" width="9.6640625" bestFit="1" customWidth="1"/>
    <col min="48" max="48" width="10.6640625" bestFit="1" customWidth="1"/>
    <col min="49" max="49" width="9.6640625" bestFit="1" customWidth="1"/>
    <col min="50" max="51" width="10.6640625" bestFit="1" customWidth="1"/>
    <col min="52" max="53" width="12.08203125" bestFit="1" customWidth="1"/>
    <col min="54" max="54" width="10.6640625" bestFit="1" customWidth="1"/>
    <col min="55" max="55" width="12.08203125" bestFit="1" customWidth="1"/>
    <col min="56" max="56" width="13.08203125" bestFit="1" customWidth="1"/>
    <col min="59" max="59" width="10.4140625" customWidth="1"/>
    <col min="60" max="60" width="12.1640625" customWidth="1"/>
    <col min="61" max="61" width="11.83203125" customWidth="1"/>
    <col min="62" max="62" width="11.5" customWidth="1"/>
    <col min="63" max="63" width="11.6640625" customWidth="1"/>
    <col min="64" max="64" width="11.1640625" customWidth="1"/>
    <col min="65" max="65" width="10.83203125" customWidth="1"/>
  </cols>
  <sheetData>
    <row r="1" spans="1:65" x14ac:dyDescent="0.3">
      <c r="A1" s="7" t="s">
        <v>329</v>
      </c>
      <c r="BF1" s="7" t="s">
        <v>330</v>
      </c>
    </row>
    <row r="2" spans="1:65" x14ac:dyDescent="0.3">
      <c r="A2" s="6" t="s">
        <v>74</v>
      </c>
      <c r="BF2" s="6" t="s">
        <v>74</v>
      </c>
    </row>
    <row r="3" spans="1:65" x14ac:dyDescent="0.3">
      <c r="A3" s="1" t="s">
        <v>67</v>
      </c>
      <c r="B3" s="15" t="s">
        <v>1</v>
      </c>
      <c r="C3" s="15" t="s">
        <v>2</v>
      </c>
      <c r="D3" s="15" t="s">
        <v>3</v>
      </c>
      <c r="E3" s="15" t="s">
        <v>4</v>
      </c>
      <c r="F3" s="15" t="s">
        <v>5</v>
      </c>
      <c r="G3" s="15" t="s">
        <v>6</v>
      </c>
      <c r="H3" s="15" t="s">
        <v>7</v>
      </c>
      <c r="I3" s="15" t="s">
        <v>8</v>
      </c>
      <c r="J3" s="15" t="s">
        <v>9</v>
      </c>
      <c r="K3" s="15" t="s">
        <v>360</v>
      </c>
      <c r="L3" s="15" t="s">
        <v>10</v>
      </c>
      <c r="M3" s="15" t="s">
        <v>11</v>
      </c>
      <c r="N3" s="15" t="s">
        <v>12</v>
      </c>
      <c r="O3" s="15" t="s">
        <v>13</v>
      </c>
      <c r="P3" s="15" t="s">
        <v>14</v>
      </c>
      <c r="Q3" s="15" t="s">
        <v>15</v>
      </c>
      <c r="R3" s="15" t="s">
        <v>16</v>
      </c>
      <c r="S3" s="15" t="s">
        <v>17</v>
      </c>
      <c r="T3" s="15" t="s">
        <v>18</v>
      </c>
      <c r="U3" s="15" t="s">
        <v>19</v>
      </c>
      <c r="V3" s="15" t="s">
        <v>20</v>
      </c>
      <c r="W3" s="15" t="s">
        <v>21</v>
      </c>
      <c r="X3" s="15" t="s">
        <v>22</v>
      </c>
      <c r="Y3" s="15" t="s">
        <v>23</v>
      </c>
      <c r="Z3" s="15" t="s">
        <v>24</v>
      </c>
      <c r="AA3" s="15" t="s">
        <v>25</v>
      </c>
      <c r="AB3" s="15" t="s">
        <v>26</v>
      </c>
      <c r="AC3" s="15" t="s">
        <v>27</v>
      </c>
      <c r="AD3" s="15" t="s">
        <v>28</v>
      </c>
      <c r="AE3" s="15" t="s">
        <v>29</v>
      </c>
      <c r="AF3" s="15" t="s">
        <v>30</v>
      </c>
      <c r="AG3" s="15" t="s">
        <v>31</v>
      </c>
      <c r="AH3" s="15" t="s">
        <v>32</v>
      </c>
      <c r="AI3" s="15" t="s">
        <v>33</v>
      </c>
      <c r="AJ3" s="16" t="s">
        <v>34</v>
      </c>
      <c r="AK3" s="15" t="s">
        <v>35</v>
      </c>
      <c r="AL3" s="15" t="s">
        <v>361</v>
      </c>
      <c r="AM3" s="15" t="s">
        <v>36</v>
      </c>
      <c r="AN3" s="15" t="s">
        <v>37</v>
      </c>
      <c r="AO3" s="15" t="s">
        <v>38</v>
      </c>
      <c r="AP3" s="15" t="s">
        <v>197</v>
      </c>
      <c r="AQ3" s="15" t="s">
        <v>40</v>
      </c>
      <c r="AR3" s="15" t="s">
        <v>41</v>
      </c>
      <c r="AS3" s="15" t="s">
        <v>42</v>
      </c>
      <c r="AT3" s="15" t="s">
        <v>43</v>
      </c>
      <c r="AU3" s="15" t="s">
        <v>44</v>
      </c>
      <c r="AV3" s="15" t="s">
        <v>45</v>
      </c>
      <c r="AW3" s="15" t="s">
        <v>46</v>
      </c>
      <c r="AX3" s="15" t="s">
        <v>47</v>
      </c>
      <c r="AY3" s="15" t="s">
        <v>48</v>
      </c>
      <c r="AZ3" s="15" t="s">
        <v>49</v>
      </c>
      <c r="BA3" s="15" t="s">
        <v>50</v>
      </c>
      <c r="BB3" s="15" t="s">
        <v>229</v>
      </c>
      <c r="BC3" s="16" t="s">
        <v>51</v>
      </c>
      <c r="BD3" s="15" t="s">
        <v>52</v>
      </c>
      <c r="BF3" s="1" t="s">
        <v>84</v>
      </c>
      <c r="BG3" s="12" t="s">
        <v>56</v>
      </c>
      <c r="BH3" s="12" t="s">
        <v>57</v>
      </c>
      <c r="BI3" s="12" t="s">
        <v>65</v>
      </c>
      <c r="BJ3" s="12" t="s">
        <v>58</v>
      </c>
      <c r="BK3" s="12" t="s">
        <v>59</v>
      </c>
      <c r="BL3" s="12" t="s">
        <v>60</v>
      </c>
      <c r="BM3" s="12" t="s">
        <v>61</v>
      </c>
    </row>
    <row r="4" spans="1:65" x14ac:dyDescent="0.3">
      <c r="A4" s="15" t="s">
        <v>1</v>
      </c>
      <c r="B4" s="22">
        <v>0</v>
      </c>
      <c r="C4" s="22">
        <v>6.3984826957928984</v>
      </c>
      <c r="D4" s="22">
        <v>47.284251836093581</v>
      </c>
      <c r="E4" s="22">
        <v>569.45299494152312</v>
      </c>
      <c r="F4" s="22">
        <v>17.236750458198529</v>
      </c>
      <c r="G4" s="22">
        <v>0.15881350703127958</v>
      </c>
      <c r="H4" s="22">
        <v>4.0361591447478671E-4</v>
      </c>
      <c r="I4" s="22">
        <v>68.101180004999577</v>
      </c>
      <c r="J4" s="22">
        <v>24125.592760631964</v>
      </c>
      <c r="K4" s="22">
        <v>1549.281611451361</v>
      </c>
      <c r="L4" s="22">
        <v>0</v>
      </c>
      <c r="M4" s="22">
        <v>0</v>
      </c>
      <c r="N4" s="22">
        <v>0.19833780195242501</v>
      </c>
      <c r="O4" s="22">
        <v>0.5650799703485796</v>
      </c>
      <c r="P4" s="22">
        <v>9.0968205050658053E-5</v>
      </c>
      <c r="Q4" s="22">
        <v>9.7429453154995258</v>
      </c>
      <c r="R4" s="22">
        <v>230.81039944596699</v>
      </c>
      <c r="S4" s="22">
        <v>712.33289912583575</v>
      </c>
      <c r="T4" s="22">
        <v>1.3247787127181184E-6</v>
      </c>
      <c r="U4" s="22">
        <v>6.8887108309080791E-2</v>
      </c>
      <c r="V4" s="22">
        <v>46.047139142671988</v>
      </c>
      <c r="W4" s="22">
        <v>65.218064289176667</v>
      </c>
      <c r="X4" s="22">
        <v>0.14848965418344109</v>
      </c>
      <c r="Y4" s="22">
        <v>2.7392322238558044</v>
      </c>
      <c r="Z4" s="22">
        <v>1151.1825934383889</v>
      </c>
      <c r="AA4" s="22">
        <v>0</v>
      </c>
      <c r="AB4" s="22">
        <v>0.13617096937492176</v>
      </c>
      <c r="AC4" s="22">
        <v>0.15537777502554931</v>
      </c>
      <c r="AD4" s="22">
        <v>4.1960157760825212E-3</v>
      </c>
      <c r="AE4" s="22">
        <v>332.80326697613532</v>
      </c>
      <c r="AF4" s="22">
        <v>0</v>
      </c>
      <c r="AG4" s="22">
        <v>437.85609207505689</v>
      </c>
      <c r="AH4" s="22">
        <v>0</v>
      </c>
      <c r="AI4" s="22">
        <v>175.31718930763984</v>
      </c>
      <c r="AJ4" s="22">
        <v>2282.0377273609297</v>
      </c>
      <c r="AK4" s="22">
        <v>5.2586719273518961E-2</v>
      </c>
      <c r="AL4" s="22">
        <v>38.123824872053284</v>
      </c>
      <c r="AM4" s="22">
        <v>30.786453918239172</v>
      </c>
      <c r="AN4" s="22">
        <v>0.29121818677646094</v>
      </c>
      <c r="AO4" s="22">
        <v>2.2527717477997642E-3</v>
      </c>
      <c r="AP4" s="22">
        <v>82.220298649226862</v>
      </c>
      <c r="AQ4" s="22">
        <v>9.8369072868108712E-2</v>
      </c>
      <c r="AR4" s="22">
        <v>0.43497524382978953</v>
      </c>
      <c r="AS4" s="22">
        <v>290.90665800953229</v>
      </c>
      <c r="AT4" s="22">
        <v>6.8830992655854227E-3</v>
      </c>
      <c r="AU4" s="22">
        <v>2.8536160159888265E-6</v>
      </c>
      <c r="AV4" s="22">
        <v>75.376249759868699</v>
      </c>
      <c r="AW4" s="22">
        <v>0.35565683420465394</v>
      </c>
      <c r="AX4" s="22">
        <v>648.6026067057428</v>
      </c>
      <c r="AY4" s="22">
        <v>1.2856274765535951</v>
      </c>
      <c r="AZ4" s="22">
        <v>149.11492283330961</v>
      </c>
      <c r="BA4" s="22">
        <v>4553.6446301118658</v>
      </c>
      <c r="BB4" s="22">
        <v>2.0473334567813395</v>
      </c>
      <c r="BC4" s="22">
        <v>4383.2738221672907</v>
      </c>
      <c r="BD4" s="22">
        <v>42087.495802174031</v>
      </c>
      <c r="BF4" s="12" t="s">
        <v>62</v>
      </c>
      <c r="BG4" s="13">
        <f>B4+AJ4+B38+AJ38</f>
        <v>2347.3702942881314</v>
      </c>
      <c r="BH4" s="13">
        <f>SUM(C4,D4,G4,L4:U4,X4:Y4,AB4:AD4,AF4,AI4,AK4,AN4:AO4,AQ4,AT4:AW4,AZ4,AR4)+SUM(C38,D38,G38,L38:U38,X38:Y38,AB38:AD38,AF38,AI38,AK38,AN38:AO38,AQ38,AT38:AW38,AZ38,AR38)</f>
        <v>1414.0493586392915</v>
      </c>
      <c r="BI4" s="13">
        <f>SUM(F4,H4,V4:W4,AA4,AE4,AH4,AM4,AS4,AX4,BB4,AY4)+SUM(F38,H38,V38:W38,AA38,AE38,AH38,AM38,AS38,AX38,BB38,AY38)</f>
        <v>1450.0842136170868</v>
      </c>
      <c r="BJ4" s="13">
        <f>SUM(E4,I4,AG4,BA4)+SUM(E38,I38,AG38,BA38)</f>
        <v>5640.9785251722196</v>
      </c>
      <c r="BK4" s="13">
        <f>SUM(J4:K4,Z4,AL4,AP4)+SUM(J38:K38,Z38,AL38,AP38)</f>
        <v>26948.373234138478</v>
      </c>
      <c r="BL4" s="13">
        <f>BC4+BC38</f>
        <v>4682.9469234693242</v>
      </c>
      <c r="BM4" s="13">
        <f>SUM(BG4:BL4)</f>
        <v>42483.802549324537</v>
      </c>
    </row>
    <row r="5" spans="1:65" x14ac:dyDescent="0.3">
      <c r="A5" s="15" t="s">
        <v>2</v>
      </c>
      <c r="B5" s="22">
        <v>201.82983108110508</v>
      </c>
      <c r="C5" s="22">
        <v>0</v>
      </c>
      <c r="D5" s="22">
        <v>131.35763403972041</v>
      </c>
      <c r="E5" s="22">
        <v>92.567683706867783</v>
      </c>
      <c r="F5" s="22">
        <v>0</v>
      </c>
      <c r="G5" s="22">
        <v>29.075583024630387</v>
      </c>
      <c r="H5" s="22">
        <v>6.3769221667006696E-5</v>
      </c>
      <c r="I5" s="22">
        <v>10.478553762085575</v>
      </c>
      <c r="J5" s="22">
        <v>2379.4783080129728</v>
      </c>
      <c r="K5" s="22">
        <v>174.57406181638535</v>
      </c>
      <c r="L5" s="22">
        <v>690.80267664065798</v>
      </c>
      <c r="M5" s="22">
        <v>94.889750900257127</v>
      </c>
      <c r="N5" s="22">
        <v>263.27102152558763</v>
      </c>
      <c r="O5" s="22">
        <v>94.459293381874346</v>
      </c>
      <c r="P5" s="22">
        <v>5.1106160710862385</v>
      </c>
      <c r="Q5" s="22">
        <v>45.985686661467135</v>
      </c>
      <c r="R5" s="22">
        <v>666.25182190446799</v>
      </c>
      <c r="S5" s="22">
        <v>7353.2368749166581</v>
      </c>
      <c r="T5" s="22">
        <v>45.46284378708787</v>
      </c>
      <c r="U5" s="22">
        <v>1820.9456536875284</v>
      </c>
      <c r="V5" s="22">
        <v>22.745572122167562</v>
      </c>
      <c r="W5" s="22">
        <v>19.89623788839646</v>
      </c>
      <c r="X5" s="22">
        <v>2.7172864471607254</v>
      </c>
      <c r="Y5" s="22">
        <v>4813.8928293928147</v>
      </c>
      <c r="Z5" s="22">
        <v>55.924298887022438</v>
      </c>
      <c r="AA5" s="22">
        <v>0</v>
      </c>
      <c r="AB5" s="22">
        <v>6.9940879800066531</v>
      </c>
      <c r="AC5" s="22">
        <v>1.4710977723095673</v>
      </c>
      <c r="AD5" s="22">
        <v>11.191321982343929</v>
      </c>
      <c r="AE5" s="22">
        <v>959.55007644332284</v>
      </c>
      <c r="AF5" s="22">
        <v>0</v>
      </c>
      <c r="AG5" s="22">
        <v>47.516098678357949</v>
      </c>
      <c r="AH5" s="22">
        <v>0</v>
      </c>
      <c r="AI5" s="22">
        <v>496.87918067616886</v>
      </c>
      <c r="AJ5" s="22">
        <v>0.79270579220811654</v>
      </c>
      <c r="AK5" s="22">
        <v>352.94859442910507</v>
      </c>
      <c r="AL5" s="22">
        <v>25.671811961166853</v>
      </c>
      <c r="AM5" s="22">
        <v>0.60446548186813309</v>
      </c>
      <c r="AN5" s="22">
        <v>1968.840951538537</v>
      </c>
      <c r="AO5" s="22">
        <v>103.14537472449813</v>
      </c>
      <c r="AP5" s="22">
        <v>4.3119792975867481</v>
      </c>
      <c r="AQ5" s="22">
        <v>12402.219843299328</v>
      </c>
      <c r="AR5" s="22">
        <v>181.73368019690449</v>
      </c>
      <c r="AS5" s="22">
        <v>149.88192090332191</v>
      </c>
      <c r="AT5" s="22">
        <v>325.97134142162429</v>
      </c>
      <c r="AU5" s="22">
        <v>7347.3768470728901</v>
      </c>
      <c r="AV5" s="22">
        <v>9.5734441352588533</v>
      </c>
      <c r="AW5" s="22">
        <v>730.70198172968105</v>
      </c>
      <c r="AX5" s="22">
        <v>2.4040618068777166</v>
      </c>
      <c r="AY5" s="22">
        <v>396.13376898784878</v>
      </c>
      <c r="AZ5" s="22">
        <v>382.00570590704115</v>
      </c>
      <c r="BA5" s="22">
        <v>681.58602172910048</v>
      </c>
      <c r="BB5" s="22">
        <v>0.28521596639824798</v>
      </c>
      <c r="BC5" s="22">
        <v>4150.5734691673915</v>
      </c>
      <c r="BD5" s="22">
        <v>49755.319232508366</v>
      </c>
      <c r="BF5" s="12" t="s">
        <v>63</v>
      </c>
      <c r="BG5" s="13">
        <f>BG10-SUM(BG6:BG9,BG4)</f>
        <v>8413.8571494612843</v>
      </c>
      <c r="BH5" s="13">
        <f t="shared" ref="BH5:BM5" si="0">BH10-SUM(BH6:BH9,BH4)</f>
        <v>1964490.7481238144</v>
      </c>
      <c r="BI5" s="13">
        <f t="shared" si="0"/>
        <v>70031.27754345024</v>
      </c>
      <c r="BJ5" s="13">
        <f t="shared" si="0"/>
        <v>121928.05818536971</v>
      </c>
      <c r="BK5" s="13">
        <f t="shared" si="0"/>
        <v>317021.28719007596</v>
      </c>
      <c r="BL5" s="13">
        <f t="shared" si="0"/>
        <v>162849.43239794159</v>
      </c>
      <c r="BM5" s="13">
        <f t="shared" si="0"/>
        <v>2644734.6605901122</v>
      </c>
    </row>
    <row r="6" spans="1:65" x14ac:dyDescent="0.3">
      <c r="A6" s="15" t="s">
        <v>3</v>
      </c>
      <c r="B6" s="22">
        <v>0.91547965927832253</v>
      </c>
      <c r="C6" s="22">
        <v>140.23274407741107</v>
      </c>
      <c r="D6" s="22">
        <v>0</v>
      </c>
      <c r="E6" s="22">
        <v>1.3435817678671347</v>
      </c>
      <c r="F6" s="22">
        <v>0</v>
      </c>
      <c r="G6" s="22">
        <v>370.69261582809082</v>
      </c>
      <c r="H6" s="22">
        <v>9.0639671215381843E-5</v>
      </c>
      <c r="I6" s="22">
        <v>12.070702704554273</v>
      </c>
      <c r="J6" s="22">
        <v>167.76999549270246</v>
      </c>
      <c r="K6" s="22">
        <v>4.041759129496425</v>
      </c>
      <c r="L6" s="22">
        <v>0.606942992853721</v>
      </c>
      <c r="M6" s="22">
        <v>0.76044997548209403</v>
      </c>
      <c r="N6" s="22">
        <v>33.486741499301246</v>
      </c>
      <c r="O6" s="22">
        <v>662.06317843978923</v>
      </c>
      <c r="P6" s="22">
        <v>32.538777454091765</v>
      </c>
      <c r="Q6" s="22">
        <v>25.7202523067246</v>
      </c>
      <c r="R6" s="22">
        <v>41514.26705164506</v>
      </c>
      <c r="S6" s="22">
        <v>25731.425561705608</v>
      </c>
      <c r="T6" s="22">
        <v>8.2965030928006875</v>
      </c>
      <c r="U6" s="22">
        <v>512.982472214018</v>
      </c>
      <c r="V6" s="22">
        <v>9.1855900002769157</v>
      </c>
      <c r="W6" s="22">
        <v>0.10012887327478638</v>
      </c>
      <c r="X6" s="22">
        <v>13.661991549265435</v>
      </c>
      <c r="Y6" s="22">
        <v>421.22851236833725</v>
      </c>
      <c r="Z6" s="22">
        <v>502.87534937603874</v>
      </c>
      <c r="AA6" s="22">
        <v>0</v>
      </c>
      <c r="AB6" s="22">
        <v>0.77590987994317395</v>
      </c>
      <c r="AC6" s="22">
        <v>2.7588040461377092</v>
      </c>
      <c r="AD6" s="22">
        <v>1401.6932746652853</v>
      </c>
      <c r="AE6" s="22">
        <v>2.385422056348093</v>
      </c>
      <c r="AF6" s="22">
        <v>0.77698149668822658</v>
      </c>
      <c r="AG6" s="22">
        <v>1.2529575397639303</v>
      </c>
      <c r="AH6" s="22">
        <v>0</v>
      </c>
      <c r="AI6" s="22">
        <v>9926.014676838724</v>
      </c>
      <c r="AJ6" s="22">
        <v>1.8546676570430512E-3</v>
      </c>
      <c r="AK6" s="22">
        <v>0.98733332492779646</v>
      </c>
      <c r="AL6" s="22">
        <v>3.4540435028046486</v>
      </c>
      <c r="AM6" s="22">
        <v>1.4989058640600803</v>
      </c>
      <c r="AN6" s="22">
        <v>81.245207779083231</v>
      </c>
      <c r="AO6" s="22">
        <v>1525.5259878036793</v>
      </c>
      <c r="AP6" s="22">
        <v>0.15224559092146506</v>
      </c>
      <c r="AQ6" s="22">
        <v>306.32639017572961</v>
      </c>
      <c r="AR6" s="22">
        <v>28.0813510457258</v>
      </c>
      <c r="AS6" s="22">
        <v>14.455500653491075</v>
      </c>
      <c r="AT6" s="22">
        <v>9.3059491798904492</v>
      </c>
      <c r="AU6" s="22">
        <v>59.094094354952098</v>
      </c>
      <c r="AV6" s="22">
        <v>170.57443233418061</v>
      </c>
      <c r="AW6" s="22">
        <v>146.91417389428892</v>
      </c>
      <c r="AX6" s="22">
        <v>440.22947566947818</v>
      </c>
      <c r="AY6" s="22">
        <v>3162.9079206291144</v>
      </c>
      <c r="AZ6" s="22">
        <v>38130.135629659628</v>
      </c>
      <c r="BA6" s="22">
        <v>311.66329293637614</v>
      </c>
      <c r="BB6" s="22">
        <v>2.4786125550899087</v>
      </c>
      <c r="BC6" s="22">
        <v>2339.7395084189657</v>
      </c>
      <c r="BD6" s="22">
        <v>128236.69640935493</v>
      </c>
      <c r="BF6" s="12" t="s">
        <v>65</v>
      </c>
      <c r="BG6" s="13">
        <f>B8+AJ8+B10+AJ10+B24+AJ24+B25+AJ25+B29+AJ29+B33+AJ33+B36+AJ36+B41+AJ41+B47+AJ47+B52+AJ52+B53+AJ53+B56+AJ56</f>
        <v>1694.9184036501067</v>
      </c>
      <c r="BH6" s="13">
        <f>SUM(C8,D8,G8,L8:U8,X8:Y8,AB8:AD8,AF8,AI8,AK8,AN8:AO8,AQ8,AT8:AW8,AZ8,AR8)+SUM(C10,D10,G10,L10:U10,X10:Y10,AB10:AD10,AF10,AI10,AK10,AN10:AO10,AQ10,AT10:AW10,AZ10,AR10)+SUM(C24,D24,G24,L24:U24,X24:Y24,AB24:AD24,AF24,AI24,AK24,AN24:AO24,AQ24,AT24:AW24,AZ24,AR24)+SUM(C25,D25,G25,L25:U25,X25:Y25,AB25:AD25,AF25,AI25,AK25,AN25:AO25,AQ25,AT25:AW25,AZ25,AR25)+SUM(C29,D29,G29,L29:U29,X29:Y29,AB29:AD29,AF29,AI29,AK29,AN29:AO29,AQ29,AT29:AW29,AZ29,AR29)+SUM(C33,D33,G33,L33:U33,X33:Y33,AB33:AD33,AF33,AI33,AK33,AN33:AO33,AQ33,AT33:AW33,AZ33,AR33)+SUM(C36,D36,G36,L36:U36,X36:Y36,AB36:AD36,AF36,AI36,AK36,AN36:AO36,AQ36,AT36:AW36,AZ36,AR36)+SUM(C41,D41,G41,L41:U41,X41:Y41,AB41:AD41,AF41,AI41,AK41,AN41:AO41,AQ41,AT41:AW41,AZ41,AR41)+SUM(C47,D47,G47,L47:U47,X47:Y47,AB47:AD47,AF47,AI47,AK47,AN47:AO47,AQ47,AT47:AW47,AZ47,AR47)+SUM(C52,D52,G52,L52:U52,X52:Y52,AB52:AD52,AF52,AI52,AK52,AN52:AO52,AQ52,AT52:AW52,AZ52,AR52)+SUM(C53,D53,G53,L53:U53,X53:Y53,AB53:AD53,AF53,AI53,AK53,AN53:AO53,AQ53,AT53:AW53,AZ53,AR53)+SUM(C56,D56,G56,L56:U56,X56:Y56,AB56:AD56,AF56,AI56,AK56,AN56:AO56,AQ56,AT56:AW56,AZ56,AR56)</f>
        <v>241925.72456937373</v>
      </c>
      <c r="BI6" s="13">
        <f>SUM(F8,H8,V8:W8,AA8,AE8,AH8,AM8,AS8,AX8,BB8,AY8)+SUM(F10,H10,V10:W10,AA10,AE10,AH10,AM10,AS10,AX10,BB10,AY10)+SUM(F24,H24,V24:W24,AA24,AE24,AH24,AM24,AS24,AX24,BB24,AY24)+SUM(F25,H25,V25:W25,AA25,AE25,AH25,AM25,AS25,AX25,BB25,AY25)+SUM(F29,H29,V29:W29,AA29,AE29,AH29,AM29,AS29,AX29,BB29,AY29)+SUM(F33,H33,V33:W33,AA33,AE33,AH33,AM33,AS33,AX33,BB33,AY33)+SUM(F36,H36,V36:W36,AA36,AE36,AH36,AM36,AS36,AX36,BB36,AY36)+SUM(F41,H41,V41:W41,AA41,AE41,AH41,AM41,AS41,AX41,BB41,AY41)+SUM(F47,H47,V47:W47,AA47,AE47,AH47,AM47,AS47,AX47,BB47,AY47)+SUM(F52,H52,V52:W52,AA52,AE52,AH52,AM52,AS52,AX52,BB52,AY52)+SUM(F53,H53,V53:W53,AA53,AE53,AH53,AM53,AS53,AX53,BB53,AY53)+SUM(F56,H56,V56:W56,AA56,AE56,AH56,AM56,AS56,AX56,BB56,AY56)</f>
        <v>20337.573092355778</v>
      </c>
      <c r="BJ6" s="13">
        <f>SUM(E8,I8,AG8,BA8)+SUM(E10,I10,AG10,BA10)+SUM(E24,I24,AG24,BA24)+SUM(E25,I25,AG25,BA25)+SUM(E29,I29,AG29,BA29)+SUM(E33,I33,AG33,BA33)+SUM(E36,I36,AG36,BA36)+SUM(E41,I41,AG41,BA41)+SUM(E47,I47,AG47,BA47)+SUM(E52,I52,AG52,BA52)+SUM(E53,I53,AG53,BA53)+SUM(E56,I56,AG56,BA56)</f>
        <v>376791.26216388203</v>
      </c>
      <c r="BK6" s="13">
        <f>SUM(J8:K8,Z8,AL8,AP8)+SUM(J10:K10,Z10,AL10,AP10)+SUM(J24:K24,Z24,AL24,AP24)+SUM(J25:K25,Z25,AL25,AP25)+SUM(J29:K29,Z29,AL29,AP29)+SUM(J33:K33,Z33,AL33,AP33)+SUM(J36:K36,Z36,AL36,AP36)+SUM(J41:K41,Z41,AL41,AP41)+SUM(J47:K47,Z47,AL47,AP47)+SUM(J52:K52,Z52,AL52,AP52)+SUM(J53:K53,Z53,AL53,AP53)+SUM(J56:K56,Z56,AL56,AP56)</f>
        <v>1311957.2610528253</v>
      </c>
      <c r="BL6" s="13">
        <f>BC8+BC10+BC24+BC25+BC29+BC33+BC36+BC41+BC47+BC52+BC53+BC56</f>
        <v>31297.229382096306</v>
      </c>
      <c r="BM6" s="13">
        <f>SUM(BG6:BL6)</f>
        <v>1984003.9686641833</v>
      </c>
    </row>
    <row r="7" spans="1:65" x14ac:dyDescent="0.3">
      <c r="A7" s="15" t="s">
        <v>4</v>
      </c>
      <c r="B7" s="22">
        <v>5.4874756131218243E-5</v>
      </c>
      <c r="C7" s="22">
        <v>9.6905287849127517E-6</v>
      </c>
      <c r="D7" s="22">
        <v>3.3676364280631316E-5</v>
      </c>
      <c r="E7" s="22">
        <v>0</v>
      </c>
      <c r="F7" s="22">
        <v>0</v>
      </c>
      <c r="G7" s="22">
        <v>0</v>
      </c>
      <c r="H7" s="22">
        <v>0</v>
      </c>
      <c r="I7" s="22">
        <v>1.5379476653251997E-2</v>
      </c>
      <c r="J7" s="22">
        <v>5.3203893871157559</v>
      </c>
      <c r="K7" s="22">
        <v>1.4881220370414823E-4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5.8343294913137085E-3</v>
      </c>
      <c r="S7" s="22">
        <v>7.4127054746279786</v>
      </c>
      <c r="T7" s="22">
        <v>0</v>
      </c>
      <c r="U7" s="22">
        <v>0</v>
      </c>
      <c r="V7" s="22">
        <v>1.3683070703012787E-3</v>
      </c>
      <c r="W7" s="22">
        <v>0</v>
      </c>
      <c r="X7" s="22">
        <v>0</v>
      </c>
      <c r="Y7" s="22">
        <v>2.1448878747655749E-5</v>
      </c>
      <c r="Z7" s="22">
        <v>2.6032357462501534E-3</v>
      </c>
      <c r="AA7" s="22">
        <v>0</v>
      </c>
      <c r="AB7" s="22">
        <v>0</v>
      </c>
      <c r="AC7" s="22">
        <v>0</v>
      </c>
      <c r="AD7" s="22">
        <v>0</v>
      </c>
      <c r="AE7" s="22">
        <v>4.1443447435613695E-5</v>
      </c>
      <c r="AF7" s="22">
        <v>0</v>
      </c>
      <c r="AG7" s="22">
        <v>1.0108866292030945</v>
      </c>
      <c r="AH7" s="22">
        <v>0</v>
      </c>
      <c r="AI7" s="22">
        <v>1.0050680359765206E-4</v>
      </c>
      <c r="AJ7" s="22">
        <v>2.0846086248062687E-5</v>
      </c>
      <c r="AK7" s="22">
        <v>0</v>
      </c>
      <c r="AL7" s="22">
        <v>1.9810219525461037E-5</v>
      </c>
      <c r="AM7" s="22">
        <v>0</v>
      </c>
      <c r="AN7" s="22">
        <v>0</v>
      </c>
      <c r="AO7" s="22">
        <v>0</v>
      </c>
      <c r="AP7" s="22">
        <v>4.8454739098762497E-4</v>
      </c>
      <c r="AQ7" s="22">
        <v>0</v>
      </c>
      <c r="AR7" s="22">
        <v>0</v>
      </c>
      <c r="AS7" s="22">
        <v>3.791207105956873E-5</v>
      </c>
      <c r="AT7" s="22">
        <v>6.7879044743657367E-6</v>
      </c>
      <c r="AU7" s="22">
        <v>0</v>
      </c>
      <c r="AV7" s="22">
        <v>1.5233582639432723</v>
      </c>
      <c r="AW7" s="22">
        <v>5.08689622015843E-5</v>
      </c>
      <c r="AX7" s="22">
        <v>0</v>
      </c>
      <c r="AY7" s="22">
        <v>0</v>
      </c>
      <c r="AZ7" s="22">
        <v>2.9186337805510269E-3</v>
      </c>
      <c r="BA7" s="22">
        <v>4.3833623683796086</v>
      </c>
      <c r="BB7" s="22">
        <v>0</v>
      </c>
      <c r="BC7" s="22">
        <v>32.358379586092695</v>
      </c>
      <c r="BD7" s="22">
        <v>52.038216917721257</v>
      </c>
      <c r="BF7" s="12" t="s">
        <v>64</v>
      </c>
      <c r="BG7" s="13">
        <f>B7+AJ7+B11+AJ11+B35+AJ35+B55+AJ55</f>
        <v>3533.5946203596432</v>
      </c>
      <c r="BH7" s="13">
        <f>SUM(C7,D7,G7,L7:U7,X7:Y7,AB7:AD7,AF7,AI7,AK7,AN7:AO7,AQ7,AT7:AW7,AZ7,AR7)+SUM(C11,D11,G11,L11:U11,X11:Y11,AB11:AD11,AF11,AI11,AK11,AN11:AO11,AQ11,AT11:AW11,AZ11,AR11)+SUM(C35,D35,G35,L35:U35,X35:Y35,AB35:AD35,AF35,AI35,AK35,AN35:AO35,AQ35,AT35:AW35,AZ35,AR35)+SUM(C55,D55,G55,L55:U55,X55:Y55,AB55:AD55,AF55,AI55,AK55,AN55:AO55,AQ55,AT55:AW55,AZ55,AR55)</f>
        <v>100065.06042699955</v>
      </c>
      <c r="BI7" s="13">
        <f>SUM(F7,H7,V7:W7,AA7,AE7,AH7,AM7,AS7,AX7,BB7,AY7)+SUM(F11,H11,V11:W11,AA11,AE11,AH11,AM11,AS11,AX11,BB11,AY11)+SUM(F35,H35,V35:W35,AA35,AE35,AH35,AM35,AS35,AX35,BB35,AY35)+SUM(F55,H55,V55:W55,AA55,AE55,AH55,AM55,AS55,AX55,BB55,AY55)</f>
        <v>32620.180877890634</v>
      </c>
      <c r="BJ7" s="13">
        <f>SUM(E7,I7,AG7,BA7)+SUM(E11,I11,AG11,BA11)+SUM(E35,I35,AG35,BA35)+SUM(E55,I55,AG55,BA55)</f>
        <v>215211.83567053024</v>
      </c>
      <c r="BK7" s="13">
        <f>SUM(J7:K7,Z7,AL7,AP7)+SUM(J11:K11,Z11,AL11,AP11)+SUM(J35:K35,Z35,AL35,AP35)+SUM(J55:K55,Z55,AL55,AP55)</f>
        <v>204700.86010228572</v>
      </c>
      <c r="BL7" s="13">
        <f>BC7+BC11+BC35+BC55</f>
        <v>66796.624656773856</v>
      </c>
      <c r="BM7" s="13">
        <f>SUM(BG7:BL7)</f>
        <v>622928.15635483968</v>
      </c>
    </row>
    <row r="8" spans="1:65" x14ac:dyDescent="0.3">
      <c r="A8" s="15" t="s">
        <v>5</v>
      </c>
      <c r="B8" s="22">
        <v>0</v>
      </c>
      <c r="C8" s="22">
        <v>0</v>
      </c>
      <c r="D8" s="22">
        <v>0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F8" s="12" t="s">
        <v>59</v>
      </c>
      <c r="BG8" s="13">
        <f>B12+AJ12+B13+AJ13+B28+AJ28+B40+AJ40+B44+AJ44</f>
        <v>818101.15349061531</v>
      </c>
      <c r="BH8" s="13">
        <f>SUM(C12,D12,G12,L12:U12,X12:Y12,AB12:AD12,AF12,AI12,AK12,AN12:AO12,AQ12,AT12:AW12,AZ12,AR12)+SUM(C13,D13,G13,L13:U13,X13:Y13,AB13:AD13,AF13,AI13,AK13,AN13:AO13,AQ13,AT13:AW13,AZ13,AR13)+SUM(C28,D28,G28,L28:U28,X28:Y28,AB28:AD28,AF28,AI28,AK28,AN28:AO28,AQ28,AT28:AW28,AZ28,AR28)+SUM(C40,D40,G40,L40:U40,X40:Y40,AB40:AD40,AF40,AI40,AK40,AN40:AO40,AQ40,AT40:AW40,AZ40,AR40)+SUM(C44,D44,G44,L44:U44,X44:Y44,AB44:AD44,AF44,AI44,AK44,AN44:AO44,AQ44,AT44:AW44,AZ44,AR44)</f>
        <v>6544171.8048105557</v>
      </c>
      <c r="BI8" s="13">
        <f>SUM(F12,H12,V12:W12,AA12,AE12,AH12,AM12,AS12,AX12,BB12,AY12)+SUM(F13,H13,V13:W13,AA13,AE13,AH13,AM13,AS13,AX13,BB13,AY13)+SUM(F28,H28,V28:W28,AA28,AE28,AH28,AM28,AS28,AX28,BB28,AY28)+SUM(F40,H40,V40:W40,AA40,AE40,AH40,AM40,AS40,AX40,BB40,AY40)+SUM(F44,H44,V44:W44,AA44,AE44,AH44,AM44,AS44,AX44,BB44,AY44)</f>
        <v>3635008.8928924398</v>
      </c>
      <c r="BJ8" s="13">
        <f>SUM(E12,I12,AG12,BA12)+SUM(E13,I13,AG13,BA13)+SUM(E28,I28,AG28,BA28)+SUM(E40,I40,AG40,BA40)+SUM(E44,I44,AG44,BA44)</f>
        <v>5167779.1322176661</v>
      </c>
      <c r="BK8" s="13">
        <f>SUM(J12:K12,Z12,AL12,AP12)+SUM(J13:K13,Z13,AL13,AP13)+SUM(J28:K28,Z28,AL28,AP28)+SUM(J40:K40,Z40,AL40,AP40)+SUM(J44:K44,Z44,AL44,AP44)</f>
        <v>16630244.316625366</v>
      </c>
      <c r="BL8" s="13">
        <f>BC12+BC13+BC28+BC40+BC44</f>
        <v>2879431.9615147379</v>
      </c>
      <c r="BM8" s="13">
        <f>SUM(BG8:BL8)</f>
        <v>35674737.26155138</v>
      </c>
    </row>
    <row r="9" spans="1:65" x14ac:dyDescent="0.3">
      <c r="A9" s="15" t="s">
        <v>6</v>
      </c>
      <c r="B9" s="22">
        <v>8.223766698895827E-4</v>
      </c>
      <c r="C9" s="22">
        <v>3.7049772110160948</v>
      </c>
      <c r="D9" s="22">
        <v>5.1919927586599135</v>
      </c>
      <c r="E9" s="22">
        <v>1.2406722909729919</v>
      </c>
      <c r="F9" s="22">
        <v>0</v>
      </c>
      <c r="G9" s="22">
        <v>0</v>
      </c>
      <c r="H9" s="22">
        <v>0</v>
      </c>
      <c r="I9" s="22">
        <v>0.23048344423622275</v>
      </c>
      <c r="J9" s="22">
        <v>1.2792531096048401</v>
      </c>
      <c r="K9" s="22">
        <v>2.2301636152789366E-3</v>
      </c>
      <c r="L9" s="22">
        <v>0</v>
      </c>
      <c r="M9" s="22">
        <v>19.988970784100758</v>
      </c>
      <c r="N9" s="22">
        <v>4.6350849379098063E-6</v>
      </c>
      <c r="O9" s="22">
        <v>0</v>
      </c>
      <c r="P9" s="22">
        <v>0</v>
      </c>
      <c r="Q9" s="22">
        <v>0.29579614729544185</v>
      </c>
      <c r="R9" s="22">
        <v>3.5488020474103754</v>
      </c>
      <c r="S9" s="22">
        <v>206.4012542436206</v>
      </c>
      <c r="T9" s="22">
        <v>878.43111662675017</v>
      </c>
      <c r="U9" s="22">
        <v>2.2870908455199065E-6</v>
      </c>
      <c r="V9" s="22">
        <v>0.51779812684528892</v>
      </c>
      <c r="W9" s="22">
        <v>0.79115137200776864</v>
      </c>
      <c r="X9" s="22">
        <v>0</v>
      </c>
      <c r="Y9" s="22">
        <v>2.8815294237517044</v>
      </c>
      <c r="Z9" s="22">
        <v>3.9013209258178368E-2</v>
      </c>
      <c r="AA9" s="22">
        <v>0</v>
      </c>
      <c r="AB9" s="22">
        <v>0</v>
      </c>
      <c r="AC9" s="22">
        <v>0</v>
      </c>
      <c r="AD9" s="22">
        <v>0</v>
      </c>
      <c r="AE9" s="22">
        <v>6.2108930761069268E-4</v>
      </c>
      <c r="AF9" s="22">
        <v>0</v>
      </c>
      <c r="AG9" s="22">
        <v>0.14531405870256217</v>
      </c>
      <c r="AH9" s="22">
        <v>0</v>
      </c>
      <c r="AI9" s="22">
        <v>1.526075255111306E-3</v>
      </c>
      <c r="AJ9" s="22">
        <v>3.1240840411061039E-4</v>
      </c>
      <c r="AK9" s="22">
        <v>0</v>
      </c>
      <c r="AL9" s="22">
        <v>2.9688446039146998E-4</v>
      </c>
      <c r="AM9" s="22">
        <v>0</v>
      </c>
      <c r="AN9" s="22">
        <v>2.2594921052972746E-5</v>
      </c>
      <c r="AO9" s="22">
        <v>5.7350209636910163E-6</v>
      </c>
      <c r="AP9" s="22">
        <v>7.2616353656539175E-3</v>
      </c>
      <c r="AQ9" s="22">
        <v>561.36027518516892</v>
      </c>
      <c r="AR9" s="22">
        <v>0</v>
      </c>
      <c r="AS9" s="22">
        <v>0.90153607231836008</v>
      </c>
      <c r="AT9" s="22">
        <v>1.0172645257519009E-4</v>
      </c>
      <c r="AU9" s="22">
        <v>6.7785672156933608E-6</v>
      </c>
      <c r="AV9" s="22">
        <v>1.4742909175823743E-2</v>
      </c>
      <c r="AW9" s="22">
        <v>8.9590756034300085</v>
      </c>
      <c r="AX9" s="22">
        <v>0.45579765611193829</v>
      </c>
      <c r="AY9" s="22">
        <v>1.0325506048751974E-4</v>
      </c>
      <c r="AZ9" s="22">
        <v>0.17069883919709344</v>
      </c>
      <c r="BA9" s="22">
        <v>65.691299525334955</v>
      </c>
      <c r="BB9" s="22">
        <v>0</v>
      </c>
      <c r="BC9" s="22">
        <v>41.412772902232412</v>
      </c>
      <c r="BD9" s="22">
        <v>1803.6676411924782</v>
      </c>
      <c r="BF9" s="12" t="s">
        <v>60</v>
      </c>
      <c r="BG9" s="13">
        <f>B57+AJ57</f>
        <v>1387.737264202121</v>
      </c>
      <c r="BH9" s="13">
        <f>SUM(C57,D57,G57,L57:U57,X57:Y57,AB57:AD57,AF57,AI57,AK57,AN57:AO57,AQ57,AT57:AW57,AZ57,AR57)</f>
        <v>89138.438383086017</v>
      </c>
      <c r="BI9" s="13">
        <f>SUM(F57,H57,V57:W57,AA57,AE57,AH57,AM57,AS57,AX57,BB57,AY57)</f>
        <v>12359.121306118335</v>
      </c>
      <c r="BJ9" s="13">
        <f>SUM(E57,I57,AG57,BA57)</f>
        <v>3966.0746412440258</v>
      </c>
      <c r="BK9" s="13">
        <f>SUM(J57:K57,Z57,AL57,AP57)</f>
        <v>33327.425165926987</v>
      </c>
      <c r="BL9" s="13">
        <f>BC57</f>
        <v>0</v>
      </c>
      <c r="BM9" s="13">
        <f>SUM(BG9:BL9)</f>
        <v>140178.79676057748</v>
      </c>
    </row>
    <row r="10" spans="1:65" x14ac:dyDescent="0.3">
      <c r="A10" s="15" t="s">
        <v>7</v>
      </c>
      <c r="B10" s="22">
        <v>0</v>
      </c>
      <c r="C10" s="22">
        <v>0</v>
      </c>
      <c r="D10" s="22">
        <v>0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F10" s="12" t="s">
        <v>61</v>
      </c>
      <c r="BG10" s="13">
        <f>B58+AJ58</f>
        <v>835478.6312225766</v>
      </c>
      <c r="BH10" s="13">
        <f>SUM(C58,D58,G58,L58:U58,X58:Y58,AB58:AD58,AF58,AI58,AK58,AN58:AO58,AQ58,AT58:AW58,AZ58,AR58)</f>
        <v>8941205.8256724682</v>
      </c>
      <c r="BI10" s="13">
        <f>SUM(F58,H58,V58:W58,AA58,AE58,AH58,AM58,AS58,AX58,BB58,AY58)</f>
        <v>3771807.1299258722</v>
      </c>
      <c r="BJ10" s="13">
        <f>SUM(E58,I58,AG58,BA58)</f>
        <v>5891317.3414038643</v>
      </c>
      <c r="BK10" s="13">
        <f>SUM(J58:K58,Z58,AL58,AP58)</f>
        <v>18524199.523370616</v>
      </c>
      <c r="BL10" s="13">
        <f>BC58</f>
        <v>3145058.1948750187</v>
      </c>
      <c r="BM10" s="13">
        <f>SUM(BG10:BL10)</f>
        <v>41109066.646470413</v>
      </c>
    </row>
    <row r="11" spans="1:65" x14ac:dyDescent="0.3">
      <c r="A11" s="17" t="s">
        <v>8</v>
      </c>
      <c r="B11" s="22">
        <v>209.97331739177389</v>
      </c>
      <c r="C11" s="22">
        <v>1748.8299423199771</v>
      </c>
      <c r="D11" s="22">
        <v>68.423123028277189</v>
      </c>
      <c r="E11" s="22">
        <v>4.313680852218071</v>
      </c>
      <c r="F11" s="22">
        <v>0</v>
      </c>
      <c r="G11" s="22">
        <v>0</v>
      </c>
      <c r="H11" s="22">
        <v>0</v>
      </c>
      <c r="I11" s="22">
        <v>0</v>
      </c>
      <c r="J11" s="22">
        <v>4621.8846764989457</v>
      </c>
      <c r="K11" s="22">
        <v>5815.1208205933353</v>
      </c>
      <c r="L11" s="22">
        <v>0</v>
      </c>
      <c r="M11" s="22">
        <v>0</v>
      </c>
      <c r="N11" s="22">
        <v>7.2020370871822683</v>
      </c>
      <c r="O11" s="22">
        <v>0</v>
      </c>
      <c r="P11" s="22">
        <v>15.401424336437682</v>
      </c>
      <c r="Q11" s="22">
        <v>267.01835303231684</v>
      </c>
      <c r="R11" s="22">
        <v>974.20371984295366</v>
      </c>
      <c r="S11" s="22">
        <v>14444.426320903007</v>
      </c>
      <c r="T11" s="22">
        <v>5.656050068467749E-3</v>
      </c>
      <c r="U11" s="22">
        <v>14.468176075140502</v>
      </c>
      <c r="V11" s="22">
        <v>47.182769671157963</v>
      </c>
      <c r="W11" s="22">
        <v>324.93064968335807</v>
      </c>
      <c r="X11" s="22">
        <v>28.830772549002937</v>
      </c>
      <c r="Y11" s="22">
        <v>1653.2521229129861</v>
      </c>
      <c r="Z11" s="22">
        <v>1824.4532170854136</v>
      </c>
      <c r="AA11" s="22">
        <v>0</v>
      </c>
      <c r="AB11" s="22">
        <v>0</v>
      </c>
      <c r="AC11" s="22">
        <v>0.32428020392548429</v>
      </c>
      <c r="AD11" s="22">
        <v>0</v>
      </c>
      <c r="AE11" s="22">
        <v>43.197139722911025</v>
      </c>
      <c r="AF11" s="22">
        <v>0</v>
      </c>
      <c r="AG11" s="22">
        <v>40.435101939475942</v>
      </c>
      <c r="AH11" s="22">
        <v>0</v>
      </c>
      <c r="AI11" s="22">
        <v>1478.4952585975152</v>
      </c>
      <c r="AJ11" s="22">
        <v>56.200398830318377</v>
      </c>
      <c r="AK11" s="22">
        <v>33.265115802681656</v>
      </c>
      <c r="AL11" s="22">
        <v>90.570329746374071</v>
      </c>
      <c r="AM11" s="22">
        <v>7927.538629464625</v>
      </c>
      <c r="AN11" s="22">
        <v>17.531869862227204</v>
      </c>
      <c r="AO11" s="22">
        <v>34.32279716548512</v>
      </c>
      <c r="AP11" s="22">
        <v>496.97638066601007</v>
      </c>
      <c r="AQ11" s="22">
        <v>113.53766372439878</v>
      </c>
      <c r="AR11" s="22">
        <v>4.5248400547741992E-2</v>
      </c>
      <c r="AS11" s="22">
        <v>1834.5209862072863</v>
      </c>
      <c r="AT11" s="22">
        <v>0</v>
      </c>
      <c r="AU11" s="22">
        <v>0</v>
      </c>
      <c r="AV11" s="22">
        <v>31.28738362874077</v>
      </c>
      <c r="AW11" s="22">
        <v>2255.6704743053951</v>
      </c>
      <c r="AX11" s="22">
        <v>25.00728270271874</v>
      </c>
      <c r="AY11" s="22">
        <v>1141.8094515218584</v>
      </c>
      <c r="AZ11" s="22">
        <v>9889.5601816653343</v>
      </c>
      <c r="BA11" s="22">
        <v>101708.51954115434</v>
      </c>
      <c r="BB11" s="22">
        <v>0</v>
      </c>
      <c r="BC11" s="22">
        <v>9478.8875836440511</v>
      </c>
      <c r="BD11" s="22">
        <v>168767.62387886978</v>
      </c>
    </row>
    <row r="12" spans="1:65" x14ac:dyDescent="0.3">
      <c r="A12" s="18" t="s">
        <v>9</v>
      </c>
      <c r="B12" s="22">
        <v>766295.1186321046</v>
      </c>
      <c r="C12" s="22">
        <v>28442.136413969507</v>
      </c>
      <c r="D12" s="22">
        <v>289308.89111182629</v>
      </c>
      <c r="E12" s="22">
        <v>61307.290793538508</v>
      </c>
      <c r="F12" s="22">
        <v>152.57587264068988</v>
      </c>
      <c r="G12" s="22">
        <v>1259.1312060404634</v>
      </c>
      <c r="H12" s="22">
        <v>1377.5719637538559</v>
      </c>
      <c r="I12" s="22">
        <v>185444.76884641743</v>
      </c>
      <c r="J12" s="22">
        <v>0</v>
      </c>
      <c r="K12" s="22">
        <v>852765.45040708466</v>
      </c>
      <c r="L12" s="22">
        <v>6556.2262379856083</v>
      </c>
      <c r="M12" s="22">
        <v>3324.7762365707636</v>
      </c>
      <c r="N12" s="22">
        <v>3506.3196983830285</v>
      </c>
      <c r="O12" s="22">
        <v>10512.896222432762</v>
      </c>
      <c r="P12" s="22">
        <v>1156.1501996657005</v>
      </c>
      <c r="Q12" s="22">
        <v>3847.4607415628798</v>
      </c>
      <c r="R12" s="22">
        <v>244086.09340713159</v>
      </c>
      <c r="S12" s="22">
        <v>472388.55987994483</v>
      </c>
      <c r="T12" s="22">
        <v>29890.355946896936</v>
      </c>
      <c r="U12" s="22">
        <v>28304.249935764961</v>
      </c>
      <c r="V12" s="22">
        <v>953827.67687361478</v>
      </c>
      <c r="W12" s="22">
        <v>10551.236423750968</v>
      </c>
      <c r="X12" s="22">
        <v>2364.2282970336341</v>
      </c>
      <c r="Y12" s="22">
        <v>146121.85237444835</v>
      </c>
      <c r="Z12" s="22">
        <v>8907093.9603163395</v>
      </c>
      <c r="AA12" s="22">
        <v>1.5886736913867845</v>
      </c>
      <c r="AB12" s="22">
        <v>385.95716565891996</v>
      </c>
      <c r="AC12" s="22">
        <v>6056.6935448661461</v>
      </c>
      <c r="AD12" s="22">
        <v>301.44043319905609</v>
      </c>
      <c r="AE12" s="22">
        <v>87015.792473647103</v>
      </c>
      <c r="AF12" s="22">
        <v>4724.5207251070369</v>
      </c>
      <c r="AG12" s="22">
        <v>47993.169408170063</v>
      </c>
      <c r="AH12" s="22">
        <v>22540.234722869976</v>
      </c>
      <c r="AI12" s="22">
        <v>2000092.1360583943</v>
      </c>
      <c r="AJ12" s="22">
        <v>19461.137195975465</v>
      </c>
      <c r="AK12" s="22">
        <v>1030.9624459672648</v>
      </c>
      <c r="AL12" s="22">
        <v>471452.01378220203</v>
      </c>
      <c r="AM12" s="22">
        <v>509722.31649724959</v>
      </c>
      <c r="AN12" s="22">
        <v>12782.879395582329</v>
      </c>
      <c r="AO12" s="22">
        <v>9218.8043798400049</v>
      </c>
      <c r="AP12" s="22">
        <v>827214.40376050898</v>
      </c>
      <c r="AQ12" s="22">
        <v>25832.783796020958</v>
      </c>
      <c r="AR12" s="22">
        <v>49728.731029089613</v>
      </c>
      <c r="AS12" s="22">
        <v>131131.8829787412</v>
      </c>
      <c r="AT12" s="22">
        <v>1973.3094376355464</v>
      </c>
      <c r="AU12" s="22">
        <v>1464.9846018332967</v>
      </c>
      <c r="AV12" s="22">
        <v>47032.641142189445</v>
      </c>
      <c r="AW12" s="22">
        <v>16249.868032591716</v>
      </c>
      <c r="AX12" s="22">
        <v>105686.46319873203</v>
      </c>
      <c r="AY12" s="22">
        <v>186485.88721746069</v>
      </c>
      <c r="AZ12" s="22">
        <v>1649281.6170907931</v>
      </c>
      <c r="BA12" s="22">
        <v>4061862.2633133838</v>
      </c>
      <c r="BB12" s="22">
        <v>467747.03659703099</v>
      </c>
      <c r="BC12" s="22">
        <v>2756099.829031324</v>
      </c>
      <c r="BD12" s="22">
        <v>26530456.326168649</v>
      </c>
    </row>
    <row r="13" spans="1:65" x14ac:dyDescent="0.3">
      <c r="A13" s="15" t="s">
        <v>360</v>
      </c>
      <c r="B13" s="22">
        <v>0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497.83623245912918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1.6383891054144519</v>
      </c>
      <c r="BB13" s="22">
        <v>0</v>
      </c>
      <c r="BC13" s="22">
        <v>0</v>
      </c>
      <c r="BD13" s="22">
        <v>499.47462156458414</v>
      </c>
    </row>
    <row r="14" spans="1:65" x14ac:dyDescent="0.3">
      <c r="A14" s="15" t="s">
        <v>10</v>
      </c>
      <c r="B14" s="22">
        <v>1.8388763213863735E-5</v>
      </c>
      <c r="C14" s="22">
        <v>3.2826899426655824</v>
      </c>
      <c r="D14" s="22">
        <v>3.5427826394588691E-2</v>
      </c>
      <c r="E14" s="22">
        <v>2.8919348069207136E-5</v>
      </c>
      <c r="F14" s="22">
        <v>0</v>
      </c>
      <c r="G14" s="22">
        <v>1.1500806129452407E-6</v>
      </c>
      <c r="H14" s="22">
        <v>0</v>
      </c>
      <c r="I14" s="22">
        <v>2.0613917045705519E-4</v>
      </c>
      <c r="J14" s="22">
        <v>0.23144525240146682</v>
      </c>
      <c r="K14" s="22">
        <v>1.123408041984772E-2</v>
      </c>
      <c r="L14" s="22">
        <v>0</v>
      </c>
      <c r="M14" s="22">
        <v>0</v>
      </c>
      <c r="N14" s="22">
        <v>2.6922755141628304E-3</v>
      </c>
      <c r="O14" s="22">
        <v>69.530991864943019</v>
      </c>
      <c r="P14" s="22">
        <v>0</v>
      </c>
      <c r="Q14" s="22">
        <v>7.6833859152668927E-3</v>
      </c>
      <c r="R14" s="22">
        <v>2302.930221334253</v>
      </c>
      <c r="S14" s="22">
        <v>2256.3554089853978</v>
      </c>
      <c r="T14" s="22">
        <v>0</v>
      </c>
      <c r="U14" s="22">
        <v>35.385868564790961</v>
      </c>
      <c r="V14" s="22">
        <v>2.6403589658990732</v>
      </c>
      <c r="W14" s="22">
        <v>9.6939324917649452E-6</v>
      </c>
      <c r="X14" s="22">
        <v>7.0850449450907071E-2</v>
      </c>
      <c r="Y14" s="22">
        <v>1672.6557839886564</v>
      </c>
      <c r="Z14" s="22">
        <v>7.267944065109639E-4</v>
      </c>
      <c r="AA14" s="22">
        <v>0</v>
      </c>
      <c r="AB14" s="22">
        <v>8.784953115750392E-7</v>
      </c>
      <c r="AC14" s="22">
        <v>1.1252376000205796E-6</v>
      </c>
      <c r="AD14" s="22">
        <v>0</v>
      </c>
      <c r="AE14" s="22">
        <v>5.4244970328928749E-5</v>
      </c>
      <c r="AF14" s="22">
        <v>0</v>
      </c>
      <c r="AG14" s="22">
        <v>1.5374261059619243E-4</v>
      </c>
      <c r="AH14" s="22">
        <v>0</v>
      </c>
      <c r="AI14" s="22">
        <v>684.93754568429426</v>
      </c>
      <c r="AJ14" s="22">
        <v>1.1227771587086157E-6</v>
      </c>
      <c r="AK14" s="22">
        <v>0.14051831012295829</v>
      </c>
      <c r="AL14" s="22">
        <v>1.3720321751625337E-2</v>
      </c>
      <c r="AM14" s="22">
        <v>3.8740684035865085E-5</v>
      </c>
      <c r="AN14" s="22">
        <v>2.0057579426741743</v>
      </c>
      <c r="AO14" s="22">
        <v>3.5211627128979905E-2</v>
      </c>
      <c r="AP14" s="22">
        <v>2.1744145421933697E-4</v>
      </c>
      <c r="AQ14" s="22">
        <v>7.1238360474758543E-7</v>
      </c>
      <c r="AR14" s="22">
        <v>3.0068519304531142E-6</v>
      </c>
      <c r="AS14" s="22">
        <v>1.327037215958318E-4</v>
      </c>
      <c r="AT14" s="22">
        <v>2.0611265270648085</v>
      </c>
      <c r="AU14" s="22">
        <v>4.4656747189853636</v>
      </c>
      <c r="AV14" s="22">
        <v>77.667822835587515</v>
      </c>
      <c r="AW14" s="22">
        <v>2.7367856482457999E-6</v>
      </c>
      <c r="AX14" s="22">
        <v>1.042721280546449E-4</v>
      </c>
      <c r="AY14" s="22">
        <v>3.8420169365650778E-5</v>
      </c>
      <c r="AZ14" s="22">
        <v>709.78943318112692</v>
      </c>
      <c r="BA14" s="22">
        <v>5.1970931194739396E-2</v>
      </c>
      <c r="BB14" s="22">
        <v>1.4974237146282552E-5</v>
      </c>
      <c r="BC14" s="22">
        <v>80.435407111078987</v>
      </c>
      <c r="BD14" s="22">
        <v>7904.746601315921</v>
      </c>
    </row>
    <row r="15" spans="1:65" x14ac:dyDescent="0.3">
      <c r="A15" s="15" t="s">
        <v>11</v>
      </c>
      <c r="B15" s="22">
        <v>0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1.9022679062978669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1.8893167092722833E-3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1.9041572230071391</v>
      </c>
    </row>
    <row r="16" spans="1:65" x14ac:dyDescent="0.3">
      <c r="A16" s="15" t="s">
        <v>12</v>
      </c>
      <c r="B16" s="22">
        <v>15.28172456274763</v>
      </c>
      <c r="C16" s="22">
        <v>812.85574833670887</v>
      </c>
      <c r="D16" s="22">
        <v>119.63750485057608</v>
      </c>
      <c r="E16" s="22">
        <v>0.18255274855647283</v>
      </c>
      <c r="F16" s="22">
        <v>0</v>
      </c>
      <c r="G16" s="22">
        <v>102.74174789518887</v>
      </c>
      <c r="H16" s="22">
        <v>9.7555755746593134E-6</v>
      </c>
      <c r="I16" s="22">
        <v>3.8313646530403336</v>
      </c>
      <c r="J16" s="22">
        <v>1599.8857697347187</v>
      </c>
      <c r="K16" s="22">
        <v>1.2414869795778063</v>
      </c>
      <c r="L16" s="22">
        <v>53.464120403575734</v>
      </c>
      <c r="M16" s="22">
        <v>32.435435017903572</v>
      </c>
      <c r="N16" s="22">
        <v>0</v>
      </c>
      <c r="O16" s="22">
        <v>553.08845688655003</v>
      </c>
      <c r="P16" s="22">
        <v>35.720486644892596</v>
      </c>
      <c r="Q16" s="22">
        <v>52.719475379389934</v>
      </c>
      <c r="R16" s="22">
        <v>12457.111746476581</v>
      </c>
      <c r="S16" s="22">
        <v>21789.698189689927</v>
      </c>
      <c r="T16" s="22">
        <v>5.3331313832681317</v>
      </c>
      <c r="U16" s="22">
        <v>2342.7769078429205</v>
      </c>
      <c r="V16" s="22">
        <v>10.76371112116988</v>
      </c>
      <c r="W16" s="22">
        <v>1.0132932700005219E-3</v>
      </c>
      <c r="X16" s="22">
        <v>346.5202834093256</v>
      </c>
      <c r="Y16" s="22">
        <v>6607.9524272006383</v>
      </c>
      <c r="Z16" s="22">
        <v>11793.357554882949</v>
      </c>
      <c r="AA16" s="22">
        <v>0</v>
      </c>
      <c r="AB16" s="22">
        <v>8.7113777515940534</v>
      </c>
      <c r="AC16" s="22">
        <v>11.521992096847534</v>
      </c>
      <c r="AD16" s="22">
        <v>30.936481710951732</v>
      </c>
      <c r="AE16" s="22">
        <v>0.28583009495081202</v>
      </c>
      <c r="AF16" s="22">
        <v>1039.9714305615701</v>
      </c>
      <c r="AG16" s="22">
        <v>1.8458071148472912</v>
      </c>
      <c r="AH16" s="22">
        <v>0</v>
      </c>
      <c r="AI16" s="22">
        <v>1807.2514783169306</v>
      </c>
      <c r="AJ16" s="22">
        <v>3.6835868007140246E-3</v>
      </c>
      <c r="AK16" s="22">
        <v>10.978151992981349</v>
      </c>
      <c r="AL16" s="22">
        <v>88.420396936582634</v>
      </c>
      <c r="AM16" s="22">
        <v>4.1387907297070654E-3</v>
      </c>
      <c r="AN16" s="22">
        <v>11412.895140113287</v>
      </c>
      <c r="AO16" s="22">
        <v>526.29831793340941</v>
      </c>
      <c r="AP16" s="22">
        <v>4.9134359112296782</v>
      </c>
      <c r="AQ16" s="22">
        <v>629.01323512627062</v>
      </c>
      <c r="AR16" s="22">
        <v>53.014414335828938</v>
      </c>
      <c r="AS16" s="22">
        <v>238.72206611621814</v>
      </c>
      <c r="AT16" s="22">
        <v>17332.311032515638</v>
      </c>
      <c r="AU16" s="22">
        <v>96.136305218078633</v>
      </c>
      <c r="AV16" s="22">
        <v>39.718539148531676</v>
      </c>
      <c r="AW16" s="22">
        <v>54.980021421153602</v>
      </c>
      <c r="AX16" s="22">
        <v>5.340672845984245</v>
      </c>
      <c r="AY16" s="22">
        <v>1908.7540234344667</v>
      </c>
      <c r="AZ16" s="22">
        <v>1620.5868016749378</v>
      </c>
      <c r="BA16" s="22">
        <v>754.83892854724002</v>
      </c>
      <c r="BB16" s="22">
        <v>2.4646842299045619E-3</v>
      </c>
      <c r="BC16" s="22">
        <v>947.47330529696751</v>
      </c>
      <c r="BD16" s="22">
        <v>97361.530322427279</v>
      </c>
    </row>
    <row r="17" spans="1:56" x14ac:dyDescent="0.3">
      <c r="A17" s="15" t="s">
        <v>13</v>
      </c>
      <c r="B17" s="22">
        <v>61.629193286638433</v>
      </c>
      <c r="C17" s="22">
        <v>400.00294798031598</v>
      </c>
      <c r="D17" s="22">
        <v>5.9642594711938219</v>
      </c>
      <c r="E17" s="22">
        <v>5.5955368266374528</v>
      </c>
      <c r="F17" s="22">
        <v>0</v>
      </c>
      <c r="G17" s="22">
        <v>0.15207636688153209</v>
      </c>
      <c r="H17" s="22">
        <v>1.1174346999970478E-4</v>
      </c>
      <c r="I17" s="22">
        <v>18.949736805958509</v>
      </c>
      <c r="J17" s="22">
        <v>5222.1476255310872</v>
      </c>
      <c r="K17" s="22">
        <v>389.22345649430099</v>
      </c>
      <c r="L17" s="22">
        <v>1.5941109734484891E-2</v>
      </c>
      <c r="M17" s="22">
        <v>0</v>
      </c>
      <c r="N17" s="22">
        <v>274.04833721868994</v>
      </c>
      <c r="O17" s="22">
        <v>0</v>
      </c>
      <c r="P17" s="22">
        <v>38.969543959716837</v>
      </c>
      <c r="Q17" s="22">
        <v>119.11305609493066</v>
      </c>
      <c r="R17" s="22">
        <v>114.97854778634434</v>
      </c>
      <c r="S17" s="22">
        <v>3563.1831815546961</v>
      </c>
      <c r="T17" s="22">
        <v>1.5179482603788277</v>
      </c>
      <c r="U17" s="22">
        <v>30.18099180845994</v>
      </c>
      <c r="V17" s="22">
        <v>9.208363973764877</v>
      </c>
      <c r="W17" s="22">
        <v>0.33681815477570837</v>
      </c>
      <c r="X17" s="22">
        <v>2.5760826126164624</v>
      </c>
      <c r="Y17" s="22">
        <v>194.50090602780855</v>
      </c>
      <c r="Z17" s="22">
        <v>154.87518243904518</v>
      </c>
      <c r="AA17" s="22">
        <v>0</v>
      </c>
      <c r="AB17" s="22">
        <v>4.8942674630887426</v>
      </c>
      <c r="AC17" s="22">
        <v>18.010569692386881</v>
      </c>
      <c r="AD17" s="22">
        <v>2.0645270524914397E-2</v>
      </c>
      <c r="AE17" s="22">
        <v>4.2159208207809433</v>
      </c>
      <c r="AF17" s="22">
        <v>4.6642506260159491E-2</v>
      </c>
      <c r="AG17" s="22">
        <v>7.1847572642481348</v>
      </c>
      <c r="AH17" s="22">
        <v>0</v>
      </c>
      <c r="AI17" s="22">
        <v>740.70611632119119</v>
      </c>
      <c r="AJ17" s="22">
        <v>5.1998351315834856</v>
      </c>
      <c r="AK17" s="22">
        <v>214.94247379469621</v>
      </c>
      <c r="AL17" s="22">
        <v>5.430628221859032</v>
      </c>
      <c r="AM17" s="22">
        <v>7.5776898520530054</v>
      </c>
      <c r="AN17" s="22">
        <v>186.15690675818922</v>
      </c>
      <c r="AO17" s="22">
        <v>3.9573566816570067</v>
      </c>
      <c r="AP17" s="22">
        <v>47.540259179290203</v>
      </c>
      <c r="AQ17" s="22">
        <v>2.9436141478991987E-2</v>
      </c>
      <c r="AR17" s="22">
        <v>0.46048827891614585</v>
      </c>
      <c r="AS17" s="22">
        <v>15.362144692525266</v>
      </c>
      <c r="AT17" s="22">
        <v>1.9922653397333872</v>
      </c>
      <c r="AU17" s="22">
        <v>3.7062203317801239E-2</v>
      </c>
      <c r="AV17" s="22">
        <v>164.69519196688594</v>
      </c>
      <c r="AW17" s="22">
        <v>287.30602544016187</v>
      </c>
      <c r="AX17" s="22">
        <v>60.03503590563885</v>
      </c>
      <c r="AY17" s="22">
        <v>10.490262084239076</v>
      </c>
      <c r="AZ17" s="22">
        <v>430.61861339352788</v>
      </c>
      <c r="BA17" s="22">
        <v>1311.5624084171957</v>
      </c>
      <c r="BB17" s="22">
        <v>0.51430267530869922</v>
      </c>
      <c r="BC17" s="22">
        <v>988.40544355067982</v>
      </c>
      <c r="BD17" s="22">
        <v>15124.562594554867</v>
      </c>
    </row>
    <row r="18" spans="1:56" x14ac:dyDescent="0.3">
      <c r="A18" s="15" t="s">
        <v>14</v>
      </c>
      <c r="B18" s="22">
        <v>1.7678399575220074E-4</v>
      </c>
      <c r="C18" s="22">
        <v>25.651610098633466</v>
      </c>
      <c r="D18" s="22">
        <v>2.9602766819003168E-5</v>
      </c>
      <c r="E18" s="22">
        <v>0.4069838937444778</v>
      </c>
      <c r="F18" s="22">
        <v>0</v>
      </c>
      <c r="G18" s="22">
        <v>3.9006486553815975E-9</v>
      </c>
      <c r="H18" s="22">
        <v>2.9709940591823167E-7</v>
      </c>
      <c r="I18" s="22">
        <v>3.9263241925238952E-2</v>
      </c>
      <c r="J18" s="22">
        <v>4.5842815418806673</v>
      </c>
      <c r="K18" s="22">
        <v>1.0977038305459369E-4</v>
      </c>
      <c r="L18" s="22">
        <v>0</v>
      </c>
      <c r="M18" s="22">
        <v>0</v>
      </c>
      <c r="N18" s="22">
        <v>2.7950920224186234E-6</v>
      </c>
      <c r="O18" s="22">
        <v>0.48472871854592292</v>
      </c>
      <c r="P18" s="22">
        <v>0</v>
      </c>
      <c r="Q18" s="22">
        <v>218.55797152766792</v>
      </c>
      <c r="R18" s="22">
        <v>1.7869778813828822E-3</v>
      </c>
      <c r="S18" s="22">
        <v>195.10897695589338</v>
      </c>
      <c r="T18" s="22">
        <v>9.7516216384539938E-10</v>
      </c>
      <c r="U18" s="22">
        <v>1.214477181801934</v>
      </c>
      <c r="V18" s="22">
        <v>0.11987552875273512</v>
      </c>
      <c r="W18" s="22">
        <v>1.4146352456850595E-6</v>
      </c>
      <c r="X18" s="22">
        <v>2.5420934384245526E-7</v>
      </c>
      <c r="Y18" s="22">
        <v>0.98602485421545061</v>
      </c>
      <c r="Z18" s="22">
        <v>5.8812401044717424</v>
      </c>
      <c r="AA18" s="22">
        <v>0</v>
      </c>
      <c r="AB18" s="22">
        <v>95.284156704962271</v>
      </c>
      <c r="AC18" s="22">
        <v>11.295161864090016</v>
      </c>
      <c r="AD18" s="22">
        <v>3.0886636269529952E-6</v>
      </c>
      <c r="AE18" s="22">
        <v>0.10157264060143964</v>
      </c>
      <c r="AF18" s="22">
        <v>4.2509625958626375E-2</v>
      </c>
      <c r="AG18" s="22">
        <v>2.6732650435096999E-3</v>
      </c>
      <c r="AH18" s="22">
        <v>0</v>
      </c>
      <c r="AI18" s="22">
        <v>9.4198290132101103</v>
      </c>
      <c r="AJ18" s="22">
        <v>4.6828855181293681E-6</v>
      </c>
      <c r="AK18" s="22">
        <v>9.7516216384539949E-8</v>
      </c>
      <c r="AL18" s="22">
        <v>1.0489690808438376E-3</v>
      </c>
      <c r="AM18" s="22">
        <v>8.3724172847219847E-6</v>
      </c>
      <c r="AN18" s="22">
        <v>2.1247380022604874E-5</v>
      </c>
      <c r="AO18" s="22">
        <v>3.6190748494834724E-6</v>
      </c>
      <c r="AP18" s="22">
        <v>2.581704245513536E-4</v>
      </c>
      <c r="AQ18" s="22">
        <v>0</v>
      </c>
      <c r="AR18" s="22">
        <v>72.9931752081594</v>
      </c>
      <c r="AS18" s="22">
        <v>1.0624031431057517E-5</v>
      </c>
      <c r="AT18" s="22">
        <v>5.7624173968844268</v>
      </c>
      <c r="AU18" s="22">
        <v>2.3197146004524414E-6</v>
      </c>
      <c r="AV18" s="22">
        <v>2.1956270124950413E-4</v>
      </c>
      <c r="AW18" s="22">
        <v>47.973310702282163</v>
      </c>
      <c r="AX18" s="22">
        <v>1.1666190020137129E-6</v>
      </c>
      <c r="AY18" s="22">
        <v>0</v>
      </c>
      <c r="AZ18" s="22">
        <v>6.4715329499118808E-4</v>
      </c>
      <c r="BA18" s="22">
        <v>0.94337575872987045</v>
      </c>
      <c r="BB18" s="22">
        <v>3.5891115113498264</v>
      </c>
      <c r="BC18" s="22">
        <v>86.30613968023107</v>
      </c>
      <c r="BD18" s="22">
        <v>786.7532039937787</v>
      </c>
    </row>
    <row r="19" spans="1:56" x14ac:dyDescent="0.3">
      <c r="A19" s="15" t="s">
        <v>15</v>
      </c>
      <c r="B19" s="22">
        <v>8.1706578474381146</v>
      </c>
      <c r="C19" s="22">
        <v>24.268545191290567</v>
      </c>
      <c r="D19" s="22">
        <v>3.0618663785832814</v>
      </c>
      <c r="E19" s="22">
        <v>6.0725269404888973</v>
      </c>
      <c r="F19" s="22">
        <v>0</v>
      </c>
      <c r="G19" s="22">
        <v>2.3569309769760866E-4</v>
      </c>
      <c r="H19" s="22">
        <v>8.8421653683329999E-4</v>
      </c>
      <c r="I19" s="22">
        <v>107.69254173644231</v>
      </c>
      <c r="J19" s="22">
        <v>81.556831235520889</v>
      </c>
      <c r="K19" s="22">
        <v>2.4237671892920059</v>
      </c>
      <c r="L19" s="22">
        <v>13.843968187192655</v>
      </c>
      <c r="M19" s="22">
        <v>0</v>
      </c>
      <c r="N19" s="22">
        <v>3.8841960689118315E-3</v>
      </c>
      <c r="O19" s="22">
        <v>2.1201002578861083</v>
      </c>
      <c r="P19" s="22">
        <v>141.92567048799594</v>
      </c>
      <c r="Q19" s="22">
        <v>0</v>
      </c>
      <c r="R19" s="22">
        <v>76.605247810663755</v>
      </c>
      <c r="S19" s="22">
        <v>78.053940086080928</v>
      </c>
      <c r="T19" s="22">
        <v>1.0630308732118846E-2</v>
      </c>
      <c r="U19" s="22">
        <v>0.13472113693572169</v>
      </c>
      <c r="V19" s="22">
        <v>3.6743137785069138</v>
      </c>
      <c r="W19" s="22">
        <v>6.6320942721604492E-2</v>
      </c>
      <c r="X19" s="22">
        <v>9.656056563751049E-4</v>
      </c>
      <c r="Y19" s="22">
        <v>5.5432893134677821</v>
      </c>
      <c r="Z19" s="22">
        <v>8.2401402247303643</v>
      </c>
      <c r="AA19" s="22">
        <v>0</v>
      </c>
      <c r="AB19" s="22">
        <v>11.3101848156572</v>
      </c>
      <c r="AC19" s="22">
        <v>32.793443613384923</v>
      </c>
      <c r="AD19" s="22">
        <v>9.1923692921116167E-3</v>
      </c>
      <c r="AE19" s="22">
        <v>0.16173355068263162</v>
      </c>
      <c r="AF19" s="22">
        <v>0</v>
      </c>
      <c r="AG19" s="22">
        <v>32.615132664906412</v>
      </c>
      <c r="AH19" s="22">
        <v>0</v>
      </c>
      <c r="AI19" s="22">
        <v>8.9765923980646889</v>
      </c>
      <c r="AJ19" s="22">
        <v>0.82117480807147003</v>
      </c>
      <c r="AK19" s="22">
        <v>23.753798566404683</v>
      </c>
      <c r="AL19" s="22">
        <v>3.1965377846896672</v>
      </c>
      <c r="AM19" s="22">
        <v>1.347312350162819</v>
      </c>
      <c r="AN19" s="22">
        <v>16.503093896496935</v>
      </c>
      <c r="AO19" s="22">
        <v>4.9407744325392364E-3</v>
      </c>
      <c r="AP19" s="22">
        <v>11.903526921621232</v>
      </c>
      <c r="AQ19" s="22">
        <v>0.33844457557537222</v>
      </c>
      <c r="AR19" s="22">
        <v>325.8335500379755</v>
      </c>
      <c r="AS19" s="22">
        <v>65.770010962854286</v>
      </c>
      <c r="AT19" s="22">
        <v>1.1078328887358624</v>
      </c>
      <c r="AU19" s="22">
        <v>1.2802879923574941E-5</v>
      </c>
      <c r="AV19" s="22">
        <v>2.9035455767051932</v>
      </c>
      <c r="AW19" s="22">
        <v>7.5838197665160854</v>
      </c>
      <c r="AX19" s="22">
        <v>1.9243231775830334</v>
      </c>
      <c r="AY19" s="22">
        <v>14.305197407630414</v>
      </c>
      <c r="AZ19" s="22">
        <v>6.0849676636775536</v>
      </c>
      <c r="BA19" s="22">
        <v>195.22273381945101</v>
      </c>
      <c r="BB19" s="22">
        <v>3.4103467286362116E-3</v>
      </c>
      <c r="BC19" s="22">
        <v>518.91384686762967</v>
      </c>
      <c r="BD19" s="22">
        <v>1846.8594091731395</v>
      </c>
    </row>
    <row r="20" spans="1:56" x14ac:dyDescent="0.3">
      <c r="A20" s="15" t="s">
        <v>16</v>
      </c>
      <c r="B20" s="22">
        <v>32.326919135736169</v>
      </c>
      <c r="C20" s="22">
        <v>141.72505655757371</v>
      </c>
      <c r="D20" s="22">
        <v>2545.3902789963267</v>
      </c>
      <c r="E20" s="22">
        <v>271.28712091994709</v>
      </c>
      <c r="F20" s="22">
        <v>19.412729187772712</v>
      </c>
      <c r="G20" s="22">
        <v>4.5135513008099952</v>
      </c>
      <c r="H20" s="22">
        <v>1.5925409714470845E-2</v>
      </c>
      <c r="I20" s="22">
        <v>1958.6805650851877</v>
      </c>
      <c r="J20" s="22">
        <v>54395.967958302223</v>
      </c>
      <c r="K20" s="22">
        <v>1377.4409578530037</v>
      </c>
      <c r="L20" s="22">
        <v>384.80539993808901</v>
      </c>
      <c r="M20" s="22">
        <v>0.51601962621999231</v>
      </c>
      <c r="N20" s="22">
        <v>142.55562199745444</v>
      </c>
      <c r="O20" s="22">
        <v>821.03811634284989</v>
      </c>
      <c r="P20" s="22">
        <v>9.4743797348711887</v>
      </c>
      <c r="Q20" s="22">
        <v>921.40735555898402</v>
      </c>
      <c r="R20" s="22">
        <v>0</v>
      </c>
      <c r="S20" s="22">
        <v>881.73480261164673</v>
      </c>
      <c r="T20" s="22">
        <v>23.662021589729292</v>
      </c>
      <c r="U20" s="22">
        <v>353.77900404036251</v>
      </c>
      <c r="V20" s="22">
        <v>1328.2863825336551</v>
      </c>
      <c r="W20" s="22">
        <v>48.544161336309465</v>
      </c>
      <c r="X20" s="22">
        <v>180.8639769594231</v>
      </c>
      <c r="Y20" s="22">
        <v>10381.267604703469</v>
      </c>
      <c r="Z20" s="22">
        <v>3269.3546669113707</v>
      </c>
      <c r="AA20" s="22">
        <v>0</v>
      </c>
      <c r="AB20" s="22">
        <v>7.0574758140066418</v>
      </c>
      <c r="AC20" s="22">
        <v>12.091775461379411</v>
      </c>
      <c r="AD20" s="22">
        <v>972.49591143592045</v>
      </c>
      <c r="AE20" s="22">
        <v>7.9174870463041476</v>
      </c>
      <c r="AF20" s="22">
        <v>43.882923041678666</v>
      </c>
      <c r="AG20" s="22">
        <v>62.440810451779178</v>
      </c>
      <c r="AH20" s="22">
        <v>0</v>
      </c>
      <c r="AI20" s="22">
        <v>29031.596119341619</v>
      </c>
      <c r="AJ20" s="22">
        <v>3.1131923544556543</v>
      </c>
      <c r="AK20" s="22">
        <v>3.8055545268338307</v>
      </c>
      <c r="AL20" s="22">
        <v>153.03710315467032</v>
      </c>
      <c r="AM20" s="22">
        <v>44.888226997962079</v>
      </c>
      <c r="AN20" s="22">
        <v>595.02817653112697</v>
      </c>
      <c r="AO20" s="22">
        <v>536.82890206125694</v>
      </c>
      <c r="AP20" s="22">
        <v>3808.1380307523923</v>
      </c>
      <c r="AQ20" s="22">
        <v>307.4754725845109</v>
      </c>
      <c r="AR20" s="22">
        <v>10783.311665638799</v>
      </c>
      <c r="AS20" s="22">
        <v>4861.8544105745386</v>
      </c>
      <c r="AT20" s="22">
        <v>59.21985472107859</v>
      </c>
      <c r="AU20" s="22">
        <v>8.8510680183116826</v>
      </c>
      <c r="AV20" s="22">
        <v>789.16210086885599</v>
      </c>
      <c r="AW20" s="22">
        <v>6140.8115130348351</v>
      </c>
      <c r="AX20" s="22">
        <v>45.818636369886057</v>
      </c>
      <c r="AY20" s="22">
        <v>2059.3778205313533</v>
      </c>
      <c r="AZ20" s="22">
        <v>7129.1993240732581</v>
      </c>
      <c r="BA20" s="22">
        <v>8141.2248581172216</v>
      </c>
      <c r="BB20" s="22">
        <v>10.880809701837439</v>
      </c>
      <c r="BC20" s="22">
        <v>33869.283956184183</v>
      </c>
      <c r="BD20" s="22">
        <v>188982.8437560228</v>
      </c>
    </row>
    <row r="21" spans="1:56" x14ac:dyDescent="0.3">
      <c r="A21" s="15" t="s">
        <v>17</v>
      </c>
      <c r="B21" s="22">
        <v>7302.1583076148618</v>
      </c>
      <c r="C21" s="22">
        <v>30592.626407353953</v>
      </c>
      <c r="D21" s="22">
        <v>13168.293995322912</v>
      </c>
      <c r="E21" s="22">
        <v>743.41909105494381</v>
      </c>
      <c r="F21" s="22">
        <v>9.8598715765147282E-2</v>
      </c>
      <c r="G21" s="22">
        <v>553.45522421170745</v>
      </c>
      <c r="H21" s="22">
        <v>3.3230276323030373E-3</v>
      </c>
      <c r="I21" s="22">
        <v>700.86904830668504</v>
      </c>
      <c r="J21" s="22">
        <v>63258.135062642476</v>
      </c>
      <c r="K21" s="22">
        <v>3813.2778239836293</v>
      </c>
      <c r="L21" s="22">
        <v>1062.0085387408162</v>
      </c>
      <c r="M21" s="22">
        <v>2601.2401754881903</v>
      </c>
      <c r="N21" s="22">
        <v>9560.1660227008597</v>
      </c>
      <c r="O21" s="22">
        <v>8830.6922577855803</v>
      </c>
      <c r="P21" s="22">
        <v>1464.4892454484088</v>
      </c>
      <c r="Q21" s="22">
        <v>2534.2141321777194</v>
      </c>
      <c r="R21" s="22">
        <v>150435.6583313169</v>
      </c>
      <c r="S21" s="22">
        <v>0</v>
      </c>
      <c r="T21" s="22">
        <v>2083.7376443577223</v>
      </c>
      <c r="U21" s="22">
        <v>13669.796992947418</v>
      </c>
      <c r="V21" s="22">
        <v>2480.6354167049112</v>
      </c>
      <c r="W21" s="22">
        <v>252.82293437592986</v>
      </c>
      <c r="X21" s="22">
        <v>3107.157494160133</v>
      </c>
      <c r="Y21" s="22">
        <v>61041.578762141435</v>
      </c>
      <c r="Z21" s="22">
        <v>76815.374190384275</v>
      </c>
      <c r="AA21" s="22">
        <v>10.382385728922843</v>
      </c>
      <c r="AB21" s="22">
        <v>319.32600947817787</v>
      </c>
      <c r="AC21" s="22">
        <v>910.65338057133977</v>
      </c>
      <c r="AD21" s="22">
        <v>4877.2076230809698</v>
      </c>
      <c r="AE21" s="22">
        <v>3920.9196072760542</v>
      </c>
      <c r="AF21" s="22">
        <v>1607.1496203883544</v>
      </c>
      <c r="AG21" s="22">
        <v>2373.8673975649358</v>
      </c>
      <c r="AH21" s="22">
        <v>8.6070184336785456</v>
      </c>
      <c r="AI21" s="22">
        <v>65521.51008540488</v>
      </c>
      <c r="AJ21" s="22">
        <v>288.65065635779234</v>
      </c>
      <c r="AK21" s="22">
        <v>1061.15527769351</v>
      </c>
      <c r="AL21" s="22">
        <v>8949.6905587233086</v>
      </c>
      <c r="AM21" s="22">
        <v>3548.1347326373748</v>
      </c>
      <c r="AN21" s="22">
        <v>70092.768127881325</v>
      </c>
      <c r="AO21" s="22">
        <v>5274.5543350583494</v>
      </c>
      <c r="AP21" s="22">
        <v>1460.8907655226651</v>
      </c>
      <c r="AQ21" s="22">
        <v>7327.0558033012539</v>
      </c>
      <c r="AR21" s="22">
        <v>3185.9092969702097</v>
      </c>
      <c r="AS21" s="22">
        <v>1520.8640209881494</v>
      </c>
      <c r="AT21" s="22">
        <v>3430.1951447228835</v>
      </c>
      <c r="AU21" s="22">
        <v>956.25534797494447</v>
      </c>
      <c r="AV21" s="22">
        <v>15705.194844630638</v>
      </c>
      <c r="AW21" s="22">
        <v>10275.077258440146</v>
      </c>
      <c r="AX21" s="22">
        <v>6538.0232540340658</v>
      </c>
      <c r="AY21" s="22">
        <v>8912.3043584845218</v>
      </c>
      <c r="AZ21" s="22">
        <v>176763.65447929598</v>
      </c>
      <c r="BA21" s="22">
        <v>82846.46902936924</v>
      </c>
      <c r="BB21" s="22">
        <v>104.6147613472982</v>
      </c>
      <c r="BC21" s="22">
        <v>69012.587417031129</v>
      </c>
      <c r="BD21" s="22">
        <v>1012875.581619357</v>
      </c>
    </row>
    <row r="22" spans="1:56" x14ac:dyDescent="0.3">
      <c r="A22" s="15" t="s">
        <v>18</v>
      </c>
      <c r="B22" s="22">
        <v>2.7636018880644509E-5</v>
      </c>
      <c r="C22" s="22">
        <v>1.1857032863772108E-3</v>
      </c>
      <c r="D22" s="22">
        <v>189.47309520681617</v>
      </c>
      <c r="E22" s="22">
        <v>4.4381672308506739E-4</v>
      </c>
      <c r="F22" s="22">
        <v>0</v>
      </c>
      <c r="G22" s="22">
        <v>2525.9491333892752</v>
      </c>
      <c r="H22" s="22">
        <v>0</v>
      </c>
      <c r="I22" s="22">
        <v>7.7454104059681743E-3</v>
      </c>
      <c r="J22" s="22">
        <v>0.26314832179679304</v>
      </c>
      <c r="K22" s="22">
        <v>7.4944786294886412E-5</v>
      </c>
      <c r="L22" s="22">
        <v>24.237571734076802</v>
      </c>
      <c r="M22" s="22">
        <v>2158.40323200186</v>
      </c>
      <c r="N22" s="22">
        <v>2.359419147320394</v>
      </c>
      <c r="O22" s="22">
        <v>141.41948856933195</v>
      </c>
      <c r="P22" s="22">
        <v>0</v>
      </c>
      <c r="Q22" s="22">
        <v>23.640075324769445</v>
      </c>
      <c r="R22" s="22">
        <v>21.826116541707464</v>
      </c>
      <c r="S22" s="22">
        <v>1734.5649580126694</v>
      </c>
      <c r="T22" s="22">
        <v>0</v>
      </c>
      <c r="U22" s="22">
        <v>868.38198235804384</v>
      </c>
      <c r="V22" s="22">
        <v>1.9590053479221869</v>
      </c>
      <c r="W22" s="22">
        <v>0</v>
      </c>
      <c r="X22" s="22">
        <v>0</v>
      </c>
      <c r="Y22" s="22">
        <v>83.859104177547295</v>
      </c>
      <c r="Z22" s="22">
        <v>1.3110413112744483E-3</v>
      </c>
      <c r="AA22" s="22">
        <v>0</v>
      </c>
      <c r="AB22" s="22">
        <v>0</v>
      </c>
      <c r="AC22" s="22">
        <v>0</v>
      </c>
      <c r="AD22" s="22">
        <v>0</v>
      </c>
      <c r="AE22" s="22">
        <v>2.0871744615518008E-5</v>
      </c>
      <c r="AF22" s="22">
        <v>290.88746632016381</v>
      </c>
      <c r="AG22" s="22">
        <v>4.8832879347930572E-3</v>
      </c>
      <c r="AH22" s="22">
        <v>0</v>
      </c>
      <c r="AI22" s="22">
        <v>550.11427610464034</v>
      </c>
      <c r="AJ22" s="22">
        <v>1.0498503752097035E-5</v>
      </c>
      <c r="AK22" s="22">
        <v>0</v>
      </c>
      <c r="AL22" s="22">
        <v>9.976820662787327E-6</v>
      </c>
      <c r="AM22" s="22">
        <v>0</v>
      </c>
      <c r="AN22" s="22">
        <v>668.53714644762783</v>
      </c>
      <c r="AO22" s="22">
        <v>56.529113273739057</v>
      </c>
      <c r="AP22" s="22">
        <v>348.27924786084509</v>
      </c>
      <c r="AQ22" s="22">
        <v>7532.5291868385702</v>
      </c>
      <c r="AR22" s="22">
        <v>0</v>
      </c>
      <c r="AS22" s="22">
        <v>1.9093273218402863E-5</v>
      </c>
      <c r="AT22" s="22">
        <v>19.027784326782214</v>
      </c>
      <c r="AU22" s="22">
        <v>1.9729381034446855E-4</v>
      </c>
      <c r="AV22" s="22">
        <v>121.32183553365438</v>
      </c>
      <c r="AW22" s="22">
        <v>12.894612159404698</v>
      </c>
      <c r="AX22" s="22">
        <v>0</v>
      </c>
      <c r="AY22" s="22">
        <v>1.1149451299117312E-2</v>
      </c>
      <c r="AZ22" s="22">
        <v>354.25603368861169</v>
      </c>
      <c r="BA22" s="22">
        <v>2.2451206160462629</v>
      </c>
      <c r="BB22" s="22">
        <v>0</v>
      </c>
      <c r="BC22" s="22">
        <v>190.75104098397244</v>
      </c>
      <c r="BD22" s="22">
        <v>17923.736273313112</v>
      </c>
    </row>
    <row r="23" spans="1:56" x14ac:dyDescent="0.3">
      <c r="A23" s="15" t="s">
        <v>19</v>
      </c>
      <c r="B23" s="22">
        <v>6.7074623667544034E-2</v>
      </c>
      <c r="C23" s="22">
        <v>56.776940556145178</v>
      </c>
      <c r="D23" s="22">
        <v>1.5164609340408359</v>
      </c>
      <c r="E23" s="22">
        <v>0.43370012547452041</v>
      </c>
      <c r="F23" s="22">
        <v>0</v>
      </c>
      <c r="G23" s="22">
        <v>13.818963457585898</v>
      </c>
      <c r="H23" s="22">
        <v>7.943756246764526E-6</v>
      </c>
      <c r="I23" s="22">
        <v>2.9192162229068264</v>
      </c>
      <c r="J23" s="22">
        <v>195.48839428060919</v>
      </c>
      <c r="K23" s="22">
        <v>9.5140372719705724</v>
      </c>
      <c r="L23" s="22">
        <v>0.26037145899658659</v>
      </c>
      <c r="M23" s="22">
        <v>0</v>
      </c>
      <c r="N23" s="22">
        <v>8.9938096892433759</v>
      </c>
      <c r="O23" s="22">
        <v>1.5987715181149649</v>
      </c>
      <c r="P23" s="22">
        <v>1.7903883895868098E-6</v>
      </c>
      <c r="Q23" s="22">
        <v>1.0470848949997178</v>
      </c>
      <c r="R23" s="22">
        <v>126.43470576857572</v>
      </c>
      <c r="S23" s="22">
        <v>2823.6292546666491</v>
      </c>
      <c r="T23" s="22">
        <v>0.34834279434567544</v>
      </c>
      <c r="U23" s="22">
        <v>0</v>
      </c>
      <c r="V23" s="22">
        <v>7.3820015619523502</v>
      </c>
      <c r="W23" s="22">
        <v>8.2414420226651717E-3</v>
      </c>
      <c r="X23" s="22">
        <v>0.17626692018775253</v>
      </c>
      <c r="Y23" s="22">
        <v>9.2040549886198466</v>
      </c>
      <c r="Z23" s="22">
        <v>2.8748960403930104</v>
      </c>
      <c r="AA23" s="22">
        <v>0</v>
      </c>
      <c r="AB23" s="22">
        <v>1.0359926793945316E-3</v>
      </c>
      <c r="AC23" s="22">
        <v>9.5224712477531056E-4</v>
      </c>
      <c r="AD23" s="22">
        <v>8.2583776648530093E-5</v>
      </c>
      <c r="AE23" s="22">
        <v>6.1966559415493476</v>
      </c>
      <c r="AF23" s="22">
        <v>0</v>
      </c>
      <c r="AG23" s="22">
        <v>17.972363308095588</v>
      </c>
      <c r="AH23" s="22">
        <v>0</v>
      </c>
      <c r="AI23" s="22">
        <v>129.27048178166621</v>
      </c>
      <c r="AJ23" s="22">
        <v>3.3728042878948049E-3</v>
      </c>
      <c r="AK23" s="22">
        <v>2.2976151142306462</v>
      </c>
      <c r="AL23" s="22">
        <v>0.14943314790495432</v>
      </c>
      <c r="AM23" s="22">
        <v>0.72969420937815743</v>
      </c>
      <c r="AN23" s="22">
        <v>140.46926048490792</v>
      </c>
      <c r="AO23" s="22">
        <v>6.6188670833686902E-2</v>
      </c>
      <c r="AP23" s="22">
        <v>4.2124204625268433</v>
      </c>
      <c r="AQ23" s="22">
        <v>144.3479419212313</v>
      </c>
      <c r="AR23" s="22">
        <v>7.2939250693859945</v>
      </c>
      <c r="AS23" s="22">
        <v>1.7237749212294231</v>
      </c>
      <c r="AT23" s="22">
        <v>309.96746676138656</v>
      </c>
      <c r="AU23" s="22">
        <v>8.2758192228249055</v>
      </c>
      <c r="AV23" s="22">
        <v>2.420137784616843</v>
      </c>
      <c r="AW23" s="22">
        <v>25.211270897564162</v>
      </c>
      <c r="AX23" s="22">
        <v>3.5929553487826413</v>
      </c>
      <c r="AY23" s="22">
        <v>31.941235410417782</v>
      </c>
      <c r="AZ23" s="22">
        <v>905.12061801520053</v>
      </c>
      <c r="BA23" s="22">
        <v>552.29142744892897</v>
      </c>
      <c r="BB23" s="22">
        <v>1.2549324999466564E-2</v>
      </c>
      <c r="BC23" s="22">
        <v>89.79112068213405</v>
      </c>
      <c r="BD23" s="22">
        <v>5645.8523985083111</v>
      </c>
    </row>
    <row r="24" spans="1:56" x14ac:dyDescent="0.3">
      <c r="A24" s="15" t="s">
        <v>20</v>
      </c>
      <c r="B24" s="22">
        <v>411.1635018526307</v>
      </c>
      <c r="C24" s="22">
        <v>0.91093242315266754</v>
      </c>
      <c r="D24" s="22">
        <v>14568.130470131477</v>
      </c>
      <c r="E24" s="22">
        <v>28.021735976942022</v>
      </c>
      <c r="F24" s="22">
        <v>0</v>
      </c>
      <c r="G24" s="22">
        <v>417.56498462264705</v>
      </c>
      <c r="H24" s="22">
        <v>9.2774701265500338E-3</v>
      </c>
      <c r="I24" s="22">
        <v>1517.6838799180612</v>
      </c>
      <c r="J24" s="22">
        <v>53116.761684576144</v>
      </c>
      <c r="K24" s="22">
        <v>3525.2353426423156</v>
      </c>
      <c r="L24" s="22">
        <v>888.82608968663078</v>
      </c>
      <c r="M24" s="22">
        <v>0</v>
      </c>
      <c r="N24" s="22">
        <v>653.51141505907697</v>
      </c>
      <c r="O24" s="22">
        <v>436.65247304903556</v>
      </c>
      <c r="P24" s="22">
        <v>2.0909849551437308E-3</v>
      </c>
      <c r="Q24" s="22">
        <v>3.8752761313153075</v>
      </c>
      <c r="R24" s="22">
        <v>261.59806350064645</v>
      </c>
      <c r="S24" s="22">
        <v>14089.726201964484</v>
      </c>
      <c r="T24" s="22">
        <v>2249.2742165969739</v>
      </c>
      <c r="U24" s="22">
        <v>36.440954442773489</v>
      </c>
      <c r="V24" s="22">
        <v>0</v>
      </c>
      <c r="W24" s="22">
        <v>474.70716471553669</v>
      </c>
      <c r="X24" s="22">
        <v>218.01618727220469</v>
      </c>
      <c r="Y24" s="22">
        <v>7296.8900024274544</v>
      </c>
      <c r="Z24" s="22">
        <v>21250.160605132111</v>
      </c>
      <c r="AA24" s="22">
        <v>0</v>
      </c>
      <c r="AB24" s="22">
        <v>0.61725646654716892</v>
      </c>
      <c r="AC24" s="22">
        <v>0.35298665880869984</v>
      </c>
      <c r="AD24" s="22">
        <v>9.6449147858291492E-2</v>
      </c>
      <c r="AE24" s="22">
        <v>319.73740129588901</v>
      </c>
      <c r="AF24" s="22">
        <v>163.25377157509544</v>
      </c>
      <c r="AG24" s="22">
        <v>274.79404799298896</v>
      </c>
      <c r="AH24" s="22">
        <v>72.557231811153528</v>
      </c>
      <c r="AI24" s="22">
        <v>11828.543834372105</v>
      </c>
      <c r="AJ24" s="22">
        <v>0.80606795007236676</v>
      </c>
      <c r="AK24" s="22">
        <v>0.12221047450922981</v>
      </c>
      <c r="AL24" s="22">
        <v>113.51399890447222</v>
      </c>
      <c r="AM24" s="22">
        <v>48.692999511784741</v>
      </c>
      <c r="AN24" s="22">
        <v>1.0990741381748246</v>
      </c>
      <c r="AO24" s="22">
        <v>6.6241133678808919E-2</v>
      </c>
      <c r="AP24" s="22">
        <v>180.9564723567469</v>
      </c>
      <c r="AQ24" s="22">
        <v>1433.2288027688462</v>
      </c>
      <c r="AR24" s="22">
        <v>1.3978140503497272</v>
      </c>
      <c r="AS24" s="22">
        <v>60.626670880806181</v>
      </c>
      <c r="AT24" s="22">
        <v>0.16988727232801598</v>
      </c>
      <c r="AU24" s="22">
        <v>2194.8734180514466</v>
      </c>
      <c r="AV24" s="22">
        <v>3182.4435881396635</v>
      </c>
      <c r="AW24" s="22">
        <v>2.1395802523450875</v>
      </c>
      <c r="AX24" s="22">
        <v>50.885869454755877</v>
      </c>
      <c r="AY24" s="22">
        <v>93.61084843533861</v>
      </c>
      <c r="AZ24" s="22">
        <v>84064.967569830071</v>
      </c>
      <c r="BA24" s="22">
        <v>110446.26446462589</v>
      </c>
      <c r="BB24" s="22">
        <v>59.073946134043631</v>
      </c>
      <c r="BC24" s="22">
        <v>18776.141692753012</v>
      </c>
      <c r="BD24" s="22">
        <v>354816.1967470154</v>
      </c>
    </row>
    <row r="25" spans="1:56" x14ac:dyDescent="0.3">
      <c r="A25" s="15" t="s">
        <v>21</v>
      </c>
      <c r="B25" s="22">
        <v>1012.4539095058808</v>
      </c>
      <c r="C25" s="22">
        <v>3.187644145455357E-6</v>
      </c>
      <c r="D25" s="22">
        <v>1.1077647858237371E-5</v>
      </c>
      <c r="E25" s="22">
        <v>2.8988326337249184E-4</v>
      </c>
      <c r="F25" s="22">
        <v>0</v>
      </c>
      <c r="G25" s="22">
        <v>0</v>
      </c>
      <c r="H25" s="22">
        <v>0</v>
      </c>
      <c r="I25" s="22">
        <v>5.0589910831524828E-3</v>
      </c>
      <c r="J25" s="22">
        <v>2.1993683514449297E-3</v>
      </c>
      <c r="K25" s="22">
        <v>4.8950925221786972E-5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5.9091335837057384E-2</v>
      </c>
      <c r="S25" s="22">
        <v>31.421997760476522</v>
      </c>
      <c r="T25" s="22">
        <v>0</v>
      </c>
      <c r="U25" s="22">
        <v>0</v>
      </c>
      <c r="V25" s="22">
        <v>1.3118712599353171E-5</v>
      </c>
      <c r="W25" s="22">
        <v>0</v>
      </c>
      <c r="X25" s="22">
        <v>0</v>
      </c>
      <c r="Y25" s="22">
        <v>7.0554862674774325E-6</v>
      </c>
      <c r="Z25" s="22">
        <v>272.76468865099633</v>
      </c>
      <c r="AA25" s="22">
        <v>0</v>
      </c>
      <c r="AB25" s="22">
        <v>0</v>
      </c>
      <c r="AC25" s="22">
        <v>0</v>
      </c>
      <c r="AD25" s="22">
        <v>0</v>
      </c>
      <c r="AE25" s="22">
        <v>1.3632585539738453E-5</v>
      </c>
      <c r="AF25" s="22">
        <v>0</v>
      </c>
      <c r="AG25" s="22">
        <v>3.1895676050359184E-3</v>
      </c>
      <c r="AH25" s="22">
        <v>0</v>
      </c>
      <c r="AI25" s="22">
        <v>43.080403920092557</v>
      </c>
      <c r="AJ25" s="22">
        <v>6.8572011145305905E-6</v>
      </c>
      <c r="AK25" s="22">
        <v>0</v>
      </c>
      <c r="AL25" s="22">
        <v>6.51645866723359E-6</v>
      </c>
      <c r="AM25" s="22">
        <v>0</v>
      </c>
      <c r="AN25" s="22">
        <v>0</v>
      </c>
      <c r="AO25" s="22">
        <v>0</v>
      </c>
      <c r="AP25" s="22">
        <v>1.5938909922873489E-4</v>
      </c>
      <c r="AQ25" s="22">
        <v>0</v>
      </c>
      <c r="AR25" s="22">
        <v>0</v>
      </c>
      <c r="AS25" s="22">
        <v>2596.8844476845175</v>
      </c>
      <c r="AT25" s="22">
        <v>2.2328424421286084E-6</v>
      </c>
      <c r="AU25" s="22">
        <v>0</v>
      </c>
      <c r="AV25" s="22">
        <v>129.84288688466614</v>
      </c>
      <c r="AW25" s="22">
        <v>1.6733054835947219E-5</v>
      </c>
      <c r="AX25" s="22">
        <v>0</v>
      </c>
      <c r="AY25" s="22">
        <v>0</v>
      </c>
      <c r="AZ25" s="22">
        <v>9.6006792712761957E-4</v>
      </c>
      <c r="BA25" s="22">
        <v>1.4418820377200283</v>
      </c>
      <c r="BB25" s="22">
        <v>0</v>
      </c>
      <c r="BC25" s="22">
        <v>57.618745479251999</v>
      </c>
      <c r="BD25" s="22">
        <v>4145.580039889328</v>
      </c>
    </row>
    <row r="26" spans="1:56" x14ac:dyDescent="0.3">
      <c r="A26" s="15" t="s">
        <v>22</v>
      </c>
      <c r="B26" s="22">
        <v>13.826122957250316</v>
      </c>
      <c r="C26" s="22">
        <v>1.7901397204602067E-2</v>
      </c>
      <c r="D26" s="22">
        <v>3.1026050455737555E-2</v>
      </c>
      <c r="E26" s="22">
        <v>1.6981474576479356</v>
      </c>
      <c r="F26" s="22">
        <v>0</v>
      </c>
      <c r="G26" s="22">
        <v>8.1422012503288271E-3</v>
      </c>
      <c r="H26" s="22">
        <v>2.7182160400486084E-5</v>
      </c>
      <c r="I26" s="22">
        <v>8.7707140064177196</v>
      </c>
      <c r="J26" s="22">
        <v>1385.4969603998966</v>
      </c>
      <c r="K26" s="22">
        <v>79.510171662378681</v>
      </c>
      <c r="L26" s="22">
        <v>0</v>
      </c>
      <c r="M26" s="22">
        <v>0</v>
      </c>
      <c r="N26" s="22">
        <v>1.2593517964447715E-2</v>
      </c>
      <c r="O26" s="22">
        <v>2.899041718158556E-2</v>
      </c>
      <c r="P26" s="22">
        <v>6.1263995109037304E-6</v>
      </c>
      <c r="Q26" s="22">
        <v>6.0862862459749492E-2</v>
      </c>
      <c r="R26" s="22">
        <v>3.2711931033228576</v>
      </c>
      <c r="S26" s="22">
        <v>147.50791007552138</v>
      </c>
      <c r="T26" s="22">
        <v>8.9219344859363514E-8</v>
      </c>
      <c r="U26" s="22">
        <v>4.7153407500303227E-3</v>
      </c>
      <c r="V26" s="22">
        <v>1.284589887273091</v>
      </c>
      <c r="W26" s="22">
        <v>6.875634708762611E-2</v>
      </c>
      <c r="X26" s="22">
        <v>0</v>
      </c>
      <c r="Y26" s="22">
        <v>1491.1676420350248</v>
      </c>
      <c r="Z26" s="22">
        <v>17.94579237297085</v>
      </c>
      <c r="AA26" s="22">
        <v>0</v>
      </c>
      <c r="AB26" s="22">
        <v>7.2202627559108043E-3</v>
      </c>
      <c r="AC26" s="22">
        <v>7.9659715317667423E-3</v>
      </c>
      <c r="AD26" s="22">
        <v>2.8258740495122408E-4</v>
      </c>
      <c r="AE26" s="22">
        <v>1.0071294092249155</v>
      </c>
      <c r="AF26" s="22">
        <v>0</v>
      </c>
      <c r="AG26" s="22">
        <v>5.4443021345182521</v>
      </c>
      <c r="AH26" s="22">
        <v>0</v>
      </c>
      <c r="AI26" s="22">
        <v>2.0097354366440379</v>
      </c>
      <c r="AJ26" s="22">
        <v>0.26906623304874039</v>
      </c>
      <c r="AK26" s="22">
        <v>6.240636338019391E-3</v>
      </c>
      <c r="AL26" s="22">
        <v>35.452810350978162</v>
      </c>
      <c r="AM26" s="22">
        <v>0.27502558272866201</v>
      </c>
      <c r="AN26" s="22">
        <v>2.6918331141925215E-2</v>
      </c>
      <c r="AO26" s="22">
        <v>3.119541271138285E-3</v>
      </c>
      <c r="AP26" s="22">
        <v>30.253683028399728</v>
      </c>
      <c r="AQ26" s="22">
        <v>5.0432259951256964E-3</v>
      </c>
      <c r="AR26" s="22">
        <v>64.238131751581506</v>
      </c>
      <c r="AS26" s="22">
        <v>2.2574701274687508</v>
      </c>
      <c r="AT26" s="22">
        <v>2.3357504554334285E-3</v>
      </c>
      <c r="AU26" s="22">
        <v>3.5080432720352331E-3</v>
      </c>
      <c r="AV26" s="22">
        <v>0.38186142254398298</v>
      </c>
      <c r="AW26" s="22">
        <v>3.3229999410029694E-2</v>
      </c>
      <c r="AX26" s="22">
        <v>0.7382875466222425</v>
      </c>
      <c r="AY26" s="22">
        <v>0.13832635816520303</v>
      </c>
      <c r="AZ26" s="22">
        <v>23.955385045321545</v>
      </c>
      <c r="BA26" s="22">
        <v>1514.2310022284405</v>
      </c>
      <c r="BB26" s="22">
        <v>0.10533871401440582</v>
      </c>
      <c r="BC26" s="22">
        <v>112.06204626880695</v>
      </c>
      <c r="BD26" s="22">
        <v>4943.6277314779209</v>
      </c>
    </row>
    <row r="27" spans="1:56" x14ac:dyDescent="0.3">
      <c r="A27" s="15" t="s">
        <v>23</v>
      </c>
      <c r="B27" s="22">
        <v>148.54457420917501</v>
      </c>
      <c r="C27" s="22">
        <v>2015.0584116234852</v>
      </c>
      <c r="D27" s="22">
        <v>576.23096892155672</v>
      </c>
      <c r="E27" s="22">
        <v>754.16268372051888</v>
      </c>
      <c r="F27" s="22">
        <v>0</v>
      </c>
      <c r="G27" s="22">
        <v>308.73855716542863</v>
      </c>
      <c r="H27" s="22">
        <v>0</v>
      </c>
      <c r="I27" s="22">
        <v>52.003442422719594</v>
      </c>
      <c r="J27" s="22">
        <v>3384.641216107641</v>
      </c>
      <c r="K27" s="22">
        <v>181.71093862897834</v>
      </c>
      <c r="L27" s="22">
        <v>1180.3872196291011</v>
      </c>
      <c r="M27" s="22">
        <v>559.70121894983924</v>
      </c>
      <c r="N27" s="22">
        <v>309.8964640578572</v>
      </c>
      <c r="O27" s="22">
        <v>90.921004987842053</v>
      </c>
      <c r="P27" s="22">
        <v>114.89112032526248</v>
      </c>
      <c r="Q27" s="22">
        <v>78.272029619264117</v>
      </c>
      <c r="R27" s="22">
        <v>3541.9595748102665</v>
      </c>
      <c r="S27" s="22">
        <v>84.439405573019911</v>
      </c>
      <c r="T27" s="22">
        <v>134.55005109671225</v>
      </c>
      <c r="U27" s="22">
        <v>703.0879463570534</v>
      </c>
      <c r="V27" s="22">
        <v>290.90754031019986</v>
      </c>
      <c r="W27" s="22">
        <v>16.050335856739693</v>
      </c>
      <c r="X27" s="22">
        <v>82.367713998083417</v>
      </c>
      <c r="Y27" s="22">
        <v>0</v>
      </c>
      <c r="Z27" s="22">
        <v>199.85428315270869</v>
      </c>
      <c r="AA27" s="22">
        <v>0</v>
      </c>
      <c r="AB27" s="22">
        <v>8.2197085082777264</v>
      </c>
      <c r="AC27" s="22">
        <v>8.4594155657666477</v>
      </c>
      <c r="AD27" s="22">
        <v>18.319287142281375</v>
      </c>
      <c r="AE27" s="22">
        <v>9107.5320834186568</v>
      </c>
      <c r="AF27" s="22">
        <v>777.44674092788478</v>
      </c>
      <c r="AG27" s="22">
        <v>54.415273284400001</v>
      </c>
      <c r="AH27" s="22">
        <v>4.3336202018932992</v>
      </c>
      <c r="AI27" s="22">
        <v>1574.4411942492334</v>
      </c>
      <c r="AJ27" s="22">
        <v>30.997783084441693</v>
      </c>
      <c r="AK27" s="22">
        <v>65.37567184406582</v>
      </c>
      <c r="AL27" s="22">
        <v>68.419242980409152</v>
      </c>
      <c r="AM27" s="22">
        <v>0</v>
      </c>
      <c r="AN27" s="22">
        <v>1387.6605376212938</v>
      </c>
      <c r="AO27" s="22">
        <v>449.41579000804109</v>
      </c>
      <c r="AP27" s="22">
        <v>118.50148647438748</v>
      </c>
      <c r="AQ27" s="22">
        <v>8578.916618862535</v>
      </c>
      <c r="AR27" s="22">
        <v>1123.1060890613237</v>
      </c>
      <c r="AS27" s="22">
        <v>10.975749257928673</v>
      </c>
      <c r="AT27" s="22">
        <v>608.77385882730016</v>
      </c>
      <c r="AU27" s="22">
        <v>112.96849363701432</v>
      </c>
      <c r="AV27" s="22">
        <v>1467.6027557771827</v>
      </c>
      <c r="AW27" s="22">
        <v>276.31788243431629</v>
      </c>
      <c r="AX27" s="22">
        <v>10988.711741788693</v>
      </c>
      <c r="AY27" s="22">
        <v>263.59982892355549</v>
      </c>
      <c r="AZ27" s="22">
        <v>3243.8451059482913</v>
      </c>
      <c r="BA27" s="22">
        <v>953.35688684792558</v>
      </c>
      <c r="BB27" s="22">
        <v>0</v>
      </c>
      <c r="BC27" s="22">
        <v>22583.764476940221</v>
      </c>
      <c r="BD27" s="22">
        <v>78693.854025140798</v>
      </c>
    </row>
    <row r="28" spans="1:56" x14ac:dyDescent="0.3">
      <c r="A28" s="15" t="s">
        <v>24</v>
      </c>
      <c r="B28" s="22">
        <v>14.051972588524512</v>
      </c>
      <c r="C28" s="22">
        <v>1.6246233300046651</v>
      </c>
      <c r="D28" s="22">
        <v>82.247467601323407</v>
      </c>
      <c r="E28" s="22">
        <v>17.345460558222985</v>
      </c>
      <c r="F28" s="22">
        <v>0</v>
      </c>
      <c r="G28" s="22">
        <v>0.89493255411915607</v>
      </c>
      <c r="H28" s="22">
        <v>68.633195716484153</v>
      </c>
      <c r="I28" s="22">
        <v>84.337985378712901</v>
      </c>
      <c r="J28" s="22">
        <v>588044.28229921428</v>
      </c>
      <c r="K28" s="22">
        <v>8883.6873970552424</v>
      </c>
      <c r="L28" s="22">
        <v>2.1274404979711994</v>
      </c>
      <c r="M28" s="22">
        <v>0</v>
      </c>
      <c r="N28" s="22">
        <v>38.529245536486343</v>
      </c>
      <c r="O28" s="22">
        <v>3.1778489560817209</v>
      </c>
      <c r="P28" s="22">
        <v>2.5987499246137965E-5</v>
      </c>
      <c r="Q28" s="22">
        <v>52.879042446674219</v>
      </c>
      <c r="R28" s="22">
        <v>71.588563784931594</v>
      </c>
      <c r="S28" s="22">
        <v>745.7147461325136</v>
      </c>
      <c r="T28" s="22">
        <v>3.7845844906898798E-7</v>
      </c>
      <c r="U28" s="22">
        <v>21.981190728404407</v>
      </c>
      <c r="V28" s="22">
        <v>334.608165696855</v>
      </c>
      <c r="W28" s="22">
        <v>81106.778096310067</v>
      </c>
      <c r="X28" s="22">
        <v>61.441295931903845</v>
      </c>
      <c r="Y28" s="22">
        <v>13.343583712403266</v>
      </c>
      <c r="Z28" s="22">
        <v>0</v>
      </c>
      <c r="AA28" s="22">
        <v>0</v>
      </c>
      <c r="AB28" s="22">
        <v>0.68784435710910308</v>
      </c>
      <c r="AC28" s="22">
        <v>0.87559954025811071</v>
      </c>
      <c r="AD28" s="22">
        <v>1.1987040610178413E-3</v>
      </c>
      <c r="AE28" s="22">
        <v>52744.060176156388</v>
      </c>
      <c r="AF28" s="22">
        <v>0</v>
      </c>
      <c r="AG28" s="22">
        <v>1037.1544534480961</v>
      </c>
      <c r="AH28" s="22">
        <v>0</v>
      </c>
      <c r="AI28" s="22">
        <v>59.282377169669076</v>
      </c>
      <c r="AJ28" s="22">
        <v>0.75174120693607083</v>
      </c>
      <c r="AK28" s="22">
        <v>0.29563295041403403</v>
      </c>
      <c r="AL28" s="22">
        <v>144210.94916235044</v>
      </c>
      <c r="AM28" s="22">
        <v>4448.4833736288747</v>
      </c>
      <c r="AN28" s="22">
        <v>1.5428642163627415</v>
      </c>
      <c r="AO28" s="22">
        <v>6.5289880983974535E-4</v>
      </c>
      <c r="AP28" s="22">
        <v>30248.645874303933</v>
      </c>
      <c r="AQ28" s="22">
        <v>0.55433870748097425</v>
      </c>
      <c r="AR28" s="22">
        <v>2.3454203803348355</v>
      </c>
      <c r="AS28" s="22">
        <v>34779.49382601332</v>
      </c>
      <c r="AT28" s="22">
        <v>2.2153411732739423E-2</v>
      </c>
      <c r="AU28" s="22">
        <v>1.1848038436397937E-5</v>
      </c>
      <c r="AV28" s="22">
        <v>6.7317156066509636</v>
      </c>
      <c r="AW28" s="22">
        <v>9.655377743368744</v>
      </c>
      <c r="AX28" s="22">
        <v>121279.33826832405</v>
      </c>
      <c r="AY28" s="22">
        <v>318.80855049969853</v>
      </c>
      <c r="AZ28" s="22">
        <v>423.29641533437393</v>
      </c>
      <c r="BA28" s="22">
        <v>14784.224865201251</v>
      </c>
      <c r="BB28" s="22">
        <v>5108.6210236667903</v>
      </c>
      <c r="BC28" s="22">
        <v>2258.8901590777091</v>
      </c>
      <c r="BD28" s="22">
        <v>1091373.9876568429</v>
      </c>
    </row>
    <row r="29" spans="1:56" x14ac:dyDescent="0.3">
      <c r="A29" s="15" t="s">
        <v>25</v>
      </c>
      <c r="B29" s="22">
        <v>0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</row>
    <row r="30" spans="1:56" x14ac:dyDescent="0.3">
      <c r="A30" s="15" t="s">
        <v>26</v>
      </c>
      <c r="B30" s="22">
        <v>4.4347716845110206E-6</v>
      </c>
      <c r="C30" s="22">
        <v>7.8315213940096983E-7</v>
      </c>
      <c r="D30" s="22">
        <v>2.7215972749272702E-6</v>
      </c>
      <c r="E30" s="22">
        <v>0.8786034893980923</v>
      </c>
      <c r="F30" s="22">
        <v>0</v>
      </c>
      <c r="G30" s="22">
        <v>8.2657606030662415E-3</v>
      </c>
      <c r="H30" s="22">
        <v>0</v>
      </c>
      <c r="I30" s="22">
        <v>1.2429115388020607E-3</v>
      </c>
      <c r="J30" s="22">
        <v>5.4034890695706214E-4</v>
      </c>
      <c r="K30" s="22">
        <v>1.2026443374413437E-5</v>
      </c>
      <c r="L30" s="22">
        <v>0</v>
      </c>
      <c r="M30" s="22">
        <v>0</v>
      </c>
      <c r="N30" s="22">
        <v>0</v>
      </c>
      <c r="O30" s="22">
        <v>0</v>
      </c>
      <c r="P30" s="22">
        <v>4.1104446656105109</v>
      </c>
      <c r="Q30" s="22">
        <v>0</v>
      </c>
      <c r="R30" s="22">
        <v>4.7150859612596894E-4</v>
      </c>
      <c r="S30" s="22">
        <v>4.3014987068621417E-5</v>
      </c>
      <c r="T30" s="22">
        <v>0</v>
      </c>
      <c r="U30" s="22">
        <v>0</v>
      </c>
      <c r="V30" s="22">
        <v>3.2230535685790146E-6</v>
      </c>
      <c r="W30" s="22">
        <v>0</v>
      </c>
      <c r="X30" s="22">
        <v>0</v>
      </c>
      <c r="Y30" s="22">
        <v>1.7334178197923628E-6</v>
      </c>
      <c r="Z30" s="22">
        <v>2.1038373542783337E-4</v>
      </c>
      <c r="AA30" s="22">
        <v>0</v>
      </c>
      <c r="AB30" s="22">
        <v>0</v>
      </c>
      <c r="AC30" s="22">
        <v>10.152715666451932</v>
      </c>
      <c r="AD30" s="22">
        <v>0</v>
      </c>
      <c r="AE30" s="22">
        <v>3.3493037628539199E-6</v>
      </c>
      <c r="AF30" s="22">
        <v>0</v>
      </c>
      <c r="AG30" s="22">
        <v>7.8362470202616606E-4</v>
      </c>
      <c r="AH30" s="22">
        <v>0</v>
      </c>
      <c r="AI30" s="22">
        <v>3.5505914122552777E-3</v>
      </c>
      <c r="AJ30" s="22">
        <v>1.6847023940246647E-6</v>
      </c>
      <c r="AK30" s="22">
        <v>0.11099735666974664</v>
      </c>
      <c r="AL30" s="22">
        <v>1.6009875361520184E-6</v>
      </c>
      <c r="AM30" s="22">
        <v>0</v>
      </c>
      <c r="AN30" s="22">
        <v>4.1328803015331208E-3</v>
      </c>
      <c r="AO30" s="22">
        <v>0</v>
      </c>
      <c r="AP30" s="22">
        <v>3.9159300211142535E-5</v>
      </c>
      <c r="AQ30" s="22">
        <v>0</v>
      </c>
      <c r="AR30" s="22">
        <v>43.012656532470125</v>
      </c>
      <c r="AS30" s="22">
        <v>3.063911187761893E-6</v>
      </c>
      <c r="AT30" s="22">
        <v>0.85845882834853837</v>
      </c>
      <c r="AU30" s="22">
        <v>0</v>
      </c>
      <c r="AV30" s="22">
        <v>7.9384527727276237E-5</v>
      </c>
      <c r="AW30" s="22">
        <v>0.8584623908140584</v>
      </c>
      <c r="AX30" s="22">
        <v>0</v>
      </c>
      <c r="AY30" s="22">
        <v>9.735294755997085</v>
      </c>
      <c r="AZ30" s="22">
        <v>2.3587301994553201E-4</v>
      </c>
      <c r="BA30" s="22">
        <v>0.35424688298855311</v>
      </c>
      <c r="BB30" s="22">
        <v>0</v>
      </c>
      <c r="BC30" s="22">
        <v>22.507427242257535</v>
      </c>
      <c r="BD30" s="22">
        <v>92.598937873978059</v>
      </c>
    </row>
    <row r="31" spans="1:56" x14ac:dyDescent="0.3">
      <c r="A31" s="15" t="s">
        <v>27</v>
      </c>
      <c r="B31" s="22">
        <v>0.17315872979342217</v>
      </c>
      <c r="C31" s="22">
        <v>4.4393650745893796E-3</v>
      </c>
      <c r="D31" s="22">
        <v>87.653502683993011</v>
      </c>
      <c r="E31" s="22">
        <v>3.9551644905176139E-2</v>
      </c>
      <c r="F31" s="22">
        <v>0</v>
      </c>
      <c r="G31" s="22">
        <v>2.0788613667794215E-3</v>
      </c>
      <c r="H31" s="22">
        <v>2.5356216674605022E-4</v>
      </c>
      <c r="I31" s="22">
        <v>30.825272205265737</v>
      </c>
      <c r="J31" s="22">
        <v>274.50768193612657</v>
      </c>
      <c r="K31" s="22">
        <v>20.312704525647238</v>
      </c>
      <c r="L31" s="22">
        <v>0</v>
      </c>
      <c r="M31" s="22">
        <v>0</v>
      </c>
      <c r="N31" s="22">
        <v>4.3753402727371793E-3</v>
      </c>
      <c r="O31" s="22">
        <v>9.3184981875341511E-3</v>
      </c>
      <c r="P31" s="22">
        <v>3.6062904174500496</v>
      </c>
      <c r="Q31" s="22">
        <v>1.3504190334869786</v>
      </c>
      <c r="R31" s="22">
        <v>0.49505353064588387</v>
      </c>
      <c r="S31" s="22">
        <v>1502.5789629592914</v>
      </c>
      <c r="T31" s="22">
        <v>8.3226094117959601E-7</v>
      </c>
      <c r="U31" s="22">
        <v>1.2833132285557168E-3</v>
      </c>
      <c r="V31" s="22">
        <v>12.341473751297915</v>
      </c>
      <c r="W31" s="22">
        <v>1.8701820111134082E-2</v>
      </c>
      <c r="X31" s="22">
        <v>2.1531184804220969E-3</v>
      </c>
      <c r="Y31" s="22">
        <v>480.49949684543412</v>
      </c>
      <c r="Z31" s="22">
        <v>1.3799248989877888</v>
      </c>
      <c r="AA31" s="22">
        <v>0</v>
      </c>
      <c r="AB31" s="22">
        <v>0.74716675694271262</v>
      </c>
      <c r="AC31" s="22">
        <v>0</v>
      </c>
      <c r="AD31" s="22">
        <v>2.6360478210295073E-3</v>
      </c>
      <c r="AE31" s="22">
        <v>697.20061150197466</v>
      </c>
      <c r="AF31" s="22">
        <v>0</v>
      </c>
      <c r="AG31" s="22">
        <v>0.63205075348123108</v>
      </c>
      <c r="AH31" s="22">
        <v>0</v>
      </c>
      <c r="AI31" s="22">
        <v>0.3662129007210147</v>
      </c>
      <c r="AJ31" s="22">
        <v>1.880236381562272E-3</v>
      </c>
      <c r="AK31" s="22">
        <v>49.108242927275228</v>
      </c>
      <c r="AL31" s="22">
        <v>1.9189583642306263</v>
      </c>
      <c r="AM31" s="22">
        <v>26.645576439946652</v>
      </c>
      <c r="AN31" s="22">
        <v>89.218823888480941</v>
      </c>
      <c r="AO31" s="22">
        <v>2.3700698182117339E-3</v>
      </c>
      <c r="AP31" s="22">
        <v>0.4529453701993158</v>
      </c>
      <c r="AQ31" s="22">
        <v>1.2856274433257872E-3</v>
      </c>
      <c r="AR31" s="22">
        <v>74.556708016705144</v>
      </c>
      <c r="AS31" s="22">
        <v>0.24083610723715521</v>
      </c>
      <c r="AT31" s="22">
        <v>4.151015208796351E-3</v>
      </c>
      <c r="AU31" s="22">
        <v>2.6384983949359064</v>
      </c>
      <c r="AV31" s="22">
        <v>2.8907261503802735</v>
      </c>
      <c r="AW31" s="22">
        <v>0.48578809962455061</v>
      </c>
      <c r="AX31" s="22">
        <v>0.18917392460416022</v>
      </c>
      <c r="AY31" s="22">
        <v>2.2355730690343028</v>
      </c>
      <c r="AZ31" s="22">
        <v>0.41817762326336033</v>
      </c>
      <c r="BA31" s="22">
        <v>27.832661437853734</v>
      </c>
      <c r="BB31" s="22">
        <v>2.6909972268625328E-2</v>
      </c>
      <c r="BC31" s="22">
        <v>865.72381245472752</v>
      </c>
      <c r="BD31" s="22">
        <v>4259.3478750240356</v>
      </c>
    </row>
    <row r="32" spans="1:56" x14ac:dyDescent="0.3">
      <c r="A32" s="15" t="s">
        <v>28</v>
      </c>
      <c r="B32" s="22">
        <v>1.2876874196633905</v>
      </c>
      <c r="C32" s="22">
        <v>308.4376193977248</v>
      </c>
      <c r="D32" s="22">
        <v>6396.778786795041</v>
      </c>
      <c r="E32" s="22">
        <v>0</v>
      </c>
      <c r="F32" s="22">
        <v>0</v>
      </c>
      <c r="G32" s="22">
        <v>126.32325765077474</v>
      </c>
      <c r="H32" s="22">
        <v>0</v>
      </c>
      <c r="I32" s="22">
        <v>3.3163412362445044</v>
      </c>
      <c r="J32" s="22">
        <v>2.2878444526344057</v>
      </c>
      <c r="K32" s="22">
        <v>0</v>
      </c>
      <c r="L32" s="22">
        <v>0</v>
      </c>
      <c r="M32" s="22">
        <v>0</v>
      </c>
      <c r="N32" s="22">
        <v>1.7913084049787835</v>
      </c>
      <c r="O32" s="22">
        <v>0</v>
      </c>
      <c r="P32" s="22">
        <v>0</v>
      </c>
      <c r="Q32" s="22">
        <v>0</v>
      </c>
      <c r="R32" s="22">
        <v>987.62968236559641</v>
      </c>
      <c r="S32" s="22">
        <v>1798.7037618726119</v>
      </c>
      <c r="T32" s="22">
        <v>0.2822166834475473</v>
      </c>
      <c r="U32" s="22">
        <v>0.16059192028814412</v>
      </c>
      <c r="V32" s="22">
        <v>0.80945412762884394</v>
      </c>
      <c r="W32" s="22">
        <v>0.14406039908201157</v>
      </c>
      <c r="X32" s="22">
        <v>2.3740445274949535</v>
      </c>
      <c r="Y32" s="22">
        <v>55.254838397082864</v>
      </c>
      <c r="Z32" s="22">
        <v>0</v>
      </c>
      <c r="AA32" s="22">
        <v>0</v>
      </c>
      <c r="AB32" s="22">
        <v>0</v>
      </c>
      <c r="AC32" s="22">
        <v>1.9707934923596508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489.52845389863671</v>
      </c>
      <c r="AJ32" s="22">
        <v>0</v>
      </c>
      <c r="AK32" s="22">
        <v>0</v>
      </c>
      <c r="AL32" s="22">
        <v>0</v>
      </c>
      <c r="AM32" s="22">
        <v>0</v>
      </c>
      <c r="AN32" s="22">
        <v>0.25682899016670097</v>
      </c>
      <c r="AO32" s="22">
        <v>2.1331566470627372</v>
      </c>
      <c r="AP32" s="22">
        <v>0</v>
      </c>
      <c r="AQ32" s="22">
        <v>0</v>
      </c>
      <c r="AR32" s="22">
        <v>0</v>
      </c>
      <c r="AS32" s="22">
        <v>0.53786485067095324</v>
      </c>
      <c r="AT32" s="22">
        <v>0</v>
      </c>
      <c r="AU32" s="22">
        <v>0</v>
      </c>
      <c r="AV32" s="22">
        <v>0.23911664601727337</v>
      </c>
      <c r="AW32" s="22">
        <v>0.70199923978898271</v>
      </c>
      <c r="AX32" s="22">
        <v>0</v>
      </c>
      <c r="AY32" s="22">
        <v>0</v>
      </c>
      <c r="AZ32" s="22">
        <v>12.092807762285908</v>
      </c>
      <c r="BA32" s="22">
        <v>0</v>
      </c>
      <c r="BB32" s="22">
        <v>0</v>
      </c>
      <c r="BC32" s="22">
        <v>84.701610545506895</v>
      </c>
      <c r="BD32" s="22">
        <v>10277.744127722788</v>
      </c>
    </row>
    <row r="33" spans="1:56" x14ac:dyDescent="0.3">
      <c r="A33" s="15" t="s">
        <v>29</v>
      </c>
      <c r="B33" s="22">
        <v>0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56.469008133921754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367.19008749186304</v>
      </c>
      <c r="AT33" s="22">
        <v>0</v>
      </c>
      <c r="AU33" s="22">
        <v>0</v>
      </c>
      <c r="AV33" s="22">
        <v>0</v>
      </c>
      <c r="AW33" s="22">
        <v>0</v>
      </c>
      <c r="AX33" s="22">
        <v>53.899006274322453</v>
      </c>
      <c r="AY33" s="22">
        <v>0</v>
      </c>
      <c r="AZ33" s="22">
        <v>0</v>
      </c>
      <c r="BA33" s="22">
        <v>0</v>
      </c>
      <c r="BB33" s="22">
        <v>396.35172004099132</v>
      </c>
      <c r="BC33" s="22">
        <v>0</v>
      </c>
      <c r="BD33" s="22">
        <v>873.9098219410987</v>
      </c>
    </row>
    <row r="34" spans="1:56" x14ac:dyDescent="0.3">
      <c r="A34" s="15" t="s">
        <v>30</v>
      </c>
      <c r="B34" s="22">
        <v>5.7249454729589866E-2</v>
      </c>
      <c r="C34" s="22">
        <v>3.9585157837550067E-2</v>
      </c>
      <c r="D34" s="22">
        <v>7.6566934153389E-5</v>
      </c>
      <c r="E34" s="22">
        <v>2.5835327821255381E-4</v>
      </c>
      <c r="F34" s="22">
        <v>0</v>
      </c>
      <c r="G34" s="22">
        <v>1.4414457908773848E-5</v>
      </c>
      <c r="H34" s="22">
        <v>6.2342170422186333E-7</v>
      </c>
      <c r="I34" s="22">
        <v>7.6185254036927136E-2</v>
      </c>
      <c r="J34" s="22">
        <v>2.3120366965704462</v>
      </c>
      <c r="K34" s="22">
        <v>0.14068510463302622</v>
      </c>
      <c r="L34" s="22">
        <v>0</v>
      </c>
      <c r="M34" s="22">
        <v>0</v>
      </c>
      <c r="N34" s="22">
        <v>2.1358062320673261E-5</v>
      </c>
      <c r="O34" s="22">
        <v>5.3039429688775322E-5</v>
      </c>
      <c r="P34" s="22">
        <v>1.4050871481735844E-7</v>
      </c>
      <c r="Q34" s="22">
        <v>1.9166593687684828E-4</v>
      </c>
      <c r="R34" s="22">
        <v>1.293038647052652E-3</v>
      </c>
      <c r="S34" s="22">
        <v>1.0332275631569945</v>
      </c>
      <c r="T34" s="22">
        <v>2.0462419175772319E-9</v>
      </c>
      <c r="U34" s="22">
        <v>6.7355791188729642E-6</v>
      </c>
      <c r="V34" s="22">
        <v>4.0067782226479526E-2</v>
      </c>
      <c r="W34" s="22">
        <v>1.2439767457545257E-4</v>
      </c>
      <c r="X34" s="22">
        <v>1.3972320820073565E-5</v>
      </c>
      <c r="Y34" s="22">
        <v>0.60832621164349909</v>
      </c>
      <c r="Z34" s="22">
        <v>8.8331136337841537E-3</v>
      </c>
      <c r="AA34" s="22">
        <v>0</v>
      </c>
      <c r="AB34" s="22">
        <v>3.3963826088216746E-5</v>
      </c>
      <c r="AC34" s="22">
        <v>1.409508151604726E-5</v>
      </c>
      <c r="AD34" s="22">
        <v>6.4811302336062854E-6</v>
      </c>
      <c r="AE34" s="22">
        <v>4.2212446441525063E-4</v>
      </c>
      <c r="AF34" s="22">
        <v>0</v>
      </c>
      <c r="AG34" s="22">
        <v>1.9963572870127558E-3</v>
      </c>
      <c r="AH34" s="22">
        <v>0</v>
      </c>
      <c r="AI34" s="22">
        <v>4.5596344868451717E-3</v>
      </c>
      <c r="AJ34" s="22">
        <v>1.1982552591293922E-5</v>
      </c>
      <c r="AK34" s="22">
        <v>4.9630061952683378E-6</v>
      </c>
      <c r="AL34" s="22">
        <v>3.9542296676856881E-3</v>
      </c>
      <c r="AM34" s="22">
        <v>5.0284639315714686E-4</v>
      </c>
      <c r="AN34" s="22">
        <v>0.16419226907940596</v>
      </c>
      <c r="AO34" s="22">
        <v>4.6863484276117669E-6</v>
      </c>
      <c r="AP34" s="22">
        <v>15.275297419531123</v>
      </c>
      <c r="AQ34" s="22">
        <v>8.9235419963118611E-6</v>
      </c>
      <c r="AR34" s="22">
        <v>6.82103954470861E-5</v>
      </c>
      <c r="AS34" s="22">
        <v>1.6615972729423143E-3</v>
      </c>
      <c r="AT34" s="22">
        <v>1.2708606551999694E-7</v>
      </c>
      <c r="AU34" s="22">
        <v>1.4307221787221643E-6</v>
      </c>
      <c r="AV34" s="22">
        <v>8.9377643365626136E-5</v>
      </c>
      <c r="AW34" s="22">
        <v>0.56447423113269191</v>
      </c>
      <c r="AX34" s="22">
        <v>1.3085935914669816E-3</v>
      </c>
      <c r="AY34" s="22">
        <v>1.1323677670814397E-4</v>
      </c>
      <c r="AZ34" s="22">
        <v>2.5265563355334648E-3</v>
      </c>
      <c r="BA34" s="22">
        <v>0.12659971652691404</v>
      </c>
      <c r="BB34" s="22">
        <v>1.8605234980660382E-4</v>
      </c>
      <c r="BC34" s="22">
        <v>1.877378811699361</v>
      </c>
      <c r="BD34" s="22">
        <v>22.343668564694859</v>
      </c>
    </row>
    <row r="35" spans="1:56" x14ac:dyDescent="0.3">
      <c r="A35" s="17" t="s">
        <v>31</v>
      </c>
      <c r="B35" s="22">
        <v>0.848187341116306</v>
      </c>
      <c r="C35" s="22">
        <v>0.13965709409223298</v>
      </c>
      <c r="D35" s="22">
        <v>0.49232638724093936</v>
      </c>
      <c r="E35" s="22">
        <v>12.674477887416257</v>
      </c>
      <c r="F35" s="22">
        <v>0</v>
      </c>
      <c r="G35" s="22">
        <v>1.3944447603024754E-6</v>
      </c>
      <c r="H35" s="22">
        <v>1.0621020924303855E-4</v>
      </c>
      <c r="I35" s="22">
        <v>234.04115071219937</v>
      </c>
      <c r="J35" s="22">
        <v>2550.8591753548262</v>
      </c>
      <c r="K35" s="22">
        <v>2.1680149741502728</v>
      </c>
      <c r="L35" s="22">
        <v>0</v>
      </c>
      <c r="M35" s="22">
        <v>0</v>
      </c>
      <c r="N35" s="22">
        <v>9.1369716024874796E-4</v>
      </c>
      <c r="O35" s="22">
        <v>3.2185699182533619E-4</v>
      </c>
      <c r="P35" s="22">
        <v>2.3937985957433259E-5</v>
      </c>
      <c r="Q35" s="22">
        <v>1.5502444273046714E-2</v>
      </c>
      <c r="R35" s="22">
        <v>84.070788526033596</v>
      </c>
      <c r="S35" s="22">
        <v>1789.2679343399809</v>
      </c>
      <c r="T35" s="22">
        <v>3.4861119007561884E-7</v>
      </c>
      <c r="U35" s="22">
        <v>2.3829624383278806E-4</v>
      </c>
      <c r="V35" s="22">
        <v>0.57837009972700826</v>
      </c>
      <c r="W35" s="22">
        <v>5.0571863306969774E-4</v>
      </c>
      <c r="X35" s="22">
        <v>9.0877420362373929E-5</v>
      </c>
      <c r="Y35" s="22">
        <v>299.64035944130438</v>
      </c>
      <c r="Z35" s="22">
        <v>48.903571014844957</v>
      </c>
      <c r="AA35" s="22">
        <v>0</v>
      </c>
      <c r="AB35" s="22">
        <v>3.9115337563784694E-3</v>
      </c>
      <c r="AC35" s="22">
        <v>0</v>
      </c>
      <c r="AD35" s="22">
        <v>1.1041678426995101E-3</v>
      </c>
      <c r="AE35" s="22">
        <v>7.8328726657719754</v>
      </c>
      <c r="AF35" s="22">
        <v>0</v>
      </c>
      <c r="AG35" s="22">
        <v>0</v>
      </c>
      <c r="AH35" s="22">
        <v>0</v>
      </c>
      <c r="AI35" s="22">
        <v>1.581989146081749</v>
      </c>
      <c r="AJ35" s="22">
        <v>0.29987938663136104</v>
      </c>
      <c r="AK35" s="22">
        <v>3.4861119007561886E-5</v>
      </c>
      <c r="AL35" s="22">
        <v>0.65838358527241914</v>
      </c>
      <c r="AM35" s="22">
        <v>740.83054567735724</v>
      </c>
      <c r="AN35" s="22">
        <v>7.1788387729813836E-3</v>
      </c>
      <c r="AO35" s="22">
        <v>1.1879683338196089E-3</v>
      </c>
      <c r="AP35" s="22">
        <v>7.0237912187303326</v>
      </c>
      <c r="AQ35" s="22">
        <v>0</v>
      </c>
      <c r="AR35" s="22">
        <v>5.2039518749656382E-3</v>
      </c>
      <c r="AS35" s="22">
        <v>1.2606815278045582</v>
      </c>
      <c r="AT35" s="22">
        <v>9.7614136191642178E-2</v>
      </c>
      <c r="AU35" s="22">
        <v>7.0420501559444214E-4</v>
      </c>
      <c r="AV35" s="22">
        <v>14.129758964927479</v>
      </c>
      <c r="AW35" s="22">
        <v>0.73375745840613305</v>
      </c>
      <c r="AX35" s="22">
        <v>4.1705518706046537E-4</v>
      </c>
      <c r="AY35" s="22">
        <v>0</v>
      </c>
      <c r="AZ35" s="22">
        <v>41.98231466348799</v>
      </c>
      <c r="BA35" s="22">
        <v>63041.674618454665</v>
      </c>
      <c r="BB35" s="22">
        <v>6.2633810483586191E-5</v>
      </c>
      <c r="BC35" s="22">
        <v>690.53824355053166</v>
      </c>
      <c r="BD35" s="22">
        <v>69572.365973606487</v>
      </c>
    </row>
    <row r="36" spans="1:56" x14ac:dyDescent="0.3">
      <c r="A36" s="15" t="s">
        <v>32</v>
      </c>
      <c r="B36" s="22">
        <v>0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</row>
    <row r="37" spans="1:56" x14ac:dyDescent="0.3">
      <c r="A37" s="15" t="s">
        <v>33</v>
      </c>
      <c r="B37" s="22">
        <v>126.84052787991547</v>
      </c>
      <c r="C37" s="22">
        <v>9217.1648467055329</v>
      </c>
      <c r="D37" s="22">
        <v>20335.43115784277</v>
      </c>
      <c r="E37" s="22">
        <v>222.30321668983419</v>
      </c>
      <c r="F37" s="22">
        <v>1.2870970081917428</v>
      </c>
      <c r="G37" s="22">
        <v>1483.9429431047663</v>
      </c>
      <c r="H37" s="22">
        <v>9.4269446678572344E-3</v>
      </c>
      <c r="I37" s="22">
        <v>1153.3133239641868</v>
      </c>
      <c r="J37" s="22">
        <v>15326.081018665487</v>
      </c>
      <c r="K37" s="22">
        <v>1024.9839799171116</v>
      </c>
      <c r="L37" s="22">
        <v>105.60571911066086</v>
      </c>
      <c r="M37" s="22">
        <v>2192.1127749755788</v>
      </c>
      <c r="N37" s="22">
        <v>1870.6741369791159</v>
      </c>
      <c r="O37" s="22">
        <v>6901.6511642912974</v>
      </c>
      <c r="P37" s="22">
        <v>444.12970763734234</v>
      </c>
      <c r="Q37" s="22">
        <v>345.49611067340686</v>
      </c>
      <c r="R37" s="22">
        <v>36730.700024606129</v>
      </c>
      <c r="S37" s="22">
        <v>306319.36061314255</v>
      </c>
      <c r="T37" s="22">
        <v>3733.9376121212626</v>
      </c>
      <c r="U37" s="22">
        <v>4175.7746508261907</v>
      </c>
      <c r="V37" s="22">
        <v>15.55561394777866</v>
      </c>
      <c r="W37" s="22">
        <v>241.75798435564013</v>
      </c>
      <c r="X37" s="22">
        <v>482.12598983782397</v>
      </c>
      <c r="Y37" s="22">
        <v>16770.882055723538</v>
      </c>
      <c r="Z37" s="22">
        <v>258.80496760531537</v>
      </c>
      <c r="AA37" s="22">
        <v>0</v>
      </c>
      <c r="AB37" s="22">
        <v>589.27999038863368</v>
      </c>
      <c r="AC37" s="22">
        <v>919.88387186345892</v>
      </c>
      <c r="AD37" s="22">
        <v>2744.5826290107334</v>
      </c>
      <c r="AE37" s="22">
        <v>70.603856583785657</v>
      </c>
      <c r="AF37" s="22">
        <v>1493.60522862992</v>
      </c>
      <c r="AG37" s="22">
        <v>90.080497328206761</v>
      </c>
      <c r="AH37" s="22">
        <v>0</v>
      </c>
      <c r="AI37" s="22">
        <v>0</v>
      </c>
      <c r="AJ37" s="22">
        <v>1.1344276425053017</v>
      </c>
      <c r="AK37" s="22">
        <v>151.16886574295256</v>
      </c>
      <c r="AL37" s="22">
        <v>533.42039274947865</v>
      </c>
      <c r="AM37" s="22">
        <v>7.0567989462339833</v>
      </c>
      <c r="AN37" s="22">
        <v>3773.1590860725109</v>
      </c>
      <c r="AO37" s="22">
        <v>1253.2856524976014</v>
      </c>
      <c r="AP37" s="22">
        <v>79.321210881696345</v>
      </c>
      <c r="AQ37" s="22">
        <v>18390.680828253429</v>
      </c>
      <c r="AR37" s="22">
        <v>392.88532962671036</v>
      </c>
      <c r="AS37" s="22">
        <v>132.1639517567306</v>
      </c>
      <c r="AT37" s="22">
        <v>2083.2427456054029</v>
      </c>
      <c r="AU37" s="22">
        <v>217.04518819449481</v>
      </c>
      <c r="AV37" s="22">
        <v>11431.679960074123</v>
      </c>
      <c r="AW37" s="22">
        <v>2501.7857389170704</v>
      </c>
      <c r="AX37" s="22">
        <v>171.49745993605995</v>
      </c>
      <c r="AY37" s="22">
        <v>624.62477547564288</v>
      </c>
      <c r="AZ37" s="22">
        <v>147255.26586660836</v>
      </c>
      <c r="BA37" s="22">
        <v>2949.8113719145449</v>
      </c>
      <c r="BB37" s="22">
        <v>10.763637355397025</v>
      </c>
      <c r="BC37" s="22">
        <v>11369.310283618075</v>
      </c>
      <c r="BD37" s="22">
        <v>638717.26631022978</v>
      </c>
    </row>
    <row r="38" spans="1:56" x14ac:dyDescent="0.3">
      <c r="A38" s="15" t="s">
        <v>34</v>
      </c>
      <c r="B38" s="22">
        <v>65.33256692720191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1.5619067113586207</v>
      </c>
      <c r="J38" s="22">
        <v>0</v>
      </c>
      <c r="K38" s="22">
        <v>0.57491926980890173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0.11893619521826422</v>
      </c>
      <c r="T38" s="22">
        <v>0</v>
      </c>
      <c r="U38" s="22">
        <v>0</v>
      </c>
      <c r="V38" s="22">
        <v>0</v>
      </c>
      <c r="W38" s="22">
        <v>0</v>
      </c>
      <c r="X38" s="22">
        <v>0.17017024854305496</v>
      </c>
      <c r="Y38" s="22">
        <v>0</v>
      </c>
      <c r="Z38" s="22">
        <v>1.3024428270209305</v>
      </c>
      <c r="AA38" s="22">
        <v>0.26019579938518728</v>
      </c>
      <c r="AB38" s="22">
        <v>0</v>
      </c>
      <c r="AC38" s="22">
        <v>0</v>
      </c>
      <c r="AD38" s="22">
        <v>0</v>
      </c>
      <c r="AE38" s="22">
        <v>0.3165532580424571</v>
      </c>
      <c r="AF38" s="22">
        <v>0</v>
      </c>
      <c r="AG38" s="22">
        <v>0</v>
      </c>
      <c r="AH38" s="22">
        <v>0</v>
      </c>
      <c r="AI38" s="22">
        <v>1.3353790041582965</v>
      </c>
      <c r="AJ38" s="22">
        <v>0</v>
      </c>
      <c r="AK38" s="22">
        <v>0</v>
      </c>
      <c r="AL38" s="22">
        <v>9.4782998650862871E-2</v>
      </c>
      <c r="AM38" s="22">
        <v>1.137030026286606</v>
      </c>
      <c r="AN38" s="22">
        <v>0</v>
      </c>
      <c r="AO38" s="22">
        <v>0</v>
      </c>
      <c r="AP38" s="22">
        <v>0</v>
      </c>
      <c r="AQ38" s="22">
        <v>2.8544686852383414E-2</v>
      </c>
      <c r="AR38" s="22">
        <v>0</v>
      </c>
      <c r="AS38" s="22">
        <v>3.9647838122913068</v>
      </c>
      <c r="AT38" s="22">
        <v>0</v>
      </c>
      <c r="AU38" s="22">
        <v>0</v>
      </c>
      <c r="AV38" s="22">
        <v>0.56723416181018316</v>
      </c>
      <c r="AW38" s="22">
        <v>0</v>
      </c>
      <c r="AX38" s="22">
        <v>9.4713466721350645</v>
      </c>
      <c r="AY38" s="22">
        <v>0</v>
      </c>
      <c r="AZ38" s="22">
        <v>3.5131922279856509E-2</v>
      </c>
      <c r="BA38" s="22">
        <v>10.361721327415179</v>
      </c>
      <c r="BB38" s="22">
        <v>0</v>
      </c>
      <c r="BC38" s="22">
        <v>299.6731013020335</v>
      </c>
      <c r="BD38" s="22">
        <v>396.30674715049258</v>
      </c>
    </row>
    <row r="39" spans="1:56" x14ac:dyDescent="0.3">
      <c r="A39" s="15" t="s">
        <v>35</v>
      </c>
      <c r="B39" s="22">
        <v>4.822573089205813E-2</v>
      </c>
      <c r="C39" s="22">
        <v>1.0056467555988205E-3</v>
      </c>
      <c r="D39" s="22">
        <v>1.1277152982359425E-3</v>
      </c>
      <c r="E39" s="22">
        <v>9.1442795577483527E-3</v>
      </c>
      <c r="F39" s="22">
        <v>0</v>
      </c>
      <c r="G39" s="22">
        <v>5.6501709424512105E-4</v>
      </c>
      <c r="H39" s="22">
        <v>0</v>
      </c>
      <c r="I39" s="22">
        <v>1.290825169452565E-2</v>
      </c>
      <c r="J39" s="22">
        <v>73.030441584704803</v>
      </c>
      <c r="K39" s="22">
        <v>5.5111448635175053</v>
      </c>
      <c r="L39" s="22">
        <v>0</v>
      </c>
      <c r="M39" s="22">
        <v>0.20049187980480493</v>
      </c>
      <c r="N39" s="22">
        <v>6.9980769000288707E-4</v>
      </c>
      <c r="O39" s="22">
        <v>2.0061227934102866E-3</v>
      </c>
      <c r="P39" s="22">
        <v>1.369485969813568E-2</v>
      </c>
      <c r="Q39" s="22">
        <v>5.6058110463222816E-2</v>
      </c>
      <c r="R39" s="22">
        <v>3.1762305131115331E-2</v>
      </c>
      <c r="S39" s="22">
        <v>0.31903093728994036</v>
      </c>
      <c r="T39" s="22">
        <v>4.7773993898296547E-4</v>
      </c>
      <c r="U39" s="22">
        <v>1.5681569671818212E-2</v>
      </c>
      <c r="V39" s="22">
        <v>1.8864488007396173E-2</v>
      </c>
      <c r="W39" s="22">
        <v>4.7624814353480318E-3</v>
      </c>
      <c r="X39" s="22">
        <v>5.2707644037610604E-4</v>
      </c>
      <c r="Y39" s="22">
        <v>5.1929562540428287E-3</v>
      </c>
      <c r="Z39" s="22">
        <v>0.35307088922799096</v>
      </c>
      <c r="AA39" s="22">
        <v>0.14377591917557081</v>
      </c>
      <c r="AB39" s="22">
        <v>4.3159137078482726E-4</v>
      </c>
      <c r="AC39" s="22">
        <v>5.5281210024992671E-4</v>
      </c>
      <c r="AD39" s="22">
        <v>0</v>
      </c>
      <c r="AE39" s="22">
        <v>1.5446542983304284E-2</v>
      </c>
      <c r="AF39" s="22">
        <v>0</v>
      </c>
      <c r="AG39" s="22">
        <v>1.9819612939094573E-2</v>
      </c>
      <c r="AH39" s="22">
        <v>0</v>
      </c>
      <c r="AI39" s="22">
        <v>8.6507857204891694E-3</v>
      </c>
      <c r="AJ39" s="22">
        <v>4.3182942209642465E-4</v>
      </c>
      <c r="AK39" s="22">
        <v>0</v>
      </c>
      <c r="AL39" s="22">
        <v>6.9087521235210322E-2</v>
      </c>
      <c r="AM39" s="22">
        <v>1.9032708208998439E-2</v>
      </c>
      <c r="AN39" s="22">
        <v>0.33339050497844647</v>
      </c>
      <c r="AO39" s="22">
        <v>0</v>
      </c>
      <c r="AP39" s="22">
        <v>8.9705434515383958E-2</v>
      </c>
      <c r="AQ39" s="22">
        <v>3.4998321840376106E-4</v>
      </c>
      <c r="AR39" s="22">
        <v>1.4772205717120835E-3</v>
      </c>
      <c r="AS39" s="22">
        <v>6.492541816258636E-2</v>
      </c>
      <c r="AT39" s="22">
        <v>7.7514289439812664E-8</v>
      </c>
      <c r="AU39" s="22">
        <v>0</v>
      </c>
      <c r="AV39" s="22">
        <v>2.2361393593378557E-3</v>
      </c>
      <c r="AW39" s="22">
        <v>0.33513012507593531</v>
      </c>
      <c r="AX39" s="22">
        <v>5.1227308886908247E-2</v>
      </c>
      <c r="AY39" s="22">
        <v>4.4422061706494249E-3</v>
      </c>
      <c r="AZ39" s="22">
        <v>0.651102355371451</v>
      </c>
      <c r="BA39" s="22">
        <v>0.34731671219371751</v>
      </c>
      <c r="BB39" s="22">
        <v>7.2825938243786803E-3</v>
      </c>
      <c r="BC39" s="22">
        <v>8.7950782066205058</v>
      </c>
      <c r="BD39" s="22">
        <v>90.597777922980811</v>
      </c>
    </row>
    <row r="40" spans="1:56" x14ac:dyDescent="0.3">
      <c r="A40" s="15" t="s">
        <v>361</v>
      </c>
      <c r="B40" s="22">
        <v>12067.441634103898</v>
      </c>
      <c r="C40" s="22">
        <v>42979.000419003416</v>
      </c>
      <c r="D40" s="22">
        <v>13822.613397848389</v>
      </c>
      <c r="E40" s="22">
        <v>29.79836833412045</v>
      </c>
      <c r="F40" s="22">
        <v>0</v>
      </c>
      <c r="G40" s="22">
        <v>346.39107286390214</v>
      </c>
      <c r="H40" s="22">
        <v>1617.1897609764524</v>
      </c>
      <c r="I40" s="22">
        <v>245206.88367621266</v>
      </c>
      <c r="J40" s="22">
        <v>2510971.0560382898</v>
      </c>
      <c r="K40" s="22">
        <v>34966.709829822568</v>
      </c>
      <c r="L40" s="22">
        <v>906.39695486999301</v>
      </c>
      <c r="M40" s="22">
        <v>674.59197710617252</v>
      </c>
      <c r="N40" s="22">
        <v>123341.1907986998</v>
      </c>
      <c r="O40" s="22">
        <v>110.57707767360358</v>
      </c>
      <c r="P40" s="22">
        <v>238.20743842998698</v>
      </c>
      <c r="Q40" s="22">
        <v>297.50499469326684</v>
      </c>
      <c r="R40" s="22">
        <v>106664.75535400896</v>
      </c>
      <c r="S40" s="22">
        <v>477347.12300183246</v>
      </c>
      <c r="T40" s="22">
        <v>116.26150536786352</v>
      </c>
      <c r="U40" s="22">
        <v>1144.4847211379956</v>
      </c>
      <c r="V40" s="22">
        <v>68319.401210961267</v>
      </c>
      <c r="W40" s="22">
        <v>2152.2439972087923</v>
      </c>
      <c r="X40" s="22">
        <v>0</v>
      </c>
      <c r="Y40" s="22">
        <v>70422.878802161416</v>
      </c>
      <c r="Z40" s="22">
        <v>1313152.9400099141</v>
      </c>
      <c r="AA40" s="22">
        <v>0</v>
      </c>
      <c r="AB40" s="22">
        <v>0</v>
      </c>
      <c r="AC40" s="22">
        <v>10.411478092644495</v>
      </c>
      <c r="AD40" s="22">
        <v>4046.5944853411597</v>
      </c>
      <c r="AE40" s="22">
        <v>434795.89072584256</v>
      </c>
      <c r="AF40" s="22">
        <v>271.95498810959322</v>
      </c>
      <c r="AG40" s="22">
        <v>93769.900391944786</v>
      </c>
      <c r="AH40" s="22">
        <v>465.04602147145408</v>
      </c>
      <c r="AI40" s="22">
        <v>231674.89412374346</v>
      </c>
      <c r="AJ40" s="22">
        <v>547.4403049977268</v>
      </c>
      <c r="AK40" s="22">
        <v>20.822956185288991</v>
      </c>
      <c r="AL40" s="22">
        <v>0</v>
      </c>
      <c r="AM40" s="22">
        <v>175.43938946915895</v>
      </c>
      <c r="AN40" s="22">
        <v>4315.677341563126</v>
      </c>
      <c r="AO40" s="22">
        <v>11673.48087685119</v>
      </c>
      <c r="AP40" s="22">
        <v>181298.77786424014</v>
      </c>
      <c r="AQ40" s="22">
        <v>2751.5621844267644</v>
      </c>
      <c r="AR40" s="22">
        <v>171.43037204268092</v>
      </c>
      <c r="AS40" s="22">
        <v>173746.74641005127</v>
      </c>
      <c r="AT40" s="22">
        <v>725.69199027351976</v>
      </c>
      <c r="AU40" s="22">
        <v>6620.6828535450304</v>
      </c>
      <c r="AV40" s="22">
        <v>17606.706995876717</v>
      </c>
      <c r="AW40" s="22">
        <v>0</v>
      </c>
      <c r="AX40" s="22">
        <v>1295.3314813193563</v>
      </c>
      <c r="AY40" s="22">
        <v>104807.8622525777</v>
      </c>
      <c r="AZ40" s="22">
        <v>108244.42789220327</v>
      </c>
      <c r="BA40" s="22">
        <v>155476.57694813292</v>
      </c>
      <c r="BB40" s="22">
        <v>16247.709924381656</v>
      </c>
      <c r="BC40" s="22">
        <v>111558.03038538895</v>
      </c>
      <c r="BD40" s="22">
        <v>6689214.7326795943</v>
      </c>
    </row>
    <row r="41" spans="1:56" x14ac:dyDescent="0.3">
      <c r="A41" s="15" t="s">
        <v>36</v>
      </c>
      <c r="B41" s="22">
        <v>263.25830762856975</v>
      </c>
      <c r="C41" s="22">
        <v>0.67617424880892452</v>
      </c>
      <c r="D41" s="22">
        <v>7.0090515582327999</v>
      </c>
      <c r="E41" s="22">
        <v>52.332470384029186</v>
      </c>
      <c r="F41" s="22">
        <v>0.35789776194002298</v>
      </c>
      <c r="G41" s="22">
        <v>6.2869954524509358E-2</v>
      </c>
      <c r="H41" s="22">
        <v>221.43809162793258</v>
      </c>
      <c r="I41" s="22">
        <v>896.97617396550663</v>
      </c>
      <c r="J41" s="22">
        <v>41100.000744461599</v>
      </c>
      <c r="K41" s="22">
        <v>621.89806788576391</v>
      </c>
      <c r="L41" s="22">
        <v>0</v>
      </c>
      <c r="M41" s="22">
        <v>0</v>
      </c>
      <c r="N41" s="22">
        <v>7.7868223978540957E-2</v>
      </c>
      <c r="O41" s="22">
        <v>0.22322306719019325</v>
      </c>
      <c r="P41" s="22">
        <v>0</v>
      </c>
      <c r="Q41" s="22">
        <v>0.43933636422960132</v>
      </c>
      <c r="R41" s="22">
        <v>11754.361300274582</v>
      </c>
      <c r="S41" s="22">
        <v>800.23088239685592</v>
      </c>
      <c r="T41" s="22">
        <v>0</v>
      </c>
      <c r="U41" s="22">
        <v>9.5876614997411042E-2</v>
      </c>
      <c r="V41" s="22">
        <v>1020.5937049152534</v>
      </c>
      <c r="W41" s="22">
        <v>0.52992554440176798</v>
      </c>
      <c r="X41" s="22">
        <v>5.8648264229347595E-2</v>
      </c>
      <c r="Y41" s="22">
        <v>1.8267832177242771</v>
      </c>
      <c r="Z41" s="22">
        <v>1170568.4517441415</v>
      </c>
      <c r="AA41" s="22">
        <v>0</v>
      </c>
      <c r="AB41" s="22">
        <v>4.8023555624745695E-2</v>
      </c>
      <c r="AC41" s="22">
        <v>6.1511893989234859E-2</v>
      </c>
      <c r="AD41" s="22">
        <v>0</v>
      </c>
      <c r="AE41" s="22">
        <v>665.22721414955311</v>
      </c>
      <c r="AF41" s="22">
        <v>0</v>
      </c>
      <c r="AG41" s="22">
        <v>1507.3361736221893</v>
      </c>
      <c r="AH41" s="22">
        <v>0</v>
      </c>
      <c r="AI41" s="22">
        <v>67344.194968654614</v>
      </c>
      <c r="AJ41" s="22">
        <v>1.2619080708747539</v>
      </c>
      <c r="AK41" s="22">
        <v>2.076590256161286E-2</v>
      </c>
      <c r="AL41" s="22">
        <v>11.470889564744024</v>
      </c>
      <c r="AM41" s="22">
        <v>0</v>
      </c>
      <c r="AN41" s="22">
        <v>1059.2418386782902</v>
      </c>
      <c r="AO41" s="22">
        <v>0</v>
      </c>
      <c r="AP41" s="22">
        <v>8479.3123461871328</v>
      </c>
      <c r="AQ41" s="22">
        <v>3.8942943938330025E-2</v>
      </c>
      <c r="AR41" s="22">
        <v>24.176681553168656</v>
      </c>
      <c r="AS41" s="22">
        <v>97.403887976114859</v>
      </c>
      <c r="AT41" s="22">
        <v>0.3952651847631381</v>
      </c>
      <c r="AU41" s="22">
        <v>0</v>
      </c>
      <c r="AV41" s="22">
        <v>57.446780812990099</v>
      </c>
      <c r="AW41" s="22">
        <v>3.0791629748461253</v>
      </c>
      <c r="AX41" s="22">
        <v>5.7001082143112987</v>
      </c>
      <c r="AY41" s="22">
        <v>328.34107363098536</v>
      </c>
      <c r="AZ41" s="22">
        <v>180.85571669813186</v>
      </c>
      <c r="BA41" s="22">
        <v>255279.82318204251</v>
      </c>
      <c r="BB41" s="22">
        <v>0.8103698706702851</v>
      </c>
      <c r="BC41" s="22">
        <v>4927.9255946719795</v>
      </c>
      <c r="BD41" s="22">
        <v>1567285.071549356</v>
      </c>
    </row>
    <row r="42" spans="1:56" x14ac:dyDescent="0.3">
      <c r="A42" s="15" t="s">
        <v>37</v>
      </c>
      <c r="B42" s="22">
        <v>5.8604618024453254E-3</v>
      </c>
      <c r="C42" s="22">
        <v>2.2188589044245517</v>
      </c>
      <c r="D42" s="22">
        <v>2.3796537202869756</v>
      </c>
      <c r="E42" s="22">
        <v>9.6896301847189861E-3</v>
      </c>
      <c r="F42" s="22">
        <v>0</v>
      </c>
      <c r="G42" s="22">
        <v>6.0414497916091978</v>
      </c>
      <c r="H42" s="22">
        <v>1.26632533670066E-7</v>
      </c>
      <c r="I42" s="22">
        <v>9.1066850304018246E-2</v>
      </c>
      <c r="J42" s="22">
        <v>47.417289866356704</v>
      </c>
      <c r="K42" s="22">
        <v>3.5086642974348599</v>
      </c>
      <c r="L42" s="22">
        <v>23.320072307136449</v>
      </c>
      <c r="M42" s="22">
        <v>1.0426666589296412</v>
      </c>
      <c r="N42" s="22">
        <v>14203.047111466904</v>
      </c>
      <c r="O42" s="22">
        <v>5.095937794009048</v>
      </c>
      <c r="P42" s="22">
        <v>14.177550697214375</v>
      </c>
      <c r="Q42" s="22">
        <v>2947.5385186467652</v>
      </c>
      <c r="R42" s="22">
        <v>22.411076182373122</v>
      </c>
      <c r="S42" s="22">
        <v>160569.32583632306</v>
      </c>
      <c r="T42" s="22">
        <v>4.956627166146216</v>
      </c>
      <c r="U42" s="22">
        <v>13.636426784134702</v>
      </c>
      <c r="V42" s="22">
        <v>2.4901443067420632</v>
      </c>
      <c r="W42" s="22">
        <v>3.031742587367969E-3</v>
      </c>
      <c r="X42" s="22">
        <v>0.10542881455954084</v>
      </c>
      <c r="Y42" s="22">
        <v>160.56286105351867</v>
      </c>
      <c r="Z42" s="22">
        <v>7.2655842667489878</v>
      </c>
      <c r="AA42" s="22">
        <v>0</v>
      </c>
      <c r="AB42" s="22">
        <v>9.7095960065093116</v>
      </c>
      <c r="AC42" s="22">
        <v>2.7770569951892257</v>
      </c>
      <c r="AD42" s="22">
        <v>1.3580780327473237E-2</v>
      </c>
      <c r="AE42" s="22">
        <v>0.44272577984113648</v>
      </c>
      <c r="AF42" s="22">
        <v>7.6753491314186508E-3</v>
      </c>
      <c r="AG42" s="22">
        <v>1.3260038869473691</v>
      </c>
      <c r="AH42" s="22">
        <v>0</v>
      </c>
      <c r="AI42" s="22">
        <v>5.2434870061193886</v>
      </c>
      <c r="AJ42" s="22">
        <v>3.6645604340544789E-4</v>
      </c>
      <c r="AK42" s="22">
        <v>7.4546540621980144</v>
      </c>
      <c r="AL42" s="22">
        <v>0.36450688186794672</v>
      </c>
      <c r="AM42" s="22">
        <v>1.2117168774305605E-2</v>
      </c>
      <c r="AN42" s="22">
        <v>0</v>
      </c>
      <c r="AO42" s="22">
        <v>1.2573063214461035</v>
      </c>
      <c r="AP42" s="22">
        <v>6.411322814940549</v>
      </c>
      <c r="AQ42" s="22">
        <v>10.7587005874674</v>
      </c>
      <c r="AR42" s="22">
        <v>86.42951049977637</v>
      </c>
      <c r="AS42" s="22">
        <v>0.13595842211784295</v>
      </c>
      <c r="AT42" s="22">
        <v>15890.83622751555</v>
      </c>
      <c r="AU42" s="22">
        <v>5.4870715514024884</v>
      </c>
      <c r="AV42" s="22">
        <v>5.1742421884023253</v>
      </c>
      <c r="AW42" s="22">
        <v>9.8548631141782987</v>
      </c>
      <c r="AX42" s="22">
        <v>0.2398391718364126</v>
      </c>
      <c r="AY42" s="22">
        <v>18.760306418308968</v>
      </c>
      <c r="AZ42" s="22">
        <v>9.7216589326307599</v>
      </c>
      <c r="BA42" s="22">
        <v>19.467159203932844</v>
      </c>
      <c r="BB42" s="22">
        <v>1.5710003555001324</v>
      </c>
      <c r="BC42" s="22">
        <v>1899.7240671025043</v>
      </c>
      <c r="BD42" s="22">
        <v>196029.83241243288</v>
      </c>
    </row>
    <row r="43" spans="1:56" x14ac:dyDescent="0.3">
      <c r="A43" s="15" t="s">
        <v>38</v>
      </c>
      <c r="B43" s="22">
        <v>29.162271251742233</v>
      </c>
      <c r="C43" s="22">
        <v>4.8719136962948576E-4</v>
      </c>
      <c r="D43" s="22">
        <v>203.14567222382044</v>
      </c>
      <c r="E43" s="22">
        <v>515.31244606409678</v>
      </c>
      <c r="F43" s="22">
        <v>0</v>
      </c>
      <c r="G43" s="22">
        <v>5.0037372222133127</v>
      </c>
      <c r="H43" s="22">
        <v>0</v>
      </c>
      <c r="I43" s="22">
        <v>0.35264507634661457</v>
      </c>
      <c r="J43" s="22">
        <v>1.9888997589787447</v>
      </c>
      <c r="K43" s="22">
        <v>3.4122026464054522E-3</v>
      </c>
      <c r="L43" s="22">
        <v>0</v>
      </c>
      <c r="M43" s="22">
        <v>14.393050855824914</v>
      </c>
      <c r="N43" s="22">
        <v>204.92321961096351</v>
      </c>
      <c r="O43" s="22">
        <v>231.95141239735821</v>
      </c>
      <c r="P43" s="22">
        <v>0</v>
      </c>
      <c r="Q43" s="22">
        <v>0</v>
      </c>
      <c r="R43" s="22">
        <v>1017.659134229723</v>
      </c>
      <c r="S43" s="22">
        <v>873.21669849846353</v>
      </c>
      <c r="T43" s="22">
        <v>745.86273171457447</v>
      </c>
      <c r="U43" s="22">
        <v>0.25282142838351762</v>
      </c>
      <c r="V43" s="22">
        <v>1.1221058455325155</v>
      </c>
      <c r="W43" s="22">
        <v>0</v>
      </c>
      <c r="X43" s="22">
        <v>11.364830417744432</v>
      </c>
      <c r="Y43" s="22">
        <v>157.87297686370619</v>
      </c>
      <c r="Z43" s="22">
        <v>10.099047789229857</v>
      </c>
      <c r="AA43" s="22">
        <v>0</v>
      </c>
      <c r="AB43" s="22">
        <v>0</v>
      </c>
      <c r="AC43" s="22">
        <v>0</v>
      </c>
      <c r="AD43" s="22">
        <v>61.974311355904078</v>
      </c>
      <c r="AE43" s="22">
        <v>9.5028121011572829E-4</v>
      </c>
      <c r="AF43" s="22">
        <v>0</v>
      </c>
      <c r="AG43" s="22">
        <v>0.222333918582374</v>
      </c>
      <c r="AH43" s="22">
        <v>0</v>
      </c>
      <c r="AI43" s="22">
        <v>243.29357324989911</v>
      </c>
      <c r="AJ43" s="22">
        <v>4.7799218674464801E-4</v>
      </c>
      <c r="AK43" s="22">
        <v>0</v>
      </c>
      <c r="AL43" s="22">
        <v>4.542401886947314E-4</v>
      </c>
      <c r="AM43" s="22">
        <v>0</v>
      </c>
      <c r="AN43" s="22">
        <v>1.2380627704997118E-3</v>
      </c>
      <c r="AO43" s="22">
        <v>0</v>
      </c>
      <c r="AP43" s="22">
        <v>1.1110472452406416E-2</v>
      </c>
      <c r="AQ43" s="22">
        <v>60.336509933553657</v>
      </c>
      <c r="AR43" s="22">
        <v>0</v>
      </c>
      <c r="AS43" s="22">
        <v>9.4154320722066726E-2</v>
      </c>
      <c r="AT43" s="22">
        <v>1.5564385873235024E-4</v>
      </c>
      <c r="AU43" s="22">
        <v>3.3840195678242302</v>
      </c>
      <c r="AV43" s="22">
        <v>914.26585430276907</v>
      </c>
      <c r="AW43" s="22">
        <v>1.1664043883741393E-3</v>
      </c>
      <c r="AX43" s="22">
        <v>0</v>
      </c>
      <c r="AY43" s="22">
        <v>7.4348767266208535E-5</v>
      </c>
      <c r="AZ43" s="22">
        <v>2265.126747581488</v>
      </c>
      <c r="BA43" s="22">
        <v>100.50894742108817</v>
      </c>
      <c r="BB43" s="22">
        <v>0</v>
      </c>
      <c r="BC43" s="22">
        <v>1318.715097616142</v>
      </c>
      <c r="BD43" s="22">
        <v>8991.6247773565156</v>
      </c>
    </row>
    <row r="44" spans="1:56" x14ac:dyDescent="0.3">
      <c r="A44" s="15" t="s">
        <v>197</v>
      </c>
      <c r="B44" s="22">
        <v>16516.601422864849</v>
      </c>
      <c r="C44" s="22">
        <v>4626.6349428088142</v>
      </c>
      <c r="D44" s="22">
        <v>12944.727217202095</v>
      </c>
      <c r="E44" s="22">
        <v>567.11685846380988</v>
      </c>
      <c r="F44" s="22">
        <v>0</v>
      </c>
      <c r="G44" s="22">
        <v>12.043767115730462</v>
      </c>
      <c r="H44" s="22">
        <v>31.618199230970507</v>
      </c>
      <c r="I44" s="22">
        <v>6184.0947150955335</v>
      </c>
      <c r="J44" s="22">
        <v>314276.84014811501</v>
      </c>
      <c r="K44" s="22">
        <v>21910.87786504607</v>
      </c>
      <c r="L44" s="22">
        <v>68.594231499368789</v>
      </c>
      <c r="M44" s="22">
        <v>312.48483238601341</v>
      </c>
      <c r="N44" s="22">
        <v>12.763128772317065</v>
      </c>
      <c r="O44" s="22">
        <v>9.1868668116054142</v>
      </c>
      <c r="P44" s="22">
        <v>624.97937355346357</v>
      </c>
      <c r="Q44" s="22">
        <v>21.968780960504983</v>
      </c>
      <c r="R44" s="22">
        <v>12869.730363745293</v>
      </c>
      <c r="S44" s="22">
        <v>54413.343648448084</v>
      </c>
      <c r="T44" s="22">
        <v>1668.7822450349427</v>
      </c>
      <c r="U44" s="22">
        <v>452.82911962073149</v>
      </c>
      <c r="V44" s="22">
        <v>18527.835010102277</v>
      </c>
      <c r="W44" s="22">
        <v>130.17713958894564</v>
      </c>
      <c r="X44" s="22">
        <v>2.1301983896516723</v>
      </c>
      <c r="Y44" s="22">
        <v>5814.750279461884</v>
      </c>
      <c r="Z44" s="22">
        <v>420392.11073150841</v>
      </c>
      <c r="AA44" s="22">
        <v>0</v>
      </c>
      <c r="AB44" s="22">
        <v>3.3005531422337642</v>
      </c>
      <c r="AC44" s="22">
        <v>3.2843495181127795</v>
      </c>
      <c r="AD44" s="22">
        <v>0.44782899753191729</v>
      </c>
      <c r="AE44" s="22">
        <v>21955.623910980703</v>
      </c>
      <c r="AF44" s="22">
        <v>1954.3911990693175</v>
      </c>
      <c r="AG44" s="22">
        <v>30442.851922831727</v>
      </c>
      <c r="AH44" s="22">
        <v>1.0887973253868062</v>
      </c>
      <c r="AI44" s="22">
        <v>96448.747390328004</v>
      </c>
      <c r="AJ44" s="22">
        <v>3198.6105867732158</v>
      </c>
      <c r="AK44" s="22">
        <v>0.75533910678471761</v>
      </c>
      <c r="AL44" s="22">
        <v>2863.7749069115248</v>
      </c>
      <c r="AM44" s="22">
        <v>869.44880935343849</v>
      </c>
      <c r="AN44" s="22">
        <v>5.8604181652508274</v>
      </c>
      <c r="AO44" s="22">
        <v>395.48512451411108</v>
      </c>
      <c r="AP44" s="22">
        <v>0</v>
      </c>
      <c r="AQ44" s="22">
        <v>84.138592393812502</v>
      </c>
      <c r="AR44" s="22">
        <v>11.243952614221152</v>
      </c>
      <c r="AS44" s="22">
        <v>3997.2788946547657</v>
      </c>
      <c r="AT44" s="22">
        <v>3.6687605858010053</v>
      </c>
      <c r="AU44" s="22">
        <v>1.3617435135544528E-2</v>
      </c>
      <c r="AV44" s="22">
        <v>235.44730894443293</v>
      </c>
      <c r="AW44" s="22">
        <v>24.429181984830269</v>
      </c>
      <c r="AX44" s="22">
        <v>3699.7520799947665</v>
      </c>
      <c r="AY44" s="22">
        <v>3769.4638502522462</v>
      </c>
      <c r="AZ44" s="22">
        <v>25771.82734512131</v>
      </c>
      <c r="BA44" s="22">
        <v>263569.71582144964</v>
      </c>
      <c r="BB44" s="22">
        <v>1974.6568575002034</v>
      </c>
      <c r="BC44" s="22">
        <v>9515.2119389474174</v>
      </c>
      <c r="BD44" s="22">
        <v>1363192.7404247227</v>
      </c>
    </row>
    <row r="45" spans="1:56" x14ac:dyDescent="0.3">
      <c r="A45" s="15" t="s">
        <v>40</v>
      </c>
      <c r="B45" s="22">
        <v>8.5292970988365094E-2</v>
      </c>
      <c r="C45" s="22">
        <v>9.8003912523210064E-3</v>
      </c>
      <c r="D45" s="22">
        <v>4.4750817323727182E-2</v>
      </c>
      <c r="E45" s="22">
        <v>9.0972588069527016E-2</v>
      </c>
      <c r="F45" s="22">
        <v>0</v>
      </c>
      <c r="G45" s="22">
        <v>9.2997496971589459</v>
      </c>
      <c r="H45" s="22">
        <v>7.4031327376346267E-7</v>
      </c>
      <c r="I45" s="22">
        <v>0.25141586941719724</v>
      </c>
      <c r="J45" s="22">
        <v>710.76468922553022</v>
      </c>
      <c r="K45" s="22">
        <v>53.572137268902999</v>
      </c>
      <c r="L45" s="22">
        <v>0</v>
      </c>
      <c r="M45" s="22">
        <v>0</v>
      </c>
      <c r="N45" s="22">
        <v>7.3329903052866009E-3</v>
      </c>
      <c r="O45" s="22">
        <v>1.9502945019692294E-2</v>
      </c>
      <c r="P45" s="22">
        <v>1.6685409884561317E-7</v>
      </c>
      <c r="Q45" s="22">
        <v>3.8488351890515811E-2</v>
      </c>
      <c r="R45" s="22">
        <v>3.4043129120668758</v>
      </c>
      <c r="S45" s="22">
        <v>107.11476067800288</v>
      </c>
      <c r="T45" s="22">
        <v>0.4994881074437722</v>
      </c>
      <c r="U45" s="22">
        <v>2.6606750019961698</v>
      </c>
      <c r="V45" s="22">
        <v>0.19767156728645821</v>
      </c>
      <c r="W45" s="22">
        <v>4.6297664917626713E-2</v>
      </c>
      <c r="X45" s="22">
        <v>0.69590555040599755</v>
      </c>
      <c r="Y45" s="22">
        <v>327.90728276605159</v>
      </c>
      <c r="Z45" s="22">
        <v>4.1173871369325097</v>
      </c>
      <c r="AA45" s="22">
        <v>0</v>
      </c>
      <c r="AB45" s="22">
        <v>4.2225881410396975E-3</v>
      </c>
      <c r="AC45" s="22">
        <v>5.3736609934456475E-3</v>
      </c>
      <c r="AD45" s="22">
        <v>7.6963421524074626E-6</v>
      </c>
      <c r="AE45" s="22">
        <v>0.15027976663429657</v>
      </c>
      <c r="AF45" s="22">
        <v>0</v>
      </c>
      <c r="AG45" s="22">
        <v>0.64744829739451759</v>
      </c>
      <c r="AH45" s="22">
        <v>0</v>
      </c>
      <c r="AI45" s="22">
        <v>17.745375277620013</v>
      </c>
      <c r="AJ45" s="22">
        <v>4.2473997174570181E-3</v>
      </c>
      <c r="AK45" s="22">
        <v>1.814346140263591E-3</v>
      </c>
      <c r="AL45" s="22">
        <v>0.67422164537047224</v>
      </c>
      <c r="AM45" s="22">
        <v>0.18503005750516982</v>
      </c>
      <c r="AN45" s="22">
        <v>0.64201013762999259</v>
      </c>
      <c r="AO45" s="22">
        <v>6.5672363786912786E-4</v>
      </c>
      <c r="AP45" s="22">
        <v>1.1191835650560598</v>
      </c>
      <c r="AQ45" s="22">
        <v>0</v>
      </c>
      <c r="AR45" s="22">
        <v>1.4395731699053916E-2</v>
      </c>
      <c r="AS45" s="22">
        <v>2.6822987180699824</v>
      </c>
      <c r="AT45" s="22">
        <v>0.52843499677082828</v>
      </c>
      <c r="AU45" s="22">
        <v>7.7134260901822848E-4</v>
      </c>
      <c r="AV45" s="22">
        <v>1.2032505386987169</v>
      </c>
      <c r="AW45" s="22">
        <v>1.0363936155037145E-2</v>
      </c>
      <c r="AX45" s="22">
        <v>0.49796268652012049</v>
      </c>
      <c r="AY45" s="22">
        <v>1.0598593616199634</v>
      </c>
      <c r="AZ45" s="22">
        <v>1.2755601082979042</v>
      </c>
      <c r="BA45" s="22">
        <v>13.736750470311188</v>
      </c>
      <c r="BB45" s="22">
        <v>7.0791561347881518E-2</v>
      </c>
      <c r="BC45" s="22">
        <v>15.387682801152675</v>
      </c>
      <c r="BD45" s="22">
        <v>1278.4759088235655</v>
      </c>
    </row>
    <row r="46" spans="1:56" x14ac:dyDescent="0.3">
      <c r="A46" s="15" t="s">
        <v>41</v>
      </c>
      <c r="B46" s="22">
        <v>4.616556343915397E-2</v>
      </c>
      <c r="C46" s="22">
        <v>2.2575305351529438</v>
      </c>
      <c r="D46" s="22">
        <v>3.1807202829399653E-2</v>
      </c>
      <c r="E46" s="22">
        <v>6.9593183432342054E-2</v>
      </c>
      <c r="F46" s="22">
        <v>0</v>
      </c>
      <c r="G46" s="22">
        <v>5.7299523074824164</v>
      </c>
      <c r="H46" s="22">
        <v>7.4310361991053239E-8</v>
      </c>
      <c r="I46" s="22">
        <v>0.14394260374929613</v>
      </c>
      <c r="J46" s="22">
        <v>186.20412211041554</v>
      </c>
      <c r="K46" s="22">
        <v>4.6795452299676459</v>
      </c>
      <c r="L46" s="22">
        <v>0</v>
      </c>
      <c r="M46" s="22">
        <v>0</v>
      </c>
      <c r="N46" s="22">
        <v>1.1160598331657385</v>
      </c>
      <c r="O46" s="22">
        <v>5.2331487365193434E-2</v>
      </c>
      <c r="P46" s="22">
        <v>2.123187384841243</v>
      </c>
      <c r="Q46" s="22">
        <v>4.6399329350439995</v>
      </c>
      <c r="R46" s="22">
        <v>8.3655084279830039</v>
      </c>
      <c r="S46" s="22">
        <v>58.550296328583421</v>
      </c>
      <c r="T46" s="22">
        <v>2.4390709625072177E-10</v>
      </c>
      <c r="U46" s="22">
        <v>4.099707423094677E-2</v>
      </c>
      <c r="V46" s="22">
        <v>103.98221339429379</v>
      </c>
      <c r="W46" s="22">
        <v>6.6279569049988649E-3</v>
      </c>
      <c r="X46" s="22">
        <v>315.08819498421457</v>
      </c>
      <c r="Y46" s="22">
        <v>0.35882495943291409</v>
      </c>
      <c r="Z46" s="22">
        <v>3.7923854631838556</v>
      </c>
      <c r="AA46" s="22">
        <v>0</v>
      </c>
      <c r="AB46" s="22">
        <v>13.171111803104587</v>
      </c>
      <c r="AC46" s="22">
        <v>2.8565346407152727</v>
      </c>
      <c r="AD46" s="22">
        <v>7.7253507619145273E-7</v>
      </c>
      <c r="AE46" s="22">
        <v>2.9405699852125009</v>
      </c>
      <c r="AF46" s="22">
        <v>0.10070353150777046</v>
      </c>
      <c r="AG46" s="22">
        <v>9.5023596038072713E-2</v>
      </c>
      <c r="AH46" s="22">
        <v>0.28723876497575035</v>
      </c>
      <c r="AI46" s="22">
        <v>2.763275854502965</v>
      </c>
      <c r="AJ46" s="22">
        <v>0.31453842789322894</v>
      </c>
      <c r="AK46" s="22">
        <v>0.22076947095515101</v>
      </c>
      <c r="AL46" s="22">
        <v>53.776586594208311</v>
      </c>
      <c r="AM46" s="22">
        <v>1.5960316640769155E-2</v>
      </c>
      <c r="AN46" s="22">
        <v>9.3450353541005296E-2</v>
      </c>
      <c r="AO46" s="22">
        <v>1.8806501931701578</v>
      </c>
      <c r="AP46" s="22">
        <v>475.39039266198853</v>
      </c>
      <c r="AQ46" s="22">
        <v>3.9470096118467926E-2</v>
      </c>
      <c r="AR46" s="22">
        <v>0</v>
      </c>
      <c r="AS46" s="22">
        <v>5.5165820900165308E-2</v>
      </c>
      <c r="AT46" s="22">
        <v>5.484296510381715E-5</v>
      </c>
      <c r="AU46" s="22">
        <v>9.0846466595406614E-2</v>
      </c>
      <c r="AV46" s="22">
        <v>0.52513588227973296</v>
      </c>
      <c r="AW46" s="22">
        <v>0.30374487947565931</v>
      </c>
      <c r="AX46" s="22">
        <v>7.5755504229770093E-2</v>
      </c>
      <c r="AY46" s="22">
        <v>1.674181132248503</v>
      </c>
      <c r="AZ46" s="22">
        <v>0.65429046148625747</v>
      </c>
      <c r="BA46" s="22">
        <v>35.669546113367318</v>
      </c>
      <c r="BB46" s="22">
        <v>25.025623587488386</v>
      </c>
      <c r="BC46" s="22">
        <v>907.27503099716853</v>
      </c>
      <c r="BD46" s="22">
        <v>2222.574871791579</v>
      </c>
    </row>
    <row r="47" spans="1:56" x14ac:dyDescent="0.3">
      <c r="A47" s="15" t="s">
        <v>42</v>
      </c>
      <c r="B47" s="22">
        <v>5.8189776506960857</v>
      </c>
      <c r="C47" s="22">
        <v>102.57785191469942</v>
      </c>
      <c r="D47" s="22">
        <v>7.5768438400305902</v>
      </c>
      <c r="E47" s="22">
        <v>3.4291847580443497</v>
      </c>
      <c r="F47" s="22">
        <v>4.2222777175060093</v>
      </c>
      <c r="G47" s="22">
        <v>7.0389405080529446E-2</v>
      </c>
      <c r="H47" s="22">
        <v>12.411649173413696</v>
      </c>
      <c r="I47" s="22">
        <v>5.4617253604468701</v>
      </c>
      <c r="J47" s="22">
        <v>9912.339126195091</v>
      </c>
      <c r="K47" s="22">
        <v>687.5848089357836</v>
      </c>
      <c r="L47" s="22">
        <v>0</v>
      </c>
      <c r="M47" s="22">
        <v>0</v>
      </c>
      <c r="N47" s="22">
        <v>8.7181516226326361E-2</v>
      </c>
      <c r="O47" s="22">
        <v>0.24992127032067984</v>
      </c>
      <c r="P47" s="22">
        <v>0</v>
      </c>
      <c r="Q47" s="22">
        <v>0.49188241891138496</v>
      </c>
      <c r="R47" s="22">
        <v>5.4188281034044339</v>
      </c>
      <c r="S47" s="22">
        <v>31.643473933833832</v>
      </c>
      <c r="T47" s="22">
        <v>0</v>
      </c>
      <c r="U47" s="22">
        <v>3.0531597573476094E-2</v>
      </c>
      <c r="V47" s="22">
        <v>786.86364871613125</v>
      </c>
      <c r="W47" s="22">
        <v>2320.3367671958486</v>
      </c>
      <c r="X47" s="22">
        <v>25.085850799027703</v>
      </c>
      <c r="Y47" s="22">
        <v>0.65230901948803133</v>
      </c>
      <c r="Z47" s="22">
        <v>343.53431834897987</v>
      </c>
      <c r="AA47" s="22">
        <v>0</v>
      </c>
      <c r="AB47" s="22">
        <v>5.376732870006707E-2</v>
      </c>
      <c r="AC47" s="22">
        <v>6.8868916098720936E-2</v>
      </c>
      <c r="AD47" s="22">
        <v>0</v>
      </c>
      <c r="AE47" s="22">
        <v>8867.8516498982299</v>
      </c>
      <c r="AF47" s="22">
        <v>0</v>
      </c>
      <c r="AG47" s="22">
        <v>4.898726903942979</v>
      </c>
      <c r="AH47" s="22">
        <v>1.0557619020356752</v>
      </c>
      <c r="AI47" s="22">
        <v>517.73964433613742</v>
      </c>
      <c r="AJ47" s="22">
        <v>5.9020374685190106E-2</v>
      </c>
      <c r="AK47" s="22">
        <v>2.3249571887352632E-2</v>
      </c>
      <c r="AL47" s="22">
        <v>918.8914012040932</v>
      </c>
      <c r="AM47" s="22">
        <v>337.75137178548022</v>
      </c>
      <c r="AN47" s="22">
        <v>0.12093592043636235</v>
      </c>
      <c r="AO47" s="22">
        <v>0</v>
      </c>
      <c r="AP47" s="22">
        <v>811.75900141448437</v>
      </c>
      <c r="AQ47" s="22">
        <v>4.3600646391987401E-2</v>
      </c>
      <c r="AR47" s="22">
        <v>0.18403102892745971</v>
      </c>
      <c r="AS47" s="22">
        <v>0</v>
      </c>
      <c r="AT47" s="22">
        <v>1.7104973049691474E-3</v>
      </c>
      <c r="AU47" s="22">
        <v>0</v>
      </c>
      <c r="AV47" s="22">
        <v>0.52470687394115112</v>
      </c>
      <c r="AW47" s="22">
        <v>0.14383681855325867</v>
      </c>
      <c r="AX47" s="22">
        <v>735.7756862449877</v>
      </c>
      <c r="AY47" s="22">
        <v>2.5227404977415508</v>
      </c>
      <c r="AZ47" s="22">
        <v>12.548865128881914</v>
      </c>
      <c r="BA47" s="22">
        <v>1141.6089633511217</v>
      </c>
      <c r="BB47" s="22">
        <v>5.6551294102685032</v>
      </c>
      <c r="BC47" s="22">
        <v>160.91289722173411</v>
      </c>
      <c r="BD47" s="22">
        <v>27776.083115146597</v>
      </c>
    </row>
    <row r="48" spans="1:56" x14ac:dyDescent="0.3">
      <c r="A48" s="15" t="s">
        <v>43</v>
      </c>
      <c r="B48" s="22">
        <v>1.7048988898577151E-3</v>
      </c>
      <c r="C48" s="22">
        <v>15.017407815997093</v>
      </c>
      <c r="D48" s="22">
        <v>0.26961202666684175</v>
      </c>
      <c r="E48" s="22">
        <v>0.83461844639856142</v>
      </c>
      <c r="F48" s="22">
        <v>0</v>
      </c>
      <c r="G48" s="22">
        <v>0.16237271853134186</v>
      </c>
      <c r="H48" s="22">
        <v>0</v>
      </c>
      <c r="I48" s="22">
        <v>0.43668047929778692</v>
      </c>
      <c r="J48" s="22">
        <v>1.4259077840609526</v>
      </c>
      <c r="K48" s="22">
        <v>9.7508258463822592E-2</v>
      </c>
      <c r="L48" s="22">
        <v>0.15645903998661095</v>
      </c>
      <c r="M48" s="22">
        <v>9.4465835463614176E-3</v>
      </c>
      <c r="N48" s="22">
        <v>17855.518760167666</v>
      </c>
      <c r="O48" s="22">
        <v>3.3956873252280808E-5</v>
      </c>
      <c r="P48" s="22">
        <v>0</v>
      </c>
      <c r="Q48" s="22">
        <v>6.6832202527489774E-5</v>
      </c>
      <c r="R48" s="22">
        <v>0.79993140353706826</v>
      </c>
      <c r="S48" s="22">
        <v>689.9830894601572</v>
      </c>
      <c r="T48" s="22">
        <v>2.2509690923293094E-5</v>
      </c>
      <c r="U48" s="22">
        <v>519.3645123942473</v>
      </c>
      <c r="V48" s="22">
        <v>1.4511224993786515E-3</v>
      </c>
      <c r="W48" s="22">
        <v>8.0612701773624272E-5</v>
      </c>
      <c r="X48" s="22">
        <v>8.9216213179500766E-6</v>
      </c>
      <c r="Y48" s="22">
        <v>253.26360148576765</v>
      </c>
      <c r="Z48" s="22">
        <v>7.9443174570305308E-2</v>
      </c>
      <c r="AA48" s="22">
        <v>0</v>
      </c>
      <c r="AB48" s="22">
        <v>4.9069170462451739</v>
      </c>
      <c r="AC48" s="22">
        <v>9.3572389896448181E-6</v>
      </c>
      <c r="AD48" s="22">
        <v>0</v>
      </c>
      <c r="AE48" s="22">
        <v>1.4376023882956414E-3</v>
      </c>
      <c r="AF48" s="22">
        <v>1.7712344149427657E-3</v>
      </c>
      <c r="AG48" s="22">
        <v>0.27551386721167903</v>
      </c>
      <c r="AH48" s="22">
        <v>0</v>
      </c>
      <c r="AI48" s="22">
        <v>0.38483255453635401</v>
      </c>
      <c r="AJ48" s="22">
        <v>5.9891109042502471E-4</v>
      </c>
      <c r="AK48" s="22">
        <v>3.1589258678767937E-6</v>
      </c>
      <c r="AL48" s="22">
        <v>1.7316223390314669E-3</v>
      </c>
      <c r="AM48" s="22">
        <v>3.2215937250877288E-4</v>
      </c>
      <c r="AN48" s="22">
        <v>503.87450316451384</v>
      </c>
      <c r="AO48" s="22">
        <v>5.0411774438215119E-4</v>
      </c>
      <c r="AP48" s="22">
        <v>4.0654327859458688</v>
      </c>
      <c r="AQ48" s="22">
        <v>3088.581160808405</v>
      </c>
      <c r="AR48" s="22">
        <v>3.1126742828737188</v>
      </c>
      <c r="AS48" s="22">
        <v>2.1748936591294331E-3</v>
      </c>
      <c r="AT48" s="22">
        <v>0</v>
      </c>
      <c r="AU48" s="22">
        <v>0.18421381485306473</v>
      </c>
      <c r="AV48" s="22">
        <v>0.96860044447920657</v>
      </c>
      <c r="AW48" s="22">
        <v>0.34035763218279197</v>
      </c>
      <c r="AX48" s="22">
        <v>8.6710506487546802E-4</v>
      </c>
      <c r="AY48" s="22">
        <v>1.5256984655292776</v>
      </c>
      <c r="AZ48" s="22">
        <v>0.11811688309965579</v>
      </c>
      <c r="BA48" s="22">
        <v>124.4035479822568</v>
      </c>
      <c r="BB48" s="22">
        <v>7.9828818352752379E-2</v>
      </c>
      <c r="BC48" s="22">
        <v>48.211530194056877</v>
      </c>
      <c r="BD48" s="22">
        <v>23118.465069000147</v>
      </c>
    </row>
    <row r="49" spans="1:65" x14ac:dyDescent="0.3">
      <c r="A49" s="15" t="s">
        <v>44</v>
      </c>
      <c r="B49" s="22">
        <v>4.7890003275440542E-3</v>
      </c>
      <c r="C49" s="22">
        <v>352.15386268986163</v>
      </c>
      <c r="D49" s="22">
        <v>2409.5081066856874</v>
      </c>
      <c r="E49" s="22">
        <v>7.2962072137798591E-3</v>
      </c>
      <c r="F49" s="22">
        <v>0</v>
      </c>
      <c r="G49" s="22">
        <v>1.6770320690006328</v>
      </c>
      <c r="H49" s="22">
        <v>0</v>
      </c>
      <c r="I49" s="22">
        <v>5.8931325469782588E-2</v>
      </c>
      <c r="J49" s="22">
        <v>47.809966850416792</v>
      </c>
      <c r="K49" s="22">
        <v>2.5705739035392936</v>
      </c>
      <c r="L49" s="22">
        <v>655.7564420951287</v>
      </c>
      <c r="M49" s="22">
        <v>84.031493525186335</v>
      </c>
      <c r="N49" s="22">
        <v>3.1113029513786477</v>
      </c>
      <c r="O49" s="22">
        <v>0.49924281542035692</v>
      </c>
      <c r="P49" s="22">
        <v>14.613274334749466</v>
      </c>
      <c r="Q49" s="22">
        <v>1.8412694784947024E-3</v>
      </c>
      <c r="R49" s="22">
        <v>2010.7006181962895</v>
      </c>
      <c r="S49" s="22">
        <v>640.66889417950063</v>
      </c>
      <c r="T49" s="22">
        <v>4.8573992371086501</v>
      </c>
      <c r="U49" s="22">
        <v>155.91598556538858</v>
      </c>
      <c r="V49" s="22">
        <v>1.838103839148186E-2</v>
      </c>
      <c r="W49" s="22">
        <v>2.2209309545606739E-3</v>
      </c>
      <c r="X49" s="22">
        <v>2.6223901066399186E-2</v>
      </c>
      <c r="Y49" s="22">
        <v>3731.3156153860537</v>
      </c>
      <c r="Z49" s="22">
        <v>0.16226510968746272</v>
      </c>
      <c r="AA49" s="22">
        <v>0</v>
      </c>
      <c r="AB49" s="22">
        <v>0.24817408599152851</v>
      </c>
      <c r="AC49" s="22">
        <v>1369.6509596012515</v>
      </c>
      <c r="AD49" s="22">
        <v>294.04616769347842</v>
      </c>
      <c r="AE49" s="22">
        <v>7.3459082594489406E-3</v>
      </c>
      <c r="AF49" s="22">
        <v>0</v>
      </c>
      <c r="AG49" s="22">
        <v>4.2602167652941947E-2</v>
      </c>
      <c r="AH49" s="22">
        <v>0</v>
      </c>
      <c r="AI49" s="22">
        <v>3038.8557452321156</v>
      </c>
      <c r="AJ49" s="22">
        <v>0.56116399605915701</v>
      </c>
      <c r="AK49" s="22">
        <v>5.7356943156796264E-2</v>
      </c>
      <c r="AL49" s="22">
        <v>3.228636264676684E-2</v>
      </c>
      <c r="AM49" s="22">
        <v>8.8756946109537251E-3</v>
      </c>
      <c r="AN49" s="22">
        <v>1.3976976702689836</v>
      </c>
      <c r="AO49" s="22">
        <v>0.11133956731067735</v>
      </c>
      <c r="AP49" s="22">
        <v>4.1859935693352633E-2</v>
      </c>
      <c r="AQ49" s="22">
        <v>0.19736064236352963</v>
      </c>
      <c r="AR49" s="22">
        <v>119.5147310338659</v>
      </c>
      <c r="AS49" s="22">
        <v>3.3042435447096072</v>
      </c>
      <c r="AT49" s="22">
        <v>5.624873479708361</v>
      </c>
      <c r="AU49" s="22">
        <v>0</v>
      </c>
      <c r="AV49" s="22">
        <v>36.654332933139791</v>
      </c>
      <c r="AW49" s="22">
        <v>3.0017272335778635</v>
      </c>
      <c r="AX49" s="22">
        <v>2.3889293337993115E-2</v>
      </c>
      <c r="AY49" s="22">
        <v>26.905194281446018</v>
      </c>
      <c r="AZ49" s="22">
        <v>197.66612364108056</v>
      </c>
      <c r="BA49" s="22">
        <v>15.244320017165281</v>
      </c>
      <c r="BB49" s="22">
        <v>3.3961577118196244E-3</v>
      </c>
      <c r="BC49" s="22">
        <v>1246.3291109335023</v>
      </c>
      <c r="BD49" s="22">
        <v>16475.002637317408</v>
      </c>
    </row>
    <row r="50" spans="1:65" x14ac:dyDescent="0.3">
      <c r="A50" s="15" t="s">
        <v>45</v>
      </c>
      <c r="B50" s="22">
        <v>5.2895349918655493E-2</v>
      </c>
      <c r="C50" s="22">
        <v>4.7099848908563935</v>
      </c>
      <c r="D50" s="22">
        <v>174.80692017322292</v>
      </c>
      <c r="E50" s="22">
        <v>268.92345682591451</v>
      </c>
      <c r="F50" s="22">
        <v>0</v>
      </c>
      <c r="G50" s="22">
        <v>2.6909524966557611E-3</v>
      </c>
      <c r="H50" s="22">
        <v>1.889747040922523E-5</v>
      </c>
      <c r="I50" s="22">
        <v>2.5953693329704395</v>
      </c>
      <c r="J50" s="22">
        <v>461.65979354309627</v>
      </c>
      <c r="K50" s="22">
        <v>26.252476336363532</v>
      </c>
      <c r="L50" s="22">
        <v>0</v>
      </c>
      <c r="M50" s="22">
        <v>1.3768395518821765</v>
      </c>
      <c r="N50" s="22">
        <v>10.9747665564448</v>
      </c>
      <c r="O50" s="22">
        <v>6.478158836731148</v>
      </c>
      <c r="P50" s="22">
        <v>4.2591704179011774E-6</v>
      </c>
      <c r="Q50" s="22">
        <v>20.693637822253173</v>
      </c>
      <c r="R50" s="22">
        <v>2531.6994255349796</v>
      </c>
      <c r="S50" s="22">
        <v>1025.2093831810871</v>
      </c>
      <c r="T50" s="22">
        <v>2.4706103894940501</v>
      </c>
      <c r="U50" s="22">
        <v>1.6219243725257024E-3</v>
      </c>
      <c r="V50" s="22">
        <v>472.25460148173687</v>
      </c>
      <c r="W50" s="22">
        <v>0.11428347855824243</v>
      </c>
      <c r="X50" s="22">
        <v>88.632144260511041</v>
      </c>
      <c r="Y50" s="22">
        <v>572.84438815578164</v>
      </c>
      <c r="Z50" s="22">
        <v>513.19778036781906</v>
      </c>
      <c r="AA50" s="22">
        <v>0</v>
      </c>
      <c r="AB50" s="22">
        <v>2.7512694770722001E-3</v>
      </c>
      <c r="AC50" s="22">
        <v>2.6325821997955157E-3</v>
      </c>
      <c r="AD50" s="22">
        <v>1.9645926020619054E-4</v>
      </c>
      <c r="AE50" s="22">
        <v>2.7451383152805824</v>
      </c>
      <c r="AF50" s="22">
        <v>54.189736102230611</v>
      </c>
      <c r="AG50" s="22">
        <v>266.47975851090644</v>
      </c>
      <c r="AH50" s="22">
        <v>0</v>
      </c>
      <c r="AI50" s="22">
        <v>361.40044690348162</v>
      </c>
      <c r="AJ50" s="22">
        <v>2.4037767846504486E-3</v>
      </c>
      <c r="AK50" s="22">
        <v>14.833211931203298</v>
      </c>
      <c r="AL50" s="22">
        <v>0.54751021983194281</v>
      </c>
      <c r="AM50" s="22">
        <v>9.1169429417367095E-2</v>
      </c>
      <c r="AN50" s="22">
        <v>0.52363265377858637</v>
      </c>
      <c r="AO50" s="22">
        <v>7726.7291640550493</v>
      </c>
      <c r="AP50" s="22">
        <v>1.9693933771044512</v>
      </c>
      <c r="AQ50" s="22">
        <v>2008.7710153051792</v>
      </c>
      <c r="AR50" s="22">
        <v>7.9606815391865954E-3</v>
      </c>
      <c r="AS50" s="22">
        <v>0.41504568330514946</v>
      </c>
      <c r="AT50" s="22">
        <v>1.0766475470146619E-4</v>
      </c>
      <c r="AU50" s="22">
        <v>6.57025073589039E-2</v>
      </c>
      <c r="AV50" s="22">
        <v>0</v>
      </c>
      <c r="AW50" s="22">
        <v>4.7401313287989577</v>
      </c>
      <c r="AX50" s="22">
        <v>6.7385532683359131</v>
      </c>
      <c r="AY50" s="22">
        <v>1.2442271473083484</v>
      </c>
      <c r="AZ50" s="22">
        <v>340.98371033385541</v>
      </c>
      <c r="BA50" s="22">
        <v>72.061435956954639</v>
      </c>
      <c r="BB50" s="22">
        <v>0.12089381285955193</v>
      </c>
      <c r="BC50" s="22">
        <v>7601.2726632736785</v>
      </c>
      <c r="BD50" s="22">
        <v>24650.889844653066</v>
      </c>
    </row>
    <row r="51" spans="1:65" x14ac:dyDescent="0.3">
      <c r="A51" s="15" t="s">
        <v>46</v>
      </c>
      <c r="B51" s="22">
        <v>16.051426237481614</v>
      </c>
      <c r="C51" s="22">
        <v>208.36478506989022</v>
      </c>
      <c r="D51" s="22">
        <v>8.2410873852035404</v>
      </c>
      <c r="E51" s="22">
        <v>64.325870404058549</v>
      </c>
      <c r="F51" s="22">
        <v>0</v>
      </c>
      <c r="G51" s="22">
        <v>0.27607815099444044</v>
      </c>
      <c r="H51" s="22">
        <v>7.3105935784141947E-5</v>
      </c>
      <c r="I51" s="22">
        <v>10.274375609341783</v>
      </c>
      <c r="J51" s="22">
        <v>2925.8789981530886</v>
      </c>
      <c r="K51" s="22">
        <v>135.95898480021432</v>
      </c>
      <c r="L51" s="22">
        <v>2.8381079442099577</v>
      </c>
      <c r="M51" s="22">
        <v>1.0355817212698701</v>
      </c>
      <c r="N51" s="22">
        <v>6.3846889604511503</v>
      </c>
      <c r="O51" s="22">
        <v>143.97252991200403</v>
      </c>
      <c r="P51" s="22">
        <v>126.44194683341816</v>
      </c>
      <c r="Q51" s="22">
        <v>1332.5161816462744</v>
      </c>
      <c r="R51" s="22">
        <v>752.40297846540216</v>
      </c>
      <c r="S51" s="22">
        <v>5140.7476034037909</v>
      </c>
      <c r="T51" s="22">
        <v>2.5093549734369645</v>
      </c>
      <c r="U51" s="22">
        <v>4.5076843205937509</v>
      </c>
      <c r="V51" s="22">
        <v>9.9510617771913896</v>
      </c>
      <c r="W51" s="22">
        <v>0.11780079951757601</v>
      </c>
      <c r="X51" s="22">
        <v>2.3953716425263232</v>
      </c>
      <c r="Y51" s="22">
        <v>1919.3682528330985</v>
      </c>
      <c r="Z51" s="22">
        <v>383.18090170324729</v>
      </c>
      <c r="AA51" s="22">
        <v>0</v>
      </c>
      <c r="AB51" s="22">
        <v>6.8379025044825665</v>
      </c>
      <c r="AC51" s="22">
        <v>284.59550530017543</v>
      </c>
      <c r="AD51" s="22">
        <v>0.11943271958871553</v>
      </c>
      <c r="AE51" s="22">
        <v>8.8018835292071387</v>
      </c>
      <c r="AF51" s="22">
        <v>5.018497509004502E-2</v>
      </c>
      <c r="AG51" s="22">
        <v>674.69726566266809</v>
      </c>
      <c r="AH51" s="22">
        <v>1.6673219959327901</v>
      </c>
      <c r="AI51" s="22">
        <v>385.68722537739785</v>
      </c>
      <c r="AJ51" s="22">
        <v>0.13205508757208673</v>
      </c>
      <c r="AK51" s="22">
        <v>2078.5623823610281</v>
      </c>
      <c r="AL51" s="22">
        <v>13.950641807344534</v>
      </c>
      <c r="AM51" s="22">
        <v>0.64384651912938884</v>
      </c>
      <c r="AN51" s="22">
        <v>320.52120664862713</v>
      </c>
      <c r="AO51" s="22">
        <v>8.0716101628121404</v>
      </c>
      <c r="AP51" s="22">
        <v>147.27036466980226</v>
      </c>
      <c r="AQ51" s="22">
        <v>1.272111864068709</v>
      </c>
      <c r="AR51" s="22">
        <v>648.02191712203341</v>
      </c>
      <c r="AS51" s="22">
        <v>3.1786681045432958</v>
      </c>
      <c r="AT51" s="22">
        <v>513.46658134611346</v>
      </c>
      <c r="AU51" s="22">
        <v>1.5962646673112366</v>
      </c>
      <c r="AV51" s="22">
        <v>15.139007010357908</v>
      </c>
      <c r="AW51" s="22">
        <v>0</v>
      </c>
      <c r="AX51" s="22">
        <v>1346.8060893259069</v>
      </c>
      <c r="AY51" s="22">
        <v>10.407450302042037</v>
      </c>
      <c r="AZ51" s="22">
        <v>508.82014884107031</v>
      </c>
      <c r="BA51" s="22">
        <v>324.69121198997652</v>
      </c>
      <c r="BB51" s="22">
        <v>0.30081440126629222</v>
      </c>
      <c r="BC51" s="22">
        <v>393.23765121766814</v>
      </c>
      <c r="BD51" s="22">
        <v>20896.288471365853</v>
      </c>
    </row>
    <row r="52" spans="1:65" x14ac:dyDescent="0.3">
      <c r="A52" s="15" t="s">
        <v>47</v>
      </c>
      <c r="B52" s="22">
        <v>0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29.496727183515855</v>
      </c>
      <c r="I52" s="22">
        <v>0</v>
      </c>
      <c r="J52" s="22">
        <v>0.24008122617048747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26.394957164509403</v>
      </c>
      <c r="U52" s="22">
        <v>0</v>
      </c>
      <c r="V52" s="22">
        <v>0</v>
      </c>
      <c r="W52" s="22">
        <v>60.845979332206021</v>
      </c>
      <c r="X52" s="22">
        <v>0</v>
      </c>
      <c r="Y52" s="22">
        <v>0</v>
      </c>
      <c r="Z52" s="22">
        <v>15.572841963309598</v>
      </c>
      <c r="AA52" s="22">
        <v>0</v>
      </c>
      <c r="AB52" s="22">
        <v>0</v>
      </c>
      <c r="AC52" s="22">
        <v>0</v>
      </c>
      <c r="AD52" s="22">
        <v>0</v>
      </c>
      <c r="AE52" s="22">
        <v>32.041994402886928</v>
      </c>
      <c r="AF52" s="22">
        <v>0</v>
      </c>
      <c r="AG52" s="22">
        <v>0</v>
      </c>
      <c r="AH52" s="22">
        <v>0</v>
      </c>
      <c r="AI52" s="22">
        <v>23.850609765255385</v>
      </c>
      <c r="AJ52" s="22">
        <v>0</v>
      </c>
      <c r="AK52" s="22">
        <v>0</v>
      </c>
      <c r="AL52" s="22">
        <v>0</v>
      </c>
      <c r="AM52" s="22">
        <v>25.096740548271416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213.53993158612508</v>
      </c>
    </row>
    <row r="53" spans="1:65" x14ac:dyDescent="0.3">
      <c r="A53" s="15" t="s">
        <v>48</v>
      </c>
      <c r="B53" s="22">
        <v>1.3345708448959039E-4</v>
      </c>
      <c r="C53" s="22">
        <v>2.3567662254469095E-5</v>
      </c>
      <c r="D53" s="22">
        <v>8.1901947452038022E-5</v>
      </c>
      <c r="E53" s="22">
        <v>2.1432351080111741E-3</v>
      </c>
      <c r="F53" s="22">
        <v>0</v>
      </c>
      <c r="G53" s="22">
        <v>0</v>
      </c>
      <c r="H53" s="22">
        <v>0</v>
      </c>
      <c r="I53" s="22">
        <v>3.7403357387333656E-2</v>
      </c>
      <c r="J53" s="22">
        <v>0.36453561513897548</v>
      </c>
      <c r="K53" s="22">
        <v>3.6191582875259968E-4</v>
      </c>
      <c r="L53" s="22">
        <v>0</v>
      </c>
      <c r="M53" s="22">
        <v>0</v>
      </c>
      <c r="N53" s="22">
        <v>7.5253759231389038E-4</v>
      </c>
      <c r="O53" s="22">
        <v>0</v>
      </c>
      <c r="P53" s="22">
        <v>0</v>
      </c>
      <c r="Q53" s="22">
        <v>0</v>
      </c>
      <c r="R53" s="22">
        <v>0.26666308754401191</v>
      </c>
      <c r="S53" s="22">
        <v>6605.9305216339671</v>
      </c>
      <c r="T53" s="22">
        <v>0.50245883029223815</v>
      </c>
      <c r="U53" s="22">
        <v>3.7132476779742272E-4</v>
      </c>
      <c r="V53" s="22">
        <v>9.6992441328747387E-5</v>
      </c>
      <c r="W53" s="22">
        <v>0</v>
      </c>
      <c r="X53" s="22">
        <v>0</v>
      </c>
      <c r="Y53" s="22">
        <v>467.78378137401671</v>
      </c>
      <c r="Z53" s="22">
        <v>6.3311489185093866E-3</v>
      </c>
      <c r="AA53" s="22">
        <v>0</v>
      </c>
      <c r="AB53" s="22">
        <v>0</v>
      </c>
      <c r="AC53" s="22">
        <v>0</v>
      </c>
      <c r="AD53" s="22">
        <v>0</v>
      </c>
      <c r="AE53" s="22">
        <v>1.0079173113277953E-4</v>
      </c>
      <c r="AF53" s="22">
        <v>0</v>
      </c>
      <c r="AG53" s="22">
        <v>2.3581883241406868E-2</v>
      </c>
      <c r="AH53" s="22">
        <v>0</v>
      </c>
      <c r="AI53" s="22">
        <v>3.2159422020356493E-3</v>
      </c>
      <c r="AJ53" s="22">
        <v>5.069831904186411E-5</v>
      </c>
      <c r="AK53" s="22">
        <v>0</v>
      </c>
      <c r="AL53" s="22">
        <v>4.8179059504971928E-5</v>
      </c>
      <c r="AM53" s="22">
        <v>107.04912588338064</v>
      </c>
      <c r="AN53" s="22">
        <v>3.6684392444800138E-3</v>
      </c>
      <c r="AO53" s="22">
        <v>0.30748542409587237</v>
      </c>
      <c r="AP53" s="22">
        <v>1.1784340680004847E-3</v>
      </c>
      <c r="AQ53" s="22">
        <v>7.6511600944861407</v>
      </c>
      <c r="AR53" s="22">
        <v>0</v>
      </c>
      <c r="AS53" s="22">
        <v>3.851067281692802</v>
      </c>
      <c r="AT53" s="22">
        <v>1.6508391194969408E-5</v>
      </c>
      <c r="AU53" s="22">
        <v>1.1005465315455708E-3</v>
      </c>
      <c r="AV53" s="22">
        <v>5.9566813508091275E-3</v>
      </c>
      <c r="AW53" s="22">
        <v>1.2371487119142667E-4</v>
      </c>
      <c r="AX53" s="22">
        <v>0</v>
      </c>
      <c r="AY53" s="22">
        <v>0</v>
      </c>
      <c r="AZ53" s="22">
        <v>1.0422153060752561E-2</v>
      </c>
      <c r="BA53" s="22">
        <v>10.660471283853733</v>
      </c>
      <c r="BB53" s="22">
        <v>4.94840320952067</v>
      </c>
      <c r="BC53" s="22">
        <v>7311.1906667584281</v>
      </c>
      <c r="BD53" s="22">
        <v>14520.603503887227</v>
      </c>
    </row>
    <row r="54" spans="1:65" x14ac:dyDescent="0.3">
      <c r="A54" s="15" t="s">
        <v>49</v>
      </c>
      <c r="B54" s="22">
        <v>117.84955646397214</v>
      </c>
      <c r="C54" s="22">
        <v>235.07575288302922</v>
      </c>
      <c r="D54" s="22">
        <v>454.1682511994257</v>
      </c>
      <c r="E54" s="22">
        <v>142.08303194087057</v>
      </c>
      <c r="F54" s="22">
        <v>0</v>
      </c>
      <c r="G54" s="22">
        <v>12.077419915176858</v>
      </c>
      <c r="H54" s="22">
        <v>80.464597611520574</v>
      </c>
      <c r="I54" s="22">
        <v>723.49986561529397</v>
      </c>
      <c r="J54" s="22">
        <v>19409.767881460117</v>
      </c>
      <c r="K54" s="22">
        <v>1400.3394601731379</v>
      </c>
      <c r="L54" s="22">
        <v>3.1362657373919904</v>
      </c>
      <c r="M54" s="22">
        <v>140.9760895541246</v>
      </c>
      <c r="N54" s="22">
        <v>96.385443808184021</v>
      </c>
      <c r="O54" s="22">
        <v>62.359428228710833</v>
      </c>
      <c r="P54" s="22">
        <v>31.599512606382909</v>
      </c>
      <c r="Q54" s="22">
        <v>407.80070165433943</v>
      </c>
      <c r="R54" s="22">
        <v>3258.1960960256565</v>
      </c>
      <c r="S54" s="22">
        <v>7240.0880445357234</v>
      </c>
      <c r="T54" s="22">
        <v>7.0477396383146464</v>
      </c>
      <c r="U54" s="22">
        <v>138.03999294686542</v>
      </c>
      <c r="V54" s="22">
        <v>559.83220059042992</v>
      </c>
      <c r="W54" s="22">
        <v>1.2354181248844998</v>
      </c>
      <c r="X54" s="22">
        <v>851.15946159745067</v>
      </c>
      <c r="Y54" s="22">
        <v>2717.0010018981552</v>
      </c>
      <c r="Z54" s="22">
        <v>25953.190688276118</v>
      </c>
      <c r="AA54" s="22">
        <v>0</v>
      </c>
      <c r="AB54" s="22">
        <v>12.369131095120219</v>
      </c>
      <c r="AC54" s="22">
        <v>11.02626823253415</v>
      </c>
      <c r="AD54" s="22">
        <v>0.33008905137624994</v>
      </c>
      <c r="AE54" s="22">
        <v>72.399378113522303</v>
      </c>
      <c r="AF54" s="22">
        <v>383.18058756811484</v>
      </c>
      <c r="AG54" s="22">
        <v>58.16938900540238</v>
      </c>
      <c r="AH54" s="22">
        <v>0</v>
      </c>
      <c r="AI54" s="22">
        <v>2152.7094277826072</v>
      </c>
      <c r="AJ54" s="22">
        <v>5.4331444938024767</v>
      </c>
      <c r="AK54" s="22">
        <v>36.514210044168479</v>
      </c>
      <c r="AL54" s="22">
        <v>253.40775115242747</v>
      </c>
      <c r="AM54" s="22">
        <v>15.287771316712666</v>
      </c>
      <c r="AN54" s="22">
        <v>1595.567028179657</v>
      </c>
      <c r="AO54" s="22">
        <v>44.074705591315684</v>
      </c>
      <c r="AP54" s="22">
        <v>38.46048808863344</v>
      </c>
      <c r="AQ54" s="22">
        <v>72.518707136075619</v>
      </c>
      <c r="AR54" s="22">
        <v>393.43338603833945</v>
      </c>
      <c r="AS54" s="22">
        <v>705.35696961637177</v>
      </c>
      <c r="AT54" s="22">
        <v>129.56542153038109</v>
      </c>
      <c r="AU54" s="22">
        <v>34.147521304781499</v>
      </c>
      <c r="AV54" s="22">
        <v>569.67072224056631</v>
      </c>
      <c r="AW54" s="22">
        <v>3231.3870971891715</v>
      </c>
      <c r="AX54" s="22">
        <v>190.53537479303685</v>
      </c>
      <c r="AY54" s="22">
        <v>291.87450068021792</v>
      </c>
      <c r="AZ54" s="22">
        <v>0</v>
      </c>
      <c r="BA54" s="22">
        <v>9319.9346478446441</v>
      </c>
      <c r="BB54" s="22">
        <v>8.4808820513173746</v>
      </c>
      <c r="BC54" s="22">
        <v>2054.8640218412706</v>
      </c>
      <c r="BD54" s="22">
        <v>85724.072524466872</v>
      </c>
    </row>
    <row r="55" spans="1:65" x14ac:dyDescent="0.3">
      <c r="A55" s="15" t="s">
        <v>50</v>
      </c>
      <c r="B55" s="22">
        <v>1595.8356733179471</v>
      </c>
      <c r="C55" s="22">
        <v>126.53149608169203</v>
      </c>
      <c r="D55" s="22">
        <v>343.78980596165235</v>
      </c>
      <c r="E55" s="22">
        <v>491.81806300356749</v>
      </c>
      <c r="F55" s="22">
        <v>0</v>
      </c>
      <c r="G55" s="22">
        <v>6.7061900311799283</v>
      </c>
      <c r="H55" s="22">
        <v>0</v>
      </c>
      <c r="I55" s="22">
        <v>33938.359213031421</v>
      </c>
      <c r="J55" s="22">
        <v>64696.736249568443</v>
      </c>
      <c r="K55" s="22">
        <v>11526.837733834946</v>
      </c>
      <c r="L55" s="22">
        <v>749.76034102601625</v>
      </c>
      <c r="M55" s="22">
        <v>0</v>
      </c>
      <c r="N55" s="22">
        <v>0</v>
      </c>
      <c r="O55" s="22">
        <v>139.29343038617807</v>
      </c>
      <c r="P55" s="22">
        <v>16.968150205403248</v>
      </c>
      <c r="Q55" s="22">
        <v>30.05625006383762</v>
      </c>
      <c r="R55" s="22">
        <v>2185.192319752241</v>
      </c>
      <c r="S55" s="22">
        <v>55436.698211223607</v>
      </c>
      <c r="T55" s="22">
        <v>0</v>
      </c>
      <c r="U55" s="22">
        <v>6.9192345837588798</v>
      </c>
      <c r="V55" s="22">
        <v>16706.548462986502</v>
      </c>
      <c r="W55" s="22">
        <v>24.072149091398742</v>
      </c>
      <c r="X55" s="22">
        <v>114.71412213864008</v>
      </c>
      <c r="Y55" s="22">
        <v>387.67509844289367</v>
      </c>
      <c r="Z55" s="22">
        <v>111143.75184501994</v>
      </c>
      <c r="AA55" s="22">
        <v>0</v>
      </c>
      <c r="AB55" s="22">
        <v>0</v>
      </c>
      <c r="AC55" s="22">
        <v>15.082800182580664</v>
      </c>
      <c r="AD55" s="22">
        <v>317.62491834492056</v>
      </c>
      <c r="AE55" s="22">
        <v>206.7757637530668</v>
      </c>
      <c r="AF55" s="22">
        <v>0</v>
      </c>
      <c r="AG55" s="22">
        <v>15734.590195020728</v>
      </c>
      <c r="AH55" s="22">
        <v>0</v>
      </c>
      <c r="AI55" s="22">
        <v>1438.1223732087924</v>
      </c>
      <c r="AJ55" s="22">
        <v>1670.4370883710139</v>
      </c>
      <c r="AK55" s="22">
        <v>174.68710636462643</v>
      </c>
      <c r="AL55" s="22">
        <v>841.89739664135607</v>
      </c>
      <c r="AM55" s="22">
        <v>326.42384690143359</v>
      </c>
      <c r="AN55" s="22">
        <v>124.02398055133798</v>
      </c>
      <c r="AO55" s="22">
        <v>30.433320068402136</v>
      </c>
      <c r="AP55" s="22">
        <v>1027.6948706904761</v>
      </c>
      <c r="AQ55" s="22">
        <v>91.316928355411804</v>
      </c>
      <c r="AR55" s="22">
        <v>0</v>
      </c>
      <c r="AS55" s="22">
        <v>1433.3448962509601</v>
      </c>
      <c r="AT55" s="22">
        <v>0</v>
      </c>
      <c r="AU55" s="22">
        <v>8.059871347566542</v>
      </c>
      <c r="AV55" s="22">
        <v>443.17226171469923</v>
      </c>
      <c r="AW55" s="22">
        <v>132.56273080470146</v>
      </c>
      <c r="AX55" s="22">
        <v>410.7140757217856</v>
      </c>
      <c r="AY55" s="22">
        <v>1230.9921636514352</v>
      </c>
      <c r="AZ55" s="22">
        <v>2428.4496064469249</v>
      </c>
      <c r="BA55" s="22">
        <v>0</v>
      </c>
      <c r="BB55" s="22">
        <v>186.61760130904776</v>
      </c>
      <c r="BC55" s="22">
        <v>56594.840449993178</v>
      </c>
      <c r="BD55" s="22">
        <v>384536.12828544568</v>
      </c>
    </row>
    <row r="56" spans="1:65" x14ac:dyDescent="0.3">
      <c r="A56" s="15" t="s">
        <v>229</v>
      </c>
      <c r="B56" s="22">
        <v>6.9947580745768387E-2</v>
      </c>
      <c r="C56" s="22">
        <v>1.235229261030393E-2</v>
      </c>
      <c r="D56" s="22">
        <v>98.570996399750925</v>
      </c>
      <c r="E56" s="22">
        <v>1.1233132459631281</v>
      </c>
      <c r="F56" s="22">
        <v>0</v>
      </c>
      <c r="G56" s="22">
        <v>0</v>
      </c>
      <c r="H56" s="22">
        <v>8.2362400294838594</v>
      </c>
      <c r="I56" s="22">
        <v>19.603862702526087</v>
      </c>
      <c r="J56" s="22">
        <v>19.466242556061061</v>
      </c>
      <c r="K56" s="22">
        <v>0.18968746958366772</v>
      </c>
      <c r="L56" s="22">
        <v>0</v>
      </c>
      <c r="M56" s="22">
        <v>0</v>
      </c>
      <c r="N56" s="22">
        <v>3.0034579838529927E-5</v>
      </c>
      <c r="O56" s="22">
        <v>0</v>
      </c>
      <c r="P56" s="22">
        <v>0</v>
      </c>
      <c r="Q56" s="22">
        <v>0</v>
      </c>
      <c r="R56" s="22">
        <v>130.14451330459596</v>
      </c>
      <c r="S56" s="22">
        <v>0.97037434650998267</v>
      </c>
      <c r="T56" s="22">
        <v>0</v>
      </c>
      <c r="U56" s="22">
        <v>1.4819968461832581E-5</v>
      </c>
      <c r="V56" s="22">
        <v>5.0835717320806169E-2</v>
      </c>
      <c r="W56" s="22">
        <v>0</v>
      </c>
      <c r="X56" s="22">
        <v>0</v>
      </c>
      <c r="Y56" s="22">
        <v>18.697089123947467</v>
      </c>
      <c r="Z56" s="22">
        <v>6.1391965251243121</v>
      </c>
      <c r="AA56" s="22">
        <v>0</v>
      </c>
      <c r="AB56" s="22">
        <v>0</v>
      </c>
      <c r="AC56" s="22">
        <v>0</v>
      </c>
      <c r="AD56" s="22">
        <v>0</v>
      </c>
      <c r="AE56" s="22">
        <v>5.2827002619450919E-2</v>
      </c>
      <c r="AF56" s="22">
        <v>0</v>
      </c>
      <c r="AG56" s="22">
        <v>12.359746119691755</v>
      </c>
      <c r="AH56" s="22">
        <v>0</v>
      </c>
      <c r="AI56" s="22">
        <v>8377.1096638315648</v>
      </c>
      <c r="AJ56" s="22">
        <v>2.657202334681694E-2</v>
      </c>
      <c r="AK56" s="22">
        <v>0</v>
      </c>
      <c r="AL56" s="22">
        <v>2.5251628026102004E-2</v>
      </c>
      <c r="AM56" s="22">
        <v>0</v>
      </c>
      <c r="AN56" s="22">
        <v>1.4641133213339099E-4</v>
      </c>
      <c r="AO56" s="22">
        <v>3.7161982426862808E-5</v>
      </c>
      <c r="AP56" s="22">
        <v>0.61764133721546755</v>
      </c>
      <c r="AQ56" s="22">
        <v>0</v>
      </c>
      <c r="AR56" s="22">
        <v>0</v>
      </c>
      <c r="AS56" s="22">
        <v>0.35829166155426762</v>
      </c>
      <c r="AT56" s="22">
        <v>8.6523846261823793E-3</v>
      </c>
      <c r="AU56" s="22">
        <v>4.3923988655619644E-5</v>
      </c>
      <c r="AV56" s="22">
        <v>1.2522374396989897</v>
      </c>
      <c r="AW56" s="22">
        <v>11.30199542499815</v>
      </c>
      <c r="AX56" s="22">
        <v>0</v>
      </c>
      <c r="AY56" s="22">
        <v>0</v>
      </c>
      <c r="AZ56" s="22">
        <v>15.785874977303596</v>
      </c>
      <c r="BA56" s="22">
        <v>5587.3704926729952</v>
      </c>
      <c r="BB56" s="22">
        <v>0</v>
      </c>
      <c r="BC56" s="22">
        <v>63.439785211904614</v>
      </c>
      <c r="BD56" s="22">
        <v>14372.983955361622</v>
      </c>
    </row>
    <row r="57" spans="1:65" x14ac:dyDescent="0.3">
      <c r="A57" s="15" t="s">
        <v>51</v>
      </c>
      <c r="B57" s="22">
        <v>1275.2877330955055</v>
      </c>
      <c r="C57" s="22">
        <v>1080.9791401851912</v>
      </c>
      <c r="D57" s="22">
        <v>249.53373975072967</v>
      </c>
      <c r="E57" s="22">
        <v>97.232763921935188</v>
      </c>
      <c r="F57" s="22">
        <v>0</v>
      </c>
      <c r="G57" s="22">
        <v>306.1138854963915</v>
      </c>
      <c r="H57" s="22">
        <v>2.0473511782170661E-2</v>
      </c>
      <c r="I57" s="22">
        <v>2483.9914786386539</v>
      </c>
      <c r="J57" s="22">
        <v>14720.125745423369</v>
      </c>
      <c r="K57" s="22">
        <v>839.32429611331202</v>
      </c>
      <c r="L57" s="22">
        <v>127.35356552034457</v>
      </c>
      <c r="M57" s="22">
        <v>164.62330787132657</v>
      </c>
      <c r="N57" s="22">
        <v>571.50584222457451</v>
      </c>
      <c r="O57" s="22">
        <v>44.311653802829802</v>
      </c>
      <c r="P57" s="22">
        <v>4.6143835045035315E-3</v>
      </c>
      <c r="Q57" s="22">
        <v>48.571056801880353</v>
      </c>
      <c r="R57" s="22">
        <v>9462.2063664625075</v>
      </c>
      <c r="S57" s="22">
        <v>4854.2032201134516</v>
      </c>
      <c r="T57" s="22">
        <v>5.5183649304881977</v>
      </c>
      <c r="U57" s="22">
        <v>43.758464967439018</v>
      </c>
      <c r="V57" s="22">
        <v>8953.701873134507</v>
      </c>
      <c r="W57" s="22">
        <v>0.93075181062735135</v>
      </c>
      <c r="X57" s="22">
        <v>65.116768080893124</v>
      </c>
      <c r="Y57" s="22">
        <v>20454.536705160277</v>
      </c>
      <c r="Z57" s="22">
        <v>4056.0588968468305</v>
      </c>
      <c r="AA57" s="22">
        <v>0</v>
      </c>
      <c r="AB57" s="22">
        <v>1.936961274775777</v>
      </c>
      <c r="AC57" s="22">
        <v>376.90349018952543</v>
      </c>
      <c r="AD57" s="22">
        <v>2.6041610461504838</v>
      </c>
      <c r="AE57" s="22">
        <v>24.665213419437983</v>
      </c>
      <c r="AF57" s="22">
        <v>85.804624035094889</v>
      </c>
      <c r="AG57" s="22">
        <v>55.952816720059005</v>
      </c>
      <c r="AH57" s="22">
        <v>0</v>
      </c>
      <c r="AI57" s="22">
        <v>10660.602314498905</v>
      </c>
      <c r="AJ57" s="22">
        <v>112.44953110661554</v>
      </c>
      <c r="AK57" s="22">
        <v>794.23513345330025</v>
      </c>
      <c r="AL57" s="22">
        <v>13140.643204835224</v>
      </c>
      <c r="AM57" s="22">
        <v>5.3956261200259235</v>
      </c>
      <c r="AN57" s="22">
        <v>110.17238686531186</v>
      </c>
      <c r="AO57" s="22">
        <v>4.6205150200328697</v>
      </c>
      <c r="AP57" s="22">
        <v>571.27302270824725</v>
      </c>
      <c r="AQ57" s="22">
        <v>22.040069551331094</v>
      </c>
      <c r="AR57" s="22">
        <v>406.22822282764849</v>
      </c>
      <c r="AS57" s="22">
        <v>603.6454956904513</v>
      </c>
      <c r="AT57" s="22">
        <v>33.265677892421586</v>
      </c>
      <c r="AU57" s="22">
        <v>12.413354287516757</v>
      </c>
      <c r="AV57" s="22">
        <v>827.19837953647823</v>
      </c>
      <c r="AW57" s="22">
        <v>261.91688624328594</v>
      </c>
      <c r="AX57" s="22">
        <v>7.7021213889159474</v>
      </c>
      <c r="AY57" s="22">
        <v>2750.4676094273123</v>
      </c>
      <c r="AZ57" s="22">
        <v>38060.159510612415</v>
      </c>
      <c r="BA57" s="22">
        <v>1328.8975819633774</v>
      </c>
      <c r="BB57" s="22">
        <v>12.592141615275684</v>
      </c>
      <c r="BC57" s="22">
        <v>0</v>
      </c>
      <c r="BD57" s="22">
        <v>140178.7967605775</v>
      </c>
    </row>
    <row r="58" spans="1:65" x14ac:dyDescent="0.3">
      <c r="A58" s="15" t="s">
        <v>52</v>
      </c>
      <c r="B58" s="22">
        <v>807809.6737182975</v>
      </c>
      <c r="C58" s="22">
        <v>123678.11359827119</v>
      </c>
      <c r="D58" s="22">
        <v>378367.93498614768</v>
      </c>
      <c r="E58" s="22">
        <v>66275.251102921597</v>
      </c>
      <c r="F58" s="22">
        <v>195.19122349006406</v>
      </c>
      <c r="G58" s="22">
        <v>7908.8315523071669</v>
      </c>
      <c r="H58" s="22">
        <v>3447.1209041714187</v>
      </c>
      <c r="I58" s="22">
        <v>480887.71678650146</v>
      </c>
      <c r="J58" s="22">
        <v>3800207.7716913433</v>
      </c>
      <c r="K58" s="22">
        <v>951805.84476073389</v>
      </c>
      <c r="L58" s="22">
        <v>13500.530678155541</v>
      </c>
      <c r="M58" s="22">
        <v>12379.590041984276</v>
      </c>
      <c r="N58" s="22">
        <v>172980.12309306557</v>
      </c>
      <c r="O58" s="22">
        <v>29876.670618772627</v>
      </c>
      <c r="P58" s="22">
        <v>4535.6488944994953</v>
      </c>
      <c r="Q58" s="22">
        <v>13661.197772818719</v>
      </c>
      <c r="R58" s="22">
        <v>647369.84809289279</v>
      </c>
      <c r="S58" s="22">
        <v>1656511.3649209251</v>
      </c>
      <c r="T58" s="22">
        <v>41642.772135333333</v>
      </c>
      <c r="U58" s="22">
        <v>55374.372384655384</v>
      </c>
      <c r="V58" s="22">
        <v>1073919.0153715841</v>
      </c>
      <c r="W58" s="22">
        <v>97850.61412812995</v>
      </c>
      <c r="X58" s="22">
        <v>8370.0241022275095</v>
      </c>
      <c r="Y58" s="22">
        <v>366830.98173951707</v>
      </c>
      <c r="Z58" s="22">
        <v>12071283.527089138</v>
      </c>
      <c r="AA58" s="22">
        <v>12.375031138870385</v>
      </c>
      <c r="AB58" s="22">
        <v>1492.6005189165321</v>
      </c>
      <c r="AC58" s="22">
        <v>10076.201136164402</v>
      </c>
      <c r="AD58" s="22">
        <v>15081.75793895027</v>
      </c>
      <c r="AE58" s="22">
        <v>621877.45360332739</v>
      </c>
      <c r="AF58" s="22">
        <v>12891.265510155106</v>
      </c>
      <c r="AG58" s="22">
        <v>195009.73514581841</v>
      </c>
      <c r="AH58" s="22">
        <v>23094.877734776492</v>
      </c>
      <c r="AI58" s="22">
        <v>2547346.1624387358</v>
      </c>
      <c r="AJ58" s="22">
        <v>27668.957504279078</v>
      </c>
      <c r="AK58" s="22">
        <v>6129.6663209981243</v>
      </c>
      <c r="AL58" s="22">
        <v>643873.73311785841</v>
      </c>
      <c r="AM58" s="22">
        <v>528421.41768202034</v>
      </c>
      <c r="AN58" s="22">
        <v>111256.34680806329</v>
      </c>
      <c r="AO58" s="22">
        <v>38871.436638963583</v>
      </c>
      <c r="AP58" s="22">
        <v>1057028.6467115385</v>
      </c>
      <c r="AQ58" s="22">
        <v>91759.798194504401</v>
      </c>
      <c r="AR58" s="22">
        <v>67933.189536781894</v>
      </c>
      <c r="AS58" s="22">
        <v>358680.36279145692</v>
      </c>
      <c r="AT58" s="22">
        <v>43466.463782682215</v>
      </c>
      <c r="AU58" s="22">
        <v>19159.134118779632</v>
      </c>
      <c r="AV58" s="22">
        <v>101175.94277327931</v>
      </c>
      <c r="AW58" s="22">
        <v>42720.992087734958</v>
      </c>
      <c r="AX58" s="22">
        <v>253712.5753973049</v>
      </c>
      <c r="AY58" s="22">
        <v>318681.0671096904</v>
      </c>
      <c r="AZ58" s="22">
        <v>2298856.8632561858</v>
      </c>
      <c r="BA58" s="22">
        <v>5149144.6383686233</v>
      </c>
      <c r="BB58" s="22">
        <v>491915.05894878134</v>
      </c>
      <c r="BC58" s="22">
        <v>3145058.1948750187</v>
      </c>
      <c r="BD58" s="22">
        <v>41109066.646470413</v>
      </c>
    </row>
    <row r="61" spans="1:65" x14ac:dyDescent="0.3">
      <c r="A61" s="7" t="s">
        <v>332</v>
      </c>
      <c r="BF61" s="7" t="s">
        <v>331</v>
      </c>
    </row>
    <row r="62" spans="1:65" x14ac:dyDescent="0.3">
      <c r="A62" s="6" t="s">
        <v>86</v>
      </c>
      <c r="BF62" s="6" t="s">
        <v>86</v>
      </c>
    </row>
    <row r="63" spans="1:65" x14ac:dyDescent="0.3">
      <c r="A63" s="23" t="s">
        <v>90</v>
      </c>
      <c r="B63" s="23" t="s">
        <v>1</v>
      </c>
      <c r="C63" s="23" t="s">
        <v>2</v>
      </c>
      <c r="D63" s="23" t="s">
        <v>3</v>
      </c>
      <c r="E63" s="23" t="s">
        <v>4</v>
      </c>
      <c r="F63" s="23" t="s">
        <v>5</v>
      </c>
      <c r="G63" s="23" t="s">
        <v>6</v>
      </c>
      <c r="H63" s="23" t="s">
        <v>7</v>
      </c>
      <c r="I63" s="23" t="s">
        <v>8</v>
      </c>
      <c r="J63" s="23" t="s">
        <v>9</v>
      </c>
      <c r="K63" s="23" t="s">
        <v>360</v>
      </c>
      <c r="L63" s="23" t="s">
        <v>10</v>
      </c>
      <c r="M63" s="23" t="s">
        <v>11</v>
      </c>
      <c r="N63" s="23" t="s">
        <v>12</v>
      </c>
      <c r="O63" s="23" t="s">
        <v>13</v>
      </c>
      <c r="P63" s="23" t="s">
        <v>14</v>
      </c>
      <c r="Q63" s="23" t="s">
        <v>15</v>
      </c>
      <c r="R63" s="23" t="s">
        <v>16</v>
      </c>
      <c r="S63" s="23" t="s">
        <v>17</v>
      </c>
      <c r="T63" s="23" t="s">
        <v>18</v>
      </c>
      <c r="U63" s="23" t="s">
        <v>19</v>
      </c>
      <c r="V63" s="23" t="s">
        <v>20</v>
      </c>
      <c r="W63" s="23" t="s">
        <v>21</v>
      </c>
      <c r="X63" s="23" t="s">
        <v>22</v>
      </c>
      <c r="Y63" s="23" t="s">
        <v>23</v>
      </c>
      <c r="Z63" s="23" t="s">
        <v>24</v>
      </c>
      <c r="AA63" s="23" t="s">
        <v>25</v>
      </c>
      <c r="AB63" s="23" t="s">
        <v>26</v>
      </c>
      <c r="AC63" s="23" t="s">
        <v>27</v>
      </c>
      <c r="AD63" s="23" t="s">
        <v>28</v>
      </c>
      <c r="AE63" s="23" t="s">
        <v>29</v>
      </c>
      <c r="AF63" s="23" t="s">
        <v>30</v>
      </c>
      <c r="AG63" s="23" t="s">
        <v>31</v>
      </c>
      <c r="AH63" s="23" t="s">
        <v>32</v>
      </c>
      <c r="AI63" s="23" t="s">
        <v>33</v>
      </c>
      <c r="AJ63" s="24" t="s">
        <v>34</v>
      </c>
      <c r="AK63" s="23" t="s">
        <v>35</v>
      </c>
      <c r="AL63" s="23" t="s">
        <v>361</v>
      </c>
      <c r="AM63" s="23" t="s">
        <v>36</v>
      </c>
      <c r="AN63" s="23" t="s">
        <v>37</v>
      </c>
      <c r="AO63" s="23" t="s">
        <v>38</v>
      </c>
      <c r="AP63" s="23" t="s">
        <v>197</v>
      </c>
      <c r="AQ63" s="23" t="s">
        <v>40</v>
      </c>
      <c r="AR63" s="23" t="s">
        <v>41</v>
      </c>
      <c r="AS63" s="23" t="s">
        <v>42</v>
      </c>
      <c r="AT63" s="23" t="s">
        <v>43</v>
      </c>
      <c r="AU63" s="23" t="s">
        <v>44</v>
      </c>
      <c r="AV63" s="23" t="s">
        <v>45</v>
      </c>
      <c r="AW63" s="23" t="s">
        <v>46</v>
      </c>
      <c r="AX63" s="23" t="s">
        <v>47</v>
      </c>
      <c r="AY63" s="23" t="s">
        <v>48</v>
      </c>
      <c r="AZ63" s="23" t="s">
        <v>49</v>
      </c>
      <c r="BA63" s="23" t="s">
        <v>50</v>
      </c>
      <c r="BB63" s="23" t="s">
        <v>229</v>
      </c>
      <c r="BC63" s="24" t="s">
        <v>51</v>
      </c>
      <c r="BD63" s="23" t="s">
        <v>52</v>
      </c>
      <c r="BF63" s="1" t="s">
        <v>84</v>
      </c>
      <c r="BG63" s="12" t="s">
        <v>56</v>
      </c>
      <c r="BH63" s="12" t="s">
        <v>57</v>
      </c>
      <c r="BI63" s="12" t="s">
        <v>65</v>
      </c>
      <c r="BJ63" s="12" t="s">
        <v>58</v>
      </c>
      <c r="BK63" s="12" t="s">
        <v>59</v>
      </c>
      <c r="BL63" s="12" t="s">
        <v>60</v>
      </c>
      <c r="BM63" s="12" t="s">
        <v>61</v>
      </c>
    </row>
    <row r="64" spans="1:65" x14ac:dyDescent="0.3">
      <c r="A64" s="23" t="s">
        <v>1</v>
      </c>
      <c r="B64" s="22">
        <v>0</v>
      </c>
      <c r="C64" s="22">
        <v>2.9577820992528898</v>
      </c>
      <c r="D64" s="22">
        <v>21.857762270627227</v>
      </c>
      <c r="E64" s="22">
        <v>263.23707586354004</v>
      </c>
      <c r="F64" s="22">
        <v>7.9679127659547291</v>
      </c>
      <c r="G64" s="22">
        <v>7.3413615469422197E-2</v>
      </c>
      <c r="H64" s="22">
        <v>1.8657672194566643E-4</v>
      </c>
      <c r="I64" s="22">
        <v>31.480658889525312</v>
      </c>
      <c r="J64" s="22">
        <v>11152.369990495012</v>
      </c>
      <c r="K64" s="22">
        <v>716.17563646230235</v>
      </c>
      <c r="L64" s="22">
        <v>0</v>
      </c>
      <c r="M64" s="22">
        <v>0</v>
      </c>
      <c r="N64" s="22">
        <v>9.1684236421514825E-2</v>
      </c>
      <c r="O64" s="22">
        <v>0.26121558819598639</v>
      </c>
      <c r="P64" s="22">
        <v>4.2051239534791051E-5</v>
      </c>
      <c r="Q64" s="22">
        <v>4.5038035762966526</v>
      </c>
      <c r="R64" s="22">
        <v>106.6951182428871</v>
      </c>
      <c r="S64" s="22">
        <v>329.28517555086114</v>
      </c>
      <c r="T64" s="22">
        <v>6.1239624271006494E-7</v>
      </c>
      <c r="U64" s="22">
        <v>3.1843964501125394E-2</v>
      </c>
      <c r="V64" s="22">
        <v>21.285890789007553</v>
      </c>
      <c r="W64" s="22">
        <v>30.147901037426603</v>
      </c>
      <c r="X64" s="22">
        <v>6.8641279807916802E-2</v>
      </c>
      <c r="Y64" s="22">
        <v>1.2662458308662161</v>
      </c>
      <c r="Z64" s="22">
        <v>532.14917187826268</v>
      </c>
      <c r="AA64" s="22">
        <v>0</v>
      </c>
      <c r="AB64" s="22">
        <v>6.2946807048471151E-2</v>
      </c>
      <c r="AC64" s="22">
        <v>7.1825403528009743E-2</v>
      </c>
      <c r="AD64" s="22">
        <v>1.9396630327436788E-3</v>
      </c>
      <c r="AE64" s="22">
        <v>153.84265183402391</v>
      </c>
      <c r="AF64" s="22">
        <v>0</v>
      </c>
      <c r="AG64" s="22">
        <v>202.40469073081431</v>
      </c>
      <c r="AH64" s="22">
        <v>0</v>
      </c>
      <c r="AI64" s="22">
        <v>81.042657904884564</v>
      </c>
      <c r="AJ64" s="22">
        <v>1054.9017104079981</v>
      </c>
      <c r="AK64" s="22">
        <v>2.4308897018338632E-2</v>
      </c>
      <c r="AL64" s="22">
        <v>17.623235401692039</v>
      </c>
      <c r="AM64" s="22">
        <v>14.231439956650181</v>
      </c>
      <c r="AN64" s="22">
        <v>0.13461940600240405</v>
      </c>
      <c r="AO64" s="22">
        <v>1.0413731295586611E-3</v>
      </c>
      <c r="AP64" s="22">
        <v>38.007405677569601</v>
      </c>
      <c r="AQ64" s="22">
        <v>4.5472387233414277E-2</v>
      </c>
      <c r="AR64" s="22">
        <v>0.20107298104656079</v>
      </c>
      <c r="AS64" s="22">
        <v>134.47539776575917</v>
      </c>
      <c r="AT64" s="22">
        <v>3.1818024308349607E-3</v>
      </c>
      <c r="AU64" s="22">
        <v>1.319121231004153E-6</v>
      </c>
      <c r="AV64" s="22">
        <v>34.843654792587841</v>
      </c>
      <c r="AW64" s="22">
        <v>0.16440701142774919</v>
      </c>
      <c r="AX64" s="22">
        <v>299.82501646904552</v>
      </c>
      <c r="AY64" s="22">
        <v>0.59429807303505888</v>
      </c>
      <c r="AZ64" s="22">
        <v>68.930318398428426</v>
      </c>
      <c r="BA64" s="22">
        <v>2104.9816360619052</v>
      </c>
      <c r="BB64" s="22">
        <v>0.94640659943505279</v>
      </c>
      <c r="BC64" s="22">
        <v>2026.2255074714421</v>
      </c>
      <c r="BD64" s="22">
        <v>19455.493998272865</v>
      </c>
      <c r="BF64" s="12" t="s">
        <v>62</v>
      </c>
      <c r="BG64" s="13">
        <f>B64+AJ64+B98+AJ98</f>
        <v>1123.1606377629862</v>
      </c>
      <c r="BH64" s="13">
        <f>SUM(C64,D64,G64,L64:U64,X64:Y64,AB64:AD64,AF64,AI64,AK64,AN64:AO64,AQ64,AT64:AW64,AZ64,AR64)+SUM(C98,D98,G98,L98:U98,X98:Y98,AB98:AD98,AF98,AI98,AK98,AN98:AO98,AQ98,AT98:AW98,AZ98,AR98)</f>
        <v>654.97659644279861</v>
      </c>
      <c r="BI64" s="13">
        <f>SUM(F64,H64,V64:W64,AA64,AE64,AH64,AM64,AS64,AX64,BB64,AY64)+SUM(F98,H98,V98:W98,AA98,AE98,AH98,AM98,AS98,AX98,BB98,AY98)</f>
        <v>679.14560249521708</v>
      </c>
      <c r="BJ64" s="13">
        <f>SUM(E64,I64,AG64,BA64)+SUM(E98,I98,AG98,BA98)</f>
        <v>2614.5617698279875</v>
      </c>
      <c r="BK64" s="13">
        <f>SUM(J64:K64,Z64,AL64,AP64)+SUM(J98:K98,Z98,AL98,AP98)</f>
        <v>12458.38592085317</v>
      </c>
      <c r="BL64" s="13">
        <f>BC64+BC98</f>
        <v>2339.3214933495465</v>
      </c>
      <c r="BM64" s="13">
        <f>SUM(BG64:BL64)</f>
        <v>19869.552020731709</v>
      </c>
    </row>
    <row r="65" spans="1:65" x14ac:dyDescent="0.3">
      <c r="A65" s="23" t="s">
        <v>2</v>
      </c>
      <c r="B65" s="22">
        <v>210.87014372457821</v>
      </c>
      <c r="C65" s="22">
        <v>0</v>
      </c>
      <c r="D65" s="22">
        <v>137.24137319495361</v>
      </c>
      <c r="E65" s="22">
        <v>96.713952853057236</v>
      </c>
      <c r="F65" s="22">
        <v>0</v>
      </c>
      <c r="G65" s="22">
        <v>30.377929458881187</v>
      </c>
      <c r="H65" s="22">
        <v>6.6625557114609674E-5</v>
      </c>
      <c r="I65" s="22">
        <v>10.947906590422571</v>
      </c>
      <c r="J65" s="22">
        <v>2486.0593209265462</v>
      </c>
      <c r="K65" s="22">
        <v>182.39354068037414</v>
      </c>
      <c r="L65" s="22">
        <v>721.74494190604389</v>
      </c>
      <c r="M65" s="22">
        <v>99.140029514694888</v>
      </c>
      <c r="N65" s="22">
        <v>275.06339300907479</v>
      </c>
      <c r="O65" s="22">
        <v>98.690291047975251</v>
      </c>
      <c r="P65" s="22">
        <v>5.3395295415870967</v>
      </c>
      <c r="Q65" s="22">
        <v>48.045466339811099</v>
      </c>
      <c r="R65" s="22">
        <v>696.09441126322122</v>
      </c>
      <c r="S65" s="22">
        <v>7682.6012703317674</v>
      </c>
      <c r="T65" s="22">
        <v>47.499204414727174</v>
      </c>
      <c r="U65" s="22">
        <v>1902.5090079643974</v>
      </c>
      <c r="V65" s="22">
        <v>23.764386249581811</v>
      </c>
      <c r="W65" s="22">
        <v>20.787425330691544</v>
      </c>
      <c r="X65" s="22">
        <v>2.8389984799787773</v>
      </c>
      <c r="Y65" s="22">
        <v>5029.5155447108309</v>
      </c>
      <c r="Z65" s="22">
        <v>58.429246463887594</v>
      </c>
      <c r="AA65" s="22">
        <v>0</v>
      </c>
      <c r="AB65" s="22">
        <v>7.3073654655821585</v>
      </c>
      <c r="AC65" s="22">
        <v>1.5369908254799436</v>
      </c>
      <c r="AD65" s="22">
        <v>11.692600951226908</v>
      </c>
      <c r="AE65" s="22">
        <v>1002.5300097943559</v>
      </c>
      <c r="AF65" s="22">
        <v>0</v>
      </c>
      <c r="AG65" s="22">
        <v>49.64442819907115</v>
      </c>
      <c r="AH65" s="22">
        <v>0</v>
      </c>
      <c r="AI65" s="22">
        <v>519.13527193524669</v>
      </c>
      <c r="AJ65" s="22">
        <v>0.8282124770101944</v>
      </c>
      <c r="AK65" s="22">
        <v>368.75778191948797</v>
      </c>
      <c r="AL65" s="22">
        <v>26.821697510841318</v>
      </c>
      <c r="AM65" s="22">
        <v>0.6315405525304062</v>
      </c>
      <c r="AN65" s="22">
        <v>2057.0287959807642</v>
      </c>
      <c r="AO65" s="22">
        <v>107.76543723083269</v>
      </c>
      <c r="AP65" s="22">
        <v>4.5051204242158605</v>
      </c>
      <c r="AQ65" s="22">
        <v>12957.737054288105</v>
      </c>
      <c r="AR65" s="22">
        <v>189.87385094385797</v>
      </c>
      <c r="AS65" s="22">
        <v>156.59539540464991</v>
      </c>
      <c r="AT65" s="22">
        <v>340.5721703648918</v>
      </c>
      <c r="AU65" s="22">
        <v>7676.4787615478754</v>
      </c>
      <c r="AV65" s="22">
        <v>10.002255513606514</v>
      </c>
      <c r="AW65" s="22">
        <v>763.43140695219506</v>
      </c>
      <c r="AX65" s="22">
        <v>2.5117439578857796</v>
      </c>
      <c r="AY65" s="22">
        <v>413.87729630046107</v>
      </c>
      <c r="AZ65" s="22">
        <v>399.11641245865354</v>
      </c>
      <c r="BA65" s="22">
        <v>712.11545683216025</v>
      </c>
      <c r="BB65" s="22">
        <v>0.29799129050836104</v>
      </c>
      <c r="BC65" s="22">
        <v>4336.4849452360586</v>
      </c>
      <c r="BD65" s="22">
        <v>51983.947374980205</v>
      </c>
      <c r="BF65" s="12" t="s">
        <v>63</v>
      </c>
      <c r="BG65" s="13">
        <f>BG70-SUM(BG66:BG69,BG64)</f>
        <v>8790.9735115538788</v>
      </c>
      <c r="BH65" s="13">
        <f t="shared" ref="BH65:BM65" si="1">BH70-SUM(BH66:BH69,BH64)</f>
        <v>2051084.4367198031</v>
      </c>
      <c r="BI65" s="13">
        <f t="shared" si="1"/>
        <v>73067.041334630048</v>
      </c>
      <c r="BJ65" s="13">
        <f t="shared" si="1"/>
        <v>127322.31654666667</v>
      </c>
      <c r="BK65" s="13">
        <f t="shared" si="1"/>
        <v>331513.73852214823</v>
      </c>
      <c r="BL65" s="13">
        <f t="shared" si="1"/>
        <v>169515.12619683275</v>
      </c>
      <c r="BM65" s="13">
        <f t="shared" si="1"/>
        <v>2761293.632831635</v>
      </c>
    </row>
    <row r="66" spans="1:65" x14ac:dyDescent="0.3">
      <c r="A66" s="23" t="s">
        <v>3</v>
      </c>
      <c r="B66" s="22">
        <v>0.95648560123588411</v>
      </c>
      <c r="C66" s="22">
        <v>146.51401500015444</v>
      </c>
      <c r="D66" s="22">
        <v>0</v>
      </c>
      <c r="E66" s="22">
        <v>1.4037631552196721</v>
      </c>
      <c r="F66" s="22">
        <v>0</v>
      </c>
      <c r="G66" s="22">
        <v>387.29658920389045</v>
      </c>
      <c r="H66" s="22">
        <v>9.4699581295569062E-5</v>
      </c>
      <c r="I66" s="22">
        <v>12.611370680596607</v>
      </c>
      <c r="J66" s="22">
        <v>175.28470827487106</v>
      </c>
      <c r="K66" s="22">
        <v>4.222796620161402</v>
      </c>
      <c r="L66" s="22">
        <v>0.63412903558472833</v>
      </c>
      <c r="M66" s="22">
        <v>0.79451186559642994</v>
      </c>
      <c r="N66" s="22">
        <v>34.986671469728641</v>
      </c>
      <c r="O66" s="22">
        <v>691.71815110050568</v>
      </c>
      <c r="P66" s="22">
        <v>33.996246449857679</v>
      </c>
      <c r="Q66" s="22">
        <v>26.872307584560925</v>
      </c>
      <c r="R66" s="22">
        <v>43373.763991721731</v>
      </c>
      <c r="S66" s="22">
        <v>26883.981309258092</v>
      </c>
      <c r="T66" s="22">
        <v>8.6681180389397454</v>
      </c>
      <c r="U66" s="22">
        <v>535.95985818612894</v>
      </c>
      <c r="V66" s="22">
        <v>9.5970287106620713</v>
      </c>
      <c r="W66" s="22">
        <v>0.10461382138277452</v>
      </c>
      <c r="X66" s="22">
        <v>14.273936147723802</v>
      </c>
      <c r="Y66" s="22">
        <v>440.09607731528803</v>
      </c>
      <c r="Z66" s="22">
        <v>525.40001956331298</v>
      </c>
      <c r="AA66" s="22">
        <v>0</v>
      </c>
      <c r="AB66" s="22">
        <v>0.81066424633328016</v>
      </c>
      <c r="AC66" s="22">
        <v>2.8823757251386257</v>
      </c>
      <c r="AD66" s="22">
        <v>1464.4775784788067</v>
      </c>
      <c r="AE66" s="22">
        <v>2.4922693001896508</v>
      </c>
      <c r="AF66" s="22">
        <v>0.81178386267461322</v>
      </c>
      <c r="AG66" s="22">
        <v>1.3090797087604005</v>
      </c>
      <c r="AH66" s="22">
        <v>0</v>
      </c>
      <c r="AI66" s="22">
        <v>10370.618309025607</v>
      </c>
      <c r="AJ66" s="22">
        <v>1.9377414790821194E-3</v>
      </c>
      <c r="AK66" s="22">
        <v>1.0315577187790714</v>
      </c>
      <c r="AL66" s="22">
        <v>3.6087561782414284</v>
      </c>
      <c r="AM66" s="22">
        <v>1.5660444905042212</v>
      </c>
      <c r="AN66" s="22">
        <v>84.884323340804599</v>
      </c>
      <c r="AO66" s="22">
        <v>1593.8569763479168</v>
      </c>
      <c r="AP66" s="22">
        <v>0.1590649383546365</v>
      </c>
      <c r="AQ66" s="22">
        <v>320.04728724679882</v>
      </c>
      <c r="AR66" s="22">
        <v>29.339164083296378</v>
      </c>
      <c r="AS66" s="22">
        <v>15.102987918507784</v>
      </c>
      <c r="AT66" s="22">
        <v>9.722778989338563</v>
      </c>
      <c r="AU66" s="22">
        <v>61.741022638496993</v>
      </c>
      <c r="AV66" s="22">
        <v>178.21476076840634</v>
      </c>
      <c r="AW66" s="22">
        <v>153.49471779430453</v>
      </c>
      <c r="AX66" s="22">
        <v>459.9481271374321</v>
      </c>
      <c r="AY66" s="22">
        <v>3304.5801219674504</v>
      </c>
      <c r="AZ66" s="22">
        <v>39838.051379198332</v>
      </c>
      <c r="BA66" s="22">
        <v>325.62323925623878</v>
      </c>
      <c r="BB66" s="22">
        <v>2.5896339650570313</v>
      </c>
      <c r="BC66" s="22">
        <v>2444.5405506984571</v>
      </c>
      <c r="BD66" s="22">
        <v>133980.64328627053</v>
      </c>
      <c r="BF66" s="12" t="s">
        <v>65</v>
      </c>
      <c r="BG66" s="13">
        <f>B68+AJ68+B70+AJ70+B84+AJ84+B85+AJ85+B89+AJ89+B93+AJ93+B96+AJ96+B101+AJ101+B107+AJ107+B112+AJ112+B113+AJ113+B116+AJ116</f>
        <v>679.08445254744254</v>
      </c>
      <c r="BH66" s="13">
        <f>SUM(C68,D68,G68,L68:U68,X68:Y68,AB68:AD68,AF68,AI68,AK68,AN68:AO68,AQ68,AT68:AW68,AZ68,AR68)+SUM(C70,D70,G70,L70:U70,X70:Y70,AB70:AD70,AF70,AI70,AK70,AN70:AO70,AQ70,AT70:AW70,AZ70,AR70)+SUM(C84,D84,G84,L84:U84,X84:Y84,AB84:AD84,AF84,AI84,AK84,AN84:AO84,AQ84,AT84:AW84,AZ84,AR84)+SUM(C85,D85,G85,L85:U85,X85:Y85,AB85:AD85,AF85,AI85,AK85,AN85:AO85,AQ85,AT85:AW85,AZ85,AR85)+SUM(C89,D89,G89,L89:U89,X89:Y89,AB89:AD89,AF89,AI89,AK89,AN89:AO89,AQ89,AT89:AW89,AZ89,AR89)+SUM(C93,D93,G93,L93:U93,X93:Y93,AB93:AD93,AF93,AI93,AK93,AN93:AO93,AQ93,AT93:AW93,AZ93,AR93)+SUM(C96,D96,G96,L96:U96,X96:Y96,AB96:AD96,AF96,AI96,AK96,AN96:AO96,AQ96,AT96:AW96,AZ96,AR96)+SUM(C101,D101,G101,L101:U101,X101:Y101,AB101:AD101,AF101,AI101,AK101,AN101:AO101,AQ101,AT101:AW101,AZ101,AR101)+SUM(C107,D107,G107,L107:U107,X107:Y107,AB107:AD107,AF107,AI107,AK107,AN107:AO107,AQ107,AT107:AW107,AZ107,AR107)+SUM(C112,D112,G112,L112:U112,X112:Y112,AB112:AD112,AF112,AI112,AK112,AN112:AO112,AQ112,AT112:AW112,AZ112,AR112)+SUM(C113,D113,G113,L113:U113,X113:Y113,AB113:AD113,AF113,AI113,AK113,AN113:AO113,AQ113,AT113:AW113,AZ113,AR113)+SUM(C116,D116,G116,L116:U116,X116:Y116,AB116:AD116,AF116,AI116,AK116,AN116:AO116,AQ116,AT116:AW116,AZ116,AR116)</f>
        <v>87140.528387454222</v>
      </c>
      <c r="BI66" s="13">
        <f>SUM(F68,H68,V68:W68,AA68,AE68,AH68,AM68,AS68,AX68,BB68,AY68)+SUM(F70,H70,V70:W70,AA70,AE70,AH70,AM70,AS70,AX70,BB70,AY70)+SUM(F84,H84,V84:W84,AA84,AE84,AH84,AM84,AS84,AX84,BB84,AY84)+SUM(F85,H85,V85:W85,AA85,AE85,AH85,AM85,AS85,AX85,BB85,AY85)+SUM(F89,H89,V89:W89,AA89,AE89,AH89,AM89,AS89,AX89,BB89,AY89)+SUM(F93,H93,V93:W93,AA93,AE93,AH93,AM93,AS93,AX93,BB93,AY93)+SUM(F96,H96,V96:W96,AA96,AE96,AH96,AM96,AS96,AX96,BB96,AY96)+SUM(F101,H101,V101:W101,AA101,AE101,AH101,AM101,AS101,AX101,BB101,AY101)+SUM(F107,H107,V107:W107,AA107,AE107,AH107,AM107,AS107,AX107,BB107,AY107)+SUM(F112,H112,V112:W112,AA112,AE112,AH112,AM112,AS112,AX112,BB112,AY112)+SUM(F113,H113,V113:W113,AA113,AE113,AH113,AM113,AS113,AX113,BB113,AY113)+SUM(F116,H116,V116:W116,AA116,AE116,AH116,AM116,AS116,AX116,BB116,AY116)</f>
        <v>8746.4516068969388</v>
      </c>
      <c r="BJ66" s="13">
        <f>SUM(E68,I68,AG68,BA68)+SUM(E70,I70,AG70,BA70)+SUM(E84,I84,AG84,BA84)+SUM(E85,I85,AG85,BA85)+SUM(E89,I89,AG89,BA89)+SUM(E93,I93,AG93,BA93)+SUM(E96,I96,AG96,BA96)+SUM(E101,I101,AG101,BA101)+SUM(E107,I107,AG107,BA107)+SUM(E112,I112,AG112,BA112)+SUM(E113,I113,AG113,BA113)+SUM(E116,I116,AG116,BA116)</f>
        <v>150983.174062576</v>
      </c>
      <c r="BK66" s="13">
        <f>SUM(J68:K68,Z68,AL68,AP68)+SUM(J70:K70,Z70,AL70,AP70)+SUM(J84:K84,Z84,AL84,AP84)+SUM(J85:K85,Z85,AL85,AP85)+SUM(J89:K89,Z89,AL89,AP89)+SUM(J93:K93,Z93,AL93,AP93)+SUM(J96:K96,Z96,AL96,AP96)+SUM(J101:K101,Z101,AL101,AP101)+SUM(J107:K107,Z107,AL107,AP107)+SUM(J112:K112,Z112,AL112,AP112)+SUM(J113:K113,Z113,AL113,AP113)+SUM(J116:K116,Z116,AL116,AP116)</f>
        <v>564780.58317153866</v>
      </c>
      <c r="BL66" s="13">
        <f>BC68+BC70+BC84+BC85+BC89+BC93+BC96+BC101+BC107+BC112+BC113+BC116</f>
        <v>9570.0467162325858</v>
      </c>
      <c r="BM66" s="13">
        <f>SUM(BG66:BL66)</f>
        <v>821899.86839724588</v>
      </c>
    </row>
    <row r="67" spans="1:65" x14ac:dyDescent="0.3">
      <c r="A67" s="23" t="s">
        <v>4</v>
      </c>
      <c r="B67" s="22">
        <v>5.7332692844553769E-5</v>
      </c>
      <c r="C67" s="22">
        <v>1.0124584590374842E-5</v>
      </c>
      <c r="D67" s="22">
        <v>3.5184787788502442E-5</v>
      </c>
      <c r="E67" s="22">
        <v>0</v>
      </c>
      <c r="F67" s="22">
        <v>0</v>
      </c>
      <c r="G67" s="22">
        <v>0</v>
      </c>
      <c r="H67" s="22">
        <v>0</v>
      </c>
      <c r="I67" s="22">
        <v>1.6068350426240104E-2</v>
      </c>
      <c r="J67" s="22">
        <v>5.5586989729034721</v>
      </c>
      <c r="K67" s="22">
        <v>1.5547776369319216E-4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6.0956593570921525E-3</v>
      </c>
      <c r="S67" s="22">
        <v>7.7447335730793538</v>
      </c>
      <c r="T67" s="22">
        <v>0</v>
      </c>
      <c r="U67" s="22">
        <v>0</v>
      </c>
      <c r="V67" s="22">
        <v>1.4295959473792537E-3</v>
      </c>
      <c r="W67" s="22">
        <v>0</v>
      </c>
      <c r="X67" s="22">
        <v>0</v>
      </c>
      <c r="Y67" s="22">
        <v>2.2409611701214199E-5</v>
      </c>
      <c r="Z67" s="22">
        <v>2.7198392478470471E-3</v>
      </c>
      <c r="AA67" s="22">
        <v>0</v>
      </c>
      <c r="AB67" s="22">
        <v>0</v>
      </c>
      <c r="AC67" s="22">
        <v>0</v>
      </c>
      <c r="AD67" s="22">
        <v>0</v>
      </c>
      <c r="AE67" s="22">
        <v>4.3299772240695327E-5</v>
      </c>
      <c r="AF67" s="22">
        <v>0</v>
      </c>
      <c r="AG67" s="22">
        <v>1.0561660169236853</v>
      </c>
      <c r="AH67" s="22">
        <v>0</v>
      </c>
      <c r="AI67" s="22">
        <v>1.0500867986862706E-4</v>
      </c>
      <c r="AJ67" s="22">
        <v>2.1779819066773528E-5</v>
      </c>
      <c r="AK67" s="22">
        <v>0</v>
      </c>
      <c r="AL67" s="22">
        <v>2.0697554054191014E-5</v>
      </c>
      <c r="AM67" s="22">
        <v>0</v>
      </c>
      <c r="AN67" s="22">
        <v>0</v>
      </c>
      <c r="AO67" s="22">
        <v>0</v>
      </c>
      <c r="AP67" s="22">
        <v>5.0625111972605425E-4</v>
      </c>
      <c r="AQ67" s="22">
        <v>0</v>
      </c>
      <c r="AR67" s="22">
        <v>0</v>
      </c>
      <c r="AS67" s="22">
        <v>3.9610219313987776E-5</v>
      </c>
      <c r="AT67" s="22">
        <v>7.0919466385671078E-6</v>
      </c>
      <c r="AU67" s="22">
        <v>0</v>
      </c>
      <c r="AV67" s="22">
        <v>1.5915921563282462</v>
      </c>
      <c r="AW67" s="22">
        <v>5.3147472368728718E-5</v>
      </c>
      <c r="AX67" s="22">
        <v>0</v>
      </c>
      <c r="AY67" s="22">
        <v>0</v>
      </c>
      <c r="AZ67" s="22">
        <v>3.0493645140934845E-3</v>
      </c>
      <c r="BA67" s="22">
        <v>4.5797008681322167</v>
      </c>
      <c r="BB67" s="22">
        <v>0</v>
      </c>
      <c r="BC67" s="22">
        <v>33.807768244486326</v>
      </c>
      <c r="BD67" s="22">
        <v>54.369100057369849</v>
      </c>
      <c r="BF67" s="12" t="s">
        <v>64</v>
      </c>
      <c r="BG67" s="13">
        <f>B67+AJ67+B71+AJ71+B95+AJ95+B115+AJ115</f>
        <v>867.10272836970989</v>
      </c>
      <c r="BH67" s="13">
        <f>SUM(C67,D67,G67,L67:U67,X67:Y67,AB67:AD67,AF67,AI67,AK67,AN67:AO67,AQ67,AT67:AW67,AZ67,AR67)+SUM(C71,D71,G71,L71:U71,X71:Y71,AB71:AD71,AF71,AI71,AK71,AN71:AO71,AQ71,AT71:AW71,AZ71,AR71)+SUM(C95,D95,G95,L95:U95,X95:Y95,AB95:AD95,AF95,AI95,AK95,AN95:AO95,AQ95,AT95:AW95,AZ95,AR95)+SUM(C115,D115,G115,L115:U115,X115:Y115,AB115:AD115,AF115,AI115,AK115,AN115:AO115,AQ115,AT115:AW115,AZ115,AR115)</f>
        <v>24561.942678480504</v>
      </c>
      <c r="BI67" s="13">
        <f>SUM(F67,H67,V67:W67,AA67,AE67,AH67,AM67,AS67,AX67,BB67,AY67)+SUM(F71,H71,V71:W71,AA71,AE71,AH71,AM71,AS71,AX71,BB71,AY71)+SUM(F95,H95,V95:W95,AA95,AE95,AH95,AM95,AS95,AX95,BB95,AY95)+SUM(F115,H115,V115:W115,AA115,AE115,AH115,AM115,AS115,AX115,BB115,AY115)</f>
        <v>8004.6108829019286</v>
      </c>
      <c r="BJ67" s="13">
        <f>SUM(E67,I67,AG67,BA67)+SUM(E71,I71,AG71,BA71)+SUM(E95,I95,AG95,BA95)+SUM(E115,I115,AG115,BA115)</f>
        <v>52814.784335940683</v>
      </c>
      <c r="BK67" s="13">
        <f>SUM(J67:K67,Z67,AL67,AP67)+SUM(J71:K71,Z71,AL71,AP71)+SUM(J95:K95,Z95,AL95,AP95)+SUM(J115:K115,Z115,AL115,AP115)</f>
        <v>50235.445499106325</v>
      </c>
      <c r="BL67" s="13">
        <f>BC67+BC71+BC95+BC115</f>
        <v>16416.97551240346</v>
      </c>
      <c r="BM67" s="13">
        <f>SUM(BG67:BL67)</f>
        <v>152900.86163720262</v>
      </c>
    </row>
    <row r="68" spans="1:65" x14ac:dyDescent="0.3">
      <c r="A68" s="23" t="s">
        <v>5</v>
      </c>
      <c r="B68" s="22">
        <v>0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F68" s="12" t="s">
        <v>59</v>
      </c>
      <c r="BG68" s="13">
        <f>B72+AJ72+B73+AJ73+B88+AJ88+B100+AJ100+B104+AJ104</f>
        <v>80305.484198571794</v>
      </c>
      <c r="BH68" s="13">
        <f>SUM(C72,D72,G72,L72:U72,X72:Y72,AB72:AD72,AF72,AI72,AK72,AN72:AO72,AQ72,AT72:AW72,AZ72,AR72)+SUM(C73,D73,G73,L73:U73,X73:Y73,AB73:AD73,AF73,AI73,AK73,AN73:AO73,AQ73,AT73:AW73,AZ73,AR73)+SUM(C88,D88,G88,L88:U88,X88:Y88,AB88:AD88,AF88,AI88,AK88,AN88:AO88,AQ88,AT88:AW88,AZ88,AR88)+SUM(C100,D100,G100,L100:U100,X100:Y100,AB100:AD100,AF100,AI100,AK100,AN100:AO100,AQ100,AT100:AW100,AZ100,AR100)+SUM(C104,D104,G104,L104:U104,X104:Y104,AB104:AD104,AF104,AI104,AK104,AN104:AO104,AQ104,AT104:AW104,AZ104,AR104)</f>
        <v>646407.39370880718</v>
      </c>
      <c r="BI68" s="13">
        <f>SUM(F72,H72,V72:W72,AA72,AE72,AH72,AM72,AS72,AX72,BB72,AY72)+SUM(F73,H73,V73:W73,AA73,AE73,AH73,AM73,AS73,AX73,BB73,AY73)+SUM(F88,H88,V88:W88,AA88,AE88,AH88,AM88,AS88,AX88,BB88,AY88)+SUM(F100,H100,V100:W100,AA100,AE100,AH100,AM100,AS100,AX100,BB100,AY100)+SUM(F104,H104,V104:W104,AA104,AE104,AH104,AM104,AS104,AX104,BB104,AY104)</f>
        <v>374025.50480257376</v>
      </c>
      <c r="BJ68" s="13">
        <f>SUM(E72,I72,AG72,BA72)+SUM(E73,I73,AG73,BA73)+SUM(E88,I88,AG88,BA88)+SUM(E100,I100,AG100,BA100)+SUM(E104,I104,AG104,BA104)</f>
        <v>519630.5945215291</v>
      </c>
      <c r="BK68" s="13">
        <f>SUM(J72:K72,Z72,AL72,AP72)+SUM(J73:K73,Z73,AL73,AP73)+SUM(J88:K88,Z88,AL88,AP88)+SUM(J100:K100,Z100,AL100,AP100)+SUM(J104:K104,Z104,AL104,AP104)</f>
        <v>1705128.7372420193</v>
      </c>
      <c r="BL68" s="13">
        <f>BC72+BC73+BC88+BC100+BC104</f>
        <v>278936.94464159902</v>
      </c>
      <c r="BM68" s="13">
        <f>SUM(BG68:BL68)</f>
        <v>3604434.6591150998</v>
      </c>
    </row>
    <row r="69" spans="1:65" x14ac:dyDescent="0.3">
      <c r="A69" s="23" t="s">
        <v>6</v>
      </c>
      <c r="B69" s="22">
        <v>3.2545696207941614E-4</v>
      </c>
      <c r="C69" s="22">
        <v>1.4662510158911313</v>
      </c>
      <c r="D69" s="22">
        <v>2.0547399412469489</v>
      </c>
      <c r="E69" s="22">
        <v>0.49099816366433902</v>
      </c>
      <c r="F69" s="22">
        <v>0</v>
      </c>
      <c r="G69" s="22">
        <v>0</v>
      </c>
      <c r="H69" s="22">
        <v>0</v>
      </c>
      <c r="I69" s="22">
        <v>9.1214214018003698E-2</v>
      </c>
      <c r="J69" s="22">
        <v>0.50626658808127212</v>
      </c>
      <c r="K69" s="22">
        <v>8.8259103370014614E-4</v>
      </c>
      <c r="L69" s="22">
        <v>0</v>
      </c>
      <c r="M69" s="22">
        <v>7.9106690944444145</v>
      </c>
      <c r="N69" s="22">
        <v>1.8343427265205955E-6</v>
      </c>
      <c r="O69" s="22">
        <v>0</v>
      </c>
      <c r="P69" s="22">
        <v>0</v>
      </c>
      <c r="Q69" s="22">
        <v>0.117061827041489</v>
      </c>
      <c r="R69" s="22">
        <v>1.4044444299793524</v>
      </c>
      <c r="S69" s="22">
        <v>81.683646478601176</v>
      </c>
      <c r="T69" s="22">
        <v>347.64060445897258</v>
      </c>
      <c r="U69" s="22">
        <v>9.0512008163180635E-7</v>
      </c>
      <c r="V69" s="22">
        <v>0.20491948702302876</v>
      </c>
      <c r="W69" s="22">
        <v>0.313099497476238</v>
      </c>
      <c r="X69" s="22">
        <v>0</v>
      </c>
      <c r="Y69" s="22">
        <v>1.1403701572937339</v>
      </c>
      <c r="Z69" s="22">
        <v>1.5439543740753344E-2</v>
      </c>
      <c r="AA69" s="22">
        <v>0</v>
      </c>
      <c r="AB69" s="22">
        <v>0</v>
      </c>
      <c r="AC69" s="22">
        <v>0</v>
      </c>
      <c r="AD69" s="22">
        <v>0</v>
      </c>
      <c r="AE69" s="22">
        <v>2.457971470203846E-4</v>
      </c>
      <c r="AF69" s="22">
        <v>0</v>
      </c>
      <c r="AG69" s="22">
        <v>5.7508285223017992E-2</v>
      </c>
      <c r="AH69" s="22">
        <v>0</v>
      </c>
      <c r="AI69" s="22">
        <v>6.0394687084177842E-4</v>
      </c>
      <c r="AJ69" s="22">
        <v>1.2363615585491916E-4</v>
      </c>
      <c r="AK69" s="22">
        <v>0</v>
      </c>
      <c r="AL69" s="22">
        <v>1.17492528795312E-4</v>
      </c>
      <c r="AM69" s="22">
        <v>0</v>
      </c>
      <c r="AN69" s="22">
        <v>8.9419783337386044E-6</v>
      </c>
      <c r="AO69" s="22">
        <v>2.2696442745089691E-6</v>
      </c>
      <c r="AP69" s="22">
        <v>2.873804513631804E-3</v>
      </c>
      <c r="AQ69" s="22">
        <v>222.15928112158193</v>
      </c>
      <c r="AR69" s="22">
        <v>0</v>
      </c>
      <c r="AS69" s="22">
        <v>0.35678442986610687</v>
      </c>
      <c r="AT69" s="22">
        <v>4.0258416161881628E-5</v>
      </c>
      <c r="AU69" s="22">
        <v>2.6826294738722301E-6</v>
      </c>
      <c r="AV69" s="22">
        <v>5.8345313142462779E-3</v>
      </c>
      <c r="AW69" s="22">
        <v>3.5455693670439787</v>
      </c>
      <c r="AX69" s="22">
        <v>0.18038269556093711</v>
      </c>
      <c r="AY69" s="22">
        <v>4.0863365336113634E-5</v>
      </c>
      <c r="AZ69" s="22">
        <v>6.7554355163100585E-2</v>
      </c>
      <c r="BA69" s="22">
        <v>25.997443217151428</v>
      </c>
      <c r="BB69" s="22">
        <v>0</v>
      </c>
      <c r="BC69" s="22">
        <v>16.389175123188963</v>
      </c>
      <c r="BD69" s="22">
        <v>713.80452850427616</v>
      </c>
      <c r="BF69" s="12" t="s">
        <v>60</v>
      </c>
      <c r="BG69" s="13">
        <f>B117+AJ117</f>
        <v>547.87177608550701</v>
      </c>
      <c r="BH69" s="13">
        <f>SUM(C117,D117,G117,L117:U117,X117:Y117,AB117:AD117,AF117,AI117,AK117,AN117:AO117,AQ117,AT117:AW117,AZ117,AR117)</f>
        <v>35191.412534784366</v>
      </c>
      <c r="BI69" s="13">
        <f>SUM(F117,H117,V117:W117,AA117,AE117,AH117,AM117,AS117,AX117,BB117,AY117)</f>
        <v>4879.3196778011079</v>
      </c>
      <c r="BJ69" s="13">
        <f>SUM(E117,I117,AG117,BA117)</f>
        <v>1565.7865604951976</v>
      </c>
      <c r="BK69" s="13">
        <f>SUM(J117:K117,Z117,AL117,AP117)</f>
        <v>13157.501847809306</v>
      </c>
      <c r="BL69" s="13">
        <f>BC117</f>
        <v>0</v>
      </c>
      <c r="BM69" s="13">
        <f>SUM(BG69:BL69)</f>
        <v>55341.892396975476</v>
      </c>
    </row>
    <row r="70" spans="1:65" x14ac:dyDescent="0.3">
      <c r="A70" s="23" t="s">
        <v>7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F70" s="12" t="s">
        <v>61</v>
      </c>
      <c r="BG70" s="13">
        <f>B118+AJ118</f>
        <v>92313.677304891316</v>
      </c>
      <c r="BH70" s="13">
        <f>SUM(C118,D118,G118,L118:U118,X118:Y118,AB118:AD118,AF118,AI118,AK118,AN118:AO118,AQ118,AT118:AW118,AZ118,AR118)</f>
        <v>2845040.6906257723</v>
      </c>
      <c r="BI70" s="13">
        <f>SUM(F118,H118,V118:W118,AA118,AE118,AH118,AM118,AS118,AX118,BB118,AY118)</f>
        <v>469402.07390729903</v>
      </c>
      <c r="BJ70" s="13">
        <f>SUM(E118,I118,AG118,BA118)</f>
        <v>854931.21779703558</v>
      </c>
      <c r="BK70" s="13">
        <f>SUM(J118:K118,Z118,AL118,AP118)</f>
        <v>2677274.3922034749</v>
      </c>
      <c r="BL70" s="13">
        <f>BC118</f>
        <v>476778.41456041735</v>
      </c>
      <c r="BM70" s="13">
        <f>SUM(BG70:BL70)</f>
        <v>7415740.4663988901</v>
      </c>
    </row>
    <row r="71" spans="1:65" x14ac:dyDescent="0.3">
      <c r="A71" s="25" t="s">
        <v>8</v>
      </c>
      <c r="B71" s="22">
        <v>51.524988926634315</v>
      </c>
      <c r="C71" s="22">
        <v>429.14235261843567</v>
      </c>
      <c r="D71" s="22">
        <v>16.79023173110965</v>
      </c>
      <c r="E71" s="22">
        <v>1.0585266780772313</v>
      </c>
      <c r="F71" s="22">
        <v>0</v>
      </c>
      <c r="G71" s="22">
        <v>0</v>
      </c>
      <c r="H71" s="22">
        <v>0</v>
      </c>
      <c r="I71" s="22">
        <v>0</v>
      </c>
      <c r="J71" s="22">
        <v>1134.1562810690666</v>
      </c>
      <c r="K71" s="22">
        <v>1426.9624331793821</v>
      </c>
      <c r="L71" s="22">
        <v>0</v>
      </c>
      <c r="M71" s="22">
        <v>0</v>
      </c>
      <c r="N71" s="22">
        <v>1.7672954153212515</v>
      </c>
      <c r="O71" s="22">
        <v>0</v>
      </c>
      <c r="P71" s="22">
        <v>3.7793288606699749</v>
      </c>
      <c r="Q71" s="22">
        <v>65.523171487203726</v>
      </c>
      <c r="R71" s="22">
        <v>239.05816463116309</v>
      </c>
      <c r="S71" s="22">
        <v>3544.4927740388694</v>
      </c>
      <c r="T71" s="22">
        <v>1.3879283366397262E-3</v>
      </c>
      <c r="U71" s="22">
        <v>3.55032068512442</v>
      </c>
      <c r="V71" s="22">
        <v>11.578098184248596</v>
      </c>
      <c r="W71" s="22">
        <v>79.734169726057885</v>
      </c>
      <c r="X71" s="22">
        <v>7.0747333746315642</v>
      </c>
      <c r="Y71" s="22">
        <v>405.68867694311876</v>
      </c>
      <c r="Z71" s="22">
        <v>447.69941712208771</v>
      </c>
      <c r="AA71" s="22">
        <v>0</v>
      </c>
      <c r="AB71" s="22">
        <v>0</v>
      </c>
      <c r="AC71" s="22">
        <v>7.9574557967344306E-2</v>
      </c>
      <c r="AD71" s="22">
        <v>0</v>
      </c>
      <c r="AE71" s="22">
        <v>10.600071349696469</v>
      </c>
      <c r="AF71" s="22">
        <v>0</v>
      </c>
      <c r="AG71" s="22">
        <v>9.9222996786374029</v>
      </c>
      <c r="AH71" s="22">
        <v>0</v>
      </c>
      <c r="AI71" s="22">
        <v>362.80539248318217</v>
      </c>
      <c r="AJ71" s="22">
        <v>13.790918595631201</v>
      </c>
      <c r="AK71" s="22">
        <v>8.1628691905571102</v>
      </c>
      <c r="AL71" s="22">
        <v>22.224896454611937</v>
      </c>
      <c r="AM71" s="22">
        <v>1945.3249830620291</v>
      </c>
      <c r="AN71" s="22">
        <v>4.3021152008042716</v>
      </c>
      <c r="AO71" s="22">
        <v>8.4224117895087378</v>
      </c>
      <c r="AP71" s="22">
        <v>121.95217386996508</v>
      </c>
      <c r="AQ71" s="22">
        <v>27.860810786926987</v>
      </c>
      <c r="AR71" s="22">
        <v>1.1103426693117809E-2</v>
      </c>
      <c r="AS71" s="22">
        <v>450.16992956130645</v>
      </c>
      <c r="AT71" s="22">
        <v>0</v>
      </c>
      <c r="AU71" s="22">
        <v>0</v>
      </c>
      <c r="AV71" s="22">
        <v>7.6775569155120866</v>
      </c>
      <c r="AW71" s="22">
        <v>553.51507350750046</v>
      </c>
      <c r="AX71" s="22">
        <v>6.1364938190631104</v>
      </c>
      <c r="AY71" s="22">
        <v>280.18664503080805</v>
      </c>
      <c r="AZ71" s="22">
        <v>2426.7820558306471</v>
      </c>
      <c r="BA71" s="22">
        <v>24958.077570039168</v>
      </c>
      <c r="BB71" s="22">
        <v>0</v>
      </c>
      <c r="BC71" s="22">
        <v>2326.0078178066888</v>
      </c>
      <c r="BD71" s="22">
        <v>41413.59511555644</v>
      </c>
    </row>
    <row r="72" spans="1:65" x14ac:dyDescent="0.3">
      <c r="A72" s="26" t="s">
        <v>9</v>
      </c>
      <c r="B72" s="22">
        <v>74031.09630136237</v>
      </c>
      <c r="C72" s="22">
        <v>2747.7697412946118</v>
      </c>
      <c r="D72" s="22">
        <v>27949.877087788944</v>
      </c>
      <c r="E72" s="22">
        <v>5922.84335154569</v>
      </c>
      <c r="F72" s="22">
        <v>14.740220635739391</v>
      </c>
      <c r="G72" s="22">
        <v>121.64355651492045</v>
      </c>
      <c r="H72" s="22">
        <v>133.08601377073407</v>
      </c>
      <c r="I72" s="22">
        <v>17915.655740519076</v>
      </c>
      <c r="J72" s="22">
        <v>0</v>
      </c>
      <c r="K72" s="22">
        <v>82384.918873364979</v>
      </c>
      <c r="L72" s="22">
        <v>633.39124078493955</v>
      </c>
      <c r="M72" s="22">
        <v>321.2037030712454</v>
      </c>
      <c r="N72" s="22">
        <v>338.74245697626532</v>
      </c>
      <c r="O72" s="22">
        <v>1015.6416421370919</v>
      </c>
      <c r="P72" s="22">
        <v>111.69465221581655</v>
      </c>
      <c r="Q72" s="22">
        <v>371.69979261097086</v>
      </c>
      <c r="R72" s="22">
        <v>23580.94244304068</v>
      </c>
      <c r="S72" s="22">
        <v>45637.042593408114</v>
      </c>
      <c r="T72" s="22">
        <v>2887.6809544823564</v>
      </c>
      <c r="U72" s="22">
        <v>2734.4486501139208</v>
      </c>
      <c r="V72" s="22">
        <v>92148.451535988846</v>
      </c>
      <c r="W72" s="22">
        <v>1019.3456552085421</v>
      </c>
      <c r="X72" s="22">
        <v>228.40601287991819</v>
      </c>
      <c r="Y72" s="22">
        <v>14116.703423840694</v>
      </c>
      <c r="Z72" s="22">
        <v>860506.50031354092</v>
      </c>
      <c r="AA72" s="22">
        <v>0.15348036569571388</v>
      </c>
      <c r="AB72" s="22">
        <v>37.286981744188921</v>
      </c>
      <c r="AC72" s="22">
        <v>585.13182739337367</v>
      </c>
      <c r="AD72" s="22">
        <v>29.121894680889284</v>
      </c>
      <c r="AE72" s="22">
        <v>8406.5190495473471</v>
      </c>
      <c r="AF72" s="22">
        <v>456.43178492710786</v>
      </c>
      <c r="AG72" s="22">
        <v>4636.5778143102216</v>
      </c>
      <c r="AH72" s="22">
        <v>2177.592218521263</v>
      </c>
      <c r="AI72" s="22">
        <v>193227.13917380953</v>
      </c>
      <c r="AJ72" s="22">
        <v>1880.1233191477152</v>
      </c>
      <c r="AK72" s="22">
        <v>99.600373622023795</v>
      </c>
      <c r="AL72" s="22">
        <v>45546.563700006787</v>
      </c>
      <c r="AM72" s="22">
        <v>49243.823928986771</v>
      </c>
      <c r="AN72" s="22">
        <v>1234.9427166289779</v>
      </c>
      <c r="AO72" s="22">
        <v>890.62056932534335</v>
      </c>
      <c r="AP72" s="22">
        <v>79916.454767434305</v>
      </c>
      <c r="AQ72" s="22">
        <v>2495.6824837268091</v>
      </c>
      <c r="AR72" s="22">
        <v>4804.2488934691237</v>
      </c>
      <c r="AS72" s="22">
        <v>12668.535686756561</v>
      </c>
      <c r="AT72" s="22">
        <v>190.63968627486432</v>
      </c>
      <c r="AU72" s="22">
        <v>141.53087172463427</v>
      </c>
      <c r="AV72" s="22">
        <v>4543.7820247638574</v>
      </c>
      <c r="AW72" s="22">
        <v>1569.8854344167898</v>
      </c>
      <c r="AX72" s="22">
        <v>10210.276099347091</v>
      </c>
      <c r="AY72" s="22">
        <v>18016.237269115274</v>
      </c>
      <c r="AZ72" s="22">
        <v>159335.64400210409</v>
      </c>
      <c r="BA72" s="22">
        <v>392412.93473851512</v>
      </c>
      <c r="BB72" s="22">
        <v>45188.629118250137</v>
      </c>
      <c r="BC72" s="22">
        <v>266264.37634551048</v>
      </c>
      <c r="BD72" s="22">
        <v>2563084.012211523</v>
      </c>
    </row>
    <row r="73" spans="1:65" x14ac:dyDescent="0.3">
      <c r="A73" s="23" t="s">
        <v>360</v>
      </c>
      <c r="B73" s="22">
        <v>0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48.095519821761165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0.15828332804540798</v>
      </c>
      <c r="BB73" s="22">
        <v>0</v>
      </c>
      <c r="BC73" s="22">
        <v>0</v>
      </c>
      <c r="BD73" s="22">
        <v>48.253803149810487</v>
      </c>
    </row>
    <row r="74" spans="1:65" x14ac:dyDescent="0.3">
      <c r="A74" s="23" t="s">
        <v>10</v>
      </c>
      <c r="B74" s="22">
        <v>1.9212428217642696E-5</v>
      </c>
      <c r="C74" s="22">
        <v>3.4297273911652355</v>
      </c>
      <c r="D74" s="22">
        <v>3.7014700966945965E-2</v>
      </c>
      <c r="E74" s="22">
        <v>3.0214696465381504E-5</v>
      </c>
      <c r="F74" s="22">
        <v>0</v>
      </c>
      <c r="G74" s="22">
        <v>1.2015947436886E-6</v>
      </c>
      <c r="H74" s="22">
        <v>0</v>
      </c>
      <c r="I74" s="22">
        <v>2.1537250598043032E-4</v>
      </c>
      <c r="J74" s="22">
        <v>0.24181209178466981</v>
      </c>
      <c r="K74" s="22">
        <v>1.1737274614250684E-2</v>
      </c>
      <c r="L74" s="22">
        <v>0</v>
      </c>
      <c r="M74" s="22">
        <v>0</v>
      </c>
      <c r="N74" s="22">
        <v>2.8128672633607908E-3</v>
      </c>
      <c r="O74" s="22">
        <v>72.64540712012537</v>
      </c>
      <c r="P74" s="22">
        <v>0</v>
      </c>
      <c r="Q74" s="22">
        <v>8.0275382660983108E-3</v>
      </c>
      <c r="R74" s="22">
        <v>2406.0825109905732</v>
      </c>
      <c r="S74" s="22">
        <v>2357.4215309890506</v>
      </c>
      <c r="T74" s="22">
        <v>0</v>
      </c>
      <c r="U74" s="22">
        <v>36.970863772253658</v>
      </c>
      <c r="V74" s="22">
        <v>2.758625281710104</v>
      </c>
      <c r="W74" s="22">
        <v>1.0128140755235477E-5</v>
      </c>
      <c r="X74" s="22">
        <v>7.4023965528960969E-2</v>
      </c>
      <c r="Y74" s="22">
        <v>1747.5769745340449</v>
      </c>
      <c r="Z74" s="22">
        <v>7.5934880457586781E-4</v>
      </c>
      <c r="AA74" s="22">
        <v>0</v>
      </c>
      <c r="AB74" s="22">
        <v>9.1784465963683413E-7</v>
      </c>
      <c r="AC74" s="22">
        <v>1.1756389685788754E-6</v>
      </c>
      <c r="AD74" s="22">
        <v>0</v>
      </c>
      <c r="AE74" s="22">
        <v>5.6674697829975777E-5</v>
      </c>
      <c r="AF74" s="22">
        <v>0</v>
      </c>
      <c r="AG74" s="22">
        <v>1.6062901217007476E-4</v>
      </c>
      <c r="AH74" s="22">
        <v>0</v>
      </c>
      <c r="AI74" s="22">
        <v>715.61710143218022</v>
      </c>
      <c r="AJ74" s="22">
        <v>1.1730683197788415E-6</v>
      </c>
      <c r="AK74" s="22">
        <v>0.14681237205047173</v>
      </c>
      <c r="AL74" s="22">
        <v>1.4334879062303033E-2</v>
      </c>
      <c r="AM74" s="22">
        <v>4.0475947320931648E-5</v>
      </c>
      <c r="AN74" s="22">
        <v>2.0955993639931934</v>
      </c>
      <c r="AO74" s="22">
        <v>3.6788817756481643E-2</v>
      </c>
      <c r="AP74" s="22">
        <v>2.2718103888462026E-4</v>
      </c>
      <c r="AQ74" s="22">
        <v>7.4429251768927335E-7</v>
      </c>
      <c r="AR74" s="22">
        <v>3.1415341098827912E-6</v>
      </c>
      <c r="AS74" s="22">
        <v>1.3864775437707433E-4</v>
      </c>
      <c r="AT74" s="22">
        <v>2.1534480045322999</v>
      </c>
      <c r="AU74" s="22">
        <v>4.6657001335013106</v>
      </c>
      <c r="AV74" s="22">
        <v>81.14670104209722</v>
      </c>
      <c r="AW74" s="22">
        <v>2.8593710845303394E-6</v>
      </c>
      <c r="AX74" s="22">
        <v>1.0894265982175245E-4</v>
      </c>
      <c r="AY74" s="22">
        <v>4.0141076235661969E-5</v>
      </c>
      <c r="AZ74" s="22">
        <v>741.5821486217518</v>
      </c>
      <c r="BA74" s="22">
        <v>5.4298800488669842E-2</v>
      </c>
      <c r="BB74" s="22">
        <v>1.5644959529959836E-5</v>
      </c>
      <c r="BC74" s="22">
        <v>84.038250278484625</v>
      </c>
      <c r="BD74" s="22">
        <v>8258.814086090315</v>
      </c>
    </row>
    <row r="75" spans="1:65" x14ac:dyDescent="0.3">
      <c r="A75" s="23" t="s">
        <v>11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1.9874738271097763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1.9739425232209442E-3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1.9894477696329973</v>
      </c>
    </row>
    <row r="76" spans="1:65" x14ac:dyDescent="0.3">
      <c r="A76" s="23" t="s">
        <v>12</v>
      </c>
      <c r="B76" s="22">
        <v>15.966219847902799</v>
      </c>
      <c r="C76" s="22">
        <v>849.26498506671021</v>
      </c>
      <c r="D76" s="22">
        <v>124.99627883329627</v>
      </c>
      <c r="E76" s="22">
        <v>0.19072960681392567</v>
      </c>
      <c r="F76" s="22">
        <v>0</v>
      </c>
      <c r="G76" s="22">
        <v>107.34373124687764</v>
      </c>
      <c r="H76" s="22">
        <v>1.0192544940087309E-5</v>
      </c>
      <c r="I76" s="22">
        <v>4.0029782055518934</v>
      </c>
      <c r="J76" s="22">
        <v>1671.5474635228554</v>
      </c>
      <c r="K76" s="22">
        <v>1.297095362035771</v>
      </c>
      <c r="L76" s="22">
        <v>55.858872264921679</v>
      </c>
      <c r="M76" s="22">
        <v>33.88827512443406</v>
      </c>
      <c r="N76" s="22">
        <v>0</v>
      </c>
      <c r="O76" s="22">
        <v>577.86226035736217</v>
      </c>
      <c r="P76" s="22">
        <v>37.320469983911835</v>
      </c>
      <c r="Q76" s="22">
        <v>55.080873282151131</v>
      </c>
      <c r="R76" s="22">
        <v>13015.087662225005</v>
      </c>
      <c r="S76" s="22">
        <v>22765.697044698423</v>
      </c>
      <c r="T76" s="22">
        <v>5.5720117054445284</v>
      </c>
      <c r="U76" s="22">
        <v>2447.7140005777319</v>
      </c>
      <c r="V76" s="22">
        <v>11.245836648492455</v>
      </c>
      <c r="W76" s="22">
        <v>1.0586804553896372E-3</v>
      </c>
      <c r="X76" s="22">
        <v>362.04153555795551</v>
      </c>
      <c r="Y76" s="22">
        <v>6903.934223127947</v>
      </c>
      <c r="Z76" s="22">
        <v>12321.602754521271</v>
      </c>
      <c r="AA76" s="22">
        <v>0</v>
      </c>
      <c r="AB76" s="22">
        <v>9.1015756624180426</v>
      </c>
      <c r="AC76" s="22">
        <v>12.038082360973407</v>
      </c>
      <c r="AD76" s="22">
        <v>32.322181065987635</v>
      </c>
      <c r="AE76" s="22">
        <v>0.29863292695749677</v>
      </c>
      <c r="AF76" s="22">
        <v>1086.5535776217762</v>
      </c>
      <c r="AG76" s="22">
        <v>1.9284840576380773</v>
      </c>
      <c r="AH76" s="22">
        <v>0</v>
      </c>
      <c r="AI76" s="22">
        <v>1888.2014464254532</v>
      </c>
      <c r="AJ76" s="22">
        <v>3.8485811236515679E-3</v>
      </c>
      <c r="AK76" s="22">
        <v>11.469882703612708</v>
      </c>
      <c r="AL76" s="22">
        <v>92.380901823719384</v>
      </c>
      <c r="AM76" s="22">
        <v>4.3241744361792005E-3</v>
      </c>
      <c r="AN76" s="22">
        <v>11924.098759920797</v>
      </c>
      <c r="AO76" s="22">
        <v>549.87214402426139</v>
      </c>
      <c r="AP76" s="22">
        <v>5.1335173360282491</v>
      </c>
      <c r="AQ76" s="22">
        <v>657.18784277452664</v>
      </c>
      <c r="AR76" s="22">
        <v>55.389023072502376</v>
      </c>
      <c r="AS76" s="22">
        <v>249.41484676725693</v>
      </c>
      <c r="AT76" s="22">
        <v>18108.655687458613</v>
      </c>
      <c r="AU76" s="22">
        <v>100.44241918995496</v>
      </c>
      <c r="AV76" s="22">
        <v>41.497602281674077</v>
      </c>
      <c r="AW76" s="22">
        <v>57.442673151721337</v>
      </c>
      <c r="AX76" s="22">
        <v>5.5798909635220992</v>
      </c>
      <c r="AY76" s="22">
        <v>1994.2504688256367</v>
      </c>
      <c r="AZ76" s="22">
        <v>1693.1757310445525</v>
      </c>
      <c r="BA76" s="22">
        <v>788.64949001369177</v>
      </c>
      <c r="BB76" s="22">
        <v>2.5750817657218573E-3</v>
      </c>
      <c r="BC76" s="22">
        <v>989.91229885579094</v>
      </c>
      <c r="BD76" s="22">
        <v>101722.52427880646</v>
      </c>
    </row>
    <row r="77" spans="1:65" x14ac:dyDescent="0.3">
      <c r="A77" s="23" t="s">
        <v>13</v>
      </c>
      <c r="B77" s="22">
        <v>64.389673104175188</v>
      </c>
      <c r="C77" s="22">
        <v>417.91978261612275</v>
      </c>
      <c r="D77" s="22">
        <v>6.23140912899005</v>
      </c>
      <c r="E77" s="22">
        <v>5.8461707495313497</v>
      </c>
      <c r="F77" s="22">
        <v>0</v>
      </c>
      <c r="G77" s="22">
        <v>0.15888813447271688</v>
      </c>
      <c r="H77" s="22">
        <v>1.1674865629576794E-4</v>
      </c>
      <c r="I77" s="22">
        <v>19.798528802264315</v>
      </c>
      <c r="J77" s="22">
        <v>5456.0567902580824</v>
      </c>
      <c r="K77" s="22">
        <v>406.6574587725259</v>
      </c>
      <c r="L77" s="22">
        <v>1.6655140039676716E-2</v>
      </c>
      <c r="M77" s="22">
        <v>0</v>
      </c>
      <c r="N77" s="22">
        <v>286.32344360217263</v>
      </c>
      <c r="O77" s="22">
        <v>0</v>
      </c>
      <c r="P77" s="22">
        <v>40.715058282759799</v>
      </c>
      <c r="Q77" s="22">
        <v>124.44833909670359</v>
      </c>
      <c r="R77" s="22">
        <v>120.1286388988091</v>
      </c>
      <c r="S77" s="22">
        <v>3722.7844149039684</v>
      </c>
      <c r="T77" s="22">
        <v>1.5859398292016063</v>
      </c>
      <c r="U77" s="22">
        <v>31.53285144376299</v>
      </c>
      <c r="V77" s="22">
        <v>9.6208227704245068</v>
      </c>
      <c r="W77" s="22">
        <v>0.35190483154127788</v>
      </c>
      <c r="X77" s="22">
        <v>2.6914698776640624</v>
      </c>
      <c r="Y77" s="22">
        <v>203.21294324506007</v>
      </c>
      <c r="Z77" s="22">
        <v>161.81231389510467</v>
      </c>
      <c r="AA77" s="22">
        <v>0</v>
      </c>
      <c r="AB77" s="22">
        <v>5.113490299426152</v>
      </c>
      <c r="AC77" s="22">
        <v>18.817294744050869</v>
      </c>
      <c r="AD77" s="22">
        <v>2.1570008454657331E-2</v>
      </c>
      <c r="AE77" s="22">
        <v>4.4047593195094681</v>
      </c>
      <c r="AF77" s="22">
        <v>4.8731706042017049E-2</v>
      </c>
      <c r="AG77" s="22">
        <v>7.5065751619709271</v>
      </c>
      <c r="AH77" s="22">
        <v>0</v>
      </c>
      <c r="AI77" s="22">
        <v>773.88364430408626</v>
      </c>
      <c r="AJ77" s="22">
        <v>5.4327448805151963</v>
      </c>
      <c r="AK77" s="22">
        <v>224.57012473735955</v>
      </c>
      <c r="AL77" s="22">
        <v>5.673875598686819</v>
      </c>
      <c r="AM77" s="22">
        <v>7.9171078905604251</v>
      </c>
      <c r="AN77" s="22">
        <v>194.49520159211608</v>
      </c>
      <c r="AO77" s="22">
        <v>4.1346136384323424</v>
      </c>
      <c r="AP77" s="22">
        <v>49.669670891277512</v>
      </c>
      <c r="AQ77" s="22">
        <v>3.0754637959726085E-2</v>
      </c>
      <c r="AR77" s="22">
        <v>0.48111435776562933</v>
      </c>
      <c r="AS77" s="22">
        <v>16.050242136549244</v>
      </c>
      <c r="AT77" s="22">
        <v>2.0815024036672485</v>
      </c>
      <c r="AU77" s="22">
        <v>3.8722284503293826E-2</v>
      </c>
      <c r="AV77" s="22">
        <v>172.07217889831315</v>
      </c>
      <c r="AW77" s="22">
        <v>300.17496696590177</v>
      </c>
      <c r="AX77" s="22">
        <v>62.724110613980706</v>
      </c>
      <c r="AY77" s="22">
        <v>10.960139348890719</v>
      </c>
      <c r="AZ77" s="22">
        <v>449.90677745888843</v>
      </c>
      <c r="BA77" s="22">
        <v>1370.3095924187189</v>
      </c>
      <c r="BB77" s="22">
        <v>0.53733919549632647</v>
      </c>
      <c r="BC77" s="22">
        <v>1032.6778594782249</v>
      </c>
      <c r="BD77" s="22">
        <v>15802.018319103385</v>
      </c>
    </row>
    <row r="78" spans="1:65" x14ac:dyDescent="0.3">
      <c r="A78" s="23" t="s">
        <v>14</v>
      </c>
      <c r="B78" s="22">
        <v>1.8470246143887165E-4</v>
      </c>
      <c r="C78" s="22">
        <v>26.800590771400962</v>
      </c>
      <c r="D78" s="22">
        <v>3.0928726741389858E-5</v>
      </c>
      <c r="E78" s="22">
        <v>0.42521341720292843</v>
      </c>
      <c r="F78" s="22">
        <v>0</v>
      </c>
      <c r="G78" s="22">
        <v>4.0753655600537426E-9</v>
      </c>
      <c r="H78" s="22">
        <v>3.1040701015742678E-7</v>
      </c>
      <c r="I78" s="22">
        <v>4.102191149603121E-2</v>
      </c>
      <c r="J78" s="22">
        <v>4.7896195643241901</v>
      </c>
      <c r="K78" s="22">
        <v>1.1468719132070451E-4</v>
      </c>
      <c r="L78" s="22">
        <v>0</v>
      </c>
      <c r="M78" s="22">
        <v>0</v>
      </c>
      <c r="N78" s="22">
        <v>2.9202891036161387E-6</v>
      </c>
      <c r="O78" s="22">
        <v>0.50644056926418612</v>
      </c>
      <c r="P78" s="22">
        <v>0</v>
      </c>
      <c r="Q78" s="22">
        <v>228.34756696432777</v>
      </c>
      <c r="R78" s="22">
        <v>1.8670197594746328E-3</v>
      </c>
      <c r="S78" s="22">
        <v>203.8482507380761</v>
      </c>
      <c r="T78" s="22">
        <v>1.0188413900134356E-9</v>
      </c>
      <c r="U78" s="22">
        <v>1.2688757479754429</v>
      </c>
      <c r="V78" s="22">
        <v>0.12524496424411641</v>
      </c>
      <c r="W78" s="22">
        <v>1.4779992431128243E-6</v>
      </c>
      <c r="X78" s="22">
        <v>2.6559582686589123E-7</v>
      </c>
      <c r="Y78" s="22">
        <v>1.0301906393652216</v>
      </c>
      <c r="Z78" s="22">
        <v>6.1446711790109241</v>
      </c>
      <c r="AA78" s="22">
        <v>0</v>
      </c>
      <c r="AB78" s="22">
        <v>99.552101448157288</v>
      </c>
      <c r="AC78" s="22">
        <v>11.801092003668712</v>
      </c>
      <c r="AD78" s="22">
        <v>3.2270102959692225E-6</v>
      </c>
      <c r="AE78" s="22">
        <v>0.10612225758393194</v>
      </c>
      <c r="AF78" s="22">
        <v>4.4413706772471237E-2</v>
      </c>
      <c r="AG78" s="22">
        <v>2.7930052803356621E-3</v>
      </c>
      <c r="AH78" s="22">
        <v>0</v>
      </c>
      <c r="AI78" s="22">
        <v>9.8417597004198605</v>
      </c>
      <c r="AJ78" s="22">
        <v>4.8926401858646334E-6</v>
      </c>
      <c r="AK78" s="22">
        <v>1.0188413900134358E-7</v>
      </c>
      <c r="AL78" s="22">
        <v>1.0959542484643477E-3</v>
      </c>
      <c r="AM78" s="22">
        <v>8.747432560858688E-6</v>
      </c>
      <c r="AN78" s="22">
        <v>2.219908749434053E-5</v>
      </c>
      <c r="AO78" s="22">
        <v>3.7811795688116739E-6</v>
      </c>
      <c r="AP78" s="22">
        <v>2.6973433133728621E-4</v>
      </c>
      <c r="AQ78" s="22">
        <v>0</v>
      </c>
      <c r="AR78" s="22">
        <v>76.262667736528002</v>
      </c>
      <c r="AS78" s="22">
        <v>1.1099900459715869E-5</v>
      </c>
      <c r="AT78" s="22">
        <v>6.0205261936414818</v>
      </c>
      <c r="AU78" s="22">
        <v>2.4236186919308321E-6</v>
      </c>
      <c r="AV78" s="22">
        <v>2.2939730029518916E-4</v>
      </c>
      <c r="AW78" s="22">
        <v>50.122119552629094</v>
      </c>
      <c r="AX78" s="22">
        <v>1.2188739162527406E-6</v>
      </c>
      <c r="AY78" s="22">
        <v>0</v>
      </c>
      <c r="AZ78" s="22">
        <v>6.7614042778338238E-4</v>
      </c>
      <c r="BA78" s="22">
        <v>0.98563121598070935</v>
      </c>
      <c r="BB78" s="22">
        <v>3.7498741201331236</v>
      </c>
      <c r="BC78" s="22">
        <v>90.171943271212669</v>
      </c>
      <c r="BD78" s="22">
        <v>821.99326191415525</v>
      </c>
    </row>
    <row r="79" spans="1:65" x14ac:dyDescent="0.3">
      <c r="A79" s="23" t="s">
        <v>15</v>
      </c>
      <c r="B79" s="22">
        <v>8.5366359639931684</v>
      </c>
      <c r="C79" s="22">
        <v>25.355575957537202</v>
      </c>
      <c r="D79" s="22">
        <v>3.199012751776293</v>
      </c>
      <c r="E79" s="22">
        <v>6.3445260884041152</v>
      </c>
      <c r="F79" s="22">
        <v>0</v>
      </c>
      <c r="G79" s="22">
        <v>2.4625020553286617E-4</v>
      </c>
      <c r="H79" s="22">
        <v>9.2382214862361009E-4</v>
      </c>
      <c r="I79" s="22">
        <v>112.51627984023374</v>
      </c>
      <c r="J79" s="22">
        <v>85.209904959215379</v>
      </c>
      <c r="K79" s="22">
        <v>2.5323319789904453</v>
      </c>
      <c r="L79" s="22">
        <v>14.464063838901467</v>
      </c>
      <c r="M79" s="22">
        <v>0</v>
      </c>
      <c r="N79" s="22">
        <v>4.0581760333374154E-3</v>
      </c>
      <c r="O79" s="22">
        <v>2.2150632723430568</v>
      </c>
      <c r="P79" s="22">
        <v>148.28277055825481</v>
      </c>
      <c r="Q79" s="22">
        <v>0</v>
      </c>
      <c r="R79" s="22">
        <v>80.036531415419091</v>
      </c>
      <c r="S79" s="22">
        <v>81.550113162446095</v>
      </c>
      <c r="T79" s="22">
        <v>1.1106458932117669E-2</v>
      </c>
      <c r="U79" s="22">
        <v>0.14075553329358051</v>
      </c>
      <c r="V79" s="22">
        <v>3.8388927464919553</v>
      </c>
      <c r="W79" s="22">
        <v>6.9291574237280912E-2</v>
      </c>
      <c r="X79" s="22">
        <v>1.0088568297877663E-3</v>
      </c>
      <c r="Y79" s="22">
        <v>5.7915829784752813</v>
      </c>
      <c r="Z79" s="22">
        <v>8.6092305790085017</v>
      </c>
      <c r="AA79" s="22">
        <v>0</v>
      </c>
      <c r="AB79" s="22">
        <v>11.816787859624052</v>
      </c>
      <c r="AC79" s="22">
        <v>34.262319553740703</v>
      </c>
      <c r="AD79" s="22">
        <v>9.6041116588857136E-3</v>
      </c>
      <c r="AE79" s="22">
        <v>0.16897788049888382</v>
      </c>
      <c r="AF79" s="22">
        <v>0</v>
      </c>
      <c r="AG79" s="22">
        <v>34.076021744680851</v>
      </c>
      <c r="AH79" s="22">
        <v>0</v>
      </c>
      <c r="AI79" s="22">
        <v>9.3786697387473872</v>
      </c>
      <c r="AJ79" s="22">
        <v>0.85795667009922405</v>
      </c>
      <c r="AK79" s="22">
        <v>24.81777292718234</v>
      </c>
      <c r="AL79" s="22">
        <v>3.3397163267093402</v>
      </c>
      <c r="AM79" s="22">
        <v>1.4076608368490602</v>
      </c>
      <c r="AN79" s="22">
        <v>17.24229645941724</v>
      </c>
      <c r="AO79" s="22">
        <v>5.1620803977267321E-3</v>
      </c>
      <c r="AP79" s="22">
        <v>12.436706800705664</v>
      </c>
      <c r="AQ79" s="22">
        <v>0.35360410258532848</v>
      </c>
      <c r="AR79" s="22">
        <v>340.42820706314211</v>
      </c>
      <c r="AS79" s="22">
        <v>68.715965277357611</v>
      </c>
      <c r="AT79" s="22">
        <v>1.1574546697047496</v>
      </c>
      <c r="AU79" s="22">
        <v>1.337634340330927E-5</v>
      </c>
      <c r="AV79" s="22">
        <v>3.0336004830953205</v>
      </c>
      <c r="AW79" s="22">
        <v>7.9235123746593574</v>
      </c>
      <c r="AX79" s="22">
        <v>2.0105169927353708</v>
      </c>
      <c r="AY79" s="22">
        <v>14.94595232626091</v>
      </c>
      <c r="AZ79" s="22">
        <v>6.3575240534362285</v>
      </c>
      <c r="BA79" s="22">
        <v>203.96710297136372</v>
      </c>
      <c r="BB79" s="22">
        <v>3.5631021488056304E-3</v>
      </c>
      <c r="BC79" s="22">
        <v>542.15690952879572</v>
      </c>
      <c r="BD79" s="22">
        <v>1929.5834860751111</v>
      </c>
    </row>
    <row r="80" spans="1:65" x14ac:dyDescent="0.3">
      <c r="A80" s="23" t="s">
        <v>16</v>
      </c>
      <c r="B80" s="22">
        <v>33.774898625298789</v>
      </c>
      <c r="C80" s="22">
        <v>148.07317077751532</v>
      </c>
      <c r="D80" s="22">
        <v>2659.4027805107189</v>
      </c>
      <c r="E80" s="22">
        <v>283.43854757539765</v>
      </c>
      <c r="F80" s="22">
        <v>20.282259426095198</v>
      </c>
      <c r="G80" s="22">
        <v>4.7157211915199566</v>
      </c>
      <c r="H80" s="22">
        <v>1.6638736788189525E-2</v>
      </c>
      <c r="I80" s="22">
        <v>2046.4133079716896</v>
      </c>
      <c r="J80" s="22">
        <v>56832.458908392677</v>
      </c>
      <c r="K80" s="22">
        <v>1439.1389577978791</v>
      </c>
      <c r="L80" s="22">
        <v>402.04150970294876</v>
      </c>
      <c r="M80" s="22">
        <v>0.53913305165472036</v>
      </c>
      <c r="N80" s="22">
        <v>148.94093870231694</v>
      </c>
      <c r="O80" s="22">
        <v>857.81385570798329</v>
      </c>
      <c r="P80" s="22">
        <v>9.8987538447211971</v>
      </c>
      <c r="Q80" s="22">
        <v>962.67880944481556</v>
      </c>
      <c r="R80" s="22">
        <v>0</v>
      </c>
      <c r="S80" s="22">
        <v>921.22925316706107</v>
      </c>
      <c r="T80" s="22">
        <v>24.721885098517561</v>
      </c>
      <c r="U80" s="22">
        <v>369.62538703582862</v>
      </c>
      <c r="V80" s="22">
        <v>1387.7826627111215</v>
      </c>
      <c r="W80" s="22">
        <v>50.718539589240194</v>
      </c>
      <c r="X80" s="22">
        <v>188.96519217075652</v>
      </c>
      <c r="Y80" s="22">
        <v>10846.262815170476</v>
      </c>
      <c r="Z80" s="22">
        <v>3415.7948049868942</v>
      </c>
      <c r="AA80" s="22">
        <v>0</v>
      </c>
      <c r="AB80" s="22">
        <v>7.3735925520062446</v>
      </c>
      <c r="AC80" s="22">
        <v>12.633387323213745</v>
      </c>
      <c r="AD80" s="22">
        <v>1016.0557114753266</v>
      </c>
      <c r="AE80" s="22">
        <v>8.2721251979878545</v>
      </c>
      <c r="AF80" s="22">
        <v>45.848516244037462</v>
      </c>
      <c r="AG80" s="22">
        <v>65.237644027729061</v>
      </c>
      <c r="AH80" s="22">
        <v>0</v>
      </c>
      <c r="AI80" s="22">
        <v>30331.972302842569</v>
      </c>
      <c r="AJ80" s="22">
        <v>3.2526377082608589</v>
      </c>
      <c r="AK80" s="22">
        <v>3.976011998457722</v>
      </c>
      <c r="AL80" s="22">
        <v>159.89190381103964</v>
      </c>
      <c r="AM80" s="22">
        <v>46.898849530315566</v>
      </c>
      <c r="AN80" s="22">
        <v>621.68053371095061</v>
      </c>
      <c r="AO80" s="22">
        <v>560.87441151191865</v>
      </c>
      <c r="AP80" s="22">
        <v>3978.7112220546596</v>
      </c>
      <c r="AQ80" s="22">
        <v>321.24783907500569</v>
      </c>
      <c r="AR80" s="22">
        <v>11266.315135776034</v>
      </c>
      <c r="AS80" s="22">
        <v>5079.6254093570733</v>
      </c>
      <c r="AT80" s="22">
        <v>61.872416032317425</v>
      </c>
      <c r="AU80" s="22">
        <v>9.2475229015446221</v>
      </c>
      <c r="AV80" s="22">
        <v>824.51005751143794</v>
      </c>
      <c r="AW80" s="22">
        <v>6415.869246894631</v>
      </c>
      <c r="AX80" s="22">
        <v>47.870933572250202</v>
      </c>
      <c r="AY80" s="22">
        <v>2151.6209703616491</v>
      </c>
      <c r="AZ80" s="22">
        <v>7448.5286840694034</v>
      </c>
      <c r="BA80" s="22">
        <v>8505.8846193822392</v>
      </c>
      <c r="BB80" s="22">
        <v>11.368180280269018</v>
      </c>
      <c r="BC80" s="22">
        <v>35386.348675182191</v>
      </c>
      <c r="BD80" s="22">
        <v>197447.71727177448</v>
      </c>
    </row>
    <row r="81" spans="1:56" x14ac:dyDescent="0.3">
      <c r="A81" s="23" t="s">
        <v>17</v>
      </c>
      <c r="B81" s="22">
        <v>7629.2348042822223</v>
      </c>
      <c r="C81" s="22">
        <v>31962.923879367954</v>
      </c>
      <c r="D81" s="22">
        <v>13758.125013172055</v>
      </c>
      <c r="E81" s="22">
        <v>776.71813794143986</v>
      </c>
      <c r="F81" s="22">
        <v>0.103015125430593</v>
      </c>
      <c r="G81" s="22">
        <v>578.24545583523161</v>
      </c>
      <c r="H81" s="22">
        <v>3.4718718767737548E-3</v>
      </c>
      <c r="I81" s="22">
        <v>732.26220404033745</v>
      </c>
      <c r="J81" s="22">
        <v>66091.578043524365</v>
      </c>
      <c r="K81" s="22">
        <v>3984.0812356526499</v>
      </c>
      <c r="L81" s="22">
        <v>1109.5777665840326</v>
      </c>
      <c r="M81" s="22">
        <v>2717.7542919654825</v>
      </c>
      <c r="N81" s="22">
        <v>9988.3826510643557</v>
      </c>
      <c r="O81" s="22">
        <v>9226.2344749150125</v>
      </c>
      <c r="P81" s="22">
        <v>1530.0862910929518</v>
      </c>
      <c r="Q81" s="22">
        <v>2647.7260344454671</v>
      </c>
      <c r="R81" s="22">
        <v>157173.93570467157</v>
      </c>
      <c r="S81" s="22">
        <v>0</v>
      </c>
      <c r="T81" s="22">
        <v>2177.071913484659</v>
      </c>
      <c r="U81" s="22">
        <v>14282.091210938381</v>
      </c>
      <c r="V81" s="22">
        <v>2591.7474341968787</v>
      </c>
      <c r="W81" s="22">
        <v>264.14731768416453</v>
      </c>
      <c r="X81" s="22">
        <v>3246.3325359726105</v>
      </c>
      <c r="Y81" s="22">
        <v>63775.738292994894</v>
      </c>
      <c r="Z81" s="22">
        <v>80256.069724769317</v>
      </c>
      <c r="AA81" s="22">
        <v>10.847431022137595</v>
      </c>
      <c r="AB81" s="22">
        <v>333.62918233132922</v>
      </c>
      <c r="AC81" s="22">
        <v>951.44314502837062</v>
      </c>
      <c r="AD81" s="22">
        <v>5095.6663192192245</v>
      </c>
      <c r="AE81" s="22">
        <v>4096.5444834890022</v>
      </c>
      <c r="AF81" s="22">
        <v>1679.1366748060502</v>
      </c>
      <c r="AG81" s="22">
        <v>2480.1970879441101</v>
      </c>
      <c r="AH81" s="22">
        <v>8.9925419073484143</v>
      </c>
      <c r="AI81" s="22">
        <v>68456.333609121299</v>
      </c>
      <c r="AJ81" s="22">
        <v>301.57982626414542</v>
      </c>
      <c r="AK81" s="22">
        <v>1108.6862864756847</v>
      </c>
      <c r="AL81" s="22">
        <v>9350.5629187694558</v>
      </c>
      <c r="AM81" s="22">
        <v>3707.0619195273939</v>
      </c>
      <c r="AN81" s="22">
        <v>73232.346328627464</v>
      </c>
      <c r="AO81" s="22">
        <v>5510.8108883562227</v>
      </c>
      <c r="AP81" s="22">
        <v>1526.3266289306887</v>
      </c>
      <c r="AQ81" s="22">
        <v>7655.2475025322728</v>
      </c>
      <c r="AR81" s="22">
        <v>3328.6117703562395</v>
      </c>
      <c r="AS81" s="22">
        <v>1588.9861918500844</v>
      </c>
      <c r="AT81" s="22">
        <v>3583.8396103121004</v>
      </c>
      <c r="AU81" s="22">
        <v>999.08770465076589</v>
      </c>
      <c r="AV81" s="22">
        <v>16408.658107526935</v>
      </c>
      <c r="AW81" s="22">
        <v>10735.316016777173</v>
      </c>
      <c r="AX81" s="22">
        <v>6830.872799466295</v>
      </c>
      <c r="AY81" s="22">
        <v>9311.5021249539932</v>
      </c>
      <c r="AZ81" s="22">
        <v>184681.2090446245</v>
      </c>
      <c r="BA81" s="22">
        <v>86557.307895068647</v>
      </c>
      <c r="BB81" s="22">
        <v>109.30064026141103</v>
      </c>
      <c r="BC81" s="22">
        <v>72103.782426426274</v>
      </c>
      <c r="BD81" s="22">
        <v>1058244.0580122201</v>
      </c>
    </row>
    <row r="82" spans="1:56" x14ac:dyDescent="0.3">
      <c r="A82" s="23" t="s">
        <v>18</v>
      </c>
      <c r="B82" s="22">
        <v>2.8873884708325625E-5</v>
      </c>
      <c r="C82" s="22">
        <v>1.2388130192339758E-3</v>
      </c>
      <c r="D82" s="22">
        <v>197.95992794616399</v>
      </c>
      <c r="E82" s="22">
        <v>4.6369605366568115E-4</v>
      </c>
      <c r="F82" s="22">
        <v>0</v>
      </c>
      <c r="G82" s="22">
        <v>2639.0908318440124</v>
      </c>
      <c r="H82" s="22">
        <v>0</v>
      </c>
      <c r="I82" s="22">
        <v>8.0923409426826628E-3</v>
      </c>
      <c r="J82" s="22">
        <v>0.27493519734390826</v>
      </c>
      <c r="K82" s="22">
        <v>7.830169491178848E-5</v>
      </c>
      <c r="L82" s="22">
        <v>25.323215144770685</v>
      </c>
      <c r="M82" s="22">
        <v>2255.0819039477256</v>
      </c>
      <c r="N82" s="22">
        <v>2.4651016751931034</v>
      </c>
      <c r="O82" s="22">
        <v>147.75391586235722</v>
      </c>
      <c r="P82" s="22">
        <v>0</v>
      </c>
      <c r="Q82" s="22">
        <v>24.698955821802063</v>
      </c>
      <c r="R82" s="22">
        <v>22.803746638670805</v>
      </c>
      <c r="S82" s="22">
        <v>1812.2591692046012</v>
      </c>
      <c r="T82" s="22">
        <v>0</v>
      </c>
      <c r="U82" s="22">
        <v>907.27833664038474</v>
      </c>
      <c r="V82" s="22">
        <v>2.0467526384024315</v>
      </c>
      <c r="W82" s="22">
        <v>0</v>
      </c>
      <c r="X82" s="22">
        <v>0</v>
      </c>
      <c r="Y82" s="22">
        <v>87.615300750203403</v>
      </c>
      <c r="Z82" s="22">
        <v>1.3697651544196531E-3</v>
      </c>
      <c r="AA82" s="22">
        <v>0</v>
      </c>
      <c r="AB82" s="22">
        <v>0</v>
      </c>
      <c r="AC82" s="22">
        <v>0</v>
      </c>
      <c r="AD82" s="22">
        <v>0</v>
      </c>
      <c r="AE82" s="22">
        <v>2.1806626717575488E-5</v>
      </c>
      <c r="AF82" s="22">
        <v>303.91682687363561</v>
      </c>
      <c r="AG82" s="22">
        <v>5.1020189787728213E-3</v>
      </c>
      <c r="AH82" s="22">
        <v>0</v>
      </c>
      <c r="AI82" s="22">
        <v>574.75486079415214</v>
      </c>
      <c r="AJ82" s="22">
        <v>1.0968750175528333E-5</v>
      </c>
      <c r="AK82" s="22">
        <v>0</v>
      </c>
      <c r="AL82" s="22">
        <v>1.0423699984324368E-5</v>
      </c>
      <c r="AM82" s="22">
        <v>0</v>
      </c>
      <c r="AN82" s="22">
        <v>698.48209950678802</v>
      </c>
      <c r="AO82" s="22">
        <v>59.061151549327491</v>
      </c>
      <c r="AP82" s="22">
        <v>363.87928711683821</v>
      </c>
      <c r="AQ82" s="22">
        <v>7869.9243998273896</v>
      </c>
      <c r="AR82" s="22">
        <v>0</v>
      </c>
      <c r="AS82" s="22">
        <v>1.9948494462740381E-5</v>
      </c>
      <c r="AT82" s="22">
        <v>19.880072208634346</v>
      </c>
      <c r="AU82" s="22">
        <v>2.0613094665173401E-4</v>
      </c>
      <c r="AV82" s="22">
        <v>126.75605364615689</v>
      </c>
      <c r="AW82" s="22">
        <v>13.472184487107357</v>
      </c>
      <c r="AX82" s="22">
        <v>0</v>
      </c>
      <c r="AY82" s="22">
        <v>1.1648854806553702E-2</v>
      </c>
      <c r="AZ82" s="22">
        <v>370.1237836799142</v>
      </c>
      <c r="BA82" s="22">
        <v>2.3456835119405226</v>
      </c>
      <c r="BB82" s="22">
        <v>0</v>
      </c>
      <c r="BC82" s="22">
        <v>199.29511515936079</v>
      </c>
      <c r="BD82" s="22">
        <v>18726.571903615928</v>
      </c>
    </row>
    <row r="83" spans="1:56" x14ac:dyDescent="0.3">
      <c r="A83" s="23" t="s">
        <v>19</v>
      </c>
      <c r="B83" s="22">
        <v>7.0079013876611917E-2</v>
      </c>
      <c r="C83" s="22">
        <v>59.320079451015381</v>
      </c>
      <c r="D83" s="22">
        <v>1.5843858829044821</v>
      </c>
      <c r="E83" s="22">
        <v>0.45312631587859209</v>
      </c>
      <c r="F83" s="22">
        <v>0</v>
      </c>
      <c r="G83" s="22">
        <v>14.437939103535404</v>
      </c>
      <c r="H83" s="22">
        <v>8.2995710420780845E-6</v>
      </c>
      <c r="I83" s="22">
        <v>3.0499730450654465</v>
      </c>
      <c r="J83" s="22">
        <v>204.24466283120353</v>
      </c>
      <c r="K83" s="22">
        <v>9.9401877125647911</v>
      </c>
      <c r="L83" s="22">
        <v>0.27203395398138641</v>
      </c>
      <c r="M83" s="22">
        <v>0</v>
      </c>
      <c r="N83" s="22">
        <v>9.3966582226397328</v>
      </c>
      <c r="O83" s="22">
        <v>1.6703833026158961</v>
      </c>
      <c r="P83" s="22">
        <v>1.8705830303314921E-6</v>
      </c>
      <c r="Q83" s="22">
        <v>1.0939856666267416</v>
      </c>
      <c r="R83" s="22">
        <v>132.09793831953667</v>
      </c>
      <c r="S83" s="22">
        <v>2950.1045686215311</v>
      </c>
      <c r="T83" s="22">
        <v>0.36394567996034205</v>
      </c>
      <c r="U83" s="22">
        <v>0</v>
      </c>
      <c r="V83" s="22">
        <v>7.7126543782242845</v>
      </c>
      <c r="W83" s="22">
        <v>8.610590686759385E-3</v>
      </c>
      <c r="X83" s="22">
        <v>0.18416222515166075</v>
      </c>
      <c r="Y83" s="22">
        <v>9.6163207782661981</v>
      </c>
      <c r="Z83" s="22">
        <v>3.0036676837294789</v>
      </c>
      <c r="AA83" s="22">
        <v>0</v>
      </c>
      <c r="AB83" s="22">
        <v>1.0823966112013829E-3</v>
      </c>
      <c r="AC83" s="22">
        <v>9.9489994609367068E-4</v>
      </c>
      <c r="AD83" s="22">
        <v>8.6282849061078727E-5</v>
      </c>
      <c r="AE83" s="22">
        <v>6.4742150454517331</v>
      </c>
      <c r="AF83" s="22">
        <v>0</v>
      </c>
      <c r="AG83" s="22">
        <v>18.777377028698556</v>
      </c>
      <c r="AH83" s="22">
        <v>0</v>
      </c>
      <c r="AI83" s="22">
        <v>135.06073372122731</v>
      </c>
      <c r="AJ83" s="22">
        <v>3.5238781162010026E-3</v>
      </c>
      <c r="AK83" s="22">
        <v>2.4005293309039351</v>
      </c>
      <c r="AL83" s="22">
        <v>0.15612652107542624</v>
      </c>
      <c r="AM83" s="22">
        <v>0.76237849470691843</v>
      </c>
      <c r="AN83" s="22">
        <v>146.76112539297858</v>
      </c>
      <c r="AO83" s="22">
        <v>6.9153377659171011E-2</v>
      </c>
      <c r="AP83" s="22">
        <v>4.4011021740608696</v>
      </c>
      <c r="AQ83" s="22">
        <v>150.81353978364757</v>
      </c>
      <c r="AR83" s="22">
        <v>7.6206327848515949</v>
      </c>
      <c r="AS83" s="22">
        <v>1.8009858277213877</v>
      </c>
      <c r="AT83" s="22">
        <v>323.85145404819264</v>
      </c>
      <c r="AU83" s="22">
        <v>8.6465077020970167</v>
      </c>
      <c r="AV83" s="22">
        <v>2.5285400069049184</v>
      </c>
      <c r="AW83" s="22">
        <v>26.340528004070318</v>
      </c>
      <c r="AX83" s="22">
        <v>3.7538901297961647</v>
      </c>
      <c r="AY83" s="22">
        <v>33.371939448479004</v>
      </c>
      <c r="AZ83" s="22">
        <v>945.66256031917464</v>
      </c>
      <c r="BA83" s="22">
        <v>577.02953057126649</v>
      </c>
      <c r="BB83" s="22">
        <v>1.3111431308786821E-2</v>
      </c>
      <c r="BC83" s="22">
        <v>93.813022693478047</v>
      </c>
      <c r="BD83" s="22">
        <v>5898.7400442444214</v>
      </c>
    </row>
    <row r="84" spans="1:56" x14ac:dyDescent="0.3">
      <c r="A84" s="23" t="s">
        <v>20</v>
      </c>
      <c r="B84" s="22">
        <v>114.08539861118767</v>
      </c>
      <c r="C84" s="22">
        <v>0.25275611316413887</v>
      </c>
      <c r="D84" s="22">
        <v>4042.2142632213422</v>
      </c>
      <c r="E84" s="22">
        <v>7.7751816596131436</v>
      </c>
      <c r="F84" s="22">
        <v>0</v>
      </c>
      <c r="G84" s="22">
        <v>115.86161588297685</v>
      </c>
      <c r="H84" s="22">
        <v>2.5742165165968619E-3</v>
      </c>
      <c r="I84" s="22">
        <v>421.1112358613114</v>
      </c>
      <c r="J84" s="22">
        <v>14738.290004865999</v>
      </c>
      <c r="K84" s="22">
        <v>978.14586521287094</v>
      </c>
      <c r="L84" s="22">
        <v>246.62227625025693</v>
      </c>
      <c r="M84" s="22">
        <v>0</v>
      </c>
      <c r="N84" s="22">
        <v>181.32959260255188</v>
      </c>
      <c r="O84" s="22">
        <v>121.15781487875121</v>
      </c>
      <c r="P84" s="22">
        <v>5.8018489243987024E-4</v>
      </c>
      <c r="Q84" s="22">
        <v>1.0752715651497446</v>
      </c>
      <c r="R84" s="22">
        <v>72.585526720907524</v>
      </c>
      <c r="S84" s="22">
        <v>3909.4715917896565</v>
      </c>
      <c r="T84" s="22">
        <v>624.10536059279559</v>
      </c>
      <c r="U84" s="22">
        <v>10.1112593764853</v>
      </c>
      <c r="V84" s="22">
        <v>0</v>
      </c>
      <c r="W84" s="22">
        <v>131.71683738010807</v>
      </c>
      <c r="X84" s="22">
        <v>60.492878177585929</v>
      </c>
      <c r="Y84" s="22">
        <v>2024.6656154983812</v>
      </c>
      <c r="Z84" s="22">
        <v>5896.2749180426617</v>
      </c>
      <c r="AA84" s="22">
        <v>0</v>
      </c>
      <c r="AB84" s="22">
        <v>0.17126994422916195</v>
      </c>
      <c r="AC84" s="22">
        <v>9.794308953292169E-2</v>
      </c>
      <c r="AD84" s="22">
        <v>2.6761712626590134E-2</v>
      </c>
      <c r="AE84" s="22">
        <v>88.717429230430568</v>
      </c>
      <c r="AF84" s="22">
        <v>45.297969107190049</v>
      </c>
      <c r="AG84" s="22">
        <v>76.247012101036262</v>
      </c>
      <c r="AH84" s="22">
        <v>20.13243071430669</v>
      </c>
      <c r="AI84" s="22">
        <v>3282.0620805441117</v>
      </c>
      <c r="AJ84" s="22">
        <v>0.22365940307773091</v>
      </c>
      <c r="AK84" s="22">
        <v>3.3909699270547419E-2</v>
      </c>
      <c r="AL84" s="22">
        <v>31.496691108561183</v>
      </c>
      <c r="AM84" s="22">
        <v>13.51083020220849</v>
      </c>
      <c r="AN84" s="22">
        <v>0.30495973157136924</v>
      </c>
      <c r="AO84" s="22">
        <v>1.8379905089222919E-2</v>
      </c>
      <c r="AP84" s="22">
        <v>50.209931540794294</v>
      </c>
      <c r="AQ84" s="22">
        <v>397.67751400153355</v>
      </c>
      <c r="AR84" s="22">
        <v>0.38785099455550587</v>
      </c>
      <c r="AS84" s="22">
        <v>16.822061984444119</v>
      </c>
      <c r="AT84" s="22">
        <v>4.7138564330682912E-2</v>
      </c>
      <c r="AU84" s="22">
        <v>609.01078931186055</v>
      </c>
      <c r="AV84" s="22">
        <v>883.03155234985729</v>
      </c>
      <c r="AW84" s="22">
        <v>0.5936686132148552</v>
      </c>
      <c r="AX84" s="22">
        <v>14.119285087963455</v>
      </c>
      <c r="AY84" s="22">
        <v>25.974170640041088</v>
      </c>
      <c r="AZ84" s="22">
        <v>23325.47828595469</v>
      </c>
      <c r="BA84" s="22">
        <v>30645.487865018964</v>
      </c>
      <c r="BB84" s="22">
        <v>16.391227971041459</v>
      </c>
      <c r="BC84" s="22">
        <v>5209.8097222783981</v>
      </c>
      <c r="BD84" s="22">
        <v>98450.730809510074</v>
      </c>
    </row>
    <row r="85" spans="1:56" x14ac:dyDescent="0.3">
      <c r="A85" s="23" t="s">
        <v>21</v>
      </c>
      <c r="B85" s="22">
        <v>445.65300416961048</v>
      </c>
      <c r="C85" s="22">
        <v>1.4031089971682304E-6</v>
      </c>
      <c r="D85" s="22">
        <v>4.8760610244133392E-6</v>
      </c>
      <c r="E85" s="22">
        <v>1.2759825012033398E-4</v>
      </c>
      <c r="F85" s="22">
        <v>0</v>
      </c>
      <c r="G85" s="22">
        <v>0</v>
      </c>
      <c r="H85" s="22">
        <v>0</v>
      </c>
      <c r="I85" s="22">
        <v>2.2268219354049323E-3</v>
      </c>
      <c r="J85" s="22">
        <v>9.6809850196079804E-4</v>
      </c>
      <c r="K85" s="22">
        <v>2.1546785169329829E-5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2.6010301396368927E-2</v>
      </c>
      <c r="S85" s="22">
        <v>13.831056967127843</v>
      </c>
      <c r="T85" s="22">
        <v>0</v>
      </c>
      <c r="U85" s="22">
        <v>0</v>
      </c>
      <c r="V85" s="22">
        <v>5.7744788437754569E-6</v>
      </c>
      <c r="W85" s="22">
        <v>0</v>
      </c>
      <c r="X85" s="22">
        <v>0</v>
      </c>
      <c r="Y85" s="22">
        <v>3.10562152158936E-6</v>
      </c>
      <c r="Z85" s="22">
        <v>120.06314735653544</v>
      </c>
      <c r="AA85" s="22">
        <v>0</v>
      </c>
      <c r="AB85" s="22">
        <v>0</v>
      </c>
      <c r="AC85" s="22">
        <v>0</v>
      </c>
      <c r="AD85" s="22">
        <v>0</v>
      </c>
      <c r="AE85" s="22">
        <v>6.0006708881678178E-6</v>
      </c>
      <c r="AF85" s="22">
        <v>0</v>
      </c>
      <c r="AG85" s="22">
        <v>1.403955648588535E-3</v>
      </c>
      <c r="AH85" s="22">
        <v>0</v>
      </c>
      <c r="AI85" s="22">
        <v>18.962751042365348</v>
      </c>
      <c r="AJ85" s="22">
        <v>3.0183421172991269E-6</v>
      </c>
      <c r="AK85" s="22">
        <v>0</v>
      </c>
      <c r="AL85" s="22">
        <v>2.8683571215770756E-6</v>
      </c>
      <c r="AM85" s="22">
        <v>0</v>
      </c>
      <c r="AN85" s="22">
        <v>0</v>
      </c>
      <c r="AO85" s="22">
        <v>0</v>
      </c>
      <c r="AP85" s="22">
        <v>7.015848349861231E-5</v>
      </c>
      <c r="AQ85" s="22">
        <v>0</v>
      </c>
      <c r="AR85" s="22">
        <v>0</v>
      </c>
      <c r="AS85" s="22">
        <v>1143.0736201678153</v>
      </c>
      <c r="AT85" s="22">
        <v>9.8283283103490678E-7</v>
      </c>
      <c r="AU85" s="22">
        <v>0</v>
      </c>
      <c r="AV85" s="22">
        <v>57.153093160010435</v>
      </c>
      <c r="AW85" s="22">
        <v>7.3654080314768074E-6</v>
      </c>
      <c r="AX85" s="22">
        <v>0</v>
      </c>
      <c r="AY85" s="22">
        <v>0</v>
      </c>
      <c r="AZ85" s="22">
        <v>4.2259420593291627E-4</v>
      </c>
      <c r="BA85" s="22">
        <v>0.63467487826851821</v>
      </c>
      <c r="BB85" s="22">
        <v>0</v>
      </c>
      <c r="BC85" s="22">
        <v>25.36210960145803</v>
      </c>
      <c r="BD85" s="22">
        <v>1824.7647438132803</v>
      </c>
    </row>
    <row r="86" spans="1:56" x14ac:dyDescent="0.3">
      <c r="A86" s="23" t="s">
        <v>22</v>
      </c>
      <c r="B86" s="22">
        <v>14.445419289765285</v>
      </c>
      <c r="C86" s="22">
        <v>1.8703232228779267E-2</v>
      </c>
      <c r="D86" s="22">
        <v>3.24157617521778E-2</v>
      </c>
      <c r="E86" s="22">
        <v>1.7742104650320487</v>
      </c>
      <c r="F86" s="22">
        <v>0</v>
      </c>
      <c r="G86" s="22">
        <v>8.5069047459160139E-3</v>
      </c>
      <c r="H86" s="22">
        <v>2.8399697109649164E-5</v>
      </c>
      <c r="I86" s="22">
        <v>9.1635696923179992</v>
      </c>
      <c r="J86" s="22">
        <v>1447.5558028490261</v>
      </c>
      <c r="K86" s="22">
        <v>83.071571908882731</v>
      </c>
      <c r="L86" s="22">
        <v>0</v>
      </c>
      <c r="M86" s="22">
        <v>0</v>
      </c>
      <c r="N86" s="22">
        <v>1.315760375429338E-2</v>
      </c>
      <c r="O86" s="22">
        <v>3.0288948888134579E-2</v>
      </c>
      <c r="P86" s="22">
        <v>6.4008117058737299E-6</v>
      </c>
      <c r="Q86" s="22">
        <v>6.3589016973507842E-2</v>
      </c>
      <c r="R86" s="22">
        <v>3.4177155881944223</v>
      </c>
      <c r="S86" s="22">
        <v>154.11504846197803</v>
      </c>
      <c r="T86" s="22">
        <v>9.3215636027294851E-8</v>
      </c>
      <c r="U86" s="22">
        <v>4.9265491446092843E-3</v>
      </c>
      <c r="V86" s="22">
        <v>1.3421289246759707</v>
      </c>
      <c r="W86" s="22">
        <v>7.18360646425871E-2</v>
      </c>
      <c r="X86" s="22">
        <v>0</v>
      </c>
      <c r="Y86" s="22">
        <v>1557.9596599226581</v>
      </c>
      <c r="Z86" s="22">
        <v>18.749615934718356</v>
      </c>
      <c r="AA86" s="22">
        <v>0</v>
      </c>
      <c r="AB86" s="22">
        <v>7.5436710069697287E-3</v>
      </c>
      <c r="AC86" s="22">
        <v>8.3227813887161769E-3</v>
      </c>
      <c r="AD86" s="22">
        <v>2.9524499117711858E-4</v>
      </c>
      <c r="AE86" s="22">
        <v>1.0522405044632148</v>
      </c>
      <c r="AF86" s="22">
        <v>0</v>
      </c>
      <c r="AG86" s="22">
        <v>5.6881619899119515</v>
      </c>
      <c r="AH86" s="22">
        <v>0</v>
      </c>
      <c r="AI86" s="22">
        <v>2.0997550169043415</v>
      </c>
      <c r="AJ86" s="22">
        <v>0.28111818223550228</v>
      </c>
      <c r="AK86" s="22">
        <v>6.5201654011302016E-3</v>
      </c>
      <c r="AL86" s="22">
        <v>37.040803998625861</v>
      </c>
      <c r="AM86" s="22">
        <v>0.28734446165504512</v>
      </c>
      <c r="AN86" s="22">
        <v>2.8124050475187467E-2</v>
      </c>
      <c r="AO86" s="22">
        <v>3.2592710040734271E-3</v>
      </c>
      <c r="AP86" s="22">
        <v>31.608798631124298</v>
      </c>
      <c r="AQ86" s="22">
        <v>5.2691209457551985E-3</v>
      </c>
      <c r="AR86" s="22">
        <v>67.115470505502117</v>
      </c>
      <c r="AS86" s="22">
        <v>2.3585861796712502</v>
      </c>
      <c r="AT86" s="22">
        <v>2.4403728210230205E-3</v>
      </c>
      <c r="AU86" s="22">
        <v>3.6651746919851747E-3</v>
      </c>
      <c r="AV86" s="22">
        <v>0.39896566639033371</v>
      </c>
      <c r="AW86" s="22">
        <v>3.471842945131718E-2</v>
      </c>
      <c r="AX86" s="22">
        <v>0.77135674262016085</v>
      </c>
      <c r="AY86" s="22">
        <v>0.14452223871441661</v>
      </c>
      <c r="AZ86" s="22">
        <v>25.028388818571798</v>
      </c>
      <c r="BA86" s="22">
        <v>1582.0560685293867</v>
      </c>
      <c r="BB86" s="22">
        <v>0.11005702004008421</v>
      </c>
      <c r="BC86" s="22">
        <v>117.08150215553492</v>
      </c>
      <c r="BD86" s="22">
        <v>5165.0615009366329</v>
      </c>
    </row>
    <row r="87" spans="1:56" x14ac:dyDescent="0.3">
      <c r="A87" s="23" t="s">
        <v>23</v>
      </c>
      <c r="B87" s="22">
        <v>155.1981466030542</v>
      </c>
      <c r="C87" s="22">
        <v>2105.3164172827983</v>
      </c>
      <c r="D87" s="22">
        <v>602.04136615569485</v>
      </c>
      <c r="E87" s="22">
        <v>787.94295499337386</v>
      </c>
      <c r="F87" s="22">
        <v>0</v>
      </c>
      <c r="G87" s="22">
        <v>322.56749943288099</v>
      </c>
      <c r="H87" s="22">
        <v>0</v>
      </c>
      <c r="I87" s="22">
        <v>54.332767951656486</v>
      </c>
      <c r="J87" s="22">
        <v>3536.2452412197777</v>
      </c>
      <c r="K87" s="22">
        <v>189.85009074115936</v>
      </c>
      <c r="L87" s="22">
        <v>1233.2588365186721</v>
      </c>
      <c r="M87" s="22">
        <v>584.77121964862715</v>
      </c>
      <c r="N87" s="22">
        <v>323.77727100885772</v>
      </c>
      <c r="O87" s="22">
        <v>94.993516501853918</v>
      </c>
      <c r="P87" s="22">
        <v>120.03729540818112</v>
      </c>
      <c r="Q87" s="22">
        <v>81.777971308889676</v>
      </c>
      <c r="R87" s="22">
        <v>3700.6101655346897</v>
      </c>
      <c r="S87" s="22">
        <v>88.221594864465004</v>
      </c>
      <c r="T87" s="22">
        <v>140.57678421933355</v>
      </c>
      <c r="U87" s="22">
        <v>734.58049043182405</v>
      </c>
      <c r="V87" s="22">
        <v>303.93780001294488</v>
      </c>
      <c r="W87" s="22">
        <v>16.769258591800426</v>
      </c>
      <c r="X87" s="22">
        <v>86.057108585009587</v>
      </c>
      <c r="Y87" s="22">
        <v>0</v>
      </c>
      <c r="Z87" s="22">
        <v>208.80610753446547</v>
      </c>
      <c r="AA87" s="22">
        <v>0</v>
      </c>
      <c r="AB87" s="22">
        <v>8.5878836900881197</v>
      </c>
      <c r="AC87" s="22">
        <v>8.8383276477217763</v>
      </c>
      <c r="AD87" s="22">
        <v>19.139840190781079</v>
      </c>
      <c r="AE87" s="22">
        <v>9515.4744426008347</v>
      </c>
      <c r="AF87" s="22">
        <v>812.26994602095635</v>
      </c>
      <c r="AG87" s="22">
        <v>56.852628953955723</v>
      </c>
      <c r="AH87" s="22">
        <v>4.5277306626380396</v>
      </c>
      <c r="AI87" s="22">
        <v>1644.9631808085769</v>
      </c>
      <c r="AJ87" s="22">
        <v>32.386228235670629</v>
      </c>
      <c r="AK87" s="22">
        <v>68.303963016791215</v>
      </c>
      <c r="AL87" s="22">
        <v>71.483861050292461</v>
      </c>
      <c r="AM87" s="22">
        <v>0</v>
      </c>
      <c r="AN87" s="22">
        <v>1449.8162904944422</v>
      </c>
      <c r="AO87" s="22">
        <v>469.54591263076429</v>
      </c>
      <c r="AP87" s="22">
        <v>123.80937619864864</v>
      </c>
      <c r="AQ87" s="22">
        <v>8963.1813628866184</v>
      </c>
      <c r="AR87" s="22">
        <v>1173.4119834998057</v>
      </c>
      <c r="AS87" s="22">
        <v>11.467372345836672</v>
      </c>
      <c r="AT87" s="22">
        <v>636.04190926113711</v>
      </c>
      <c r="AU87" s="22">
        <v>118.02855089351777</v>
      </c>
      <c r="AV87" s="22">
        <v>1533.339261018159</v>
      </c>
      <c r="AW87" s="22">
        <v>288.69464573440962</v>
      </c>
      <c r="AX87" s="22">
        <v>11480.915442117084</v>
      </c>
      <c r="AY87" s="22">
        <v>275.40692826794015</v>
      </c>
      <c r="AZ87" s="22">
        <v>3389.1426259813352</v>
      </c>
      <c r="BA87" s="22">
        <v>996.05941635878901</v>
      </c>
      <c r="BB87" s="22">
        <v>0</v>
      </c>
      <c r="BC87" s="22">
        <v>23595.330955713413</v>
      </c>
      <c r="BD87" s="22">
        <v>82218.689970830237</v>
      </c>
    </row>
    <row r="88" spans="1:56" x14ac:dyDescent="0.3">
      <c r="A88" s="23" t="s">
        <v>24</v>
      </c>
      <c r="B88" s="22">
        <v>2.2616692022942266</v>
      </c>
      <c r="C88" s="22">
        <v>0.26148361218701022</v>
      </c>
      <c r="D88" s="22">
        <v>13.237754576358558</v>
      </c>
      <c r="E88" s="22">
        <v>2.7917570787306354</v>
      </c>
      <c r="F88" s="22">
        <v>0</v>
      </c>
      <c r="G88" s="22">
        <v>0.14403966297477211</v>
      </c>
      <c r="H88" s="22">
        <v>11.046533433588438</v>
      </c>
      <c r="I88" s="22">
        <v>13.574224039573389</v>
      </c>
      <c r="J88" s="22">
        <v>94645.90358989549</v>
      </c>
      <c r="K88" s="22">
        <v>1429.8321507641731</v>
      </c>
      <c r="L88" s="22">
        <v>0.34241218616554253</v>
      </c>
      <c r="M88" s="22">
        <v>0</v>
      </c>
      <c r="N88" s="22">
        <v>6.2012936239760625</v>
      </c>
      <c r="O88" s="22">
        <v>0.51147574251477845</v>
      </c>
      <c r="P88" s="22">
        <v>4.1826957972884991E-6</v>
      </c>
      <c r="Q88" s="22">
        <v>8.5108977401591961</v>
      </c>
      <c r="R88" s="22">
        <v>11.522200810516704</v>
      </c>
      <c r="S88" s="22">
        <v>120.02301202906463</v>
      </c>
      <c r="T88" s="22">
        <v>6.091300087692847E-8</v>
      </c>
      <c r="U88" s="22">
        <v>3.5378792398717414</v>
      </c>
      <c r="V88" s="22">
        <v>53.855284617531652</v>
      </c>
      <c r="W88" s="22">
        <v>13054.160258435126</v>
      </c>
      <c r="X88" s="22">
        <v>9.8889950064173568</v>
      </c>
      <c r="Y88" s="22">
        <v>2.1476538002374634</v>
      </c>
      <c r="Z88" s="22">
        <v>0</v>
      </c>
      <c r="AA88" s="22">
        <v>0</v>
      </c>
      <c r="AB88" s="22">
        <v>0.11070875556048033</v>
      </c>
      <c r="AC88" s="22">
        <v>0.14092800859588714</v>
      </c>
      <c r="AD88" s="22">
        <v>1.9293177811085811E-4</v>
      </c>
      <c r="AE88" s="22">
        <v>8489.1723032383161</v>
      </c>
      <c r="AF88" s="22">
        <v>0</v>
      </c>
      <c r="AG88" s="22">
        <v>166.93032032395703</v>
      </c>
      <c r="AH88" s="22">
        <v>0</v>
      </c>
      <c r="AI88" s="22">
        <v>9.541516384178296</v>
      </c>
      <c r="AJ88" s="22">
        <v>0.12099297270272616</v>
      </c>
      <c r="AK88" s="22">
        <v>4.7582212029137191E-2</v>
      </c>
      <c r="AL88" s="22">
        <v>23210.795516386192</v>
      </c>
      <c r="AM88" s="22">
        <v>715.98473308086454</v>
      </c>
      <c r="AN88" s="22">
        <v>0.24832445832687383</v>
      </c>
      <c r="AO88" s="22">
        <v>1.0508425924734584E-4</v>
      </c>
      <c r="AP88" s="22">
        <v>4868.5286250050249</v>
      </c>
      <c r="AQ88" s="22">
        <v>8.9220981214634731E-2</v>
      </c>
      <c r="AR88" s="22">
        <v>0.37749611360389801</v>
      </c>
      <c r="AS88" s="22">
        <v>5597.7699616289938</v>
      </c>
      <c r="AT88" s="22">
        <v>3.5655982621683527E-3</v>
      </c>
      <c r="AU88" s="22">
        <v>1.9069453395520136E-6</v>
      </c>
      <c r="AV88" s="22">
        <v>1.0834716457246185</v>
      </c>
      <c r="AW88" s="22">
        <v>1.5540359434324218</v>
      </c>
      <c r="AX88" s="22">
        <v>19519.945865827623</v>
      </c>
      <c r="AY88" s="22">
        <v>51.312331813262013</v>
      </c>
      <c r="AZ88" s="22">
        <v>68.129684994199366</v>
      </c>
      <c r="BA88" s="22">
        <v>2379.5254258270052</v>
      </c>
      <c r="BB88" s="22">
        <v>822.2340858290263</v>
      </c>
      <c r="BC88" s="22">
        <v>363.56904854224484</v>
      </c>
      <c r="BD88" s="22">
        <v>175656.97061523385</v>
      </c>
    </row>
    <row r="89" spans="1:56" x14ac:dyDescent="0.3">
      <c r="A89" s="23" t="s">
        <v>25</v>
      </c>
      <c r="B89" s="22">
        <v>0</v>
      </c>
      <c r="C89" s="22">
        <v>0</v>
      </c>
      <c r="D89" s="22">
        <v>0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</row>
    <row r="90" spans="1:56" x14ac:dyDescent="0.3">
      <c r="A90" s="23" t="s">
        <v>26</v>
      </c>
      <c r="B90" s="22">
        <v>4.633412897832409E-6</v>
      </c>
      <c r="C90" s="22">
        <v>8.182308993130491E-7</v>
      </c>
      <c r="D90" s="22">
        <v>2.8435023972928533E-6</v>
      </c>
      <c r="E90" s="22">
        <v>0.91795768293459357</v>
      </c>
      <c r="F90" s="22">
        <v>0</v>
      </c>
      <c r="G90" s="22">
        <v>8.6359985390916313E-3</v>
      </c>
      <c r="H90" s="22">
        <v>0</v>
      </c>
      <c r="I90" s="22">
        <v>1.2985837297698844E-3</v>
      </c>
      <c r="J90" s="22">
        <v>5.6455208360981282E-4</v>
      </c>
      <c r="K90" s="22">
        <v>1.2565128897318291E-5</v>
      </c>
      <c r="L90" s="22">
        <v>0</v>
      </c>
      <c r="M90" s="22">
        <v>0</v>
      </c>
      <c r="N90" s="22">
        <v>0</v>
      </c>
      <c r="O90" s="22">
        <v>0</v>
      </c>
      <c r="P90" s="22">
        <v>4.2945587020825657</v>
      </c>
      <c r="Q90" s="22">
        <v>0</v>
      </c>
      <c r="R90" s="22">
        <v>4.926282943402084E-4</v>
      </c>
      <c r="S90" s="22">
        <v>4.4941703894237868E-5</v>
      </c>
      <c r="T90" s="22">
        <v>0</v>
      </c>
      <c r="U90" s="22">
        <v>0</v>
      </c>
      <c r="V90" s="22">
        <v>3.3674197991334421E-6</v>
      </c>
      <c r="W90" s="22">
        <v>0</v>
      </c>
      <c r="X90" s="22">
        <v>0</v>
      </c>
      <c r="Y90" s="22">
        <v>1.811060648648486E-6</v>
      </c>
      <c r="Z90" s="22">
        <v>2.198071924717282E-4</v>
      </c>
      <c r="AA90" s="22">
        <v>0</v>
      </c>
      <c r="AB90" s="22">
        <v>0</v>
      </c>
      <c r="AC90" s="22">
        <v>10.607473634158548</v>
      </c>
      <c r="AD90" s="22">
        <v>0</v>
      </c>
      <c r="AE90" s="22">
        <v>3.4993249613654167E-6</v>
      </c>
      <c r="AF90" s="22">
        <v>0</v>
      </c>
      <c r="AG90" s="22">
        <v>8.1872462884827299E-4</v>
      </c>
      <c r="AH90" s="22">
        <v>0</v>
      </c>
      <c r="AI90" s="22">
        <v>3.7096286381404827E-3</v>
      </c>
      <c r="AJ90" s="22">
        <v>1.7601631733931533E-6</v>
      </c>
      <c r="AK90" s="22">
        <v>0.11596912323923046</v>
      </c>
      <c r="AL90" s="22">
        <v>1.6726985799932125E-6</v>
      </c>
      <c r="AM90" s="22">
        <v>0</v>
      </c>
      <c r="AN90" s="22">
        <v>4.3179992695458157E-3</v>
      </c>
      <c r="AO90" s="22">
        <v>0</v>
      </c>
      <c r="AP90" s="22">
        <v>4.091331404998924E-5</v>
      </c>
      <c r="AQ90" s="22">
        <v>0</v>
      </c>
      <c r="AR90" s="22">
        <v>44.939268969278821</v>
      </c>
      <c r="AS90" s="22">
        <v>3.2011491515496738E-6</v>
      </c>
      <c r="AT90" s="22">
        <v>0.89691070713300691</v>
      </c>
      <c r="AU90" s="22">
        <v>0</v>
      </c>
      <c r="AV90" s="22">
        <v>8.2940300161236431E-5</v>
      </c>
      <c r="AW90" s="22">
        <v>0.89691442916761488</v>
      </c>
      <c r="AX90" s="22">
        <v>0</v>
      </c>
      <c r="AY90" s="22">
        <v>10.171355707934419</v>
      </c>
      <c r="AZ90" s="22">
        <v>2.464381868143032E-4</v>
      </c>
      <c r="BA90" s="22">
        <v>0.37011422310392705</v>
      </c>
      <c r="BB90" s="22">
        <v>0</v>
      </c>
      <c r="BC90" s="22">
        <v>23.515574442204731</v>
      </c>
      <c r="BD90" s="22">
        <v>96.746606949209621</v>
      </c>
    </row>
    <row r="91" spans="1:56" x14ac:dyDescent="0.3">
      <c r="A91" s="23" t="s">
        <v>27</v>
      </c>
      <c r="B91" s="22">
        <v>0.18091481345010502</v>
      </c>
      <c r="C91" s="22">
        <v>4.6382120339205591E-3</v>
      </c>
      <c r="D91" s="22">
        <v>91.579657030524544</v>
      </c>
      <c r="E91" s="22">
        <v>4.1323232552012833E-2</v>
      </c>
      <c r="F91" s="22">
        <v>0</v>
      </c>
      <c r="G91" s="22">
        <v>2.171977218868559E-3</v>
      </c>
      <c r="H91" s="22">
        <v>2.649196615705869E-4</v>
      </c>
      <c r="I91" s="22">
        <v>32.205990291205083</v>
      </c>
      <c r="J91" s="22">
        <v>286.80336317633146</v>
      </c>
      <c r="K91" s="22">
        <v>21.222546240138637</v>
      </c>
      <c r="L91" s="22">
        <v>0</v>
      </c>
      <c r="M91" s="22">
        <v>0</v>
      </c>
      <c r="N91" s="22">
        <v>4.5713194487353405E-3</v>
      </c>
      <c r="O91" s="22">
        <v>9.7358900890766615E-3</v>
      </c>
      <c r="P91" s="22">
        <v>3.7678224996119205</v>
      </c>
      <c r="Q91" s="22">
        <v>1.4109066739761251</v>
      </c>
      <c r="R91" s="22">
        <v>0.51722784783339382</v>
      </c>
      <c r="S91" s="22">
        <v>1569.8821139548395</v>
      </c>
      <c r="T91" s="22">
        <v>8.6953937058179504E-7</v>
      </c>
      <c r="U91" s="22">
        <v>1.3407950821722246E-3</v>
      </c>
      <c r="V91" s="22">
        <v>12.894270038126869</v>
      </c>
      <c r="W91" s="22">
        <v>1.9539507483218858E-2</v>
      </c>
      <c r="X91" s="22">
        <v>2.2495604390621628E-3</v>
      </c>
      <c r="Y91" s="22">
        <v>502.021913295204</v>
      </c>
      <c r="Z91" s="22">
        <v>1.4417341590190751</v>
      </c>
      <c r="AA91" s="22">
        <v>0</v>
      </c>
      <c r="AB91" s="22">
        <v>0.78063366836700876</v>
      </c>
      <c r="AC91" s="22">
        <v>0</v>
      </c>
      <c r="AD91" s="22">
        <v>2.7541210330894053E-3</v>
      </c>
      <c r="AE91" s="22">
        <v>728.42945150762114</v>
      </c>
      <c r="AF91" s="22">
        <v>0</v>
      </c>
      <c r="AG91" s="22">
        <v>0.66036141691193539</v>
      </c>
      <c r="AH91" s="22">
        <v>0</v>
      </c>
      <c r="AI91" s="22">
        <v>0.38261621978865423</v>
      </c>
      <c r="AJ91" s="22">
        <v>1.9644554716834197E-3</v>
      </c>
      <c r="AK91" s="22">
        <v>51.307887385461356</v>
      </c>
      <c r="AL91" s="22">
        <v>2.004911879969741</v>
      </c>
      <c r="AM91" s="22">
        <v>27.839078611020064</v>
      </c>
      <c r="AN91" s="22">
        <v>93.215091721211351</v>
      </c>
      <c r="AO91" s="22">
        <v>2.4762294083413195E-3</v>
      </c>
      <c r="AP91" s="22">
        <v>0.4732335889184307</v>
      </c>
      <c r="AQ91" s="22">
        <v>1.3432129546867102E-3</v>
      </c>
      <c r="AR91" s="22">
        <v>77.896233925877112</v>
      </c>
      <c r="AS91" s="22">
        <v>0.25162357950326431</v>
      </c>
      <c r="AT91" s="22">
        <v>4.3369464711589048E-3</v>
      </c>
      <c r="AU91" s="22">
        <v>2.7566813725054482</v>
      </c>
      <c r="AV91" s="22">
        <v>3.020206852148287</v>
      </c>
      <c r="AW91" s="22">
        <v>0.50754740188210345</v>
      </c>
      <c r="AX91" s="22">
        <v>0.19764735696672897</v>
      </c>
      <c r="AY91" s="22">
        <v>2.3357083135278542</v>
      </c>
      <c r="AZ91" s="22">
        <v>0.43690853352848419</v>
      </c>
      <c r="BA91" s="22">
        <v>29.079335231070278</v>
      </c>
      <c r="BB91" s="22">
        <v>2.811531719327031E-2</v>
      </c>
      <c r="BC91" s="22">
        <v>904.50110263808585</v>
      </c>
      <c r="BD91" s="22">
        <v>4450.1315477907065</v>
      </c>
    </row>
    <row r="92" spans="1:56" x14ac:dyDescent="0.3">
      <c r="A92" s="23" t="s">
        <v>28</v>
      </c>
      <c r="B92" s="22">
        <v>1.3453652009827748</v>
      </c>
      <c r="C92" s="22">
        <v>322.25308213397165</v>
      </c>
      <c r="D92" s="22">
        <v>6683.3017444470497</v>
      </c>
      <c r="E92" s="22">
        <v>0</v>
      </c>
      <c r="F92" s="22">
        <v>0</v>
      </c>
      <c r="G92" s="22">
        <v>131.98149824478335</v>
      </c>
      <c r="H92" s="22">
        <v>0</v>
      </c>
      <c r="I92" s="22">
        <v>3.464885985291263</v>
      </c>
      <c r="J92" s="22">
        <v>2.3903210242128621</v>
      </c>
      <c r="K92" s="22">
        <v>0</v>
      </c>
      <c r="L92" s="22">
        <v>0</v>
      </c>
      <c r="M92" s="22">
        <v>0</v>
      </c>
      <c r="N92" s="22">
        <v>1.8715442548288577</v>
      </c>
      <c r="O92" s="22">
        <v>0</v>
      </c>
      <c r="P92" s="22">
        <v>0</v>
      </c>
      <c r="Q92" s="22">
        <v>0</v>
      </c>
      <c r="R92" s="22">
        <v>1031.8673505870554</v>
      </c>
      <c r="S92" s="22">
        <v>1879.2708627477309</v>
      </c>
      <c r="T92" s="22">
        <v>0.29485766440612854</v>
      </c>
      <c r="U92" s="22">
        <v>0.16778511447378025</v>
      </c>
      <c r="V92" s="22">
        <v>0.84571099979247322</v>
      </c>
      <c r="W92" s="22">
        <v>0.15051311739559697</v>
      </c>
      <c r="X92" s="22">
        <v>2.4803821518348173</v>
      </c>
      <c r="Y92" s="22">
        <v>57.729799662712033</v>
      </c>
      <c r="Z92" s="22">
        <v>0</v>
      </c>
      <c r="AA92" s="22">
        <v>0</v>
      </c>
      <c r="AB92" s="22">
        <v>0</v>
      </c>
      <c r="AC92" s="22">
        <v>2.0590687945348476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511.45529319397019</v>
      </c>
      <c r="AJ92" s="22">
        <v>0</v>
      </c>
      <c r="AK92" s="22">
        <v>0</v>
      </c>
      <c r="AL92" s="22">
        <v>0</v>
      </c>
      <c r="AM92" s="22">
        <v>0</v>
      </c>
      <c r="AN92" s="22">
        <v>0.26833281175034707</v>
      </c>
      <c r="AO92" s="22">
        <v>2.2287044801241467</v>
      </c>
      <c r="AP92" s="22">
        <v>0</v>
      </c>
      <c r="AQ92" s="22">
        <v>0</v>
      </c>
      <c r="AR92" s="22">
        <v>0</v>
      </c>
      <c r="AS92" s="22">
        <v>0.56195676207946255</v>
      </c>
      <c r="AT92" s="22">
        <v>0</v>
      </c>
      <c r="AU92" s="22">
        <v>0</v>
      </c>
      <c r="AV92" s="22">
        <v>0.24982710059515073</v>
      </c>
      <c r="AW92" s="22">
        <v>0.73344301878428197</v>
      </c>
      <c r="AX92" s="22">
        <v>0</v>
      </c>
      <c r="AY92" s="22">
        <v>0</v>
      </c>
      <c r="AZ92" s="22">
        <v>12.634465862691053</v>
      </c>
      <c r="BA92" s="22">
        <v>0</v>
      </c>
      <c r="BB92" s="22">
        <v>0</v>
      </c>
      <c r="BC92" s="22">
        <v>88.495544458226533</v>
      </c>
      <c r="BD92" s="22">
        <v>10738.102339819279</v>
      </c>
    </row>
    <row r="93" spans="1:56" x14ac:dyDescent="0.3">
      <c r="A93" s="23" t="s">
        <v>29</v>
      </c>
      <c r="B93" s="22">
        <v>0</v>
      </c>
      <c r="C93" s="22">
        <v>0</v>
      </c>
      <c r="D93" s="22">
        <v>0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24.856028389126614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0</v>
      </c>
      <c r="AQ93" s="22">
        <v>0</v>
      </c>
      <c r="AR93" s="22">
        <v>0</v>
      </c>
      <c r="AS93" s="22">
        <v>161.6264839867265</v>
      </c>
      <c r="AT93" s="22">
        <v>0</v>
      </c>
      <c r="AU93" s="22">
        <v>0</v>
      </c>
      <c r="AV93" s="22">
        <v>0</v>
      </c>
      <c r="AW93" s="22">
        <v>0</v>
      </c>
      <c r="AX93" s="22">
        <v>23.724787708737637</v>
      </c>
      <c r="AY93" s="22">
        <v>0</v>
      </c>
      <c r="AZ93" s="22">
        <v>0</v>
      </c>
      <c r="BA93" s="22">
        <v>0</v>
      </c>
      <c r="BB93" s="22">
        <v>174.46259339377286</v>
      </c>
      <c r="BC93" s="22">
        <v>0</v>
      </c>
      <c r="BD93" s="22">
        <v>384.66989347836363</v>
      </c>
    </row>
    <row r="94" spans="1:56" x14ac:dyDescent="0.3">
      <c r="A94" s="23" t="s">
        <v>30</v>
      </c>
      <c r="B94" s="22">
        <v>5.9813758364248674E-2</v>
      </c>
      <c r="C94" s="22">
        <v>4.1358246587492466E-2</v>
      </c>
      <c r="D94" s="22">
        <v>7.9996501622137963E-5</v>
      </c>
      <c r="E94" s="22">
        <v>2.6992537533514975E-4</v>
      </c>
      <c r="F94" s="22">
        <v>0</v>
      </c>
      <c r="G94" s="22">
        <v>1.5060106797164058E-5</v>
      </c>
      <c r="H94" s="22">
        <v>6.5134585737951854E-7</v>
      </c>
      <c r="I94" s="22">
        <v>7.9597725382847623E-2</v>
      </c>
      <c r="J94" s="22">
        <v>2.4155968812479052</v>
      </c>
      <c r="K94" s="22">
        <v>0.14698663757961625</v>
      </c>
      <c r="L94" s="22">
        <v>0</v>
      </c>
      <c r="M94" s="22">
        <v>0</v>
      </c>
      <c r="N94" s="22">
        <v>2.2314727446950252E-5</v>
      </c>
      <c r="O94" s="22">
        <v>5.5415158907046108E-5</v>
      </c>
      <c r="P94" s="22">
        <v>1.4680234695428016E-7</v>
      </c>
      <c r="Q94" s="22">
        <v>2.0025099084627164E-4</v>
      </c>
      <c r="R94" s="22">
        <v>1.3509561192461064E-3</v>
      </c>
      <c r="S94" s="22">
        <v>1.0795076405507049</v>
      </c>
      <c r="T94" s="22">
        <v>2.1378966872413082E-9</v>
      </c>
      <c r="U94" s="22">
        <v>7.0372775384935585E-6</v>
      </c>
      <c r="V94" s="22">
        <v>4.1862488570520461E-2</v>
      </c>
      <c r="W94" s="22">
        <v>1.2996966492127612E-4</v>
      </c>
      <c r="X94" s="22">
        <v>1.4598165611657493E-5</v>
      </c>
      <c r="Y94" s="22">
        <v>0.63557421117369173</v>
      </c>
      <c r="Z94" s="22">
        <v>9.2287643085976513E-3</v>
      </c>
      <c r="AA94" s="22">
        <v>0</v>
      </c>
      <c r="AB94" s="22">
        <v>3.5485125515369525E-5</v>
      </c>
      <c r="AC94" s="22">
        <v>1.4726424974830125E-5</v>
      </c>
      <c r="AD94" s="22">
        <v>6.7714314407223029E-6</v>
      </c>
      <c r="AE94" s="22">
        <v>4.4103216062810137E-4</v>
      </c>
      <c r="AF94" s="22">
        <v>0</v>
      </c>
      <c r="AG94" s="22">
        <v>2.0857776364526688E-3</v>
      </c>
      <c r="AH94" s="22">
        <v>0</v>
      </c>
      <c r="AI94" s="22">
        <v>4.7638685244016828E-3</v>
      </c>
      <c r="AJ94" s="22">
        <v>1.2519272168929724E-5</v>
      </c>
      <c r="AK94" s="22">
        <v>5.1853079601580371E-6</v>
      </c>
      <c r="AL94" s="22">
        <v>4.1313465600127212E-3</v>
      </c>
      <c r="AM94" s="22">
        <v>5.2536976634451609E-4</v>
      </c>
      <c r="AN94" s="22">
        <v>0.17154672921133071</v>
      </c>
      <c r="AO94" s="22">
        <v>4.8962582051452686E-6</v>
      </c>
      <c r="AP94" s="22">
        <v>15.959504821652502</v>
      </c>
      <c r="AQ94" s="22">
        <v>9.3232431163182676E-6</v>
      </c>
      <c r="AR94" s="22">
        <v>7.1265658869116088E-5</v>
      </c>
      <c r="AS94" s="22">
        <v>1.7360231333539229E-3</v>
      </c>
      <c r="AT94" s="22">
        <v>1.3277847361832211E-7</v>
      </c>
      <c r="AU94" s="22">
        <v>1.4948067381369804E-6</v>
      </c>
      <c r="AV94" s="22">
        <v>9.3381025001700559E-5</v>
      </c>
      <c r="AW94" s="22">
        <v>0.58975802343083339</v>
      </c>
      <c r="AX94" s="22">
        <v>1.3672077969426476E-3</v>
      </c>
      <c r="AY94" s="22">
        <v>1.1830885083463622E-4</v>
      </c>
      <c r="AZ94" s="22">
        <v>2.6397252316387771E-3</v>
      </c>
      <c r="BA94" s="22">
        <v>0.13227034019957845</v>
      </c>
      <c r="BB94" s="22">
        <v>1.9438596135101728E-4</v>
      </c>
      <c r="BC94" s="22">
        <v>1.9614699062470944</v>
      </c>
      <c r="BD94" s="22">
        <v>23.344480725835759</v>
      </c>
    </row>
    <row r="95" spans="1:56" x14ac:dyDescent="0.3">
      <c r="A95" s="25" t="s">
        <v>31</v>
      </c>
      <c r="B95" s="22">
        <v>0.2081352235683695</v>
      </c>
      <c r="C95" s="22">
        <v>3.427021259659415E-2</v>
      </c>
      <c r="D95" s="22">
        <v>0.12081112003173544</v>
      </c>
      <c r="E95" s="22">
        <v>3.1101681914255392</v>
      </c>
      <c r="F95" s="22">
        <v>0</v>
      </c>
      <c r="G95" s="22">
        <v>3.4218038618369273E-7</v>
      </c>
      <c r="H95" s="22">
        <v>2.6062739414324601E-5</v>
      </c>
      <c r="I95" s="22">
        <v>57.430952887803734</v>
      </c>
      <c r="J95" s="22">
        <v>625.95091793653819</v>
      </c>
      <c r="K95" s="22">
        <v>0.53200544204121103</v>
      </c>
      <c r="L95" s="22">
        <v>0</v>
      </c>
      <c r="M95" s="22">
        <v>0</v>
      </c>
      <c r="N95" s="22">
        <v>2.2421056469891414E-4</v>
      </c>
      <c r="O95" s="22">
        <v>7.8979930144257342E-5</v>
      </c>
      <c r="P95" s="22">
        <v>5.8741009415084732E-6</v>
      </c>
      <c r="Q95" s="22">
        <v>3.8041179680661208E-3</v>
      </c>
      <c r="R95" s="22">
        <v>20.629985284154021</v>
      </c>
      <c r="S95" s="22">
        <v>439.06536148893156</v>
      </c>
      <c r="T95" s="22">
        <v>8.5545096545923184E-8</v>
      </c>
      <c r="U95" s="22">
        <v>5.8475102823821829E-5</v>
      </c>
      <c r="V95" s="22">
        <v>0.14192523771164639</v>
      </c>
      <c r="W95" s="22">
        <v>1.240974200559526E-4</v>
      </c>
      <c r="X95" s="22">
        <v>2.2300252889350469E-5</v>
      </c>
      <c r="Y95" s="22">
        <v>73.528229176755332</v>
      </c>
      <c r="Z95" s="22">
        <v>12.000362647561227</v>
      </c>
      <c r="AA95" s="22">
        <v>0</v>
      </c>
      <c r="AB95" s="22">
        <v>9.5984449827744031E-4</v>
      </c>
      <c r="AC95" s="22">
        <v>0</v>
      </c>
      <c r="AD95" s="22">
        <v>2.7094983579312073E-4</v>
      </c>
      <c r="AE95" s="22">
        <v>1.9220950660821867</v>
      </c>
      <c r="AF95" s="22">
        <v>0</v>
      </c>
      <c r="AG95" s="22">
        <v>0</v>
      </c>
      <c r="AH95" s="22">
        <v>0</v>
      </c>
      <c r="AI95" s="22">
        <v>0.38820157840260505</v>
      </c>
      <c r="AJ95" s="22">
        <v>7.3586883645207879E-2</v>
      </c>
      <c r="AK95" s="22">
        <v>8.5545096545923205E-6</v>
      </c>
      <c r="AL95" s="22">
        <v>0.16155960843988743</v>
      </c>
      <c r="AM95" s="22">
        <v>181.7911253519764</v>
      </c>
      <c r="AN95" s="22">
        <v>1.7616028211518365E-3</v>
      </c>
      <c r="AO95" s="22">
        <v>2.9151349326467127E-4</v>
      </c>
      <c r="AP95" s="22">
        <v>1.7235559701751413</v>
      </c>
      <c r="AQ95" s="22">
        <v>0</v>
      </c>
      <c r="AR95" s="22">
        <v>1.2769887434413946E-3</v>
      </c>
      <c r="AS95" s="22">
        <v>0.30935645808245493</v>
      </c>
      <c r="AT95" s="22">
        <v>2.3953363926584224E-2</v>
      </c>
      <c r="AU95" s="22">
        <v>1.7280364991749891E-4</v>
      </c>
      <c r="AV95" s="22">
        <v>3.4672770961917592</v>
      </c>
      <c r="AW95" s="22">
        <v>0.18005547270880284</v>
      </c>
      <c r="AX95" s="22">
        <v>1.0234045050110613E-4</v>
      </c>
      <c r="AY95" s="22">
        <v>0</v>
      </c>
      <c r="AZ95" s="22">
        <v>10.301967531020402</v>
      </c>
      <c r="BA95" s="22">
        <v>15469.687420196065</v>
      </c>
      <c r="BB95" s="22">
        <v>1.5369602346084203E-5</v>
      </c>
      <c r="BC95" s="22">
        <v>169.44998438050382</v>
      </c>
      <c r="BD95" s="22">
        <v>17072.242468319746</v>
      </c>
    </row>
    <row r="96" spans="1:56" x14ac:dyDescent="0.3">
      <c r="A96" s="23" t="s">
        <v>32</v>
      </c>
      <c r="B96" s="22">
        <v>0</v>
      </c>
      <c r="C96" s="22">
        <v>0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</row>
    <row r="97" spans="1:56" x14ac:dyDescent="0.3">
      <c r="A97" s="23" t="s">
        <v>33</v>
      </c>
      <c r="B97" s="22">
        <v>132.5219379160603</v>
      </c>
      <c r="C97" s="22">
        <v>9630.0178499227022</v>
      </c>
      <c r="D97" s="22">
        <v>21246.290838109002</v>
      </c>
      <c r="E97" s="22">
        <v>232.26056823574251</v>
      </c>
      <c r="F97" s="22">
        <v>1.344748343944268</v>
      </c>
      <c r="G97" s="22">
        <v>1550.4113540373</v>
      </c>
      <c r="H97" s="22">
        <v>9.8491940777371105E-3</v>
      </c>
      <c r="I97" s="22">
        <v>1204.9722535122653</v>
      </c>
      <c r="J97" s="22">
        <v>16012.56310739229</v>
      </c>
      <c r="K97" s="22">
        <v>1070.8948127378478</v>
      </c>
      <c r="L97" s="22">
        <v>110.33598476358868</v>
      </c>
      <c r="M97" s="22">
        <v>2290.3013565612564</v>
      </c>
      <c r="N97" s="22">
        <v>1954.4649173695261</v>
      </c>
      <c r="O97" s="22">
        <v>7210.7882425278185</v>
      </c>
      <c r="P97" s="22">
        <v>464.02305734580261</v>
      </c>
      <c r="Q97" s="22">
        <v>360.97148832625965</v>
      </c>
      <c r="R97" s="22">
        <v>38375.932595318773</v>
      </c>
      <c r="S97" s="22">
        <v>320039.94281775615</v>
      </c>
      <c r="T97" s="22">
        <v>3901.1872363417519</v>
      </c>
      <c r="U97" s="22">
        <v>4362.8149320866378</v>
      </c>
      <c r="V97" s="22">
        <v>16.252377219569635</v>
      </c>
      <c r="W97" s="22">
        <v>252.58674911714161</v>
      </c>
      <c r="X97" s="22">
        <v>503.72125976561966</v>
      </c>
      <c r="Y97" s="22">
        <v>17522.079320659206</v>
      </c>
      <c r="Z97" s="22">
        <v>270.39729668919483</v>
      </c>
      <c r="AA97" s="22">
        <v>0</v>
      </c>
      <c r="AB97" s="22">
        <v>615.67487621458133</v>
      </c>
      <c r="AC97" s="22">
        <v>961.08708623860457</v>
      </c>
      <c r="AD97" s="22">
        <v>2867.5173057589477</v>
      </c>
      <c r="AE97" s="22">
        <v>73.766327334186613</v>
      </c>
      <c r="AF97" s="22">
        <v>1560.5064303027023</v>
      </c>
      <c r="AG97" s="22">
        <v>94.115361027811645</v>
      </c>
      <c r="AH97" s="22">
        <v>0</v>
      </c>
      <c r="AI97" s="22">
        <v>0</v>
      </c>
      <c r="AJ97" s="22">
        <v>1.1852406492085819</v>
      </c>
      <c r="AK97" s="22">
        <v>157.93998476413597</v>
      </c>
      <c r="AL97" s="22">
        <v>557.31322908109951</v>
      </c>
      <c r="AM97" s="22">
        <v>7.3728853661371465</v>
      </c>
      <c r="AN97" s="22">
        <v>3942.1655090028726</v>
      </c>
      <c r="AO97" s="22">
        <v>1309.4225182397352</v>
      </c>
      <c r="AP97" s="22">
        <v>82.874147242928458</v>
      </c>
      <c r="AQ97" s="22">
        <v>19214.43172534915</v>
      </c>
      <c r="AR97" s="22">
        <v>410.48335363452992</v>
      </c>
      <c r="AS97" s="22">
        <v>138.08380729878675</v>
      </c>
      <c r="AT97" s="22">
        <v>2176.5548473479453</v>
      </c>
      <c r="AU97" s="22">
        <v>226.76702340849349</v>
      </c>
      <c r="AV97" s="22">
        <v>11943.724984962773</v>
      </c>
      <c r="AW97" s="22">
        <v>2613.8451164909643</v>
      </c>
      <c r="AX97" s="22">
        <v>179.17913239785014</v>
      </c>
      <c r="AY97" s="22">
        <v>652.60281630792122</v>
      </c>
      <c r="AZ97" s="22">
        <v>153851.08787518417</v>
      </c>
      <c r="BA97" s="22">
        <v>3081.9386045368806</v>
      </c>
      <c r="BB97" s="22">
        <v>11.245759578621065</v>
      </c>
      <c r="BC97" s="22">
        <v>11878.561661147387</v>
      </c>
      <c r="BD97" s="22">
        <v>667326.53456011799</v>
      </c>
    </row>
    <row r="98" spans="1:56" x14ac:dyDescent="0.3">
      <c r="A98" s="23" t="s">
        <v>34</v>
      </c>
      <c r="B98" s="22">
        <v>68.258927354988188</v>
      </c>
      <c r="C98" s="22">
        <v>0</v>
      </c>
      <c r="D98" s="22">
        <v>0</v>
      </c>
      <c r="E98" s="22">
        <v>0</v>
      </c>
      <c r="F98" s="22">
        <v>0</v>
      </c>
      <c r="G98" s="22">
        <v>0</v>
      </c>
      <c r="H98" s="22">
        <v>0</v>
      </c>
      <c r="I98" s="22">
        <v>1.6318672564127692</v>
      </c>
      <c r="J98" s="22">
        <v>0</v>
      </c>
      <c r="K98" s="22">
        <v>0.60067091373581538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0.12426355631071929</v>
      </c>
      <c r="T98" s="22">
        <v>0</v>
      </c>
      <c r="U98" s="22">
        <v>0</v>
      </c>
      <c r="V98" s="22">
        <v>0</v>
      </c>
      <c r="W98" s="22">
        <v>0</v>
      </c>
      <c r="X98" s="22">
        <v>0.17779247287533681</v>
      </c>
      <c r="Y98" s="22">
        <v>0</v>
      </c>
      <c r="Z98" s="22">
        <v>1.3607815289533849</v>
      </c>
      <c r="AA98" s="22">
        <v>0.27185042626745054</v>
      </c>
      <c r="AB98" s="22">
        <v>0</v>
      </c>
      <c r="AC98" s="22">
        <v>0</v>
      </c>
      <c r="AD98" s="22">
        <v>0</v>
      </c>
      <c r="AE98" s="22">
        <v>0.33073223448852984</v>
      </c>
      <c r="AF98" s="22">
        <v>0</v>
      </c>
      <c r="AG98" s="22">
        <v>0</v>
      </c>
      <c r="AH98" s="22">
        <v>0</v>
      </c>
      <c r="AI98" s="22">
        <v>1.3951929753163539</v>
      </c>
      <c r="AJ98" s="22">
        <v>0</v>
      </c>
      <c r="AK98" s="22">
        <v>0</v>
      </c>
      <c r="AL98" s="22">
        <v>9.9028495644542455E-2</v>
      </c>
      <c r="AM98" s="22">
        <v>1.1879595983304767</v>
      </c>
      <c r="AN98" s="22">
        <v>0</v>
      </c>
      <c r="AO98" s="22">
        <v>0</v>
      </c>
      <c r="AP98" s="22">
        <v>0</v>
      </c>
      <c r="AQ98" s="22">
        <v>2.9823253514572635E-2</v>
      </c>
      <c r="AR98" s="22">
        <v>0</v>
      </c>
      <c r="AS98" s="22">
        <v>4.1423734432933328</v>
      </c>
      <c r="AT98" s="22">
        <v>0</v>
      </c>
      <c r="AU98" s="22">
        <v>0</v>
      </c>
      <c r="AV98" s="22">
        <v>0.59264157625112279</v>
      </c>
      <c r="AW98" s="22">
        <v>0</v>
      </c>
      <c r="AX98" s="22">
        <v>9.8955849257776194</v>
      </c>
      <c r="AY98" s="22">
        <v>0</v>
      </c>
      <c r="AZ98" s="22">
        <v>3.6705542787166319E-2</v>
      </c>
      <c r="BA98" s="22">
        <v>10.825841025789865</v>
      </c>
      <c r="BB98" s="22">
        <v>0</v>
      </c>
      <c r="BC98" s="22">
        <v>313.09598587810444</v>
      </c>
      <c r="BD98" s="22">
        <v>414.05802245884172</v>
      </c>
    </row>
    <row r="99" spans="1:56" x14ac:dyDescent="0.3">
      <c r="A99" s="23" t="s">
        <v>35</v>
      </c>
      <c r="B99" s="22">
        <v>0.56818359927928108</v>
      </c>
      <c r="C99" s="22">
        <v>1.1848280630076811E-2</v>
      </c>
      <c r="D99" s="22">
        <v>1.3286461921088786E-2</v>
      </c>
      <c r="E99" s="22">
        <v>0.10773563356803441</v>
      </c>
      <c r="F99" s="22">
        <v>0</v>
      </c>
      <c r="G99" s="22">
        <v>6.6568912554393614E-3</v>
      </c>
      <c r="H99" s="22">
        <v>0</v>
      </c>
      <c r="I99" s="22">
        <v>0.15208181965379558</v>
      </c>
      <c r="J99" s="22">
        <v>860.42654800668345</v>
      </c>
      <c r="K99" s="22">
        <v>64.930941776946128</v>
      </c>
      <c r="L99" s="22">
        <v>0</v>
      </c>
      <c r="M99" s="22">
        <v>2.3621455971032863</v>
      </c>
      <c r="N99" s="22">
        <v>8.2449606206930533E-3</v>
      </c>
      <c r="O99" s="22">
        <v>2.3635641145747226E-2</v>
      </c>
      <c r="P99" s="22">
        <v>0.16134944003913304</v>
      </c>
      <c r="Q99" s="22">
        <v>0.66046275261397391</v>
      </c>
      <c r="R99" s="22">
        <v>0.37421560061365211</v>
      </c>
      <c r="S99" s="22">
        <v>3.7587433695212771</v>
      </c>
      <c r="T99" s="22">
        <v>5.6286134606931826E-3</v>
      </c>
      <c r="U99" s="22">
        <v>0.18475636415807636</v>
      </c>
      <c r="V99" s="22">
        <v>0.2222567184848685</v>
      </c>
      <c r="W99" s="22">
        <v>5.6110374967534654E-2</v>
      </c>
      <c r="X99" s="22">
        <v>6.2098838824965396E-3</v>
      </c>
      <c r="Y99" s="22">
        <v>6.1182122504810137E-2</v>
      </c>
      <c r="Z99" s="22">
        <v>4.1597936398581945</v>
      </c>
      <c r="AA99" s="22">
        <v>1.693932217008987</v>
      </c>
      <c r="AB99" s="22">
        <v>5.0849024770464506E-3</v>
      </c>
      <c r="AC99" s="22">
        <v>6.5130950435604122E-3</v>
      </c>
      <c r="AD99" s="22">
        <v>0</v>
      </c>
      <c r="AE99" s="22">
        <v>0.18198733801090552</v>
      </c>
      <c r="AF99" s="22">
        <v>0</v>
      </c>
      <c r="AG99" s="22">
        <v>0.23350976351737299</v>
      </c>
      <c r="AH99" s="22">
        <v>0</v>
      </c>
      <c r="AI99" s="22">
        <v>0.10192141158550676</v>
      </c>
      <c r="AJ99" s="22">
        <v>5.0877071385525517E-3</v>
      </c>
      <c r="AK99" s="22">
        <v>0</v>
      </c>
      <c r="AL99" s="22">
        <v>0.81397203846567334</v>
      </c>
      <c r="AM99" s="22">
        <v>0.22423864717417744</v>
      </c>
      <c r="AN99" s="22">
        <v>3.9279242342262948</v>
      </c>
      <c r="AO99" s="22">
        <v>0</v>
      </c>
      <c r="AP99" s="22">
        <v>1.056887178588233</v>
      </c>
      <c r="AQ99" s="22">
        <v>4.1234154680845556E-3</v>
      </c>
      <c r="AR99" s="22">
        <v>1.7404246360587371E-2</v>
      </c>
      <c r="AS99" s="22">
        <v>0.76493517244765563</v>
      </c>
      <c r="AT99" s="22">
        <v>9.1325413124514547E-7</v>
      </c>
      <c r="AU99" s="22">
        <v>0</v>
      </c>
      <c r="AV99" s="22">
        <v>2.634563927133517E-2</v>
      </c>
      <c r="AW99" s="22">
        <v>3.9484200067130222</v>
      </c>
      <c r="AX99" s="22">
        <v>0.60354744669195515</v>
      </c>
      <c r="AY99" s="22">
        <v>5.233697124113211E-2</v>
      </c>
      <c r="AZ99" s="22">
        <v>7.6711264491191296</v>
      </c>
      <c r="BA99" s="22">
        <v>4.0919993533280117</v>
      </c>
      <c r="BB99" s="22">
        <v>8.5801714036976243E-2</v>
      </c>
      <c r="BC99" s="22">
        <v>103.62142986625739</v>
      </c>
      <c r="BD99" s="22">
        <v>1067.4005472763376</v>
      </c>
    </row>
    <row r="100" spans="1:56" x14ac:dyDescent="0.3">
      <c r="A100" s="23" t="s">
        <v>361</v>
      </c>
      <c r="B100" s="22">
        <v>1165.8249047966556</v>
      </c>
      <c r="C100" s="22">
        <v>4152.1633657738294</v>
      </c>
      <c r="D100" s="22">
        <v>1335.3905025772447</v>
      </c>
      <c r="E100" s="22">
        <v>2.8787941122535496</v>
      </c>
      <c r="F100" s="22">
        <v>0</v>
      </c>
      <c r="G100" s="22">
        <v>33.464536377180309</v>
      </c>
      <c r="H100" s="22">
        <v>156.23527805597726</v>
      </c>
      <c r="I100" s="22">
        <v>23689.221003514984</v>
      </c>
      <c r="J100" s="22">
        <v>242582.70154628152</v>
      </c>
      <c r="K100" s="22">
        <v>3378.1030308196146</v>
      </c>
      <c r="L100" s="22">
        <v>87.566211269913182</v>
      </c>
      <c r="M100" s="22">
        <v>65.17173658945083</v>
      </c>
      <c r="N100" s="22">
        <v>11915.883778880043</v>
      </c>
      <c r="O100" s="22">
        <v>10.682754055109555</v>
      </c>
      <c r="P100" s="22">
        <v>23.013010764822049</v>
      </c>
      <c r="Q100" s="22">
        <v>28.741695433985235</v>
      </c>
      <c r="R100" s="22">
        <v>10304.7880425883</v>
      </c>
      <c r="S100" s="22">
        <v>46116.08500809571</v>
      </c>
      <c r="T100" s="22">
        <v>11.231921606643867</v>
      </c>
      <c r="U100" s="22">
        <v>110.56766061259765</v>
      </c>
      <c r="V100" s="22">
        <v>6600.2771612698962</v>
      </c>
      <c r="W100" s="22">
        <v>207.92639643302797</v>
      </c>
      <c r="X100" s="22">
        <v>0</v>
      </c>
      <c r="Y100" s="22">
        <v>6803.4922781818668</v>
      </c>
      <c r="Z100" s="22">
        <v>126862.54864030163</v>
      </c>
      <c r="AA100" s="22">
        <v>0</v>
      </c>
      <c r="AB100" s="22">
        <v>0</v>
      </c>
      <c r="AC100" s="22">
        <v>1.0058437259681077</v>
      </c>
      <c r="AD100" s="22">
        <v>390.93792815960444</v>
      </c>
      <c r="AE100" s="22">
        <v>42005.247945752628</v>
      </c>
      <c r="AF100" s="22">
        <v>26.273331807615225</v>
      </c>
      <c r="AG100" s="22">
        <v>9059.0274651325235</v>
      </c>
      <c r="AH100" s="22">
        <v>44.92768642657547</v>
      </c>
      <c r="AI100" s="22">
        <v>22381.90741459882</v>
      </c>
      <c r="AJ100" s="22">
        <v>52.887725568288595</v>
      </c>
      <c r="AK100" s="22">
        <v>2.0116874519362153</v>
      </c>
      <c r="AL100" s="22">
        <v>0</v>
      </c>
      <c r="AM100" s="22">
        <v>16.949044853669488</v>
      </c>
      <c r="AN100" s="22">
        <v>416.93378583591806</v>
      </c>
      <c r="AO100" s="22">
        <v>1127.7647031197935</v>
      </c>
      <c r="AP100" s="22">
        <v>17515.115204368925</v>
      </c>
      <c r="AQ100" s="22">
        <v>265.82599849795071</v>
      </c>
      <c r="AR100" s="22">
        <v>16.561737212061082</v>
      </c>
      <c r="AS100" s="22">
        <v>16785.520098955778</v>
      </c>
      <c r="AT100" s="22">
        <v>70.108463842190858</v>
      </c>
      <c r="AU100" s="22">
        <v>639.61833762754713</v>
      </c>
      <c r="AV100" s="22">
        <v>1700.9684512781012</v>
      </c>
      <c r="AW100" s="22">
        <v>0</v>
      </c>
      <c r="AX100" s="22">
        <v>125.14083321699763</v>
      </c>
      <c r="AY100" s="22">
        <v>10125.395235990782</v>
      </c>
      <c r="AZ100" s="22">
        <v>10457.398814804148</v>
      </c>
      <c r="BA100" s="22">
        <v>15020.455123347016</v>
      </c>
      <c r="BB100" s="22">
        <v>1569.6769414839196</v>
      </c>
      <c r="BC100" s="22">
        <v>10777.523032371084</v>
      </c>
      <c r="BD100" s="22">
        <v>646239.14209382213</v>
      </c>
    </row>
    <row r="101" spans="1:56" x14ac:dyDescent="0.3">
      <c r="A101" s="23" t="s">
        <v>36</v>
      </c>
      <c r="B101" s="22">
        <v>115.87871266607831</v>
      </c>
      <c r="C101" s="22">
        <v>0.29763239836852701</v>
      </c>
      <c r="D101" s="22">
        <v>3.0851823021065568</v>
      </c>
      <c r="E101" s="22">
        <v>23.035243800522171</v>
      </c>
      <c r="F101" s="22">
        <v>0.15753627033944984</v>
      </c>
      <c r="G101" s="22">
        <v>2.7673540338768031E-2</v>
      </c>
      <c r="H101" s="22">
        <v>97.470659992547965</v>
      </c>
      <c r="I101" s="22">
        <v>394.82303623221804</v>
      </c>
      <c r="J101" s="22">
        <v>18091.034694193302</v>
      </c>
      <c r="K101" s="22">
        <v>273.74158925992799</v>
      </c>
      <c r="L101" s="22">
        <v>0</v>
      </c>
      <c r="M101" s="22">
        <v>0</v>
      </c>
      <c r="N101" s="22">
        <v>3.4275345889399532E-2</v>
      </c>
      <c r="O101" s="22">
        <v>9.8256354742918384E-2</v>
      </c>
      <c r="P101" s="22">
        <v>0</v>
      </c>
      <c r="Q101" s="22">
        <v>0.19338319376477137</v>
      </c>
      <c r="R101" s="22">
        <v>5173.930760086565</v>
      </c>
      <c r="S101" s="22">
        <v>352.2385497464324</v>
      </c>
      <c r="T101" s="22">
        <v>0</v>
      </c>
      <c r="U101" s="22">
        <v>4.2202120118299748E-2</v>
      </c>
      <c r="V101" s="22">
        <v>449.23590729582122</v>
      </c>
      <c r="W101" s="22">
        <v>0.2332579376024351</v>
      </c>
      <c r="X101" s="22">
        <v>2.5815274056176722E-2</v>
      </c>
      <c r="Y101" s="22">
        <v>0.80409727425791822</v>
      </c>
      <c r="Z101" s="22">
        <v>515250.46444883751</v>
      </c>
      <c r="AA101" s="22">
        <v>0</v>
      </c>
      <c r="AB101" s="22">
        <v>2.1138583825034855E-2</v>
      </c>
      <c r="AC101" s="22">
        <v>2.7075761267832701E-2</v>
      </c>
      <c r="AD101" s="22">
        <v>0</v>
      </c>
      <c r="AE101" s="22">
        <v>292.81382950638618</v>
      </c>
      <c r="AF101" s="22">
        <v>0</v>
      </c>
      <c r="AG101" s="22">
        <v>663.48590070247781</v>
      </c>
      <c r="AH101" s="22">
        <v>0</v>
      </c>
      <c r="AI101" s="22">
        <v>29642.971911493787</v>
      </c>
      <c r="AJ101" s="22">
        <v>0.55545552986769842</v>
      </c>
      <c r="AK101" s="22">
        <v>9.1405512626176761E-3</v>
      </c>
      <c r="AL101" s="22">
        <v>5.0491546795655067</v>
      </c>
      <c r="AM101" s="22">
        <v>0</v>
      </c>
      <c r="AN101" s="22">
        <v>466.24770087509853</v>
      </c>
      <c r="AO101" s="22">
        <v>0</v>
      </c>
      <c r="AP101" s="22">
        <v>3732.3486875713579</v>
      </c>
      <c r="AQ101" s="22">
        <v>1.7141560513895857E-2</v>
      </c>
      <c r="AR101" s="22">
        <v>10.641877782150075</v>
      </c>
      <c r="AS101" s="22">
        <v>42.874381625471564</v>
      </c>
      <c r="AT101" s="22">
        <v>0.17398433190832127</v>
      </c>
      <c r="AU101" s="22">
        <v>0</v>
      </c>
      <c r="AV101" s="22">
        <v>25.286415716125468</v>
      </c>
      <c r="AW101" s="22">
        <v>1.3553587152799078</v>
      </c>
      <c r="AX101" s="22">
        <v>2.5090232018951468</v>
      </c>
      <c r="AY101" s="22">
        <v>144.52626878327439</v>
      </c>
      <c r="AZ101" s="22">
        <v>79.607469249741968</v>
      </c>
      <c r="BA101" s="22">
        <v>112366.81397228919</v>
      </c>
      <c r="BB101" s="22">
        <v>0.35670143989962394</v>
      </c>
      <c r="BC101" s="22">
        <v>2169.130688291471</v>
      </c>
      <c r="BD101" s="22">
        <v>689873.67619236431</v>
      </c>
    </row>
    <row r="102" spans="1:56" x14ac:dyDescent="0.3">
      <c r="A102" s="23" t="s">
        <v>37</v>
      </c>
      <c r="B102" s="22">
        <v>6.1229621803401447E-3</v>
      </c>
      <c r="C102" s="22">
        <v>2.318245492127196</v>
      </c>
      <c r="D102" s="22">
        <v>2.4862425902244101</v>
      </c>
      <c r="E102" s="22">
        <v>1.0123645740300027E-2</v>
      </c>
      <c r="F102" s="22">
        <v>0</v>
      </c>
      <c r="G102" s="22">
        <v>6.3120569394398123</v>
      </c>
      <c r="H102" s="22">
        <v>1.3230462728021471E-7</v>
      </c>
      <c r="I102" s="22">
        <v>9.5145894485915511E-2</v>
      </c>
      <c r="J102" s="22">
        <v>49.541193566825022</v>
      </c>
      <c r="K102" s="22">
        <v>3.665823534203267</v>
      </c>
      <c r="L102" s="22">
        <v>24.364619306931512</v>
      </c>
      <c r="M102" s="22">
        <v>1.0893695300025583</v>
      </c>
      <c r="N102" s="22">
        <v>14839.226538907642</v>
      </c>
      <c r="O102" s="22">
        <v>5.3241937986975705</v>
      </c>
      <c r="P102" s="22">
        <v>14.812588095476892</v>
      </c>
      <c r="Q102" s="22">
        <v>3079.5639461790233</v>
      </c>
      <c r="R102" s="22">
        <v>23.414907649109729</v>
      </c>
      <c r="S102" s="22">
        <v>167761.50797677552</v>
      </c>
      <c r="T102" s="22">
        <v>5.1786432031169225</v>
      </c>
      <c r="U102" s="22">
        <v>14.247226291858956</v>
      </c>
      <c r="V102" s="22">
        <v>2.6016822441209366</v>
      </c>
      <c r="W102" s="22">
        <v>3.1675396630407157E-3</v>
      </c>
      <c r="X102" s="22">
        <v>0.11015115634689532</v>
      </c>
      <c r="Y102" s="22">
        <v>167.75475362499409</v>
      </c>
      <c r="Z102" s="22">
        <v>7.5910225478845232</v>
      </c>
      <c r="AA102" s="22">
        <v>0</v>
      </c>
      <c r="AB102" s="22">
        <v>10.144505866317839</v>
      </c>
      <c r="AC102" s="22">
        <v>2.9014462558390357</v>
      </c>
      <c r="AD102" s="22">
        <v>1.4189087332661932E-2</v>
      </c>
      <c r="AE102" s="22">
        <v>0.46255624515763855</v>
      </c>
      <c r="AF102" s="22">
        <v>8.019141500585086E-3</v>
      </c>
      <c r="AG102" s="22">
        <v>1.3853979301383761</v>
      </c>
      <c r="AH102" s="22">
        <v>0</v>
      </c>
      <c r="AI102" s="22">
        <v>5.4783519991850547</v>
      </c>
      <c r="AJ102" s="22">
        <v>3.8287025326099762E-4</v>
      </c>
      <c r="AK102" s="22">
        <v>7.7885611115683595</v>
      </c>
      <c r="AL102" s="22">
        <v>0.38083378535457535</v>
      </c>
      <c r="AM102" s="22">
        <v>1.2659918047228659E-2</v>
      </c>
      <c r="AN102" s="22">
        <v>0</v>
      </c>
      <c r="AO102" s="22">
        <v>1.3136232800126511</v>
      </c>
      <c r="AP102" s="22">
        <v>6.6984972251594392</v>
      </c>
      <c r="AQ102" s="22">
        <v>11.240601684184556</v>
      </c>
      <c r="AR102" s="22">
        <v>90.300840086463353</v>
      </c>
      <c r="AS102" s="22">
        <v>0.14204823865227126</v>
      </c>
      <c r="AT102" s="22">
        <v>16602.614694025986</v>
      </c>
      <c r="AU102" s="22">
        <v>5.7328471241019079</v>
      </c>
      <c r="AV102" s="22">
        <v>5.4060055844555492</v>
      </c>
      <c r="AW102" s="22">
        <v>10.296279742897578</v>
      </c>
      <c r="AX102" s="22">
        <v>0.2505819896148288</v>
      </c>
      <c r="AY102" s="22">
        <v>19.600613494821928</v>
      </c>
      <c r="AZ102" s="22">
        <v>10.157109112088515</v>
      </c>
      <c r="BA102" s="22">
        <v>20.339127458284192</v>
      </c>
      <c r="BB102" s="22">
        <v>1.6413682208481515</v>
      </c>
      <c r="BC102" s="22">
        <v>1984.8160448886599</v>
      </c>
      <c r="BD102" s="22">
        <v>204810.35292797495</v>
      </c>
    </row>
    <row r="103" spans="1:56" x14ac:dyDescent="0.3">
      <c r="A103" s="23" t="s">
        <v>38</v>
      </c>
      <c r="B103" s="22">
        <v>30.468500603951203</v>
      </c>
      <c r="C103" s="22">
        <v>5.0901352681537041E-4</v>
      </c>
      <c r="D103" s="22">
        <v>212.24492370331981</v>
      </c>
      <c r="E103" s="22">
        <v>538.39419565749688</v>
      </c>
      <c r="F103" s="22">
        <v>0</v>
      </c>
      <c r="G103" s="22">
        <v>5.2278634013429688</v>
      </c>
      <c r="H103" s="22">
        <v>0</v>
      </c>
      <c r="I103" s="22">
        <v>0.36844066872896036</v>
      </c>
      <c r="J103" s="22">
        <v>2.077986072639042</v>
      </c>
      <c r="K103" s="22">
        <v>3.5650411963916314E-3</v>
      </c>
      <c r="L103" s="22">
        <v>0</v>
      </c>
      <c r="M103" s="22">
        <v>15.037740884712553</v>
      </c>
      <c r="N103" s="22">
        <v>214.10209056015316</v>
      </c>
      <c r="O103" s="22">
        <v>242.34092357583529</v>
      </c>
      <c r="P103" s="22">
        <v>0</v>
      </c>
      <c r="Q103" s="22">
        <v>0</v>
      </c>
      <c r="R103" s="22">
        <v>1063.2418743462019</v>
      </c>
      <c r="S103" s="22">
        <v>912.32960820879896</v>
      </c>
      <c r="T103" s="22">
        <v>779.27123355841275</v>
      </c>
      <c r="U103" s="22">
        <v>0.26414574423570691</v>
      </c>
      <c r="V103" s="22">
        <v>1.172366937306438</v>
      </c>
      <c r="W103" s="22">
        <v>0</v>
      </c>
      <c r="X103" s="22">
        <v>11.873881134212484</v>
      </c>
      <c r="Y103" s="22">
        <v>164.94438479760163</v>
      </c>
      <c r="Z103" s="22">
        <v>10.551401878449333</v>
      </c>
      <c r="AA103" s="22">
        <v>0</v>
      </c>
      <c r="AB103" s="22">
        <v>0</v>
      </c>
      <c r="AC103" s="22">
        <v>0</v>
      </c>
      <c r="AD103" s="22">
        <v>64.750249617955021</v>
      </c>
      <c r="AE103" s="22">
        <v>9.9284597466340273E-4</v>
      </c>
      <c r="AF103" s="22">
        <v>0</v>
      </c>
      <c r="AG103" s="22">
        <v>0.23229264531997629</v>
      </c>
      <c r="AH103" s="22">
        <v>0</v>
      </c>
      <c r="AI103" s="22">
        <v>254.19111973520023</v>
      </c>
      <c r="AJ103" s="22">
        <v>4.9940229637097239E-4</v>
      </c>
      <c r="AK103" s="22">
        <v>0</v>
      </c>
      <c r="AL103" s="22">
        <v>4.7458640460857428E-4</v>
      </c>
      <c r="AM103" s="22">
        <v>0</v>
      </c>
      <c r="AN103" s="22">
        <v>1.2935177766185259E-3</v>
      </c>
      <c r="AO103" s="22">
        <v>0</v>
      </c>
      <c r="AP103" s="22">
        <v>1.1608130028833196E-2</v>
      </c>
      <c r="AQ103" s="22">
        <v>63.03908819313785</v>
      </c>
      <c r="AR103" s="22">
        <v>0</v>
      </c>
      <c r="AS103" s="22">
        <v>9.8371658127057546E-2</v>
      </c>
      <c r="AT103" s="22">
        <v>1.6261542054974869E-4</v>
      </c>
      <c r="AU103" s="22">
        <v>3.5355957482178417</v>
      </c>
      <c r="AV103" s="22">
        <v>955.21742780345585</v>
      </c>
      <c r="AW103" s="22">
        <v>1.2186496896912863E-3</v>
      </c>
      <c r="AX103" s="22">
        <v>0</v>
      </c>
      <c r="AY103" s="22">
        <v>7.7678979143922731E-5</v>
      </c>
      <c r="AZ103" s="22">
        <v>2366.5857532475097</v>
      </c>
      <c r="BA103" s="22">
        <v>105.01091971768047</v>
      </c>
      <c r="BB103" s="22">
        <v>0</v>
      </c>
      <c r="BC103" s="22">
        <v>1377.782663130416</v>
      </c>
      <c r="BD103" s="22">
        <v>9394.3754447117135</v>
      </c>
    </row>
    <row r="104" spans="1:56" x14ac:dyDescent="0.3">
      <c r="A104" s="23" t="s">
        <v>197</v>
      </c>
      <c r="B104" s="22">
        <v>2658.3519523207951</v>
      </c>
      <c r="C104" s="22">
        <v>744.65828156783653</v>
      </c>
      <c r="D104" s="22">
        <v>2083.4577277182084</v>
      </c>
      <c r="E104" s="22">
        <v>91.277628447475621</v>
      </c>
      <c r="F104" s="22">
        <v>0</v>
      </c>
      <c r="G104" s="22">
        <v>1.9384479291894003</v>
      </c>
      <c r="H104" s="22">
        <v>5.0889586484880631</v>
      </c>
      <c r="I104" s="22">
        <v>995.33189899786578</v>
      </c>
      <c r="J104" s="22">
        <v>50582.951673119656</v>
      </c>
      <c r="K104" s="22">
        <v>3526.5623634274662</v>
      </c>
      <c r="L104" s="22">
        <v>11.040262131158393</v>
      </c>
      <c r="M104" s="22">
        <v>50.29452748638824</v>
      </c>
      <c r="N104" s="22">
        <v>2.0542294035527879</v>
      </c>
      <c r="O104" s="22">
        <v>1.4786289684591982</v>
      </c>
      <c r="P104" s="22">
        <v>100.59061760406038</v>
      </c>
      <c r="Q104" s="22">
        <v>3.5358818840066539</v>
      </c>
      <c r="R104" s="22">
        <v>2071.3869616628617</v>
      </c>
      <c r="S104" s="22">
        <v>8757.8439787199532</v>
      </c>
      <c r="T104" s="22">
        <v>268.5910028043437</v>
      </c>
      <c r="U104" s="22">
        <v>72.882982605914322</v>
      </c>
      <c r="V104" s="22">
        <v>2982.060601353412</v>
      </c>
      <c r="W104" s="22">
        <v>20.952049656822549</v>
      </c>
      <c r="X104" s="22">
        <v>0.34285606965860332</v>
      </c>
      <c r="Y104" s="22">
        <v>935.88580131663787</v>
      </c>
      <c r="Z104" s="22">
        <v>67662.236297370386</v>
      </c>
      <c r="AA104" s="22">
        <v>0</v>
      </c>
      <c r="AB104" s="22">
        <v>0.53122501807480094</v>
      </c>
      <c r="AC104" s="22">
        <v>0.52861703991307929</v>
      </c>
      <c r="AD104" s="22">
        <v>7.2078211456188535E-2</v>
      </c>
      <c r="AE104" s="22">
        <v>3533.7642529399359</v>
      </c>
      <c r="AF104" s="22">
        <v>314.55984960998916</v>
      </c>
      <c r="AG104" s="22">
        <v>4899.7861467577541</v>
      </c>
      <c r="AH104" s="22">
        <v>0.17524225605013322</v>
      </c>
      <c r="AI104" s="22">
        <v>15523.454817347121</v>
      </c>
      <c r="AJ104" s="22">
        <v>514.81733320096487</v>
      </c>
      <c r="AK104" s="22">
        <v>0.12157205576237211</v>
      </c>
      <c r="AL104" s="22">
        <v>460.92543011037162</v>
      </c>
      <c r="AM104" s="22">
        <v>139.93804661218269</v>
      </c>
      <c r="AN104" s="22">
        <v>0.94323606123011738</v>
      </c>
      <c r="AO104" s="22">
        <v>63.653449396102367</v>
      </c>
      <c r="AP104" s="22">
        <v>0</v>
      </c>
      <c r="AQ104" s="22">
        <v>13.542131678855934</v>
      </c>
      <c r="AR104" s="22">
        <v>1.8097175453079828</v>
      </c>
      <c r="AS104" s="22">
        <v>643.36323687425204</v>
      </c>
      <c r="AT104" s="22">
        <v>0.59048811654195787</v>
      </c>
      <c r="AU104" s="22">
        <v>2.1917302689197916E-3</v>
      </c>
      <c r="AV104" s="22">
        <v>37.895314984996858</v>
      </c>
      <c r="AW104" s="22">
        <v>3.9318841667433841</v>
      </c>
      <c r="AX104" s="22">
        <v>595.47620682675904</v>
      </c>
      <c r="AY104" s="22">
        <v>606.69633715618386</v>
      </c>
      <c r="AZ104" s="22">
        <v>4147.983340140102</v>
      </c>
      <c r="BA104" s="22">
        <v>42421.624805731757</v>
      </c>
      <c r="BB104" s="22">
        <v>317.82161341208905</v>
      </c>
      <c r="BC104" s="22">
        <v>1531.4762151752377</v>
      </c>
      <c r="BD104" s="22">
        <v>219406.28039137067</v>
      </c>
    </row>
    <row r="105" spans="1:56" x14ac:dyDescent="0.3">
      <c r="A105" s="23" t="s">
        <v>40</v>
      </c>
      <c r="B105" s="22">
        <v>8.9113392974031064E-2</v>
      </c>
      <c r="C105" s="22">
        <v>1.0239367990669152E-2</v>
      </c>
      <c r="D105" s="22">
        <v>4.6755285035414831E-2</v>
      </c>
      <c r="E105" s="22">
        <v>9.5047410080372013E-2</v>
      </c>
      <c r="F105" s="22">
        <v>0</v>
      </c>
      <c r="G105" s="22">
        <v>9.7163018208862688</v>
      </c>
      <c r="H105" s="22">
        <v>7.7347320563817822E-7</v>
      </c>
      <c r="I105" s="22">
        <v>0.26267722781445385</v>
      </c>
      <c r="J105" s="22">
        <v>742.60108809739825</v>
      </c>
      <c r="K105" s="22">
        <v>55.971727395376028</v>
      </c>
      <c r="L105" s="22">
        <v>0</v>
      </c>
      <c r="M105" s="22">
        <v>0</v>
      </c>
      <c r="N105" s="22">
        <v>7.6614478212853566E-3</v>
      </c>
      <c r="O105" s="22">
        <v>2.0376516183588451E-2</v>
      </c>
      <c r="P105" s="22">
        <v>1.7432778700820772E-7</v>
      </c>
      <c r="Q105" s="22">
        <v>4.02123127755767E-2</v>
      </c>
      <c r="R105" s="22">
        <v>3.5567980669938977</v>
      </c>
      <c r="S105" s="22">
        <v>111.91261895332798</v>
      </c>
      <c r="T105" s="22">
        <v>0.52186105711528941</v>
      </c>
      <c r="U105" s="22">
        <v>2.7798513087486292</v>
      </c>
      <c r="V105" s="22">
        <v>0.20652562399067653</v>
      </c>
      <c r="W105" s="22">
        <v>4.837141865004653E-2</v>
      </c>
      <c r="X105" s="22">
        <v>0.72707638235041083</v>
      </c>
      <c r="Y105" s="22">
        <v>342.59482592257149</v>
      </c>
      <c r="Z105" s="22">
        <v>4.301812138889364</v>
      </c>
      <c r="AA105" s="22">
        <v>0</v>
      </c>
      <c r="AB105" s="22">
        <v>4.4117252807536027E-3</v>
      </c>
      <c r="AC105" s="22">
        <v>5.6143567080512028E-3</v>
      </c>
      <c r="AD105" s="22">
        <v>8.0410748358577338E-6</v>
      </c>
      <c r="AE105" s="22">
        <v>0.15701106134472162</v>
      </c>
      <c r="AF105" s="22">
        <v>0</v>
      </c>
      <c r="AG105" s="22">
        <v>0.67644864386252179</v>
      </c>
      <c r="AH105" s="22">
        <v>0</v>
      </c>
      <c r="AI105" s="22">
        <v>18.54022180563884</v>
      </c>
      <c r="AJ105" s="22">
        <v>4.4376482112596051E-3</v>
      </c>
      <c r="AK105" s="22">
        <v>1.8956138907423117E-3</v>
      </c>
      <c r="AL105" s="22">
        <v>0.70442121712107542</v>
      </c>
      <c r="AM105" s="22">
        <v>0.1933178787817697</v>
      </c>
      <c r="AN105" s="22">
        <v>0.67076689937014411</v>
      </c>
      <c r="AO105" s="22">
        <v>6.8613944312890726E-4</v>
      </c>
      <c r="AP105" s="22">
        <v>1.1693137627545247</v>
      </c>
      <c r="AQ105" s="22">
        <v>0</v>
      </c>
      <c r="AR105" s="22">
        <v>1.5040541807618622E-2</v>
      </c>
      <c r="AS105" s="22">
        <v>2.8024435890469364</v>
      </c>
      <c r="AT105" s="22">
        <v>0.5521045284598346</v>
      </c>
      <c r="AU105" s="22">
        <v>8.0589239932130248E-4</v>
      </c>
      <c r="AV105" s="22">
        <v>1.2571462438082981</v>
      </c>
      <c r="AW105" s="22">
        <v>1.0828155059431311E-2</v>
      </c>
      <c r="AX105" s="22">
        <v>0.52026730990910142</v>
      </c>
      <c r="AY105" s="22">
        <v>1.107332324044958</v>
      </c>
      <c r="AZ105" s="22">
        <v>1.3326946860398912</v>
      </c>
      <c r="BA105" s="22">
        <v>14.352043652155482</v>
      </c>
      <c r="BB105" s="22">
        <v>7.3962439724365323E-2</v>
      </c>
      <c r="BC105" s="22">
        <v>16.076924141919161</v>
      </c>
      <c r="BD105" s="22">
        <v>1335.741090392632</v>
      </c>
    </row>
    <row r="106" spans="1:56" x14ac:dyDescent="0.3">
      <c r="A106" s="23" t="s">
        <v>41</v>
      </c>
      <c r="B106" s="22">
        <v>1.2809543364949952E-2</v>
      </c>
      <c r="C106" s="22">
        <v>0.62639623852645121</v>
      </c>
      <c r="D106" s="22">
        <v>8.8255338743553381E-3</v>
      </c>
      <c r="E106" s="22">
        <v>1.9309997207256853E-2</v>
      </c>
      <c r="F106" s="22">
        <v>0</v>
      </c>
      <c r="G106" s="22">
        <v>1.5898879401424271</v>
      </c>
      <c r="H106" s="22">
        <v>2.0618871155858446E-8</v>
      </c>
      <c r="I106" s="22">
        <v>3.9939705863670197E-2</v>
      </c>
      <c r="J106" s="22">
        <v>51.665995153497356</v>
      </c>
      <c r="K106" s="22">
        <v>1.2984318415287985</v>
      </c>
      <c r="L106" s="22">
        <v>0</v>
      </c>
      <c r="M106" s="22">
        <v>0</v>
      </c>
      <c r="N106" s="22">
        <v>0.3096727466493005</v>
      </c>
      <c r="O106" s="22">
        <v>1.4520400203504164E-2</v>
      </c>
      <c r="P106" s="22">
        <v>0.58912008978043129</v>
      </c>
      <c r="Q106" s="22">
        <v>1.2874406313754032</v>
      </c>
      <c r="R106" s="22">
        <v>2.3211748107295791</v>
      </c>
      <c r="S106" s="22">
        <v>16.245931035590189</v>
      </c>
      <c r="T106" s="22">
        <v>6.7676819986406274E-11</v>
      </c>
      <c r="U106" s="22">
        <v>1.1375444402179464E-2</v>
      </c>
      <c r="V106" s="22">
        <v>28.851909787978872</v>
      </c>
      <c r="W106" s="22">
        <v>1.8390569738740811E-3</v>
      </c>
      <c r="X106" s="22">
        <v>87.427415518359552</v>
      </c>
      <c r="Y106" s="22">
        <v>9.9563040844077133E-2</v>
      </c>
      <c r="Z106" s="22">
        <v>1.0522719193341152</v>
      </c>
      <c r="AA106" s="22">
        <v>0</v>
      </c>
      <c r="AB106" s="22">
        <v>3.6545839634089869</v>
      </c>
      <c r="AC106" s="22">
        <v>0.79260170629024562</v>
      </c>
      <c r="AD106" s="22">
        <v>2.1435504783694415E-7</v>
      </c>
      <c r="AE106" s="22">
        <v>0.81591896507220574</v>
      </c>
      <c r="AF106" s="22">
        <v>2.7942175027335255E-2</v>
      </c>
      <c r="AG106" s="22">
        <v>2.6366165242355494E-2</v>
      </c>
      <c r="AH106" s="22">
        <v>7.9700043537884527E-2</v>
      </c>
      <c r="AI106" s="22">
        <v>0.76672522223685302</v>
      </c>
      <c r="AJ106" s="22">
        <v>8.7274871828475112E-2</v>
      </c>
      <c r="AK106" s="22">
        <v>6.1256830875340673E-2</v>
      </c>
      <c r="AL106" s="22">
        <v>14.921371400684924</v>
      </c>
      <c r="AM106" s="22">
        <v>4.4285036918854399E-3</v>
      </c>
      <c r="AN106" s="22">
        <v>2.5929638175674542E-2</v>
      </c>
      <c r="AO106" s="22">
        <v>0.52182337675712587</v>
      </c>
      <c r="AP106" s="22">
        <v>131.90641240868442</v>
      </c>
      <c r="AQ106" s="22">
        <v>1.0951754298734564E-2</v>
      </c>
      <c r="AR106" s="22">
        <v>0</v>
      </c>
      <c r="AS106" s="22">
        <v>1.5306841776448596E-2</v>
      </c>
      <c r="AT106" s="22">
        <v>1.5217259087191529E-5</v>
      </c>
      <c r="AU106" s="22">
        <v>2.5207138540399111E-2</v>
      </c>
      <c r="AV106" s="22">
        <v>0.14570927668670877</v>
      </c>
      <c r="AW106" s="22">
        <v>8.4279989578228756E-2</v>
      </c>
      <c r="AX106" s="22">
        <v>2.1019854286926751E-2</v>
      </c>
      <c r="AY106" s="22">
        <v>0.46453447584547058</v>
      </c>
      <c r="AZ106" s="22">
        <v>0.18154575435275838</v>
      </c>
      <c r="BA106" s="22">
        <v>9.8972169667000163</v>
      </c>
      <c r="BB106" s="22">
        <v>6.9438513623114906</v>
      </c>
      <c r="BC106" s="22">
        <v>251.74129779249853</v>
      </c>
      <c r="BD106" s="22">
        <v>616.6971023669164</v>
      </c>
    </row>
    <row r="107" spans="1:56" x14ac:dyDescent="0.3">
      <c r="A107" s="23" t="s">
        <v>42</v>
      </c>
      <c r="B107" s="22">
        <v>2.5613460987020571</v>
      </c>
      <c r="C107" s="22">
        <v>45.151811295154765</v>
      </c>
      <c r="D107" s="22">
        <v>3.3351080851488644</v>
      </c>
      <c r="E107" s="22">
        <v>1.5094282069797538</v>
      </c>
      <c r="F107" s="22">
        <v>1.8585248489615611</v>
      </c>
      <c r="G107" s="22">
        <v>3.0983385555949972E-2</v>
      </c>
      <c r="H107" s="22">
        <v>5.4632499207105374</v>
      </c>
      <c r="I107" s="22">
        <v>2.4040939463806357</v>
      </c>
      <c r="J107" s="22">
        <v>4363.125736847338</v>
      </c>
      <c r="K107" s="22">
        <v>302.65499776989083</v>
      </c>
      <c r="L107" s="22">
        <v>0</v>
      </c>
      <c r="M107" s="22">
        <v>0</v>
      </c>
      <c r="N107" s="22">
        <v>3.8374788471393931E-2</v>
      </c>
      <c r="O107" s="22">
        <v>0.11000813358373362</v>
      </c>
      <c r="P107" s="22">
        <v>0</v>
      </c>
      <c r="Q107" s="22">
        <v>0.2165124512117855</v>
      </c>
      <c r="R107" s="22">
        <v>2.3852118113104801</v>
      </c>
      <c r="S107" s="22">
        <v>13.9285443895991</v>
      </c>
      <c r="T107" s="22">
        <v>0</v>
      </c>
      <c r="U107" s="22">
        <v>1.343912849065667E-2</v>
      </c>
      <c r="V107" s="22">
        <v>346.35467909185661</v>
      </c>
      <c r="W107" s="22">
        <v>1021.3453089343084</v>
      </c>
      <c r="X107" s="22">
        <v>11.042067856889821</v>
      </c>
      <c r="Y107" s="22">
        <v>0.28712761287439686</v>
      </c>
      <c r="Z107" s="22">
        <v>151.21389682054752</v>
      </c>
      <c r="AA107" s="22">
        <v>0</v>
      </c>
      <c r="AB107" s="22">
        <v>2.3666827039123234E-2</v>
      </c>
      <c r="AC107" s="22">
        <v>3.0314110168509909E-2</v>
      </c>
      <c r="AD107" s="22">
        <v>0</v>
      </c>
      <c r="AE107" s="22">
        <v>3903.3724806656273</v>
      </c>
      <c r="AF107" s="22">
        <v>0</v>
      </c>
      <c r="AG107" s="22">
        <v>2.1562782669426821</v>
      </c>
      <c r="AH107" s="22">
        <v>0.46471593315259724</v>
      </c>
      <c r="AI107" s="22">
        <v>227.89405592666645</v>
      </c>
      <c r="AJ107" s="22">
        <v>2.597906634437093E-2</v>
      </c>
      <c r="AK107" s="22">
        <v>1.0233790852082082E-2</v>
      </c>
      <c r="AL107" s="22">
        <v>404.46948706246104</v>
      </c>
      <c r="AM107" s="22">
        <v>148.66841056702145</v>
      </c>
      <c r="AN107" s="22">
        <v>5.3232503473452014E-2</v>
      </c>
      <c r="AO107" s="22">
        <v>0</v>
      </c>
      <c r="AP107" s="22">
        <v>357.31289518022919</v>
      </c>
      <c r="AQ107" s="22">
        <v>1.9191746770782964E-2</v>
      </c>
      <c r="AR107" s="22">
        <v>8.1005150093176201E-2</v>
      </c>
      <c r="AS107" s="22">
        <v>0</v>
      </c>
      <c r="AT107" s="22">
        <v>7.5291157002450718E-4</v>
      </c>
      <c r="AU107" s="22">
        <v>0</v>
      </c>
      <c r="AV107" s="22">
        <v>0.23096082941142607</v>
      </c>
      <c r="AW107" s="22">
        <v>6.3312818190156397E-2</v>
      </c>
      <c r="AX107" s="22">
        <v>323.86723177360687</v>
      </c>
      <c r="AY107" s="22">
        <v>1.1104375922727674</v>
      </c>
      <c r="AZ107" s="22">
        <v>5.5236484259662078</v>
      </c>
      <c r="BA107" s="22">
        <v>502.50333306795039</v>
      </c>
      <c r="BB107" s="22">
        <v>2.4892248298829225</v>
      </c>
      <c r="BC107" s="22">
        <v>70.82921541732172</v>
      </c>
      <c r="BD107" s="22">
        <v>12226.230515886979</v>
      </c>
    </row>
    <row r="108" spans="1:56" x14ac:dyDescent="0.3">
      <c r="A108" s="23" t="s">
        <v>43</v>
      </c>
      <c r="B108" s="22">
        <v>1.7812643057492359E-3</v>
      </c>
      <c r="C108" s="22">
        <v>15.690063889799157</v>
      </c>
      <c r="D108" s="22">
        <v>0.28168842290843199</v>
      </c>
      <c r="E108" s="22">
        <v>0.87200247260042041</v>
      </c>
      <c r="F108" s="22">
        <v>0</v>
      </c>
      <c r="G108" s="22">
        <v>0.16964567779822107</v>
      </c>
      <c r="H108" s="22">
        <v>0</v>
      </c>
      <c r="I108" s="22">
        <v>0.45624016498452413</v>
      </c>
      <c r="J108" s="22">
        <v>1.4897766982825222</v>
      </c>
      <c r="K108" s="22">
        <v>0.10187582463137938</v>
      </c>
      <c r="L108" s="22">
        <v>0.1634671152042344</v>
      </c>
      <c r="M108" s="22">
        <v>9.8697126161047203E-3</v>
      </c>
      <c r="N108" s="22">
        <v>18655.298808234245</v>
      </c>
      <c r="O108" s="22">
        <v>3.5477861249699527E-5</v>
      </c>
      <c r="P108" s="22">
        <v>0</v>
      </c>
      <c r="Q108" s="22">
        <v>6.9825734267887598E-5</v>
      </c>
      <c r="R108" s="22">
        <v>0.83576173616218619</v>
      </c>
      <c r="S108" s="22">
        <v>720.88864397614293</v>
      </c>
      <c r="T108" s="22">
        <v>2.3517939517489975E-5</v>
      </c>
      <c r="U108" s="22">
        <v>542.62776115593408</v>
      </c>
      <c r="V108" s="22">
        <v>1.5161208249883551E-3</v>
      </c>
      <c r="W108" s="22">
        <v>8.4223486280379214E-5</v>
      </c>
      <c r="X108" s="22">
        <v>9.3212364073990324E-6</v>
      </c>
      <c r="Y108" s="22">
        <v>264.60772304787344</v>
      </c>
      <c r="Z108" s="22">
        <v>8.3001573899376568E-2</v>
      </c>
      <c r="AA108" s="22">
        <v>0</v>
      </c>
      <c r="AB108" s="22">
        <v>5.1267064796308564</v>
      </c>
      <c r="AC108" s="22">
        <v>9.7763661597611733E-6</v>
      </c>
      <c r="AD108" s="22">
        <v>0</v>
      </c>
      <c r="AE108" s="22">
        <v>1.5019951243821798E-3</v>
      </c>
      <c r="AF108" s="22">
        <v>1.8505711155196352E-3</v>
      </c>
      <c r="AG108" s="22">
        <v>0.28785461725771666</v>
      </c>
      <c r="AH108" s="22">
        <v>0</v>
      </c>
      <c r="AI108" s="22">
        <v>0.40206988060336646</v>
      </c>
      <c r="AJ108" s="22">
        <v>6.2573737013840291E-4</v>
      </c>
      <c r="AK108" s="22">
        <v>3.300419706077971E-6</v>
      </c>
      <c r="AL108" s="22">
        <v>1.8091847451505898E-3</v>
      </c>
      <c r="AM108" s="22">
        <v>3.3658945666880009E-4</v>
      </c>
      <c r="AN108" s="22">
        <v>526.44392720496398</v>
      </c>
      <c r="AO108" s="22">
        <v>5.2669806362398686E-4</v>
      </c>
      <c r="AP108" s="22">
        <v>4.2475306612654364</v>
      </c>
      <c r="AQ108" s="22">
        <v>3226.9241360211659</v>
      </c>
      <c r="AR108" s="22">
        <v>3.2520964313427876</v>
      </c>
      <c r="AS108" s="22">
        <v>2.2723109662713906E-3</v>
      </c>
      <c r="AT108" s="22">
        <v>0</v>
      </c>
      <c r="AU108" s="22">
        <v>0.19246507518756584</v>
      </c>
      <c r="AV108" s="22">
        <v>1.0119857597113255</v>
      </c>
      <c r="AW108" s="22">
        <v>0.35560284835843359</v>
      </c>
      <c r="AX108" s="22">
        <v>9.0594422378088878E-4</v>
      </c>
      <c r="AY108" s="22">
        <v>1.594037179653798</v>
      </c>
      <c r="AZ108" s="22">
        <v>0.12340754576321596</v>
      </c>
      <c r="BA108" s="22">
        <v>129.97580140828762</v>
      </c>
      <c r="BB108" s="22">
        <v>8.3404491344213696E-2</v>
      </c>
      <c r="BC108" s="22">
        <v>50.371009313867333</v>
      </c>
      <c r="BD108" s="22">
        <v>24153.981726480713</v>
      </c>
    </row>
    <row r="109" spans="1:56" x14ac:dyDescent="0.3">
      <c r="A109" s="23" t="s">
        <v>44</v>
      </c>
      <c r="B109" s="22">
        <v>5.0035080639811696E-3</v>
      </c>
      <c r="C109" s="22">
        <v>367.92745274971617</v>
      </c>
      <c r="D109" s="22">
        <v>2517.434207028447</v>
      </c>
      <c r="E109" s="22">
        <v>7.6230171505013928E-3</v>
      </c>
      <c r="F109" s="22">
        <v>0</v>
      </c>
      <c r="G109" s="22">
        <v>1.7521492810385495</v>
      </c>
      <c r="H109" s="22">
        <v>0</v>
      </c>
      <c r="I109" s="22">
        <v>6.1570963049061025E-2</v>
      </c>
      <c r="J109" s="22">
        <v>49.951459242729044</v>
      </c>
      <c r="K109" s="22">
        <v>2.685714423831409</v>
      </c>
      <c r="L109" s="22">
        <v>685.12892495733399</v>
      </c>
      <c r="M109" s="22">
        <v>87.795411719521042</v>
      </c>
      <c r="N109" s="22">
        <v>3.2506636755013409</v>
      </c>
      <c r="O109" s="22">
        <v>0.52160477803129568</v>
      </c>
      <c r="P109" s="22">
        <v>15.267828560075497</v>
      </c>
      <c r="Q109" s="22">
        <v>1.9237431725830049E-3</v>
      </c>
      <c r="R109" s="22">
        <v>2100.7634306336372</v>
      </c>
      <c r="S109" s="22">
        <v>669.3655792696419</v>
      </c>
      <c r="T109" s="22">
        <v>5.0749706808462394</v>
      </c>
      <c r="U109" s="22">
        <v>162.89973642162317</v>
      </c>
      <c r="V109" s="22">
        <v>1.920435738689787E-2</v>
      </c>
      <c r="W109" s="22">
        <v>2.3204103530284222E-3</v>
      </c>
      <c r="X109" s="22">
        <v>2.7398515656828534E-2</v>
      </c>
      <c r="Y109" s="22">
        <v>3898.4477957672971</v>
      </c>
      <c r="Z109" s="22">
        <v>0.16953324896521219</v>
      </c>
      <c r="AA109" s="22">
        <v>0</v>
      </c>
      <c r="AB109" s="22">
        <v>0.25929023921503308</v>
      </c>
      <c r="AC109" s="22">
        <v>1431.0000318414823</v>
      </c>
      <c r="AD109" s="22">
        <v>307.21701202964562</v>
      </c>
      <c r="AE109" s="22">
        <v>7.6749443933047095E-3</v>
      </c>
      <c r="AF109" s="22">
        <v>0</v>
      </c>
      <c r="AG109" s="22">
        <v>4.4510393571822522E-2</v>
      </c>
      <c r="AH109" s="22">
        <v>0</v>
      </c>
      <c r="AI109" s="22">
        <v>3174.9714317396915</v>
      </c>
      <c r="AJ109" s="22">
        <v>0.58629951711400485</v>
      </c>
      <c r="AK109" s="22">
        <v>5.9926061386910548E-2</v>
      </c>
      <c r="AL109" s="22">
        <v>3.3732525539952006E-2</v>
      </c>
      <c r="AM109" s="22">
        <v>9.2732525625271317E-3</v>
      </c>
      <c r="AN109" s="22">
        <v>1.4603030039434095</v>
      </c>
      <c r="AO109" s="22">
        <v>0.11632666209585339</v>
      </c>
      <c r="AP109" s="22">
        <v>4.3734915739050223E-2</v>
      </c>
      <c r="AQ109" s="22">
        <v>0.20620077219431768</v>
      </c>
      <c r="AR109" s="22">
        <v>124.86800576168632</v>
      </c>
      <c r="AS109" s="22">
        <v>3.4522464169032072</v>
      </c>
      <c r="AT109" s="22">
        <v>5.876821442822445</v>
      </c>
      <c r="AU109" s="22">
        <v>0</v>
      </c>
      <c r="AV109" s="22">
        <v>38.296144887688655</v>
      </c>
      <c r="AW109" s="22">
        <v>3.1361798688330889</v>
      </c>
      <c r="AX109" s="22">
        <v>2.4959336747583598E-2</v>
      </c>
      <c r="AY109" s="22">
        <v>28.110325191652816</v>
      </c>
      <c r="AZ109" s="22">
        <v>206.51993651486083</v>
      </c>
      <c r="BA109" s="22">
        <v>15.927139887023614</v>
      </c>
      <c r="BB109" s="22">
        <v>3.5482775810031543E-3</v>
      </c>
      <c r="BC109" s="22">
        <v>1302.1543809599784</v>
      </c>
      <c r="BD109" s="22">
        <v>17212.946943397426</v>
      </c>
    </row>
    <row r="110" spans="1:56" x14ac:dyDescent="0.3">
      <c r="A110" s="23" t="s">
        <v>45</v>
      </c>
      <c r="B110" s="22">
        <v>5.5264625550949881E-2</v>
      </c>
      <c r="C110" s="22">
        <v>4.9209533870955138</v>
      </c>
      <c r="D110" s="22">
        <v>182.63682917202468</v>
      </c>
      <c r="E110" s="22">
        <v>280.96901081487295</v>
      </c>
      <c r="F110" s="22">
        <v>0</v>
      </c>
      <c r="G110" s="22">
        <v>2.8114849855757303E-3</v>
      </c>
      <c r="H110" s="22">
        <v>1.9743921301816653E-5</v>
      </c>
      <c r="I110" s="22">
        <v>2.711620484099365</v>
      </c>
      <c r="J110" s="22">
        <v>482.33834659045874</v>
      </c>
      <c r="K110" s="22">
        <v>27.428370863326375</v>
      </c>
      <c r="L110" s="22">
        <v>0</v>
      </c>
      <c r="M110" s="22">
        <v>1.438510613797263</v>
      </c>
      <c r="N110" s="22">
        <v>11.466345627427247</v>
      </c>
      <c r="O110" s="22">
        <v>6.7683269497619394</v>
      </c>
      <c r="P110" s="22">
        <v>4.4499461420516176E-6</v>
      </c>
      <c r="Q110" s="22">
        <v>21.620542208199925</v>
      </c>
      <c r="R110" s="22">
        <v>2645.098689675176</v>
      </c>
      <c r="S110" s="22">
        <v>1071.1303122099323</v>
      </c>
      <c r="T110" s="22">
        <v>2.5812733684085187</v>
      </c>
      <c r="U110" s="22">
        <v>1.6945732140431346E-3</v>
      </c>
      <c r="V110" s="22">
        <v>493.40771458620196</v>
      </c>
      <c r="W110" s="22">
        <v>0.11940243629910779</v>
      </c>
      <c r="X110" s="22">
        <v>92.602133682215722</v>
      </c>
      <c r="Y110" s="22">
        <v>598.50309448897121</v>
      </c>
      <c r="Z110" s="22">
        <v>536.18481037032234</v>
      </c>
      <c r="AA110" s="22">
        <v>0</v>
      </c>
      <c r="AB110" s="22">
        <v>2.8745036694903794E-3</v>
      </c>
      <c r="AC110" s="22">
        <v>2.7505001805930621E-3</v>
      </c>
      <c r="AD110" s="22">
        <v>2.0525901554689483E-4</v>
      </c>
      <c r="AE110" s="22">
        <v>2.8680978821928735</v>
      </c>
      <c r="AF110" s="22">
        <v>56.616989565246222</v>
      </c>
      <c r="AG110" s="22">
        <v>278.415854960037</v>
      </c>
      <c r="AH110" s="22">
        <v>0</v>
      </c>
      <c r="AI110" s="22">
        <v>377.58820771167194</v>
      </c>
      <c r="AJ110" s="22">
        <v>2.5114461690123177E-3</v>
      </c>
      <c r="AK110" s="22">
        <v>15.497617547789712</v>
      </c>
      <c r="AL110" s="22">
        <v>0.5720341642670369</v>
      </c>
      <c r="AM110" s="22">
        <v>9.5253068297929067E-2</v>
      </c>
      <c r="AN110" s="22">
        <v>0.54708708008976759</v>
      </c>
      <c r="AO110" s="22">
        <v>8072.8229351310856</v>
      </c>
      <c r="AP110" s="22">
        <v>2.0576059656580985</v>
      </c>
      <c r="AQ110" s="22">
        <v>2098.7473974397317</v>
      </c>
      <c r="AR110" s="22">
        <v>8.3172544480766171E-3</v>
      </c>
      <c r="AS110" s="22">
        <v>0.43363630847836621</v>
      </c>
      <c r="AT110" s="22">
        <v>1.1248724817515376E-4</v>
      </c>
      <c r="AU110" s="22">
        <v>6.8645438068417788E-2</v>
      </c>
      <c r="AV110" s="22">
        <v>0</v>
      </c>
      <c r="AW110" s="22">
        <v>4.9524501369450347</v>
      </c>
      <c r="AX110" s="22">
        <v>7.0403849053349763</v>
      </c>
      <c r="AY110" s="22">
        <v>1.299958266692004</v>
      </c>
      <c r="AZ110" s="22">
        <v>356.25696964957467</v>
      </c>
      <c r="BA110" s="22">
        <v>75.28919424768371</v>
      </c>
      <c r="BB110" s="22">
        <v>0.12630885908466963</v>
      </c>
      <c r="BC110" s="22">
        <v>7941.7470173183265</v>
      </c>
      <c r="BD110" s="22">
        <v>25755.046499503194</v>
      </c>
    </row>
    <row r="111" spans="1:56" x14ac:dyDescent="0.3">
      <c r="A111" s="23" t="s">
        <v>46</v>
      </c>
      <c r="B111" s="22">
        <v>16.770397812611005</v>
      </c>
      <c r="C111" s="22">
        <v>217.69780978101397</v>
      </c>
      <c r="D111" s="22">
        <v>8.6102201644629339</v>
      </c>
      <c r="E111" s="22">
        <v>67.207139126334482</v>
      </c>
      <c r="F111" s="22">
        <v>0</v>
      </c>
      <c r="G111" s="22">
        <v>0.2884441763022591</v>
      </c>
      <c r="H111" s="22">
        <v>7.6380479056770107E-5</v>
      </c>
      <c r="I111" s="22">
        <v>10.734582939583262</v>
      </c>
      <c r="J111" s="22">
        <v>3056.9342577179968</v>
      </c>
      <c r="K111" s="22">
        <v>142.04882653817441</v>
      </c>
      <c r="L111" s="22">
        <v>2.9652317841009617</v>
      </c>
      <c r="M111" s="22">
        <v>1.0819672455404798</v>
      </c>
      <c r="N111" s="22">
        <v>6.6706703935457217</v>
      </c>
      <c r="O111" s="22">
        <v>150.42131241112466</v>
      </c>
      <c r="P111" s="22">
        <v>132.10550372439212</v>
      </c>
      <c r="Q111" s="22">
        <v>1392.2019219555377</v>
      </c>
      <c r="R111" s="22">
        <v>786.10442944899955</v>
      </c>
      <c r="S111" s="22">
        <v>5371.0107181624808</v>
      </c>
      <c r="T111" s="22">
        <v>2.621753390320186</v>
      </c>
      <c r="U111" s="22">
        <v>4.7095914189546146</v>
      </c>
      <c r="V111" s="22">
        <v>10.396787312997713</v>
      </c>
      <c r="W111" s="22">
        <v>0.12307730424230143</v>
      </c>
      <c r="X111" s="22">
        <v>2.5026645458090182</v>
      </c>
      <c r="Y111" s="22">
        <v>2005.3401282026775</v>
      </c>
      <c r="Z111" s="22">
        <v>400.34424733877552</v>
      </c>
      <c r="AA111" s="22">
        <v>0</v>
      </c>
      <c r="AB111" s="22">
        <v>7.1441841682732337</v>
      </c>
      <c r="AC111" s="22">
        <v>297.34303786788047</v>
      </c>
      <c r="AD111" s="22">
        <v>0.1247823208798565</v>
      </c>
      <c r="AE111" s="22">
        <v>9.1961353527816883</v>
      </c>
      <c r="AF111" s="22">
        <v>5.2432848273056332E-2</v>
      </c>
      <c r="AG111" s="22">
        <v>704.91814128157444</v>
      </c>
      <c r="AH111" s="22">
        <v>1.7420042767424833</v>
      </c>
      <c r="AI111" s="22">
        <v>402.96283365258995</v>
      </c>
      <c r="AJ111" s="22">
        <v>0.13797006689609534</v>
      </c>
      <c r="AK111" s="22">
        <v>2171.6648424129066</v>
      </c>
      <c r="AL111" s="22">
        <v>14.575515557869652</v>
      </c>
      <c r="AM111" s="22">
        <v>0.67268553562245914</v>
      </c>
      <c r="AN111" s="22">
        <v>334.87791448237857</v>
      </c>
      <c r="AO111" s="22">
        <v>8.4331517595978678</v>
      </c>
      <c r="AP111" s="22">
        <v>153.8668629802938</v>
      </c>
      <c r="AQ111" s="22">
        <v>1.3290919888949106</v>
      </c>
      <c r="AR111" s="22">
        <v>677.04795702518254</v>
      </c>
      <c r="AS111" s="22">
        <v>3.3210462322015406</v>
      </c>
      <c r="AT111" s="22">
        <v>536.46565141657709</v>
      </c>
      <c r="AU111" s="22">
        <v>1.6677641655614441</v>
      </c>
      <c r="AV111" s="22">
        <v>15.817109725661519</v>
      </c>
      <c r="AW111" s="22">
        <v>0</v>
      </c>
      <c r="AX111" s="22">
        <v>1407.1318997000278</v>
      </c>
      <c r="AY111" s="22">
        <v>10.873618281512128</v>
      </c>
      <c r="AZ111" s="22">
        <v>531.61109703828367</v>
      </c>
      <c r="BA111" s="22">
        <v>339.23470168748332</v>
      </c>
      <c r="BB111" s="22">
        <v>0.31428840667242885</v>
      </c>
      <c r="BC111" s="22">
        <v>410.85145632839129</v>
      </c>
      <c r="BD111" s="22">
        <v>21832.269935837467</v>
      </c>
    </row>
    <row r="112" spans="1:56" x14ac:dyDescent="0.3">
      <c r="A112" s="23" t="s">
        <v>47</v>
      </c>
      <c r="B112" s="22">
        <v>0</v>
      </c>
      <c r="C112" s="22">
        <v>0</v>
      </c>
      <c r="D112" s="22">
        <v>0</v>
      </c>
      <c r="E112" s="22">
        <v>0</v>
      </c>
      <c r="F112" s="22">
        <v>0</v>
      </c>
      <c r="G112" s="22">
        <v>0</v>
      </c>
      <c r="H112" s="22">
        <v>12.98360839845115</v>
      </c>
      <c r="I112" s="22">
        <v>0</v>
      </c>
      <c r="J112" s="22">
        <v>0.10567683000979118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11.61829871448926</v>
      </c>
      <c r="U112" s="22">
        <v>0</v>
      </c>
      <c r="V112" s="22">
        <v>0</v>
      </c>
      <c r="W112" s="22">
        <v>26.782644845801883</v>
      </c>
      <c r="X112" s="22">
        <v>0</v>
      </c>
      <c r="Y112" s="22">
        <v>0</v>
      </c>
      <c r="Z112" s="22">
        <v>6.8547157942177774</v>
      </c>
      <c r="AA112" s="22">
        <v>0</v>
      </c>
      <c r="AB112" s="22">
        <v>0</v>
      </c>
      <c r="AC112" s="22">
        <v>0</v>
      </c>
      <c r="AD112" s="22">
        <v>0</v>
      </c>
      <c r="AE112" s="22">
        <v>14.103961603744947</v>
      </c>
      <c r="AF112" s="22">
        <v>0</v>
      </c>
      <c r="AG112" s="22">
        <v>0</v>
      </c>
      <c r="AH112" s="22">
        <v>0</v>
      </c>
      <c r="AI112" s="22">
        <v>10.498350387476449</v>
      </c>
      <c r="AJ112" s="22">
        <v>0</v>
      </c>
      <c r="AK112" s="22">
        <v>0</v>
      </c>
      <c r="AL112" s="22">
        <v>0</v>
      </c>
      <c r="AM112" s="22">
        <v>11.046861210364529</v>
      </c>
      <c r="AN112" s="22">
        <v>0</v>
      </c>
      <c r="AO112" s="22">
        <v>0</v>
      </c>
      <c r="AP112" s="22">
        <v>0</v>
      </c>
      <c r="AQ112" s="22"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v>0</v>
      </c>
      <c r="BC112" s="22">
        <v>0</v>
      </c>
      <c r="BD112" s="22">
        <v>93.994117784555783</v>
      </c>
    </row>
    <row r="113" spans="1:65" x14ac:dyDescent="0.3">
      <c r="A113" s="23" t="s">
        <v>48</v>
      </c>
      <c r="B113" s="22">
        <v>3.7030292360285913E-5</v>
      </c>
      <c r="C113" s="22">
        <v>6.5393113214573267E-6</v>
      </c>
      <c r="D113" s="22">
        <v>2.2725305821155587E-5</v>
      </c>
      <c r="E113" s="22">
        <v>5.9468272478763119E-4</v>
      </c>
      <c r="F113" s="22">
        <v>0</v>
      </c>
      <c r="G113" s="22">
        <v>0</v>
      </c>
      <c r="H113" s="22">
        <v>0</v>
      </c>
      <c r="I113" s="22">
        <v>1.0378296997918151E-2</v>
      </c>
      <c r="J113" s="22">
        <v>0.10114757456271145</v>
      </c>
      <c r="K113" s="22">
        <v>1.0042066331494958E-4</v>
      </c>
      <c r="L113" s="22">
        <v>0</v>
      </c>
      <c r="M113" s="22">
        <v>0</v>
      </c>
      <c r="N113" s="22">
        <v>2.0880635270930555E-4</v>
      </c>
      <c r="O113" s="22">
        <v>0</v>
      </c>
      <c r="P113" s="22">
        <v>0</v>
      </c>
      <c r="Q113" s="22">
        <v>0</v>
      </c>
      <c r="R113" s="22">
        <v>7.3990917239178056E-2</v>
      </c>
      <c r="S113" s="22">
        <v>1832.9453206878802</v>
      </c>
      <c r="T113" s="22">
        <v>0.1394170826965738</v>
      </c>
      <c r="U113" s="22">
        <v>1.0303135846809509E-4</v>
      </c>
      <c r="V113" s="22">
        <v>2.6912460083162851E-5</v>
      </c>
      <c r="W113" s="22">
        <v>0</v>
      </c>
      <c r="X113" s="22">
        <v>0</v>
      </c>
      <c r="Y113" s="22">
        <v>129.79580853222541</v>
      </c>
      <c r="Z113" s="22">
        <v>1.756701761660297E-3</v>
      </c>
      <c r="AA113" s="22">
        <v>0</v>
      </c>
      <c r="AB113" s="22">
        <v>0</v>
      </c>
      <c r="AC113" s="22">
        <v>0</v>
      </c>
      <c r="AD113" s="22">
        <v>0</v>
      </c>
      <c r="AE113" s="22">
        <v>2.7966647747630656E-5</v>
      </c>
      <c r="AF113" s="22">
        <v>0</v>
      </c>
      <c r="AG113" s="22">
        <v>6.543257213921347E-3</v>
      </c>
      <c r="AH113" s="22">
        <v>0</v>
      </c>
      <c r="AI113" s="22">
        <v>8.9232640148414544E-4</v>
      </c>
      <c r="AJ113" s="22">
        <v>1.4067245537959527E-5</v>
      </c>
      <c r="AK113" s="22">
        <v>0</v>
      </c>
      <c r="AL113" s="22">
        <v>1.3368227441323135E-5</v>
      </c>
      <c r="AM113" s="22">
        <v>29.70288496512023</v>
      </c>
      <c r="AN113" s="22">
        <v>1.0178806037055082E-3</v>
      </c>
      <c r="AO113" s="22">
        <v>8.5317877236294498E-2</v>
      </c>
      <c r="AP113" s="22">
        <v>3.2697970461645093E-4</v>
      </c>
      <c r="AQ113" s="22">
        <v>2.1229648188236401</v>
      </c>
      <c r="AR113" s="22">
        <v>0</v>
      </c>
      <c r="AS113" s="22">
        <v>1.0685543437848684</v>
      </c>
      <c r="AT113" s="22">
        <v>4.580577754157135E-6</v>
      </c>
      <c r="AU113" s="22">
        <v>3.0536827606487889E-4</v>
      </c>
      <c r="AV113" s="22">
        <v>1.6527983715598836E-3</v>
      </c>
      <c r="AW113" s="22">
        <v>3.4327123712124656E-5</v>
      </c>
      <c r="AX113" s="22">
        <v>0</v>
      </c>
      <c r="AY113" s="22">
        <v>0</v>
      </c>
      <c r="AZ113" s="22">
        <v>2.8918313054667306E-3</v>
      </c>
      <c r="BA113" s="22">
        <v>2.9579573826995103</v>
      </c>
      <c r="BB113" s="22">
        <v>1.3730317747157161</v>
      </c>
      <c r="BC113" s="22">
        <v>2028.6336160219021</v>
      </c>
      <c r="BD113" s="22">
        <v>4029.026971877814</v>
      </c>
    </row>
    <row r="114" spans="1:65" x14ac:dyDescent="0.3">
      <c r="A114" s="23" t="s">
        <v>49</v>
      </c>
      <c r="B114" s="22">
        <v>123.12824509796708</v>
      </c>
      <c r="C114" s="22">
        <v>245.60520875969007</v>
      </c>
      <c r="D114" s="22">
        <v>474.51124490649732</v>
      </c>
      <c r="E114" s="22">
        <v>148.44718050700536</v>
      </c>
      <c r="F114" s="22">
        <v>0</v>
      </c>
      <c r="G114" s="22">
        <v>12.618388766881599</v>
      </c>
      <c r="H114" s="22">
        <v>84.068748272713421</v>
      </c>
      <c r="I114" s="22">
        <v>755.90669540669728</v>
      </c>
      <c r="J114" s="22">
        <v>20279.165477671399</v>
      </c>
      <c r="K114" s="22">
        <v>1463.063124257613</v>
      </c>
      <c r="L114" s="22">
        <v>3.2767445885467672</v>
      </c>
      <c r="M114" s="22">
        <v>147.29065622643878</v>
      </c>
      <c r="N114" s="22">
        <v>100.70271713511724</v>
      </c>
      <c r="O114" s="22">
        <v>65.152616551943524</v>
      </c>
      <c r="P114" s="22">
        <v>33.014910279823333</v>
      </c>
      <c r="Q114" s="22">
        <v>426.0668113737766</v>
      </c>
      <c r="R114" s="22">
        <v>3404.1364221114418</v>
      </c>
      <c r="S114" s="22">
        <v>7564.3843050948117</v>
      </c>
      <c r="T114" s="22">
        <v>7.3634202759036418</v>
      </c>
      <c r="U114" s="22">
        <v>144.22304669495585</v>
      </c>
      <c r="V114" s="22">
        <v>584.90806818696615</v>
      </c>
      <c r="W114" s="22">
        <v>1.2907546726809507</v>
      </c>
      <c r="X114" s="22">
        <v>889.28438892397196</v>
      </c>
      <c r="Y114" s="22">
        <v>2838.7002491215185</v>
      </c>
      <c r="Z114" s="22">
        <v>27115.679685372921</v>
      </c>
      <c r="AA114" s="22">
        <v>0</v>
      </c>
      <c r="AB114" s="22">
        <v>12.923166202958448</v>
      </c>
      <c r="AC114" s="22">
        <v>11.52015415405012</v>
      </c>
      <c r="AD114" s="22">
        <v>0.34487431978104582</v>
      </c>
      <c r="AE114" s="22">
        <v>75.642273427031483</v>
      </c>
      <c r="AF114" s="22">
        <v>400.34391913297878</v>
      </c>
      <c r="AG114" s="22">
        <v>60.774898112117747</v>
      </c>
      <c r="AH114" s="22">
        <v>0</v>
      </c>
      <c r="AI114" s="22">
        <v>2249.1330642364592</v>
      </c>
      <c r="AJ114" s="22">
        <v>5.6765045788703841</v>
      </c>
      <c r="AK114" s="22">
        <v>38.149745648397769</v>
      </c>
      <c r="AL114" s="22">
        <v>264.75832943129836</v>
      </c>
      <c r="AM114" s="22">
        <v>15.972537446598912</v>
      </c>
      <c r="AN114" s="22">
        <v>1667.0352779477744</v>
      </c>
      <c r="AO114" s="22">
        <v>46.048889070934266</v>
      </c>
      <c r="AP114" s="22">
        <v>40.18320090506591</v>
      </c>
      <c r="AQ114" s="22">
        <v>75.766947406103597</v>
      </c>
      <c r="AR114" s="22">
        <v>411.05595845548413</v>
      </c>
      <c r="AS114" s="22">
        <v>736.95114722841322</v>
      </c>
      <c r="AT114" s="22">
        <v>135.36888433934186</v>
      </c>
      <c r="AU114" s="22">
        <v>35.677048763340544</v>
      </c>
      <c r="AV114" s="22">
        <v>595.18727450294386</v>
      </c>
      <c r="AW114" s="22">
        <v>3376.1266011276953</v>
      </c>
      <c r="AX114" s="22">
        <v>199.0697889009206</v>
      </c>
      <c r="AY114" s="22">
        <v>304.94807223637918</v>
      </c>
      <c r="AZ114" s="22">
        <v>0</v>
      </c>
      <c r="BA114" s="22">
        <v>9737.390890967572</v>
      </c>
      <c r="BB114" s="22">
        <v>8.8607556548656969</v>
      </c>
      <c r="BC114" s="22">
        <v>2146.9049906998566</v>
      </c>
      <c r="BD114" s="22">
        <v>89563.804305154554</v>
      </c>
    </row>
    <row r="115" spans="1:65" x14ac:dyDescent="0.3">
      <c r="A115" s="23" t="s">
        <v>50</v>
      </c>
      <c r="B115" s="22">
        <v>391.59935375510992</v>
      </c>
      <c r="C115" s="22">
        <v>31.049344818967317</v>
      </c>
      <c r="D115" s="22">
        <v>84.361985443193603</v>
      </c>
      <c r="E115" s="22">
        <v>120.68638322694963</v>
      </c>
      <c r="F115" s="22">
        <v>0</v>
      </c>
      <c r="G115" s="22">
        <v>1.6456203644758354</v>
      </c>
      <c r="H115" s="22">
        <v>0</v>
      </c>
      <c r="I115" s="22">
        <v>8328.0752257528948</v>
      </c>
      <c r="J115" s="22">
        <v>15875.820129224625</v>
      </c>
      <c r="K115" s="22">
        <v>2828.5507605083162</v>
      </c>
      <c r="L115" s="22">
        <v>183.98239237662548</v>
      </c>
      <c r="M115" s="22">
        <v>0</v>
      </c>
      <c r="N115" s="22">
        <v>0</v>
      </c>
      <c r="O115" s="22">
        <v>34.180973789205417</v>
      </c>
      <c r="P115" s="22">
        <v>4.1637850099191782</v>
      </c>
      <c r="Q115" s="22">
        <v>7.3754511809035055</v>
      </c>
      <c r="R115" s="22">
        <v>536.22056114741167</v>
      </c>
      <c r="S115" s="22">
        <v>13603.515422547536</v>
      </c>
      <c r="T115" s="22">
        <v>0</v>
      </c>
      <c r="U115" s="22">
        <v>1.6978989984892652</v>
      </c>
      <c r="V115" s="22">
        <v>4099.591011135697</v>
      </c>
      <c r="W115" s="22">
        <v>5.9070230007386755</v>
      </c>
      <c r="X115" s="22">
        <v>28.149499880948049</v>
      </c>
      <c r="Y115" s="22">
        <v>95.130921407181248</v>
      </c>
      <c r="Z115" s="22">
        <v>27273.372894300897</v>
      </c>
      <c r="AA115" s="22">
        <v>0</v>
      </c>
      <c r="AB115" s="22">
        <v>0</v>
      </c>
      <c r="AC115" s="22">
        <v>3.7011422310392699</v>
      </c>
      <c r="AD115" s="22">
        <v>77.941428957898225</v>
      </c>
      <c r="AE115" s="22">
        <v>50.740346773653997</v>
      </c>
      <c r="AF115" s="22">
        <v>0</v>
      </c>
      <c r="AG115" s="22">
        <v>3861.0838540541799</v>
      </c>
      <c r="AH115" s="22">
        <v>0</v>
      </c>
      <c r="AI115" s="22">
        <v>352.89836001624786</v>
      </c>
      <c r="AJ115" s="22">
        <v>409.90566587260906</v>
      </c>
      <c r="AK115" s="22">
        <v>42.866166677117945</v>
      </c>
      <c r="AL115" s="22">
        <v>206.59174498048662</v>
      </c>
      <c r="AM115" s="22">
        <v>80.10058280693076</v>
      </c>
      <c r="AN115" s="22">
        <v>30.434029923057039</v>
      </c>
      <c r="AO115" s="22">
        <v>7.4679797366794878</v>
      </c>
      <c r="AP115" s="22">
        <v>252.18426555354387</v>
      </c>
      <c r="AQ115" s="22">
        <v>22.408102995048377</v>
      </c>
      <c r="AR115" s="22">
        <v>0</v>
      </c>
      <c r="AS115" s="22">
        <v>351.72602321456617</v>
      </c>
      <c r="AT115" s="22">
        <v>0</v>
      </c>
      <c r="AU115" s="22">
        <v>1.97779787971161</v>
      </c>
      <c r="AV115" s="22">
        <v>108.74927424629024</v>
      </c>
      <c r="AW115" s="22">
        <v>32.529339068604145</v>
      </c>
      <c r="AX115" s="22">
        <v>100.78441616509372</v>
      </c>
      <c r="AY115" s="22">
        <v>302.07103640016447</v>
      </c>
      <c r="AZ115" s="22">
        <v>595.91304569239196</v>
      </c>
      <c r="BA115" s="22">
        <v>0</v>
      </c>
      <c r="BB115" s="22">
        <v>45.793770181870009</v>
      </c>
      <c r="BC115" s="22">
        <v>13887.709941971782</v>
      </c>
      <c r="BD115" s="22">
        <v>94360.654953269055</v>
      </c>
    </row>
    <row r="116" spans="1:65" x14ac:dyDescent="0.3">
      <c r="A116" s="23" t="s">
        <v>229</v>
      </c>
      <c r="B116" s="22">
        <v>7.3080655748651482E-2</v>
      </c>
      <c r="C116" s="22">
        <v>1.2905573492830837E-2</v>
      </c>
      <c r="D116" s="22">
        <v>102.98616446613214</v>
      </c>
      <c r="E116" s="22">
        <v>1.1736284193231081</v>
      </c>
      <c r="F116" s="22">
        <v>0</v>
      </c>
      <c r="G116" s="22">
        <v>0</v>
      </c>
      <c r="H116" s="22">
        <v>8.6051556871663006</v>
      </c>
      <c r="I116" s="22">
        <v>20.481954146695902</v>
      </c>
      <c r="J116" s="22">
        <v>20.338169752144161</v>
      </c>
      <c r="K116" s="22">
        <v>0.1981839045278983</v>
      </c>
      <c r="L116" s="22">
        <v>0</v>
      </c>
      <c r="M116" s="22">
        <v>0</v>
      </c>
      <c r="N116" s="22">
        <v>3.1379881424530632E-5</v>
      </c>
      <c r="O116" s="22">
        <v>0</v>
      </c>
      <c r="P116" s="22">
        <v>0</v>
      </c>
      <c r="Q116" s="22">
        <v>0</v>
      </c>
      <c r="R116" s="22">
        <v>135.97391465128487</v>
      </c>
      <c r="S116" s="22">
        <v>1.0138391179298771</v>
      </c>
      <c r="T116" s="22">
        <v>0</v>
      </c>
      <c r="U116" s="22">
        <v>1.5483780880164039E-5</v>
      </c>
      <c r="V116" s="22">
        <v>5.3112738391346684E-2</v>
      </c>
      <c r="W116" s="22">
        <v>0</v>
      </c>
      <c r="X116" s="22">
        <v>0</v>
      </c>
      <c r="Y116" s="22">
        <v>19.534564586806287</v>
      </c>
      <c r="Z116" s="22">
        <v>6.4141819208389066</v>
      </c>
      <c r="AA116" s="22">
        <v>0</v>
      </c>
      <c r="AB116" s="22">
        <v>0</v>
      </c>
      <c r="AC116" s="22">
        <v>0</v>
      </c>
      <c r="AD116" s="22">
        <v>0</v>
      </c>
      <c r="AE116" s="22">
        <v>5.5193216856163511E-2</v>
      </c>
      <c r="AF116" s="22">
        <v>0</v>
      </c>
      <c r="AG116" s="22">
        <v>12.913360857996055</v>
      </c>
      <c r="AH116" s="22">
        <v>0</v>
      </c>
      <c r="AI116" s="22">
        <v>8752.3351198706423</v>
      </c>
      <c r="AJ116" s="22">
        <v>2.7762230945654796E-2</v>
      </c>
      <c r="AK116" s="22">
        <v>0</v>
      </c>
      <c r="AL116" s="22">
        <v>2.6382692799281716E-2</v>
      </c>
      <c r="AM116" s="22">
        <v>0</v>
      </c>
      <c r="AN116" s="22">
        <v>1.5296935286770628E-4</v>
      </c>
      <c r="AO116" s="22">
        <v>3.8826532893909918E-5</v>
      </c>
      <c r="AP116" s="22">
        <v>0.64530657758182763</v>
      </c>
      <c r="AQ116" s="22">
        <v>0</v>
      </c>
      <c r="AR116" s="22">
        <v>0</v>
      </c>
      <c r="AS116" s="22">
        <v>0.37434017440615819</v>
      </c>
      <c r="AT116" s="22">
        <v>9.0399401312991432E-3</v>
      </c>
      <c r="AU116" s="22">
        <v>4.5891421258957647E-5</v>
      </c>
      <c r="AV116" s="22">
        <v>1.3083273541487124</v>
      </c>
      <c r="AW116" s="22">
        <v>11.808231651772912</v>
      </c>
      <c r="AX116" s="22">
        <v>0</v>
      </c>
      <c r="AY116" s="22">
        <v>0</v>
      </c>
      <c r="AZ116" s="22">
        <v>16.49295204505507</v>
      </c>
      <c r="BA116" s="22">
        <v>5837.6386311246515</v>
      </c>
      <c r="BB116" s="22">
        <v>0</v>
      </c>
      <c r="BC116" s="22">
        <v>66.281364622036179</v>
      </c>
      <c r="BD116" s="22">
        <v>15016.775152530472</v>
      </c>
    </row>
    <row r="117" spans="1:65" x14ac:dyDescent="0.3">
      <c r="A117" s="23" t="s">
        <v>51</v>
      </c>
      <c r="B117" s="22">
        <v>503.47725997889705</v>
      </c>
      <c r="C117" s="22">
        <v>426.76519303900943</v>
      </c>
      <c r="D117" s="22">
        <v>98.514680492559762</v>
      </c>
      <c r="E117" s="22">
        <v>38.387012035914182</v>
      </c>
      <c r="F117" s="22">
        <v>0</v>
      </c>
      <c r="G117" s="22">
        <v>120.85224087988226</v>
      </c>
      <c r="H117" s="22">
        <v>8.0828407164338281E-3</v>
      </c>
      <c r="I117" s="22">
        <v>980.66749253539592</v>
      </c>
      <c r="J117" s="22">
        <v>5811.4324983439274</v>
      </c>
      <c r="K117" s="22">
        <v>331.36106140934703</v>
      </c>
      <c r="L117" s="22">
        <v>50.278554833338262</v>
      </c>
      <c r="M117" s="22">
        <v>64.992463915992801</v>
      </c>
      <c r="N117" s="22">
        <v>225.62766663388894</v>
      </c>
      <c r="O117" s="22">
        <v>17.494020731799392</v>
      </c>
      <c r="P117" s="22">
        <v>1.8217356781908862E-3</v>
      </c>
      <c r="Q117" s="22">
        <v>19.175611870375228</v>
      </c>
      <c r="R117" s="22">
        <v>3735.6320547189375</v>
      </c>
      <c r="S117" s="22">
        <v>1916.4153102227253</v>
      </c>
      <c r="T117" s="22">
        <v>2.1786230531849426</v>
      </c>
      <c r="U117" s="22">
        <v>17.275624528444229</v>
      </c>
      <c r="V117" s="22">
        <v>3534.8770075686753</v>
      </c>
      <c r="W117" s="22">
        <v>0.36745618982595674</v>
      </c>
      <c r="X117" s="22">
        <v>25.7077764658418</v>
      </c>
      <c r="Y117" s="22">
        <v>8075.3494503194088</v>
      </c>
      <c r="Z117" s="22">
        <v>1601.3118974653667</v>
      </c>
      <c r="AA117" s="22">
        <v>0</v>
      </c>
      <c r="AB117" s="22">
        <v>0.76470268630452376</v>
      </c>
      <c r="AC117" s="22">
        <v>148.79962505127787</v>
      </c>
      <c r="AD117" s="22">
        <v>1.0281098406530609</v>
      </c>
      <c r="AE117" s="22">
        <v>9.7377036937932751</v>
      </c>
      <c r="AF117" s="22">
        <v>33.875239196293379</v>
      </c>
      <c r="AG117" s="22">
        <v>22.089894005282506</v>
      </c>
      <c r="AH117" s="22">
        <v>0</v>
      </c>
      <c r="AI117" s="22">
        <v>4208.7528200403676</v>
      </c>
      <c r="AJ117" s="22">
        <v>44.394516106609977</v>
      </c>
      <c r="AK117" s="22">
        <v>313.56008404426058</v>
      </c>
      <c r="AL117" s="22">
        <v>5187.8606399449163</v>
      </c>
      <c r="AM117" s="22">
        <v>2.1301663807172972</v>
      </c>
      <c r="AN117" s="22">
        <v>43.495510875527401</v>
      </c>
      <c r="AO117" s="22">
        <v>1.8241563700536834</v>
      </c>
      <c r="AP117" s="22">
        <v>225.53575064574912</v>
      </c>
      <c r="AQ117" s="22">
        <v>8.7013099392978113</v>
      </c>
      <c r="AR117" s="22">
        <v>160.37688377893653</v>
      </c>
      <c r="AS117" s="22">
        <v>238.31624211668867</v>
      </c>
      <c r="AT117" s="22">
        <v>13.133124331058475</v>
      </c>
      <c r="AU117" s="22">
        <v>4.9007305893674609</v>
      </c>
      <c r="AV117" s="22">
        <v>326.57380979984714</v>
      </c>
      <c r="AW117" s="22">
        <v>103.40348519458274</v>
      </c>
      <c r="AX117" s="22">
        <v>3.0407592516424278</v>
      </c>
      <c r="AY117" s="22">
        <v>1085.8709448210961</v>
      </c>
      <c r="AZ117" s="22">
        <v>15025.961849605461</v>
      </c>
      <c r="BA117" s="22">
        <v>524.6421619186051</v>
      </c>
      <c r="BB117" s="22">
        <v>4.9713149379524824</v>
      </c>
      <c r="BC117" s="22">
        <v>0</v>
      </c>
      <c r="BD117" s="22">
        <v>55341.892396975483</v>
      </c>
    </row>
    <row r="118" spans="1:65" x14ac:dyDescent="0.3">
      <c r="A118" s="23" t="s">
        <v>52</v>
      </c>
      <c r="B118" s="22">
        <v>87989.51165251997</v>
      </c>
      <c r="C118" s="22">
        <v>55134.04701152107</v>
      </c>
      <c r="D118" s="22">
        <v>84667.581619183693</v>
      </c>
      <c r="E118" s="22">
        <v>9710.8572141418972</v>
      </c>
      <c r="F118" s="22">
        <v>46.454217416465191</v>
      </c>
      <c r="G118" s="22">
        <v>6200.0133500050888</v>
      </c>
      <c r="H118" s="22">
        <v>514.09064739978226</v>
      </c>
      <c r="I118" s="22">
        <v>57868.670510081429</v>
      </c>
      <c r="J118" s="22">
        <v>639550.35580536677</v>
      </c>
      <c r="K118" s="22">
        <v>106735.00073964307</v>
      </c>
      <c r="L118" s="22">
        <v>5602.6503464379994</v>
      </c>
      <c r="M118" s="22">
        <v>8747.9494933667229</v>
      </c>
      <c r="N118" s="22">
        <v>59528.511743406452</v>
      </c>
      <c r="O118" s="22">
        <v>20655.13649799952</v>
      </c>
      <c r="P118" s="22">
        <v>2836.9570154256758</v>
      </c>
      <c r="Q118" s="22">
        <v>9995.3401916828716</v>
      </c>
      <c r="R118" s="22">
        <v>316155.4890924092</v>
      </c>
      <c r="S118" s="22">
        <v>703993.2735349068</v>
      </c>
      <c r="T118" s="22">
        <v>11265.34685687716</v>
      </c>
      <c r="U118" s="22">
        <v>29438.769754541983</v>
      </c>
      <c r="V118" s="22">
        <v>115755.31112326459</v>
      </c>
      <c r="W118" s="22">
        <v>16231.220138283392</v>
      </c>
      <c r="X118" s="22">
        <v>5865.6022982837894</v>
      </c>
      <c r="Y118" s="22">
        <v>151657.29052593757</v>
      </c>
      <c r="Z118" s="22">
        <v>1731666.8753466869</v>
      </c>
      <c r="AA118" s="22">
        <v>12.966694031109746</v>
      </c>
      <c r="AB118" s="22">
        <v>1177.9952241705018</v>
      </c>
      <c r="AC118" s="22">
        <v>4511.2028533895282</v>
      </c>
      <c r="AD118" s="22">
        <v>11378.487782905542</v>
      </c>
      <c r="AE118" s="22">
        <v>82490.289099945789</v>
      </c>
      <c r="AF118" s="22">
        <v>6822.6262292269857</v>
      </c>
      <c r="AG118" s="22">
        <v>27476.746104366262</v>
      </c>
      <c r="AH118" s="22">
        <v>2258.6342707416147</v>
      </c>
      <c r="AI118" s="22">
        <v>400511.89636679995</v>
      </c>
      <c r="AJ118" s="22">
        <v>4324.1656523713427</v>
      </c>
      <c r="AK118" s="22">
        <v>4723.202875199574</v>
      </c>
      <c r="AL118" s="22">
        <v>85700.948392076985</v>
      </c>
      <c r="AM118" s="22">
        <v>56363.325437004314</v>
      </c>
      <c r="AN118" s="22">
        <v>99197.817895807821</v>
      </c>
      <c r="AO118" s="22">
        <v>20396.806015168062</v>
      </c>
      <c r="AP118" s="22">
        <v>113621.21191970111</v>
      </c>
      <c r="AQ118" s="22">
        <v>67043.659521076741</v>
      </c>
      <c r="AR118" s="22">
        <v>23369.432486361493</v>
      </c>
      <c r="AS118" s="22">
        <v>46317.525306720534</v>
      </c>
      <c r="AT118" s="22">
        <v>42828.919444431274</v>
      </c>
      <c r="AU118" s="22">
        <v>10651.846133504514</v>
      </c>
      <c r="AV118" s="22">
        <v>40675.761564415923</v>
      </c>
      <c r="AW118" s="22">
        <v>27110.331330654921</v>
      </c>
      <c r="AX118" s="22">
        <v>51925.922512862795</v>
      </c>
      <c r="AY118" s="22">
        <v>49183.808074053974</v>
      </c>
      <c r="AZ118" s="22">
        <v>612896.74557067407</v>
      </c>
      <c r="BA118" s="22">
        <v>759874.94396844599</v>
      </c>
      <c r="BB118" s="22">
        <v>48302.526385574696</v>
      </c>
      <c r="BC118" s="22">
        <v>476778.41456041735</v>
      </c>
      <c r="BD118" s="22">
        <v>7415740.466398892</v>
      </c>
    </row>
    <row r="121" spans="1:65" x14ac:dyDescent="0.3">
      <c r="A121" s="7" t="s">
        <v>333</v>
      </c>
      <c r="BF121" s="7" t="s">
        <v>334</v>
      </c>
    </row>
    <row r="122" spans="1:65" x14ac:dyDescent="0.3">
      <c r="A122" s="6" t="s">
        <v>86</v>
      </c>
      <c r="BF122" s="6" t="s">
        <v>86</v>
      </c>
    </row>
    <row r="123" spans="1:65" x14ac:dyDescent="0.3">
      <c r="A123" s="23" t="s">
        <v>90</v>
      </c>
      <c r="B123" s="23" t="s">
        <v>1</v>
      </c>
      <c r="C123" s="23" t="s">
        <v>2</v>
      </c>
      <c r="D123" s="23" t="s">
        <v>3</v>
      </c>
      <c r="E123" s="23" t="s">
        <v>4</v>
      </c>
      <c r="F123" s="23" t="s">
        <v>5</v>
      </c>
      <c r="G123" s="23" t="s">
        <v>6</v>
      </c>
      <c r="H123" s="23" t="s">
        <v>7</v>
      </c>
      <c r="I123" s="23" t="s">
        <v>8</v>
      </c>
      <c r="J123" s="23" t="s">
        <v>9</v>
      </c>
      <c r="K123" s="23" t="s">
        <v>360</v>
      </c>
      <c r="L123" s="23" t="s">
        <v>10</v>
      </c>
      <c r="M123" s="23" t="s">
        <v>11</v>
      </c>
      <c r="N123" s="23" t="s">
        <v>12</v>
      </c>
      <c r="O123" s="23" t="s">
        <v>13</v>
      </c>
      <c r="P123" s="23" t="s">
        <v>14</v>
      </c>
      <c r="Q123" s="23" t="s">
        <v>15</v>
      </c>
      <c r="R123" s="23" t="s">
        <v>16</v>
      </c>
      <c r="S123" s="23" t="s">
        <v>17</v>
      </c>
      <c r="T123" s="23" t="s">
        <v>18</v>
      </c>
      <c r="U123" s="23" t="s">
        <v>19</v>
      </c>
      <c r="V123" s="23" t="s">
        <v>20</v>
      </c>
      <c r="W123" s="23" t="s">
        <v>21</v>
      </c>
      <c r="X123" s="23" t="s">
        <v>22</v>
      </c>
      <c r="Y123" s="23" t="s">
        <v>23</v>
      </c>
      <c r="Z123" s="23" t="s">
        <v>24</v>
      </c>
      <c r="AA123" s="23" t="s">
        <v>25</v>
      </c>
      <c r="AB123" s="23" t="s">
        <v>26</v>
      </c>
      <c r="AC123" s="23" t="s">
        <v>27</v>
      </c>
      <c r="AD123" s="23" t="s">
        <v>28</v>
      </c>
      <c r="AE123" s="23" t="s">
        <v>29</v>
      </c>
      <c r="AF123" s="23" t="s">
        <v>30</v>
      </c>
      <c r="AG123" s="23" t="s">
        <v>31</v>
      </c>
      <c r="AH123" s="23" t="s">
        <v>32</v>
      </c>
      <c r="AI123" s="23" t="s">
        <v>33</v>
      </c>
      <c r="AJ123" s="24" t="s">
        <v>34</v>
      </c>
      <c r="AK123" s="23" t="s">
        <v>35</v>
      </c>
      <c r="AL123" s="23" t="s">
        <v>361</v>
      </c>
      <c r="AM123" s="23" t="s">
        <v>36</v>
      </c>
      <c r="AN123" s="23" t="s">
        <v>37</v>
      </c>
      <c r="AO123" s="23" t="s">
        <v>38</v>
      </c>
      <c r="AP123" s="23" t="s">
        <v>197</v>
      </c>
      <c r="AQ123" s="23" t="s">
        <v>40</v>
      </c>
      <c r="AR123" s="23" t="s">
        <v>41</v>
      </c>
      <c r="AS123" s="23" t="s">
        <v>42</v>
      </c>
      <c r="AT123" s="23" t="s">
        <v>43</v>
      </c>
      <c r="AU123" s="23" t="s">
        <v>44</v>
      </c>
      <c r="AV123" s="23" t="s">
        <v>45</v>
      </c>
      <c r="AW123" s="23" t="s">
        <v>46</v>
      </c>
      <c r="AX123" s="23" t="s">
        <v>47</v>
      </c>
      <c r="AY123" s="23" t="s">
        <v>48</v>
      </c>
      <c r="AZ123" s="23" t="s">
        <v>49</v>
      </c>
      <c r="BA123" s="23" t="s">
        <v>50</v>
      </c>
      <c r="BB123" s="23" t="s">
        <v>229</v>
      </c>
      <c r="BC123" s="24" t="s">
        <v>51</v>
      </c>
      <c r="BD123" s="23" t="s">
        <v>52</v>
      </c>
      <c r="BF123" s="1" t="s">
        <v>84</v>
      </c>
      <c r="BG123" s="12" t="s">
        <v>56</v>
      </c>
      <c r="BH123" s="12" t="s">
        <v>57</v>
      </c>
      <c r="BI123" s="12" t="s">
        <v>65</v>
      </c>
      <c r="BJ123" s="12" t="s">
        <v>58</v>
      </c>
      <c r="BK123" s="12" t="s">
        <v>59</v>
      </c>
      <c r="BL123" s="12" t="s">
        <v>60</v>
      </c>
      <c r="BM123" s="12" t="s">
        <v>61</v>
      </c>
    </row>
    <row r="124" spans="1:65" x14ac:dyDescent="0.3">
      <c r="A124" s="23" t="s">
        <v>1</v>
      </c>
      <c r="B124" s="22">
        <v>0</v>
      </c>
      <c r="C124" s="22">
        <v>11.463713106900222</v>
      </c>
      <c r="D124" s="22">
        <v>84.715880825903497</v>
      </c>
      <c r="E124" s="22">
        <v>1020.2490296905883</v>
      </c>
      <c r="F124" s="22">
        <v>30.881878023666783</v>
      </c>
      <c r="G124" s="22">
        <v>0.28453503254831625</v>
      </c>
      <c r="H124" s="22">
        <v>7.2313035275697716E-4</v>
      </c>
      <c r="I124" s="22">
        <v>122.01211239220861</v>
      </c>
      <c r="J124" s="22">
        <v>43224.134078481155</v>
      </c>
      <c r="K124" s="22">
        <v>2775.7393056876253</v>
      </c>
      <c r="L124" s="22">
        <v>0</v>
      </c>
      <c r="M124" s="22">
        <v>0</v>
      </c>
      <c r="N124" s="22">
        <v>0.3553479423068191</v>
      </c>
      <c r="O124" s="22">
        <v>1.0124141879435151</v>
      </c>
      <c r="P124" s="22">
        <v>1.629813588831138E-4</v>
      </c>
      <c r="Q124" s="22">
        <v>17.455752437455551</v>
      </c>
      <c r="R124" s="22">
        <v>413.52681989393477</v>
      </c>
      <c r="S124" s="22">
        <v>1276.2369424792439</v>
      </c>
      <c r="T124" s="22">
        <v>2.3735131928565991E-6</v>
      </c>
      <c r="U124" s="22">
        <v>0.12342020506494547</v>
      </c>
      <c r="V124" s="22">
        <v>82.499432697097177</v>
      </c>
      <c r="W124" s="22">
        <v>116.84663598294664</v>
      </c>
      <c r="X124" s="22">
        <v>0.26603850878913005</v>
      </c>
      <c r="Y124" s="22">
        <v>4.9076904385638773</v>
      </c>
      <c r="Z124" s="22">
        <v>2062.4931897545289</v>
      </c>
      <c r="AA124" s="22">
        <v>0</v>
      </c>
      <c r="AB124" s="22">
        <v>0.24396798438307846</v>
      </c>
      <c r="AC124" s="22">
        <v>0.27837947225403215</v>
      </c>
      <c r="AD124" s="22">
        <v>7.5177074528411337E-3</v>
      </c>
      <c r="AE124" s="22">
        <v>596.26029404784742</v>
      </c>
      <c r="AF124" s="22">
        <v>0</v>
      </c>
      <c r="AG124" s="22">
        <v>784.47607976767858</v>
      </c>
      <c r="AH124" s="22">
        <v>0</v>
      </c>
      <c r="AI124" s="22">
        <v>314.10352367638097</v>
      </c>
      <c r="AJ124" s="22">
        <v>4088.5670946315613</v>
      </c>
      <c r="AK124" s="22">
        <v>9.4215940191742314E-2</v>
      </c>
      <c r="AL124" s="22">
        <v>68.303785701926955</v>
      </c>
      <c r="AM124" s="22">
        <v>55.157932290659026</v>
      </c>
      <c r="AN124" s="22">
        <v>0.52175521970421357</v>
      </c>
      <c r="AO124" s="22">
        <v>4.0361332897074333E-3</v>
      </c>
      <c r="AP124" s="22">
        <v>147.30834794601131</v>
      </c>
      <c r="AQ124" s="22">
        <v>0.17624097517575918</v>
      </c>
      <c r="AR124" s="22">
        <v>0.77931466582653008</v>
      </c>
      <c r="AS124" s="22">
        <v>521.19707544120502</v>
      </c>
      <c r="AT124" s="22">
        <v>1.2331966658106108E-2</v>
      </c>
      <c r="AU124" s="22">
        <v>5.1126238641015374E-6</v>
      </c>
      <c r="AV124" s="22">
        <v>135.04634511074715</v>
      </c>
      <c r="AW124" s="22">
        <v>0.63720542911076705</v>
      </c>
      <c r="AX124" s="22">
        <v>1162.0558431065481</v>
      </c>
      <c r="AY124" s="22">
        <v>2.3033686663322563</v>
      </c>
      <c r="AZ124" s="22">
        <v>267.15875881677238</v>
      </c>
      <c r="BA124" s="22">
        <v>8158.4460116931514</v>
      </c>
      <c r="BB124" s="22">
        <v>3.6680638986695238</v>
      </c>
      <c r="BC124" s="22">
        <v>7853.2045729139863</v>
      </c>
      <c r="BD124" s="22">
        <v>75405.217174569843</v>
      </c>
      <c r="BF124" s="12" t="s">
        <v>62</v>
      </c>
      <c r="BG124" s="13">
        <f>B124+AJ124+B158+AJ158</f>
        <v>4373.2664034327336</v>
      </c>
      <c r="BH124" s="13">
        <f>SUM(C124,D124,G124,L124:U124,X124:Y124,AB124:AD124,AF124,AI124,AK124,AN124:AO124,AQ124,AT124:AW124,AZ124,AR124)+SUM(C158,D158,G158,L158:U158,X158:Y158,AB158:AD158,AF158,AI158,AK158,AN158:AO158,AQ158,AT158:AW158,AZ158,AR158)</f>
        <v>2539.2406442935649</v>
      </c>
      <c r="BI124" s="13">
        <f>SUM(F124,H124,V124:W124,AA124,AE124,AH124,AM124,AS124,AX124,BB124,AY124)+SUM(F158,H158,V158:W158,AA158,AE158,AH158,AM158,AS158,AX158,BB158,AY158)</f>
        <v>2636.8899112581626</v>
      </c>
      <c r="BJ124" s="13">
        <f>SUM(E124,I124,AG124,BA124)+SUM(E158,I158,AG158,BA158)</f>
        <v>10137.142751142617</v>
      </c>
      <c r="BK124" s="13">
        <f>SUM(J124:K124,Z124,AL124,AP124)+SUM(J158:K158,Z158,AL158,AP158)</f>
        <v>48286.572711633031</v>
      </c>
      <c r="BL124" s="13">
        <f>BC124+BC158</f>
        <v>9159.0881286918975</v>
      </c>
      <c r="BM124" s="13">
        <f>SUM(BG124:BL124)</f>
        <v>77132.200550452006</v>
      </c>
    </row>
    <row r="125" spans="1:65" x14ac:dyDescent="0.3">
      <c r="A125" s="23" t="s">
        <v>2</v>
      </c>
      <c r="B125" s="22">
        <v>879.51256328677403</v>
      </c>
      <c r="C125" s="22">
        <v>0</v>
      </c>
      <c r="D125" s="22">
        <v>572.41632122822625</v>
      </c>
      <c r="E125" s="22">
        <v>403.38160290007045</v>
      </c>
      <c r="F125" s="22">
        <v>0</v>
      </c>
      <c r="G125" s="22">
        <v>126.70248207646704</v>
      </c>
      <c r="H125" s="22">
        <v>2.7788672916548952E-4</v>
      </c>
      <c r="I125" s="22">
        <v>45.662326671257567</v>
      </c>
      <c r="J125" s="22">
        <v>10369.037395293581</v>
      </c>
      <c r="K125" s="22">
        <v>760.7402719859233</v>
      </c>
      <c r="L125" s="22">
        <v>3010.3064031869421</v>
      </c>
      <c r="M125" s="22">
        <v>413.50046024857255</v>
      </c>
      <c r="N125" s="22">
        <v>1147.2544456921676</v>
      </c>
      <c r="O125" s="22">
        <v>411.62465827544025</v>
      </c>
      <c r="P125" s="22">
        <v>22.270498947449394</v>
      </c>
      <c r="Q125" s="22">
        <v>200.39153247805376</v>
      </c>
      <c r="R125" s="22">
        <v>2903.321300616893</v>
      </c>
      <c r="S125" s="22">
        <v>32043.153272589891</v>
      </c>
      <c r="T125" s="22">
        <v>198.11314343031808</v>
      </c>
      <c r="U125" s="22">
        <v>7935.1232218841305</v>
      </c>
      <c r="V125" s="22">
        <v>99.118234075877467</v>
      </c>
      <c r="W125" s="22">
        <v>86.70170851976313</v>
      </c>
      <c r="X125" s="22">
        <v>11.841101761445598</v>
      </c>
      <c r="Y125" s="22">
        <v>20977.469976010216</v>
      </c>
      <c r="Z125" s="22">
        <v>243.70095937094354</v>
      </c>
      <c r="AA125" s="22">
        <v>0</v>
      </c>
      <c r="AB125" s="22">
        <v>30.478092431623445</v>
      </c>
      <c r="AC125" s="22">
        <v>6.4105933480641859</v>
      </c>
      <c r="AD125" s="22">
        <v>48.768352183298255</v>
      </c>
      <c r="AE125" s="22">
        <v>4181.4252274509008</v>
      </c>
      <c r="AF125" s="22">
        <v>0</v>
      </c>
      <c r="AG125" s="22">
        <v>207.06059913014656</v>
      </c>
      <c r="AH125" s="22">
        <v>0</v>
      </c>
      <c r="AI125" s="22">
        <v>2165.2472258410444</v>
      </c>
      <c r="AJ125" s="22">
        <v>3.4543689577635655</v>
      </c>
      <c r="AK125" s="22">
        <v>1538.041831239819</v>
      </c>
      <c r="AL125" s="22">
        <v>111.86989069573518</v>
      </c>
      <c r="AM125" s="22">
        <v>2.634075362043879</v>
      </c>
      <c r="AN125" s="22">
        <v>8579.6056148695898</v>
      </c>
      <c r="AO125" s="22">
        <v>449.4759393553839</v>
      </c>
      <c r="AP125" s="22">
        <v>18.790284590467884</v>
      </c>
      <c r="AQ125" s="22">
        <v>54045.074042810615</v>
      </c>
      <c r="AR125" s="22">
        <v>791.93969518454378</v>
      </c>
      <c r="AS125" s="22">
        <v>653.13948754707735</v>
      </c>
      <c r="AT125" s="22">
        <v>1420.4832284507661</v>
      </c>
      <c r="AU125" s="22">
        <v>32017.617066756509</v>
      </c>
      <c r="AV125" s="22">
        <v>41.718136242707821</v>
      </c>
      <c r="AW125" s="22">
        <v>3184.1753496367169</v>
      </c>
      <c r="AX125" s="22">
        <v>10.476164750973723</v>
      </c>
      <c r="AY125" s="22">
        <v>1726.2295900497863</v>
      </c>
      <c r="AZ125" s="22">
        <v>1664.6638199754652</v>
      </c>
      <c r="BA125" s="22">
        <v>2970.1430450610756</v>
      </c>
      <c r="BB125" s="22">
        <v>1.2428837915265027</v>
      </c>
      <c r="BC125" s="22">
        <v>18086.927444885732</v>
      </c>
      <c r="BD125" s="22">
        <v>216818.43620901654</v>
      </c>
      <c r="BF125" s="12" t="s">
        <v>63</v>
      </c>
      <c r="BG125" s="13">
        <f>BG130-SUM(BG126:BG129,BG124)</f>
        <v>36663.822500326438</v>
      </c>
      <c r="BH125" s="13">
        <f t="shared" ref="BH125:BM125" si="2">BH130-SUM(BH126:BH129,BH124)</f>
        <v>8559266.536504399</v>
      </c>
      <c r="BI125" s="13">
        <f t="shared" si="2"/>
        <v>304734.7822414143</v>
      </c>
      <c r="BJ125" s="13">
        <f t="shared" si="2"/>
        <v>531206.98840191402</v>
      </c>
      <c r="BK125" s="13">
        <f t="shared" si="2"/>
        <v>1379097.6166657582</v>
      </c>
      <c r="BL125" s="13">
        <f t="shared" si="2"/>
        <v>706669.08881509956</v>
      </c>
      <c r="BM125" s="13">
        <f t="shared" si="2"/>
        <v>11517638.835128911</v>
      </c>
    </row>
    <row r="126" spans="1:65" x14ac:dyDescent="0.3">
      <c r="A126" s="23" t="s">
        <v>3</v>
      </c>
      <c r="B126" s="22">
        <v>3.9893798526007829</v>
      </c>
      <c r="C126" s="22">
        <v>611.09133144296879</v>
      </c>
      <c r="D126" s="22">
        <v>0</v>
      </c>
      <c r="E126" s="22">
        <v>5.8549176715474491</v>
      </c>
      <c r="F126" s="22">
        <v>0</v>
      </c>
      <c r="G126" s="22">
        <v>1615.3648397368438</v>
      </c>
      <c r="H126" s="22">
        <v>3.949799152042892E-4</v>
      </c>
      <c r="I126" s="22">
        <v>52.600423928854021</v>
      </c>
      <c r="J126" s="22">
        <v>731.09023571001319</v>
      </c>
      <c r="K126" s="22">
        <v>17.612747893261815</v>
      </c>
      <c r="L126" s="22">
        <v>2.6448715958108777</v>
      </c>
      <c r="M126" s="22">
        <v>3.3138079916385319</v>
      </c>
      <c r="N126" s="22">
        <v>145.92495913221458</v>
      </c>
      <c r="O126" s="22">
        <v>2885.0684757961976</v>
      </c>
      <c r="P126" s="22">
        <v>141.79402227892624</v>
      </c>
      <c r="Q126" s="22">
        <v>112.08097887957692</v>
      </c>
      <c r="R126" s="22">
        <v>180906.45585930051</v>
      </c>
      <c r="S126" s="22">
        <v>112129.66850130411</v>
      </c>
      <c r="T126" s="22">
        <v>36.153618433805946</v>
      </c>
      <c r="U126" s="22">
        <v>2235.4204363220883</v>
      </c>
      <c r="V126" s="22">
        <v>40.027986760779861</v>
      </c>
      <c r="W126" s="22">
        <v>0.43633095029215613</v>
      </c>
      <c r="X126" s="22">
        <v>59.53477314395667</v>
      </c>
      <c r="Y126" s="22">
        <v>1835.5847926844651</v>
      </c>
      <c r="Z126" s="22">
        <v>2191.3766918118272</v>
      </c>
      <c r="AA126" s="22">
        <v>0</v>
      </c>
      <c r="AB126" s="22">
        <v>3.3811775183725108</v>
      </c>
      <c r="AC126" s="22">
        <v>12.022022736814623</v>
      </c>
      <c r="AD126" s="22">
        <v>6108.1498128356225</v>
      </c>
      <c r="AE126" s="22">
        <v>10.39493842937636</v>
      </c>
      <c r="AF126" s="22">
        <v>3.3858472958045867</v>
      </c>
      <c r="AG126" s="22">
        <v>5.4600050526942674</v>
      </c>
      <c r="AH126" s="22">
        <v>0</v>
      </c>
      <c r="AI126" s="22">
        <v>43254.53063546589</v>
      </c>
      <c r="AJ126" s="22">
        <v>8.0820733801016363E-3</v>
      </c>
      <c r="AK126" s="22">
        <v>4.3024961115720561</v>
      </c>
      <c r="AL126" s="22">
        <v>15.0516632679288</v>
      </c>
      <c r="AM126" s="22">
        <v>6.5317724915267767</v>
      </c>
      <c r="AN126" s="22">
        <v>354.04172200804874</v>
      </c>
      <c r="AO126" s="22">
        <v>6647.7748344080683</v>
      </c>
      <c r="AP126" s="22">
        <v>0.66343963725877086</v>
      </c>
      <c r="AQ126" s="22">
        <v>1334.8765501249177</v>
      </c>
      <c r="AR126" s="22">
        <v>122.36992374460843</v>
      </c>
      <c r="AS126" s="22">
        <v>62.992642689358192</v>
      </c>
      <c r="AT126" s="22">
        <v>40.55247518753999</v>
      </c>
      <c r="AU126" s="22">
        <v>257.51395679635044</v>
      </c>
      <c r="AV126" s="22">
        <v>743.31111218705462</v>
      </c>
      <c r="AW126" s="22">
        <v>640.2069553979901</v>
      </c>
      <c r="AX126" s="22">
        <v>1918.3851688646785</v>
      </c>
      <c r="AY126" s="22">
        <v>13782.983604612358</v>
      </c>
      <c r="AZ126" s="22">
        <v>166159.44801855338</v>
      </c>
      <c r="BA126" s="22">
        <v>1358.1331371313358</v>
      </c>
      <c r="BB126" s="22">
        <v>10.801034069368503</v>
      </c>
      <c r="BC126" s="22">
        <v>10195.867882612281</v>
      </c>
      <c r="BD126" s="22">
        <v>558816.23128890572</v>
      </c>
      <c r="BF126" s="12" t="s">
        <v>65</v>
      </c>
      <c r="BG126" s="13">
        <f>B128+AJ128+B130+AJ130+B144+AJ144+B145+AJ145+B149+AJ149+B153+AJ153+B156+AJ156+B161+AJ161+B167+AJ167+B172+AJ172+B173+AJ173+B176+AJ176</f>
        <v>2632.0117898536637</v>
      </c>
      <c r="BH126" s="13">
        <f>SUM(C128,D128,G128,L128:U128,X128:Y128,AB128:AD128,AF128,AI128,AK128,AN128:AO128,AQ128,AT128:AW128,AZ128,AR128)+SUM(C130,D130,G130,L130:U130,X130:Y130,AB130:AD130,AF130,AI130,AK130,AN130:AO130,AQ130,AT130:AW130,AZ130,AR130)+SUM(C144,D144,G144,L144:U144,X144:Y144,AB144:AD144,AF144,AI144,AK144,AN144:AO144,AQ144,AT144:AW144,AZ144,AR144)+SUM(C145,D145,G145,L145:U145,X145:Y145,AB145:AD145,AF145,AI145,AK145,AN145:AO145,AQ145,AT145:AW145,AZ145,AR145)+SUM(C149,D149,G149,L149:U149,X149:Y149,AB149:AD149,AF149,AI149,AK149,AN149:AO149,AQ149,AT149:AW149,AZ149,AR149)+SUM(C153,D153,G153,L153:U153,X153:Y153,AB153:AD153,AF153,AI153,AK153,AN153:AO153,AQ153,AT153:AW153,AZ153,AR153)+SUM(C156,D156,G156,L156:U156,X156:Y156,AB156:AD156,AF156,AI156,AK156,AN156:AO156,AQ156,AT156:AW156,AZ156,AR156)+SUM(C161,D161,G161,L161:U161,X161:Y161,AB161:AD161,AF161,AI161,AK161,AN161:AO161,AQ161,AT161:AW161,AZ161,AR161)+SUM(C167,D167,G167,L167:U167,X167:Y167,AB167:AD167,AF167,AI167,AK167,AN167:AO167,AQ167,AT167:AW167,AZ167,AR167)+SUM(C172,D172,G172,L172:U172,X172:Y172,AB172:AD172,AF172,AI172,AK172,AN172:AO172,AQ172,AT172:AW172,AZ172,AR172)+SUM(C173,D173,G173,L173:U173,X173:Y173,AB173:AD173,AF173,AI173,AK173,AN173:AO173,AQ173,AT173:AW173,AZ173,AR173)+SUM(C176,D176,G176,L176:U176,X176:Y176,AB176:AD176,AF176,AI176,AK176,AN176:AO176,AQ176,AT176:AW176,AZ176,AR176)</f>
        <v>340405.60271752643</v>
      </c>
      <c r="BI126" s="13">
        <f>SUM(F128,H128,V128:W128,AA128,AE128,AH128,AM128,AS128,AX128,BB128,AY128)+SUM(F130,H130,V130:W130,AA130,AE130,AH130,AM130,AS130,AX130,BB130,AY130)+SUM(F144,H144,V144:W144,AA144,AE144,AH144,AM144,AS144,AX144,BB144,AY144)+SUM(F145,H145,V145:W145,AA145,AE145,AH145,AM145,AS145,AX145,BB145,AY145)+SUM(F149,H149,V149:W149,AA149,AE149,AH149,AM149,AS149,AX149,BB149,AY149)+SUM(F153,H153,V153:W153,AA153,AE153,AH153,AM153,AS153,AX153,BB153,AY153)+SUM(F156,H156,V156:W156,AA156,AE156,AH156,AM156,AS156,AX156,BB156,AY156)+SUM(F161,H161,V161:W161,AA161,AE161,AH161,AM161,AS161,AX161,BB161,AY161)+SUM(F167,H167,V167:W167,AA167,AE167,AH167,AM167,AS167,AX167,BB167,AY167)+SUM(F172,H172,V172:W172,AA172,AE172,AH172,AM172,AS172,AX172,BB172,AY172)+SUM(F173,H173,V173:W173,AA173,AE173,AH173,AM173,AS173,AX173,BB173,AY173)+SUM(F176,H176,V176:W176,AA176,AE176,AH176,AM176,AS176,AX176,BB176,AY176)</f>
        <v>33902.005142853799</v>
      </c>
      <c r="BJ126" s="13">
        <f>SUM(E128,I128,AG128,BA128)+SUM(E130,I130,AG130,BA130)+SUM(E144,I144,AG144,BA144)+SUM(E145,I145,AG145,BA145)+SUM(E149,I149,AG149,BA149)+SUM(E153,I153,AG153,BA153)+SUM(E156,I156,AG156,BA156)+SUM(E161,I161,AG161,BA161)+SUM(E167,I167,AG167,BA167)+SUM(E172,I172,AG172,BA172)+SUM(E173,I173,AG173,BA173)+SUM(E176,I176,AG176,BA176)</f>
        <v>586910.43273798435</v>
      </c>
      <c r="BK126" s="13">
        <f>SUM(J128:K128,Z128,AL128,AP128)+SUM(J130:K130,Z130,AL130,AP130)+SUM(J144:K144,Z144,AL144,AP144)+SUM(J145:K145,Z145,AL145,AP145)+SUM(J149:K149,Z149,AL149,AP149)+SUM(J153:K153,Z153,AL153,AP153)+SUM(J156:K156,Z156,AL156,AP156)+SUM(J161:K161,Z161,AL161,AP161)+SUM(J167:K167,Z167,AL167,AP167)+SUM(J172:K172,Z172,AL172,AP172)+SUM(J173:K173,Z173,AL173,AP173)+SUM(J176:K176,Z176,AL176,AP176)</f>
        <v>2188973.516572725</v>
      </c>
      <c r="BL126" s="13">
        <f>BC128+BC130+BC144+BC145+BC149+BC153+BC156+BC161+BC167+BC172+BC173+BC176</f>
        <v>37110.956113008921</v>
      </c>
      <c r="BM126" s="13">
        <f>SUM(BG126:BL126)</f>
        <v>3189934.525073952</v>
      </c>
    </row>
    <row r="127" spans="1:65" x14ac:dyDescent="0.3">
      <c r="A127" s="23" t="s">
        <v>4</v>
      </c>
      <c r="B127" s="22">
        <v>2.3912737362055231E-4</v>
      </c>
      <c r="C127" s="22">
        <v>4.222835527121829E-5</v>
      </c>
      <c r="D127" s="22">
        <v>1.4675127711292061E-4</v>
      </c>
      <c r="E127" s="22">
        <v>0</v>
      </c>
      <c r="F127" s="22">
        <v>0</v>
      </c>
      <c r="G127" s="22">
        <v>0</v>
      </c>
      <c r="H127" s="22">
        <v>0</v>
      </c>
      <c r="I127" s="22">
        <v>6.7019046990507439E-2</v>
      </c>
      <c r="J127" s="22">
        <v>23.184626784261322</v>
      </c>
      <c r="K127" s="22">
        <v>6.4847798775392201E-4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2.5424220287351411E-2</v>
      </c>
      <c r="S127" s="22">
        <v>32.302299208981026</v>
      </c>
      <c r="T127" s="22">
        <v>0</v>
      </c>
      <c r="U127" s="22">
        <v>0</v>
      </c>
      <c r="V127" s="22">
        <v>5.9626629637344912E-3</v>
      </c>
      <c r="W127" s="22">
        <v>0</v>
      </c>
      <c r="X127" s="22">
        <v>0</v>
      </c>
      <c r="Y127" s="22">
        <v>9.3467641655990959E-5</v>
      </c>
      <c r="Z127" s="22">
        <v>1.1344103751958084E-2</v>
      </c>
      <c r="AA127" s="22">
        <v>0</v>
      </c>
      <c r="AB127" s="22">
        <v>0</v>
      </c>
      <c r="AC127" s="22">
        <v>0</v>
      </c>
      <c r="AD127" s="22">
        <v>0</v>
      </c>
      <c r="AE127" s="22">
        <v>1.8059784567173263E-4</v>
      </c>
      <c r="AF127" s="22">
        <v>0</v>
      </c>
      <c r="AG127" s="22">
        <v>4.4051341948825273</v>
      </c>
      <c r="AH127" s="22">
        <v>0</v>
      </c>
      <c r="AI127" s="22">
        <v>4.3797785484153272E-4</v>
      </c>
      <c r="AJ127" s="22">
        <v>9.0840856638100886E-5</v>
      </c>
      <c r="AK127" s="22">
        <v>0</v>
      </c>
      <c r="AL127" s="22">
        <v>8.632686685007623E-5</v>
      </c>
      <c r="AM127" s="22">
        <v>0</v>
      </c>
      <c r="AN127" s="22">
        <v>0</v>
      </c>
      <c r="AO127" s="22">
        <v>0</v>
      </c>
      <c r="AP127" s="22">
        <v>2.1115090648328918E-3</v>
      </c>
      <c r="AQ127" s="22">
        <v>0</v>
      </c>
      <c r="AR127" s="22">
        <v>0</v>
      </c>
      <c r="AS127" s="22">
        <v>1.6520918943697827E-4</v>
      </c>
      <c r="AT127" s="22">
        <v>2.9579607888568837E-5</v>
      </c>
      <c r="AU127" s="22">
        <v>0</v>
      </c>
      <c r="AV127" s="22">
        <v>6.6383285580139804</v>
      </c>
      <c r="AW127" s="22">
        <v>2.2167135104857096E-4</v>
      </c>
      <c r="AX127" s="22">
        <v>0</v>
      </c>
      <c r="AY127" s="22">
        <v>0</v>
      </c>
      <c r="AZ127" s="22">
        <v>1.2718511747632914E-2</v>
      </c>
      <c r="BA127" s="22">
        <v>19.101350141244076</v>
      </c>
      <c r="BB127" s="22">
        <v>0</v>
      </c>
      <c r="BC127" s="22">
        <v>141.00790364400765</v>
      </c>
      <c r="BD127" s="22">
        <v>226.7666048424044</v>
      </c>
      <c r="BF127" s="12" t="s">
        <v>64</v>
      </c>
      <c r="BG127" s="13">
        <f>B127+AJ127+B131+AJ131+B155+AJ155+B175+AJ175</f>
        <v>3616.5752523860501</v>
      </c>
      <c r="BH127" s="13">
        <f>SUM(C127,D127,G127,L127:U127,X127:Y127,AB127:AD127,AF127,AI127,AK127,AN127:AO127,AQ127,AT127:AW127,AZ127,AR127)+SUM(C131,D131,G131,L131:U131,X131:Y131,AB131:AD131,AF131,AI131,AK131,AN131:AO131,AQ131,AT131:AW131,AZ131,AR131)+SUM(C155,D155,G155,L155:U155,X155:Y155,AB155:AD155,AF155,AI155,AK155,AN155:AO155,AQ155,AT155:AW155,AZ155,AR155)+SUM(C175,D175,G175,L175:U175,X175:Y175,AB175:AD175,AF175,AI175,AK175,AN175:AO175,AQ175,AT175:AW175,AZ175,AR175)</f>
        <v>102444.74055401943</v>
      </c>
      <c r="BI127" s="13">
        <f>SUM(F127,H127,V127:W127,AA127,AE127,AH127,AM127,AS127,AX127,BB127,AY127)+SUM(F131,H131,V131:W131,AA131,AE131,AH131,AM131,AS131,AX131,BB131,AY131)+SUM(F155,H155,V155:W155,AA155,AE155,AH155,AM155,AS155,AX155,BB155,AY155)+SUM(F175,H175,V175:W175,AA175,AE175,AH175,AM175,AS175,AX175,BB175,AY175)</f>
        <v>33386.214432184264</v>
      </c>
      <c r="BJ127" s="13">
        <f>SUM(E127,I127,AG127,BA127)+SUM(E131,I131,AG131,BA131)+SUM(E155,I155,AG155,BA155)+SUM(E175,I175,AG175,BA175)</f>
        <v>220283.75155570768</v>
      </c>
      <c r="BK127" s="13">
        <f>SUM(J127:K127,Z127,AL127,AP127)+SUM(J131:K131,Z131,AL131,AP131)+SUM(J155:K155,Z155,AL155,AP155)+SUM(J175:K175,Z175,AL175,AP175)</f>
        <v>209525.65715742088</v>
      </c>
      <c r="BL127" s="13">
        <f>BC127+BC131+BC155+BC175</f>
        <v>68473.117907052583</v>
      </c>
      <c r="BM127" s="13">
        <f>SUM(BG127:BL127)</f>
        <v>637730.0568587709</v>
      </c>
    </row>
    <row r="128" spans="1:65" x14ac:dyDescent="0.3">
      <c r="A128" s="23" t="s">
        <v>5</v>
      </c>
      <c r="B128" s="22">
        <v>0</v>
      </c>
      <c r="C128" s="22">
        <v>0</v>
      </c>
      <c r="D128" s="22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F128" s="12" t="s">
        <v>59</v>
      </c>
      <c r="BG128" s="13">
        <f>B132+AJ132+B133+AJ133+B148+AJ148+B160+AJ160+B164+AJ164</f>
        <v>885797.10895196465</v>
      </c>
      <c r="BH128" s="13">
        <f>SUM(C132,D132,G132,L132:U132,X132:Y132,AB132:AD132,AF132,AI132,AK132,AN132:AO132,AQ132,AT132:AW132,AZ132,AR132)+SUM(C133,D133,G133,L133:U133,X133:Y133,AB133:AD133,AF133,AI133,AK133,AN133:AO133,AQ133,AT133:AW133,AZ133,AR133)+SUM(C148,D148,G148,L148:U148,X148:Y148,AB148:AD148,AF148,AI148,AK148,AN148:AO148,AQ148,AT148:AW148,AZ148,AR148)+SUM(C160,D160,G160,L160:U160,X160:Y160,AB160:AD160,AF160,AI160,AK160,AN160:AO160,AQ160,AT160:AW160,AZ160,AR160)+SUM(C164,D164,G164,L164:U164,X164:Y164,AB164:AD164,AF164,AI164,AK164,AN164:AO164,AQ164,AT164:AW164,AZ164,AR164)</f>
        <v>7130095.8616549792</v>
      </c>
      <c r="BI128" s="13">
        <f>SUM(F132,H132,V132:W132,AA132,AE132,AH132,AM132,AS132,AX132,BB132,AY132)+SUM(F133,H133,V133:W133,AA133,AE133,AH133,AM133,AS133,AX133,BB133,AY133)+SUM(F148,H148,V148:W148,AA148,AE148,AH148,AM148,AS148,AX148,BB148,AY148)+SUM(F160,H160,V160:W160,AA160,AE160,AH160,AM160,AS160,AX160,BB160,AY160)+SUM(F164,H164,V164:W164,AA164,AE164,AH164,AM164,AS164,AX164,BB164,AY164)</f>
        <v>4125629.9508659383</v>
      </c>
      <c r="BJ128" s="13">
        <f>SUM(E132,I132,AG132,BA132)+SUM(E133,I133,AG133,BA133)+SUM(E148,I148,AG148,BA148)+SUM(E160,I160,AG160,BA160)+SUM(E164,I164,AG164,BA164)</f>
        <v>5731704.1662062136</v>
      </c>
      <c r="BK128" s="13">
        <f>SUM(J132:K132,Z132,AL132,AP132)+SUM(J133:K133,Z133,AL133,AP133)+SUM(J148:K148,Z148,AL148,AP148)+SUM(J160:K160,Z160,AL160,AP160)+SUM(J164:K164,Z164,AL164,AP164)</f>
        <v>18808156.390728258</v>
      </c>
      <c r="BL128" s="13">
        <f>BC132+BC133+BC148+BC160+BC164</f>
        <v>3076770.4299305743</v>
      </c>
      <c r="BM128" s="13">
        <f>SUM(BG128:BL128)</f>
        <v>39758153.908337928</v>
      </c>
    </row>
    <row r="129" spans="1:65" x14ac:dyDescent="0.3">
      <c r="A129" s="23" t="s">
        <v>6</v>
      </c>
      <c r="B129" s="22">
        <v>3.5836655515565216E-3</v>
      </c>
      <c r="C129" s="22">
        <v>16.145155482344897</v>
      </c>
      <c r="D129" s="22">
        <v>22.625113618116924</v>
      </c>
      <c r="E129" s="22">
        <v>5.4064697026577715</v>
      </c>
      <c r="F129" s="22">
        <v>0</v>
      </c>
      <c r="G129" s="22">
        <v>0</v>
      </c>
      <c r="H129" s="22">
        <v>0</v>
      </c>
      <c r="I129" s="22">
        <v>1.0043762299632728</v>
      </c>
      <c r="J129" s="22">
        <v>5.5745930891108033</v>
      </c>
      <c r="K129" s="22">
        <v>9.7183697143098102E-3</v>
      </c>
      <c r="L129" s="22">
        <v>0</v>
      </c>
      <c r="M129" s="22">
        <v>87.10581006592713</v>
      </c>
      <c r="N129" s="22">
        <v>2.0198279971580555E-5</v>
      </c>
      <c r="O129" s="22">
        <v>0</v>
      </c>
      <c r="P129" s="22">
        <v>0</v>
      </c>
      <c r="Q129" s="22">
        <v>1.2889889781140562</v>
      </c>
      <c r="R129" s="22">
        <v>15.464591971347359</v>
      </c>
      <c r="S129" s="22">
        <v>899.43342474712404</v>
      </c>
      <c r="T129" s="22">
        <v>3827.9336553811581</v>
      </c>
      <c r="U129" s="22">
        <v>9.9664411412235659E-6</v>
      </c>
      <c r="V129" s="22">
        <v>2.2564055836908676</v>
      </c>
      <c r="W129" s="22">
        <v>3.4475952708040625</v>
      </c>
      <c r="X129" s="22">
        <v>0</v>
      </c>
      <c r="Y129" s="22">
        <v>12.556822329458823</v>
      </c>
      <c r="Z129" s="22">
        <v>0.17000761231829639</v>
      </c>
      <c r="AA129" s="22">
        <v>0</v>
      </c>
      <c r="AB129" s="22">
        <v>0</v>
      </c>
      <c r="AC129" s="22">
        <v>0</v>
      </c>
      <c r="AD129" s="22">
        <v>0</v>
      </c>
      <c r="AE129" s="22">
        <v>2.7065169010976166E-3</v>
      </c>
      <c r="AF129" s="22">
        <v>0</v>
      </c>
      <c r="AG129" s="22">
        <v>0.63323414366698205</v>
      </c>
      <c r="AH129" s="22">
        <v>0</v>
      </c>
      <c r="AI129" s="22">
        <v>6.6501683730394636E-3</v>
      </c>
      <c r="AJ129" s="22">
        <v>1.3613801033269379E-3</v>
      </c>
      <c r="AK129" s="22">
        <v>0</v>
      </c>
      <c r="AL129" s="22">
        <v>1.2937315131279295E-3</v>
      </c>
      <c r="AM129" s="22">
        <v>0</v>
      </c>
      <c r="AN129" s="22">
        <v>9.8461742875742724E-5</v>
      </c>
      <c r="AO129" s="22">
        <v>2.4991464152057563E-5</v>
      </c>
      <c r="AP129" s="22">
        <v>3.1643981961881937E-2</v>
      </c>
      <c r="AQ129" s="22">
        <v>2446.2360787344396</v>
      </c>
      <c r="AR129" s="22">
        <v>0</v>
      </c>
      <c r="AS129" s="22">
        <v>3.9286179729377091</v>
      </c>
      <c r="AT129" s="22">
        <v>4.4329271138577426E-4</v>
      </c>
      <c r="AU129" s="22">
        <v>2.953891897620626E-5</v>
      </c>
      <c r="AV129" s="22">
        <v>6.4245080967848797E-2</v>
      </c>
      <c r="AW129" s="22">
        <v>39.040906423224982</v>
      </c>
      <c r="AX129" s="22">
        <v>1.9862265291498031</v>
      </c>
      <c r="AY129" s="22">
        <v>4.4995391630296634E-4</v>
      </c>
      <c r="AZ129" s="22">
        <v>0.74385323917742474</v>
      </c>
      <c r="BA129" s="22">
        <v>286.26255554833836</v>
      </c>
      <c r="BB129" s="22">
        <v>0</v>
      </c>
      <c r="BC129" s="22">
        <v>180.46417545391952</v>
      </c>
      <c r="BD129" s="22">
        <v>7859.8309374055489</v>
      </c>
      <c r="BF129" s="12" t="s">
        <v>60</v>
      </c>
      <c r="BG129" s="13">
        <f>B177+AJ177</f>
        <v>2123.4305468271536</v>
      </c>
      <c r="BH129" s="13">
        <f>SUM(C177,D177,G177,L177:U177,X177:Y177,AB177:AD177,AF177,AI177,AK177,AN177:AO177,AQ177,AT177:AW177,AZ177,AR177)</f>
        <v>136394.17766009257</v>
      </c>
      <c r="BI129" s="13">
        <f>SUM(F177,H177,V177:W177,AA177,AE177,AH177,AM177,AS177,AX177,BB177,AY177)</f>
        <v>18911.170284414613</v>
      </c>
      <c r="BJ129" s="13">
        <f>SUM(E177,I177,AG177,BA177)</f>
        <v>6068.64444838278</v>
      </c>
      <c r="BK129" s="13">
        <f>SUM(J177:K177,Z177,AL177,AP177)</f>
        <v>50995.584301120347</v>
      </c>
      <c r="BL129" s="13">
        <f>BC177</f>
        <v>0</v>
      </c>
      <c r="BM129" s="13">
        <f>SUM(BG129:BL129)</f>
        <v>214493.00724083744</v>
      </c>
    </row>
    <row r="130" spans="1:65" x14ac:dyDescent="0.3">
      <c r="A130" s="23" t="s">
        <v>7</v>
      </c>
      <c r="B130" s="22">
        <v>0</v>
      </c>
      <c r="C130" s="22">
        <v>0</v>
      </c>
      <c r="D130" s="22">
        <v>0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  <c r="AQ130" s="22"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F130" s="12" t="s">
        <v>61</v>
      </c>
      <c r="BG130" s="13">
        <f>B178+AJ178</f>
        <v>935206.21544479067</v>
      </c>
      <c r="BH130" s="13">
        <f>SUM(C178,D178,G178,L178:U178,X178:Y178,AB178:AD178,AF178,AI178,AK178,AN178:AO178,AQ178,AT178:AW178,AZ178,AR178)</f>
        <v>16271146.159735311</v>
      </c>
      <c r="BI130" s="13">
        <f>SUM(F178,H178,V178:W178,AA178,AE178,AH178,AM178,AS178,AX178,BB178,AY178)</f>
        <v>4519201.0128780641</v>
      </c>
      <c r="BJ130" s="13">
        <f>SUM(E178,I178,AG178,BA178)</f>
        <v>7086311.1261013448</v>
      </c>
      <c r="BK130" s="13">
        <f>SUM(J178:K178,Z178,AL178,AP178)</f>
        <v>22685035.338136915</v>
      </c>
      <c r="BL130" s="13">
        <f>BC178</f>
        <v>3898182.6808944275</v>
      </c>
      <c r="BM130" s="13">
        <f>SUM(BG130:BL130)</f>
        <v>55395082.533190854</v>
      </c>
    </row>
    <row r="131" spans="1:65" x14ac:dyDescent="0.3">
      <c r="A131" s="25" t="s">
        <v>8</v>
      </c>
      <c r="B131" s="22">
        <v>214.90417886458167</v>
      </c>
      <c r="C131" s="22">
        <v>1789.8981994308972</v>
      </c>
      <c r="D131" s="22">
        <v>70.029922146280441</v>
      </c>
      <c r="E131" s="22">
        <v>4.4149802124625168</v>
      </c>
      <c r="F131" s="22">
        <v>0</v>
      </c>
      <c r="G131" s="22">
        <v>0</v>
      </c>
      <c r="H131" s="22">
        <v>0</v>
      </c>
      <c r="I131" s="22">
        <v>0</v>
      </c>
      <c r="J131" s="22">
        <v>4730.4216723715563</v>
      </c>
      <c r="K131" s="22">
        <v>5951.678910783844</v>
      </c>
      <c r="L131" s="22">
        <v>0</v>
      </c>
      <c r="M131" s="22">
        <v>0</v>
      </c>
      <c r="N131" s="22">
        <v>7.371164515562417</v>
      </c>
      <c r="O131" s="22">
        <v>0</v>
      </c>
      <c r="P131" s="22">
        <v>15.763100242834918</v>
      </c>
      <c r="Q131" s="22">
        <v>273.28881885080477</v>
      </c>
      <c r="R131" s="22">
        <v>997.08121517669088</v>
      </c>
      <c r="S131" s="22">
        <v>14783.628778278389</v>
      </c>
      <c r="T131" s="22">
        <v>5.7888726562008502E-3</v>
      </c>
      <c r="U131" s="22">
        <v>14.807936254561778</v>
      </c>
      <c r="V131" s="22">
        <v>48.290775698027502</v>
      </c>
      <c r="W131" s="22">
        <v>332.56108597764523</v>
      </c>
      <c r="X131" s="22">
        <v>29.50781355287447</v>
      </c>
      <c r="Y131" s="22">
        <v>1692.0758996621967</v>
      </c>
      <c r="Z131" s="22">
        <v>1867.2973564685212</v>
      </c>
      <c r="AA131" s="22">
        <v>0</v>
      </c>
      <c r="AB131" s="22">
        <v>0</v>
      </c>
      <c r="AC131" s="22">
        <v>0.33189536562218214</v>
      </c>
      <c r="AD131" s="22">
        <v>0</v>
      </c>
      <c r="AE131" s="22">
        <v>44.211550099624631</v>
      </c>
      <c r="AF131" s="22">
        <v>0</v>
      </c>
      <c r="AG131" s="22">
        <v>41.384650619179887</v>
      </c>
      <c r="AH131" s="22">
        <v>0</v>
      </c>
      <c r="AI131" s="22">
        <v>1513.21517157934</v>
      </c>
      <c r="AJ131" s="22">
        <v>57.520168336230398</v>
      </c>
      <c r="AK131" s="22">
        <v>34.046289715335945</v>
      </c>
      <c r="AL131" s="22">
        <v>92.697217843744241</v>
      </c>
      <c r="AM131" s="22">
        <v>8113.7032111732997</v>
      </c>
      <c r="AN131" s="22">
        <v>17.943575610003908</v>
      </c>
      <c r="AO131" s="22">
        <v>35.128808902045492</v>
      </c>
      <c r="AP131" s="22">
        <v>508.64701443396268</v>
      </c>
      <c r="AQ131" s="22">
        <v>116.20390007635716</v>
      </c>
      <c r="AR131" s="22">
        <v>4.6310981249606802E-2</v>
      </c>
      <c r="AS131" s="22">
        <v>1877.6015497965586</v>
      </c>
      <c r="AT131" s="22">
        <v>0</v>
      </c>
      <c r="AU131" s="22">
        <v>0</v>
      </c>
      <c r="AV131" s="22">
        <v>32.022113909884375</v>
      </c>
      <c r="AW131" s="22">
        <v>2308.6410077772739</v>
      </c>
      <c r="AX131" s="22">
        <v>25.594535637282696</v>
      </c>
      <c r="AY131" s="22">
        <v>1168.6228785978906</v>
      </c>
      <c r="AZ131" s="22">
        <v>10121.799458010157</v>
      </c>
      <c r="BA131" s="22">
        <v>104096.96882933729</v>
      </c>
      <c r="BB131" s="22">
        <v>0</v>
      </c>
      <c r="BC131" s="22">
        <v>9701.4829218129435</v>
      </c>
      <c r="BD131" s="22">
        <v>172730.84065697566</v>
      </c>
    </row>
    <row r="132" spans="1:65" x14ac:dyDescent="0.3">
      <c r="A132" s="26" t="s">
        <v>9</v>
      </c>
      <c r="B132" s="22">
        <v>816588.4525911063</v>
      </c>
      <c r="C132" s="22">
        <v>30308.845245064131</v>
      </c>
      <c r="D132" s="22">
        <v>308296.75665371952</v>
      </c>
      <c r="E132" s="22">
        <v>65330.999120827721</v>
      </c>
      <c r="F132" s="22">
        <v>162.58970299171995</v>
      </c>
      <c r="G132" s="22">
        <v>1341.7702633747126</v>
      </c>
      <c r="H132" s="22">
        <v>1467.984502136334</v>
      </c>
      <c r="I132" s="22">
        <v>197615.84427645736</v>
      </c>
      <c r="J132" s="22">
        <v>0</v>
      </c>
      <c r="K132" s="22">
        <v>908733.98856322106</v>
      </c>
      <c r="L132" s="22">
        <v>6986.5232184575461</v>
      </c>
      <c r="M132" s="22">
        <v>3542.9873115718624</v>
      </c>
      <c r="N132" s="22">
        <v>3736.4457989806579</v>
      </c>
      <c r="O132" s="22">
        <v>11202.876606928699</v>
      </c>
      <c r="P132" s="22">
        <v>1232.0304273805134</v>
      </c>
      <c r="Q132" s="22">
        <v>4099.9765455457964</v>
      </c>
      <c r="R132" s="22">
        <v>260105.90498101502</v>
      </c>
      <c r="S132" s="22">
        <v>503392.27505806554</v>
      </c>
      <c r="T132" s="22">
        <v>31852.114044056947</v>
      </c>
      <c r="U132" s="22">
        <v>30161.909028021171</v>
      </c>
      <c r="V132" s="22">
        <v>1016429.1116550026</v>
      </c>
      <c r="W132" s="22">
        <v>11243.733144971578</v>
      </c>
      <c r="X132" s="22">
        <v>2519.396874265718</v>
      </c>
      <c r="Y132" s="22">
        <v>155712.09370770198</v>
      </c>
      <c r="Z132" s="22">
        <v>9491682.6393491011</v>
      </c>
      <c r="AA132" s="22">
        <v>1.6929412177876086</v>
      </c>
      <c r="AB132" s="22">
        <v>411.28823218196402</v>
      </c>
      <c r="AC132" s="22">
        <v>6454.2052916237635</v>
      </c>
      <c r="AD132" s="22">
        <v>321.22451377977131</v>
      </c>
      <c r="AE132" s="22">
        <v>92726.796242529745</v>
      </c>
      <c r="AF132" s="22">
        <v>5034.5995613760033</v>
      </c>
      <c r="AG132" s="22">
        <v>51143.047879410682</v>
      </c>
      <c r="AH132" s="22">
        <v>24019.591076405406</v>
      </c>
      <c r="AI132" s="22">
        <v>2131361.7987532592</v>
      </c>
      <c r="AJ132" s="22">
        <v>20738.406812368579</v>
      </c>
      <c r="AK132" s="22">
        <v>1098.6263750900002</v>
      </c>
      <c r="AL132" s="22">
        <v>502394.26174682163</v>
      </c>
      <c r="AM132" s="22">
        <v>543176.31361485331</v>
      </c>
      <c r="AN132" s="22">
        <v>13621.842879451675</v>
      </c>
      <c r="AO132" s="22">
        <v>9823.8511772222482</v>
      </c>
      <c r="AP132" s="22">
        <v>881505.98053355305</v>
      </c>
      <c r="AQ132" s="22">
        <v>27528.236097561352</v>
      </c>
      <c r="AR132" s="22">
        <v>52992.517547093135</v>
      </c>
      <c r="AS132" s="22">
        <v>139738.30552139715</v>
      </c>
      <c r="AT132" s="22">
        <v>2102.8213034146384</v>
      </c>
      <c r="AU132" s="22">
        <v>1561.1341896791905</v>
      </c>
      <c r="AV132" s="22">
        <v>50119.478406872127</v>
      </c>
      <c r="AW132" s="22">
        <v>17316.376248397282</v>
      </c>
      <c r="AX132" s="22">
        <v>112622.85684050263</v>
      </c>
      <c r="AY132" s="22">
        <v>198725.29312834621</v>
      </c>
      <c r="AZ132" s="22">
        <v>1757526.9512237548</v>
      </c>
      <c r="BA132" s="22">
        <v>4328449.6267680153</v>
      </c>
      <c r="BB132" s="22">
        <v>498446.12021105818</v>
      </c>
      <c r="BC132" s="22">
        <v>2936987.6433413709</v>
      </c>
      <c r="BD132" s="22">
        <v>28271698.137128565</v>
      </c>
    </row>
    <row r="133" spans="1:65" x14ac:dyDescent="0.3">
      <c r="A133" s="23" t="s">
        <v>360</v>
      </c>
      <c r="B133" s="22">
        <v>0</v>
      </c>
      <c r="C133" s="22">
        <v>0</v>
      </c>
      <c r="D133" s="22">
        <v>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530.51012439341775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1.7459195443144018</v>
      </c>
      <c r="BB133" s="22">
        <v>0</v>
      </c>
      <c r="BC133" s="22">
        <v>0</v>
      </c>
      <c r="BD133" s="22">
        <v>532.2560439377753</v>
      </c>
    </row>
    <row r="134" spans="1:65" x14ac:dyDescent="0.3">
      <c r="A134" s="23" t="s">
        <v>10</v>
      </c>
      <c r="B134" s="22">
        <v>8.0132595777676038E-5</v>
      </c>
      <c r="C134" s="22">
        <v>14.304956955492445</v>
      </c>
      <c r="D134" s="22">
        <v>0.15438361235838441</v>
      </c>
      <c r="E134" s="22">
        <v>1.2602165801104887E-4</v>
      </c>
      <c r="F134" s="22">
        <v>0</v>
      </c>
      <c r="G134" s="22">
        <v>5.0116989270600867E-6</v>
      </c>
      <c r="H134" s="22">
        <v>0</v>
      </c>
      <c r="I134" s="22">
        <v>8.9829134390762E-4</v>
      </c>
      <c r="J134" s="22">
        <v>1.00856749524984</v>
      </c>
      <c r="K134" s="22">
        <v>4.8954680352774775E-2</v>
      </c>
      <c r="L134" s="22">
        <v>0</v>
      </c>
      <c r="M134" s="22">
        <v>0</v>
      </c>
      <c r="N134" s="22">
        <v>1.17321117787788E-2</v>
      </c>
      <c r="O134" s="22">
        <v>302.99475828443542</v>
      </c>
      <c r="P134" s="22">
        <v>0</v>
      </c>
      <c r="Q134" s="22">
        <v>3.3481841632926571E-2</v>
      </c>
      <c r="R134" s="22">
        <v>10035.464287845236</v>
      </c>
      <c r="S134" s="22">
        <v>9832.5055261293764</v>
      </c>
      <c r="T134" s="22">
        <v>0</v>
      </c>
      <c r="U134" s="22">
        <v>154.20077299198505</v>
      </c>
      <c r="V134" s="22">
        <v>11.505875368651154</v>
      </c>
      <c r="W134" s="22">
        <v>4.2243187582785983E-5</v>
      </c>
      <c r="X134" s="22">
        <v>0.30874455016288715</v>
      </c>
      <c r="Y134" s="22">
        <v>7288.9214056823103</v>
      </c>
      <c r="Z134" s="22">
        <v>3.1671473341127443E-3</v>
      </c>
      <c r="AA134" s="22">
        <v>0</v>
      </c>
      <c r="AB134" s="22">
        <v>3.8282133972964999E-6</v>
      </c>
      <c r="AC134" s="22">
        <v>4.9034406886218108E-6</v>
      </c>
      <c r="AD134" s="22">
        <v>0</v>
      </c>
      <c r="AE134" s="22">
        <v>2.3638296006024632E-4</v>
      </c>
      <c r="AF134" s="22">
        <v>0</v>
      </c>
      <c r="AG134" s="22">
        <v>6.6996319031511315E-4</v>
      </c>
      <c r="AH134" s="22">
        <v>0</v>
      </c>
      <c r="AI134" s="22">
        <v>2984.7479595524574</v>
      </c>
      <c r="AJ134" s="22">
        <v>4.8927188392623253E-6</v>
      </c>
      <c r="AK134" s="22">
        <v>0.61233574077216235</v>
      </c>
      <c r="AL134" s="22">
        <v>5.9788958293494746E-2</v>
      </c>
      <c r="AM134" s="22">
        <v>1.6882003090105418E-4</v>
      </c>
      <c r="AN134" s="22">
        <v>8.740478550890094</v>
      </c>
      <c r="AO134" s="22">
        <v>0.1534414822022139</v>
      </c>
      <c r="AP134" s="22">
        <v>9.4754323352925075E-4</v>
      </c>
      <c r="AQ134" s="22">
        <v>3.1043494754907786E-6</v>
      </c>
      <c r="AR134" s="22">
        <v>1.3102939414906849E-5</v>
      </c>
      <c r="AS134" s="22">
        <v>5.7828215835716988E-4</v>
      </c>
      <c r="AT134" s="22">
        <v>8.9817578767564346</v>
      </c>
      <c r="AU134" s="22">
        <v>19.460042144718702</v>
      </c>
      <c r="AV134" s="22">
        <v>338.45257453334733</v>
      </c>
      <c r="AW134" s="22">
        <v>1.1926073305228372E-5</v>
      </c>
      <c r="AX134" s="22">
        <v>4.5438598513147669E-4</v>
      </c>
      <c r="AY134" s="22">
        <v>1.6742332617380342E-4</v>
      </c>
      <c r="AZ134" s="22">
        <v>3093.0448706570919</v>
      </c>
      <c r="BA134" s="22">
        <v>0.22647339427796312</v>
      </c>
      <c r="BB134" s="22">
        <v>6.5253137384327662E-5</v>
      </c>
      <c r="BC134" s="22">
        <v>350.51285881942749</v>
      </c>
      <c r="BD134" s="22">
        <v>34446.463677918837</v>
      </c>
    </row>
    <row r="135" spans="1:65" x14ac:dyDescent="0.3">
      <c r="A135" s="23" t="s">
        <v>11</v>
      </c>
      <c r="B135" s="22">
        <v>0</v>
      </c>
      <c r="C135" s="22">
        <v>0</v>
      </c>
      <c r="D135" s="22">
        <v>0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8.2895006816602894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8.233063333263433E-3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0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0</v>
      </c>
      <c r="BD135" s="22">
        <v>8.2977337449935522</v>
      </c>
    </row>
    <row r="136" spans="1:65" x14ac:dyDescent="0.3">
      <c r="A136" s="23" t="s">
        <v>12</v>
      </c>
      <c r="B136" s="22">
        <v>66.593073331283648</v>
      </c>
      <c r="C136" s="22">
        <v>3542.1762926349534</v>
      </c>
      <c r="D136" s="22">
        <v>521.34358926396965</v>
      </c>
      <c r="E136" s="22">
        <v>0.79550894413338491</v>
      </c>
      <c r="F136" s="22">
        <v>0</v>
      </c>
      <c r="G136" s="22">
        <v>447.71705730432359</v>
      </c>
      <c r="H136" s="22">
        <v>4.2511809250628233E-5</v>
      </c>
      <c r="I136" s="22">
        <v>16.695913229634137</v>
      </c>
      <c r="J136" s="22">
        <v>6971.811980261562</v>
      </c>
      <c r="K136" s="22">
        <v>5.4100198659773504</v>
      </c>
      <c r="L136" s="22">
        <v>232.98025533760531</v>
      </c>
      <c r="M136" s="22">
        <v>141.34368760609163</v>
      </c>
      <c r="N136" s="22">
        <v>0</v>
      </c>
      <c r="O136" s="22">
        <v>2410.1900290702683</v>
      </c>
      <c r="P136" s="22">
        <v>155.65893605824667</v>
      </c>
      <c r="Q136" s="22">
        <v>229.7353204810864</v>
      </c>
      <c r="R136" s="22">
        <v>54284.276138003945</v>
      </c>
      <c r="S136" s="22">
        <v>94952.828357460239</v>
      </c>
      <c r="T136" s="22">
        <v>23.240152499351787</v>
      </c>
      <c r="U136" s="22">
        <v>10209.103938644132</v>
      </c>
      <c r="V136" s="22">
        <v>46.904955070067153</v>
      </c>
      <c r="W136" s="22">
        <v>4.415621598084115E-3</v>
      </c>
      <c r="X136" s="22">
        <v>1510.0292214470728</v>
      </c>
      <c r="Y136" s="22">
        <v>28795.432004245384</v>
      </c>
      <c r="Z136" s="22">
        <v>51391.838745008929</v>
      </c>
      <c r="AA136" s="22">
        <v>0</v>
      </c>
      <c r="AB136" s="22">
        <v>37.961515079428402</v>
      </c>
      <c r="AC136" s="22">
        <v>50.20931122513845</v>
      </c>
      <c r="AD136" s="22">
        <v>134.81170837297904</v>
      </c>
      <c r="AE136" s="22">
        <v>1.245559975589879</v>
      </c>
      <c r="AF136" s="22">
        <v>4531.8768476333989</v>
      </c>
      <c r="AG136" s="22">
        <v>8.0434618520784475</v>
      </c>
      <c r="AH136" s="22">
        <v>0</v>
      </c>
      <c r="AI136" s="22">
        <v>7875.4482015079147</v>
      </c>
      <c r="AJ136" s="22">
        <v>1.6051942628260065E-2</v>
      </c>
      <c r="AK136" s="22">
        <v>47.839422684839946</v>
      </c>
      <c r="AL136" s="22">
        <v>385.3089978818706</v>
      </c>
      <c r="AM136" s="22">
        <v>1.8035581876543427E-2</v>
      </c>
      <c r="AN136" s="22">
        <v>49733.900114946489</v>
      </c>
      <c r="AO136" s="22">
        <v>2293.4468119983721</v>
      </c>
      <c r="AP136" s="22">
        <v>21.411248226702121</v>
      </c>
      <c r="AQ136" s="22">
        <v>2741.0469493228661</v>
      </c>
      <c r="AR136" s="22">
        <v>231.02057408409098</v>
      </c>
      <c r="AS136" s="22">
        <v>1040.2776198064494</v>
      </c>
      <c r="AT136" s="22">
        <v>75528.900867809192</v>
      </c>
      <c r="AU136" s="22">
        <v>418.93256202198597</v>
      </c>
      <c r="AV136" s="22">
        <v>173.08122386771163</v>
      </c>
      <c r="AW136" s="22">
        <v>239.5860875008556</v>
      </c>
      <c r="AX136" s="22">
        <v>23.273015883168004</v>
      </c>
      <c r="AY136" s="22">
        <v>8317.7651927983716</v>
      </c>
      <c r="AZ136" s="22">
        <v>7062.0207346706529</v>
      </c>
      <c r="BA136" s="22">
        <v>3289.356768318562</v>
      </c>
      <c r="BB136" s="22">
        <v>1.0740338695843003E-2</v>
      </c>
      <c r="BC136" s="22">
        <v>4128.7983591120465</v>
      </c>
      <c r="BD136" s="22">
        <v>424271.71761834552</v>
      </c>
    </row>
    <row r="137" spans="1:65" x14ac:dyDescent="0.3">
      <c r="A137" s="23" t="s">
        <v>13</v>
      </c>
      <c r="B137" s="22">
        <v>268.56114118752708</v>
      </c>
      <c r="C137" s="22">
        <v>1743.0902865843473</v>
      </c>
      <c r="D137" s="22">
        <v>25.990415329184628</v>
      </c>
      <c r="E137" s="22">
        <v>24.383635020651681</v>
      </c>
      <c r="F137" s="22">
        <v>0</v>
      </c>
      <c r="G137" s="22">
        <v>0.66270221074290858</v>
      </c>
      <c r="H137" s="22">
        <v>4.8694380411241315E-4</v>
      </c>
      <c r="I137" s="22">
        <v>82.577146809982068</v>
      </c>
      <c r="J137" s="22">
        <v>22756.519288504569</v>
      </c>
      <c r="K137" s="22">
        <v>1696.1165655193811</v>
      </c>
      <c r="L137" s="22">
        <v>6.9466471874410213E-2</v>
      </c>
      <c r="M137" s="22">
        <v>0</v>
      </c>
      <c r="N137" s="22">
        <v>1194.2186853182818</v>
      </c>
      <c r="O137" s="22">
        <v>0</v>
      </c>
      <c r="P137" s="22">
        <v>169.81733232662779</v>
      </c>
      <c r="Q137" s="22">
        <v>519.05820227771733</v>
      </c>
      <c r="R137" s="22">
        <v>501.04128188028631</v>
      </c>
      <c r="S137" s="22">
        <v>15527.260547575614</v>
      </c>
      <c r="T137" s="22">
        <v>6.6147534201026605</v>
      </c>
      <c r="U137" s="22">
        <v>131.51951485966825</v>
      </c>
      <c r="V137" s="22">
        <v>40.127228759305702</v>
      </c>
      <c r="W137" s="22">
        <v>1.4677503175893887</v>
      </c>
      <c r="X137" s="22">
        <v>11.225778715289747</v>
      </c>
      <c r="Y137" s="22">
        <v>847.57535348367401</v>
      </c>
      <c r="Z137" s="22">
        <v>674.89859138678901</v>
      </c>
      <c r="AA137" s="22">
        <v>0</v>
      </c>
      <c r="AB137" s="22">
        <v>21.327718002907361</v>
      </c>
      <c r="AC137" s="22">
        <v>78.484544289395828</v>
      </c>
      <c r="AD137" s="22">
        <v>8.9965763246463132E-2</v>
      </c>
      <c r="AE137" s="22">
        <v>18.371691180819994</v>
      </c>
      <c r="AF137" s="22">
        <v>0.20325375103994101</v>
      </c>
      <c r="AG137" s="22">
        <v>31.308970751369404</v>
      </c>
      <c r="AH137" s="22">
        <v>0</v>
      </c>
      <c r="AI137" s="22">
        <v>3227.7703029244162</v>
      </c>
      <c r="AJ137" s="22">
        <v>22.659288276418501</v>
      </c>
      <c r="AK137" s="22">
        <v>936.65344252508532</v>
      </c>
      <c r="AL137" s="22">
        <v>23.665013848945751</v>
      </c>
      <c r="AM137" s="22">
        <v>33.021250574664172</v>
      </c>
      <c r="AN137" s="22">
        <v>811.21476126409857</v>
      </c>
      <c r="AO137" s="22">
        <v>17.244947886447683</v>
      </c>
      <c r="AP137" s="22">
        <v>207.16588319044328</v>
      </c>
      <c r="AQ137" s="22">
        <v>0.12827368534563519</v>
      </c>
      <c r="AR137" s="22">
        <v>2.0066668261259335</v>
      </c>
      <c r="AS137" s="22">
        <v>66.943519616164906</v>
      </c>
      <c r="AT137" s="22">
        <v>8.6816819214012941</v>
      </c>
      <c r="AU137" s="22">
        <v>0.16150572621742923</v>
      </c>
      <c r="AV137" s="22">
        <v>717.69118406284929</v>
      </c>
      <c r="AW137" s="22">
        <v>1251.9916284380627</v>
      </c>
      <c r="AX137" s="22">
        <v>261.61429177019767</v>
      </c>
      <c r="AY137" s="22">
        <v>45.713347951778154</v>
      </c>
      <c r="AZ137" s="22">
        <v>1876.5039758297376</v>
      </c>
      <c r="BA137" s="22">
        <v>5715.3871137811911</v>
      </c>
      <c r="BB137" s="22">
        <v>2.2411734768991058</v>
      </c>
      <c r="BC137" s="22">
        <v>4307.1680760339432</v>
      </c>
      <c r="BD137" s="22">
        <v>65908.20962825224</v>
      </c>
    </row>
    <row r="138" spans="1:65" x14ac:dyDescent="0.3">
      <c r="A138" s="23" t="s">
        <v>14</v>
      </c>
      <c r="B138" s="22">
        <v>7.7037048695549517E-4</v>
      </c>
      <c r="C138" s="22">
        <v>111.7818571686558</v>
      </c>
      <c r="D138" s="22">
        <v>1.2899978752347862E-4</v>
      </c>
      <c r="E138" s="22">
        <v>1.7735111092660878</v>
      </c>
      <c r="F138" s="22">
        <v>0</v>
      </c>
      <c r="G138" s="22">
        <v>1.6997831683251848E-8</v>
      </c>
      <c r="H138" s="22">
        <v>1.2946681798743495E-6</v>
      </c>
      <c r="I138" s="22">
        <v>0.17109717807145561</v>
      </c>
      <c r="J138" s="22">
        <v>19.976894337822056</v>
      </c>
      <c r="K138" s="22">
        <v>4.7834569575852488E-4</v>
      </c>
      <c r="L138" s="22">
        <v>0</v>
      </c>
      <c r="M138" s="22">
        <v>0</v>
      </c>
      <c r="N138" s="22">
        <v>1.2180154618828097E-5</v>
      </c>
      <c r="O138" s="22">
        <v>2.1122992347732765</v>
      </c>
      <c r="P138" s="22">
        <v>0</v>
      </c>
      <c r="Q138" s="22">
        <v>952.40867385858235</v>
      </c>
      <c r="R138" s="22">
        <v>7.7871020778898332E-3</v>
      </c>
      <c r="S138" s="22">
        <v>850.22514027562318</v>
      </c>
      <c r="T138" s="22">
        <v>4.249457920812962E-9</v>
      </c>
      <c r="U138" s="22">
        <v>5.2923194430593483</v>
      </c>
      <c r="V138" s="22">
        <v>0.52238082449916778</v>
      </c>
      <c r="W138" s="22">
        <v>6.1645469571260055E-6</v>
      </c>
      <c r="X138" s="22">
        <v>1.1077664308428283E-6</v>
      </c>
      <c r="Y138" s="22">
        <v>4.2967941971224599</v>
      </c>
      <c r="Z138" s="22">
        <v>25.628642366104462</v>
      </c>
      <c r="AA138" s="22">
        <v>0</v>
      </c>
      <c r="AB138" s="22">
        <v>415.21915989972575</v>
      </c>
      <c r="AC138" s="22">
        <v>49.22085457145711</v>
      </c>
      <c r="AD138" s="22">
        <v>1.3459449721188259E-5</v>
      </c>
      <c r="AE138" s="22">
        <v>0.44262244593208577</v>
      </c>
      <c r="AF138" s="22">
        <v>0.18524392499842721</v>
      </c>
      <c r="AG138" s="22">
        <v>1.1649269972471664E-2</v>
      </c>
      <c r="AH138" s="22">
        <v>0</v>
      </c>
      <c r="AI138" s="22">
        <v>41.048728608420063</v>
      </c>
      <c r="AJ138" s="22">
        <v>2.0406580254102258E-5</v>
      </c>
      <c r="AK138" s="22">
        <v>4.249457920812963E-7</v>
      </c>
      <c r="AL138" s="22">
        <v>4.5710858506877346E-3</v>
      </c>
      <c r="AM138" s="22">
        <v>3.6484429222126495E-5</v>
      </c>
      <c r="AN138" s="22">
        <v>9.2589571951333223E-5</v>
      </c>
      <c r="AO138" s="22">
        <v>1.577081931122863E-5</v>
      </c>
      <c r="AP138" s="22">
        <v>1.1250276068989536E-3</v>
      </c>
      <c r="AQ138" s="22">
        <v>0</v>
      </c>
      <c r="AR138" s="22">
        <v>318.08189248283526</v>
      </c>
      <c r="AS138" s="22">
        <v>4.6296273778348386E-5</v>
      </c>
      <c r="AT138" s="22">
        <v>25.110849413660286</v>
      </c>
      <c r="AU138" s="22">
        <v>1.0108605469316486E-5</v>
      </c>
      <c r="AV138" s="22">
        <v>9.5678697813763355E-4</v>
      </c>
      <c r="AW138" s="22">
        <v>209.05298904086061</v>
      </c>
      <c r="AX138" s="22">
        <v>5.0837681592659096E-6</v>
      </c>
      <c r="AY138" s="22">
        <v>0</v>
      </c>
      <c r="AZ138" s="22">
        <v>2.8200957721084227E-3</v>
      </c>
      <c r="BA138" s="22">
        <v>4.1109425066589651</v>
      </c>
      <c r="BB138" s="22">
        <v>15.640248264394817</v>
      </c>
      <c r="BC138" s="22">
        <v>376.0957125661127</v>
      </c>
      <c r="BD138" s="22">
        <v>3428.4294021956916</v>
      </c>
    </row>
    <row r="139" spans="1:65" x14ac:dyDescent="0.3">
      <c r="A139" s="23" t="s">
        <v>15</v>
      </c>
      <c r="B139" s="22">
        <v>35.605223413439447</v>
      </c>
      <c r="C139" s="22">
        <v>105.75488407288822</v>
      </c>
      <c r="D139" s="22">
        <v>13.34267552345726</v>
      </c>
      <c r="E139" s="22">
        <v>26.462211787271237</v>
      </c>
      <c r="F139" s="22">
        <v>0</v>
      </c>
      <c r="G139" s="22">
        <v>1.0270783035126385E-3</v>
      </c>
      <c r="H139" s="22">
        <v>3.8531447439912902E-3</v>
      </c>
      <c r="I139" s="22">
        <v>469.29109994361727</v>
      </c>
      <c r="J139" s="22">
        <v>355.39968154992454</v>
      </c>
      <c r="K139" s="22">
        <v>10.562034769815353</v>
      </c>
      <c r="L139" s="22">
        <v>60.327771574487798</v>
      </c>
      <c r="M139" s="22">
        <v>0</v>
      </c>
      <c r="N139" s="22">
        <v>1.6926136352481316E-2</v>
      </c>
      <c r="O139" s="22">
        <v>9.238747326152458</v>
      </c>
      <c r="P139" s="22">
        <v>618.46858602844702</v>
      </c>
      <c r="Q139" s="22">
        <v>0</v>
      </c>
      <c r="R139" s="22">
        <v>333.82219814721407</v>
      </c>
      <c r="S139" s="22">
        <v>340.13515520485487</v>
      </c>
      <c r="T139" s="22">
        <v>4.6323628333011596E-2</v>
      </c>
      <c r="U139" s="22">
        <v>0.5870734362733051</v>
      </c>
      <c r="V139" s="22">
        <v>16.011533638731091</v>
      </c>
      <c r="W139" s="22">
        <v>0.28900634767530381</v>
      </c>
      <c r="X139" s="22">
        <v>4.207813589366784E-3</v>
      </c>
      <c r="Y139" s="22">
        <v>24.155956366871553</v>
      </c>
      <c r="Z139" s="22">
        <v>35.908006324311572</v>
      </c>
      <c r="AA139" s="22">
        <v>0</v>
      </c>
      <c r="AB139" s="22">
        <v>49.286319991361651</v>
      </c>
      <c r="AC139" s="22">
        <v>142.90377937153519</v>
      </c>
      <c r="AD139" s="22">
        <v>4.0057528837423674E-2</v>
      </c>
      <c r="AE139" s="22">
        <v>0.70478525879155618</v>
      </c>
      <c r="AF139" s="22">
        <v>0</v>
      </c>
      <c r="AG139" s="22">
        <v>142.12675489245606</v>
      </c>
      <c r="AH139" s="22">
        <v>0</v>
      </c>
      <c r="AI139" s="22">
        <v>39.117239247105339</v>
      </c>
      <c r="AJ139" s="22">
        <v>3.5784282060030788</v>
      </c>
      <c r="AK139" s="22">
        <v>103.51177599975767</v>
      </c>
      <c r="AL139" s="22">
        <v>13.929532248013821</v>
      </c>
      <c r="AM139" s="22">
        <v>5.8711744061433926</v>
      </c>
      <c r="AN139" s="22">
        <v>71.91542666077757</v>
      </c>
      <c r="AO139" s="22">
        <v>2.1530381126059192E-2</v>
      </c>
      <c r="AP139" s="22">
        <v>51.871923089412562</v>
      </c>
      <c r="AQ139" s="22">
        <v>1.4748377610997607</v>
      </c>
      <c r="AR139" s="22">
        <v>1419.8827758200393</v>
      </c>
      <c r="AS139" s="22">
        <v>286.60555587590045</v>
      </c>
      <c r="AT139" s="22">
        <v>4.8275962896383096</v>
      </c>
      <c r="AU139" s="22">
        <v>5.5791027910592845E-5</v>
      </c>
      <c r="AV139" s="22">
        <v>12.652761978291284</v>
      </c>
      <c r="AW139" s="22">
        <v>33.047962863691382</v>
      </c>
      <c r="AX139" s="22">
        <v>8.3856107961963655</v>
      </c>
      <c r="AY139" s="22">
        <v>62.337667196740789</v>
      </c>
      <c r="AZ139" s="22">
        <v>26.516424647095704</v>
      </c>
      <c r="BA139" s="22">
        <v>850.72085783195826</v>
      </c>
      <c r="BB139" s="22">
        <v>1.4861246114773668E-2</v>
      </c>
      <c r="BC139" s="22">
        <v>2261.2675496921424</v>
      </c>
      <c r="BD139" s="22">
        <v>8048.0474283280128</v>
      </c>
    </row>
    <row r="140" spans="1:65" x14ac:dyDescent="0.3">
      <c r="A140" s="23" t="s">
        <v>16</v>
      </c>
      <c r="B140" s="22">
        <v>140.87080864082102</v>
      </c>
      <c r="C140" s="22">
        <v>617.59437198768023</v>
      </c>
      <c r="D140" s="22">
        <v>11092.030929489685</v>
      </c>
      <c r="E140" s="22">
        <v>1182.1861507237272</v>
      </c>
      <c r="F140" s="22">
        <v>84.594725749281778</v>
      </c>
      <c r="G140" s="22">
        <v>19.668673618948443</v>
      </c>
      <c r="H140" s="22">
        <v>6.9398055997667712E-2</v>
      </c>
      <c r="I140" s="22">
        <v>8535.3297638434924</v>
      </c>
      <c r="J140" s="22">
        <v>237040.96146345377</v>
      </c>
      <c r="K140" s="22">
        <v>6002.4656470660875</v>
      </c>
      <c r="L140" s="22">
        <v>1676.8640287378462</v>
      </c>
      <c r="M140" s="22">
        <v>2.248655422897575</v>
      </c>
      <c r="N140" s="22">
        <v>621.21372168982293</v>
      </c>
      <c r="O140" s="22">
        <v>3577.8325453320331</v>
      </c>
      <c r="P140" s="22">
        <v>41.286443939103755</v>
      </c>
      <c r="Q140" s="22">
        <v>4015.2109367485718</v>
      </c>
      <c r="R140" s="22">
        <v>0</v>
      </c>
      <c r="S140" s="22">
        <v>3842.3301066555155</v>
      </c>
      <c r="T140" s="22">
        <v>103.11184005582852</v>
      </c>
      <c r="U140" s="22">
        <v>1541.6605018885671</v>
      </c>
      <c r="V140" s="22">
        <v>5788.2650687629703</v>
      </c>
      <c r="W140" s="22">
        <v>211.54058119558763</v>
      </c>
      <c r="X140" s="22">
        <v>788.14979495225998</v>
      </c>
      <c r="Y140" s="22">
        <v>45238.38340581891</v>
      </c>
      <c r="Z140" s="22">
        <v>14246.845909677766</v>
      </c>
      <c r="AA140" s="22">
        <v>0</v>
      </c>
      <c r="AB140" s="22">
        <v>30.754317190193067</v>
      </c>
      <c r="AC140" s="22">
        <v>52.692252546415254</v>
      </c>
      <c r="AD140" s="22">
        <v>4237.8392097509286</v>
      </c>
      <c r="AE140" s="22">
        <v>34.501982633511219</v>
      </c>
      <c r="AF140" s="22">
        <v>191.22833290879308</v>
      </c>
      <c r="AG140" s="22">
        <v>272.09792011409536</v>
      </c>
      <c r="AH140" s="22">
        <v>0</v>
      </c>
      <c r="AI140" s="22">
        <v>126510.80062078552</v>
      </c>
      <c r="AJ140" s="22">
        <v>13.566338400054356</v>
      </c>
      <c r="AK140" s="22">
        <v>16.583440607836646</v>
      </c>
      <c r="AL140" s="22">
        <v>666.88880505210591</v>
      </c>
      <c r="AM140" s="22">
        <v>195.60913952561998</v>
      </c>
      <c r="AN140" s="22">
        <v>2592.9504769710925</v>
      </c>
      <c r="AO140" s="22">
        <v>2339.3358710615407</v>
      </c>
      <c r="AP140" s="22">
        <v>16594.698726329359</v>
      </c>
      <c r="AQ140" s="22">
        <v>1339.8838991840805</v>
      </c>
      <c r="AR140" s="22">
        <v>46990.36823726516</v>
      </c>
      <c r="AS140" s="22">
        <v>21186.471851394403</v>
      </c>
      <c r="AT140" s="22">
        <v>258.06198193901304</v>
      </c>
      <c r="AU140" s="22">
        <v>38.570242460752254</v>
      </c>
      <c r="AV140" s="22">
        <v>3438.9266366924162</v>
      </c>
      <c r="AW140" s="22">
        <v>26759.77503206574</v>
      </c>
      <c r="AX140" s="22">
        <v>199.66357849147369</v>
      </c>
      <c r="AY140" s="22">
        <v>8974.1375494864897</v>
      </c>
      <c r="AZ140" s="22">
        <v>31066.866271013856</v>
      </c>
      <c r="BA140" s="22">
        <v>35476.963464232991</v>
      </c>
      <c r="BB140" s="22">
        <v>47.415234805666707</v>
      </c>
      <c r="BC140" s="22">
        <v>147591.96194848276</v>
      </c>
      <c r="BD140" s="22">
        <v>823529.32883489924</v>
      </c>
    </row>
    <row r="141" spans="1:65" x14ac:dyDescent="0.3">
      <c r="A141" s="23" t="s">
        <v>17</v>
      </c>
      <c r="B141" s="22">
        <v>31820.568526737505</v>
      </c>
      <c r="C141" s="22">
        <v>133313.29231700214</v>
      </c>
      <c r="D141" s="22">
        <v>57383.39047257194</v>
      </c>
      <c r="E141" s="22">
        <v>3239.5926155599359</v>
      </c>
      <c r="F141" s="22">
        <v>0.42966299270468533</v>
      </c>
      <c r="G141" s="22">
        <v>2411.7882886959696</v>
      </c>
      <c r="H141" s="22">
        <v>1.4480736247483467E-2</v>
      </c>
      <c r="I141" s="22">
        <v>3054.1725665759755</v>
      </c>
      <c r="J141" s="22">
        <v>275659.57034036377</v>
      </c>
      <c r="K141" s="22">
        <v>16617.096370400879</v>
      </c>
      <c r="L141" s="22">
        <v>4627.9078129190411</v>
      </c>
      <c r="M141" s="22">
        <v>11335.407666019384</v>
      </c>
      <c r="N141" s="22">
        <v>41660.274296587479</v>
      </c>
      <c r="O141" s="22">
        <v>38481.451139502882</v>
      </c>
      <c r="P141" s="22">
        <v>6381.7954128527581</v>
      </c>
      <c r="Q141" s="22">
        <v>11043.328706020286</v>
      </c>
      <c r="R141" s="22">
        <v>655552.50559339381</v>
      </c>
      <c r="S141" s="22">
        <v>0</v>
      </c>
      <c r="T141" s="22">
        <v>9080.2901978833197</v>
      </c>
      <c r="U141" s="22">
        <v>59568.786875938509</v>
      </c>
      <c r="V141" s="22">
        <v>10809.849080482842</v>
      </c>
      <c r="W141" s="22">
        <v>1101.7248831829147</v>
      </c>
      <c r="X141" s="22">
        <v>13540.040327964809</v>
      </c>
      <c r="Y141" s="22">
        <v>266000.49713458132</v>
      </c>
      <c r="Z141" s="22">
        <v>334737.86452741281</v>
      </c>
      <c r="AA141" s="22">
        <v>45.243255848574208</v>
      </c>
      <c r="AB141" s="22">
        <v>1391.5249079677878</v>
      </c>
      <c r="AC141" s="22">
        <v>3968.3484087652628</v>
      </c>
      <c r="AD141" s="22">
        <v>21253.376447280389</v>
      </c>
      <c r="AE141" s="22">
        <v>17086.166280597827</v>
      </c>
      <c r="AF141" s="22">
        <v>7003.4656157697063</v>
      </c>
      <c r="AG141" s="22">
        <v>10344.586766741342</v>
      </c>
      <c r="AH141" s="22">
        <v>37.506749147598221</v>
      </c>
      <c r="AI141" s="22">
        <v>285522.66519252706</v>
      </c>
      <c r="AJ141" s="22">
        <v>1257.8511179828195</v>
      </c>
      <c r="AK141" s="22">
        <v>4624.189562713661</v>
      </c>
      <c r="AL141" s="22">
        <v>39000.009273966432</v>
      </c>
      <c r="AM141" s="22">
        <v>15461.68401803155</v>
      </c>
      <c r="AN141" s="22">
        <v>305442.80711033952</v>
      </c>
      <c r="AO141" s="22">
        <v>22984.891671233392</v>
      </c>
      <c r="AP141" s="22">
        <v>6366.1143399089124</v>
      </c>
      <c r="AQ141" s="22">
        <v>31929.064184357907</v>
      </c>
      <c r="AR141" s="22">
        <v>13883.216555096029</v>
      </c>
      <c r="AS141" s="22">
        <v>6627.4594114504143</v>
      </c>
      <c r="AT141" s="22">
        <v>14947.739430534093</v>
      </c>
      <c r="AU141" s="22">
        <v>4167.0678102889515</v>
      </c>
      <c r="AV141" s="22">
        <v>68438.427068635938</v>
      </c>
      <c r="AW141" s="22">
        <v>44775.638413475164</v>
      </c>
      <c r="AX141" s="22">
        <v>28490.702093851007</v>
      </c>
      <c r="AY141" s="22">
        <v>38837.091668439847</v>
      </c>
      <c r="AZ141" s="22">
        <v>770281.84592073236</v>
      </c>
      <c r="BA141" s="22">
        <v>361019.52791110624</v>
      </c>
      <c r="BB141" s="22">
        <v>455.87907603818121</v>
      </c>
      <c r="BC141" s="22">
        <v>300735.7105393128</v>
      </c>
      <c r="BD141" s="22">
        <v>4413801.4400985204</v>
      </c>
    </row>
    <row r="142" spans="1:65" x14ac:dyDescent="0.3">
      <c r="A142" s="23" t="s">
        <v>18</v>
      </c>
      <c r="B142" s="22">
        <v>1.204293026187487E-4</v>
      </c>
      <c r="C142" s="22">
        <v>5.1669316231063387E-3</v>
      </c>
      <c r="D142" s="22">
        <v>825.66569444464415</v>
      </c>
      <c r="E142" s="22">
        <v>1.9340172939709061E-3</v>
      </c>
      <c r="F142" s="22">
        <v>0</v>
      </c>
      <c r="G142" s="22">
        <v>11007.312373691962</v>
      </c>
      <c r="H142" s="22">
        <v>0</v>
      </c>
      <c r="I142" s="22">
        <v>3.3752125359128173E-2</v>
      </c>
      <c r="J142" s="22">
        <v>1.1467197578692196</v>
      </c>
      <c r="K142" s="22">
        <v>3.2658641562607866E-4</v>
      </c>
      <c r="L142" s="22">
        <v>105.61991123660326</v>
      </c>
      <c r="M142" s="22">
        <v>9405.6599513357687</v>
      </c>
      <c r="N142" s="22">
        <v>10.281625719112663</v>
      </c>
      <c r="O142" s="22">
        <v>616.26280032080945</v>
      </c>
      <c r="P142" s="22">
        <v>0</v>
      </c>
      <c r="Q142" s="22">
        <v>103.0162049574587</v>
      </c>
      <c r="R142" s="22">
        <v>95.111528376986854</v>
      </c>
      <c r="S142" s="22">
        <v>7558.70261713735</v>
      </c>
      <c r="T142" s="22">
        <v>0</v>
      </c>
      <c r="U142" s="22">
        <v>3784.1426072881181</v>
      </c>
      <c r="V142" s="22">
        <v>8.5367450679338273</v>
      </c>
      <c r="W142" s="22">
        <v>0</v>
      </c>
      <c r="X142" s="22">
        <v>0</v>
      </c>
      <c r="Y142" s="22">
        <v>365.43228161593623</v>
      </c>
      <c r="Z142" s="22">
        <v>5.7131163320970155E-3</v>
      </c>
      <c r="AA142" s="22">
        <v>0</v>
      </c>
      <c r="AB142" s="22">
        <v>0</v>
      </c>
      <c r="AC142" s="22">
        <v>0</v>
      </c>
      <c r="AD142" s="22">
        <v>0</v>
      </c>
      <c r="AE142" s="22">
        <v>9.0952667941759539E-5</v>
      </c>
      <c r="AF142" s="22">
        <v>1267.5984504413211</v>
      </c>
      <c r="AG142" s="22">
        <v>2.1279872582717036E-2</v>
      </c>
      <c r="AH142" s="22">
        <v>0</v>
      </c>
      <c r="AI142" s="22">
        <v>2397.2294605102888</v>
      </c>
      <c r="AJ142" s="22">
        <v>4.5749262615060007E-5</v>
      </c>
      <c r="AK142" s="22">
        <v>0</v>
      </c>
      <c r="AL142" s="22">
        <v>4.3475927555299867E-5</v>
      </c>
      <c r="AM142" s="22">
        <v>0</v>
      </c>
      <c r="AN142" s="22">
        <v>2913.280044753626</v>
      </c>
      <c r="AO142" s="22">
        <v>246.33655515341283</v>
      </c>
      <c r="AP142" s="22">
        <v>1517.6942495809196</v>
      </c>
      <c r="AQ142" s="22">
        <v>32824.454232866105</v>
      </c>
      <c r="AR142" s="22">
        <v>0</v>
      </c>
      <c r="AS142" s="22">
        <v>8.3202634515925744E-5</v>
      </c>
      <c r="AT142" s="22">
        <v>82.917253992008341</v>
      </c>
      <c r="AU142" s="22">
        <v>8.5974597475111801E-4</v>
      </c>
      <c r="AV142" s="22">
        <v>528.68338630270114</v>
      </c>
      <c r="AW142" s="22">
        <v>56.190768887625303</v>
      </c>
      <c r="AX142" s="22">
        <v>0</v>
      </c>
      <c r="AY142" s="22">
        <v>4.858589257495418E-2</v>
      </c>
      <c r="AZ142" s="22">
        <v>1543.7392509339788</v>
      </c>
      <c r="BA142" s="22">
        <v>9.783547740835866</v>
      </c>
      <c r="BB142" s="22">
        <v>0</v>
      </c>
      <c r="BC142" s="22">
        <v>831.23459057951004</v>
      </c>
      <c r="BD142" s="22">
        <v>78106.150854790816</v>
      </c>
    </row>
    <row r="143" spans="1:65" x14ac:dyDescent="0.3">
      <c r="A143" s="23" t="s">
        <v>19</v>
      </c>
      <c r="B143" s="22">
        <v>0.29229065831022333</v>
      </c>
      <c r="C143" s="22">
        <v>247.41651051597674</v>
      </c>
      <c r="D143" s="22">
        <v>6.6082721076377782</v>
      </c>
      <c r="E143" s="22">
        <v>1.8899322613048606</v>
      </c>
      <c r="F143" s="22">
        <v>0</v>
      </c>
      <c r="G143" s="22">
        <v>60.218808624298873</v>
      </c>
      <c r="H143" s="22">
        <v>3.4616455760246961E-5</v>
      </c>
      <c r="I143" s="22">
        <v>12.721049852959425</v>
      </c>
      <c r="J143" s="22">
        <v>851.87852472344616</v>
      </c>
      <c r="K143" s="22">
        <v>41.459259334732273</v>
      </c>
      <c r="L143" s="22">
        <v>1.1346190406153669</v>
      </c>
      <c r="M143" s="22">
        <v>0</v>
      </c>
      <c r="N143" s="22">
        <v>39.192266926692184</v>
      </c>
      <c r="O143" s="22">
        <v>6.9669564131088446</v>
      </c>
      <c r="P143" s="22">
        <v>7.8019640276644508E-6</v>
      </c>
      <c r="Q143" s="22">
        <v>4.5628751460927104</v>
      </c>
      <c r="R143" s="22">
        <v>550.96370820546917</v>
      </c>
      <c r="S143" s="22">
        <v>12304.511133170545</v>
      </c>
      <c r="T143" s="22">
        <v>1.5179711656911974</v>
      </c>
      <c r="U143" s="22">
        <v>0</v>
      </c>
      <c r="V143" s="22">
        <v>32.168500965204949</v>
      </c>
      <c r="W143" s="22">
        <v>3.5913679160841191E-2</v>
      </c>
      <c r="X143" s="22">
        <v>0.7681172300773379</v>
      </c>
      <c r="Y143" s="22">
        <v>40.10845152231466</v>
      </c>
      <c r="Z143" s="22">
        <v>12.527916077247154</v>
      </c>
      <c r="AA143" s="22">
        <v>0</v>
      </c>
      <c r="AB143" s="22">
        <v>4.5145386691349178E-3</v>
      </c>
      <c r="AC143" s="22">
        <v>4.1496012017026374E-3</v>
      </c>
      <c r="AD143" s="22">
        <v>3.598747950042303E-4</v>
      </c>
      <c r="AE143" s="22">
        <v>27.003127940825525</v>
      </c>
      <c r="AF143" s="22">
        <v>0</v>
      </c>
      <c r="AG143" s="22">
        <v>78.318052573072436</v>
      </c>
      <c r="AH143" s="22">
        <v>0</v>
      </c>
      <c r="AI143" s="22">
        <v>563.32115119008972</v>
      </c>
      <c r="AJ143" s="22">
        <v>1.4697647661008686E-2</v>
      </c>
      <c r="AK143" s="22">
        <v>10.012302679634018</v>
      </c>
      <c r="AL143" s="22">
        <v>0.65118387232402564</v>
      </c>
      <c r="AM143" s="22">
        <v>3.179783786509748</v>
      </c>
      <c r="AN143" s="22">
        <v>612.12199747832483</v>
      </c>
      <c r="AO143" s="22">
        <v>0.28842994731580274</v>
      </c>
      <c r="AP143" s="22">
        <v>18.356437692056737</v>
      </c>
      <c r="AQ143" s="22">
        <v>629.02410275166642</v>
      </c>
      <c r="AR143" s="22">
        <v>31.784690597196398</v>
      </c>
      <c r="AS143" s="22">
        <v>7.5116829428981253</v>
      </c>
      <c r="AT143" s="22">
        <v>1350.7432462610686</v>
      </c>
      <c r="AU143" s="22">
        <v>36.063484465979457</v>
      </c>
      <c r="AV143" s="22">
        <v>10.546218936288868</v>
      </c>
      <c r="AW143" s="22">
        <v>109.86299385011851</v>
      </c>
      <c r="AX143" s="22">
        <v>15.656998530177058</v>
      </c>
      <c r="AY143" s="22">
        <v>139.19011713919431</v>
      </c>
      <c r="AZ143" s="22">
        <v>3944.2383247814355</v>
      </c>
      <c r="BA143" s="22">
        <v>2406.7168189905578</v>
      </c>
      <c r="BB143" s="22">
        <v>5.4686113240437234E-2</v>
      </c>
      <c r="BC143" s="22">
        <v>391.28219197587697</v>
      </c>
      <c r="BD143" s="22">
        <v>24602.894866197483</v>
      </c>
    </row>
    <row r="144" spans="1:65" x14ac:dyDescent="0.3">
      <c r="A144" s="23" t="s">
        <v>20</v>
      </c>
      <c r="B144" s="22">
        <v>442.16992174486353</v>
      </c>
      <c r="C144" s="22">
        <v>0.97962712265409413</v>
      </c>
      <c r="D144" s="22">
        <v>15666.733746848457</v>
      </c>
      <c r="E144" s="22">
        <v>30.134894630118797</v>
      </c>
      <c r="F144" s="22">
        <v>0</v>
      </c>
      <c r="G144" s="22">
        <v>449.05414936408386</v>
      </c>
      <c r="H144" s="22">
        <v>9.977097240788789E-3</v>
      </c>
      <c r="I144" s="22">
        <v>1632.1345629976092</v>
      </c>
      <c r="J144" s="22">
        <v>57122.371639464451</v>
      </c>
      <c r="K144" s="22">
        <v>3791.0783145024106</v>
      </c>
      <c r="L144" s="22">
        <v>955.85371938580784</v>
      </c>
      <c r="M144" s="22">
        <v>0</v>
      </c>
      <c r="N144" s="22">
        <v>702.79363307791186</v>
      </c>
      <c r="O144" s="22">
        <v>469.58105222820831</v>
      </c>
      <c r="P144" s="22">
        <v>2.2486690813256459E-3</v>
      </c>
      <c r="Q144" s="22">
        <v>4.1675161730128245</v>
      </c>
      <c r="R144" s="22">
        <v>281.32554262597813</v>
      </c>
      <c r="S144" s="22">
        <v>15152.252337713979</v>
      </c>
      <c r="T144" s="22">
        <v>2418.8951593565671</v>
      </c>
      <c r="U144" s="22">
        <v>39.189018241323737</v>
      </c>
      <c r="V144" s="22">
        <v>0</v>
      </c>
      <c r="W144" s="22">
        <v>510.50550189454253</v>
      </c>
      <c r="X144" s="22">
        <v>234.45709561014502</v>
      </c>
      <c r="Y144" s="22">
        <v>7847.1587745904917</v>
      </c>
      <c r="Z144" s="22">
        <v>22852.665203743763</v>
      </c>
      <c r="AA144" s="22">
        <v>0</v>
      </c>
      <c r="AB144" s="22">
        <v>0.66380464773718428</v>
      </c>
      <c r="AC144" s="22">
        <v>0.37960588087015057</v>
      </c>
      <c r="AD144" s="22">
        <v>0.10372251420347382</v>
      </c>
      <c r="AE144" s="22">
        <v>343.84924992827331</v>
      </c>
      <c r="AF144" s="22">
        <v>175.56496886678104</v>
      </c>
      <c r="AG144" s="22">
        <v>295.51665493053486</v>
      </c>
      <c r="AH144" s="22">
        <v>78.028875051902688</v>
      </c>
      <c r="AI144" s="22">
        <v>12720.551016891135</v>
      </c>
      <c r="AJ144" s="22">
        <v>0.86685467167824826</v>
      </c>
      <c r="AK144" s="22">
        <v>0.13142653885051553</v>
      </c>
      <c r="AL144" s="22">
        <v>122.07424974828383</v>
      </c>
      <c r="AM144" s="22">
        <v>52.365007318586201</v>
      </c>
      <c r="AN144" s="22">
        <v>1.1819568699041525</v>
      </c>
      <c r="AO144" s="22">
        <v>7.1236471046372332E-2</v>
      </c>
      <c r="AP144" s="22">
        <v>194.60265529572175</v>
      </c>
      <c r="AQ144" s="22">
        <v>1541.3106093009374</v>
      </c>
      <c r="AR144" s="22">
        <v>1.5032251804260071</v>
      </c>
      <c r="AS144" s="22">
        <v>65.198613685866363</v>
      </c>
      <c r="AT144" s="22">
        <v>0.18269871127241083</v>
      </c>
      <c r="AU144" s="22">
        <v>2360.3919198244853</v>
      </c>
      <c r="AV144" s="22">
        <v>3422.4361500586692</v>
      </c>
      <c r="AW144" s="22">
        <v>2.3009290184647013</v>
      </c>
      <c r="AX144" s="22">
        <v>54.723244678447344</v>
      </c>
      <c r="AY144" s="22">
        <v>100.67017461574119</v>
      </c>
      <c r="AZ144" s="22">
        <v>90404.425403398505</v>
      </c>
      <c r="BA144" s="22">
        <v>118775.17312526428</v>
      </c>
      <c r="BB144" s="22">
        <v>63.52879577480725</v>
      </c>
      <c r="BC144" s="22">
        <v>20192.077033945396</v>
      </c>
      <c r="BD144" s="22">
        <v>381573.38684616541</v>
      </c>
    </row>
    <row r="145" spans="1:56" x14ac:dyDescent="0.3">
      <c r="A145" s="23" t="s">
        <v>21</v>
      </c>
      <c r="B145" s="22">
        <v>1727.2530611092247</v>
      </c>
      <c r="C145" s="22">
        <v>5.4381419798672656E-6</v>
      </c>
      <c r="D145" s="22">
        <v>1.889854046034419E-5</v>
      </c>
      <c r="E145" s="22">
        <v>4.945427632047282E-4</v>
      </c>
      <c r="F145" s="22">
        <v>0</v>
      </c>
      <c r="G145" s="22">
        <v>0</v>
      </c>
      <c r="H145" s="22">
        <v>0</v>
      </c>
      <c r="I145" s="22">
        <v>8.6306722236511296E-3</v>
      </c>
      <c r="J145" s="22">
        <v>3.7521369435908518E-3</v>
      </c>
      <c r="K145" s="22">
        <v>8.3510601953944242E-5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0.10081020948341526</v>
      </c>
      <c r="S145" s="22">
        <v>53.606135853076118</v>
      </c>
      <c r="T145" s="22">
        <v>0</v>
      </c>
      <c r="U145" s="22">
        <v>0</v>
      </c>
      <c r="V145" s="22">
        <v>2.2380610398456168E-5</v>
      </c>
      <c r="W145" s="22">
        <v>0</v>
      </c>
      <c r="X145" s="22">
        <v>0</v>
      </c>
      <c r="Y145" s="22">
        <v>1.2036706203309601E-5</v>
      </c>
      <c r="Z145" s="22">
        <v>465.3383615900803</v>
      </c>
      <c r="AA145" s="22">
        <v>0</v>
      </c>
      <c r="AB145" s="22">
        <v>0</v>
      </c>
      <c r="AC145" s="22">
        <v>0</v>
      </c>
      <c r="AD145" s="22">
        <v>0</v>
      </c>
      <c r="AE145" s="22">
        <v>2.3257281031033271E-5</v>
      </c>
      <c r="AF145" s="22">
        <v>0</v>
      </c>
      <c r="AG145" s="22">
        <v>5.4414234146241986E-3</v>
      </c>
      <c r="AH145" s="22">
        <v>0</v>
      </c>
      <c r="AI145" s="22">
        <v>73.495453813909634</v>
      </c>
      <c r="AJ145" s="22">
        <v>1.169843042187962E-5</v>
      </c>
      <c r="AK145" s="22">
        <v>0</v>
      </c>
      <c r="AL145" s="22">
        <v>1.1117121554762074E-5</v>
      </c>
      <c r="AM145" s="22">
        <v>0</v>
      </c>
      <c r="AN145" s="22">
        <v>0</v>
      </c>
      <c r="AO145" s="22">
        <v>0</v>
      </c>
      <c r="AP145" s="22">
        <v>2.7191885671579331E-4</v>
      </c>
      <c r="AQ145" s="22">
        <v>0</v>
      </c>
      <c r="AR145" s="22">
        <v>0</v>
      </c>
      <c r="AS145" s="22">
        <v>4430.3020310318316</v>
      </c>
      <c r="AT145" s="22">
        <v>3.8092439635335666E-6</v>
      </c>
      <c r="AU145" s="22">
        <v>0</v>
      </c>
      <c r="AV145" s="22">
        <v>221.51282318051608</v>
      </c>
      <c r="AW145" s="22">
        <v>2.8546702141931403E-5</v>
      </c>
      <c r="AX145" s="22">
        <v>0</v>
      </c>
      <c r="AY145" s="22">
        <v>0</v>
      </c>
      <c r="AZ145" s="22">
        <v>1.6378822289434174E-3</v>
      </c>
      <c r="BA145" s="22">
        <v>2.459860286011232</v>
      </c>
      <c r="BB145" s="22">
        <v>0</v>
      </c>
      <c r="BC145" s="22">
        <v>98.297960600381529</v>
      </c>
      <c r="BD145" s="22">
        <v>7072.3869469443262</v>
      </c>
    </row>
    <row r="146" spans="1:56" x14ac:dyDescent="0.3">
      <c r="A146" s="23" t="s">
        <v>22</v>
      </c>
      <c r="B146" s="22">
        <v>60.250007530169093</v>
      </c>
      <c r="C146" s="22">
        <v>7.8008804038028179E-2</v>
      </c>
      <c r="D146" s="22">
        <v>0.13520202151893468</v>
      </c>
      <c r="E146" s="22">
        <v>7.4000063088527108</v>
      </c>
      <c r="F146" s="22">
        <v>0</v>
      </c>
      <c r="G146" s="22">
        <v>3.5481218282325061E-2</v>
      </c>
      <c r="H146" s="22">
        <v>1.1845152642424172E-4</v>
      </c>
      <c r="I146" s="22">
        <v>38.220084297349565</v>
      </c>
      <c r="J146" s="22">
        <v>6037.5712378100798</v>
      </c>
      <c r="K146" s="22">
        <v>346.480966225695</v>
      </c>
      <c r="L146" s="22">
        <v>0</v>
      </c>
      <c r="M146" s="22">
        <v>0</v>
      </c>
      <c r="N146" s="22">
        <v>5.4878692641121544E-2</v>
      </c>
      <c r="O146" s="22">
        <v>0.12633135542725166</v>
      </c>
      <c r="P146" s="22">
        <v>2.669697194260901E-5</v>
      </c>
      <c r="Q146" s="22">
        <v>0.26522170624734764</v>
      </c>
      <c r="R146" s="22">
        <v>14.254857252262982</v>
      </c>
      <c r="S146" s="22">
        <v>642.79427575531622</v>
      </c>
      <c r="T146" s="22">
        <v>3.8879056813208444E-7</v>
      </c>
      <c r="U146" s="22">
        <v>2.0548010210458933E-2</v>
      </c>
      <c r="V146" s="22">
        <v>5.5978491310028904</v>
      </c>
      <c r="W146" s="22">
        <v>0.29961909369568135</v>
      </c>
      <c r="X146" s="22">
        <v>0</v>
      </c>
      <c r="Y146" s="22">
        <v>6498.0516909291482</v>
      </c>
      <c r="Z146" s="22">
        <v>78.202264579120765</v>
      </c>
      <c r="AA146" s="22">
        <v>0</v>
      </c>
      <c r="AB146" s="22">
        <v>3.1463692805169481E-2</v>
      </c>
      <c r="AC146" s="22">
        <v>3.471326316553381E-2</v>
      </c>
      <c r="AD146" s="22">
        <v>1.2314293261303554E-3</v>
      </c>
      <c r="AE146" s="22">
        <v>4.3887613814280462</v>
      </c>
      <c r="AF146" s="22">
        <v>0</v>
      </c>
      <c r="AG146" s="22">
        <v>23.724600570634269</v>
      </c>
      <c r="AH146" s="22">
        <v>0</v>
      </c>
      <c r="AI146" s="22">
        <v>8.7578112509084871</v>
      </c>
      <c r="AJ146" s="22">
        <v>1.1725082018600006</v>
      </c>
      <c r="AK146" s="22">
        <v>2.7194781033069319E-2</v>
      </c>
      <c r="AL146" s="22">
        <v>154.49248478525729</v>
      </c>
      <c r="AM146" s="22">
        <v>1.1984772218231787</v>
      </c>
      <c r="AN146" s="22">
        <v>0.11730183935259335</v>
      </c>
      <c r="AO146" s="22">
        <v>1.3594005033652193E-2</v>
      </c>
      <c r="AP146" s="22">
        <v>131.83628092361047</v>
      </c>
      <c r="AQ146" s="22">
        <v>2.1976833644700718E-2</v>
      </c>
      <c r="AR146" s="22">
        <v>279.93009564023868</v>
      </c>
      <c r="AS146" s="22">
        <v>9.8373631277306135</v>
      </c>
      <c r="AT146" s="22">
        <v>1.0178484811945257E-2</v>
      </c>
      <c r="AU146" s="22">
        <v>1.5286977716731962E-2</v>
      </c>
      <c r="AV146" s="22">
        <v>1.664035077287612</v>
      </c>
      <c r="AW146" s="22">
        <v>0.14480615577282374</v>
      </c>
      <c r="AX146" s="22">
        <v>3.2172309172250082</v>
      </c>
      <c r="AY146" s="22">
        <v>0.60278388575330699</v>
      </c>
      <c r="AZ146" s="22">
        <v>104.39022810887568</v>
      </c>
      <c r="BA146" s="22">
        <v>6598.5547480494106</v>
      </c>
      <c r="BB146" s="22">
        <v>0.45903383994268177</v>
      </c>
      <c r="BC146" s="22">
        <v>488.33206188154247</v>
      </c>
      <c r="BD146" s="22">
        <v>21542.814928584539</v>
      </c>
    </row>
    <row r="147" spans="1:56" x14ac:dyDescent="0.3">
      <c r="A147" s="23" t="s">
        <v>23</v>
      </c>
      <c r="B147" s="22">
        <v>647.31174041637917</v>
      </c>
      <c r="C147" s="22">
        <v>8781.0071449119059</v>
      </c>
      <c r="D147" s="22">
        <v>2511.0380056640975</v>
      </c>
      <c r="E147" s="22">
        <v>3286.4099005648059</v>
      </c>
      <c r="F147" s="22">
        <v>0</v>
      </c>
      <c r="G147" s="22">
        <v>1345.3880347792024</v>
      </c>
      <c r="H147" s="22">
        <v>0</v>
      </c>
      <c r="I147" s="22">
        <v>226.615068248076</v>
      </c>
      <c r="J147" s="22">
        <v>14749.229367331027</v>
      </c>
      <c r="K147" s="22">
        <v>791.84059439952716</v>
      </c>
      <c r="L147" s="22">
        <v>5143.7658330584109</v>
      </c>
      <c r="M147" s="22">
        <v>2439.0064199949175</v>
      </c>
      <c r="N147" s="22">
        <v>1350.4338382342826</v>
      </c>
      <c r="O147" s="22">
        <v>396.20588158413614</v>
      </c>
      <c r="P147" s="22">
        <v>500.66029979262424</v>
      </c>
      <c r="Q147" s="22">
        <v>341.08552256793746</v>
      </c>
      <c r="R147" s="22">
        <v>15434.774572286447</v>
      </c>
      <c r="S147" s="22">
        <v>367.96105729333311</v>
      </c>
      <c r="T147" s="22">
        <v>586.32789660752189</v>
      </c>
      <c r="U147" s="22">
        <v>3063.841844410169</v>
      </c>
      <c r="V147" s="22">
        <v>1267.6859267392369</v>
      </c>
      <c r="W147" s="22">
        <v>69.9424458483645</v>
      </c>
      <c r="X147" s="22">
        <v>358.93326017507752</v>
      </c>
      <c r="Y147" s="22">
        <v>0</v>
      </c>
      <c r="Z147" s="22">
        <v>870.90373072177238</v>
      </c>
      <c r="AA147" s="22">
        <v>0</v>
      </c>
      <c r="AB147" s="22">
        <v>35.818971164279226</v>
      </c>
      <c r="AC147" s="22">
        <v>36.863541074687021</v>
      </c>
      <c r="AD147" s="22">
        <v>79.82984034515556</v>
      </c>
      <c r="AE147" s="22">
        <v>39687.83427602033</v>
      </c>
      <c r="AF147" s="22">
        <v>3387.8746876504028</v>
      </c>
      <c r="AG147" s="22">
        <v>237.12508815944511</v>
      </c>
      <c r="AH147" s="22">
        <v>18.884589020672998</v>
      </c>
      <c r="AI147" s="22">
        <v>6860.9323165016995</v>
      </c>
      <c r="AJ147" s="22">
        <v>135.07884097593652</v>
      </c>
      <c r="AK147" s="22">
        <v>284.88714682153955</v>
      </c>
      <c r="AL147" s="22">
        <v>298.15009728496864</v>
      </c>
      <c r="AM147" s="22">
        <v>0</v>
      </c>
      <c r="AN147" s="22">
        <v>6046.9994444218928</v>
      </c>
      <c r="AO147" s="22">
        <v>1958.4163120697715</v>
      </c>
      <c r="AP147" s="22">
        <v>516.39316925603237</v>
      </c>
      <c r="AQ147" s="22">
        <v>37384.290049012809</v>
      </c>
      <c r="AR147" s="22">
        <v>4894.1522169553227</v>
      </c>
      <c r="AS147" s="22">
        <v>47.828952301677255</v>
      </c>
      <c r="AT147" s="22">
        <v>2652.8499487472686</v>
      </c>
      <c r="AU147" s="22">
        <v>492.28208177714572</v>
      </c>
      <c r="AV147" s="22">
        <v>6395.3631368874649</v>
      </c>
      <c r="AW147" s="22">
        <v>1204.1086679804018</v>
      </c>
      <c r="AX147" s="22">
        <v>47885.438834640314</v>
      </c>
      <c r="AY147" s="22">
        <v>1148.6872875860806</v>
      </c>
      <c r="AZ147" s="22">
        <v>14135.68305911807</v>
      </c>
      <c r="BA147" s="22">
        <v>4154.43720478452</v>
      </c>
      <c r="BB147" s="22">
        <v>0</v>
      </c>
      <c r="BC147" s="22">
        <v>98413.125935762582</v>
      </c>
      <c r="BD147" s="22">
        <v>342923.70408194978</v>
      </c>
    </row>
    <row r="148" spans="1:56" x14ac:dyDescent="0.3">
      <c r="A148" s="23" t="s">
        <v>24</v>
      </c>
      <c r="B148" s="22">
        <v>24.9469891227373</v>
      </c>
      <c r="C148" s="22">
        <v>2.8842541704977327</v>
      </c>
      <c r="D148" s="22">
        <v>146.01698563648779</v>
      </c>
      <c r="E148" s="22">
        <v>30.794040704878288</v>
      </c>
      <c r="F148" s="22">
        <v>0</v>
      </c>
      <c r="G148" s="22">
        <v>1.588807019978564</v>
      </c>
      <c r="H148" s="22">
        <v>121.84706283842921</v>
      </c>
      <c r="I148" s="22">
        <v>149.7283595325637</v>
      </c>
      <c r="J148" s="22">
        <v>1043976.8667202287</v>
      </c>
      <c r="K148" s="22">
        <v>15771.540363316799</v>
      </c>
      <c r="L148" s="22">
        <v>3.7769241740124371</v>
      </c>
      <c r="M148" s="22">
        <v>0</v>
      </c>
      <c r="N148" s="22">
        <v>68.402401388894717</v>
      </c>
      <c r="O148" s="22">
        <v>5.6417533439977436</v>
      </c>
      <c r="P148" s="22">
        <v>4.6136573134933901E-5</v>
      </c>
      <c r="Q148" s="22">
        <v>93.878129097351305</v>
      </c>
      <c r="R148" s="22">
        <v>127.09383759498208</v>
      </c>
      <c r="S148" s="22">
        <v>1323.895100366547</v>
      </c>
      <c r="T148" s="22">
        <v>6.7189134855289656E-7</v>
      </c>
      <c r="U148" s="22">
        <v>39.024024744692319</v>
      </c>
      <c r="V148" s="22">
        <v>594.0423109589218</v>
      </c>
      <c r="W148" s="22">
        <v>143991.87716899565</v>
      </c>
      <c r="X148" s="22">
        <v>109.07901589217614</v>
      </c>
      <c r="Y148" s="22">
        <v>23.689360026471007</v>
      </c>
      <c r="Z148" s="22">
        <v>0</v>
      </c>
      <c r="AA148" s="22">
        <v>0</v>
      </c>
      <c r="AB148" s="22">
        <v>1.2211556482077388</v>
      </c>
      <c r="AC148" s="22">
        <v>1.5544844020355788</v>
      </c>
      <c r="AD148" s="22">
        <v>2.1281038646498748E-3</v>
      </c>
      <c r="AE148" s="22">
        <v>93638.490056415452</v>
      </c>
      <c r="AF148" s="22">
        <v>0</v>
      </c>
      <c r="AG148" s="22">
        <v>1841.2988429751142</v>
      </c>
      <c r="AH148" s="22">
        <v>0</v>
      </c>
      <c r="AI148" s="22">
        <v>105.24620718585062</v>
      </c>
      <c r="AJ148" s="22">
        <v>1.3345941001808308</v>
      </c>
      <c r="AK148" s="22">
        <v>0.52484816290664638</v>
      </c>
      <c r="AL148" s="22">
        <v>256023.05708102279</v>
      </c>
      <c r="AM148" s="22">
        <v>7897.5578436030828</v>
      </c>
      <c r="AN148" s="22">
        <v>2.7391041777931218</v>
      </c>
      <c r="AO148" s="22">
        <v>1.159115519526538E-3</v>
      </c>
      <c r="AP148" s="22">
        <v>53701.545092682878</v>
      </c>
      <c r="AQ148" s="22">
        <v>0.98413810721019934</v>
      </c>
      <c r="AR148" s="22">
        <v>4.1639119595381535</v>
      </c>
      <c r="AS148" s="22">
        <v>61745.327832508097</v>
      </c>
      <c r="AT148" s="22">
        <v>3.9329775093604982E-2</v>
      </c>
      <c r="AU148" s="22">
        <v>2.1034262921916832E-5</v>
      </c>
      <c r="AV148" s="22">
        <v>11.951064874238853</v>
      </c>
      <c r="AW148" s="22">
        <v>17.141550911965741</v>
      </c>
      <c r="AX148" s="22">
        <v>215311.71609767192</v>
      </c>
      <c r="AY148" s="22">
        <v>565.99266696881182</v>
      </c>
      <c r="AZ148" s="22">
        <v>751.49385629061624</v>
      </c>
      <c r="BA148" s="22">
        <v>26246.983800799251</v>
      </c>
      <c r="BB148" s="22">
        <v>9069.5247451364776</v>
      </c>
      <c r="BC148" s="22">
        <v>4010.2916421848131</v>
      </c>
      <c r="BD148" s="22">
        <v>1937556.7969117805</v>
      </c>
    </row>
    <row r="149" spans="1:56" x14ac:dyDescent="0.3">
      <c r="A149" s="23" t="s">
        <v>25</v>
      </c>
      <c r="B149" s="22">
        <v>0</v>
      </c>
      <c r="C149" s="22">
        <v>0</v>
      </c>
      <c r="D149" s="22">
        <v>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0</v>
      </c>
      <c r="AQ149" s="22"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</row>
    <row r="150" spans="1:56" x14ac:dyDescent="0.3">
      <c r="A150" s="23" t="s">
        <v>26</v>
      </c>
      <c r="B150" s="22">
        <v>1.9325376189154645E-5</v>
      </c>
      <c r="C150" s="22">
        <v>3.4127370660647166E-6</v>
      </c>
      <c r="D150" s="22">
        <v>1.1859887028016615E-5</v>
      </c>
      <c r="E150" s="22">
        <v>3.828684803103731</v>
      </c>
      <c r="F150" s="22">
        <v>0</v>
      </c>
      <c r="G150" s="22">
        <v>3.6019652083027522E-2</v>
      </c>
      <c r="H150" s="22">
        <v>0</v>
      </c>
      <c r="I150" s="22">
        <v>5.4162276585923777E-3</v>
      </c>
      <c r="J150" s="22">
        <v>2.354674973869627E-3</v>
      </c>
      <c r="K150" s="22">
        <v>5.2407555329138057E-5</v>
      </c>
      <c r="L150" s="22">
        <v>0</v>
      </c>
      <c r="M150" s="22">
        <v>0</v>
      </c>
      <c r="N150" s="22">
        <v>0</v>
      </c>
      <c r="O150" s="22">
        <v>0</v>
      </c>
      <c r="P150" s="22">
        <v>17.912058414431254</v>
      </c>
      <c r="Q150" s="22">
        <v>0</v>
      </c>
      <c r="R150" s="22">
        <v>2.0546899919063671E-3</v>
      </c>
      <c r="S150" s="22">
        <v>1.8744613387338083E-4</v>
      </c>
      <c r="T150" s="22">
        <v>0</v>
      </c>
      <c r="U150" s="22">
        <v>0</v>
      </c>
      <c r="V150" s="22">
        <v>1.4045079909779967E-5</v>
      </c>
      <c r="W150" s="22">
        <v>0</v>
      </c>
      <c r="X150" s="22">
        <v>0</v>
      </c>
      <c r="Y150" s="22">
        <v>7.5537037402558622E-6</v>
      </c>
      <c r="Z150" s="22">
        <v>9.1678785751757406E-4</v>
      </c>
      <c r="AA150" s="22">
        <v>0</v>
      </c>
      <c r="AB150" s="22">
        <v>0</v>
      </c>
      <c r="AC150" s="22">
        <v>44.242424087124377</v>
      </c>
      <c r="AD150" s="22">
        <v>0</v>
      </c>
      <c r="AE150" s="22">
        <v>1.4595239573430254E-5</v>
      </c>
      <c r="AF150" s="22">
        <v>0</v>
      </c>
      <c r="AG150" s="22">
        <v>3.4147963491923572E-3</v>
      </c>
      <c r="AH150" s="22">
        <v>0</v>
      </c>
      <c r="AI150" s="22">
        <v>1.5472389475080901E-2</v>
      </c>
      <c r="AJ150" s="22">
        <v>7.341416841143623E-6</v>
      </c>
      <c r="AK150" s="22">
        <v>0.48369247082922667</v>
      </c>
      <c r="AL150" s="22">
        <v>6.9766131407274455E-6</v>
      </c>
      <c r="AM150" s="22">
        <v>0</v>
      </c>
      <c r="AN150" s="22">
        <v>1.8009826041513761E-2</v>
      </c>
      <c r="AO150" s="22">
        <v>0</v>
      </c>
      <c r="AP150" s="22">
        <v>1.7064423192911541E-4</v>
      </c>
      <c r="AQ150" s="22">
        <v>0</v>
      </c>
      <c r="AR150" s="22">
        <v>187.43597811090865</v>
      </c>
      <c r="AS150" s="22">
        <v>1.3351586175329086E-5</v>
      </c>
      <c r="AT150" s="22">
        <v>3.7409005425643826</v>
      </c>
      <c r="AU150" s="22">
        <v>0</v>
      </c>
      <c r="AV150" s="22">
        <v>3.4593344845376076E-4</v>
      </c>
      <c r="AW150" s="22">
        <v>3.7409160666975807</v>
      </c>
      <c r="AX150" s="22">
        <v>0</v>
      </c>
      <c r="AY150" s="22">
        <v>42.423431656931477</v>
      </c>
      <c r="AZ150" s="22">
        <v>1.0278623495409971E-3</v>
      </c>
      <c r="BA150" s="22">
        <v>1.5436993749868937</v>
      </c>
      <c r="BB150" s="22">
        <v>0</v>
      </c>
      <c r="BC150" s="22">
        <v>98.080471656707999</v>
      </c>
      <c r="BD150" s="22">
        <v>403.51779898407506</v>
      </c>
    </row>
    <row r="151" spans="1:56" x14ac:dyDescent="0.3">
      <c r="A151" s="23" t="s">
        <v>27</v>
      </c>
      <c r="B151" s="22">
        <v>0.75457268868691141</v>
      </c>
      <c r="C151" s="22">
        <v>1.9345392775703588E-2</v>
      </c>
      <c r="D151" s="22">
        <v>381.9671077051209</v>
      </c>
      <c r="E151" s="22">
        <v>0.17235394989148536</v>
      </c>
      <c r="F151" s="22">
        <v>0</v>
      </c>
      <c r="G151" s="22">
        <v>9.0590408742862259E-3</v>
      </c>
      <c r="H151" s="22">
        <v>1.1049462313514511E-3</v>
      </c>
      <c r="I151" s="22">
        <v>134.32709142173937</v>
      </c>
      <c r="J151" s="22">
        <v>1196.2203688538668</v>
      </c>
      <c r="K151" s="22">
        <v>88.516542519721554</v>
      </c>
      <c r="L151" s="22">
        <v>0</v>
      </c>
      <c r="M151" s="22">
        <v>0</v>
      </c>
      <c r="N151" s="22">
        <v>1.9066392306400674E-2</v>
      </c>
      <c r="O151" s="22">
        <v>4.0607159917841244E-2</v>
      </c>
      <c r="P151" s="22">
        <v>15.715108673570898</v>
      </c>
      <c r="Q151" s="22">
        <v>5.8847123801837817</v>
      </c>
      <c r="R151" s="22">
        <v>2.1572916023873674</v>
      </c>
      <c r="S151" s="22">
        <v>6547.7787310937747</v>
      </c>
      <c r="T151" s="22">
        <v>3.6267381773023563E-6</v>
      </c>
      <c r="U151" s="22">
        <v>5.5922858434802004E-3</v>
      </c>
      <c r="V151" s="22">
        <v>53.780361186442285</v>
      </c>
      <c r="W151" s="22">
        <v>8.1496801815495123E-2</v>
      </c>
      <c r="X151" s="22">
        <v>9.3826306231965424E-3</v>
      </c>
      <c r="Y151" s="22">
        <v>2093.869582434073</v>
      </c>
      <c r="Z151" s="22">
        <v>6.0132899014530921</v>
      </c>
      <c r="AA151" s="22">
        <v>0</v>
      </c>
      <c r="AB151" s="22">
        <v>3.2559237952157787</v>
      </c>
      <c r="AC151" s="22">
        <v>0</v>
      </c>
      <c r="AD151" s="22">
        <v>1.1487088720242331E-2</v>
      </c>
      <c r="AE151" s="22">
        <v>3038.186642988348</v>
      </c>
      <c r="AF151" s="22">
        <v>0</v>
      </c>
      <c r="AG151" s="22">
        <v>2.7542835236195984</v>
      </c>
      <c r="AH151" s="22">
        <v>0</v>
      </c>
      <c r="AI151" s="22">
        <v>1.5958436138827938</v>
      </c>
      <c r="AJ151" s="22">
        <v>8.1934940473113154E-3</v>
      </c>
      <c r="AK151" s="22">
        <v>213.99867593468403</v>
      </c>
      <c r="AL151" s="22">
        <v>8.3622325833828466</v>
      </c>
      <c r="AM151" s="22">
        <v>116.11325793328233</v>
      </c>
      <c r="AN151" s="22">
        <v>388.78829790060331</v>
      </c>
      <c r="AO151" s="22">
        <v>1.0328038079496605E-2</v>
      </c>
      <c r="AP151" s="22">
        <v>1.9737971410816473</v>
      </c>
      <c r="AQ151" s="22">
        <v>5.6023704823738576E-3</v>
      </c>
      <c r="AR151" s="22">
        <v>324.89528939676541</v>
      </c>
      <c r="AS151" s="22">
        <v>1.0494899632702948</v>
      </c>
      <c r="AT151" s="22">
        <v>1.8088852410839924E-2</v>
      </c>
      <c r="AU151" s="22">
        <v>11.497767570471735</v>
      </c>
      <c r="AV151" s="22">
        <v>12.59689884623344</v>
      </c>
      <c r="AW151" s="22">
        <v>2.1169156929200748</v>
      </c>
      <c r="AX151" s="22">
        <v>0.82436200062400067</v>
      </c>
      <c r="AY151" s="22">
        <v>9.7419424563216257</v>
      </c>
      <c r="AZ151" s="22">
        <v>1.8222899527559531</v>
      </c>
      <c r="BA151" s="22">
        <v>121.28621063188008</v>
      </c>
      <c r="BB151" s="22">
        <v>0.11726541394390726</v>
      </c>
      <c r="BC151" s="22">
        <v>3772.559117311464</v>
      </c>
      <c r="BD151" s="22">
        <v>18560.932977182529</v>
      </c>
    </row>
    <row r="152" spans="1:56" x14ac:dyDescent="0.3">
      <c r="A152" s="23" t="s">
        <v>28</v>
      </c>
      <c r="B152" s="22">
        <v>5.6113472280773582</v>
      </c>
      <c r="C152" s="22">
        <v>1344.0766401947385</v>
      </c>
      <c r="D152" s="22">
        <v>27875.201982861225</v>
      </c>
      <c r="E152" s="22">
        <v>0</v>
      </c>
      <c r="F152" s="22">
        <v>0</v>
      </c>
      <c r="G152" s="22">
        <v>550.47805145574296</v>
      </c>
      <c r="H152" s="22">
        <v>0</v>
      </c>
      <c r="I152" s="22">
        <v>14.451598982168967</v>
      </c>
      <c r="J152" s="22">
        <v>9.9697251301236882</v>
      </c>
      <c r="K152" s="22">
        <v>0</v>
      </c>
      <c r="L152" s="22">
        <v>0</v>
      </c>
      <c r="M152" s="22">
        <v>0</v>
      </c>
      <c r="N152" s="22">
        <v>7.8059731728503925</v>
      </c>
      <c r="O152" s="22">
        <v>0</v>
      </c>
      <c r="P152" s="22">
        <v>0</v>
      </c>
      <c r="Q152" s="22">
        <v>0</v>
      </c>
      <c r="R152" s="22">
        <v>4303.78754648221</v>
      </c>
      <c r="S152" s="22">
        <v>7838.1998722598455</v>
      </c>
      <c r="T152" s="22">
        <v>1.2298138354062256</v>
      </c>
      <c r="U152" s="22">
        <v>0.69981038332739198</v>
      </c>
      <c r="V152" s="22">
        <v>3.5273530718450523</v>
      </c>
      <c r="W152" s="22">
        <v>0.62777107916133668</v>
      </c>
      <c r="X152" s="22">
        <v>10.345358644703831</v>
      </c>
      <c r="Y152" s="22">
        <v>240.78365567816405</v>
      </c>
      <c r="Z152" s="22">
        <v>0</v>
      </c>
      <c r="AA152" s="22">
        <v>0</v>
      </c>
      <c r="AB152" s="22">
        <v>0</v>
      </c>
      <c r="AC152" s="22">
        <v>8.5881141895104189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2133.2150108037636</v>
      </c>
      <c r="AJ152" s="22">
        <v>0</v>
      </c>
      <c r="AK152" s="22">
        <v>0</v>
      </c>
      <c r="AL152" s="22">
        <v>0</v>
      </c>
      <c r="AM152" s="22">
        <v>0</v>
      </c>
      <c r="AN152" s="22">
        <v>1.1191820468654978</v>
      </c>
      <c r="AO152" s="22">
        <v>9.2956430697127441</v>
      </c>
      <c r="AP152" s="22">
        <v>0</v>
      </c>
      <c r="AQ152" s="22">
        <v>0</v>
      </c>
      <c r="AR152" s="22">
        <v>0</v>
      </c>
      <c r="AS152" s="22">
        <v>2.3438502176884342</v>
      </c>
      <c r="AT152" s="22">
        <v>0</v>
      </c>
      <c r="AU152" s="22">
        <v>0</v>
      </c>
      <c r="AV152" s="22">
        <v>1.0419970781161532</v>
      </c>
      <c r="AW152" s="22">
        <v>3.0590975947656944</v>
      </c>
      <c r="AX152" s="22">
        <v>0</v>
      </c>
      <c r="AY152" s="22">
        <v>0</v>
      </c>
      <c r="AZ152" s="22">
        <v>52.696750997469259</v>
      </c>
      <c r="BA152" s="22">
        <v>0</v>
      </c>
      <c r="BB152" s="22">
        <v>0</v>
      </c>
      <c r="BC152" s="22">
        <v>369.10366622395196</v>
      </c>
      <c r="BD152" s="22">
        <v>44787.259812681426</v>
      </c>
    </row>
    <row r="153" spans="1:56" x14ac:dyDescent="0.3">
      <c r="A153" s="23" t="s">
        <v>29</v>
      </c>
      <c r="B153" s="22">
        <v>0</v>
      </c>
      <c r="C153" s="22">
        <v>0</v>
      </c>
      <c r="D153" s="22">
        <v>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96.336501090424733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0</v>
      </c>
      <c r="AQ153" s="22">
        <v>0</v>
      </c>
      <c r="AR153" s="22">
        <v>0</v>
      </c>
      <c r="AS153" s="22">
        <v>626.42871608724886</v>
      </c>
      <c r="AT153" s="22">
        <v>0</v>
      </c>
      <c r="AU153" s="22">
        <v>0</v>
      </c>
      <c r="AV153" s="22">
        <v>0</v>
      </c>
      <c r="AW153" s="22">
        <v>0</v>
      </c>
      <c r="AX153" s="22">
        <v>91.952060932338213</v>
      </c>
      <c r="AY153" s="22">
        <v>0</v>
      </c>
      <c r="AZ153" s="22">
        <v>0</v>
      </c>
      <c r="BA153" s="22">
        <v>0</v>
      </c>
      <c r="BB153" s="22">
        <v>676.17865395059971</v>
      </c>
      <c r="BC153" s="22">
        <v>0</v>
      </c>
      <c r="BD153" s="22">
        <v>1490.8959320606114</v>
      </c>
    </row>
    <row r="154" spans="1:56" x14ac:dyDescent="0.3">
      <c r="A154" s="23" t="s">
        <v>30</v>
      </c>
      <c r="B154" s="22">
        <v>0.24947558250572965</v>
      </c>
      <c r="C154" s="22">
        <v>0.17249998898242433</v>
      </c>
      <c r="D154" s="22">
        <v>3.3365523896809719E-4</v>
      </c>
      <c r="E154" s="22">
        <v>1.125824427128189E-3</v>
      </c>
      <c r="F154" s="22">
        <v>0</v>
      </c>
      <c r="G154" s="22">
        <v>6.2813790983358073E-5</v>
      </c>
      <c r="H154" s="22">
        <v>2.7166807708838811E-6</v>
      </c>
      <c r="I154" s="22">
        <v>0.33199199396716333</v>
      </c>
      <c r="J154" s="22">
        <v>10.075147516704865</v>
      </c>
      <c r="K154" s="22">
        <v>0.61306258014127957</v>
      </c>
      <c r="L154" s="22">
        <v>0</v>
      </c>
      <c r="M154" s="22">
        <v>0</v>
      </c>
      <c r="N154" s="22">
        <v>9.3071891493311522E-5</v>
      </c>
      <c r="O154" s="22">
        <v>2.3112958332753903E-4</v>
      </c>
      <c r="P154" s="22">
        <v>6.1229392737035535E-7</v>
      </c>
      <c r="Q154" s="22">
        <v>8.3522142655699462E-4</v>
      </c>
      <c r="R154" s="22">
        <v>5.6346662374262219E-3</v>
      </c>
      <c r="S154" s="22">
        <v>4.5024891398020372</v>
      </c>
      <c r="T154" s="22">
        <v>8.9168953092468745E-9</v>
      </c>
      <c r="U154" s="22">
        <v>2.9351590021795484E-5</v>
      </c>
      <c r="V154" s="22">
        <v>0.17460311819349464</v>
      </c>
      <c r="W154" s="22">
        <v>5.4208695041123149E-4</v>
      </c>
      <c r="X154" s="22">
        <v>6.0887093021396868E-5</v>
      </c>
      <c r="Y154" s="22">
        <v>2.6508992394791484</v>
      </c>
      <c r="Z154" s="22">
        <v>3.8492002754196203E-2</v>
      </c>
      <c r="AA154" s="22">
        <v>0</v>
      </c>
      <c r="AB154" s="22">
        <v>1.4800394759221616E-4</v>
      </c>
      <c r="AC154" s="22">
        <v>6.1422046520631107E-5</v>
      </c>
      <c r="AD154" s="22">
        <v>2.8242779742821267E-5</v>
      </c>
      <c r="AE154" s="22">
        <v>1.8394890771856306E-3</v>
      </c>
      <c r="AF154" s="22">
        <v>0</v>
      </c>
      <c r="AG154" s="22">
        <v>8.6995133738740731E-3</v>
      </c>
      <c r="AH154" s="22">
        <v>0</v>
      </c>
      <c r="AI154" s="22">
        <v>1.9869490023823363E-2</v>
      </c>
      <c r="AJ154" s="22">
        <v>5.221629274441837E-5</v>
      </c>
      <c r="AK154" s="22">
        <v>2.1627260336231042E-5</v>
      </c>
      <c r="AL154" s="22">
        <v>1.7231321317676278E-2</v>
      </c>
      <c r="AM154" s="22">
        <v>2.1912505094820677E-3</v>
      </c>
      <c r="AN154" s="22">
        <v>0.71549960021454617</v>
      </c>
      <c r="AO154" s="22">
        <v>2.0421670552592727E-5</v>
      </c>
      <c r="AP154" s="22">
        <v>66.565065810419767</v>
      </c>
      <c r="AQ154" s="22">
        <v>3.8886061850884494E-5</v>
      </c>
      <c r="AR154" s="22">
        <v>2.9724000372553208E-4</v>
      </c>
      <c r="AS154" s="22">
        <v>7.2407318028648998E-3</v>
      </c>
      <c r="AT154" s="22">
        <v>5.5380213442584349E-7</v>
      </c>
      <c r="AU154" s="22">
        <v>6.2346488822730416E-6</v>
      </c>
      <c r="AV154" s="22">
        <v>3.8948038451978948E-4</v>
      </c>
      <c r="AW154" s="22">
        <v>2.4598057446391168</v>
      </c>
      <c r="AX154" s="22">
        <v>5.7024499191562659E-3</v>
      </c>
      <c r="AY154" s="22">
        <v>4.9345117719932271E-4</v>
      </c>
      <c r="AZ154" s="22">
        <v>1.1009958374589892E-2</v>
      </c>
      <c r="BA154" s="22">
        <v>0.55168277453108927</v>
      </c>
      <c r="BB154" s="22">
        <v>8.1075913410528979E-4</v>
      </c>
      <c r="BC154" s="22">
        <v>8.1810416334068012</v>
      </c>
      <c r="BD154" s="22">
        <v>97.366861515471129</v>
      </c>
    </row>
    <row r="155" spans="1:56" x14ac:dyDescent="0.3">
      <c r="A155" s="25" t="s">
        <v>31</v>
      </c>
      <c r="B155" s="22">
        <v>0.86810555898315145</v>
      </c>
      <c r="C155" s="22">
        <v>0.14293670024989927</v>
      </c>
      <c r="D155" s="22">
        <v>0.50388782392750431</v>
      </c>
      <c r="E155" s="22">
        <v>12.972116156313099</v>
      </c>
      <c r="F155" s="22">
        <v>0</v>
      </c>
      <c r="G155" s="22">
        <v>1.4271908921917243E-6</v>
      </c>
      <c r="H155" s="22">
        <v>1.0870437295526966E-4</v>
      </c>
      <c r="I155" s="22">
        <v>239.53720376995608</v>
      </c>
      <c r="J155" s="22">
        <v>2610.7617067171659</v>
      </c>
      <c r="K155" s="22">
        <v>2.2189270692740632</v>
      </c>
      <c r="L155" s="22">
        <v>0</v>
      </c>
      <c r="M155" s="22">
        <v>0</v>
      </c>
      <c r="N155" s="22">
        <v>9.3515376331264235E-4</v>
      </c>
      <c r="O155" s="22">
        <v>3.2941524856223493E-4</v>
      </c>
      <c r="P155" s="22">
        <v>2.4500128300852489E-5</v>
      </c>
      <c r="Q155" s="22">
        <v>1.5866492458548737E-2</v>
      </c>
      <c r="R155" s="22">
        <v>86.045046099714384</v>
      </c>
      <c r="S155" s="22">
        <v>1831.2858079991649</v>
      </c>
      <c r="T155" s="22">
        <v>3.5679772304793107E-7</v>
      </c>
      <c r="U155" s="22">
        <v>2.4389222041888703E-4</v>
      </c>
      <c r="V155" s="22">
        <v>0.59195212470614789</v>
      </c>
      <c r="W155" s="22">
        <v>5.1759456356819875E-4</v>
      </c>
      <c r="X155" s="22">
        <v>9.3011519953594375E-5</v>
      </c>
      <c r="Y155" s="22">
        <v>306.67689685672593</v>
      </c>
      <c r="Z155" s="22">
        <v>50.051987095493431</v>
      </c>
      <c r="AA155" s="22">
        <v>0</v>
      </c>
      <c r="AB155" s="22">
        <v>4.0033893851721359E-3</v>
      </c>
      <c r="AC155" s="22">
        <v>0</v>
      </c>
      <c r="AD155" s="22">
        <v>1.1300973214671468E-3</v>
      </c>
      <c r="AE155" s="22">
        <v>8.0168141804788213</v>
      </c>
      <c r="AF155" s="22">
        <v>0</v>
      </c>
      <c r="AG155" s="22">
        <v>0</v>
      </c>
      <c r="AH155" s="22">
        <v>0</v>
      </c>
      <c r="AI155" s="22">
        <v>1.6191394346408423</v>
      </c>
      <c r="AJ155" s="22">
        <v>0.30692153718838094</v>
      </c>
      <c r="AK155" s="22">
        <v>3.5679772304793104E-5</v>
      </c>
      <c r="AL155" s="22">
        <v>0.67384458905744582</v>
      </c>
      <c r="AM155" s="22">
        <v>758.2276742312863</v>
      </c>
      <c r="AN155" s="22">
        <v>7.3474214289345032E-3</v>
      </c>
      <c r="AO155" s="22">
        <v>1.2158657226922019E-3</v>
      </c>
      <c r="AP155" s="22">
        <v>7.1887328500942029</v>
      </c>
      <c r="AQ155" s="22">
        <v>0</v>
      </c>
      <c r="AR155" s="22">
        <v>5.3261577158093907E-3</v>
      </c>
      <c r="AS155" s="22">
        <v>1.2902864607176936</v>
      </c>
      <c r="AT155" s="22">
        <v>9.9906435943475466E-2</v>
      </c>
      <c r="AU155" s="22">
        <v>7.2074205669797359E-4</v>
      </c>
      <c r="AV155" s="22">
        <v>14.461572001772659</v>
      </c>
      <c r="AW155" s="22">
        <v>0.75098848769586657</v>
      </c>
      <c r="AX155" s="22">
        <v>4.268490093396749E-4</v>
      </c>
      <c r="AY155" s="22">
        <v>0</v>
      </c>
      <c r="AZ155" s="22">
        <v>42.968196967415409</v>
      </c>
      <c r="BA155" s="22">
        <v>64522.099695405894</v>
      </c>
      <c r="BB155" s="22">
        <v>6.4104657574278281E-5</v>
      </c>
      <c r="BC155" s="22">
        <v>706.75434406710644</v>
      </c>
      <c r="BD155" s="22">
        <v>71206.153081476295</v>
      </c>
    </row>
    <row r="156" spans="1:56" x14ac:dyDescent="0.3">
      <c r="A156" s="23" t="s">
        <v>32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</row>
    <row r="157" spans="1:56" x14ac:dyDescent="0.3">
      <c r="A157" s="23" t="s">
        <v>33</v>
      </c>
      <c r="B157" s="22">
        <v>552.73215662298503</v>
      </c>
      <c r="C157" s="22">
        <v>40165.580266997778</v>
      </c>
      <c r="D157" s="22">
        <v>88615.578219400326</v>
      </c>
      <c r="E157" s="22">
        <v>968.72930473395866</v>
      </c>
      <c r="F157" s="22">
        <v>5.6087743957857139</v>
      </c>
      <c r="G157" s="22">
        <v>6466.568666635414</v>
      </c>
      <c r="H157" s="22">
        <v>4.1079736451139021E-2</v>
      </c>
      <c r="I157" s="22">
        <v>5025.7860911795269</v>
      </c>
      <c r="J157" s="22">
        <v>66786.365175376588</v>
      </c>
      <c r="K157" s="22">
        <v>4466.56612987263</v>
      </c>
      <c r="L157" s="22">
        <v>460.19736634192617</v>
      </c>
      <c r="M157" s="22">
        <v>9552.5558110272304</v>
      </c>
      <c r="N157" s="22">
        <v>8151.8247152851336</v>
      </c>
      <c r="O157" s="22">
        <v>30075.28111133249</v>
      </c>
      <c r="P157" s="22">
        <v>1935.3811847514021</v>
      </c>
      <c r="Q157" s="22">
        <v>1505.5661904699805</v>
      </c>
      <c r="R157" s="22">
        <v>160061.13643813704</v>
      </c>
      <c r="S157" s="22">
        <v>1334845.9174450177</v>
      </c>
      <c r="T157" s="22">
        <v>16271.356036908035</v>
      </c>
      <c r="U157" s="22">
        <v>18196.746472924649</v>
      </c>
      <c r="V157" s="22">
        <v>67.786599351670986</v>
      </c>
      <c r="W157" s="22">
        <v>1053.5072212899395</v>
      </c>
      <c r="X157" s="22">
        <v>2100.9573405382248</v>
      </c>
      <c r="Y157" s="22">
        <v>73082.365408521888</v>
      </c>
      <c r="Z157" s="22">
        <v>1127.7927511044275</v>
      </c>
      <c r="AA157" s="22">
        <v>0</v>
      </c>
      <c r="AB157" s="22">
        <v>2567.9016430036195</v>
      </c>
      <c r="AC157" s="22">
        <v>4008.5720615981568</v>
      </c>
      <c r="AD157" s="22">
        <v>11960.050158410735</v>
      </c>
      <c r="AE157" s="22">
        <v>307.66997400390972</v>
      </c>
      <c r="AF157" s="22">
        <v>6508.6739464343236</v>
      </c>
      <c r="AG157" s="22">
        <v>392.54320673459455</v>
      </c>
      <c r="AH157" s="22">
        <v>0</v>
      </c>
      <c r="AI157" s="22">
        <v>0</v>
      </c>
      <c r="AJ157" s="22">
        <v>4.9434880779455632</v>
      </c>
      <c r="AK157" s="22">
        <v>658.74759883889828</v>
      </c>
      <c r="AL157" s="22">
        <v>2324.4826318464507</v>
      </c>
      <c r="AM157" s="22">
        <v>30.751367607831789</v>
      </c>
      <c r="AN157" s="22">
        <v>16442.271202946526</v>
      </c>
      <c r="AO157" s="22">
        <v>5461.4348674540215</v>
      </c>
      <c r="AP157" s="22">
        <v>345.65753304097507</v>
      </c>
      <c r="AQ157" s="22">
        <v>80140.952153630191</v>
      </c>
      <c r="AR157" s="22">
        <v>1712.0738866342276</v>
      </c>
      <c r="AS157" s="22">
        <v>575.93000678358999</v>
      </c>
      <c r="AT157" s="22">
        <v>9078.133580757456</v>
      </c>
      <c r="AU157" s="22">
        <v>945.81642760871091</v>
      </c>
      <c r="AV157" s="22">
        <v>49815.758604675873</v>
      </c>
      <c r="AW157" s="22">
        <v>10902.015704234722</v>
      </c>
      <c r="AX157" s="22">
        <v>747.33338366082467</v>
      </c>
      <c r="AY157" s="22">
        <v>2721.92338678739</v>
      </c>
      <c r="AZ157" s="22">
        <v>641693.32970293926</v>
      </c>
      <c r="BA157" s="22">
        <v>12854.374137995896</v>
      </c>
      <c r="BB157" s="22">
        <v>46.904633621430847</v>
      </c>
      <c r="BC157" s="22">
        <v>49543.970664719753</v>
      </c>
      <c r="BD157" s="22">
        <v>2783334.1439120001</v>
      </c>
    </row>
    <row r="158" spans="1:56" x14ac:dyDescent="0.3">
      <c r="A158" s="23" t="s">
        <v>34</v>
      </c>
      <c r="B158" s="22">
        <v>284.69930880117272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6.8063108806240313</v>
      </c>
      <c r="J158" s="22">
        <v>0</v>
      </c>
      <c r="K158" s="22">
        <v>2.5053220228351343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0.51828749676729391</v>
      </c>
      <c r="T158" s="22">
        <v>0</v>
      </c>
      <c r="U158" s="22">
        <v>0</v>
      </c>
      <c r="V158" s="22">
        <v>0</v>
      </c>
      <c r="W158" s="22">
        <v>0</v>
      </c>
      <c r="X158" s="22">
        <v>0.74154980306705109</v>
      </c>
      <c r="Y158" s="22">
        <v>0</v>
      </c>
      <c r="Z158" s="22">
        <v>5.6756467722916897</v>
      </c>
      <c r="AA158" s="22">
        <v>1.1338535698509107</v>
      </c>
      <c r="AB158" s="22">
        <v>0</v>
      </c>
      <c r="AC158" s="22">
        <v>0</v>
      </c>
      <c r="AD158" s="22">
        <v>0</v>
      </c>
      <c r="AE158" s="22">
        <v>1.3794421067806435</v>
      </c>
      <c r="AF158" s="22">
        <v>0</v>
      </c>
      <c r="AG158" s="22">
        <v>0</v>
      </c>
      <c r="AH158" s="22">
        <v>0</v>
      </c>
      <c r="AI158" s="22">
        <v>5.8191725406272496</v>
      </c>
      <c r="AJ158" s="22">
        <v>0</v>
      </c>
      <c r="AK158" s="22">
        <v>0</v>
      </c>
      <c r="AL158" s="22">
        <v>0.41303526665455109</v>
      </c>
      <c r="AM158" s="22">
        <v>4.9548284690953297</v>
      </c>
      <c r="AN158" s="22">
        <v>0</v>
      </c>
      <c r="AO158" s="22">
        <v>0</v>
      </c>
      <c r="AP158" s="22">
        <v>0</v>
      </c>
      <c r="AQ158" s="22">
        <v>0.12438899922415052</v>
      </c>
      <c r="AR158" s="22">
        <v>0</v>
      </c>
      <c r="AS158" s="22">
        <v>17.277313046082654</v>
      </c>
      <c r="AT158" s="22">
        <v>0</v>
      </c>
      <c r="AU158" s="22">
        <v>0</v>
      </c>
      <c r="AV158" s="22">
        <v>2.4718326768901706</v>
      </c>
      <c r="AW158" s="22">
        <v>0</v>
      </c>
      <c r="AX158" s="22">
        <v>41.273226781028718</v>
      </c>
      <c r="AY158" s="22">
        <v>0</v>
      </c>
      <c r="AZ158" s="22">
        <v>0.15309415289126221</v>
      </c>
      <c r="BA158" s="22">
        <v>45.153206718366647</v>
      </c>
      <c r="BB158" s="22">
        <v>0</v>
      </c>
      <c r="BC158" s="22">
        <v>1305.8835557779107</v>
      </c>
      <c r="BD158" s="22">
        <v>1726.9833758821608</v>
      </c>
    </row>
    <row r="159" spans="1:56" x14ac:dyDescent="0.3">
      <c r="A159" s="23" t="s">
        <v>35</v>
      </c>
      <c r="B159" s="22">
        <v>0.20517464315260067</v>
      </c>
      <c r="C159" s="22">
        <v>4.2784880685247991E-3</v>
      </c>
      <c r="D159" s="22">
        <v>4.7978243069280628E-3</v>
      </c>
      <c r="E159" s="22">
        <v>3.8904009549342249E-2</v>
      </c>
      <c r="F159" s="22">
        <v>0</v>
      </c>
      <c r="G159" s="22">
        <v>2.4038449711905364E-3</v>
      </c>
      <c r="H159" s="22">
        <v>0</v>
      </c>
      <c r="I159" s="22">
        <v>5.4917694064112191E-2</v>
      </c>
      <c r="J159" s="22">
        <v>310.70539552747834</v>
      </c>
      <c r="K159" s="22">
        <v>23.446968243268348</v>
      </c>
      <c r="L159" s="22">
        <v>0</v>
      </c>
      <c r="M159" s="22">
        <v>0.85298551484927831</v>
      </c>
      <c r="N159" s="22">
        <v>2.9773067285006872E-3</v>
      </c>
      <c r="O159" s="22">
        <v>8.5349775035973088E-3</v>
      </c>
      <c r="P159" s="22">
        <v>5.8264289614999853E-2</v>
      </c>
      <c r="Q159" s="22">
        <v>0.23849722124159498</v>
      </c>
      <c r="R159" s="22">
        <v>0.13513158847850251</v>
      </c>
      <c r="S159" s="22">
        <v>1.3573056852080345</v>
      </c>
      <c r="T159" s="22">
        <v>2.0325274430774303E-3</v>
      </c>
      <c r="U159" s="22">
        <v>6.6716675973029188E-2</v>
      </c>
      <c r="V159" s="22">
        <v>8.0258287921799537E-2</v>
      </c>
      <c r="W159" s="22">
        <v>2.0261806528251797E-2</v>
      </c>
      <c r="X159" s="22">
        <v>2.2424278195049521E-3</v>
      </c>
      <c r="Y159" s="22">
        <v>2.2093246211552283E-2</v>
      </c>
      <c r="Z159" s="22">
        <v>1.5021274403713418</v>
      </c>
      <c r="AA159" s="22">
        <v>0.61168949366079695</v>
      </c>
      <c r="AB159" s="22">
        <v>1.836190014138313E-3</v>
      </c>
      <c r="AC159" s="22">
        <v>2.3519192617959274E-3</v>
      </c>
      <c r="AD159" s="22">
        <v>0</v>
      </c>
      <c r="AE159" s="22">
        <v>6.5716763352625052E-2</v>
      </c>
      <c r="AF159" s="22">
        <v>0</v>
      </c>
      <c r="AG159" s="22">
        <v>8.4321832701784255E-2</v>
      </c>
      <c r="AH159" s="22">
        <v>0</v>
      </c>
      <c r="AI159" s="22">
        <v>3.6804457710837409E-2</v>
      </c>
      <c r="AJ159" s="22">
        <v>1.8372027949091906E-3</v>
      </c>
      <c r="AK159" s="22">
        <v>0</v>
      </c>
      <c r="AL159" s="22">
        <v>0.29393038225712725</v>
      </c>
      <c r="AM159" s="22">
        <v>8.0973974738699342E-2</v>
      </c>
      <c r="AN159" s="22">
        <v>1.4183979511377984</v>
      </c>
      <c r="AO159" s="22">
        <v>0</v>
      </c>
      <c r="AP159" s="22">
        <v>0.38164855514038226</v>
      </c>
      <c r="AQ159" s="22">
        <v>1.488991055544909E-3</v>
      </c>
      <c r="AR159" s="22">
        <v>6.2847819629130858E-3</v>
      </c>
      <c r="AS159" s="22">
        <v>0.27622286394908235</v>
      </c>
      <c r="AT159" s="22">
        <v>3.2978176547781566E-7</v>
      </c>
      <c r="AU159" s="22">
        <v>0</v>
      </c>
      <c r="AV159" s="22">
        <v>9.5135747370743342E-3</v>
      </c>
      <c r="AW159" s="22">
        <v>1.4257991024759145</v>
      </c>
      <c r="AX159" s="22">
        <v>0.21794474912292799</v>
      </c>
      <c r="AY159" s="22">
        <v>1.8899206896693638E-2</v>
      </c>
      <c r="AZ159" s="22">
        <v>2.7700916284330472</v>
      </c>
      <c r="BA159" s="22">
        <v>1.4776465004704733</v>
      </c>
      <c r="BB159" s="22">
        <v>3.0983534339513678E-2</v>
      </c>
      <c r="BC159" s="22">
        <v>37.418344920092203</v>
      </c>
      <c r="BD159" s="22">
        <v>385.44499817684056</v>
      </c>
    </row>
    <row r="160" spans="1:56" x14ac:dyDescent="0.3">
      <c r="A160" s="23" t="s">
        <v>361</v>
      </c>
      <c r="B160" s="22">
        <v>12859.449644305154</v>
      </c>
      <c r="C160" s="22">
        <v>45799.789914773093</v>
      </c>
      <c r="D160" s="22">
        <v>14729.816503937749</v>
      </c>
      <c r="E160" s="22">
        <v>31.754089117956948</v>
      </c>
      <c r="F160" s="22">
        <v>0</v>
      </c>
      <c r="G160" s="22">
        <v>369.12534518845933</v>
      </c>
      <c r="H160" s="22">
        <v>1723.3288485763501</v>
      </c>
      <c r="I160" s="22">
        <v>261300.25474164227</v>
      </c>
      <c r="J160" s="22">
        <v>2675770.625828255</v>
      </c>
      <c r="K160" s="22">
        <v>37261.638209449986</v>
      </c>
      <c r="L160" s="22">
        <v>965.88542562010412</v>
      </c>
      <c r="M160" s="22">
        <v>718.86666810410975</v>
      </c>
      <c r="N160" s="22">
        <v>131436.29612941522</v>
      </c>
      <c r="O160" s="22">
        <v>117.83445118470769</v>
      </c>
      <c r="P160" s="22">
        <v>253.8414232501739</v>
      </c>
      <c r="Q160" s="22">
        <v>317.03078533028503</v>
      </c>
      <c r="R160" s="22">
        <v>113665.35607850592</v>
      </c>
      <c r="S160" s="22">
        <v>508676.27764182922</v>
      </c>
      <c r="T160" s="22">
        <v>123.89195814496053</v>
      </c>
      <c r="U160" s="22">
        <v>1219.5993224079566</v>
      </c>
      <c r="V160" s="22">
        <v>72803.327021575125</v>
      </c>
      <c r="W160" s="22">
        <v>2293.4996616140438</v>
      </c>
      <c r="X160" s="22">
        <v>0</v>
      </c>
      <c r="Y160" s="22">
        <v>75044.859649793318</v>
      </c>
      <c r="Z160" s="22">
        <v>1399337.5414061167</v>
      </c>
      <c r="AA160" s="22">
        <v>0</v>
      </c>
      <c r="AB160" s="22">
        <v>0</v>
      </c>
      <c r="AC160" s="22">
        <v>11.094802221936765</v>
      </c>
      <c r="AD160" s="22">
        <v>4312.1797969260888</v>
      </c>
      <c r="AE160" s="22">
        <v>463332.33106662316</v>
      </c>
      <c r="AF160" s="22">
        <v>289.80388562472757</v>
      </c>
      <c r="AG160" s="22">
        <v>99924.18847371258</v>
      </c>
      <c r="AH160" s="22">
        <v>495.5678325798421</v>
      </c>
      <c r="AI160" s="22">
        <v>246880.13625145139</v>
      </c>
      <c r="AJ160" s="22">
        <v>583.36980188792791</v>
      </c>
      <c r="AK160" s="22">
        <v>22.189604443873531</v>
      </c>
      <c r="AL160" s="22">
        <v>0</v>
      </c>
      <c r="AM160" s="22">
        <v>186.95379376275054</v>
      </c>
      <c r="AN160" s="22">
        <v>4598.9230474551086</v>
      </c>
      <c r="AO160" s="22">
        <v>12439.632530344054</v>
      </c>
      <c r="AP160" s="22">
        <v>193197.7444109169</v>
      </c>
      <c r="AQ160" s="22">
        <v>2932.1521849181731</v>
      </c>
      <c r="AR160" s="22">
        <v>182.68165727499331</v>
      </c>
      <c r="AS160" s="22">
        <v>185150.0594796807</v>
      </c>
      <c r="AT160" s="22">
        <v>773.32046751522466</v>
      </c>
      <c r="AU160" s="22">
        <v>7055.2102382220537</v>
      </c>
      <c r="AV160" s="22">
        <v>18762.267005762471</v>
      </c>
      <c r="AW160" s="22">
        <v>0</v>
      </c>
      <c r="AX160" s="22">
        <v>1380.3464281637187</v>
      </c>
      <c r="AY160" s="22">
        <v>111686.59172590038</v>
      </c>
      <c r="AZ160" s="22">
        <v>115348.70538114457</v>
      </c>
      <c r="BA160" s="22">
        <v>165680.78576680998</v>
      </c>
      <c r="BB160" s="22">
        <v>17314.076499643925</v>
      </c>
      <c r="BC160" s="22">
        <v>118879.78559635287</v>
      </c>
      <c r="BD160" s="22">
        <v>7128239.9884774778</v>
      </c>
    </row>
    <row r="161" spans="1:56" x14ac:dyDescent="0.3">
      <c r="A161" s="23" t="s">
        <v>36</v>
      </c>
      <c r="B161" s="22">
        <v>449.12041273641796</v>
      </c>
      <c r="C161" s="22">
        <v>1.1535577374267245</v>
      </c>
      <c r="D161" s="22">
        <v>11.957488282442814</v>
      </c>
      <c r="E161" s="22">
        <v>89.279540349977012</v>
      </c>
      <c r="F161" s="22">
        <v>0.61057594728113862</v>
      </c>
      <c r="G161" s="22">
        <v>0.10725655793778707</v>
      </c>
      <c r="H161" s="22">
        <v>377.77484784191057</v>
      </c>
      <c r="I161" s="22">
        <v>1530.2472810639711</v>
      </c>
      <c r="J161" s="22">
        <v>70116.872907438126</v>
      </c>
      <c r="K161" s="22">
        <v>1060.9622140506526</v>
      </c>
      <c r="L161" s="22">
        <v>0</v>
      </c>
      <c r="M161" s="22">
        <v>0</v>
      </c>
      <c r="N161" s="22">
        <v>0.13284370475265805</v>
      </c>
      <c r="O161" s="22">
        <v>0.38082002794835557</v>
      </c>
      <c r="P161" s="22">
        <v>0</v>
      </c>
      <c r="Q161" s="22">
        <v>0.74951074102970661</v>
      </c>
      <c r="R161" s="22">
        <v>20053.018064981999</v>
      </c>
      <c r="S161" s="22">
        <v>1365.1991742406099</v>
      </c>
      <c r="T161" s="22">
        <v>0</v>
      </c>
      <c r="U161" s="22">
        <v>0.16356613885158486</v>
      </c>
      <c r="V161" s="22">
        <v>1741.1396058750042</v>
      </c>
      <c r="W161" s="22">
        <v>0.90405648112380543</v>
      </c>
      <c r="X161" s="22">
        <v>0.10005432639232145</v>
      </c>
      <c r="Y161" s="22">
        <v>3.1165042429804455</v>
      </c>
      <c r="Z161" s="22">
        <v>1996997.5151754902</v>
      </c>
      <c r="AA161" s="22">
        <v>0</v>
      </c>
      <c r="AB161" s="22">
        <v>8.1928503292237345E-2</v>
      </c>
      <c r="AC161" s="22">
        <v>0.10493969768893949</v>
      </c>
      <c r="AD161" s="22">
        <v>0</v>
      </c>
      <c r="AE161" s="22">
        <v>1134.8820239468921</v>
      </c>
      <c r="AF161" s="22">
        <v>0</v>
      </c>
      <c r="AG161" s="22">
        <v>2571.5254744586177</v>
      </c>
      <c r="AH161" s="22">
        <v>0</v>
      </c>
      <c r="AI161" s="22">
        <v>114889.64170656847</v>
      </c>
      <c r="AJ161" s="22">
        <v>2.1528235090924843</v>
      </c>
      <c r="AK161" s="22">
        <v>3.5426767015741732E-2</v>
      </c>
      <c r="AL161" s="22">
        <v>19.569413410650565</v>
      </c>
      <c r="AM161" s="22">
        <v>0</v>
      </c>
      <c r="AN161" s="22">
        <v>1807.0735775072962</v>
      </c>
      <c r="AO161" s="22">
        <v>0</v>
      </c>
      <c r="AP161" s="22">
        <v>14465.762903914096</v>
      </c>
      <c r="AQ161" s="22">
        <v>6.6436919739796582E-2</v>
      </c>
      <c r="AR161" s="22">
        <v>41.24557851779516</v>
      </c>
      <c r="AS161" s="22">
        <v>166.1716766472787</v>
      </c>
      <c r="AT161" s="22">
        <v>0.6743250175854727</v>
      </c>
      <c r="AU161" s="22">
        <v>0</v>
      </c>
      <c r="AV161" s="22">
        <v>98.004587743192957</v>
      </c>
      <c r="AW161" s="22">
        <v>5.2530723858361137</v>
      </c>
      <c r="AX161" s="22">
        <v>9.7244222866678953</v>
      </c>
      <c r="AY161" s="22">
        <v>560.15204168038701</v>
      </c>
      <c r="AZ161" s="22">
        <v>308.54104799536708</v>
      </c>
      <c r="BA161" s="22">
        <v>435509.06553938636</v>
      </c>
      <c r="BB161" s="22">
        <v>1.382496355245499</v>
      </c>
      <c r="BC161" s="22">
        <v>8407.0736340677176</v>
      </c>
      <c r="BD161" s="22">
        <v>2673798.6905355435</v>
      </c>
    </row>
    <row r="162" spans="1:56" x14ac:dyDescent="0.3">
      <c r="A162" s="23" t="s">
        <v>37</v>
      </c>
      <c r="B162" s="22">
        <v>2.553809689233524E-2</v>
      </c>
      <c r="C162" s="22">
        <v>9.6691072481644529</v>
      </c>
      <c r="D162" s="22">
        <v>10.369801788237449</v>
      </c>
      <c r="E162" s="22">
        <v>4.222443944690453E-2</v>
      </c>
      <c r="F162" s="22">
        <v>0</v>
      </c>
      <c r="G162" s="22">
        <v>26.326787094477208</v>
      </c>
      <c r="H162" s="22">
        <v>5.5182578158578838E-7</v>
      </c>
      <c r="I162" s="22">
        <v>0.39684143078509621</v>
      </c>
      <c r="J162" s="22">
        <v>206.63002060241834</v>
      </c>
      <c r="K162" s="22">
        <v>15.289683955141649</v>
      </c>
      <c r="L162" s="22">
        <v>101.62172985538722</v>
      </c>
      <c r="M162" s="22">
        <v>4.5436218270447561</v>
      </c>
      <c r="N162" s="22">
        <v>61892.527504862592</v>
      </c>
      <c r="O162" s="22">
        <v>22.206535513364145</v>
      </c>
      <c r="P162" s="22">
        <v>61.78142194363933</v>
      </c>
      <c r="Q162" s="22">
        <v>12844.469739856073</v>
      </c>
      <c r="R162" s="22">
        <v>97.66060325965087</v>
      </c>
      <c r="S162" s="22">
        <v>699711.92362928507</v>
      </c>
      <c r="T162" s="22">
        <v>21.599462481848338</v>
      </c>
      <c r="U162" s="22">
        <v>59.423369730548877</v>
      </c>
      <c r="V162" s="22">
        <v>10.851285909745346</v>
      </c>
      <c r="W162" s="22">
        <v>1.3211405271256292E-2</v>
      </c>
      <c r="X162" s="22">
        <v>0.45942647051161578</v>
      </c>
      <c r="Y162" s="22">
        <v>699.68375208662997</v>
      </c>
      <c r="Z162" s="22">
        <v>31.66119006291283</v>
      </c>
      <c r="AA162" s="22">
        <v>0</v>
      </c>
      <c r="AB162" s="22">
        <v>42.311444380748434</v>
      </c>
      <c r="AC162" s="22">
        <v>12.101563496086186</v>
      </c>
      <c r="AD162" s="22">
        <v>5.9180879522466187E-2</v>
      </c>
      <c r="AE162" s="22">
        <v>1.929263297578349</v>
      </c>
      <c r="AF162" s="22">
        <v>3.3446819791382691E-2</v>
      </c>
      <c r="AG162" s="22">
        <v>5.7783186523535033</v>
      </c>
      <c r="AH162" s="22">
        <v>0</v>
      </c>
      <c r="AI162" s="22">
        <v>22.849509770732279</v>
      </c>
      <c r="AJ162" s="22">
        <v>1.5969031552027502E-3</v>
      </c>
      <c r="AK162" s="22">
        <v>32.485098300583878</v>
      </c>
      <c r="AL162" s="22">
        <v>1.5884093064444924</v>
      </c>
      <c r="AM162" s="22">
        <v>5.2802908823648555E-2</v>
      </c>
      <c r="AN162" s="22">
        <v>0</v>
      </c>
      <c r="AO162" s="22">
        <v>5.4789557108005313</v>
      </c>
      <c r="AP162" s="22">
        <v>27.93858040123601</v>
      </c>
      <c r="AQ162" s="22">
        <v>46.883120699416899</v>
      </c>
      <c r="AR162" s="22">
        <v>376.63332479693048</v>
      </c>
      <c r="AS162" s="22">
        <v>0.5924651459933955</v>
      </c>
      <c r="AT162" s="22">
        <v>69247.395334816567</v>
      </c>
      <c r="AU162" s="22">
        <v>23.91097658488669</v>
      </c>
      <c r="AV162" s="22">
        <v>22.547762071700678</v>
      </c>
      <c r="AW162" s="22">
        <v>42.944473926196871</v>
      </c>
      <c r="AX162" s="22">
        <v>1.0451456242543933</v>
      </c>
      <c r="AY162" s="22">
        <v>81.751667221986438</v>
      </c>
      <c r="AZ162" s="22">
        <v>42.364010916710853</v>
      </c>
      <c r="BA162" s="22">
        <v>84.831915082376469</v>
      </c>
      <c r="BB162" s="22">
        <v>6.8459381955044813</v>
      </c>
      <c r="BC162" s="22">
        <v>8278.4154098780236</v>
      </c>
      <c r="BD162" s="22">
        <v>854237.94620554638</v>
      </c>
    </row>
    <row r="163" spans="1:56" x14ac:dyDescent="0.3">
      <c r="A163" s="23" t="s">
        <v>38</v>
      </c>
      <c r="B163" s="22">
        <v>127.08024280898871</v>
      </c>
      <c r="C163" s="22">
        <v>2.1230307136403176E-3</v>
      </c>
      <c r="D163" s="22">
        <v>885.24659581362448</v>
      </c>
      <c r="E163" s="22">
        <v>2245.5737484578472</v>
      </c>
      <c r="F163" s="22">
        <v>0</v>
      </c>
      <c r="G163" s="22">
        <v>21.804753671689873</v>
      </c>
      <c r="H163" s="22">
        <v>0</v>
      </c>
      <c r="I163" s="22">
        <v>1.5367191924341224</v>
      </c>
      <c r="J163" s="22">
        <v>8.6670157516849127</v>
      </c>
      <c r="K163" s="22">
        <v>1.4869333635759693E-2</v>
      </c>
      <c r="L163" s="22">
        <v>0</v>
      </c>
      <c r="M163" s="22">
        <v>62.720505605717491</v>
      </c>
      <c r="N163" s="22">
        <v>892.99260268711612</v>
      </c>
      <c r="O163" s="22">
        <v>1010.7731854247518</v>
      </c>
      <c r="P163" s="22">
        <v>0</v>
      </c>
      <c r="Q163" s="22">
        <v>0</v>
      </c>
      <c r="R163" s="22">
        <v>4434.6466966962407</v>
      </c>
      <c r="S163" s="22">
        <v>3805.21081887333</v>
      </c>
      <c r="T163" s="22">
        <v>3250.2412528242653</v>
      </c>
      <c r="U163" s="22">
        <v>1.1017183205294176</v>
      </c>
      <c r="V163" s="22">
        <v>4.8897934621309203</v>
      </c>
      <c r="W163" s="22">
        <v>0</v>
      </c>
      <c r="X163" s="22">
        <v>49.524448781871193</v>
      </c>
      <c r="Y163" s="22">
        <v>687.96206096666947</v>
      </c>
      <c r="Z163" s="22">
        <v>44.008555922002742</v>
      </c>
      <c r="AA163" s="22">
        <v>0</v>
      </c>
      <c r="AB163" s="22">
        <v>0</v>
      </c>
      <c r="AC163" s="22">
        <v>0</v>
      </c>
      <c r="AD163" s="22">
        <v>270.06505998937376</v>
      </c>
      <c r="AE163" s="22">
        <v>4.141034347971498E-3</v>
      </c>
      <c r="AF163" s="22">
        <v>0</v>
      </c>
      <c r="AG163" s="22">
        <v>0.9688630941746017</v>
      </c>
      <c r="AH163" s="22">
        <v>0</v>
      </c>
      <c r="AI163" s="22">
        <v>1060.1988471874099</v>
      </c>
      <c r="AJ163" s="22">
        <v>2.0829434932534744E-3</v>
      </c>
      <c r="AK163" s="22">
        <v>0</v>
      </c>
      <c r="AL163" s="22">
        <v>1.9794395633528947E-3</v>
      </c>
      <c r="AM163" s="22">
        <v>0</v>
      </c>
      <c r="AN163" s="22">
        <v>5.3950982119910541E-3</v>
      </c>
      <c r="AO163" s="22">
        <v>0</v>
      </c>
      <c r="AP163" s="22">
        <v>4.841603470408827E-2</v>
      </c>
      <c r="AQ163" s="22">
        <v>262.92802321235104</v>
      </c>
      <c r="AR163" s="22">
        <v>0</v>
      </c>
      <c r="AS163" s="22">
        <v>0.41029568086747725</v>
      </c>
      <c r="AT163" s="22">
        <v>6.7824824715096018E-4</v>
      </c>
      <c r="AU163" s="22">
        <v>14.746520414584662</v>
      </c>
      <c r="AV163" s="22">
        <v>3984.0904624265913</v>
      </c>
      <c r="AW163" s="22">
        <v>5.0828329387821638E-3</v>
      </c>
      <c r="AX163" s="22">
        <v>0</v>
      </c>
      <c r="AY163" s="22">
        <v>3.2398914731904873E-4</v>
      </c>
      <c r="AZ163" s="22">
        <v>9870.7283321971463</v>
      </c>
      <c r="BA163" s="22">
        <v>437.98719696720076</v>
      </c>
      <c r="BB163" s="22">
        <v>0</v>
      </c>
      <c r="BC163" s="22">
        <v>5746.5563417296153</v>
      </c>
      <c r="BD163" s="22">
        <v>39182.745750145215</v>
      </c>
    </row>
    <row r="164" spans="1:56" x14ac:dyDescent="0.3">
      <c r="A164" s="23" t="s">
        <v>197</v>
      </c>
      <c r="B164" s="22">
        <v>29322.536280585067</v>
      </c>
      <c r="C164" s="22">
        <v>8213.8369446710694</v>
      </c>
      <c r="D164" s="22">
        <v>22981.255268606437</v>
      </c>
      <c r="E164" s="22">
        <v>1006.8236334997839</v>
      </c>
      <c r="F164" s="22">
        <v>0</v>
      </c>
      <c r="G164" s="22">
        <v>21.381747319822917</v>
      </c>
      <c r="H164" s="22">
        <v>56.132964060840486</v>
      </c>
      <c r="I164" s="22">
        <v>10978.853155282497</v>
      </c>
      <c r="J164" s="22">
        <v>557947.35317844222</v>
      </c>
      <c r="K164" s="22">
        <v>38899.195705471058</v>
      </c>
      <c r="L164" s="22">
        <v>121.77788821583229</v>
      </c>
      <c r="M164" s="22">
        <v>554.76593520545828</v>
      </c>
      <c r="N164" s="22">
        <v>22.658856801009616</v>
      </c>
      <c r="O164" s="22">
        <v>16.309786044439011</v>
      </c>
      <c r="P164" s="22">
        <v>1109.5491067713899</v>
      </c>
      <c r="Q164" s="22">
        <v>39.001993222580232</v>
      </c>
      <c r="R164" s="22">
        <v>22848.110567701297</v>
      </c>
      <c r="S164" s="22">
        <v>96602.031037134017</v>
      </c>
      <c r="T164" s="22">
        <v>2962.6511333434937</v>
      </c>
      <c r="U164" s="22">
        <v>803.92436367706284</v>
      </c>
      <c r="V164" s="22">
        <v>32893.15400759875</v>
      </c>
      <c r="W164" s="22">
        <v>231.10831343398456</v>
      </c>
      <c r="X164" s="22">
        <v>3.7818203615989843</v>
      </c>
      <c r="Y164" s="22">
        <v>10323.142253467844</v>
      </c>
      <c r="Z164" s="22">
        <v>746337.736402084</v>
      </c>
      <c r="AA164" s="22">
        <v>0</v>
      </c>
      <c r="AB164" s="22">
        <v>5.8595946454922521</v>
      </c>
      <c r="AC164" s="22">
        <v>5.830827749446267</v>
      </c>
      <c r="AD164" s="22">
        <v>0.79504746112290658</v>
      </c>
      <c r="AE164" s="22">
        <v>38978.635023629737</v>
      </c>
      <c r="AF164" s="22">
        <v>3469.7033229749049</v>
      </c>
      <c r="AG164" s="22">
        <v>54046.326307538729</v>
      </c>
      <c r="AH164" s="22">
        <v>1.9329823526322589</v>
      </c>
      <c r="AI164" s="22">
        <v>171229.04538065265</v>
      </c>
      <c r="AJ164" s="22">
        <v>5678.612238488754</v>
      </c>
      <c r="AK164" s="22">
        <v>1.3409815854839398</v>
      </c>
      <c r="AL164" s="22">
        <v>5084.1660131783301</v>
      </c>
      <c r="AM164" s="22">
        <v>1543.5647808927756</v>
      </c>
      <c r="AN164" s="22">
        <v>10.404218148176435</v>
      </c>
      <c r="AO164" s="22">
        <v>702.11943820009299</v>
      </c>
      <c r="AP164" s="22">
        <v>0</v>
      </c>
      <c r="AQ164" s="22">
        <v>149.37436975681348</v>
      </c>
      <c r="AR164" s="22">
        <v>19.961806913331174</v>
      </c>
      <c r="AS164" s="22">
        <v>7096.5177648393537</v>
      </c>
      <c r="AT164" s="22">
        <v>6.5132870030395695</v>
      </c>
      <c r="AU164" s="22">
        <v>2.4175538634585454E-2</v>
      </c>
      <c r="AV164" s="22">
        <v>417.99835704285908</v>
      </c>
      <c r="AW164" s="22">
        <v>43.37003459219833</v>
      </c>
      <c r="AX164" s="22">
        <v>6568.3073543588243</v>
      </c>
      <c r="AY164" s="22">
        <v>6692.0692506608657</v>
      </c>
      <c r="AZ164" s="22">
        <v>45753.682794460539</v>
      </c>
      <c r="BA164" s="22">
        <v>467925.11103034281</v>
      </c>
      <c r="BB164" s="22">
        <v>3505.6816994807982</v>
      </c>
      <c r="BC164" s="22">
        <v>16892.709350665358</v>
      </c>
      <c r="BD164" s="22">
        <v>2420126.7297761561</v>
      </c>
    </row>
    <row r="165" spans="1:56" x14ac:dyDescent="0.3">
      <c r="A165" s="23" t="s">
        <v>40</v>
      </c>
      <c r="B165" s="22">
        <v>0.37168063384136835</v>
      </c>
      <c r="C165" s="22">
        <v>4.2707102242375471E-2</v>
      </c>
      <c r="D165" s="22">
        <v>0.19501035026756347</v>
      </c>
      <c r="E165" s="22">
        <v>0.39643066484908746</v>
      </c>
      <c r="F165" s="22">
        <v>0</v>
      </c>
      <c r="G165" s="22">
        <v>40.52545974131467</v>
      </c>
      <c r="H165" s="22">
        <v>3.2260584154246087E-6</v>
      </c>
      <c r="I165" s="22">
        <v>1.0955933252167951</v>
      </c>
      <c r="J165" s="22">
        <v>3097.294737680611</v>
      </c>
      <c r="K165" s="22">
        <v>233.45095974038512</v>
      </c>
      <c r="L165" s="22">
        <v>0</v>
      </c>
      <c r="M165" s="22">
        <v>0</v>
      </c>
      <c r="N165" s="22">
        <v>3.1954924925681451E-2</v>
      </c>
      <c r="O165" s="22">
        <v>8.4987858702699134E-2</v>
      </c>
      <c r="P165" s="22">
        <v>7.2709903875229707E-7</v>
      </c>
      <c r="Q165" s="22">
        <v>0.16772044472607189</v>
      </c>
      <c r="R165" s="22">
        <v>14.834952590923043</v>
      </c>
      <c r="S165" s="22">
        <v>466.77330712278098</v>
      </c>
      <c r="T165" s="22">
        <v>2.1766161293203337</v>
      </c>
      <c r="U165" s="22">
        <v>11.594406429138459</v>
      </c>
      <c r="V165" s="22">
        <v>0.86139212375976082</v>
      </c>
      <c r="W165" s="22">
        <v>0.20175103812840722</v>
      </c>
      <c r="X165" s="22">
        <v>3.0325431635381865</v>
      </c>
      <c r="Y165" s="22">
        <v>1428.919467658269</v>
      </c>
      <c r="Z165" s="22">
        <v>17.942311577282599</v>
      </c>
      <c r="AA165" s="22">
        <v>0</v>
      </c>
      <c r="AB165" s="22">
        <v>1.8400745319643873E-2</v>
      </c>
      <c r="AC165" s="22">
        <v>2.3416768122252032E-2</v>
      </c>
      <c r="AD165" s="22">
        <v>3.3538300944600244E-5</v>
      </c>
      <c r="AE165" s="22">
        <v>0.65487317734292139</v>
      </c>
      <c r="AF165" s="22">
        <v>0</v>
      </c>
      <c r="AG165" s="22">
        <v>2.8213813021935366</v>
      </c>
      <c r="AH165" s="22">
        <v>0</v>
      </c>
      <c r="AI165" s="22">
        <v>77.328908285284925</v>
      </c>
      <c r="AJ165" s="22">
        <v>1.8508866567415291E-2</v>
      </c>
      <c r="AK165" s="22">
        <v>7.9063645644704E-3</v>
      </c>
      <c r="AL165" s="22">
        <v>2.9380513493316038</v>
      </c>
      <c r="AM165" s="22">
        <v>0.80630429748551757</v>
      </c>
      <c r="AN165" s="22">
        <v>2.7976834681893137</v>
      </c>
      <c r="AO165" s="22">
        <v>2.8618003940219581E-3</v>
      </c>
      <c r="AP165" s="22">
        <v>4.8770590591998806</v>
      </c>
      <c r="AQ165" s="22">
        <v>0</v>
      </c>
      <c r="AR165" s="22">
        <v>6.2732187899100386E-2</v>
      </c>
      <c r="AS165" s="22">
        <v>11.688635958291767</v>
      </c>
      <c r="AT165" s="22">
        <v>2.30275780369446</v>
      </c>
      <c r="AU165" s="22">
        <v>3.3612747510912478E-3</v>
      </c>
      <c r="AV165" s="22">
        <v>5.2433971722536592</v>
      </c>
      <c r="AW165" s="22">
        <v>4.5162858258521031E-2</v>
      </c>
      <c r="AX165" s="22">
        <v>2.1699688123233076</v>
      </c>
      <c r="AY165" s="22">
        <v>4.6185423575332161</v>
      </c>
      <c r="AZ165" s="22">
        <v>5.558500120949029</v>
      </c>
      <c r="BA165" s="22">
        <v>59.860549615776058</v>
      </c>
      <c r="BB165" s="22">
        <v>0.30848793385318868</v>
      </c>
      <c r="BC165" s="22">
        <v>67.054806868698748</v>
      </c>
      <c r="BD165" s="22">
        <v>5571.2062862399607</v>
      </c>
    </row>
    <row r="166" spans="1:56" x14ac:dyDescent="0.3">
      <c r="A166" s="23" t="s">
        <v>41</v>
      </c>
      <c r="B166" s="22">
        <v>4.964697372510142E-2</v>
      </c>
      <c r="C166" s="22">
        <v>2.42777409854583</v>
      </c>
      <c r="D166" s="22">
        <v>3.4205828879820016E-2</v>
      </c>
      <c r="E166" s="22">
        <v>7.4841303602098258E-2</v>
      </c>
      <c r="F166" s="22">
        <v>0</v>
      </c>
      <c r="G166" s="22">
        <v>6.1620560968697031</v>
      </c>
      <c r="H166" s="22">
        <v>7.9914211252615977E-8</v>
      </c>
      <c r="I166" s="22">
        <v>0.1547975186240888</v>
      </c>
      <c r="J166" s="22">
        <v>200.24603772258843</v>
      </c>
      <c r="K166" s="22">
        <v>5.0324363393469929</v>
      </c>
      <c r="L166" s="22">
        <v>0</v>
      </c>
      <c r="M166" s="22">
        <v>0</v>
      </c>
      <c r="N166" s="22">
        <v>1.2002234801238663</v>
      </c>
      <c r="O166" s="22">
        <v>5.6277878675509298E-2</v>
      </c>
      <c r="P166" s="22">
        <v>2.2832999416894308</v>
      </c>
      <c r="Q166" s="22">
        <v>4.9898368253638647</v>
      </c>
      <c r="R166" s="22">
        <v>8.9963632236088618</v>
      </c>
      <c r="S166" s="22">
        <v>62.965656798563579</v>
      </c>
      <c r="T166" s="22">
        <v>2.623004745709496E-10</v>
      </c>
      <c r="U166" s="22">
        <v>4.4088721452137596E-2</v>
      </c>
      <c r="V166" s="22">
        <v>111.82365884190753</v>
      </c>
      <c r="W166" s="22">
        <v>7.1277804883131185E-3</v>
      </c>
      <c r="X166" s="22">
        <v>338.8494404078611</v>
      </c>
      <c r="Y166" s="22">
        <v>0.38588445598321369</v>
      </c>
      <c r="Z166" s="22">
        <v>4.0783746026255772</v>
      </c>
      <c r="AA166" s="22">
        <v>0</v>
      </c>
      <c r="AB166" s="22">
        <v>14.164363930724074</v>
      </c>
      <c r="AC166" s="22">
        <v>3.0719499489993036</v>
      </c>
      <c r="AD166" s="22">
        <v>8.3079303645772114E-7</v>
      </c>
      <c r="AE166" s="22">
        <v>3.1623225174123926</v>
      </c>
      <c r="AF166" s="22">
        <v>0.10829772692757643</v>
      </c>
      <c r="AG166" s="22">
        <v>0.1021894595088105</v>
      </c>
      <c r="AH166" s="22">
        <v>0.30889984558245431</v>
      </c>
      <c r="AI166" s="22">
        <v>2.971658386115648</v>
      </c>
      <c r="AJ166" s="22">
        <v>0.33825821460473487</v>
      </c>
      <c r="AK166" s="22">
        <v>0.23741800830094636</v>
      </c>
      <c r="AL166" s="22">
        <v>57.831954876650556</v>
      </c>
      <c r="AM166" s="22">
        <v>1.716390664121149E-2</v>
      </c>
      <c r="AN166" s="22">
        <v>0.10049757657494221</v>
      </c>
      <c r="AO166" s="22">
        <v>2.0224726781356228</v>
      </c>
      <c r="AP166" s="22">
        <v>511.24025302458028</v>
      </c>
      <c r="AQ166" s="22">
        <v>4.2446591765386142E-2</v>
      </c>
      <c r="AR166" s="22">
        <v>0</v>
      </c>
      <c r="AS166" s="22">
        <v>5.9325953302051787E-2</v>
      </c>
      <c r="AT166" s="22">
        <v>5.8978750494499801E-5</v>
      </c>
      <c r="AU166" s="22">
        <v>9.7697326840274573E-2</v>
      </c>
      <c r="AV166" s="22">
        <v>0.56473712021324862</v>
      </c>
      <c r="AW166" s="22">
        <v>0.32665070946957148</v>
      </c>
      <c r="AX166" s="22">
        <v>8.1468333706881543E-2</v>
      </c>
      <c r="AY166" s="22">
        <v>1.8004334939689668</v>
      </c>
      <c r="AZ166" s="22">
        <v>0.70363142849552529</v>
      </c>
      <c r="BA166" s="22">
        <v>38.359436921216393</v>
      </c>
      <c r="BB166" s="22">
        <v>26.912841177382219</v>
      </c>
      <c r="BC166" s="22">
        <v>975.69392139498302</v>
      </c>
      <c r="BD166" s="22">
        <v>2390.182379282347</v>
      </c>
    </row>
    <row r="167" spans="1:56" x14ac:dyDescent="0.3">
      <c r="A167" s="23" t="s">
        <v>42</v>
      </c>
      <c r="B167" s="22">
        <v>9.9272143307700862</v>
      </c>
      <c r="C167" s="22">
        <v>174.99849332217352</v>
      </c>
      <c r="D167" s="22">
        <v>12.926145667832392</v>
      </c>
      <c r="E167" s="22">
        <v>5.8502118613299654</v>
      </c>
      <c r="F167" s="22">
        <v>7.2032336918672986</v>
      </c>
      <c r="G167" s="22">
        <v>0.12008479028377489</v>
      </c>
      <c r="H167" s="22">
        <v>21.174355520692533</v>
      </c>
      <c r="I167" s="22">
        <v>9.3177395624595043</v>
      </c>
      <c r="J167" s="22">
        <v>16910.516061742524</v>
      </c>
      <c r="K167" s="22">
        <v>1173.0242284176152</v>
      </c>
      <c r="L167" s="22">
        <v>0</v>
      </c>
      <c r="M167" s="22">
        <v>0</v>
      </c>
      <c r="N167" s="22">
        <v>0.14873224288062381</v>
      </c>
      <c r="O167" s="22">
        <v>0.42636733894225032</v>
      </c>
      <c r="P167" s="22">
        <v>0</v>
      </c>
      <c r="Q167" s="22">
        <v>0.83915465760327013</v>
      </c>
      <c r="R167" s="22">
        <v>9.2445565584293288</v>
      </c>
      <c r="S167" s="22">
        <v>53.983975668600038</v>
      </c>
      <c r="T167" s="22">
        <v>0</v>
      </c>
      <c r="U167" s="22">
        <v>5.2087107249236465E-2</v>
      </c>
      <c r="V167" s="22">
        <v>1342.3945852348127</v>
      </c>
      <c r="W167" s="22">
        <v>3958.5098603641995</v>
      </c>
      <c r="X167" s="22">
        <v>42.796627260095754</v>
      </c>
      <c r="Y167" s="22">
        <v>1.1128434984756359</v>
      </c>
      <c r="Z167" s="22">
        <v>586.07181758420563</v>
      </c>
      <c r="AA167" s="22">
        <v>0</v>
      </c>
      <c r="AB167" s="22">
        <v>9.1727418120377449E-2</v>
      </c>
      <c r="AC167" s="22">
        <v>0.11749082603162112</v>
      </c>
      <c r="AD167" s="22">
        <v>0</v>
      </c>
      <c r="AE167" s="22">
        <v>15128.613523972212</v>
      </c>
      <c r="AF167" s="22">
        <v>0</v>
      </c>
      <c r="AG167" s="22">
        <v>8.3572604747045816</v>
      </c>
      <c r="AH167" s="22">
        <v>1.8011367825954603</v>
      </c>
      <c r="AI167" s="22">
        <v>883.26725507300773</v>
      </c>
      <c r="AJ167" s="22">
        <v>0.10068914928933451</v>
      </c>
      <c r="AK167" s="22">
        <v>3.9663923300476481E-2</v>
      </c>
      <c r="AL167" s="22">
        <v>1567.634803574726</v>
      </c>
      <c r="AM167" s="22">
        <v>576.20607252632874</v>
      </c>
      <c r="AN167" s="22">
        <v>0.20631747955194718</v>
      </c>
      <c r="AO167" s="22">
        <v>0</v>
      </c>
      <c r="AP167" s="22">
        <v>1384.8662214761209</v>
      </c>
      <c r="AQ167" s="22">
        <v>7.4382990909339461E-2</v>
      </c>
      <c r="AR167" s="22">
        <v>0.31395815164481694</v>
      </c>
      <c r="AS167" s="22">
        <v>0</v>
      </c>
      <c r="AT167" s="22">
        <v>2.9181197072654283E-3</v>
      </c>
      <c r="AU167" s="22">
        <v>0</v>
      </c>
      <c r="AV167" s="22">
        <v>0.89515339482684997</v>
      </c>
      <c r="AW167" s="22">
        <v>0.24538656309557674</v>
      </c>
      <c r="AX167" s="22">
        <v>1255.2381836093978</v>
      </c>
      <c r="AY167" s="22">
        <v>4.3038119623982682</v>
      </c>
      <c r="AZ167" s="22">
        <v>21.408446847606545</v>
      </c>
      <c r="BA167" s="22">
        <v>1947.5924365784674</v>
      </c>
      <c r="BB167" s="22">
        <v>9.6476881496977835</v>
      </c>
      <c r="BC167" s="22">
        <v>274.51846616290823</v>
      </c>
      <c r="BD167" s="22">
        <v>47386.181371629682</v>
      </c>
    </row>
    <row r="168" spans="1:56" x14ac:dyDescent="0.3">
      <c r="A168" s="23" t="s">
        <v>43</v>
      </c>
      <c r="B168" s="22">
        <v>7.4294269817872958E-3</v>
      </c>
      <c r="C168" s="22">
        <v>65.441261935470862</v>
      </c>
      <c r="D168" s="22">
        <v>1.17488660321678</v>
      </c>
      <c r="E168" s="22">
        <v>3.6370114627081249</v>
      </c>
      <c r="F168" s="22">
        <v>0</v>
      </c>
      <c r="G168" s="22">
        <v>0.70757055643550915</v>
      </c>
      <c r="H168" s="22">
        <v>0</v>
      </c>
      <c r="I168" s="22">
        <v>1.9029197300876555</v>
      </c>
      <c r="J168" s="22">
        <v>6.2136692254677266</v>
      </c>
      <c r="K168" s="22">
        <v>0.42491111390111319</v>
      </c>
      <c r="L168" s="22">
        <v>0.68180055728587796</v>
      </c>
      <c r="M168" s="22">
        <v>4.1165316666317169E-2</v>
      </c>
      <c r="N168" s="22">
        <v>77808.879834316715</v>
      </c>
      <c r="O168" s="22">
        <v>1.4797364926355297E-4</v>
      </c>
      <c r="P168" s="22">
        <v>0</v>
      </c>
      <c r="Q168" s="22">
        <v>2.9123426125958929E-4</v>
      </c>
      <c r="R168" s="22">
        <v>3.4858559580112467</v>
      </c>
      <c r="S168" s="22">
        <v>3006.7348933754442</v>
      </c>
      <c r="T168" s="22">
        <v>9.8090336085070179E-5</v>
      </c>
      <c r="U168" s="22">
        <v>2263.2314119734383</v>
      </c>
      <c r="V168" s="22">
        <v>6.3235472290454229E-3</v>
      </c>
      <c r="W168" s="22">
        <v>3.5128545463579918E-4</v>
      </c>
      <c r="X168" s="22">
        <v>3.887769212307878E-5</v>
      </c>
      <c r="Y168" s="22">
        <v>1103.6451754273942</v>
      </c>
      <c r="Z168" s="22">
        <v>0.34618901342631647</v>
      </c>
      <c r="AA168" s="22">
        <v>0</v>
      </c>
      <c r="AB168" s="22">
        <v>21.382841010476799</v>
      </c>
      <c r="AC168" s="22">
        <v>4.0775980463276108E-5</v>
      </c>
      <c r="AD168" s="22">
        <v>0</v>
      </c>
      <c r="AE168" s="22">
        <v>6.2646307275012999E-3</v>
      </c>
      <c r="AF168" s="22">
        <v>7.7184968749344678E-3</v>
      </c>
      <c r="AG168" s="22">
        <v>1.2006050159900323</v>
      </c>
      <c r="AH168" s="22">
        <v>0</v>
      </c>
      <c r="AI168" s="22">
        <v>1.6769823601569291</v>
      </c>
      <c r="AJ168" s="22">
        <v>2.6098710259977206E-3</v>
      </c>
      <c r="AK168" s="22">
        <v>1.376563103881682E-5</v>
      </c>
      <c r="AL168" s="22">
        <v>7.5458795852343325E-3</v>
      </c>
      <c r="AM168" s="22">
        <v>1.4038718359140297E-3</v>
      </c>
      <c r="AN168" s="22">
        <v>2195.7306978817537</v>
      </c>
      <c r="AO168" s="22">
        <v>2.1967906685792229E-3</v>
      </c>
      <c r="AP168" s="22">
        <v>17.715910434471365</v>
      </c>
      <c r="AQ168" s="22">
        <v>13459.090358997721</v>
      </c>
      <c r="AR168" s="22">
        <v>13.564080802837166</v>
      </c>
      <c r="AS168" s="22">
        <v>9.47752018009867E-3</v>
      </c>
      <c r="AT168" s="22">
        <v>0</v>
      </c>
      <c r="AU168" s="22">
        <v>0.80274736210400577</v>
      </c>
      <c r="AV168" s="22">
        <v>4.2208639583228011</v>
      </c>
      <c r="AW168" s="22">
        <v>1.4831742756352573</v>
      </c>
      <c r="AX168" s="22">
        <v>3.778578192145964E-3</v>
      </c>
      <c r="AY168" s="22">
        <v>6.6485264394891335</v>
      </c>
      <c r="AZ168" s="22">
        <v>0.51471718559124358</v>
      </c>
      <c r="BA168" s="22">
        <v>542.11254491847535</v>
      </c>
      <c r="BB168" s="22">
        <v>0.34786953086914851</v>
      </c>
      <c r="BC168" s="22">
        <v>210.09107659567533</v>
      </c>
      <c r="BD168" s="22">
        <v>100743.18728395151</v>
      </c>
    </row>
    <row r="169" spans="1:56" x14ac:dyDescent="0.3">
      <c r="A169" s="23" t="s">
        <v>44</v>
      </c>
      <c r="B169" s="22">
        <v>2.0868996080004094E-2</v>
      </c>
      <c r="C169" s="22">
        <v>1534.5786338256246</v>
      </c>
      <c r="D169" s="22">
        <v>10499.898056793179</v>
      </c>
      <c r="E169" s="22">
        <v>3.1794635483216892E-2</v>
      </c>
      <c r="F169" s="22">
        <v>0</v>
      </c>
      <c r="G169" s="22">
        <v>7.3079919148728489</v>
      </c>
      <c r="H169" s="22">
        <v>0</v>
      </c>
      <c r="I169" s="22">
        <v>0.25680465986709106</v>
      </c>
      <c r="J169" s="22">
        <v>208.34118658291021</v>
      </c>
      <c r="K169" s="22">
        <v>11.201773448997297</v>
      </c>
      <c r="L169" s="22">
        <v>2857.5856511871966</v>
      </c>
      <c r="M169" s="22">
        <v>366.1835015729327</v>
      </c>
      <c r="N169" s="22">
        <v>13.558104960356967</v>
      </c>
      <c r="O169" s="22">
        <v>2.1755472218396492</v>
      </c>
      <c r="P169" s="22">
        <v>63.680172050501014</v>
      </c>
      <c r="Q169" s="22">
        <v>8.023688223183497E-3</v>
      </c>
      <c r="R169" s="22">
        <v>8762.0172163820298</v>
      </c>
      <c r="S169" s="22">
        <v>2791.8387401884279</v>
      </c>
      <c r="T169" s="22">
        <v>21.1670575704931</v>
      </c>
      <c r="U169" s="22">
        <v>679.43409250980847</v>
      </c>
      <c r="V169" s="22">
        <v>8.0098933368617745E-2</v>
      </c>
      <c r="W169" s="22">
        <v>9.6781366077824931E-3</v>
      </c>
      <c r="X169" s="22">
        <v>0.11427572585649726</v>
      </c>
      <c r="Y169" s="22">
        <v>16259.930178514549</v>
      </c>
      <c r="Z169" s="22">
        <v>0.70710163006518267</v>
      </c>
      <c r="AA169" s="22">
        <v>0</v>
      </c>
      <c r="AB169" s="22">
        <v>1.0814666263286377</v>
      </c>
      <c r="AC169" s="22">
        <v>5968.5192215367279</v>
      </c>
      <c r="AD169" s="22">
        <v>1281.363103201621</v>
      </c>
      <c r="AE169" s="22">
        <v>3.2011217411865883E-2</v>
      </c>
      <c r="AF169" s="22">
        <v>0</v>
      </c>
      <c r="AG169" s="22">
        <v>0.18564719334752319</v>
      </c>
      <c r="AH169" s="22">
        <v>0</v>
      </c>
      <c r="AI169" s="22">
        <v>13242.40223376004</v>
      </c>
      <c r="AJ169" s="22">
        <v>2.4453807544431112</v>
      </c>
      <c r="AK169" s="22">
        <v>0.24994398413709196</v>
      </c>
      <c r="AL169" s="22">
        <v>0.1406940758883817</v>
      </c>
      <c r="AM169" s="22">
        <v>3.8677557605909949E-2</v>
      </c>
      <c r="AN169" s="22">
        <v>6.0907381931278346</v>
      </c>
      <c r="AO169" s="22">
        <v>0.48518371994922432</v>
      </c>
      <c r="AP169" s="22">
        <v>0.18241277388715393</v>
      </c>
      <c r="AQ169" s="22">
        <v>0.86003720821288721</v>
      </c>
      <c r="AR169" s="22">
        <v>520.80857858858599</v>
      </c>
      <c r="AS169" s="22">
        <v>14.398880949186845</v>
      </c>
      <c r="AT169" s="22">
        <v>24.511475165998085</v>
      </c>
      <c r="AU169" s="22">
        <v>0</v>
      </c>
      <c r="AV169" s="22">
        <v>159.7283520523674</v>
      </c>
      <c r="AW169" s="22">
        <v>13.080607556129202</v>
      </c>
      <c r="AX169" s="22">
        <v>0.1041022206988062</v>
      </c>
      <c r="AY169" s="22">
        <v>117.24459293975283</v>
      </c>
      <c r="AZ169" s="22">
        <v>861.36840202113547</v>
      </c>
      <c r="BA169" s="22">
        <v>66.430075782370835</v>
      </c>
      <c r="BB169" s="22">
        <v>1.4799414726995017E-2</v>
      </c>
      <c r="BC169" s="22">
        <v>5431.1203907987174</v>
      </c>
      <c r="BD169" s="22">
        <v>71793.013560421692</v>
      </c>
    </row>
    <row r="170" spans="1:56" x14ac:dyDescent="0.3">
      <c r="A170" s="23" t="s">
        <v>45</v>
      </c>
      <c r="B170" s="22">
        <v>0.23050172783533016</v>
      </c>
      <c r="C170" s="22">
        <v>20.524671017211666</v>
      </c>
      <c r="D170" s="22">
        <v>761.75499735733104</v>
      </c>
      <c r="E170" s="22">
        <v>1171.8860268274925</v>
      </c>
      <c r="F170" s="22">
        <v>0</v>
      </c>
      <c r="G170" s="22">
        <v>1.172634647385493E-2</v>
      </c>
      <c r="H170" s="22">
        <v>8.2349385867417629E-5</v>
      </c>
      <c r="I170" s="22">
        <v>11.309824333150395</v>
      </c>
      <c r="J170" s="22">
        <v>2011.771927918656</v>
      </c>
      <c r="K170" s="22">
        <v>114.4002481275527</v>
      </c>
      <c r="L170" s="22">
        <v>0</v>
      </c>
      <c r="M170" s="22">
        <v>5.9998449041157267</v>
      </c>
      <c r="N170" s="22">
        <v>47.824669989709818</v>
      </c>
      <c r="O170" s="22">
        <v>28.229831305674011</v>
      </c>
      <c r="P170" s="22">
        <v>1.8560159673413897E-5</v>
      </c>
      <c r="Q170" s="22">
        <v>90.176533108548483</v>
      </c>
      <c r="R170" s="22">
        <v>11032.370384976153</v>
      </c>
      <c r="S170" s="22">
        <v>4467.5483682335816</v>
      </c>
      <c r="T170" s="22">
        <v>10.766163083561501</v>
      </c>
      <c r="U170" s="22">
        <v>7.0678494586072088E-3</v>
      </c>
      <c r="V170" s="22">
        <v>2057.9408546711156</v>
      </c>
      <c r="W170" s="22">
        <v>0.49801238315310065</v>
      </c>
      <c r="X170" s="22">
        <v>386.23172784027071</v>
      </c>
      <c r="Y170" s="22">
        <v>2496.2803243335929</v>
      </c>
      <c r="Z170" s="22">
        <v>2236.3586832860369</v>
      </c>
      <c r="AA170" s="22">
        <v>0</v>
      </c>
      <c r="AB170" s="22">
        <v>1.198918939341553E-2</v>
      </c>
      <c r="AC170" s="22">
        <v>1.1471986604769302E-2</v>
      </c>
      <c r="AD170" s="22">
        <v>8.5610926095426967E-4</v>
      </c>
      <c r="AE170" s="22">
        <v>11.962471668912729</v>
      </c>
      <c r="AF170" s="22">
        <v>236.14226622403675</v>
      </c>
      <c r="AG170" s="22">
        <v>1161.2371383186937</v>
      </c>
      <c r="AH170" s="22">
        <v>0</v>
      </c>
      <c r="AI170" s="22">
        <v>1574.8724146795557</v>
      </c>
      <c r="AJ170" s="22">
        <v>1.0474922711437965E-2</v>
      </c>
      <c r="AK170" s="22">
        <v>64.638592707071396</v>
      </c>
      <c r="AL170" s="22">
        <v>2.3858817811554824</v>
      </c>
      <c r="AM170" s="22">
        <v>0.39728843913087869</v>
      </c>
      <c r="AN170" s="22">
        <v>2.2818306643698882</v>
      </c>
      <c r="AO170" s="22">
        <v>33670.718230794446</v>
      </c>
      <c r="AP170" s="22">
        <v>8.5820129162229115</v>
      </c>
      <c r="AQ170" s="22">
        <v>8753.6085982119839</v>
      </c>
      <c r="AR170" s="22">
        <v>3.4690210998720758E-2</v>
      </c>
      <c r="AS170" s="22">
        <v>1.8086419180429902</v>
      </c>
      <c r="AT170" s="22">
        <v>4.6917001255912565E-4</v>
      </c>
      <c r="AU170" s="22">
        <v>0.28631139585295695</v>
      </c>
      <c r="AV170" s="22">
        <v>0</v>
      </c>
      <c r="AW170" s="22">
        <v>20.656039956911048</v>
      </c>
      <c r="AX170" s="22">
        <v>29.36455045387703</v>
      </c>
      <c r="AY170" s="22">
        <v>5.421960677360957</v>
      </c>
      <c r="AZ170" s="22">
        <v>1485.9025323875428</v>
      </c>
      <c r="BA170" s="22">
        <v>314.02165831055038</v>
      </c>
      <c r="BB170" s="22">
        <v>0.52681819463490731</v>
      </c>
      <c r="BC170" s="22">
        <v>33124.017240201676</v>
      </c>
      <c r="BD170" s="22">
        <v>107421.02492202123</v>
      </c>
    </row>
    <row r="171" spans="1:56" x14ac:dyDescent="0.3">
      <c r="A171" s="23" t="s">
        <v>46</v>
      </c>
      <c r="B171" s="22">
        <v>69.947197393545665</v>
      </c>
      <c r="C171" s="22">
        <v>907.98989046309157</v>
      </c>
      <c r="D171" s="22">
        <v>35.912133759444153</v>
      </c>
      <c r="E171" s="22">
        <v>280.31243380465202</v>
      </c>
      <c r="F171" s="22">
        <v>0</v>
      </c>
      <c r="G171" s="22">
        <v>1.2030639918190227</v>
      </c>
      <c r="H171" s="22">
        <v>3.1857326852318015E-4</v>
      </c>
      <c r="I171" s="22">
        <v>44.772580841689447</v>
      </c>
      <c r="J171" s="22">
        <v>12750.084186011456</v>
      </c>
      <c r="K171" s="22">
        <v>592.46759799076438</v>
      </c>
      <c r="L171" s="22">
        <v>12.367604825936661</v>
      </c>
      <c r="M171" s="22">
        <v>4.5127478395450193</v>
      </c>
      <c r="N171" s="22">
        <v>27.82251822397162</v>
      </c>
      <c r="O171" s="22">
        <v>627.38817224151592</v>
      </c>
      <c r="P171" s="22">
        <v>550.99526254739362</v>
      </c>
      <c r="Q171" s="22">
        <v>5806.6972372873206</v>
      </c>
      <c r="R171" s="22">
        <v>3278.7416442358649</v>
      </c>
      <c r="S171" s="22">
        <v>22401.802933002051</v>
      </c>
      <c r="T171" s="22">
        <v>10.935000109062544</v>
      </c>
      <c r="U171" s="22">
        <v>19.643107116806011</v>
      </c>
      <c r="V171" s="22">
        <v>43.363678224383122</v>
      </c>
      <c r="W171" s="22">
        <v>0.51333979018839981</v>
      </c>
      <c r="X171" s="22">
        <v>10.438295677392594</v>
      </c>
      <c r="Y171" s="22">
        <v>8364.0187523227469</v>
      </c>
      <c r="Z171" s="22">
        <v>1669.7849631758961</v>
      </c>
      <c r="AA171" s="22">
        <v>0</v>
      </c>
      <c r="AB171" s="22">
        <v>29.797483984445226</v>
      </c>
      <c r="AC171" s="22">
        <v>1240.1800121700894</v>
      </c>
      <c r="AD171" s="22">
        <v>0.52045119783888871</v>
      </c>
      <c r="AE171" s="22">
        <v>38.355911527338826</v>
      </c>
      <c r="AF171" s="22">
        <v>0.21869074478980993</v>
      </c>
      <c r="AG171" s="22">
        <v>2940.1239568351602</v>
      </c>
      <c r="AH171" s="22">
        <v>7.2656783916049799</v>
      </c>
      <c r="AI171" s="22">
        <v>1680.7067538114575</v>
      </c>
      <c r="AJ171" s="22">
        <v>0.57545561002284673</v>
      </c>
      <c r="AK171" s="22">
        <v>9057.7379917995513</v>
      </c>
      <c r="AL171" s="22">
        <v>60.792622526362983</v>
      </c>
      <c r="AM171" s="22">
        <v>2.8056858560972606</v>
      </c>
      <c r="AN171" s="22">
        <v>1396.7332110287584</v>
      </c>
      <c r="AO171" s="22">
        <v>35.17360395200312</v>
      </c>
      <c r="AP171" s="22">
        <v>641.75912566099214</v>
      </c>
      <c r="AQ171" s="22">
        <v>5.5434737291385963</v>
      </c>
      <c r="AR171" s="22">
        <v>2823.8809612092377</v>
      </c>
      <c r="AS171" s="22">
        <v>13.85166165719747</v>
      </c>
      <c r="AT171" s="22">
        <v>2237.5300355889513</v>
      </c>
      <c r="AU171" s="22">
        <v>6.9560323254040961</v>
      </c>
      <c r="AV171" s="22">
        <v>65.971153966559726</v>
      </c>
      <c r="AW171" s="22">
        <v>0</v>
      </c>
      <c r="AX171" s="22">
        <v>5868.9682765342122</v>
      </c>
      <c r="AY171" s="22">
        <v>45.352479578454314</v>
      </c>
      <c r="AZ171" s="22">
        <v>2217.282306396693</v>
      </c>
      <c r="BA171" s="22">
        <v>1414.9048166186969</v>
      </c>
      <c r="BB171" s="22">
        <v>1.3108569913283814</v>
      </c>
      <c r="BC171" s="22">
        <v>1713.6091961764528</v>
      </c>
      <c r="BD171" s="22">
        <v>91059.622545318634</v>
      </c>
    </row>
    <row r="172" spans="1:56" x14ac:dyDescent="0.3">
      <c r="A172" s="23" t="s">
        <v>47</v>
      </c>
      <c r="B172" s="22">
        <v>0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  <c r="H172" s="22">
        <v>50.321611524317504</v>
      </c>
      <c r="I172" s="22">
        <v>0</v>
      </c>
      <c r="J172" s="22">
        <v>0.40958015858737912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45.029971371729808</v>
      </c>
      <c r="U172" s="22">
        <v>0</v>
      </c>
      <c r="V172" s="22">
        <v>0</v>
      </c>
      <c r="W172" s="22">
        <v>103.80364288289711</v>
      </c>
      <c r="X172" s="22">
        <v>0</v>
      </c>
      <c r="Y172" s="22">
        <v>0</v>
      </c>
      <c r="Z172" s="22">
        <v>26.567371313153544</v>
      </c>
      <c r="AA172" s="22">
        <v>0</v>
      </c>
      <c r="AB172" s="22">
        <v>0</v>
      </c>
      <c r="AC172" s="22">
        <v>0</v>
      </c>
      <c r="AD172" s="22">
        <v>0</v>
      </c>
      <c r="AE172" s="22">
        <v>54.663854222698944</v>
      </c>
      <c r="AF172" s="22">
        <v>0</v>
      </c>
      <c r="AG172" s="22">
        <v>0</v>
      </c>
      <c r="AH172" s="22">
        <v>0</v>
      </c>
      <c r="AI172" s="22">
        <v>40.689297892547323</v>
      </c>
      <c r="AJ172" s="22">
        <v>0</v>
      </c>
      <c r="AK172" s="22">
        <v>0</v>
      </c>
      <c r="AL172" s="22">
        <v>0</v>
      </c>
      <c r="AM172" s="22">
        <v>42.815205244277855</v>
      </c>
      <c r="AN172" s="22">
        <v>0</v>
      </c>
      <c r="AO172" s="22">
        <v>0</v>
      </c>
      <c r="AP172" s="22">
        <v>0</v>
      </c>
      <c r="AQ172" s="22"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364.30053461020947</v>
      </c>
    </row>
    <row r="173" spans="1:56" x14ac:dyDescent="0.3">
      <c r="A173" s="23" t="s">
        <v>48</v>
      </c>
      <c r="B173" s="22">
        <v>1.4352127156026231E-4</v>
      </c>
      <c r="C173" s="22">
        <v>2.5344932922823093E-5</v>
      </c>
      <c r="D173" s="22">
        <v>8.8078288886156065E-5</v>
      </c>
      <c r="E173" s="22">
        <v>2.3048594919541534E-3</v>
      </c>
      <c r="F173" s="22">
        <v>0</v>
      </c>
      <c r="G173" s="22">
        <v>0</v>
      </c>
      <c r="H173" s="22">
        <v>0</v>
      </c>
      <c r="I173" s="22">
        <v>4.0223997350037816E-2</v>
      </c>
      <c r="J173" s="22">
        <v>0.39202576029471853</v>
      </c>
      <c r="K173" s="22">
        <v>3.8920841212000825E-4</v>
      </c>
      <c r="L173" s="22">
        <v>0</v>
      </c>
      <c r="M173" s="22">
        <v>0</v>
      </c>
      <c r="N173" s="22">
        <v>8.0928751410130038E-4</v>
      </c>
      <c r="O173" s="22">
        <v>0</v>
      </c>
      <c r="P173" s="22">
        <v>0</v>
      </c>
      <c r="Q173" s="22">
        <v>0</v>
      </c>
      <c r="R173" s="22">
        <v>0.28677252728001357</v>
      </c>
      <c r="S173" s="22">
        <v>7104.0930642959202</v>
      </c>
      <c r="T173" s="22">
        <v>0.54034995973442612</v>
      </c>
      <c r="U173" s="22">
        <v>3.993268925357206E-4</v>
      </c>
      <c r="V173" s="22">
        <v>1.0430677820121086E-4</v>
      </c>
      <c r="W173" s="22">
        <v>0</v>
      </c>
      <c r="X173" s="22">
        <v>0</v>
      </c>
      <c r="Y173" s="22">
        <v>503.06001644523627</v>
      </c>
      <c r="Z173" s="22">
        <v>6.8085897927188822E-3</v>
      </c>
      <c r="AA173" s="22">
        <v>0</v>
      </c>
      <c r="AB173" s="22">
        <v>0</v>
      </c>
      <c r="AC173" s="22">
        <v>0</v>
      </c>
      <c r="AD173" s="22">
        <v>0</v>
      </c>
      <c r="AE173" s="22">
        <v>1.0839257781077124E-4</v>
      </c>
      <c r="AF173" s="22">
        <v>0</v>
      </c>
      <c r="AG173" s="22">
        <v>2.5360226334453933E-2</v>
      </c>
      <c r="AH173" s="22">
        <v>0</v>
      </c>
      <c r="AI173" s="22">
        <v>3.4584609417004581E-3</v>
      </c>
      <c r="AJ173" s="22">
        <v>5.452155082425575E-5</v>
      </c>
      <c r="AK173" s="22">
        <v>0</v>
      </c>
      <c r="AL173" s="22">
        <v>5.181231037060801E-5</v>
      </c>
      <c r="AM173" s="22">
        <v>115.12185152970093</v>
      </c>
      <c r="AN173" s="22">
        <v>3.9450814246613205E-3</v>
      </c>
      <c r="AO173" s="22">
        <v>0.3306733338381021</v>
      </c>
      <c r="AP173" s="22">
        <v>1.2673014440275317E-3</v>
      </c>
      <c r="AQ173" s="22">
        <v>8.2281448742231387</v>
      </c>
      <c r="AR173" s="22">
        <v>0</v>
      </c>
      <c r="AS173" s="22">
        <v>4.1414816998777244</v>
      </c>
      <c r="AT173" s="22">
        <v>1.7753312270964923E-5</v>
      </c>
      <c r="AU173" s="22">
        <v>1.1835402985367694E-3</v>
      </c>
      <c r="AV173" s="22">
        <v>6.4058830973046585E-3</v>
      </c>
      <c r="AW173" s="22">
        <v>1.3304438420946144E-4</v>
      </c>
      <c r="AX173" s="22">
        <v>0</v>
      </c>
      <c r="AY173" s="22">
        <v>0</v>
      </c>
      <c r="AZ173" s="22">
        <v>1.1208102330390404E-2</v>
      </c>
      <c r="BA173" s="22">
        <v>11.464392467000804</v>
      </c>
      <c r="BB173" s="22">
        <v>5.321569278539763</v>
      </c>
      <c r="BC173" s="22">
        <v>7862.5378721991901</v>
      </c>
      <c r="BD173" s="22">
        <v>15615.622705011569</v>
      </c>
    </row>
    <row r="174" spans="1:56" x14ac:dyDescent="0.3">
      <c r="A174" s="23" t="s">
        <v>49</v>
      </c>
      <c r="B174" s="22">
        <v>513.55225802168889</v>
      </c>
      <c r="C174" s="22">
        <v>1024.3881039648604</v>
      </c>
      <c r="D174" s="22">
        <v>1979.126081789967</v>
      </c>
      <c r="E174" s="22">
        <v>619.1543190246</v>
      </c>
      <c r="F174" s="22">
        <v>0</v>
      </c>
      <c r="G174" s="22">
        <v>52.629695474597085</v>
      </c>
      <c r="H174" s="22">
        <v>350.64006207639636</v>
      </c>
      <c r="I174" s="22">
        <v>3152.7907343351853</v>
      </c>
      <c r="J174" s="22">
        <v>84581.821283714336</v>
      </c>
      <c r="K174" s="22">
        <v>6102.2503040869633</v>
      </c>
      <c r="L174" s="22">
        <v>13.666885133217299</v>
      </c>
      <c r="M174" s="22">
        <v>614.33060326978421</v>
      </c>
      <c r="N174" s="22">
        <v>420.0182316617192</v>
      </c>
      <c r="O174" s="22">
        <v>271.74328132143813</v>
      </c>
      <c r="P174" s="22">
        <v>137.70099386291568</v>
      </c>
      <c r="Q174" s="22">
        <v>1777.0705078677076</v>
      </c>
      <c r="R174" s="22">
        <v>14198.220276738661</v>
      </c>
      <c r="S174" s="22">
        <v>31550.085338537836</v>
      </c>
      <c r="T174" s="22">
        <v>30.711889919686975</v>
      </c>
      <c r="U174" s="22">
        <v>601.53599387395889</v>
      </c>
      <c r="V174" s="22">
        <v>2439.5771978518992</v>
      </c>
      <c r="W174" s="22">
        <v>5.3835736567181245</v>
      </c>
      <c r="X174" s="22">
        <v>3709.0921387856588</v>
      </c>
      <c r="Y174" s="22">
        <v>11839.85787845161</v>
      </c>
      <c r="Z174" s="22">
        <v>113096.05297416862</v>
      </c>
      <c r="AA174" s="22">
        <v>0</v>
      </c>
      <c r="AB174" s="22">
        <v>53.90088341662284</v>
      </c>
      <c r="AC174" s="22">
        <v>48.049098514018034</v>
      </c>
      <c r="AD174" s="22">
        <v>1.4384269467686444</v>
      </c>
      <c r="AE174" s="22">
        <v>315.49430668355546</v>
      </c>
      <c r="AF174" s="22">
        <v>1669.78359427124</v>
      </c>
      <c r="AG174" s="22">
        <v>253.48437421229403</v>
      </c>
      <c r="AH174" s="22">
        <v>0</v>
      </c>
      <c r="AI174" s="22">
        <v>9380.8480971271838</v>
      </c>
      <c r="AJ174" s="22">
        <v>23.675978991090751</v>
      </c>
      <c r="AK174" s="22">
        <v>159.11773943581727</v>
      </c>
      <c r="AL174" s="22">
        <v>1104.2733355073078</v>
      </c>
      <c r="AM174" s="22">
        <v>66.619423232340722</v>
      </c>
      <c r="AN174" s="22">
        <v>6952.9922278249715</v>
      </c>
      <c r="AO174" s="22">
        <v>192.06406249802885</v>
      </c>
      <c r="AP174" s="22">
        <v>167.59902281492424</v>
      </c>
      <c r="AQ174" s="22">
        <v>316.01430600148683</v>
      </c>
      <c r="AR174" s="22">
        <v>1714.4621485518819</v>
      </c>
      <c r="AS174" s="22">
        <v>3073.7295525466266</v>
      </c>
      <c r="AT174" s="22">
        <v>564.60640824558982</v>
      </c>
      <c r="AU174" s="22">
        <v>148.80443506187797</v>
      </c>
      <c r="AV174" s="22">
        <v>2482.4504606848182</v>
      </c>
      <c r="AW174" s="22">
        <v>14081.394874073812</v>
      </c>
      <c r="AX174" s="22">
        <v>830.29478339943159</v>
      </c>
      <c r="AY174" s="22">
        <v>1271.8996437555763</v>
      </c>
      <c r="AZ174" s="22">
        <v>0</v>
      </c>
      <c r="BA174" s="22">
        <v>40613.419571743616</v>
      </c>
      <c r="BB174" s="22">
        <v>36.957085441396075</v>
      </c>
      <c r="BC174" s="22">
        <v>8954.4677978208929</v>
      </c>
      <c r="BD174" s="22">
        <v>373559.24224639335</v>
      </c>
    </row>
    <row r="175" spans="1:56" x14ac:dyDescent="0.3">
      <c r="A175" s="23" t="s">
        <v>50</v>
      </c>
      <c r="B175" s="22">
        <v>1633.3111237048829</v>
      </c>
      <c r="C175" s="22">
        <v>129.50287019186925</v>
      </c>
      <c r="D175" s="22">
        <v>351.86311703763755</v>
      </c>
      <c r="E175" s="22">
        <v>503.36756257150751</v>
      </c>
      <c r="F175" s="22">
        <v>0</v>
      </c>
      <c r="G175" s="22">
        <v>6.8636733460354762</v>
      </c>
      <c r="H175" s="22">
        <v>0</v>
      </c>
      <c r="I175" s="22">
        <v>34735.343086851972</v>
      </c>
      <c r="J175" s="22">
        <v>66216.027596450309</v>
      </c>
      <c r="K175" s="22">
        <v>11797.525651667023</v>
      </c>
      <c r="L175" s="22">
        <v>767.36717043332862</v>
      </c>
      <c r="M175" s="22">
        <v>0</v>
      </c>
      <c r="N175" s="22">
        <v>0</v>
      </c>
      <c r="O175" s="22">
        <v>142.56449652847709</v>
      </c>
      <c r="P175" s="22">
        <v>17.366617968602554</v>
      </c>
      <c r="Q175" s="22">
        <v>30.762069295051322</v>
      </c>
      <c r="R175" s="22">
        <v>2236.5077952325746</v>
      </c>
      <c r="S175" s="22">
        <v>56738.53352432375</v>
      </c>
      <c r="T175" s="22">
        <v>0</v>
      </c>
      <c r="U175" s="22">
        <v>7.081720882752375</v>
      </c>
      <c r="V175" s="22">
        <v>17098.872960132172</v>
      </c>
      <c r="W175" s="22">
        <v>24.637442024790825</v>
      </c>
      <c r="X175" s="22">
        <v>117.40798558884693</v>
      </c>
      <c r="Y175" s="22">
        <v>396.77897997710005</v>
      </c>
      <c r="Z175" s="22">
        <v>113753.77130236545</v>
      </c>
      <c r="AA175" s="22">
        <v>0</v>
      </c>
      <c r="AB175" s="22">
        <v>0</v>
      </c>
      <c r="AC175" s="22">
        <v>15.436993749868936</v>
      </c>
      <c r="AD175" s="22">
        <v>325.08379213005247</v>
      </c>
      <c r="AE175" s="22">
        <v>211.63153618960945</v>
      </c>
      <c r="AF175" s="22">
        <v>0</v>
      </c>
      <c r="AG175" s="22">
        <v>16104.089927399991</v>
      </c>
      <c r="AH175" s="22">
        <v>0</v>
      </c>
      <c r="AI175" s="22">
        <v>1471.8941985593783</v>
      </c>
      <c r="AJ175" s="22">
        <v>1709.6644244159531</v>
      </c>
      <c r="AK175" s="22">
        <v>178.78933198676327</v>
      </c>
      <c r="AL175" s="22">
        <v>861.66790600284048</v>
      </c>
      <c r="AM175" s="22">
        <v>334.08934835888232</v>
      </c>
      <c r="AN175" s="22">
        <v>126.93646998095352</v>
      </c>
      <c r="AO175" s="22">
        <v>31.147994138798047</v>
      </c>
      <c r="AP175" s="22">
        <v>1051.8285135106012</v>
      </c>
      <c r="AQ175" s="22">
        <v>93.46134903436274</v>
      </c>
      <c r="AR175" s="22">
        <v>0</v>
      </c>
      <c r="AS175" s="22">
        <v>1467.0045307891073</v>
      </c>
      <c r="AT175" s="22">
        <v>0</v>
      </c>
      <c r="AU175" s="22">
        <v>8.2491435350862119</v>
      </c>
      <c r="AV175" s="22">
        <v>453.57939847974279</v>
      </c>
      <c r="AW175" s="22">
        <v>135.67573806759808</v>
      </c>
      <c r="AX175" s="22">
        <v>420.3589879300248</v>
      </c>
      <c r="AY175" s="22">
        <v>1259.8998930166472</v>
      </c>
      <c r="AZ175" s="22">
        <v>2485.4775600546791</v>
      </c>
      <c r="BA175" s="22">
        <v>0</v>
      </c>
      <c r="BB175" s="22">
        <v>190.99999404290961</v>
      </c>
      <c r="BC175" s="22">
        <v>57923.872737528523</v>
      </c>
      <c r="BD175" s="22">
        <v>393566.29651547648</v>
      </c>
    </row>
    <row r="176" spans="1:56" x14ac:dyDescent="0.3">
      <c r="A176" s="23" t="s">
        <v>229</v>
      </c>
      <c r="B176" s="22">
        <v>0.30481012498443655</v>
      </c>
      <c r="C176" s="22">
        <v>5.382750645909723E-2</v>
      </c>
      <c r="D176" s="22">
        <v>429.54220020348845</v>
      </c>
      <c r="E176" s="22">
        <v>4.8950549432606092</v>
      </c>
      <c r="F176" s="22">
        <v>0</v>
      </c>
      <c r="G176" s="22">
        <v>0</v>
      </c>
      <c r="H176" s="22">
        <v>35.891010468445273</v>
      </c>
      <c r="I176" s="22">
        <v>85.427627043358555</v>
      </c>
      <c r="J176" s="22">
        <v>84.827920611811706</v>
      </c>
      <c r="K176" s="22">
        <v>0.82659987229475573</v>
      </c>
      <c r="L176" s="22">
        <v>0</v>
      </c>
      <c r="M176" s="22">
        <v>0</v>
      </c>
      <c r="N176" s="22">
        <v>1.3088149635527148E-4</v>
      </c>
      <c r="O176" s="22">
        <v>0</v>
      </c>
      <c r="P176" s="22">
        <v>0</v>
      </c>
      <c r="Q176" s="22">
        <v>0</v>
      </c>
      <c r="R176" s="22">
        <v>567.12991276417279</v>
      </c>
      <c r="S176" s="22">
        <v>4.2285940798501818</v>
      </c>
      <c r="T176" s="22">
        <v>0</v>
      </c>
      <c r="U176" s="22">
        <v>6.4580881725346566E-5</v>
      </c>
      <c r="V176" s="22">
        <v>0.2215264800443556</v>
      </c>
      <c r="W176" s="22">
        <v>0</v>
      </c>
      <c r="X176" s="22">
        <v>0</v>
      </c>
      <c r="Y176" s="22">
        <v>81.476185622908076</v>
      </c>
      <c r="Z176" s="22">
        <v>26.752737409583204</v>
      </c>
      <c r="AA176" s="22">
        <v>0</v>
      </c>
      <c r="AB176" s="22">
        <v>0</v>
      </c>
      <c r="AC176" s="22">
        <v>0</v>
      </c>
      <c r="AD176" s="22">
        <v>0</v>
      </c>
      <c r="AE176" s="22">
        <v>0.23020389124697671</v>
      </c>
      <c r="AF176" s="22">
        <v>0</v>
      </c>
      <c r="AG176" s="22">
        <v>53.859986569257622</v>
      </c>
      <c r="AH176" s="22">
        <v>0</v>
      </c>
      <c r="AI176" s="22">
        <v>36504.877172543318</v>
      </c>
      <c r="AJ176" s="22">
        <v>0.11579273609005594</v>
      </c>
      <c r="AK176" s="22">
        <v>0</v>
      </c>
      <c r="AL176" s="22">
        <v>0.11003885785088134</v>
      </c>
      <c r="AM176" s="22">
        <v>0</v>
      </c>
      <c r="AN176" s="22">
        <v>6.3801572507447433E-4</v>
      </c>
      <c r="AO176" s="22">
        <v>1.6194053300244777E-4</v>
      </c>
      <c r="AP176" s="22">
        <v>2.6914917025717218</v>
      </c>
      <c r="AQ176" s="22">
        <v>0</v>
      </c>
      <c r="AR176" s="22">
        <v>0</v>
      </c>
      <c r="AS176" s="22">
        <v>1.56132528065804</v>
      </c>
      <c r="AT176" s="22">
        <v>3.7704441114350035E-2</v>
      </c>
      <c r="AU176" s="22">
        <v>1.914072842718632E-4</v>
      </c>
      <c r="AV176" s="22">
        <v>5.4568670772495755</v>
      </c>
      <c r="AW176" s="22">
        <v>49.250633136094933</v>
      </c>
      <c r="AX176" s="22">
        <v>0</v>
      </c>
      <c r="AY176" s="22">
        <v>0</v>
      </c>
      <c r="AZ176" s="22">
        <v>68.790006366470237</v>
      </c>
      <c r="BA176" s="22">
        <v>24348.048639395434</v>
      </c>
      <c r="BB176" s="22">
        <v>0</v>
      </c>
      <c r="BC176" s="22">
        <v>276.45114603332848</v>
      </c>
      <c r="BD176" s="22">
        <v>62633.060201987268</v>
      </c>
    </row>
    <row r="177" spans="1:65" x14ac:dyDescent="0.3">
      <c r="A177" s="23" t="s">
        <v>51</v>
      </c>
      <c r="B177" s="22">
        <v>1951.3671631538302</v>
      </c>
      <c r="C177" s="22">
        <v>1654.0480579167249</v>
      </c>
      <c r="D177" s="22">
        <v>381.82124175743286</v>
      </c>
      <c r="E177" s="22">
        <v>148.77961872918249</v>
      </c>
      <c r="F177" s="22">
        <v>0</v>
      </c>
      <c r="G177" s="22">
        <v>468.39671459331396</v>
      </c>
      <c r="H177" s="22">
        <v>3.132731349120485E-2</v>
      </c>
      <c r="I177" s="22">
        <v>3800.8515875894468</v>
      </c>
      <c r="J177" s="22">
        <v>22523.834638785247</v>
      </c>
      <c r="K177" s="22">
        <v>1284.2826196541662</v>
      </c>
      <c r="L177" s="22">
        <v>194.86862408983058</v>
      </c>
      <c r="M177" s="22">
        <v>251.89650063529049</v>
      </c>
      <c r="N177" s="22">
        <v>874.48322847161796</v>
      </c>
      <c r="O177" s="22">
        <v>67.802978051077261</v>
      </c>
      <c r="P177" s="22">
        <v>7.060646954574412E-3</v>
      </c>
      <c r="Q177" s="22">
        <v>74.320455582842811</v>
      </c>
      <c r="R177" s="22">
        <v>14478.488513083881</v>
      </c>
      <c r="S177" s="22">
        <v>7427.6043916871877</v>
      </c>
      <c r="T177" s="22">
        <v>8.4438639533654971</v>
      </c>
      <c r="U177" s="22">
        <v>66.956522384335528</v>
      </c>
      <c r="V177" s="22">
        <v>13700.406089137185</v>
      </c>
      <c r="W177" s="22">
        <v>1.4241794013776252</v>
      </c>
      <c r="X177" s="22">
        <v>99.637689367033502</v>
      </c>
      <c r="Y177" s="22">
        <v>31298.278990805091</v>
      </c>
      <c r="Z177" s="22">
        <v>6206.3328437364617</v>
      </c>
      <c r="AA177" s="22">
        <v>0</v>
      </c>
      <c r="AB177" s="22">
        <v>2.9638194815247814</v>
      </c>
      <c r="AC177" s="22">
        <v>576.71463101796519</v>
      </c>
      <c r="AD177" s="22">
        <v>3.984727698029082</v>
      </c>
      <c r="AE177" s="22">
        <v>37.741198546656129</v>
      </c>
      <c r="AF177" s="22">
        <v>131.29297917923662</v>
      </c>
      <c r="AG177" s="22">
        <v>85.615572392015622</v>
      </c>
      <c r="AH177" s="22">
        <v>0</v>
      </c>
      <c r="AI177" s="22">
        <v>16312.200577245716</v>
      </c>
      <c r="AJ177" s="22">
        <v>172.06338367332339</v>
      </c>
      <c r="AK177" s="22">
        <v>1215.2899451811816</v>
      </c>
      <c r="AL177" s="22">
        <v>20107.007216633865</v>
      </c>
      <c r="AM177" s="22">
        <v>8.2560565447587475</v>
      </c>
      <c r="AN177" s="22">
        <v>168.57903705653359</v>
      </c>
      <c r="AO177" s="22">
        <v>7.0700290240116175</v>
      </c>
      <c r="AP177" s="22">
        <v>874.12698231060472</v>
      </c>
      <c r="AQ177" s="22">
        <v>33.724364219908324</v>
      </c>
      <c r="AR177" s="22">
        <v>621.58554042395519</v>
      </c>
      <c r="AS177" s="22">
        <v>923.66135728198753</v>
      </c>
      <c r="AT177" s="22">
        <v>50.90110240593247</v>
      </c>
      <c r="AU177" s="22">
        <v>18.994154270157139</v>
      </c>
      <c r="AV177" s="22">
        <v>1265.7282849600333</v>
      </c>
      <c r="AW177" s="22">
        <v>400.76917391031606</v>
      </c>
      <c r="AX177" s="22">
        <v>11.785314305873424</v>
      </c>
      <c r="AY177" s="22">
        <v>4208.5970381969701</v>
      </c>
      <c r="AZ177" s="22">
        <v>58237.32446099208</v>
      </c>
      <c r="BA177" s="22">
        <v>2033.397669672135</v>
      </c>
      <c r="BB177" s="22">
        <v>19.267723686315446</v>
      </c>
      <c r="BC177" s="22">
        <v>0</v>
      </c>
      <c r="BD177" s="22">
        <v>214493.0072408375</v>
      </c>
    </row>
    <row r="178" spans="1:65" x14ac:dyDescent="0.3">
      <c r="A178" s="23" t="s">
        <v>52</v>
      </c>
      <c r="B178" s="22">
        <v>900703.70860772114</v>
      </c>
      <c r="C178" s="22">
        <v>282266.25330638158</v>
      </c>
      <c r="D178" s="22">
        <v>567185.14472348685</v>
      </c>
      <c r="E178" s="22">
        <v>81699.73441923206</v>
      </c>
      <c r="F178" s="22">
        <v>291.91855379230731</v>
      </c>
      <c r="G178" s="22">
        <v>26867.325720409834</v>
      </c>
      <c r="H178" s="22">
        <v>4205.2690820908883</v>
      </c>
      <c r="I178" s="22">
        <v>533130.74340887519</v>
      </c>
      <c r="J178" s="22">
        <v>5308724.2985801948</v>
      </c>
      <c r="K178" s="22">
        <v>1066449.7255515868</v>
      </c>
      <c r="L178" s="22">
        <v>28303.794981436648</v>
      </c>
      <c r="M178" s="22">
        <v>39507.843661079816</v>
      </c>
      <c r="N178" s="22">
        <v>332282.47589081898</v>
      </c>
      <c r="O178" s="22">
        <v>93162.49412911445</v>
      </c>
      <c r="P178" s="22">
        <v>13445.819571645443</v>
      </c>
      <c r="Q178" s="22">
        <v>44509.223368972671</v>
      </c>
      <c r="R178" s="22">
        <v>1562694.9077338018</v>
      </c>
      <c r="S178" s="22">
        <v>3624612.1009820793</v>
      </c>
      <c r="T178" s="22">
        <v>70903.396753157169</v>
      </c>
      <c r="U178" s="22">
        <v>142816.06526109492</v>
      </c>
      <c r="V178" s="22">
        <v>1179697.3792557223</v>
      </c>
      <c r="W178" s="22">
        <v>165442.50234968538</v>
      </c>
      <c r="X178" s="22">
        <v>26047.064707268888</v>
      </c>
      <c r="Y178" s="22">
        <v>779467.26904899185</v>
      </c>
      <c r="Z178" s="22">
        <v>14305004.631096605</v>
      </c>
      <c r="AA178" s="22">
        <v>48.681740129873525</v>
      </c>
      <c r="AB178" s="22">
        <v>5172.0348194823309</v>
      </c>
      <c r="AC178" s="22">
        <v>22796.605306116788</v>
      </c>
      <c r="AD178" s="22">
        <v>50339.798161677638</v>
      </c>
      <c r="AE178" s="22">
        <v>771007.74043334043</v>
      </c>
      <c r="AF178" s="22">
        <v>33901.750958115095</v>
      </c>
      <c r="AG178" s="22">
        <v>243015.93849966486</v>
      </c>
      <c r="AH178" s="22">
        <v>24660.887819577838</v>
      </c>
      <c r="AI178" s="22">
        <v>3244937.9743100735</v>
      </c>
      <c r="AJ178" s="22">
        <v>34502.506837069486</v>
      </c>
      <c r="AK178" s="22">
        <v>20305.473790582499</v>
      </c>
      <c r="AL178" s="22">
        <v>830574.83564991597</v>
      </c>
      <c r="AM178" s="22">
        <v>578792.72169392125</v>
      </c>
      <c r="AN178" s="22">
        <v>424915.12142663763</v>
      </c>
      <c r="AO178" s="22">
        <v>99353.446867363455</v>
      </c>
      <c r="AP178" s="22">
        <v>1174281.847258612</v>
      </c>
      <c r="AQ178" s="22">
        <v>300065.62143681414</v>
      </c>
      <c r="AR178" s="22">
        <v>130503.41576663102</v>
      </c>
      <c r="AS178" s="22">
        <v>437521.19989463058</v>
      </c>
      <c r="AT178" s="22">
        <v>180422.70615520209</v>
      </c>
      <c r="AU178" s="22">
        <v>49604.61322066711</v>
      </c>
      <c r="AV178" s="22">
        <v>212364.7623138999</v>
      </c>
      <c r="AW178" s="22">
        <v>123857.98923020725</v>
      </c>
      <c r="AX178" s="22">
        <v>425255.14610812522</v>
      </c>
      <c r="AY178" s="22">
        <v>402318.13031504094</v>
      </c>
      <c r="AZ178" s="22">
        <v>3738533.666132099</v>
      </c>
      <c r="BA178" s="22">
        <v>6228464.7097735722</v>
      </c>
      <c r="BB178" s="22">
        <v>529959.43563200673</v>
      </c>
      <c r="BC178" s="22">
        <v>3898182.6808944275</v>
      </c>
      <c r="BD178" s="22">
        <v>55395082.533190869</v>
      </c>
    </row>
    <row r="181" spans="1:65" x14ac:dyDescent="0.3">
      <c r="A181" s="7" t="s">
        <v>336</v>
      </c>
      <c r="BF181" s="7" t="s">
        <v>335</v>
      </c>
    </row>
    <row r="182" spans="1:65" x14ac:dyDescent="0.3">
      <c r="A182" s="6" t="s">
        <v>86</v>
      </c>
      <c r="BF182" s="6" t="s">
        <v>86</v>
      </c>
    </row>
    <row r="183" spans="1:65" x14ac:dyDescent="0.3">
      <c r="A183" s="23" t="s">
        <v>91</v>
      </c>
      <c r="B183" s="23" t="s">
        <v>1</v>
      </c>
      <c r="C183" s="23" t="s">
        <v>2</v>
      </c>
      <c r="D183" s="23" t="s">
        <v>3</v>
      </c>
      <c r="E183" s="23" t="s">
        <v>4</v>
      </c>
      <c r="F183" s="23" t="s">
        <v>5</v>
      </c>
      <c r="G183" s="23" t="s">
        <v>6</v>
      </c>
      <c r="H183" s="23" t="s">
        <v>7</v>
      </c>
      <c r="I183" s="23" t="s">
        <v>8</v>
      </c>
      <c r="J183" s="23" t="s">
        <v>9</v>
      </c>
      <c r="K183" s="23" t="s">
        <v>360</v>
      </c>
      <c r="L183" s="23" t="s">
        <v>10</v>
      </c>
      <c r="M183" s="23" t="s">
        <v>11</v>
      </c>
      <c r="N183" s="23" t="s">
        <v>12</v>
      </c>
      <c r="O183" s="23" t="s">
        <v>13</v>
      </c>
      <c r="P183" s="23" t="s">
        <v>14</v>
      </c>
      <c r="Q183" s="23" t="s">
        <v>15</v>
      </c>
      <c r="R183" s="23" t="s">
        <v>16</v>
      </c>
      <c r="S183" s="23" t="s">
        <v>17</v>
      </c>
      <c r="T183" s="23" t="s">
        <v>18</v>
      </c>
      <c r="U183" s="23" t="s">
        <v>19</v>
      </c>
      <c r="V183" s="23" t="s">
        <v>20</v>
      </c>
      <c r="W183" s="23" t="s">
        <v>21</v>
      </c>
      <c r="X183" s="23" t="s">
        <v>22</v>
      </c>
      <c r="Y183" s="23" t="s">
        <v>23</v>
      </c>
      <c r="Z183" s="23" t="s">
        <v>24</v>
      </c>
      <c r="AA183" s="23" t="s">
        <v>25</v>
      </c>
      <c r="AB183" s="23" t="s">
        <v>26</v>
      </c>
      <c r="AC183" s="23" t="s">
        <v>27</v>
      </c>
      <c r="AD183" s="23" t="s">
        <v>28</v>
      </c>
      <c r="AE183" s="23" t="s">
        <v>29</v>
      </c>
      <c r="AF183" s="23" t="s">
        <v>30</v>
      </c>
      <c r="AG183" s="23" t="s">
        <v>31</v>
      </c>
      <c r="AH183" s="23" t="s">
        <v>32</v>
      </c>
      <c r="AI183" s="23" t="s">
        <v>33</v>
      </c>
      <c r="AJ183" s="24" t="s">
        <v>34</v>
      </c>
      <c r="AK183" s="23" t="s">
        <v>35</v>
      </c>
      <c r="AL183" s="23" t="s">
        <v>361</v>
      </c>
      <c r="AM183" s="23" t="s">
        <v>36</v>
      </c>
      <c r="AN183" s="23" t="s">
        <v>37</v>
      </c>
      <c r="AO183" s="23" t="s">
        <v>38</v>
      </c>
      <c r="AP183" s="23" t="s">
        <v>197</v>
      </c>
      <c r="AQ183" s="23" t="s">
        <v>40</v>
      </c>
      <c r="AR183" s="23" t="s">
        <v>41</v>
      </c>
      <c r="AS183" s="23" t="s">
        <v>42</v>
      </c>
      <c r="AT183" s="23" t="s">
        <v>43</v>
      </c>
      <c r="AU183" s="23" t="s">
        <v>44</v>
      </c>
      <c r="AV183" s="23" t="s">
        <v>45</v>
      </c>
      <c r="AW183" s="23" t="s">
        <v>46</v>
      </c>
      <c r="AX183" s="23" t="s">
        <v>47</v>
      </c>
      <c r="AY183" s="23" t="s">
        <v>48</v>
      </c>
      <c r="AZ183" s="23" t="s">
        <v>49</v>
      </c>
      <c r="BA183" s="23" t="s">
        <v>50</v>
      </c>
      <c r="BB183" s="23" t="s">
        <v>229</v>
      </c>
      <c r="BC183" s="24" t="s">
        <v>51</v>
      </c>
      <c r="BD183" s="23" t="s">
        <v>52</v>
      </c>
      <c r="BF183" s="1" t="s">
        <v>84</v>
      </c>
      <c r="BG183" s="12" t="s">
        <v>56</v>
      </c>
      <c r="BH183" s="12" t="s">
        <v>57</v>
      </c>
      <c r="BI183" s="12" t="s">
        <v>65</v>
      </c>
      <c r="BJ183" s="12" t="s">
        <v>58</v>
      </c>
      <c r="BK183" s="12" t="s">
        <v>59</v>
      </c>
      <c r="BL183" s="12" t="s">
        <v>60</v>
      </c>
      <c r="BM183" s="12" t="s">
        <v>61</v>
      </c>
    </row>
    <row r="184" spans="1:65" x14ac:dyDescent="0.3">
      <c r="A184" s="23" t="s">
        <v>1</v>
      </c>
      <c r="B184" s="22">
        <v>0</v>
      </c>
      <c r="C184" s="22">
        <v>6.6814436596706042</v>
      </c>
      <c r="D184" s="22">
        <v>49.37530968713294</v>
      </c>
      <c r="E184" s="22">
        <v>594.63599159753448</v>
      </c>
      <c r="F184" s="22">
        <v>17.999013600205348</v>
      </c>
      <c r="G184" s="22">
        <v>0.1658367381882408</v>
      </c>
      <c r="H184" s="22">
        <v>4.2146507553780885E-4</v>
      </c>
      <c r="I184" s="22">
        <v>71.112827680173282</v>
      </c>
      <c r="J184" s="22">
        <v>25192.502105586202</v>
      </c>
      <c r="K184" s="22">
        <v>1617.7957012655804</v>
      </c>
      <c r="L184" s="22">
        <v>0</v>
      </c>
      <c r="M184" s="22">
        <v>0</v>
      </c>
      <c r="N184" s="22">
        <v>0.20710892133839207</v>
      </c>
      <c r="O184" s="22">
        <v>0.59006957814777761</v>
      </c>
      <c r="P184" s="22">
        <v>9.4991104260854208E-5</v>
      </c>
      <c r="Q184" s="22">
        <v>10.173808901220282</v>
      </c>
      <c r="R184" s="22">
        <v>241.01755889381107</v>
      </c>
      <c r="S184" s="22">
        <v>743.83449306950274</v>
      </c>
      <c r="T184" s="22">
        <v>1.3833645805398543E-6</v>
      </c>
      <c r="U184" s="22">
        <v>7.1933512197724883E-2</v>
      </c>
      <c r="V184" s="22">
        <v>48.083487992093495</v>
      </c>
      <c r="W184" s="22">
        <v>68.102211548907093</v>
      </c>
      <c r="X184" s="22">
        <v>0.15505633220247217</v>
      </c>
      <c r="Y184" s="22">
        <v>2.8603696602134505</v>
      </c>
      <c r="Z184" s="22">
        <v>1202.0914966464486</v>
      </c>
      <c r="AA184" s="22">
        <v>0</v>
      </c>
      <c r="AB184" s="22">
        <v>0.14219287653297727</v>
      </c>
      <c r="AC184" s="22">
        <v>0.16224906734229044</v>
      </c>
      <c r="AD184" s="22">
        <v>4.3815767480965655E-3</v>
      </c>
      <c r="AE184" s="22">
        <v>347.52087077103744</v>
      </c>
      <c r="AF184" s="22">
        <v>0</v>
      </c>
      <c r="AG184" s="22">
        <v>457.21946113359132</v>
      </c>
      <c r="AH184" s="22">
        <v>0</v>
      </c>
      <c r="AI184" s="22">
        <v>183.07026503345813</v>
      </c>
      <c r="AJ184" s="22">
        <v>2382.9565897912235</v>
      </c>
      <c r="AK184" s="22">
        <v>5.4912268857732899E-2</v>
      </c>
      <c r="AL184" s="22">
        <v>39.809779925052659</v>
      </c>
      <c r="AM184" s="22">
        <v>32.147927425201907</v>
      </c>
      <c r="AN184" s="22">
        <v>0.30409676795683471</v>
      </c>
      <c r="AO184" s="22">
        <v>2.3523963768658112E-3</v>
      </c>
      <c r="AP184" s="22">
        <v>85.856338013902388</v>
      </c>
      <c r="AQ184" s="22">
        <v>0.10271926165471247</v>
      </c>
      <c r="AR184" s="22">
        <v>0.45421121274753706</v>
      </c>
      <c r="AS184" s="22">
        <v>303.77146241119823</v>
      </c>
      <c r="AT184" s="22">
        <v>7.1874914934391592E-3</v>
      </c>
      <c r="AU184" s="22">
        <v>2.9798118622246813E-6</v>
      </c>
      <c r="AV184" s="22">
        <v>78.709623826749123</v>
      </c>
      <c r="AW184" s="22">
        <v>0.37138509438771466</v>
      </c>
      <c r="AX184" s="22">
        <v>677.28584732585466</v>
      </c>
      <c r="AY184" s="22">
        <v>1.342481953974072</v>
      </c>
      <c r="AZ184" s="22">
        <v>155.7092521922381</v>
      </c>
      <c r="BA184" s="22">
        <v>4755.0210712078479</v>
      </c>
      <c r="BB184" s="22">
        <v>2.1378729605750801</v>
      </c>
      <c r="BC184" s="22">
        <v>4577.1159320280995</v>
      </c>
      <c r="BD184" s="22">
        <v>43948.736809704227</v>
      </c>
      <c r="BF184" s="12" t="s">
        <v>62</v>
      </c>
      <c r="BG184" s="13">
        <f>B184+AJ184+B218+AJ218</f>
        <v>2548.5243627593068</v>
      </c>
      <c r="BH184" s="13">
        <f>SUM(C184,D184,G184,L184:U184,X184:Y184,AB184:AD184,AF184,AI184,AK184,AN184:AO184,AQ184,AT184:AW184,AZ184,AR184)+SUM(C218,D218,G218,L218:U218,X218:Y218,AB218:AD218,AF218,AI218,AK218,AN218:AO218,AQ218,AT218:AW218,AZ218,AR218)</f>
        <v>1479.9436108896573</v>
      </c>
      <c r="BI184" s="13">
        <f>SUM(F184,H184,V184:W184,AA184,AE184,AH184,AM184,AS184,AX184,BB184,AY184)+SUM(F218,H218,V218:W218,AA218,AE218,AH218,AM218,AS218,AX218,BB218,AY218)</f>
        <v>1536.78495785369</v>
      </c>
      <c r="BJ184" s="13">
        <f>SUM(E184,I184,AG184,BA184)+SUM(E218,I218,AG218,BA218)</f>
        <v>5908.2065714978535</v>
      </c>
      <c r="BK184" s="13">
        <f>SUM(J184:K184,Z184,AL184,AP184)+SUM(J218:K218,Z218,AL218,AP218)</f>
        <v>28143.053291363103</v>
      </c>
      <c r="BL184" s="13">
        <f>BC184+BC218</f>
        <v>5336.5565959209216</v>
      </c>
      <c r="BM184" s="13">
        <f>SUM(BG184:BL184)</f>
        <v>44953.069390284531</v>
      </c>
    </row>
    <row r="185" spans="1:65" x14ac:dyDescent="0.3">
      <c r="A185" s="23" t="s">
        <v>2</v>
      </c>
      <c r="B185" s="22">
        <v>511.48328042671267</v>
      </c>
      <c r="C185" s="22">
        <v>0</v>
      </c>
      <c r="D185" s="22">
        <v>332.89050091276494</v>
      </c>
      <c r="E185" s="22">
        <v>234.58783208744217</v>
      </c>
      <c r="F185" s="22">
        <v>0</v>
      </c>
      <c r="G185" s="22">
        <v>73.684224507828205</v>
      </c>
      <c r="H185" s="22">
        <v>1.6160589598567185E-4</v>
      </c>
      <c r="I185" s="22">
        <v>26.555068810444823</v>
      </c>
      <c r="J185" s="22">
        <v>6030.1461095590148</v>
      </c>
      <c r="K185" s="22">
        <v>442.41088315323782</v>
      </c>
      <c r="L185" s="22">
        <v>1750.6530986181644</v>
      </c>
      <c r="M185" s="22">
        <v>240.4724852087578</v>
      </c>
      <c r="N185" s="22">
        <v>667.18940906751686</v>
      </c>
      <c r="O185" s="22">
        <v>239.38160670775815</v>
      </c>
      <c r="P185" s="22">
        <v>12.951478277709287</v>
      </c>
      <c r="Q185" s="22">
        <v>116.53832211171147</v>
      </c>
      <c r="R185" s="22">
        <v>1688.4355777963788</v>
      </c>
      <c r="S185" s="22">
        <v>18634.795948601197</v>
      </c>
      <c r="T185" s="22">
        <v>115.21331783903892</v>
      </c>
      <c r="U185" s="22">
        <v>4614.6957138986372</v>
      </c>
      <c r="V185" s="22">
        <v>57.642518858144165</v>
      </c>
      <c r="W185" s="22">
        <v>50.42164960846555</v>
      </c>
      <c r="X185" s="22">
        <v>6.8862297431855195</v>
      </c>
      <c r="Y185" s="22">
        <v>12199.513237520492</v>
      </c>
      <c r="Z185" s="22">
        <v>141.72505470117332</v>
      </c>
      <c r="AA185" s="22">
        <v>0</v>
      </c>
      <c r="AB185" s="22">
        <v>17.724629924350907</v>
      </c>
      <c r="AC185" s="22">
        <v>3.7281006002871737</v>
      </c>
      <c r="AD185" s="22">
        <v>28.361387656022963</v>
      </c>
      <c r="AE185" s="22">
        <v>2431.7209116411973</v>
      </c>
      <c r="AF185" s="22">
        <v>0</v>
      </c>
      <c r="AG185" s="22">
        <v>120.41673866991198</v>
      </c>
      <c r="AH185" s="22">
        <v>0</v>
      </c>
      <c r="AI185" s="22">
        <v>1259.2062924823836</v>
      </c>
      <c r="AJ185" s="22">
        <v>2.00889906531672</v>
      </c>
      <c r="AK185" s="22">
        <v>894.45303468569682</v>
      </c>
      <c r="AL185" s="22">
        <v>65.058284625520912</v>
      </c>
      <c r="AM185" s="22">
        <v>1.5318547605898019</v>
      </c>
      <c r="AN185" s="22">
        <v>4989.4964641114311</v>
      </c>
      <c r="AO185" s="22">
        <v>261.39413753821373</v>
      </c>
      <c r="AP185" s="22">
        <v>10.927548739687856</v>
      </c>
      <c r="AQ185" s="22">
        <v>31430.08174780105</v>
      </c>
      <c r="AR185" s="22">
        <v>460.5550052399264</v>
      </c>
      <c r="AS185" s="22">
        <v>379.83531061610802</v>
      </c>
      <c r="AT185" s="22">
        <v>826.08646176009802</v>
      </c>
      <c r="AU185" s="22">
        <v>18619.94528827578</v>
      </c>
      <c r="AV185" s="22">
        <v>24.261312537671184</v>
      </c>
      <c r="AW185" s="22">
        <v>1851.7671279188128</v>
      </c>
      <c r="AX185" s="22">
        <v>6.0924463581216406</v>
      </c>
      <c r="AY185" s="22">
        <v>1003.8942140732483</v>
      </c>
      <c r="AZ185" s="22">
        <v>968.09044803955862</v>
      </c>
      <c r="BA185" s="22">
        <v>1727.2959721543862</v>
      </c>
      <c r="BB185" s="22">
        <v>0.7228029540629598</v>
      </c>
      <c r="BC185" s="22">
        <v>10518.509193067273</v>
      </c>
      <c r="BD185" s="22">
        <v>126091.43932491839</v>
      </c>
      <c r="BF185" s="12" t="s">
        <v>63</v>
      </c>
      <c r="BG185" s="13">
        <f>BG190-SUM(BG186:BG189,BG184)</f>
        <v>21321.924792740494</v>
      </c>
      <c r="BH185" s="13">
        <f t="shared" ref="BH185:BM185" si="3">BH190-SUM(BH186:BH189,BH184)</f>
        <v>4977667.3117867615</v>
      </c>
      <c r="BI185" s="13">
        <f t="shared" si="3"/>
        <v>177219.40395281743</v>
      </c>
      <c r="BJ185" s="13">
        <f t="shared" si="3"/>
        <v>308924.84392431192</v>
      </c>
      <c r="BK185" s="13">
        <f t="shared" si="3"/>
        <v>801960.57386428118</v>
      </c>
      <c r="BL185" s="13">
        <f t="shared" si="3"/>
        <v>410960.30863515753</v>
      </c>
      <c r="BM185" s="13">
        <f t="shared" si="3"/>
        <v>6698054.3669560775</v>
      </c>
    </row>
    <row r="186" spans="1:65" x14ac:dyDescent="0.3">
      <c r="A186" s="23" t="s">
        <v>3</v>
      </c>
      <c r="B186" s="22">
        <v>2.320036323587066</v>
      </c>
      <c r="C186" s="22">
        <v>355.38207399643807</v>
      </c>
      <c r="D186" s="22">
        <v>0</v>
      </c>
      <c r="E186" s="22">
        <v>3.4049456736355563</v>
      </c>
      <c r="F186" s="22">
        <v>0</v>
      </c>
      <c r="G186" s="22">
        <v>939.4204719792848</v>
      </c>
      <c r="H186" s="22">
        <v>2.2970180434532596E-4</v>
      </c>
      <c r="I186" s="22">
        <v>30.589940958232347</v>
      </c>
      <c r="J186" s="22">
        <v>425.16781187464295</v>
      </c>
      <c r="K186" s="22">
        <v>10.242748592593863</v>
      </c>
      <c r="L186" s="22">
        <v>1.5381333440846887</v>
      </c>
      <c r="M186" s="22">
        <v>1.9271553960905439</v>
      </c>
      <c r="N186" s="22">
        <v>84.863116126679543</v>
      </c>
      <c r="O186" s="22">
        <v>1677.8205904658346</v>
      </c>
      <c r="P186" s="22">
        <v>82.460756886852991</v>
      </c>
      <c r="Q186" s="22">
        <v>65.181043618669577</v>
      </c>
      <c r="R186" s="22">
        <v>105206.71489614045</v>
      </c>
      <c r="S186" s="22">
        <v>65209.35922038275</v>
      </c>
      <c r="T186" s="22">
        <v>21.025249811911145</v>
      </c>
      <c r="U186" s="22">
        <v>1300.0157423903954</v>
      </c>
      <c r="V186" s="22">
        <v>23.278400823258124</v>
      </c>
      <c r="W186" s="22">
        <v>0.25374962805888668</v>
      </c>
      <c r="X186" s="22">
        <v>34.622633420191683</v>
      </c>
      <c r="Y186" s="22">
        <v>1067.4900739962586</v>
      </c>
      <c r="Z186" s="22">
        <v>1274.4019650951652</v>
      </c>
      <c r="AA186" s="22">
        <v>0</v>
      </c>
      <c r="AB186" s="22">
        <v>1.9663343549514822</v>
      </c>
      <c r="AC186" s="22">
        <v>6.9914449019479266</v>
      </c>
      <c r="AD186" s="22">
        <v>3552.2136169739879</v>
      </c>
      <c r="AE186" s="22">
        <v>6.0452089368932773</v>
      </c>
      <c r="AF186" s="22">
        <v>1.9690500786142515</v>
      </c>
      <c r="AG186" s="22">
        <v>3.1752830056935775</v>
      </c>
      <c r="AH186" s="22">
        <v>0</v>
      </c>
      <c r="AI186" s="22">
        <v>25154.807499358129</v>
      </c>
      <c r="AJ186" s="22">
        <v>4.7001550377580139E-3</v>
      </c>
      <c r="AK186" s="22">
        <v>2.5021300627544361</v>
      </c>
      <c r="AL186" s="22">
        <v>8.753341823098264</v>
      </c>
      <c r="AM186" s="22">
        <v>3.7985727099588296</v>
      </c>
      <c r="AN186" s="22">
        <v>205.89407012433315</v>
      </c>
      <c r="AO186" s="22">
        <v>3866.034235070395</v>
      </c>
      <c r="AP186" s="22">
        <v>0.3858253948779351</v>
      </c>
      <c r="AQ186" s="22">
        <v>776.30163038383216</v>
      </c>
      <c r="AR186" s="22">
        <v>71.164611666895354</v>
      </c>
      <c r="AS186" s="22">
        <v>36.633568263191655</v>
      </c>
      <c r="AT186" s="22">
        <v>23.583418707326313</v>
      </c>
      <c r="AU186" s="22">
        <v>149.75804653163706</v>
      </c>
      <c r="AV186" s="22">
        <v>432.27490079081184</v>
      </c>
      <c r="AW186" s="22">
        <v>372.31435611931335</v>
      </c>
      <c r="AX186" s="22">
        <v>1115.6428915875774</v>
      </c>
      <c r="AY186" s="22">
        <v>8015.5371991611646</v>
      </c>
      <c r="AZ186" s="22">
        <v>96630.546389034804</v>
      </c>
      <c r="BA186" s="22">
        <v>789.8265712546239</v>
      </c>
      <c r="BB186" s="22">
        <v>6.2813751257353578</v>
      </c>
      <c r="BC186" s="22">
        <v>5929.4388381527651</v>
      </c>
      <c r="BD186" s="22">
        <v>324981.3260963572</v>
      </c>
      <c r="BF186" s="12" t="s">
        <v>65</v>
      </c>
      <c r="BG186" s="13">
        <f>B188+AJ188+B190+AJ190+B204+AJ204+B205+AJ205+B209+AJ209+B213+AJ213+B216+AJ216+B221+AJ221+B227+AJ227+B232+AJ232+B233+AJ233+B236+AJ236</f>
        <v>1534.0258557378745</v>
      </c>
      <c r="BH186" s="13">
        <f>SUM(C188,D188,G188,L188:U188,X188:Y188,AB188:AD188,AF188,AI188,AK188,AN188:AO188,AQ188,AT188:AW188,AZ188,AR188)+SUM(C190,D190,G190,L190:U190,X190:Y190,AB190:AD190,AF190,AI190,AK190,AN190:AO190,AQ190,AT190:AW190,AZ190,AR190)+SUM(C204,D204,G204,L204:U204,X204:Y204,AB204:AD204,AF204,AI204,AK204,AN204:AO204,AQ204,AT204:AW204,AZ204,AR204)+SUM(C205,D205,G205,L205:U205,X205:Y205,AB205:AD205,AF205,AI205,AK205,AN205:AO205,AQ205,AT205:AW205,AZ205,AR205)+SUM(C209,D209,G209,L209:U209,X209:Y209,AB209:AD209,AF209,AI209,AK209,AN209:AO209,AQ209,AT209:AW209,AZ209,AR209)+SUM(C213,D213,G213,L213:U213,X213:Y213,AB213:AD213,AF213,AI213,AK213,AN213:AO213,AQ213,AT213:AW213,AZ213,AR213)+SUM(C216,D216,G216,L216:U216,X216:Y216,AB216:AD216,AF216,AI216,AK216,AN216:AO216,AQ216,AT216:AW216,AZ216,AR216)+SUM(C221,D221,G221,L221:U221,X221:Y221,AB221:AD221,AF221,AI221,AK221,AN221:AO221,AQ221,AT221:AW221,AZ221,AR221)+SUM(C227,D227,G227,L227:U227,X227:Y227,AB227:AD227,AF227,AI227,AK227,AN227:AO227,AQ227,AT227:AW227,AZ227,AR227)+SUM(C232,D232,G232,L232:U232,X232:Y232,AB232:AD232,AF232,AI232,AK232,AN232:AO232,AQ232,AT232:AW232,AZ232,AR232)+SUM(C233,D233,G233,L233:U233,X233:Y233,AB233:AD233,AF233,AI233,AK233,AN233:AO233,AQ233,AT233:AW233,AZ233,AR233)+SUM(C236,D236,G236,L236:U236,X236:Y236,AB236:AD236,AF236,AI236,AK236,AN236:AO236,AQ236,AT236:AW236,AZ236,AR236)</f>
        <v>198351.70623904065</v>
      </c>
      <c r="BI186" s="13">
        <f>SUM(F188,H188,V188:W188,AA188,AE188,AH188,AM188,AS188,AX188,BB188,AY188)+SUM(F190,H190,V190:W190,AA190,AE190,AH190,AM190,AS190,AX190,BB190,AY190)+SUM(F204,H204,V204:W204,AA204,AE204,AH204,AM204,AS204,AX204,BB204,AY204)+SUM(F205,H205,V205:W205,AA205,AE205,AH205,AM205,AS205,AX205,BB205,AY205)+SUM(F209,H209,V209:W209,AA209,AE209,AH209,AM209,AS209,AX209,BB209,AY209)+SUM(F213,H213,V213:W213,AA213,AE213,AH213,AM213,AS213,AX213,BB213,AY213)+SUM(F216,H216,V216:W216,AA216,AE216,AH216,AM216,AS216,AX216,BB216,AY216)+SUM(F221,H221,V221:W221,AA221,AE221,AH221,AM221,AS221,AX221,BB221,AY221)+SUM(F227,H227,V227:W227,AA227,AE227,AH227,AM227,AS227,AX227,BB227,AY227)+SUM(F232,H232,V232:W232,AA232,AE232,AH232,AM232,AS232,AX232,BB232,AY232)+SUM(F233,H233,V233:W233,AA233,AE233,AH233,AM233,AS233,AX233,BB233,AY233)+SUM(F236,H236,V236:W236,AA236,AE236,AH236,AM236,AS236,AX236,BB236,AY236)</f>
        <v>19759.198312154193</v>
      </c>
      <c r="BJ186" s="13">
        <f>SUM(E188,I188,AG188,BA188)+SUM(E190,I190,AG190,BA190)+SUM(E204,I204,AG204,BA204)+SUM(E205,I205,AG205,BA205)+SUM(E209,I209,AG209,BA209)+SUM(E213,I213,AG213,BA213)+SUM(E216,I216,AG216,BA216)+SUM(E221,I221,AG221,BA221)+SUM(E227,I227,AG227,BA227)+SUM(E232,I232,AG232,BA232)+SUM(E233,I233,AG233,BA233)+SUM(E236,I236,AG236,BA236)</f>
        <v>342040.07664562139</v>
      </c>
      <c r="BK186" s="13">
        <f>SUM(J188:K188,Z188,AL188,AP188)+SUM(J190:K190,Z190,AL190,AP190)+SUM(J204:K204,Z204,AL204,AP204)+SUM(J205:K205,Z205,AL205,AP205)+SUM(J209:K209,Z209,AL209,AP209)+SUM(J213:K213,Z213,AL213,AP213)+SUM(J216:K216,Z216,AL216,AP216)+SUM(J221:K221,Z221,AL221,AP221)+SUM(J227:K227,Z227,AL227,AP227)+SUM(J232:K232,Z232,AL232,AP232)+SUM(J233:K233,Z233,AL233,AP233)+SUM(J236:K236,Z236,AL236,AP236)</f>
        <v>1275808.4047648869</v>
      </c>
      <c r="BL186" s="13">
        <f>BC188+BC190+BC204+BC205+BC209+BC213+BC216+BC221+BC227+BC232+BC233+BC236</f>
        <v>21629.17898406021</v>
      </c>
      <c r="BM186" s="13">
        <f>SUM(BG186:BL186)</f>
        <v>1859122.5908015012</v>
      </c>
    </row>
    <row r="187" spans="1:65" x14ac:dyDescent="0.3">
      <c r="A187" s="23" t="s">
        <v>4</v>
      </c>
      <c r="B187" s="22">
        <v>1.3906527161157097E-4</v>
      </c>
      <c r="C187" s="22">
        <v>2.4558032008582905E-5</v>
      </c>
      <c r="D187" s="22">
        <v>8.5343663931326732E-5</v>
      </c>
      <c r="E187" s="22">
        <v>0</v>
      </c>
      <c r="F187" s="22">
        <v>0</v>
      </c>
      <c r="G187" s="22">
        <v>0</v>
      </c>
      <c r="H187" s="22">
        <v>0</v>
      </c>
      <c r="I187" s="22">
        <v>3.8975136270565917E-2</v>
      </c>
      <c r="J187" s="22">
        <v>13.483092178657609</v>
      </c>
      <c r="K187" s="22">
        <v>3.7712440084012775E-4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1.4785534781071422E-2</v>
      </c>
      <c r="S187" s="22">
        <v>18.785503077967551</v>
      </c>
      <c r="T187" s="22">
        <v>0</v>
      </c>
      <c r="U187" s="22">
        <v>0</v>
      </c>
      <c r="V187" s="22">
        <v>3.4676052851053628E-3</v>
      </c>
      <c r="W187" s="22">
        <v>0</v>
      </c>
      <c r="X187" s="22">
        <v>0</v>
      </c>
      <c r="Y187" s="22">
        <v>5.4356399173307445E-5</v>
      </c>
      <c r="Z187" s="22">
        <v>6.597198997213863E-3</v>
      </c>
      <c r="AA187" s="22">
        <v>0</v>
      </c>
      <c r="AB187" s="22">
        <v>0</v>
      </c>
      <c r="AC187" s="22">
        <v>0</v>
      </c>
      <c r="AD187" s="22">
        <v>0</v>
      </c>
      <c r="AE187" s="22">
        <v>1.0502724167688315E-4</v>
      </c>
      <c r="AF187" s="22">
        <v>0</v>
      </c>
      <c r="AG187" s="22">
        <v>2.5618195609375709</v>
      </c>
      <c r="AH187" s="22">
        <v>0</v>
      </c>
      <c r="AI187" s="22">
        <v>2.5470739054759617E-4</v>
      </c>
      <c r="AJ187" s="22">
        <v>5.2828784135149E-5</v>
      </c>
      <c r="AK187" s="22">
        <v>0</v>
      </c>
      <c r="AL187" s="22">
        <v>5.0203659263750525E-5</v>
      </c>
      <c r="AM187" s="22">
        <v>0</v>
      </c>
      <c r="AN187" s="22">
        <v>0</v>
      </c>
      <c r="AO187" s="22">
        <v>0</v>
      </c>
      <c r="AP187" s="22">
        <v>1.2279546969692602E-3</v>
      </c>
      <c r="AQ187" s="22">
        <v>0</v>
      </c>
      <c r="AR187" s="22">
        <v>0</v>
      </c>
      <c r="AS187" s="22">
        <v>9.6077920540529215E-5</v>
      </c>
      <c r="AT187" s="22">
        <v>1.7202113429786149E-5</v>
      </c>
      <c r="AU187" s="22">
        <v>0</v>
      </c>
      <c r="AV187" s="22">
        <v>3.8605407235055234</v>
      </c>
      <c r="AW187" s="22">
        <v>1.2891366711947173E-4</v>
      </c>
      <c r="AX187" s="22">
        <v>0</v>
      </c>
      <c r="AY187" s="22">
        <v>0</v>
      </c>
      <c r="AZ187" s="22">
        <v>7.3964902633276465E-3</v>
      </c>
      <c r="BA187" s="22">
        <v>11.108449883094115</v>
      </c>
      <c r="BB187" s="22">
        <v>0</v>
      </c>
      <c r="BC187" s="22">
        <v>82.00358713740664</v>
      </c>
      <c r="BD187" s="22">
        <v>131.87682789040755</v>
      </c>
      <c r="BF187" s="12" t="s">
        <v>64</v>
      </c>
      <c r="BG187" s="13">
        <f>B187+AJ187+B191+AJ191+B215+AJ215+B235+AJ235</f>
        <v>2103.2306429912032</v>
      </c>
      <c r="BH187" s="13">
        <f>SUM(C187,D187,G187,L187:U187,X187:Y187,AB187:AD187,AF187,AI187,AK187,AN187:AO187,AQ187,AT187:AW187,AZ187,AR187)+SUM(C191,D191,G191,L191:U191,X191:Y191,AB191:AD191,AF191,AI191,AK191,AN191:AO191,AQ191,AT191:AW191,AZ191,AR191)+SUM(C215,D215,G215,L215:U215,X215:Y215,AB215:AD215,AF215,AI215,AK215,AN215:AO215,AQ215,AT215:AW215,AZ215,AR215)+SUM(C235,D235,G235,L235:U235,X235:Y235,AB235:AD235,AF235,AI235,AK235,AN235:AO235,AQ235,AT235:AW235,AZ235,AR235)</f>
        <v>59577.05909875466</v>
      </c>
      <c r="BI187" s="13">
        <f>SUM(F187,H187,V187:W187,AA187,AE187,AH187,AM187,AS187,AX187,BB187,AY187)+SUM(F191,H191,V191:W191,AA191,AE191,AH191,AM191,AS191,AX191,BB191,AY191)+SUM(F215,H215,V215:W215,AA215,AE215,AH215,AM215,AS215,AX215,BB215,AY215)+SUM(F235,H235,V235:W235,AA235,AE235,AH235,AM235,AS235,AX235,BB235,AY235)</f>
        <v>19415.857364206066</v>
      </c>
      <c r="BJ187" s="13">
        <f>SUM(E187,I187,AG187,BA187)+SUM(E191,I191,AG191,BA191)+SUM(E215,I215,AG215,BA215)+SUM(E235,I235,AG235,BA235)</f>
        <v>128106.70429693301</v>
      </c>
      <c r="BK187" s="13">
        <f>SUM(J187:K187,Z187,AL187,AP187)+SUM(J191:K191,Z191,AL191,AP191)+SUM(J215:K215,Z215,AL215,AP215)+SUM(J235:K235,Z235,AL235,AP235)</f>
        <v>121850.3008711393</v>
      </c>
      <c r="BL187" s="13">
        <f>BC187+BC191+BC215+BC235</f>
        <v>39820.755757328254</v>
      </c>
      <c r="BM187" s="13">
        <f>SUM(BG187:BL187)</f>
        <v>370873.90803135245</v>
      </c>
    </row>
    <row r="188" spans="1:65" x14ac:dyDescent="0.3">
      <c r="A188" s="23" t="s">
        <v>5</v>
      </c>
      <c r="B188" s="22">
        <v>0</v>
      </c>
      <c r="C188" s="22">
        <v>0</v>
      </c>
      <c r="D188" s="22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0</v>
      </c>
      <c r="AQ188" s="22"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v>0</v>
      </c>
      <c r="BC188" s="22">
        <v>0</v>
      </c>
      <c r="BD188" s="22">
        <v>0</v>
      </c>
      <c r="BF188" s="12" t="s">
        <v>59</v>
      </c>
      <c r="BG188" s="13">
        <f>B192+AJ192+B193+AJ193+B208+AJ208+B220+AJ220+B224+AJ224</f>
        <v>990756.61264210939</v>
      </c>
      <c r="BH188" s="13">
        <f>SUM(C192,D192,G192,L192:U192,X192:Y192,AB192:AD192,AF192,AI192,AK192,AN192:AO192,AQ192,AT192:AW192,AZ192,AR192)+SUM(C193,D193,G193,L193:U193,X193:Y193,AB193:AD193,AF193,AI193,AK193,AN193:AO193,AQ193,AT193:AW193,AZ193,AR193)+SUM(C208,D208,G208,L208:U208,X208:Y208,AB208:AD208,AF208,AI208,AK208,AN208:AO208,AQ208,AT208:AW208,AZ208,AR208)+SUM(C220,D220,G220,L220:U220,X220:Y220,AB220:AD220,AF220,AI220,AK220,AN220:AO220,AQ220,AT220:AW220,AZ220,AR220)+SUM(C224,D224,G224,L224:U224,X224:Y224,AB224:AD224,AF224,AI224,AK224,AN224:AO224,AQ224,AT224:AW224,AZ224,AR224)</f>
        <v>7974952.2236134186</v>
      </c>
      <c r="BI188" s="13">
        <f>SUM(F192,H192,V192:W192,AA192,AE192,AH192,AM192,AS192,AX192,BB192,AY192)+SUM(F193,H193,V193:W193,AA193,AE193,AH193,AM193,AS193,AX193,BB193,AY193)+SUM(F208,H208,V208:W208,AA208,AE208,AH208,AM208,AS208,AX208,BB208,AY208)+SUM(F220,H220,V220:W220,AA220,AE220,AH220,AM220,AS220,AX220,BB220,AY220)+SUM(F224,H224,V224:W224,AA224,AE224,AH224,AM224,AS224,AX224,BB224,AY224)</f>
        <v>4614482.3840878289</v>
      </c>
      <c r="BJ188" s="13">
        <f>SUM(E192,I192,AG192,BA192)+SUM(E193,I193,AG193,BA193)+SUM(E208,I208,AG208,BA208)+SUM(E220,I220,AG220,BA220)+SUM(E224,I224,AG224,BA224)</f>
        <v>6410862.8793064635</v>
      </c>
      <c r="BK188" s="13">
        <f>SUM(J192:K192,Z192,AL192,AP192)+SUM(J193:K193,Z193,AL193,AP193)+SUM(J208:K208,Z208,AL208,AP208)+SUM(J220:K220,Z220,AL220,AP220)+SUM(J224:K224,Z224,AL224,AP224)</f>
        <v>21036764.657956764</v>
      </c>
      <c r="BL188" s="13">
        <f>BC192+BC193+BC208+BC220+BC224</f>
        <v>3441341.835764253</v>
      </c>
      <c r="BM188" s="13">
        <f>SUM(BG188:BL188)</f>
        <v>44469160.593370833</v>
      </c>
    </row>
    <row r="189" spans="1:65" x14ac:dyDescent="0.3">
      <c r="A189" s="23" t="s">
        <v>6</v>
      </c>
      <c r="B189" s="22">
        <v>2.0840919036021442E-3</v>
      </c>
      <c r="C189" s="22">
        <v>9.389265638513109</v>
      </c>
      <c r="D189" s="22">
        <v>13.157705547917507</v>
      </c>
      <c r="E189" s="22">
        <v>3.1441493555349824</v>
      </c>
      <c r="F189" s="22">
        <v>0</v>
      </c>
      <c r="G189" s="22">
        <v>0</v>
      </c>
      <c r="H189" s="22">
        <v>0</v>
      </c>
      <c r="I189" s="22">
        <v>0.5840981360907801</v>
      </c>
      <c r="J189" s="22">
        <v>3.2419220364596169</v>
      </c>
      <c r="K189" s="22">
        <v>5.6517482857763581E-3</v>
      </c>
      <c r="L189" s="22">
        <v>0</v>
      </c>
      <c r="M189" s="22">
        <v>50.656656125808588</v>
      </c>
      <c r="N189" s="22">
        <v>1.1746372854793021E-5</v>
      </c>
      <c r="O189" s="22">
        <v>0</v>
      </c>
      <c r="P189" s="22">
        <v>0</v>
      </c>
      <c r="Q189" s="22">
        <v>0.74961556944205165</v>
      </c>
      <c r="R189" s="22">
        <v>8.9934818013352853</v>
      </c>
      <c r="S189" s="22">
        <v>523.06831967912365</v>
      </c>
      <c r="T189" s="22">
        <v>2226.1467829331859</v>
      </c>
      <c r="U189" s="22">
        <v>5.7960149995385935E-6</v>
      </c>
      <c r="V189" s="22">
        <v>1.3122197204396795</v>
      </c>
      <c r="W189" s="22">
        <v>2.0049598064917151</v>
      </c>
      <c r="X189" s="22">
        <v>0</v>
      </c>
      <c r="Y189" s="22">
        <v>7.3024592767674186</v>
      </c>
      <c r="Z189" s="22">
        <v>9.8868458366435111E-2</v>
      </c>
      <c r="AA189" s="22">
        <v>0</v>
      </c>
      <c r="AB189" s="22">
        <v>0</v>
      </c>
      <c r="AC189" s="22">
        <v>0</v>
      </c>
      <c r="AD189" s="22">
        <v>0</v>
      </c>
      <c r="AE189" s="22">
        <v>1.5739833640697773E-3</v>
      </c>
      <c r="AF189" s="22">
        <v>0</v>
      </c>
      <c r="AG189" s="22">
        <v>0.36825929566100013</v>
      </c>
      <c r="AH189" s="22">
        <v>0</v>
      </c>
      <c r="AI189" s="22">
        <v>3.8674262049433875E-3</v>
      </c>
      <c r="AJ189" s="22">
        <v>7.9171485459529026E-4</v>
      </c>
      <c r="AK189" s="22">
        <v>0</v>
      </c>
      <c r="AL189" s="22">
        <v>7.5237360550394644E-4</v>
      </c>
      <c r="AM189" s="22">
        <v>0</v>
      </c>
      <c r="AN189" s="22">
        <v>5.7260734348595656E-5</v>
      </c>
      <c r="AO189" s="22">
        <v>1.4533864097849231E-5</v>
      </c>
      <c r="AP189" s="22">
        <v>1.8402656625098934E-2</v>
      </c>
      <c r="AQ189" s="22">
        <v>1422.6162382188736</v>
      </c>
      <c r="AR189" s="22">
        <v>0</v>
      </c>
      <c r="AS189" s="22">
        <v>2.2847000625348985</v>
      </c>
      <c r="AT189" s="22">
        <v>2.5779826198448283E-4</v>
      </c>
      <c r="AU189" s="22">
        <v>1.7178450665613196E-5</v>
      </c>
      <c r="AV189" s="22">
        <v>3.7361927659014728E-2</v>
      </c>
      <c r="AW189" s="22">
        <v>22.704361167462267</v>
      </c>
      <c r="AX189" s="22">
        <v>1.1550962467250776</v>
      </c>
      <c r="AY189" s="22">
        <v>2.61672106526177E-4</v>
      </c>
      <c r="AZ189" s="22">
        <v>0.43259017643668346</v>
      </c>
      <c r="BA189" s="22">
        <v>166.47688400041298</v>
      </c>
      <c r="BB189" s="22">
        <v>0</v>
      </c>
      <c r="BC189" s="22">
        <v>104.94950534387739</v>
      </c>
      <c r="BD189" s="22">
        <v>4570.909250505767</v>
      </c>
      <c r="BF189" s="12" t="s">
        <v>60</v>
      </c>
      <c r="BG189" s="13">
        <f>B237+AJ237</f>
        <v>1237.6078702902464</v>
      </c>
      <c r="BH189" s="13">
        <f>SUM(C237,D237,G237,L237:U237,X237:Y237,AB237:AD237,AF237,AI237,AK237,AN237:AO237,AQ237,AT237:AW237,AZ237,AR237)</f>
        <v>79495.18668558418</v>
      </c>
      <c r="BI189" s="13">
        <f>SUM(F237,H237,V237:W237,AA237,AE237,AH237,AM237,AS237,AX237,BB237,AY237)</f>
        <v>11022.076147186412</v>
      </c>
      <c r="BJ189" s="13">
        <f>SUM(E237,I237,AG237,BA237)</f>
        <v>3537.0133214548223</v>
      </c>
      <c r="BK189" s="13">
        <f>SUM(J237:K237,Z237,AL237,AP237)</f>
        <v>29721.968809113874</v>
      </c>
      <c r="BL189" s="13">
        <f>BC237</f>
        <v>0</v>
      </c>
      <c r="BM189" s="13">
        <f>SUM(BG189:BL189)</f>
        <v>125013.85283362953</v>
      </c>
    </row>
    <row r="190" spans="1:65" x14ac:dyDescent="0.3">
      <c r="A190" s="23" t="s">
        <v>7</v>
      </c>
      <c r="B190" s="22">
        <v>0</v>
      </c>
      <c r="C190" s="22">
        <v>0</v>
      </c>
      <c r="D190" s="22">
        <v>0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F190" s="12" t="s">
        <v>61</v>
      </c>
      <c r="BG190" s="13">
        <f>B238+AJ238</f>
        <v>1019501.9261666286</v>
      </c>
      <c r="BH190" s="13">
        <f>SUM(C238,D238,G238,L238:U238,X238:Y238,AB238:AD238,AF238,AI238,AK238,AN238:AO238,AQ238,AT238:AW238,AZ238,AR238)</f>
        <v>13291523.431034449</v>
      </c>
      <c r="BI190" s="13">
        <f>SUM(F238,H238,V238:W238,AA238,AE238,AH238,AM238,AS238,AX238,BB238,AY238)</f>
        <v>4843435.7048220476</v>
      </c>
      <c r="BJ190" s="13">
        <f>SUM(E238,I238,AG238,BA238)</f>
        <v>7199379.7240662826</v>
      </c>
      <c r="BK190" s="13">
        <f>SUM(J238:K238,Z238,AL238,AP238)</f>
        <v>23294248.959557544</v>
      </c>
      <c r="BL190" s="13">
        <f>BC238</f>
        <v>3919088.6357367202</v>
      </c>
      <c r="BM190" s="13">
        <f>SUM(BG190:BL190)</f>
        <v>53567178.381383672</v>
      </c>
    </row>
    <row r="191" spans="1:65" x14ac:dyDescent="0.3">
      <c r="A191" s="25" t="s">
        <v>8</v>
      </c>
      <c r="B191" s="22">
        <v>124.97819698253103</v>
      </c>
      <c r="C191" s="22">
        <v>1040.9208928790169</v>
      </c>
      <c r="D191" s="22">
        <v>40.726120129028359</v>
      </c>
      <c r="E191" s="22">
        <v>2.5675455432386443</v>
      </c>
      <c r="F191" s="22">
        <v>0</v>
      </c>
      <c r="G191" s="22">
        <v>0</v>
      </c>
      <c r="H191" s="22">
        <v>0</v>
      </c>
      <c r="I191" s="22">
        <v>0</v>
      </c>
      <c r="J191" s="22">
        <v>2750.9915102796626</v>
      </c>
      <c r="K191" s="22">
        <v>3461.2174747771251</v>
      </c>
      <c r="L191" s="22">
        <v>0</v>
      </c>
      <c r="M191" s="22">
        <v>0</v>
      </c>
      <c r="N191" s="22">
        <v>4.2867237653722112</v>
      </c>
      <c r="O191" s="22">
        <v>0</v>
      </c>
      <c r="P191" s="22">
        <v>9.1670802197187431</v>
      </c>
      <c r="Q191" s="22">
        <v>158.931966869669</v>
      </c>
      <c r="R191" s="22">
        <v>579.85569743833116</v>
      </c>
      <c r="S191" s="22">
        <v>8597.4655277994643</v>
      </c>
      <c r="T191" s="22">
        <v>3.3665369885122077E-3</v>
      </c>
      <c r="U191" s="22">
        <v>8.6116016166142266</v>
      </c>
      <c r="V191" s="22">
        <v>28.083651558168839</v>
      </c>
      <c r="W191" s="22">
        <v>193.40193909504552</v>
      </c>
      <c r="X191" s="22">
        <v>17.160361209442893</v>
      </c>
      <c r="Y191" s="22">
        <v>984.03202866814149</v>
      </c>
      <c r="Z191" s="22">
        <v>1085.9326145944212</v>
      </c>
      <c r="AA191" s="22">
        <v>0</v>
      </c>
      <c r="AB191" s="22">
        <v>0</v>
      </c>
      <c r="AC191" s="22">
        <v>0.19301478734136657</v>
      </c>
      <c r="AD191" s="22">
        <v>0</v>
      </c>
      <c r="AE191" s="22">
        <v>25.711365160263899</v>
      </c>
      <c r="AF191" s="22">
        <v>0</v>
      </c>
      <c r="AG191" s="22">
        <v>24.067372930873773</v>
      </c>
      <c r="AH191" s="22">
        <v>0</v>
      </c>
      <c r="AI191" s="22">
        <v>880.01501315508347</v>
      </c>
      <c r="AJ191" s="22">
        <v>33.451033696853472</v>
      </c>
      <c r="AK191" s="22">
        <v>19.799726208436468</v>
      </c>
      <c r="AL191" s="22">
        <v>53.908356797045982</v>
      </c>
      <c r="AM191" s="22">
        <v>4718.5494648886724</v>
      </c>
      <c r="AN191" s="22">
        <v>10.435142485391674</v>
      </c>
      <c r="AO191" s="22">
        <v>20.429268625288248</v>
      </c>
      <c r="AP191" s="22">
        <v>295.80526121160983</v>
      </c>
      <c r="AQ191" s="22">
        <v>67.578741328397896</v>
      </c>
      <c r="AR191" s="22">
        <v>2.6932295908097661E-2</v>
      </c>
      <c r="AS191" s="22">
        <v>1091.9250504339732</v>
      </c>
      <c r="AT191" s="22">
        <v>0</v>
      </c>
      <c r="AU191" s="22">
        <v>0</v>
      </c>
      <c r="AV191" s="22">
        <v>18.622560441453366</v>
      </c>
      <c r="AW191" s="22">
        <v>1342.597394598592</v>
      </c>
      <c r="AX191" s="22">
        <v>14.884582205208643</v>
      </c>
      <c r="AY191" s="22">
        <v>679.61628801891345</v>
      </c>
      <c r="AZ191" s="22">
        <v>5886.3641142966844</v>
      </c>
      <c r="BA191" s="22">
        <v>60537.917616926628</v>
      </c>
      <c r="BB191" s="22">
        <v>0</v>
      </c>
      <c r="BC191" s="22">
        <v>5641.9277188137858</v>
      </c>
      <c r="BD191" s="22">
        <v>100452.16031926837</v>
      </c>
    </row>
    <row r="192" spans="1:65" x14ac:dyDescent="0.3">
      <c r="A192" s="26" t="s">
        <v>9</v>
      </c>
      <c r="B192" s="22">
        <v>913347.3128728614</v>
      </c>
      <c r="C192" s="22">
        <v>33900.188366636503</v>
      </c>
      <c r="D192" s="22">
        <v>344827.32809116872</v>
      </c>
      <c r="E192" s="22">
        <v>73072.172775612358</v>
      </c>
      <c r="F192" s="22">
        <v>181.85521465198025</v>
      </c>
      <c r="G192" s="22">
        <v>1500.7587489847299</v>
      </c>
      <c r="H192" s="22">
        <v>1641.9283129841169</v>
      </c>
      <c r="I192" s="22">
        <v>221031.65894434048</v>
      </c>
      <c r="J192" s="22">
        <v>0</v>
      </c>
      <c r="K192" s="22">
        <v>1016411.3194802421</v>
      </c>
      <c r="L192" s="22">
        <v>7814.3674303184143</v>
      </c>
      <c r="M192" s="22">
        <v>3962.8014948028758</v>
      </c>
      <c r="N192" s="22">
        <v>4179.1831850736653</v>
      </c>
      <c r="O192" s="22">
        <v>12530.323215956785</v>
      </c>
      <c r="P192" s="22">
        <v>1378.0156658534781</v>
      </c>
      <c r="Q192" s="22">
        <v>4585.7892661030683</v>
      </c>
      <c r="R192" s="22">
        <v>290926.26600701117</v>
      </c>
      <c r="S192" s="22">
        <v>563040.02375534934</v>
      </c>
      <c r="T192" s="22">
        <v>35626.321532159498</v>
      </c>
      <c r="U192" s="22">
        <v>33735.841444298749</v>
      </c>
      <c r="V192" s="22">
        <v>1136867.4084357938</v>
      </c>
      <c r="W192" s="22">
        <v>12576.020909962062</v>
      </c>
      <c r="X192" s="22">
        <v>2817.9242038867169</v>
      </c>
      <c r="Y192" s="22">
        <v>174162.66654085394</v>
      </c>
      <c r="Z192" s="22">
        <v>10616367.162410092</v>
      </c>
      <c r="AA192" s="22">
        <v>1.893540506495845</v>
      </c>
      <c r="AB192" s="22">
        <v>460.02242682670732</v>
      </c>
      <c r="AC192" s="22">
        <v>7218.9743084527299</v>
      </c>
      <c r="AD192" s="22">
        <v>359.28691565340523</v>
      </c>
      <c r="AE192" s="22">
        <v>103714.14132870667</v>
      </c>
      <c r="AF192" s="22">
        <v>5631.1572447329272</v>
      </c>
      <c r="AG192" s="22">
        <v>57203.068699500465</v>
      </c>
      <c r="AH192" s="22">
        <v>26865.710501205256</v>
      </c>
      <c r="AI192" s="22">
        <v>2383910.2371264161</v>
      </c>
      <c r="AJ192" s="22">
        <v>23195.733512075112</v>
      </c>
      <c r="AK192" s="22">
        <v>1228.8043559221799</v>
      </c>
      <c r="AL192" s="22">
        <v>561923.75426470977</v>
      </c>
      <c r="AM192" s="22">
        <v>607538.13611019962</v>
      </c>
      <c r="AN192" s="22">
        <v>15235.916636888052</v>
      </c>
      <c r="AO192" s="22">
        <v>10987.894876921211</v>
      </c>
      <c r="AP192" s="22">
        <v>985957.02161469217</v>
      </c>
      <c r="AQ192" s="22">
        <v>30790.10043315815</v>
      </c>
      <c r="AR192" s="22">
        <v>59271.684960063096</v>
      </c>
      <c r="AS192" s="22">
        <v>156296.11886917471</v>
      </c>
      <c r="AT192" s="22">
        <v>2351.987933249995</v>
      </c>
      <c r="AU192" s="22">
        <v>1746.1154546737341</v>
      </c>
      <c r="AV192" s="22">
        <v>56058.214857500447</v>
      </c>
      <c r="AW192" s="22">
        <v>19368.221121648214</v>
      </c>
      <c r="AX192" s="22">
        <v>125967.71768807444</v>
      </c>
      <c r="AY192" s="22">
        <v>222272.56814949421</v>
      </c>
      <c r="AZ192" s="22">
        <v>1965779.1058743314</v>
      </c>
      <c r="BA192" s="22">
        <v>4841334.4849167215</v>
      </c>
      <c r="BB192" s="22">
        <v>557507.79117940168</v>
      </c>
      <c r="BC192" s="22">
        <v>3284995.9651950323</v>
      </c>
      <c r="BD192" s="22">
        <v>31621656.468400922</v>
      </c>
    </row>
    <row r="193" spans="1:56" x14ac:dyDescent="0.3">
      <c r="A193" s="23" t="s">
        <v>360</v>
      </c>
      <c r="B193" s="22">
        <v>0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593.37111004825977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0</v>
      </c>
      <c r="AQ193" s="22"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1.9527963189191158</v>
      </c>
      <c r="BB193" s="22">
        <v>0</v>
      </c>
      <c r="BC193" s="22">
        <v>0</v>
      </c>
      <c r="BD193" s="22">
        <v>595.32390636722721</v>
      </c>
    </row>
    <row r="194" spans="1:56" x14ac:dyDescent="0.3">
      <c r="A194" s="23" t="s">
        <v>10</v>
      </c>
      <c r="B194" s="22">
        <v>4.6601361559072378E-5</v>
      </c>
      <c r="C194" s="22">
        <v>8.3190924329894944</v>
      </c>
      <c r="D194" s="22">
        <v>8.9782272351060441E-2</v>
      </c>
      <c r="E194" s="22">
        <v>7.3288289144412617E-5</v>
      </c>
      <c r="F194" s="22">
        <v>0</v>
      </c>
      <c r="G194" s="22">
        <v>2.9145691769816218E-6</v>
      </c>
      <c r="H194" s="22">
        <v>0</v>
      </c>
      <c r="I194" s="22">
        <v>5.2240413899690694E-4</v>
      </c>
      <c r="J194" s="22">
        <v>0.58653557951955937</v>
      </c>
      <c r="K194" s="22">
        <v>2.84697473854208E-2</v>
      </c>
      <c r="L194" s="22">
        <v>0</v>
      </c>
      <c r="M194" s="22">
        <v>0</v>
      </c>
      <c r="N194" s="22">
        <v>6.8228462780764625E-3</v>
      </c>
      <c r="O194" s="22">
        <v>176.20754880438264</v>
      </c>
      <c r="P194" s="22">
        <v>0</v>
      </c>
      <c r="Q194" s="22">
        <v>1.9471469661716534E-2</v>
      </c>
      <c r="R194" s="22">
        <v>5836.1556262142294</v>
      </c>
      <c r="S194" s="22">
        <v>5718.1243239144324</v>
      </c>
      <c r="T194" s="22">
        <v>0</v>
      </c>
      <c r="U194" s="22">
        <v>89.675941545997702</v>
      </c>
      <c r="V194" s="22">
        <v>6.6912777865797448</v>
      </c>
      <c r="W194" s="22">
        <v>2.4566657785739067E-5</v>
      </c>
      <c r="X194" s="22">
        <v>0.17955135824443316</v>
      </c>
      <c r="Y194" s="22">
        <v>4238.8950277396652</v>
      </c>
      <c r="Z194" s="22">
        <v>1.8418644322633804E-3</v>
      </c>
      <c r="AA194" s="22">
        <v>0</v>
      </c>
      <c r="AB194" s="22">
        <v>2.2263094677184914E-6</v>
      </c>
      <c r="AC194" s="22">
        <v>2.8516112600160035E-6</v>
      </c>
      <c r="AD194" s="22">
        <v>0</v>
      </c>
      <c r="AE194" s="22">
        <v>1.3746924932687832E-4</v>
      </c>
      <c r="AF194" s="22">
        <v>0</v>
      </c>
      <c r="AG194" s="22">
        <v>3.8961918754966938E-4</v>
      </c>
      <c r="AH194" s="22">
        <v>0</v>
      </c>
      <c r="AI194" s="22">
        <v>1735.7895058300023</v>
      </c>
      <c r="AJ194" s="22">
        <v>2.845375935005822E-6</v>
      </c>
      <c r="AK194" s="22">
        <v>0.35610576413169998</v>
      </c>
      <c r="AL194" s="22">
        <v>3.4770455588456824E-2</v>
      </c>
      <c r="AM194" s="22">
        <v>9.8177816681005556E-5</v>
      </c>
      <c r="AN194" s="22">
        <v>5.0830526229230193</v>
      </c>
      <c r="AO194" s="22">
        <v>8.923437361375737E-2</v>
      </c>
      <c r="AP194" s="22">
        <v>5.5104672936167026E-4</v>
      </c>
      <c r="AQ194" s="22">
        <v>1.8053441412834513E-6</v>
      </c>
      <c r="AR194" s="22">
        <v>7.6200553749040563E-6</v>
      </c>
      <c r="AS194" s="22">
        <v>3.3630179683098212E-4</v>
      </c>
      <c r="AT194" s="22">
        <v>5.2233693690898644</v>
      </c>
      <c r="AU194" s="22">
        <v>11.317048338941539</v>
      </c>
      <c r="AV194" s="22">
        <v>196.82815268067725</v>
      </c>
      <c r="AW194" s="22">
        <v>6.935645210082908E-6</v>
      </c>
      <c r="AX194" s="22">
        <v>2.6424959000749521E-4</v>
      </c>
      <c r="AY194" s="22">
        <v>9.7365558680946964E-5</v>
      </c>
      <c r="AZ194" s="22">
        <v>1798.7699130056269</v>
      </c>
      <c r="BA194" s="22">
        <v>0.13170631037011682</v>
      </c>
      <c r="BB194" s="22">
        <v>3.7948166019077463E-5</v>
      </c>
      <c r="BC194" s="22">
        <v>203.8418487062014</v>
      </c>
      <c r="BD194" s="22">
        <v>20032.448627270769</v>
      </c>
    </row>
    <row r="195" spans="1:56" x14ac:dyDescent="0.3">
      <c r="A195" s="23" t="s">
        <v>11</v>
      </c>
      <c r="B195" s="22">
        <v>0</v>
      </c>
      <c r="C195" s="22">
        <v>0</v>
      </c>
      <c r="D195" s="22">
        <v>0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4.8207850333714894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4.7879637169951405E-3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0</v>
      </c>
      <c r="AQ195" s="22"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4.8255729970884849</v>
      </c>
    </row>
    <row r="196" spans="1:56" x14ac:dyDescent="0.3">
      <c r="A196" s="23" t="s">
        <v>12</v>
      </c>
      <c r="B196" s="22">
        <v>38.727409957503447</v>
      </c>
      <c r="C196" s="22">
        <v>2059.963695386024</v>
      </c>
      <c r="D196" s="22">
        <v>303.18899399192003</v>
      </c>
      <c r="E196" s="22">
        <v>0.46263071312315496</v>
      </c>
      <c r="F196" s="22">
        <v>0</v>
      </c>
      <c r="G196" s="22">
        <v>260.37125418337229</v>
      </c>
      <c r="H196" s="22">
        <v>2.4722875556350774E-5</v>
      </c>
      <c r="I196" s="22">
        <v>9.7095605280496358</v>
      </c>
      <c r="J196" s="22">
        <v>4054.4790501414595</v>
      </c>
      <c r="K196" s="22">
        <v>3.1462139641108537</v>
      </c>
      <c r="L196" s="22">
        <v>135.49039575899312</v>
      </c>
      <c r="M196" s="22">
        <v>82.198863350175642</v>
      </c>
      <c r="N196" s="22">
        <v>0</v>
      </c>
      <c r="O196" s="22">
        <v>1401.65354536119</v>
      </c>
      <c r="P196" s="22">
        <v>90.523940835219207</v>
      </c>
      <c r="Q196" s="22">
        <v>133.60329374992028</v>
      </c>
      <c r="R196" s="22">
        <v>31569.19047397684</v>
      </c>
      <c r="S196" s="22">
        <v>55220.114142056504</v>
      </c>
      <c r="T196" s="22">
        <v>13.515383331834974</v>
      </c>
      <c r="U196" s="22">
        <v>5937.1363079123594</v>
      </c>
      <c r="V196" s="22">
        <v>27.277723240074938</v>
      </c>
      <c r="W196" s="22">
        <v>2.5679185430517769E-3</v>
      </c>
      <c r="X196" s="22">
        <v>878.16221389677833</v>
      </c>
      <c r="Y196" s="22">
        <v>16746.073493021202</v>
      </c>
      <c r="Z196" s="22">
        <v>29887.084466679709</v>
      </c>
      <c r="AA196" s="22">
        <v>0</v>
      </c>
      <c r="AB196" s="22">
        <v>22.07663775743378</v>
      </c>
      <c r="AC196" s="22">
        <v>29.199381891064537</v>
      </c>
      <c r="AD196" s="22">
        <v>78.400170409001333</v>
      </c>
      <c r="AE196" s="22">
        <v>0.72435929727043591</v>
      </c>
      <c r="AF196" s="22">
        <v>2635.5271468266674</v>
      </c>
      <c r="AG196" s="22">
        <v>4.6777003829412758</v>
      </c>
      <c r="AH196" s="22">
        <v>0</v>
      </c>
      <c r="AI196" s="22">
        <v>4579.9915192621302</v>
      </c>
      <c r="AJ196" s="22">
        <v>9.335057411848242E-3</v>
      </c>
      <c r="AK196" s="22">
        <v>27.821165802476024</v>
      </c>
      <c r="AL196" s="22">
        <v>224.07765214638417</v>
      </c>
      <c r="AM196" s="22">
        <v>1.0488649017297919E-2</v>
      </c>
      <c r="AN196" s="22">
        <v>28922.905073856182</v>
      </c>
      <c r="AO196" s="22">
        <v>1333.7611625481982</v>
      </c>
      <c r="AP196" s="22">
        <v>12.451778335147431</v>
      </c>
      <c r="AQ196" s="22">
        <v>1594.0644215518234</v>
      </c>
      <c r="AR196" s="22">
        <v>134.35073700029108</v>
      </c>
      <c r="AS196" s="22">
        <v>604.97670157737559</v>
      </c>
      <c r="AT196" s="22">
        <v>43924.068393659487</v>
      </c>
      <c r="AU196" s="22">
        <v>243.63154097516338</v>
      </c>
      <c r="AV196" s="22">
        <v>100.6559267707264</v>
      </c>
      <c r="AW196" s="22">
        <v>139.33203810254412</v>
      </c>
      <c r="AX196" s="22">
        <v>13.534495135420158</v>
      </c>
      <c r="AY196" s="22">
        <v>4837.2223481752017</v>
      </c>
      <c r="AZ196" s="22">
        <v>4106.9402332494537</v>
      </c>
      <c r="BA196" s="22">
        <v>1912.9357107373212</v>
      </c>
      <c r="BB196" s="22">
        <v>6.2460775415353878E-3</v>
      </c>
      <c r="BC196" s="22">
        <v>2401.1155918536665</v>
      </c>
      <c r="BD196" s="22">
        <v>246736.54360176504</v>
      </c>
    </row>
    <row r="197" spans="1:56" x14ac:dyDescent="0.3">
      <c r="A197" s="23" t="s">
        <v>13</v>
      </c>
      <c r="B197" s="22">
        <v>156.18257114645536</v>
      </c>
      <c r="C197" s="22">
        <v>1013.6996048473703</v>
      </c>
      <c r="D197" s="22">
        <v>15.114807277505072</v>
      </c>
      <c r="E197" s="22">
        <v>14.180379166481595</v>
      </c>
      <c r="F197" s="22">
        <v>0</v>
      </c>
      <c r="G197" s="22">
        <v>0.38539654218253144</v>
      </c>
      <c r="H197" s="22">
        <v>2.8318369140756656E-4</v>
      </c>
      <c r="I197" s="22">
        <v>48.022997853273552</v>
      </c>
      <c r="J197" s="22">
        <v>13234.124926289287</v>
      </c>
      <c r="K197" s="22">
        <v>986.38189052800794</v>
      </c>
      <c r="L197" s="22">
        <v>4.0398443862146499E-2</v>
      </c>
      <c r="M197" s="22">
        <v>0</v>
      </c>
      <c r="N197" s="22">
        <v>694.5016094264771</v>
      </c>
      <c r="O197" s="22">
        <v>0</v>
      </c>
      <c r="P197" s="22">
        <v>98.757800442488573</v>
      </c>
      <c r="Q197" s="22">
        <v>301.85992004622847</v>
      </c>
      <c r="R197" s="22">
        <v>291.38212367044179</v>
      </c>
      <c r="S197" s="22">
        <v>9029.9269077350309</v>
      </c>
      <c r="T197" s="22">
        <v>3.8468305283602353</v>
      </c>
      <c r="U197" s="22">
        <v>76.485584980346445</v>
      </c>
      <c r="V197" s="22">
        <v>23.33611531771902</v>
      </c>
      <c r="W197" s="22">
        <v>0.8535747851997274</v>
      </c>
      <c r="X197" s="22">
        <v>6.52838670226999</v>
      </c>
      <c r="Y197" s="22">
        <v>492.91009623395951</v>
      </c>
      <c r="Z197" s="22">
        <v>392.4893854703547</v>
      </c>
      <c r="AA197" s="22">
        <v>0</v>
      </c>
      <c r="AB197" s="22">
        <v>12.403201072394456</v>
      </c>
      <c r="AC197" s="22">
        <v>45.642932064458286</v>
      </c>
      <c r="AD197" s="22">
        <v>5.2319870837808556E-2</v>
      </c>
      <c r="AE197" s="22">
        <v>10.684114433835996</v>
      </c>
      <c r="AF197" s="22">
        <v>0.11820285426331752</v>
      </c>
      <c r="AG197" s="22">
        <v>18.207829808421838</v>
      </c>
      <c r="AH197" s="22">
        <v>0</v>
      </c>
      <c r="AI197" s="22">
        <v>1877.1199092756963</v>
      </c>
      <c r="AJ197" s="22">
        <v>13.177579927278536</v>
      </c>
      <c r="AK197" s="22">
        <v>544.71373736306043</v>
      </c>
      <c r="AL197" s="22">
        <v>13.762462777755276</v>
      </c>
      <c r="AM197" s="22">
        <v>19.203611492033463</v>
      </c>
      <c r="AN197" s="22">
        <v>471.76448016995965</v>
      </c>
      <c r="AO197" s="22">
        <v>10.028853348933861</v>
      </c>
      <c r="AP197" s="22">
        <v>120.47796694428247</v>
      </c>
      <c r="AQ197" s="22">
        <v>7.4597962680399671E-2</v>
      </c>
      <c r="AR197" s="22">
        <v>1.1669833653253816</v>
      </c>
      <c r="AS197" s="22">
        <v>38.931213089927809</v>
      </c>
      <c r="AT197" s="22">
        <v>5.0488592592528301</v>
      </c>
      <c r="AU197" s="22">
        <v>9.3924159928633372E-2</v>
      </c>
      <c r="AV197" s="22">
        <v>417.37555150545967</v>
      </c>
      <c r="AW197" s="22">
        <v>728.09964508884707</v>
      </c>
      <c r="AX197" s="22">
        <v>152.14260915281696</v>
      </c>
      <c r="AY197" s="22">
        <v>26.584740395617779</v>
      </c>
      <c r="AZ197" s="22">
        <v>1091.286752862688</v>
      </c>
      <c r="BA197" s="22">
        <v>3323.8012416113552</v>
      </c>
      <c r="BB197" s="22">
        <v>1.303361441121252</v>
      </c>
      <c r="BC197" s="22">
        <v>2504.8470582912287</v>
      </c>
      <c r="BD197" s="22">
        <v>38329.125330206458</v>
      </c>
    </row>
    <row r="198" spans="1:56" x14ac:dyDescent="0.3">
      <c r="A198" s="23" t="s">
        <v>14</v>
      </c>
      <c r="B198" s="22">
        <v>4.4801136477165099E-4</v>
      </c>
      <c r="C198" s="22">
        <v>65.007088452665997</v>
      </c>
      <c r="D198" s="22">
        <v>7.502022967162995E-5</v>
      </c>
      <c r="E198" s="22">
        <v>1.0313909293696586</v>
      </c>
      <c r="F198" s="22">
        <v>0</v>
      </c>
      <c r="G198" s="22">
        <v>9.8851421485106931E-9</v>
      </c>
      <c r="H198" s="22">
        <v>7.5291832697823116E-7</v>
      </c>
      <c r="I198" s="22">
        <v>9.9502098736032385E-2</v>
      </c>
      <c r="J198" s="22">
        <v>11.617625347456709</v>
      </c>
      <c r="K198" s="22">
        <v>2.7818343461774152E-4</v>
      </c>
      <c r="L198" s="22">
        <v>0</v>
      </c>
      <c r="M198" s="22">
        <v>0</v>
      </c>
      <c r="N198" s="22">
        <v>7.0834069922335301E-6</v>
      </c>
      <c r="O198" s="22">
        <v>1.2284142227680641</v>
      </c>
      <c r="P198" s="22">
        <v>0</v>
      </c>
      <c r="Q198" s="22">
        <v>553.87624139395655</v>
      </c>
      <c r="R198" s="22">
        <v>4.528613554913E-3</v>
      </c>
      <c r="S198" s="22">
        <v>494.4510880257227</v>
      </c>
      <c r="T198" s="22">
        <v>2.4712855371276733E-9</v>
      </c>
      <c r="U198" s="22">
        <v>3.0777649152459525</v>
      </c>
      <c r="V198" s="22">
        <v>0.30379220138521834</v>
      </c>
      <c r="W198" s="22">
        <v>3.5850115525265449E-6</v>
      </c>
      <c r="X198" s="22">
        <v>6.4422503059724215E-7</v>
      </c>
      <c r="Y198" s="22">
        <v>2.498814096582795</v>
      </c>
      <c r="Z198" s="22">
        <v>14.904417079968347</v>
      </c>
      <c r="AA198" s="22">
        <v>0</v>
      </c>
      <c r="AB198" s="22">
        <v>241.47200036332805</v>
      </c>
      <c r="AC198" s="22">
        <v>28.624541834323136</v>
      </c>
      <c r="AD198" s="22">
        <v>7.8273850579290521E-6</v>
      </c>
      <c r="AE198" s="22">
        <v>0.25740846701472347</v>
      </c>
      <c r="AF198" s="22">
        <v>0.10772918363239065</v>
      </c>
      <c r="AG198" s="22">
        <v>6.774669366665328E-3</v>
      </c>
      <c r="AH198" s="22">
        <v>0</v>
      </c>
      <c r="AI198" s="22">
        <v>23.87201643546582</v>
      </c>
      <c r="AJ198" s="22">
        <v>1.1867510535214388E-5</v>
      </c>
      <c r="AK198" s="22">
        <v>2.4712855371276738E-7</v>
      </c>
      <c r="AL198" s="22">
        <v>2.6583292651154015E-3</v>
      </c>
      <c r="AM198" s="22">
        <v>2.1217633859932492E-5</v>
      </c>
      <c r="AN198" s="22">
        <v>5.3845754991826643E-5</v>
      </c>
      <c r="AO198" s="22">
        <v>9.1715692680719558E-6</v>
      </c>
      <c r="AP198" s="22">
        <v>6.5426332148897941E-4</v>
      </c>
      <c r="AQ198" s="22">
        <v>0</v>
      </c>
      <c r="AR198" s="22">
        <v>184.98151885797409</v>
      </c>
      <c r="AS198" s="22">
        <v>2.6923742732213595E-5</v>
      </c>
      <c r="AT198" s="22">
        <v>14.603292969917829</v>
      </c>
      <c r="AU198" s="22">
        <v>5.8786911089291059E-6</v>
      </c>
      <c r="AV198" s="22">
        <v>5.5642245793347542E-4</v>
      </c>
      <c r="AW198" s="22">
        <v>121.57541925045173</v>
      </c>
      <c r="AX198" s="22">
        <v>2.9564812642504073E-6</v>
      </c>
      <c r="AY198" s="22">
        <v>0</v>
      </c>
      <c r="AZ198" s="22">
        <v>1.6400355115395887E-3</v>
      </c>
      <c r="BA198" s="22">
        <v>2.3907314650443952</v>
      </c>
      <c r="BB198" s="22">
        <v>9.0956352676368404</v>
      </c>
      <c r="BC198" s="22">
        <v>218.71963727141693</v>
      </c>
      <c r="BD198" s="22">
        <v>1993.8138356923866</v>
      </c>
    </row>
    <row r="199" spans="1:56" x14ac:dyDescent="0.3">
      <c r="A199" s="23" t="s">
        <v>15</v>
      </c>
      <c r="B199" s="22">
        <v>20.70632897360213</v>
      </c>
      <c r="C199" s="22">
        <v>61.502083409251291</v>
      </c>
      <c r="D199" s="22">
        <v>7.7594746582169156</v>
      </c>
      <c r="E199" s="22">
        <v>15.389181982482608</v>
      </c>
      <c r="F199" s="22">
        <v>0</v>
      </c>
      <c r="G199" s="22">
        <v>5.9730059792728271E-4</v>
      </c>
      <c r="H199" s="22">
        <v>2.2408083703211474E-3</v>
      </c>
      <c r="I199" s="22">
        <v>272.91770611803747</v>
      </c>
      <c r="J199" s="22">
        <v>206.68379574072429</v>
      </c>
      <c r="K199" s="22">
        <v>6.1423843359980292</v>
      </c>
      <c r="L199" s="22">
        <v>35.083804136281891</v>
      </c>
      <c r="M199" s="22">
        <v>0</v>
      </c>
      <c r="N199" s="22">
        <v>9.8434475047903675E-3</v>
      </c>
      <c r="O199" s="22">
        <v>5.3728223867032963</v>
      </c>
      <c r="P199" s="22">
        <v>359.67233946100657</v>
      </c>
      <c r="Q199" s="22">
        <v>0</v>
      </c>
      <c r="R199" s="22">
        <v>194.13534281933863</v>
      </c>
      <c r="S199" s="22">
        <v>197.80666272973113</v>
      </c>
      <c r="T199" s="22">
        <v>2.6939650858984934E-2</v>
      </c>
      <c r="U199" s="22">
        <v>0.34141439198355594</v>
      </c>
      <c r="V199" s="22">
        <v>9.311557437674173</v>
      </c>
      <c r="W199" s="22">
        <v>0.16807254488860393</v>
      </c>
      <c r="X199" s="22">
        <v>2.4470671460001276E-3</v>
      </c>
      <c r="Y199" s="22">
        <v>14.047971933680502</v>
      </c>
      <c r="Z199" s="22">
        <v>20.882413321881671</v>
      </c>
      <c r="AA199" s="22">
        <v>0</v>
      </c>
      <c r="AB199" s="22">
        <v>28.662613453905411</v>
      </c>
      <c r="AC199" s="22">
        <v>83.106139593022888</v>
      </c>
      <c r="AD199" s="22">
        <v>2.3295581110275208E-2</v>
      </c>
      <c r="AE199" s="22">
        <v>0.40987007032161604</v>
      </c>
      <c r="AF199" s="22">
        <v>0</v>
      </c>
      <c r="AG199" s="22">
        <v>82.654258578332175</v>
      </c>
      <c r="AH199" s="22">
        <v>0</v>
      </c>
      <c r="AI199" s="22">
        <v>22.748752759796837</v>
      </c>
      <c r="AJ199" s="22">
        <v>2.0810461089242462</v>
      </c>
      <c r="AK199" s="22">
        <v>60.197596897644331</v>
      </c>
      <c r="AL199" s="22">
        <v>8.1007630208241856</v>
      </c>
      <c r="AM199" s="22">
        <v>3.4143998284563652</v>
      </c>
      <c r="AN199" s="22">
        <v>41.822641173287629</v>
      </c>
      <c r="AO199" s="22">
        <v>1.2521060445163218E-2</v>
      </c>
      <c r="AP199" s="22">
        <v>30.166279017851814</v>
      </c>
      <c r="AQ199" s="22">
        <v>0.85769651012765435</v>
      </c>
      <c r="AR199" s="22">
        <v>825.73726665575839</v>
      </c>
      <c r="AS199" s="22">
        <v>166.6763569130832</v>
      </c>
      <c r="AT199" s="22">
        <v>2.8075037127069553</v>
      </c>
      <c r="AU199" s="22">
        <v>3.2445446677245246E-5</v>
      </c>
      <c r="AV199" s="22">
        <v>7.3582532794413913</v>
      </c>
      <c r="AW199" s="22">
        <v>19.219146107216545</v>
      </c>
      <c r="AX199" s="22">
        <v>4.8766781709082547</v>
      </c>
      <c r="AY199" s="22">
        <v>36.252665218087778</v>
      </c>
      <c r="AZ199" s="22">
        <v>15.420709640576208</v>
      </c>
      <c r="BA199" s="22">
        <v>494.73937412016096</v>
      </c>
      <c r="BB199" s="22">
        <v>8.6426041324604696E-3</v>
      </c>
      <c r="BC199" s="22">
        <v>1315.0472119656238</v>
      </c>
      <c r="BD199" s="22">
        <v>4680.3671391431544</v>
      </c>
    </row>
    <row r="200" spans="1:56" x14ac:dyDescent="0.3">
      <c r="A200" s="23" t="s">
        <v>16</v>
      </c>
      <c r="B200" s="22">
        <v>81.923859109761452</v>
      </c>
      <c r="C200" s="22">
        <v>359.16393755291386</v>
      </c>
      <c r="D200" s="22">
        <v>6450.6052593589584</v>
      </c>
      <c r="E200" s="22">
        <v>687.50405132080175</v>
      </c>
      <c r="F200" s="22">
        <v>49.196327192125061</v>
      </c>
      <c r="G200" s="22">
        <v>11.438378624935982</v>
      </c>
      <c r="H200" s="22">
        <v>4.0358656395167336E-2</v>
      </c>
      <c r="I200" s="22">
        <v>4963.7477045463811</v>
      </c>
      <c r="J200" s="22">
        <v>137851.91209974446</v>
      </c>
      <c r="K200" s="22">
        <v>3490.7526600151086</v>
      </c>
      <c r="L200" s="22">
        <v>975.185517581662</v>
      </c>
      <c r="M200" s="22">
        <v>1.3077125902042976</v>
      </c>
      <c r="N200" s="22">
        <v>361.26878168583363</v>
      </c>
      <c r="O200" s="22">
        <v>2080.6997005990384</v>
      </c>
      <c r="P200" s="22">
        <v>24.010260529093589</v>
      </c>
      <c r="Q200" s="22">
        <v>2335.058471317981</v>
      </c>
      <c r="R200" s="22">
        <v>0</v>
      </c>
      <c r="S200" s="22">
        <v>2234.5190841733111</v>
      </c>
      <c r="T200" s="22">
        <v>59.965012899302131</v>
      </c>
      <c r="U200" s="22">
        <v>896.55748391299244</v>
      </c>
      <c r="V200" s="22">
        <v>3366.1836441384653</v>
      </c>
      <c r="W200" s="22">
        <v>123.02208624393805</v>
      </c>
      <c r="X200" s="22">
        <v>458.35097691308334</v>
      </c>
      <c r="Y200" s="22">
        <v>26308.523279234862</v>
      </c>
      <c r="Z200" s="22">
        <v>8285.2977726480403</v>
      </c>
      <c r="AA200" s="22">
        <v>0</v>
      </c>
      <c r="AB200" s="22">
        <v>17.885269296141438</v>
      </c>
      <c r="AC200" s="22">
        <v>30.643344177819962</v>
      </c>
      <c r="AD200" s="22">
        <v>2464.5286393908964</v>
      </c>
      <c r="AE200" s="22">
        <v>20.064735849440893</v>
      </c>
      <c r="AF200" s="22">
        <v>111.20943475918151</v>
      </c>
      <c r="AG200" s="22">
        <v>158.23939598673383</v>
      </c>
      <c r="AH200" s="22">
        <v>0</v>
      </c>
      <c r="AI200" s="22">
        <v>73572.751558104152</v>
      </c>
      <c r="AJ200" s="22">
        <v>7.8895465032443948</v>
      </c>
      <c r="AK200" s="22">
        <v>9.6441517232678269</v>
      </c>
      <c r="AL200" s="22">
        <v>387.83126918982015</v>
      </c>
      <c r="AM200" s="22">
        <v>113.75710654105582</v>
      </c>
      <c r="AN200" s="22">
        <v>1507.9384551244279</v>
      </c>
      <c r="AO200" s="22">
        <v>1360.4480882898965</v>
      </c>
      <c r="AP200" s="22">
        <v>9650.6989172687499</v>
      </c>
      <c r="AQ200" s="22">
        <v>779.21366988154102</v>
      </c>
      <c r="AR200" s="22">
        <v>27327.395534449915</v>
      </c>
      <c r="AS200" s="22">
        <v>12321.058931464129</v>
      </c>
      <c r="AT200" s="22">
        <v>150.07675226641121</v>
      </c>
      <c r="AU200" s="22">
        <v>22.430645068849024</v>
      </c>
      <c r="AV200" s="22">
        <v>1999.9185352270113</v>
      </c>
      <c r="AW200" s="22">
        <v>15562.230817638678</v>
      </c>
      <c r="AX200" s="22">
        <v>116.11497819532185</v>
      </c>
      <c r="AY200" s="22">
        <v>5218.9377439458294</v>
      </c>
      <c r="AZ200" s="22">
        <v>18067.033191082464</v>
      </c>
      <c r="BA200" s="22">
        <v>20631.738999216403</v>
      </c>
      <c r="BB200" s="22">
        <v>27.574478015384081</v>
      </c>
      <c r="BC200" s="22">
        <v>85832.566825324539</v>
      </c>
      <c r="BD200" s="22">
        <v>478926.05543457106</v>
      </c>
    </row>
    <row r="201" spans="1:56" x14ac:dyDescent="0.3">
      <c r="A201" s="23" t="s">
        <v>17</v>
      </c>
      <c r="B201" s="22">
        <v>18505.351093878406</v>
      </c>
      <c r="C201" s="22">
        <v>77528.761867785055</v>
      </c>
      <c r="D201" s="22">
        <v>33371.490102692245</v>
      </c>
      <c r="E201" s="22">
        <v>1883.9952121439674</v>
      </c>
      <c r="F201" s="22">
        <v>0.24987185648068388</v>
      </c>
      <c r="G201" s="22">
        <v>1402.5830182424781</v>
      </c>
      <c r="H201" s="22">
        <v>8.4213174297111601E-3</v>
      </c>
      <c r="I201" s="22">
        <v>1776.1636030572483</v>
      </c>
      <c r="J201" s="22">
        <v>160310.6848090975</v>
      </c>
      <c r="K201" s="22">
        <v>9663.7243371907989</v>
      </c>
      <c r="L201" s="22">
        <v>2691.3742548694304</v>
      </c>
      <c r="M201" s="22">
        <v>6592.1417612533251</v>
      </c>
      <c r="N201" s="22">
        <v>24227.662742035627</v>
      </c>
      <c r="O201" s="22">
        <v>22379.008198425785</v>
      </c>
      <c r="P201" s="22">
        <v>3711.353071046191</v>
      </c>
      <c r="Q201" s="22">
        <v>6422.2823290632141</v>
      </c>
      <c r="R201" s="22">
        <v>381238.60880373872</v>
      </c>
      <c r="S201" s="22">
        <v>0</v>
      </c>
      <c r="T201" s="22">
        <v>5280.6711484410316</v>
      </c>
      <c r="U201" s="22">
        <v>34642.414212348434</v>
      </c>
      <c r="V201" s="22">
        <v>6286.5015230035342</v>
      </c>
      <c r="W201" s="22">
        <v>640.71154967049017</v>
      </c>
      <c r="X201" s="22">
        <v>7874.2527772162048</v>
      </c>
      <c r="Y201" s="22">
        <v>154693.42059320869</v>
      </c>
      <c r="Z201" s="22">
        <v>194667.85146500287</v>
      </c>
      <c r="AA201" s="22">
        <v>26.311356863549857</v>
      </c>
      <c r="AB201" s="22">
        <v>809.24565996310048</v>
      </c>
      <c r="AC201" s="22">
        <v>2307.8054216828318</v>
      </c>
      <c r="AD201" s="22">
        <v>12359.9675083371</v>
      </c>
      <c r="AE201" s="22">
        <v>9936.5134097202517</v>
      </c>
      <c r="AF201" s="22">
        <v>4072.8873208165624</v>
      </c>
      <c r="AG201" s="22">
        <v>6015.9267700948249</v>
      </c>
      <c r="AH201" s="22">
        <v>21.812167208235987</v>
      </c>
      <c r="AI201" s="22">
        <v>166046.59845118539</v>
      </c>
      <c r="AJ201" s="22">
        <v>731.50724954963857</v>
      </c>
      <c r="AK201" s="22">
        <v>2689.2118948397028</v>
      </c>
      <c r="AL201" s="22">
        <v>22680.577302471538</v>
      </c>
      <c r="AM201" s="22">
        <v>8991.7906719945768</v>
      </c>
      <c r="AN201" s="22">
        <v>177631.21925138446</v>
      </c>
      <c r="AO201" s="22">
        <v>13366.935599329003</v>
      </c>
      <c r="AP201" s="22">
        <v>3702.2336940586065</v>
      </c>
      <c r="AQ201" s="22">
        <v>18568.447082711536</v>
      </c>
      <c r="AR201" s="22">
        <v>8073.8279848307266</v>
      </c>
      <c r="AS201" s="22">
        <v>3854.2197373458762</v>
      </c>
      <c r="AT201" s="22">
        <v>8692.904590608332</v>
      </c>
      <c r="AU201" s="22">
        <v>2423.3713108111583</v>
      </c>
      <c r="AV201" s="22">
        <v>39800.581191807789</v>
      </c>
      <c r="AW201" s="22">
        <v>26039.412482453848</v>
      </c>
      <c r="AX201" s="22">
        <v>16568.856861083412</v>
      </c>
      <c r="AY201" s="22">
        <v>22585.832059717304</v>
      </c>
      <c r="AZ201" s="22">
        <v>447959.81530080392</v>
      </c>
      <c r="BA201" s="22">
        <v>209952.03495901285</v>
      </c>
      <c r="BB201" s="22">
        <v>265.11790169150635</v>
      </c>
      <c r="BC201" s="22">
        <v>174893.79252670324</v>
      </c>
      <c r="BD201" s="22">
        <v>2566860.0244856663</v>
      </c>
    </row>
    <row r="202" spans="1:56" x14ac:dyDescent="0.3">
      <c r="A202" s="23" t="s">
        <v>18</v>
      </c>
      <c r="B202" s="22">
        <v>7.0036037385010457E-5</v>
      </c>
      <c r="C202" s="22">
        <v>3.0048452366054916E-3</v>
      </c>
      <c r="D202" s="22">
        <v>480.16846553293243</v>
      </c>
      <c r="E202" s="22">
        <v>1.1247338028071902E-3</v>
      </c>
      <c r="F202" s="22">
        <v>0</v>
      </c>
      <c r="G202" s="22">
        <v>6401.3369184150843</v>
      </c>
      <c r="H202" s="22">
        <v>0</v>
      </c>
      <c r="I202" s="22">
        <v>1.9628654007562508E-2</v>
      </c>
      <c r="J202" s="22">
        <v>0.66687845969271353</v>
      </c>
      <c r="K202" s="22">
        <v>1.8992735087601279E-4</v>
      </c>
      <c r="L202" s="22">
        <v>61.423589534401408</v>
      </c>
      <c r="M202" s="22">
        <v>5469.8909456268357</v>
      </c>
      <c r="N202" s="22">
        <v>5.979311576037933</v>
      </c>
      <c r="O202" s="22">
        <v>358.38955788771716</v>
      </c>
      <c r="P202" s="22">
        <v>0</v>
      </c>
      <c r="Q202" s="22">
        <v>59.909396008901687</v>
      </c>
      <c r="R202" s="22">
        <v>55.312406634488795</v>
      </c>
      <c r="S202" s="22">
        <v>4395.7871345639805</v>
      </c>
      <c r="T202" s="22">
        <v>0</v>
      </c>
      <c r="U202" s="22">
        <v>2200.6799620292886</v>
      </c>
      <c r="V202" s="22">
        <v>4.9645707790641804</v>
      </c>
      <c r="W202" s="22">
        <v>0</v>
      </c>
      <c r="X202" s="22">
        <v>0</v>
      </c>
      <c r="Y202" s="22">
        <v>212.51828566977801</v>
      </c>
      <c r="Z202" s="22">
        <v>3.322480661424741E-3</v>
      </c>
      <c r="AA202" s="22">
        <v>0</v>
      </c>
      <c r="AB202" s="22">
        <v>0</v>
      </c>
      <c r="AC202" s="22">
        <v>0</v>
      </c>
      <c r="AD202" s="22">
        <v>0</v>
      </c>
      <c r="AE202" s="22">
        <v>5.2893808348299968E-5</v>
      </c>
      <c r="AF202" s="22">
        <v>737.17584120983361</v>
      </c>
      <c r="AG202" s="22">
        <v>1.2375376418723921E-2</v>
      </c>
      <c r="AH202" s="22">
        <v>0</v>
      </c>
      <c r="AI202" s="22">
        <v>1394.1162862020028</v>
      </c>
      <c r="AJ202" s="22">
        <v>2.6605626680314125E-5</v>
      </c>
      <c r="AK202" s="22">
        <v>0</v>
      </c>
      <c r="AL202" s="22">
        <v>2.5283561570146913E-5</v>
      </c>
      <c r="AM202" s="22">
        <v>0</v>
      </c>
      <c r="AN202" s="22">
        <v>1694.2271165788961</v>
      </c>
      <c r="AO202" s="22">
        <v>143.2577936670142</v>
      </c>
      <c r="AP202" s="22">
        <v>882.61983496794505</v>
      </c>
      <c r="AQ202" s="22">
        <v>19089.163964299816</v>
      </c>
      <c r="AR202" s="22">
        <v>0</v>
      </c>
      <c r="AS202" s="22">
        <v>4.8386752183862167E-5</v>
      </c>
      <c r="AT202" s="22">
        <v>48.220788248113841</v>
      </c>
      <c r="AU202" s="22">
        <v>4.9998795907589555E-4</v>
      </c>
      <c r="AV202" s="22">
        <v>307.45747590309031</v>
      </c>
      <c r="AW202" s="22">
        <v>32.677917291979234</v>
      </c>
      <c r="AX202" s="22">
        <v>0</v>
      </c>
      <c r="AY202" s="22">
        <v>2.8255277700444333E-2</v>
      </c>
      <c r="AZ202" s="22">
        <v>897.76638691826349</v>
      </c>
      <c r="BA202" s="22">
        <v>5.6896527708410201</v>
      </c>
      <c r="BB202" s="22">
        <v>0</v>
      </c>
      <c r="BC202" s="22">
        <v>483.40707448784292</v>
      </c>
      <c r="BD202" s="22">
        <v>45422.876179752762</v>
      </c>
    </row>
    <row r="203" spans="1:56" x14ac:dyDescent="0.3">
      <c r="A203" s="23" t="s">
        <v>19</v>
      </c>
      <c r="B203" s="22">
        <v>0.16998254600468943</v>
      </c>
      <c r="C203" s="22">
        <v>143.88584508391989</v>
      </c>
      <c r="D203" s="22">
        <v>3.8430613008365033</v>
      </c>
      <c r="E203" s="22">
        <v>1.0990960142559021</v>
      </c>
      <c r="F203" s="22">
        <v>0</v>
      </c>
      <c r="G203" s="22">
        <v>35.020436391994835</v>
      </c>
      <c r="H203" s="22">
        <v>2.0131308054122874E-5</v>
      </c>
      <c r="I203" s="22">
        <v>7.3979663064140819</v>
      </c>
      <c r="J203" s="22">
        <v>495.41261891962898</v>
      </c>
      <c r="K203" s="22">
        <v>24.110761862620869</v>
      </c>
      <c r="L203" s="22">
        <v>0.65984124974839276</v>
      </c>
      <c r="M203" s="22">
        <v>0</v>
      </c>
      <c r="N203" s="22">
        <v>22.792385341387799</v>
      </c>
      <c r="O203" s="22">
        <v>4.0516552798858951</v>
      </c>
      <c r="P203" s="22">
        <v>4.5372565682610426E-6</v>
      </c>
      <c r="Q203" s="22">
        <v>2.6535543041925198</v>
      </c>
      <c r="R203" s="22">
        <v>320.41466675117056</v>
      </c>
      <c r="S203" s="22">
        <v>7155.7269118724362</v>
      </c>
      <c r="T203" s="22">
        <v>0.88278087639748248</v>
      </c>
      <c r="U203" s="22">
        <v>0</v>
      </c>
      <c r="V203" s="22">
        <v>18.707692291062838</v>
      </c>
      <c r="W203" s="22">
        <v>2.0885712377698054E-2</v>
      </c>
      <c r="X203" s="22">
        <v>0.44670097619075694</v>
      </c>
      <c r="Y203" s="22">
        <v>23.325195356851562</v>
      </c>
      <c r="Z203" s="22">
        <v>7.2856487554363607</v>
      </c>
      <c r="AA203" s="22">
        <v>0</v>
      </c>
      <c r="AB203" s="22">
        <v>2.6254440749238785E-3</v>
      </c>
      <c r="AC203" s="22">
        <v>2.4132135499893331E-3</v>
      </c>
      <c r="AD203" s="22">
        <v>2.0928631195872593E-4</v>
      </c>
      <c r="AE203" s="22">
        <v>15.703753462418971</v>
      </c>
      <c r="AF203" s="22">
        <v>0</v>
      </c>
      <c r="AG203" s="22">
        <v>45.546108286397939</v>
      </c>
      <c r="AH203" s="22">
        <v>0</v>
      </c>
      <c r="AI203" s="22">
        <v>327.60117634671212</v>
      </c>
      <c r="AJ203" s="22">
        <v>8.5474629402849493E-3</v>
      </c>
      <c r="AK203" s="22">
        <v>5.822685920558679</v>
      </c>
      <c r="AL203" s="22">
        <v>0.37869801647013146</v>
      </c>
      <c r="AM203" s="22">
        <v>1.8492132006548421</v>
      </c>
      <c r="AN203" s="22">
        <v>355.98146105103365</v>
      </c>
      <c r="AO203" s="22">
        <v>0.16773733745777997</v>
      </c>
      <c r="AP203" s="22">
        <v>10.675243719765209</v>
      </c>
      <c r="AQ203" s="22">
        <v>365.81093320663223</v>
      </c>
      <c r="AR203" s="22">
        <v>18.484486171803816</v>
      </c>
      <c r="AS203" s="22">
        <v>4.3684426960324849</v>
      </c>
      <c r="AT203" s="22">
        <v>785.52895711913675</v>
      </c>
      <c r="AU203" s="22">
        <v>20.972832121174037</v>
      </c>
      <c r="AV203" s="22">
        <v>6.1331865885723653</v>
      </c>
      <c r="AW203" s="22">
        <v>63.891167491641667</v>
      </c>
      <c r="AX203" s="22">
        <v>9.1053764370617571</v>
      </c>
      <c r="AY203" s="22">
        <v>80.946447713357074</v>
      </c>
      <c r="AZ203" s="22">
        <v>2293.7841269769019</v>
      </c>
      <c r="BA203" s="22">
        <v>1399.6336891825101</v>
      </c>
      <c r="BB203" s="22">
        <v>3.1802880096989908E-2</v>
      </c>
      <c r="BC203" s="22">
        <v>227.55138184321819</v>
      </c>
      <c r="BD203" s="22">
        <v>14307.890415037864</v>
      </c>
    </row>
    <row r="204" spans="1:56" x14ac:dyDescent="0.3">
      <c r="A204" s="23" t="s">
        <v>20</v>
      </c>
      <c r="B204" s="22">
        <v>257.71173725212969</v>
      </c>
      <c r="C204" s="22">
        <v>0.57096015631783414</v>
      </c>
      <c r="D204" s="22">
        <v>9131.1076860098183</v>
      </c>
      <c r="E204" s="22">
        <v>17.563646157548717</v>
      </c>
      <c r="F204" s="22">
        <v>0</v>
      </c>
      <c r="G204" s="22">
        <v>261.72410031017614</v>
      </c>
      <c r="H204" s="22">
        <v>5.8149931422534114E-3</v>
      </c>
      <c r="I204" s="22">
        <v>951.26378564949391</v>
      </c>
      <c r="J204" s="22">
        <v>33292.869793306279</v>
      </c>
      <c r="K204" s="22">
        <v>2209.5699649444587</v>
      </c>
      <c r="L204" s="22">
        <v>557.10420466809558</v>
      </c>
      <c r="M204" s="22">
        <v>0</v>
      </c>
      <c r="N204" s="22">
        <v>409.61214049912581</v>
      </c>
      <c r="O204" s="22">
        <v>273.68788060677355</v>
      </c>
      <c r="P204" s="22">
        <v>1.3106011670055769E-3</v>
      </c>
      <c r="Q204" s="22">
        <v>2.4289708099891998</v>
      </c>
      <c r="R204" s="22">
        <v>163.96613780837998</v>
      </c>
      <c r="S204" s="22">
        <v>8831.2503433648017</v>
      </c>
      <c r="T204" s="22">
        <v>1409.8147411036318</v>
      </c>
      <c r="U204" s="22">
        <v>22.840698734828091</v>
      </c>
      <c r="V204" s="22">
        <v>0</v>
      </c>
      <c r="W204" s="22">
        <v>297.54004806759849</v>
      </c>
      <c r="X204" s="22">
        <v>136.64960561393283</v>
      </c>
      <c r="Y204" s="22">
        <v>4573.5922342087733</v>
      </c>
      <c r="Z204" s="22">
        <v>13319.314048449325</v>
      </c>
      <c r="AA204" s="22">
        <v>0</v>
      </c>
      <c r="AB204" s="22">
        <v>0.38688802777294512</v>
      </c>
      <c r="AC204" s="22">
        <v>0.22124727671236702</v>
      </c>
      <c r="AD204" s="22">
        <v>6.0453024986533821E-2</v>
      </c>
      <c r="AE204" s="22">
        <v>200.40709056412979</v>
      </c>
      <c r="AF204" s="22">
        <v>102.3252620818951</v>
      </c>
      <c r="AG204" s="22">
        <v>172.2372029028023</v>
      </c>
      <c r="AH204" s="22">
        <v>45.477894258620047</v>
      </c>
      <c r="AI204" s="22">
        <v>7413.971733832529</v>
      </c>
      <c r="AJ204" s="22">
        <v>0.50523251898673716</v>
      </c>
      <c r="AK204" s="22">
        <v>7.6599877066591382E-2</v>
      </c>
      <c r="AL204" s="22">
        <v>71.149043454234089</v>
      </c>
      <c r="AM204" s="22">
        <v>30.52011533041393</v>
      </c>
      <c r="AN204" s="22">
        <v>0.68888484566765318</v>
      </c>
      <c r="AO204" s="22">
        <v>4.1519049139811637E-2</v>
      </c>
      <c r="AP204" s="22">
        <v>113.42107616057083</v>
      </c>
      <c r="AQ204" s="22">
        <v>898.32848240925671</v>
      </c>
      <c r="AR204" s="22">
        <v>0.8761309932616026</v>
      </c>
      <c r="AS204" s="22">
        <v>37.999979585020888</v>
      </c>
      <c r="AT204" s="22">
        <v>0.10648305088220351</v>
      </c>
      <c r="AU204" s="22">
        <v>1375.7170543247701</v>
      </c>
      <c r="AV204" s="22">
        <v>1994.7127167438448</v>
      </c>
      <c r="AW204" s="22">
        <v>1.341060043845608</v>
      </c>
      <c r="AX204" s="22">
        <v>31.894576633580922</v>
      </c>
      <c r="AY204" s="22">
        <v>58.674017190766293</v>
      </c>
      <c r="AZ204" s="22">
        <v>52690.787817615812</v>
      </c>
      <c r="BA204" s="22">
        <v>69226.228884461438</v>
      </c>
      <c r="BB204" s="22">
        <v>37.026752656659013</v>
      </c>
      <c r="BC204" s="22">
        <v>11768.632363350816</v>
      </c>
      <c r="BD204" s="22">
        <v>222394.00641558121</v>
      </c>
    </row>
    <row r="205" spans="1:56" x14ac:dyDescent="0.3">
      <c r="A205" s="23" t="s">
        <v>21</v>
      </c>
      <c r="B205" s="22">
        <v>1006.7020960990733</v>
      </c>
      <c r="C205" s="22">
        <v>3.1695349415105469E-6</v>
      </c>
      <c r="D205" s="22">
        <v>1.1014715054216693E-5</v>
      </c>
      <c r="E205" s="22">
        <v>2.8823641858773634E-4</v>
      </c>
      <c r="F205" s="22">
        <v>0</v>
      </c>
      <c r="G205" s="22">
        <v>0</v>
      </c>
      <c r="H205" s="22">
        <v>0</v>
      </c>
      <c r="I205" s="22">
        <v>5.030250641277754E-3</v>
      </c>
      <c r="J205" s="22">
        <v>2.1868736035343572E-3</v>
      </c>
      <c r="K205" s="22">
        <v>4.8672831981864849E-5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5.875563429597723E-2</v>
      </c>
      <c r="S205" s="22">
        <v>31.243487443818658</v>
      </c>
      <c r="T205" s="22">
        <v>0</v>
      </c>
      <c r="U205" s="22">
        <v>0</v>
      </c>
      <c r="V205" s="22">
        <v>1.3044184380043078E-5</v>
      </c>
      <c r="W205" s="22">
        <v>0</v>
      </c>
      <c r="X205" s="22">
        <v>0</v>
      </c>
      <c r="Y205" s="22">
        <v>7.0154036127276188E-6</v>
      </c>
      <c r="Z205" s="22">
        <v>271.21509555015859</v>
      </c>
      <c r="AA205" s="22">
        <v>0</v>
      </c>
      <c r="AB205" s="22">
        <v>0</v>
      </c>
      <c r="AC205" s="22">
        <v>0</v>
      </c>
      <c r="AD205" s="22">
        <v>0</v>
      </c>
      <c r="AE205" s="22">
        <v>1.355513797640672E-5</v>
      </c>
      <c r="AF205" s="22">
        <v>0</v>
      </c>
      <c r="AG205" s="22">
        <v>3.1714474737980251E-3</v>
      </c>
      <c r="AH205" s="22">
        <v>0</v>
      </c>
      <c r="AI205" s="22">
        <v>42.835661475511351</v>
      </c>
      <c r="AJ205" s="22">
        <v>6.8182449300234039E-6</v>
      </c>
      <c r="AK205" s="22">
        <v>0</v>
      </c>
      <c r="AL205" s="22">
        <v>6.4794382616870351E-6</v>
      </c>
      <c r="AM205" s="22">
        <v>0</v>
      </c>
      <c r="AN205" s="22">
        <v>0</v>
      </c>
      <c r="AO205" s="22">
        <v>0</v>
      </c>
      <c r="AP205" s="22">
        <v>1.5848359987786546E-4</v>
      </c>
      <c r="AQ205" s="22">
        <v>0</v>
      </c>
      <c r="AR205" s="22">
        <v>0</v>
      </c>
      <c r="AS205" s="22">
        <v>2582.1313861951194</v>
      </c>
      <c r="AT205" s="22">
        <v>2.2201575258343032E-6</v>
      </c>
      <c r="AU205" s="22">
        <v>0</v>
      </c>
      <c r="AV205" s="22">
        <v>129.10524139725197</v>
      </c>
      <c r="AW205" s="22">
        <v>1.6637993314391911E-5</v>
      </c>
      <c r="AX205" s="22">
        <v>0</v>
      </c>
      <c r="AY205" s="22">
        <v>0</v>
      </c>
      <c r="AZ205" s="22">
        <v>9.5461372173332804E-4</v>
      </c>
      <c r="BA205" s="22">
        <v>1.4336906165029968</v>
      </c>
      <c r="BB205" s="22">
        <v>0</v>
      </c>
      <c r="BC205" s="22">
        <v>57.291409815258426</v>
      </c>
      <c r="BD205" s="22">
        <v>4122.0287427600924</v>
      </c>
    </row>
    <row r="206" spans="1:56" x14ac:dyDescent="0.3">
      <c r="A206" s="23" t="s">
        <v>22</v>
      </c>
      <c r="B206" s="22">
        <v>35.038580213227576</v>
      </c>
      <c r="C206" s="22">
        <v>4.5366263834170355E-2</v>
      </c>
      <c r="D206" s="22">
        <v>7.8627158239102352E-2</v>
      </c>
      <c r="E206" s="22">
        <v>4.3034968004160534</v>
      </c>
      <c r="F206" s="22">
        <v>0</v>
      </c>
      <c r="G206" s="22">
        <v>2.063421340197788E-2</v>
      </c>
      <c r="H206" s="22">
        <v>6.8885855456811618E-5</v>
      </c>
      <c r="I206" s="22">
        <v>22.227009494371167</v>
      </c>
      <c r="J206" s="22">
        <v>3511.1684260480042</v>
      </c>
      <c r="K206" s="22">
        <v>201.49708896511962</v>
      </c>
      <c r="L206" s="22">
        <v>0</v>
      </c>
      <c r="M206" s="22">
        <v>0</v>
      </c>
      <c r="N206" s="22">
        <v>3.1914875249437209E-2</v>
      </c>
      <c r="O206" s="22">
        <v>7.3468394644881085E-2</v>
      </c>
      <c r="P206" s="22">
        <v>1.5525707484650442E-5</v>
      </c>
      <c r="Q206" s="22">
        <v>0.15424051231833416</v>
      </c>
      <c r="R206" s="22">
        <v>8.2899567939709353</v>
      </c>
      <c r="S206" s="22">
        <v>373.81902036075923</v>
      </c>
      <c r="T206" s="22">
        <v>2.261023702083532E-7</v>
      </c>
      <c r="U206" s="22">
        <v>1.1949759568426132E-2</v>
      </c>
      <c r="V206" s="22">
        <v>3.2554466603174643</v>
      </c>
      <c r="W206" s="22">
        <v>0.17424442051088346</v>
      </c>
      <c r="X206" s="22">
        <v>0</v>
      </c>
      <c r="Y206" s="22">
        <v>3778.9622729642351</v>
      </c>
      <c r="Z206" s="22">
        <v>45.478771416576429</v>
      </c>
      <c r="AA206" s="22">
        <v>0</v>
      </c>
      <c r="AB206" s="22">
        <v>1.8297808902451241E-2</v>
      </c>
      <c r="AC206" s="22">
        <v>2.01876067032754E-2</v>
      </c>
      <c r="AD206" s="22">
        <v>7.1614157390659087E-4</v>
      </c>
      <c r="AE206" s="22">
        <v>2.5522979000937309</v>
      </c>
      <c r="AF206" s="22">
        <v>0</v>
      </c>
      <c r="AG206" s="22">
        <v>13.797115622013941</v>
      </c>
      <c r="AH206" s="22">
        <v>0</v>
      </c>
      <c r="AI206" s="22">
        <v>5.0931325087985897</v>
      </c>
      <c r="AJ206" s="22">
        <v>0.68187580990703256</v>
      </c>
      <c r="AK206" s="22">
        <v>1.5815209917297169E-2</v>
      </c>
      <c r="AL206" s="22">
        <v>89.845587451230088</v>
      </c>
      <c r="AM206" s="22">
        <v>0.6969781746425574</v>
      </c>
      <c r="AN206" s="22">
        <v>6.8217251346515184E-2</v>
      </c>
      <c r="AO206" s="22">
        <v>7.9056361204956852E-3</v>
      </c>
      <c r="AP206" s="22">
        <v>76.669801275003508</v>
      </c>
      <c r="AQ206" s="22">
        <v>1.2780696302934446E-2</v>
      </c>
      <c r="AR206" s="22">
        <v>162.79422214637259</v>
      </c>
      <c r="AS206" s="22">
        <v>5.7209492773098924</v>
      </c>
      <c r="AT206" s="22">
        <v>5.9193296590690338E-3</v>
      </c>
      <c r="AU206" s="22">
        <v>8.8901896763635517E-3</v>
      </c>
      <c r="AV206" s="22">
        <v>0.96772480076406575</v>
      </c>
      <c r="AW206" s="22">
        <v>8.4212472535785121E-2</v>
      </c>
      <c r="AX206" s="22">
        <v>1.8709906965773921</v>
      </c>
      <c r="AY206" s="22">
        <v>0.35055085298756944</v>
      </c>
      <c r="AZ206" s="22">
        <v>60.708463467634338</v>
      </c>
      <c r="BA206" s="22">
        <v>3837.4101399926262</v>
      </c>
      <c r="BB206" s="22">
        <v>0.26695256450156968</v>
      </c>
      <c r="BC206" s="22">
        <v>283.99103705272552</v>
      </c>
      <c r="BD206" s="22">
        <v>12528.291361888356</v>
      </c>
    </row>
    <row r="207" spans="1:56" x14ac:dyDescent="0.3">
      <c r="A207" s="23" t="s">
        <v>23</v>
      </c>
      <c r="B207" s="22">
        <v>376.44616605543507</v>
      </c>
      <c r="C207" s="22">
        <v>5106.6221534637671</v>
      </c>
      <c r="D207" s="22">
        <v>1460.3020013876096</v>
      </c>
      <c r="E207" s="22">
        <v>1911.221950583581</v>
      </c>
      <c r="F207" s="22">
        <v>0</v>
      </c>
      <c r="G207" s="22">
        <v>782.41461714212994</v>
      </c>
      <c r="H207" s="22">
        <v>0</v>
      </c>
      <c r="I207" s="22">
        <v>131.78870131029126</v>
      </c>
      <c r="J207" s="22">
        <v>8577.4604428347302</v>
      </c>
      <c r="K207" s="22">
        <v>460.49737286862324</v>
      </c>
      <c r="L207" s="22">
        <v>2991.3730989897308</v>
      </c>
      <c r="M207" s="22">
        <v>1418.411807579887</v>
      </c>
      <c r="N207" s="22">
        <v>785.34901991398817</v>
      </c>
      <c r="O207" s="22">
        <v>230.41476892574491</v>
      </c>
      <c r="P207" s="22">
        <v>291.16056234645913</v>
      </c>
      <c r="Q207" s="22">
        <v>198.35935184046241</v>
      </c>
      <c r="R207" s="22">
        <v>8976.1413997059171</v>
      </c>
      <c r="S207" s="22">
        <v>213.9889030696076</v>
      </c>
      <c r="T207" s="22">
        <v>340.98082106045513</v>
      </c>
      <c r="U207" s="22">
        <v>1781.7868018066877</v>
      </c>
      <c r="V207" s="22">
        <v>737.22671332432674</v>
      </c>
      <c r="W207" s="22">
        <v>40.675248014535278</v>
      </c>
      <c r="X207" s="22">
        <v>208.73875943571093</v>
      </c>
      <c r="Y207" s="22">
        <v>0</v>
      </c>
      <c r="Z207" s="22">
        <v>506.47678693839214</v>
      </c>
      <c r="AA207" s="22">
        <v>0</v>
      </c>
      <c r="AB207" s="22">
        <v>20.830634646251983</v>
      </c>
      <c r="AC207" s="22">
        <v>21.438107542845742</v>
      </c>
      <c r="AD207" s="22">
        <v>46.425293190914132</v>
      </c>
      <c r="AE207" s="22">
        <v>23080.584082471705</v>
      </c>
      <c r="AF207" s="22">
        <v>1970.2291146795615</v>
      </c>
      <c r="AG207" s="22">
        <v>137.90083624276787</v>
      </c>
      <c r="AH207" s="22">
        <v>10.982391775857602</v>
      </c>
      <c r="AI207" s="22">
        <v>3989.9966350858217</v>
      </c>
      <c r="AJ207" s="22">
        <v>78.555522209274656</v>
      </c>
      <c r="AK207" s="22">
        <v>165.67701075598589</v>
      </c>
      <c r="AL207" s="22">
        <v>173.39012105633279</v>
      </c>
      <c r="AM207" s="22">
        <v>0</v>
      </c>
      <c r="AN207" s="22">
        <v>3516.651429074509</v>
      </c>
      <c r="AO207" s="22">
        <v>1138.9231280508925</v>
      </c>
      <c r="AP207" s="22">
        <v>300.31006176190459</v>
      </c>
      <c r="AQ207" s="22">
        <v>21740.950736661671</v>
      </c>
      <c r="AR207" s="22">
        <v>2846.2095202837459</v>
      </c>
      <c r="AS207" s="22">
        <v>27.815076718418648</v>
      </c>
      <c r="AT207" s="22">
        <v>1542.7731801741893</v>
      </c>
      <c r="AU207" s="22">
        <v>286.2881834702863</v>
      </c>
      <c r="AV207" s="22">
        <v>3719.2434233695985</v>
      </c>
      <c r="AW207" s="22">
        <v>700.25315975849333</v>
      </c>
      <c r="AX207" s="22">
        <v>27847.926638233213</v>
      </c>
      <c r="AY207" s="22">
        <v>668.02268274980804</v>
      </c>
      <c r="AZ207" s="22">
        <v>8220.6506694237523</v>
      </c>
      <c r="BA207" s="22">
        <v>2416.0259426983484</v>
      </c>
      <c r="BB207" s="22">
        <v>0</v>
      </c>
      <c r="BC207" s="22">
        <v>57232.461015179681</v>
      </c>
      <c r="BD207" s="22">
        <v>199428.35204586393</v>
      </c>
    </row>
    <row r="208" spans="1:56" x14ac:dyDescent="0.3">
      <c r="A208" s="23" t="s">
        <v>24</v>
      </c>
      <c r="B208" s="22">
        <v>27.902997412247235</v>
      </c>
      <c r="C208" s="22">
        <v>3.2260140195559979</v>
      </c>
      <c r="D208" s="22">
        <v>163.31876974466761</v>
      </c>
      <c r="E208" s="22">
        <v>34.442875405662349</v>
      </c>
      <c r="F208" s="22">
        <v>0</v>
      </c>
      <c r="G208" s="22">
        <v>1.7770672825049016</v>
      </c>
      <c r="H208" s="22">
        <v>136.28491447779024</v>
      </c>
      <c r="I208" s="22">
        <v>167.46991021731495</v>
      </c>
      <c r="J208" s="22">
        <v>1167679.3406700387</v>
      </c>
      <c r="K208" s="22">
        <v>17640.335183522722</v>
      </c>
      <c r="L208" s="22">
        <v>4.2244579069331563</v>
      </c>
      <c r="M208" s="22">
        <v>0</v>
      </c>
      <c r="N208" s="22">
        <v>76.507510367503698</v>
      </c>
      <c r="O208" s="22">
        <v>6.3102536415758514</v>
      </c>
      <c r="P208" s="22">
        <v>5.1603368825807305E-5</v>
      </c>
      <c r="Q208" s="22">
        <v>105.00189743869915</v>
      </c>
      <c r="R208" s="22">
        <v>142.15338789293696</v>
      </c>
      <c r="S208" s="22">
        <v>1480.7655295743059</v>
      </c>
      <c r="T208" s="22">
        <v>7.515048195894545E-7</v>
      </c>
      <c r="U208" s="22">
        <v>43.648043301312988</v>
      </c>
      <c r="V208" s="22">
        <v>664.43132611721808</v>
      </c>
      <c r="W208" s="22">
        <v>161053.70296446636</v>
      </c>
      <c r="X208" s="22">
        <v>122.0039614077446</v>
      </c>
      <c r="Y208" s="22">
        <v>26.49634985065024</v>
      </c>
      <c r="Z208" s="22">
        <v>0</v>
      </c>
      <c r="AA208" s="22">
        <v>0</v>
      </c>
      <c r="AB208" s="22">
        <v>1.36585231685678</v>
      </c>
      <c r="AC208" s="22">
        <v>1.7386777231503503</v>
      </c>
      <c r="AD208" s="22">
        <v>2.3802662652463325E-3</v>
      </c>
      <c r="AE208" s="22">
        <v>104733.86318790405</v>
      </c>
      <c r="AF208" s="22">
        <v>0</v>
      </c>
      <c r="AG208" s="22">
        <v>2059.4772618825364</v>
      </c>
      <c r="AH208" s="22">
        <v>0</v>
      </c>
      <c r="AI208" s="22">
        <v>117.71699712167107</v>
      </c>
      <c r="AJ208" s="22">
        <v>1.4927322708376638</v>
      </c>
      <c r="AK208" s="22">
        <v>0.58703825376903718</v>
      </c>
      <c r="AL208" s="22">
        <v>286359.63498682732</v>
      </c>
      <c r="AM208" s="22">
        <v>8833.3519924568009</v>
      </c>
      <c r="AN208" s="22">
        <v>3.0636649741101465</v>
      </c>
      <c r="AO208" s="22">
        <v>1.2964609549761888E-3</v>
      </c>
      <c r="AP208" s="22">
        <v>60064.726303548145</v>
      </c>
      <c r="AQ208" s="22">
        <v>1.1007501916835325</v>
      </c>
      <c r="AR208" s="22">
        <v>4.6573004886559231</v>
      </c>
      <c r="AS208" s="22">
        <v>69061.629611990153</v>
      </c>
      <c r="AT208" s="22">
        <v>4.3990022493773054E-2</v>
      </c>
      <c r="AU208" s="22">
        <v>2.3526646081063179E-5</v>
      </c>
      <c r="AV208" s="22">
        <v>13.367165497160228</v>
      </c>
      <c r="AW208" s="22">
        <v>19.172680453953028</v>
      </c>
      <c r="AX208" s="22">
        <v>240824.34267084181</v>
      </c>
      <c r="AY208" s="22">
        <v>633.05803534373763</v>
      </c>
      <c r="AZ208" s="22">
        <v>840.53955466253683</v>
      </c>
      <c r="BA208" s="22">
        <v>29357.030520588833</v>
      </c>
      <c r="BB208" s="22">
        <v>10144.187110067081</v>
      </c>
      <c r="BC208" s="22">
        <v>4485.4774563657429</v>
      </c>
      <c r="BD208" s="22">
        <v>2167140.9733784874</v>
      </c>
    </row>
    <row r="209" spans="1:56" x14ac:dyDescent="0.3">
      <c r="A209" s="23" t="s">
        <v>25</v>
      </c>
      <c r="B209" s="22">
        <v>0</v>
      </c>
      <c r="C209" s="22">
        <v>0</v>
      </c>
      <c r="D209" s="22">
        <v>0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  <c r="AQ209" s="22"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</row>
    <row r="210" spans="1:56" x14ac:dyDescent="0.3">
      <c r="A210" s="23" t="s">
        <v>26</v>
      </c>
      <c r="B210" s="22">
        <v>1.1238732931534174E-5</v>
      </c>
      <c r="C210" s="22">
        <v>1.9846879085631198E-6</v>
      </c>
      <c r="D210" s="22">
        <v>6.89715437368031E-6</v>
      </c>
      <c r="E210" s="22">
        <v>2.2265836152392429</v>
      </c>
      <c r="F210" s="22">
        <v>0</v>
      </c>
      <c r="G210" s="22">
        <v>2.0947341261853741E-2</v>
      </c>
      <c r="H210" s="22">
        <v>0</v>
      </c>
      <c r="I210" s="22">
        <v>3.1498241253109138E-3</v>
      </c>
      <c r="J210" s="22">
        <v>1.3693685914760733E-3</v>
      </c>
      <c r="K210" s="22">
        <v>3.0477777621184184E-5</v>
      </c>
      <c r="L210" s="22">
        <v>0</v>
      </c>
      <c r="M210" s="22">
        <v>0</v>
      </c>
      <c r="N210" s="22">
        <v>0</v>
      </c>
      <c r="O210" s="22">
        <v>0</v>
      </c>
      <c r="P210" s="22">
        <v>10.416813561787551</v>
      </c>
      <c r="Q210" s="22">
        <v>0</v>
      </c>
      <c r="R210" s="22">
        <v>1.1949113874994584E-3</v>
      </c>
      <c r="S210" s="22">
        <v>1.0900988508745198E-4</v>
      </c>
      <c r="T210" s="22">
        <v>0</v>
      </c>
      <c r="U210" s="22">
        <v>0</v>
      </c>
      <c r="V210" s="22">
        <v>8.1679601247119602E-6</v>
      </c>
      <c r="W210" s="22">
        <v>0</v>
      </c>
      <c r="X210" s="22">
        <v>0</v>
      </c>
      <c r="Y210" s="22">
        <v>4.392880022087682E-6</v>
      </c>
      <c r="Z210" s="22">
        <v>5.3316084430458531E-4</v>
      </c>
      <c r="AA210" s="22">
        <v>0</v>
      </c>
      <c r="AB210" s="22">
        <v>0</v>
      </c>
      <c r="AC210" s="22">
        <v>25.729320024202636</v>
      </c>
      <c r="AD210" s="22">
        <v>0</v>
      </c>
      <c r="AE210" s="22">
        <v>8.4879071968387218E-6</v>
      </c>
      <c r="AF210" s="22">
        <v>0</v>
      </c>
      <c r="AG210" s="22">
        <v>1.9858854911030629E-3</v>
      </c>
      <c r="AH210" s="22">
        <v>0</v>
      </c>
      <c r="AI210" s="22">
        <v>8.9980164640055572E-3</v>
      </c>
      <c r="AJ210" s="22">
        <v>4.2694239123264182E-6</v>
      </c>
      <c r="AK210" s="22">
        <v>0.28129286837346451</v>
      </c>
      <c r="AL210" s="22">
        <v>4.0572711800182266E-6</v>
      </c>
      <c r="AM210" s="22">
        <v>0</v>
      </c>
      <c r="AN210" s="22">
        <v>1.0473670630926871E-2</v>
      </c>
      <c r="AO210" s="22">
        <v>0</v>
      </c>
      <c r="AP210" s="22">
        <v>9.9238686491100932E-5</v>
      </c>
      <c r="AQ210" s="22">
        <v>0</v>
      </c>
      <c r="AR210" s="22">
        <v>109.00397897204063</v>
      </c>
      <c r="AS210" s="22">
        <v>7.7646566756665692E-6</v>
      </c>
      <c r="AT210" s="22">
        <v>2.1755324041198643</v>
      </c>
      <c r="AU210" s="22">
        <v>0</v>
      </c>
      <c r="AV210" s="22">
        <v>2.0117867829337857E-4</v>
      </c>
      <c r="AW210" s="22">
        <v>2.175541432228052</v>
      </c>
      <c r="AX210" s="22">
        <v>0</v>
      </c>
      <c r="AY210" s="22">
        <v>24.67147929047902</v>
      </c>
      <c r="AZ210" s="22">
        <v>5.9775656234590537E-4</v>
      </c>
      <c r="BA210" s="22">
        <v>0.89774319693658877</v>
      </c>
      <c r="BB210" s="22">
        <v>0</v>
      </c>
      <c r="BC210" s="22">
        <v>57.039004879359432</v>
      </c>
      <c r="BD210" s="22">
        <v>234.66703734582714</v>
      </c>
    </row>
    <row r="211" spans="1:56" x14ac:dyDescent="0.3">
      <c r="A211" s="23" t="s">
        <v>27</v>
      </c>
      <c r="B211" s="22">
        <v>0.43882410580659631</v>
      </c>
      <c r="C211" s="22">
        <v>1.125037364001108E-2</v>
      </c>
      <c r="D211" s="22">
        <v>222.13416546776079</v>
      </c>
      <c r="E211" s="22">
        <v>0.10023297831648367</v>
      </c>
      <c r="F211" s="22">
        <v>0</v>
      </c>
      <c r="G211" s="22">
        <v>5.268313537880388E-3</v>
      </c>
      <c r="H211" s="22">
        <v>6.4258493476743769E-4</v>
      </c>
      <c r="I211" s="22">
        <v>78.11833990615537</v>
      </c>
      <c r="J211" s="22">
        <v>695.66569474361131</v>
      </c>
      <c r="K211" s="22">
        <v>51.477071994087581</v>
      </c>
      <c r="L211" s="22">
        <v>0</v>
      </c>
      <c r="M211" s="22">
        <v>0</v>
      </c>
      <c r="N211" s="22">
        <v>1.1088120044967075E-2</v>
      </c>
      <c r="O211" s="22">
        <v>2.3615220783170694E-2</v>
      </c>
      <c r="P211" s="22">
        <v>9.1391705725975516</v>
      </c>
      <c r="Q211" s="22">
        <v>3.4222728795775823</v>
      </c>
      <c r="R211" s="22">
        <v>1.2545796747946047</v>
      </c>
      <c r="S211" s="22">
        <v>3807.8811886125391</v>
      </c>
      <c r="T211" s="22">
        <v>2.1091409237443253E-6</v>
      </c>
      <c r="U211" s="22">
        <v>3.252211313068497E-3</v>
      </c>
      <c r="V211" s="22">
        <v>31.276137158720463</v>
      </c>
      <c r="W211" s="22">
        <v>4.7394719844705092E-2</v>
      </c>
      <c r="X211" s="22">
        <v>5.4564981678606418E-3</v>
      </c>
      <c r="Y211" s="22">
        <v>1217.6964008413906</v>
      </c>
      <c r="Z211" s="22">
        <v>3.4970475389891496</v>
      </c>
      <c r="AA211" s="22">
        <v>0</v>
      </c>
      <c r="AB211" s="22">
        <v>1.8934926607220666</v>
      </c>
      <c r="AC211" s="22">
        <v>0</v>
      </c>
      <c r="AD211" s="22">
        <v>6.6803523524728587E-3</v>
      </c>
      <c r="AE211" s="22">
        <v>1766.8669392248471</v>
      </c>
      <c r="AF211" s="22">
        <v>0</v>
      </c>
      <c r="AG211" s="22">
        <v>1.6017621927099788</v>
      </c>
      <c r="AH211" s="22">
        <v>0</v>
      </c>
      <c r="AI211" s="22">
        <v>0.92806784206292892</v>
      </c>
      <c r="AJ211" s="22">
        <v>4.7649520750610011E-3</v>
      </c>
      <c r="AK211" s="22">
        <v>124.45159892315912</v>
      </c>
      <c r="AL211" s="22">
        <v>4.8630824981691561</v>
      </c>
      <c r="AM211" s="22">
        <v>67.526028106756613</v>
      </c>
      <c r="AN211" s="22">
        <v>226.10104994813895</v>
      </c>
      <c r="AO211" s="22">
        <v>6.0063028292985021E-3</v>
      </c>
      <c r="AP211" s="22">
        <v>1.1478678972413148</v>
      </c>
      <c r="AQ211" s="22">
        <v>3.2580760663404348E-3</v>
      </c>
      <c r="AR211" s="22">
        <v>188.94387113110463</v>
      </c>
      <c r="AS211" s="22">
        <v>0.61033416871541901</v>
      </c>
      <c r="AT211" s="22">
        <v>1.0519628663035139E-2</v>
      </c>
      <c r="AU211" s="22">
        <v>6.6865626712045323</v>
      </c>
      <c r="AV211" s="22">
        <v>7.3257659003719233</v>
      </c>
      <c r="AW211" s="22">
        <v>1.2310989384338109</v>
      </c>
      <c r="AX211" s="22">
        <v>0.47941029831635185</v>
      </c>
      <c r="AY211" s="22">
        <v>5.6654570875788002</v>
      </c>
      <c r="AZ211" s="22">
        <v>1.0597584182778101</v>
      </c>
      <c r="BA211" s="22">
        <v>70.53437491863528</v>
      </c>
      <c r="BB211" s="22">
        <v>6.8196068036232474E-2</v>
      </c>
      <c r="BC211" s="22">
        <v>2193.9435472248115</v>
      </c>
      <c r="BD211" s="22">
        <v>10794.168592057034</v>
      </c>
    </row>
    <row r="212" spans="1:56" x14ac:dyDescent="0.3">
      <c r="A212" s="23" t="s">
        <v>28</v>
      </c>
      <c r="B212" s="22">
        <v>3.2632965208644999</v>
      </c>
      <c r="C212" s="22">
        <v>781.65197152227802</v>
      </c>
      <c r="D212" s="22">
        <v>16210.910847560224</v>
      </c>
      <c r="E212" s="22">
        <v>0</v>
      </c>
      <c r="F212" s="22">
        <v>0</v>
      </c>
      <c r="G212" s="22">
        <v>320.13223155026441</v>
      </c>
      <c r="H212" s="22">
        <v>0</v>
      </c>
      <c r="I212" s="22">
        <v>8.4043725619880316</v>
      </c>
      <c r="J212" s="22">
        <v>5.7979248135488035</v>
      </c>
      <c r="K212" s="22">
        <v>0</v>
      </c>
      <c r="L212" s="22">
        <v>0</v>
      </c>
      <c r="M212" s="22">
        <v>0</v>
      </c>
      <c r="N212" s="22">
        <v>4.5395880991760178</v>
      </c>
      <c r="O212" s="22">
        <v>0</v>
      </c>
      <c r="P212" s="22">
        <v>0</v>
      </c>
      <c r="Q212" s="22">
        <v>0</v>
      </c>
      <c r="R212" s="22">
        <v>2502.8811007633012</v>
      </c>
      <c r="S212" s="22">
        <v>4558.3296369542541</v>
      </c>
      <c r="T212" s="22">
        <v>0.71520208022614917</v>
      </c>
      <c r="U212" s="22">
        <v>0.40697691594458701</v>
      </c>
      <c r="V212" s="22">
        <v>2.0513432050001055</v>
      </c>
      <c r="W212" s="22">
        <v>0.36508223342087937</v>
      </c>
      <c r="X212" s="22">
        <v>6.0163756581367052</v>
      </c>
      <c r="Y212" s="22">
        <v>140.02848761950756</v>
      </c>
      <c r="Z212" s="22">
        <v>0</v>
      </c>
      <c r="AA212" s="22">
        <v>0</v>
      </c>
      <c r="AB212" s="22">
        <v>0</v>
      </c>
      <c r="AC212" s="22">
        <v>4.9944446522905563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1240.5778576987182</v>
      </c>
      <c r="AJ212" s="22">
        <v>0</v>
      </c>
      <c r="AK212" s="22">
        <v>0</v>
      </c>
      <c r="AL212" s="22">
        <v>0</v>
      </c>
      <c r="AM212" s="22">
        <v>0</v>
      </c>
      <c r="AN212" s="22">
        <v>0.65086381777902691</v>
      </c>
      <c r="AO212" s="22">
        <v>5.405910284219825</v>
      </c>
      <c r="AP212" s="22">
        <v>0</v>
      </c>
      <c r="AQ212" s="22">
        <v>0</v>
      </c>
      <c r="AR212" s="22">
        <v>0</v>
      </c>
      <c r="AS212" s="22">
        <v>1.3630734206820543</v>
      </c>
      <c r="AT212" s="22">
        <v>0</v>
      </c>
      <c r="AU212" s="22">
        <v>0</v>
      </c>
      <c r="AV212" s="22">
        <v>0.60597665793219746</v>
      </c>
      <c r="AW212" s="22">
        <v>1.7790277685960068</v>
      </c>
      <c r="AX212" s="22">
        <v>0</v>
      </c>
      <c r="AY212" s="22">
        <v>0</v>
      </c>
      <c r="AZ212" s="22">
        <v>30.645960266092018</v>
      </c>
      <c r="BA212" s="22">
        <v>0</v>
      </c>
      <c r="BB212" s="22">
        <v>0</v>
      </c>
      <c r="BC212" s="22">
        <v>214.6533908648629</v>
      </c>
      <c r="BD212" s="22">
        <v>26046.170943489309</v>
      </c>
    </row>
    <row r="213" spans="1:56" x14ac:dyDescent="0.3">
      <c r="A213" s="23" t="s">
        <v>29</v>
      </c>
      <c r="B213" s="22">
        <v>0</v>
      </c>
      <c r="C213" s="22">
        <v>0</v>
      </c>
      <c r="D213" s="22">
        <v>0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56.148204199042063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0</v>
      </c>
      <c r="AQ213" s="22">
        <v>0</v>
      </c>
      <c r="AR213" s="22">
        <v>0</v>
      </c>
      <c r="AS213" s="22">
        <v>365.10405784818937</v>
      </c>
      <c r="AT213" s="22">
        <v>0</v>
      </c>
      <c r="AU213" s="22">
        <v>0</v>
      </c>
      <c r="AV213" s="22">
        <v>0</v>
      </c>
      <c r="AW213" s="22">
        <v>0</v>
      </c>
      <c r="AX213" s="22">
        <v>53.592802679283203</v>
      </c>
      <c r="AY213" s="22">
        <v>0</v>
      </c>
      <c r="AZ213" s="22">
        <v>0</v>
      </c>
      <c r="BA213" s="22">
        <v>0</v>
      </c>
      <c r="BB213" s="22">
        <v>394.10002135551179</v>
      </c>
      <c r="BC213" s="22">
        <v>0</v>
      </c>
      <c r="BD213" s="22">
        <v>868.94508608202648</v>
      </c>
    </row>
    <row r="214" spans="1:56" x14ac:dyDescent="0.3">
      <c r="A214" s="23" t="s">
        <v>30</v>
      </c>
      <c r="B214" s="22">
        <v>0.14508330483596454</v>
      </c>
      <c r="C214" s="22">
        <v>0.10031790780631933</v>
      </c>
      <c r="D214" s="22">
        <v>1.9403824718682949E-4</v>
      </c>
      <c r="E214" s="22">
        <v>6.5472671478405248E-4</v>
      </c>
      <c r="F214" s="22">
        <v>0</v>
      </c>
      <c r="G214" s="22">
        <v>3.652955649449901E-5</v>
      </c>
      <c r="H214" s="22">
        <v>1.5798941943149771E-6</v>
      </c>
      <c r="I214" s="22">
        <v>0.19307098185743865</v>
      </c>
      <c r="J214" s="22">
        <v>5.8592335320024027</v>
      </c>
      <c r="K214" s="22">
        <v>0.35652845983881981</v>
      </c>
      <c r="L214" s="22">
        <v>0</v>
      </c>
      <c r="M214" s="22">
        <v>0</v>
      </c>
      <c r="N214" s="22">
        <v>5.4126249429135241E-5</v>
      </c>
      <c r="O214" s="22">
        <v>1.3441413166656772E-4</v>
      </c>
      <c r="P214" s="22">
        <v>3.5608144741717559E-7</v>
      </c>
      <c r="Q214" s="22">
        <v>4.8572563141290433E-4</v>
      </c>
      <c r="R214" s="22">
        <v>3.2768577636436659E-3</v>
      </c>
      <c r="S214" s="22">
        <v>2.6184366334750058</v>
      </c>
      <c r="T214" s="22">
        <v>5.1856483402023315E-9</v>
      </c>
      <c r="U214" s="22">
        <v>1.706950892660851E-5</v>
      </c>
      <c r="V214" s="22">
        <v>0.10154098917313857</v>
      </c>
      <c r="W214" s="22">
        <v>3.1525236050828671E-4</v>
      </c>
      <c r="X214" s="22">
        <v>3.5409079272101395E-5</v>
      </c>
      <c r="Y214" s="22">
        <v>1.5416387391016388</v>
      </c>
      <c r="Z214" s="22">
        <v>2.2385144522933727E-2</v>
      </c>
      <c r="AA214" s="22">
        <v>0</v>
      </c>
      <c r="AB214" s="22">
        <v>8.607215836425377E-5</v>
      </c>
      <c r="AC214" s="22">
        <v>3.5720183151779411E-5</v>
      </c>
      <c r="AD214" s="22">
        <v>1.6424676842867517E-5</v>
      </c>
      <c r="AE214" s="22">
        <v>1.0697606228522211E-3</v>
      </c>
      <c r="AF214" s="22">
        <v>0</v>
      </c>
      <c r="AG214" s="22">
        <v>5.0592291961772864E-3</v>
      </c>
      <c r="AH214" s="22">
        <v>0</v>
      </c>
      <c r="AI214" s="22">
        <v>1.155516403291819E-2</v>
      </c>
      <c r="AJ214" s="22">
        <v>3.0366548267177312E-5</v>
      </c>
      <c r="AK214" s="22">
        <v>1.2577400852671062E-5</v>
      </c>
      <c r="AL214" s="22">
        <v>1.0020928775269883E-2</v>
      </c>
      <c r="AM214" s="22">
        <v>1.2743285833668634E-3</v>
      </c>
      <c r="AN214" s="22">
        <v>0.41610102906785945</v>
      </c>
      <c r="AO214" s="22">
        <v>1.1876286345471925E-5</v>
      </c>
      <c r="AP214" s="22">
        <v>38.711122096197016</v>
      </c>
      <c r="AQ214" s="22">
        <v>2.2614310822392707E-5</v>
      </c>
      <c r="AR214" s="22">
        <v>1.7286085330200273E-4</v>
      </c>
      <c r="AS214" s="22">
        <v>4.2108702135864725E-3</v>
      </c>
      <c r="AT214" s="22">
        <v>3.2206536239219784E-7</v>
      </c>
      <c r="AU214" s="22">
        <v>3.6257795462257358E-6</v>
      </c>
      <c r="AV214" s="22">
        <v>2.2650353508490368E-4</v>
      </c>
      <c r="AW214" s="22">
        <v>1.4305077198428326</v>
      </c>
      <c r="AX214" s="22">
        <v>3.3162775756371624E-3</v>
      </c>
      <c r="AY214" s="22">
        <v>2.8696807456750074E-4</v>
      </c>
      <c r="AZ214" s="22">
        <v>6.4028757085083472E-3</v>
      </c>
      <c r="BA214" s="22">
        <v>0.32083284202054713</v>
      </c>
      <c r="BB214" s="22">
        <v>4.7149950877152036E-4</v>
      </c>
      <c r="BC214" s="22">
        <v>4.7577103348301293</v>
      </c>
      <c r="BD214" s="22">
        <v>56.624002671066251</v>
      </c>
    </row>
    <row r="215" spans="1:56" x14ac:dyDescent="0.3">
      <c r="A215" s="25" t="s">
        <v>31</v>
      </c>
      <c r="B215" s="22">
        <v>0.50484950141705898</v>
      </c>
      <c r="C215" s="22">
        <v>8.3125284832742091E-2</v>
      </c>
      <c r="D215" s="22">
        <v>0.2930375390959391</v>
      </c>
      <c r="E215" s="22">
        <v>7.5439746999315647</v>
      </c>
      <c r="F215" s="22">
        <v>0</v>
      </c>
      <c r="G215" s="22">
        <v>8.2998732457597781E-7</v>
      </c>
      <c r="H215" s="22">
        <v>6.3217367888536978E-5</v>
      </c>
      <c r="I215" s="22">
        <v>139.303609616035</v>
      </c>
      <c r="J215" s="22">
        <v>1518.2966314589542</v>
      </c>
      <c r="K215" s="22">
        <v>1.2904239732273948</v>
      </c>
      <c r="L215" s="22">
        <v>0</v>
      </c>
      <c r="M215" s="22">
        <v>0</v>
      </c>
      <c r="N215" s="22">
        <v>5.4384159422925292E-4</v>
      </c>
      <c r="O215" s="22">
        <v>1.9157246751261569E-4</v>
      </c>
      <c r="P215" s="22">
        <v>1.4248126197725933E-5</v>
      </c>
      <c r="Q215" s="22">
        <v>9.2272082859583687E-3</v>
      </c>
      <c r="R215" s="22">
        <v>50.039765525440842</v>
      </c>
      <c r="S215" s="22">
        <v>1064.989986014429</v>
      </c>
      <c r="T215" s="22">
        <v>2.0749683114399445E-7</v>
      </c>
      <c r="U215" s="22">
        <v>1.4183628316146322E-4</v>
      </c>
      <c r="V215" s="22">
        <v>0.34425160849185121</v>
      </c>
      <c r="W215" s="22">
        <v>3.0100873637955468E-4</v>
      </c>
      <c r="X215" s="22">
        <v>5.4091140171498785E-5</v>
      </c>
      <c r="Y215" s="22">
        <v>178.34890800100712</v>
      </c>
      <c r="Z215" s="22">
        <v>29.107889551693741</v>
      </c>
      <c r="AA215" s="22">
        <v>0</v>
      </c>
      <c r="AB215" s="22">
        <v>2.3281836110459991E-3</v>
      </c>
      <c r="AC215" s="22">
        <v>0</v>
      </c>
      <c r="AD215" s="22">
        <v>6.5721162984341179E-4</v>
      </c>
      <c r="AE215" s="22">
        <v>4.6622033462251942</v>
      </c>
      <c r="AF215" s="22">
        <v>0</v>
      </c>
      <c r="AG215" s="22">
        <v>0</v>
      </c>
      <c r="AH215" s="22">
        <v>0</v>
      </c>
      <c r="AI215" s="22">
        <v>0.94161559944462114</v>
      </c>
      <c r="AJ215" s="22">
        <v>0.17849117935059644</v>
      </c>
      <c r="AK215" s="22">
        <v>2.0749683114399446E-5</v>
      </c>
      <c r="AL215" s="22">
        <v>0.39187642712104448</v>
      </c>
      <c r="AM215" s="22">
        <v>440.94967407495949</v>
      </c>
      <c r="AN215" s="22">
        <v>4.272915899125802E-3</v>
      </c>
      <c r="AO215" s="22">
        <v>7.0709051167723678E-4</v>
      </c>
      <c r="AP215" s="22">
        <v>4.1806300600603912</v>
      </c>
      <c r="AQ215" s="22">
        <v>0</v>
      </c>
      <c r="AR215" s="22">
        <v>3.0974436685379872E-3</v>
      </c>
      <c r="AS215" s="22">
        <v>0.75037012450596685</v>
      </c>
      <c r="AT215" s="22">
        <v>5.810090011806715E-2</v>
      </c>
      <c r="AU215" s="22">
        <v>4.1914979602306605E-4</v>
      </c>
      <c r="AV215" s="22">
        <v>8.4101724027129805</v>
      </c>
      <c r="AW215" s="22">
        <v>0.43673970251648597</v>
      </c>
      <c r="AX215" s="22">
        <v>2.4823537565859871E-4</v>
      </c>
      <c r="AY215" s="22">
        <v>0</v>
      </c>
      <c r="AZ215" s="22">
        <v>24.988289259659808</v>
      </c>
      <c r="BA215" s="22">
        <v>37523.028765951778</v>
      </c>
      <c r="BB215" s="22">
        <v>3.7280263995537672E-5</v>
      </c>
      <c r="BC215" s="22">
        <v>411.01519801872882</v>
      </c>
      <c r="BD215" s="22">
        <v>41410.160906143661</v>
      </c>
    </row>
    <row r="216" spans="1:56" x14ac:dyDescent="0.3">
      <c r="A216" s="23" t="s">
        <v>32</v>
      </c>
      <c r="B216" s="22">
        <v>0</v>
      </c>
      <c r="C216" s="22">
        <v>0</v>
      </c>
      <c r="D216" s="22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</row>
    <row r="217" spans="1:56" x14ac:dyDescent="0.3">
      <c r="A217" s="23" t="s">
        <v>33</v>
      </c>
      <c r="B217" s="22">
        <v>321.44311345632747</v>
      </c>
      <c r="C217" s="22">
        <v>23358.418756899409</v>
      </c>
      <c r="D217" s="22">
        <v>51534.666514809105</v>
      </c>
      <c r="E217" s="22">
        <v>563.36755529580148</v>
      </c>
      <c r="F217" s="22">
        <v>3.2618002822029393</v>
      </c>
      <c r="G217" s="22">
        <v>3760.653221774181</v>
      </c>
      <c r="H217" s="22">
        <v>2.3890049143325705E-2</v>
      </c>
      <c r="I217" s="22">
        <v>2922.7616113100116</v>
      </c>
      <c r="J217" s="22">
        <v>38839.819433642049</v>
      </c>
      <c r="K217" s="22">
        <v>2597.5454947596818</v>
      </c>
      <c r="L217" s="22">
        <v>267.6292169160896</v>
      </c>
      <c r="M217" s="22">
        <v>5555.3186920086591</v>
      </c>
      <c r="N217" s="22">
        <v>4740.719144768007</v>
      </c>
      <c r="O217" s="22">
        <v>17490.373741897427</v>
      </c>
      <c r="P217" s="22">
        <v>1125.5269777539413</v>
      </c>
      <c r="Q217" s="22">
        <v>875.56672428116826</v>
      </c>
      <c r="R217" s="22">
        <v>93084.054226877342</v>
      </c>
      <c r="S217" s="22">
        <v>776283.81585308246</v>
      </c>
      <c r="T217" s="22">
        <v>9462.6579655065943</v>
      </c>
      <c r="U217" s="22">
        <v>10582.374792103979</v>
      </c>
      <c r="V217" s="22">
        <v>39.421508745474149</v>
      </c>
      <c r="W217" s="22">
        <v>612.67041767419414</v>
      </c>
      <c r="X217" s="22">
        <v>1221.818308722314</v>
      </c>
      <c r="Y217" s="22">
        <v>42501.278049744273</v>
      </c>
      <c r="Z217" s="22">
        <v>655.87139974517095</v>
      </c>
      <c r="AA217" s="22">
        <v>0</v>
      </c>
      <c r="AB217" s="22">
        <v>1493.3712274310928</v>
      </c>
      <c r="AC217" s="22">
        <v>2331.1976127219559</v>
      </c>
      <c r="AD217" s="22">
        <v>6955.4045552585449</v>
      </c>
      <c r="AE217" s="22">
        <v>178.92643512018793</v>
      </c>
      <c r="AF217" s="22">
        <v>3785.1396788571237</v>
      </c>
      <c r="AG217" s="22">
        <v>228.28472891792626</v>
      </c>
      <c r="AH217" s="22">
        <v>0</v>
      </c>
      <c r="AI217" s="22">
        <v>0</v>
      </c>
      <c r="AJ217" s="22">
        <v>2.8749009444604083</v>
      </c>
      <c r="AK217" s="22">
        <v>383.09672526812744</v>
      </c>
      <c r="AL217" s="22">
        <v>1351.8101405949756</v>
      </c>
      <c r="AM217" s="22">
        <v>17.883553957299203</v>
      </c>
      <c r="AN217" s="22">
        <v>9562.0542145759118</v>
      </c>
      <c r="AO217" s="22">
        <v>3176.1145189365352</v>
      </c>
      <c r="AP217" s="22">
        <v>201.01821882259566</v>
      </c>
      <c r="AQ217" s="22">
        <v>46606.221235629513</v>
      </c>
      <c r="AR217" s="22">
        <v>995.66192050295535</v>
      </c>
      <c r="AS217" s="22">
        <v>334.93389573083238</v>
      </c>
      <c r="AT217" s="22">
        <v>5279.4169610101671</v>
      </c>
      <c r="AU217" s="22">
        <v>550.04249998079899</v>
      </c>
      <c r="AV217" s="22">
        <v>28970.510134437798</v>
      </c>
      <c r="AW217" s="22">
        <v>6340.1013111478851</v>
      </c>
      <c r="AX217" s="22">
        <v>434.61406533950509</v>
      </c>
      <c r="AY217" s="22">
        <v>1582.9430539814302</v>
      </c>
      <c r="AZ217" s="22">
        <v>373178.76174257847</v>
      </c>
      <c r="BA217" s="22">
        <v>7475.5014611322358</v>
      </c>
      <c r="BB217" s="22">
        <v>27.277536300615683</v>
      </c>
      <c r="BC217" s="22">
        <v>28812.451008380893</v>
      </c>
      <c r="BD217" s="22">
        <v>1618656.6717496645</v>
      </c>
    </row>
    <row r="218" spans="1:56" x14ac:dyDescent="0.3">
      <c r="A218" s="23" t="s">
        <v>34</v>
      </c>
      <c r="B218" s="22">
        <v>165.56777296808318</v>
      </c>
      <c r="C218" s="22">
        <v>0</v>
      </c>
      <c r="D218" s="22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3.9582313683113233</v>
      </c>
      <c r="J218" s="22">
        <v>0</v>
      </c>
      <c r="K218" s="22">
        <v>1.4569778537059721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0.30141171384751175</v>
      </c>
      <c r="T218" s="22">
        <v>0</v>
      </c>
      <c r="U218" s="22">
        <v>0</v>
      </c>
      <c r="V218" s="22">
        <v>0</v>
      </c>
      <c r="W218" s="22">
        <v>0</v>
      </c>
      <c r="X218" s="22">
        <v>0.43125060596643983</v>
      </c>
      <c r="Y218" s="22">
        <v>0</v>
      </c>
      <c r="Z218" s="22">
        <v>3.300690121794752</v>
      </c>
      <c r="AA218" s="22">
        <v>0.65939608783255654</v>
      </c>
      <c r="AB218" s="22">
        <v>0</v>
      </c>
      <c r="AC218" s="22">
        <v>0</v>
      </c>
      <c r="AD218" s="22">
        <v>0</v>
      </c>
      <c r="AE218" s="22">
        <v>0.80221886916337748</v>
      </c>
      <c r="AF218" s="22">
        <v>0</v>
      </c>
      <c r="AG218" s="22">
        <v>0</v>
      </c>
      <c r="AH218" s="22">
        <v>0</v>
      </c>
      <c r="AI218" s="22">
        <v>3.3841579810140647</v>
      </c>
      <c r="AJ218" s="22">
        <v>0</v>
      </c>
      <c r="AK218" s="22">
        <v>0</v>
      </c>
      <c r="AL218" s="22">
        <v>0.24020195042001705</v>
      </c>
      <c r="AM218" s="22">
        <v>2.8814959843822128</v>
      </c>
      <c r="AN218" s="22">
        <v>0</v>
      </c>
      <c r="AO218" s="22">
        <v>0</v>
      </c>
      <c r="AP218" s="22">
        <v>0</v>
      </c>
      <c r="AQ218" s="22">
        <v>7.2338811323402821E-2</v>
      </c>
      <c r="AR218" s="22">
        <v>0</v>
      </c>
      <c r="AS218" s="22">
        <v>10.047675408689054</v>
      </c>
      <c r="AT218" s="22">
        <v>0</v>
      </c>
      <c r="AU218" s="22">
        <v>0</v>
      </c>
      <c r="AV218" s="22">
        <v>1.437502019888133</v>
      </c>
      <c r="AW218" s="22">
        <v>0</v>
      </c>
      <c r="AX218" s="22">
        <v>24.002574049499849</v>
      </c>
      <c r="AY218" s="22">
        <v>0</v>
      </c>
      <c r="AZ218" s="22">
        <v>8.9032383167265014E-2</v>
      </c>
      <c r="BA218" s="22">
        <v>26.258988510395223</v>
      </c>
      <c r="BB218" s="22">
        <v>0</v>
      </c>
      <c r="BC218" s="22">
        <v>759.4406638928225</v>
      </c>
      <c r="BD218" s="22">
        <v>1004.3325805803069</v>
      </c>
    </row>
    <row r="219" spans="1:56" x14ac:dyDescent="0.3">
      <c r="A219" s="23" t="s">
        <v>35</v>
      </c>
      <c r="B219" s="22">
        <v>8.3356175244615999E-2</v>
      </c>
      <c r="C219" s="22">
        <v>1.7382186986756377E-3</v>
      </c>
      <c r="D219" s="22">
        <v>1.949209110717075E-3</v>
      </c>
      <c r="E219" s="22">
        <v>1.5805507873120832E-2</v>
      </c>
      <c r="F219" s="22">
        <v>0</v>
      </c>
      <c r="G219" s="22">
        <v>9.7660860816224811E-4</v>
      </c>
      <c r="H219" s="22">
        <v>0</v>
      </c>
      <c r="I219" s="22">
        <v>2.2311377566445249E-2</v>
      </c>
      <c r="J219" s="22">
        <v>126.23008867510698</v>
      </c>
      <c r="K219" s="22">
        <v>9.5257852715609772</v>
      </c>
      <c r="L219" s="22">
        <v>0</v>
      </c>
      <c r="M219" s="22">
        <v>0.34654189701216109</v>
      </c>
      <c r="N219" s="22">
        <v>1.2095885612594614E-3</v>
      </c>
      <c r="O219" s="22">
        <v>3.4675000261585433E-3</v>
      </c>
      <c r="P219" s="22">
        <v>2.3670996868939493E-2</v>
      </c>
      <c r="Q219" s="22">
        <v>9.6894118413951569E-2</v>
      </c>
      <c r="R219" s="22">
        <v>5.489982678765834E-2</v>
      </c>
      <c r="S219" s="22">
        <v>0.55143174038599718</v>
      </c>
      <c r="T219" s="22">
        <v>8.2575366590813552E-4</v>
      </c>
      <c r="U219" s="22">
        <v>2.7104942641522474E-2</v>
      </c>
      <c r="V219" s="22">
        <v>3.2606484943983056E-2</v>
      </c>
      <c r="W219" s="22">
        <v>8.2317515936181761E-3</v>
      </c>
      <c r="X219" s="22">
        <v>9.1102976188452871E-4</v>
      </c>
      <c r="Y219" s="22">
        <v>8.9758094598604288E-3</v>
      </c>
      <c r="Z219" s="22">
        <v>0.61026838519325555</v>
      </c>
      <c r="AA219" s="22">
        <v>0.24851071187659829</v>
      </c>
      <c r="AB219" s="22">
        <v>7.4598778021068093E-4</v>
      </c>
      <c r="AC219" s="22">
        <v>9.5551278235506576E-4</v>
      </c>
      <c r="AD219" s="22">
        <v>0</v>
      </c>
      <c r="AE219" s="22">
        <v>2.6698708760302961E-2</v>
      </c>
      <c r="AF219" s="22">
        <v>0</v>
      </c>
      <c r="AG219" s="22">
        <v>3.4257378765900535E-2</v>
      </c>
      <c r="AH219" s="22">
        <v>0</v>
      </c>
      <c r="AI219" s="22">
        <v>1.4952524247578961E-2</v>
      </c>
      <c r="AJ219" s="22">
        <v>7.4639924202742622E-4</v>
      </c>
      <c r="AK219" s="22">
        <v>0</v>
      </c>
      <c r="AL219" s="22">
        <v>0.11941491441961115</v>
      </c>
      <c r="AM219" s="22">
        <v>3.2897246583984505E-2</v>
      </c>
      <c r="AN219" s="22">
        <v>0.57625165744146167</v>
      </c>
      <c r="AO219" s="22">
        <v>0</v>
      </c>
      <c r="AP219" s="22">
        <v>0.15505212220827477</v>
      </c>
      <c r="AQ219" s="22">
        <v>6.0493147426290029E-4</v>
      </c>
      <c r="AR219" s="22">
        <v>2.5533144769997115E-3</v>
      </c>
      <c r="AS219" s="22">
        <v>0.11222089191978976</v>
      </c>
      <c r="AT219" s="22">
        <v>1.3398023368415067E-7</v>
      </c>
      <c r="AU219" s="22">
        <v>0</v>
      </c>
      <c r="AV219" s="22">
        <v>3.8650741183280965E-3</v>
      </c>
      <c r="AW219" s="22">
        <v>0.57925851861335176</v>
      </c>
      <c r="AX219" s="22">
        <v>8.8544278290874093E-2</v>
      </c>
      <c r="AY219" s="22">
        <v>7.678169084926135E-3</v>
      </c>
      <c r="AZ219" s="22">
        <v>1.1254034108472726</v>
      </c>
      <c r="BA219" s="22">
        <v>0.60032252889652016</v>
      </c>
      <c r="BB219" s="22">
        <v>1.2587661313397263E-2</v>
      </c>
      <c r="BC219" s="22">
        <v>15.201927824009269</v>
      </c>
      <c r="BD219" s="22">
        <v>156.59450077021941</v>
      </c>
    </row>
    <row r="220" spans="1:56" x14ac:dyDescent="0.3">
      <c r="A220" s="23" t="s">
        <v>361</v>
      </c>
      <c r="B220" s="22">
        <v>14383.186218690234</v>
      </c>
      <c r="C220" s="22">
        <v>51226.679627988618</v>
      </c>
      <c r="D220" s="22">
        <v>16475.175812605401</v>
      </c>
      <c r="E220" s="22">
        <v>35.51668147716741</v>
      </c>
      <c r="F220" s="22">
        <v>0</v>
      </c>
      <c r="G220" s="22">
        <v>412.86359251269499</v>
      </c>
      <c r="H220" s="22">
        <v>1927.5288158301275</v>
      </c>
      <c r="I220" s="22">
        <v>292262.13616417284</v>
      </c>
      <c r="J220" s="22">
        <v>2992826.9291705494</v>
      </c>
      <c r="K220" s="22">
        <v>41676.82879160584</v>
      </c>
      <c r="L220" s="22">
        <v>1080.3347209159276</v>
      </c>
      <c r="M220" s="22">
        <v>804.04631922406702</v>
      </c>
      <c r="N220" s="22">
        <v>147010.39122319632</v>
      </c>
      <c r="O220" s="22">
        <v>131.79684210804291</v>
      </c>
      <c r="P220" s="22">
        <v>283.91949590482625</v>
      </c>
      <c r="Q220" s="22">
        <v>354.59626567163929</v>
      </c>
      <c r="R220" s="22">
        <v>127133.74431345837</v>
      </c>
      <c r="S220" s="22">
        <v>568950.13618197013</v>
      </c>
      <c r="T220" s="22">
        <v>138.57211267095639</v>
      </c>
      <c r="U220" s="22">
        <v>1364.1115795457449</v>
      </c>
      <c r="V220" s="22">
        <v>81429.908655169274</v>
      </c>
      <c r="W220" s="22">
        <v>2565.2600723940459</v>
      </c>
      <c r="X220" s="22">
        <v>0</v>
      </c>
      <c r="Y220" s="22">
        <v>83937.044037997272</v>
      </c>
      <c r="Z220" s="22">
        <v>1565147.2650512385</v>
      </c>
      <c r="AA220" s="22">
        <v>0</v>
      </c>
      <c r="AB220" s="22">
        <v>0</v>
      </c>
      <c r="AC220" s="22">
        <v>12.409442925757288</v>
      </c>
      <c r="AD220" s="22">
        <v>4823.1368171443328</v>
      </c>
      <c r="AE220" s="22">
        <v>518233.31349350041</v>
      </c>
      <c r="AF220" s="22">
        <v>324.14320745728088</v>
      </c>
      <c r="AG220" s="22">
        <v>111764.36397535793</v>
      </c>
      <c r="AH220" s="22">
        <v>554.28845068382554</v>
      </c>
      <c r="AI220" s="22">
        <v>276133.35497392615</v>
      </c>
      <c r="AJ220" s="22">
        <v>652.4942145273186</v>
      </c>
      <c r="AK220" s="22">
        <v>24.818885851514576</v>
      </c>
      <c r="AL220" s="22">
        <v>0</v>
      </c>
      <c r="AM220" s="22">
        <v>209.10624516276076</v>
      </c>
      <c r="AN220" s="22">
        <v>5143.8567300014029</v>
      </c>
      <c r="AO220" s="22">
        <v>13913.624309361583</v>
      </c>
      <c r="AP220" s="22">
        <v>216090.05142173701</v>
      </c>
      <c r="AQ220" s="22">
        <v>3279.5875456376375</v>
      </c>
      <c r="AR220" s="22">
        <v>204.32789644996919</v>
      </c>
      <c r="AS220" s="22">
        <v>207088.78354503759</v>
      </c>
      <c r="AT220" s="22">
        <v>864.95243565278395</v>
      </c>
      <c r="AU220" s="22">
        <v>7891.1932839440615</v>
      </c>
      <c r="AV220" s="22">
        <v>20985.437767018135</v>
      </c>
      <c r="AW220" s="22">
        <v>0</v>
      </c>
      <c r="AX220" s="22">
        <v>1543.9058646942169</v>
      </c>
      <c r="AY220" s="22">
        <v>124920.51303578581</v>
      </c>
      <c r="AZ220" s="22">
        <v>129016.55634357323</v>
      </c>
      <c r="BA220" s="22">
        <v>185312.56472537119</v>
      </c>
      <c r="BB220" s="22">
        <v>19365.64887201929</v>
      </c>
      <c r="BC220" s="22">
        <v>132966.03985128817</v>
      </c>
      <c r="BD220" s="22">
        <v>7972876.4450810067</v>
      </c>
    </row>
    <row r="221" spans="1:56" x14ac:dyDescent="0.3">
      <c r="A221" s="23" t="s">
        <v>36</v>
      </c>
      <c r="B221" s="22">
        <v>261.76272086747912</v>
      </c>
      <c r="C221" s="22">
        <v>0.67233286099549272</v>
      </c>
      <c r="D221" s="22">
        <v>6.9692327019439988</v>
      </c>
      <c r="E221" s="22">
        <v>52.035166376468858</v>
      </c>
      <c r="F221" s="22">
        <v>0.35586452257370188</v>
      </c>
      <c r="G221" s="22">
        <v>6.2512786416485611E-2</v>
      </c>
      <c r="H221" s="22">
        <v>220.18008810575247</v>
      </c>
      <c r="I221" s="22">
        <v>891.88039673104493</v>
      </c>
      <c r="J221" s="22">
        <v>40866.509093056768</v>
      </c>
      <c r="K221" s="22">
        <v>618.36502641992706</v>
      </c>
      <c r="L221" s="22">
        <v>0</v>
      </c>
      <c r="M221" s="22">
        <v>0</v>
      </c>
      <c r="N221" s="22">
        <v>7.7425849772230007E-2</v>
      </c>
      <c r="O221" s="22">
        <v>0.22195492311121989</v>
      </c>
      <c r="P221" s="22">
        <v>0</v>
      </c>
      <c r="Q221" s="22">
        <v>0.43684046711650987</v>
      </c>
      <c r="R221" s="22">
        <v>11687.584045250327</v>
      </c>
      <c r="S221" s="22">
        <v>795.68472115959241</v>
      </c>
      <c r="T221" s="22">
        <v>0</v>
      </c>
      <c r="U221" s="22">
        <v>9.533193400565057E-2</v>
      </c>
      <c r="V221" s="22">
        <v>1014.7956488262608</v>
      </c>
      <c r="W221" s="22">
        <v>0.52691500454184748</v>
      </c>
      <c r="X221" s="22">
        <v>5.8315079805530232E-2</v>
      </c>
      <c r="Y221" s="22">
        <v>1.8164051490493627</v>
      </c>
      <c r="Z221" s="22">
        <v>1163918.379823718</v>
      </c>
      <c r="AA221" s="22">
        <v>0</v>
      </c>
      <c r="AB221" s="22">
        <v>4.7750730828978162E-2</v>
      </c>
      <c r="AC221" s="22">
        <v>6.1162441107277907E-2</v>
      </c>
      <c r="AD221" s="22">
        <v>0</v>
      </c>
      <c r="AE221" s="22">
        <v>661.44801711846446</v>
      </c>
      <c r="AF221" s="22">
        <v>0</v>
      </c>
      <c r="AG221" s="22">
        <v>1498.7729034025726</v>
      </c>
      <c r="AH221" s="22">
        <v>0</v>
      </c>
      <c r="AI221" s="22">
        <v>66961.60842337631</v>
      </c>
      <c r="AJ221" s="22">
        <v>1.2547390929172697</v>
      </c>
      <c r="AK221" s="22">
        <v>2.0647930182192013E-2</v>
      </c>
      <c r="AL221" s="22">
        <v>11.405722730217498</v>
      </c>
      <c r="AM221" s="22">
        <v>0</v>
      </c>
      <c r="AN221" s="22">
        <v>1053.224220146169</v>
      </c>
      <c r="AO221" s="22">
        <v>0</v>
      </c>
      <c r="AP221" s="22">
        <v>8431.1408472424446</v>
      </c>
      <c r="AQ221" s="22">
        <v>3.8721706660324595E-2</v>
      </c>
      <c r="AR221" s="22">
        <v>24.039332326913502</v>
      </c>
      <c r="AS221" s="22">
        <v>96.850530451909506</v>
      </c>
      <c r="AT221" s="22">
        <v>0.39301965875191019</v>
      </c>
      <c r="AU221" s="22">
        <v>0</v>
      </c>
      <c r="AV221" s="22">
        <v>57.120422090923086</v>
      </c>
      <c r="AW221" s="22">
        <v>3.0616700591546757</v>
      </c>
      <c r="AX221" s="22">
        <v>5.6677255462811758</v>
      </c>
      <c r="AY221" s="22">
        <v>326.47574764272582</v>
      </c>
      <c r="AZ221" s="22">
        <v>179.82826416302356</v>
      </c>
      <c r="BA221" s="22">
        <v>253829.56268555971</v>
      </c>
      <c r="BB221" s="22">
        <v>0.80576610921227554</v>
      </c>
      <c r="BC221" s="22">
        <v>4899.9297439601014</v>
      </c>
      <c r="BD221" s="22">
        <v>1558381.2279252778</v>
      </c>
    </row>
    <row r="222" spans="1:56" x14ac:dyDescent="0.3">
      <c r="A222" s="23" t="s">
        <v>37</v>
      </c>
      <c r="B222" s="22">
        <v>1.4851760076663926E-2</v>
      </c>
      <c r="C222" s="22">
        <v>5.6230995446011622</v>
      </c>
      <c r="D222" s="22">
        <v>6.0305906446649198</v>
      </c>
      <c r="E222" s="22">
        <v>2.4555754748712858E-2</v>
      </c>
      <c r="F222" s="22">
        <v>0</v>
      </c>
      <c r="G222" s="22">
        <v>15.31042532906743</v>
      </c>
      <c r="H222" s="22">
        <v>3.2091600822022969E-7</v>
      </c>
      <c r="I222" s="22">
        <v>0.23078437455021125</v>
      </c>
      <c r="J222" s="22">
        <v>120.16633438117653</v>
      </c>
      <c r="K222" s="22">
        <v>8.8917634977700697</v>
      </c>
      <c r="L222" s="22">
        <v>59.098434654335634</v>
      </c>
      <c r="M222" s="22">
        <v>2.6423574763166924</v>
      </c>
      <c r="N222" s="22">
        <v>35993.792838824491</v>
      </c>
      <c r="O222" s="22">
        <v>12.914280142675242</v>
      </c>
      <c r="P222" s="22">
        <v>35.92917905239289</v>
      </c>
      <c r="Q222" s="22">
        <v>7469.741527434101</v>
      </c>
      <c r="R222" s="22">
        <v>56.794829100594271</v>
      </c>
      <c r="S222" s="22">
        <v>406919.65639938018</v>
      </c>
      <c r="T222" s="22">
        <v>12.561234923562154</v>
      </c>
      <c r="U222" s="22">
        <v>34.55784641689111</v>
      </c>
      <c r="V222" s="22">
        <v>6.3105992405875364</v>
      </c>
      <c r="W222" s="22">
        <v>7.6831340327149014E-3</v>
      </c>
      <c r="X222" s="22">
        <v>0.26718090003624778</v>
      </c>
      <c r="Y222" s="22">
        <v>406.90327315068834</v>
      </c>
      <c r="Z222" s="22">
        <v>18.412664050043837</v>
      </c>
      <c r="AA222" s="22">
        <v>0</v>
      </c>
      <c r="AB222" s="22">
        <v>24.606352739956421</v>
      </c>
      <c r="AC222" s="22">
        <v>7.037702079136861</v>
      </c>
      <c r="AD222" s="22">
        <v>3.441682547838628E-2</v>
      </c>
      <c r="AE222" s="22">
        <v>1.1219691013446951</v>
      </c>
      <c r="AF222" s="22">
        <v>1.9451102600292758E-2</v>
      </c>
      <c r="AG222" s="22">
        <v>3.3603992745842746</v>
      </c>
      <c r="AH222" s="22">
        <v>0</v>
      </c>
      <c r="AI222" s="22">
        <v>13.288203831905536</v>
      </c>
      <c r="AJ222" s="22">
        <v>9.2868402162954455E-4</v>
      </c>
      <c r="AK222" s="22">
        <v>18.891810461096494</v>
      </c>
      <c r="AL222" s="22">
        <v>0.92374439733346081</v>
      </c>
      <c r="AM222" s="22">
        <v>3.0707696681742801E-2</v>
      </c>
      <c r="AN222" s="22">
        <v>0</v>
      </c>
      <c r="AO222" s="22">
        <v>3.1863038201526832</v>
      </c>
      <c r="AP222" s="22">
        <v>16.247768764879165</v>
      </c>
      <c r="AQ222" s="22">
        <v>27.265025393571744</v>
      </c>
      <c r="AR222" s="22">
        <v>219.03228734475823</v>
      </c>
      <c r="AS222" s="22">
        <v>0.34454995762509105</v>
      </c>
      <c r="AT222" s="22">
        <v>40271.039215739693</v>
      </c>
      <c r="AU222" s="22">
        <v>13.905503175690761</v>
      </c>
      <c r="AV222" s="22">
        <v>13.11272151430779</v>
      </c>
      <c r="AW222" s="22">
        <v>24.974493050883879</v>
      </c>
      <c r="AX222" s="22">
        <v>0.607807704780856</v>
      </c>
      <c r="AY222" s="22">
        <v>47.542937618527802</v>
      </c>
      <c r="AZ222" s="22">
        <v>24.636922973261843</v>
      </c>
      <c r="BA222" s="22">
        <v>49.334265390210746</v>
      </c>
      <c r="BB222" s="22">
        <v>3.9812767571501251</v>
      </c>
      <c r="BC222" s="22">
        <v>4814.3383589153282</v>
      </c>
      <c r="BD222" s="22">
        <v>496784.74785780365</v>
      </c>
    </row>
    <row r="223" spans="1:56" x14ac:dyDescent="0.3">
      <c r="A223" s="23" t="s">
        <v>38</v>
      </c>
      <c r="B223" s="22">
        <v>73.903912442659433</v>
      </c>
      <c r="C223" s="22">
        <v>1.2346551478484649E-3</v>
      </c>
      <c r="D223" s="22">
        <v>514.81792496657772</v>
      </c>
      <c r="E223" s="22">
        <v>1305.9204328009414</v>
      </c>
      <c r="F223" s="22">
        <v>0</v>
      </c>
      <c r="G223" s="22">
        <v>12.680622656729318</v>
      </c>
      <c r="H223" s="22">
        <v>0</v>
      </c>
      <c r="I223" s="22">
        <v>0.89368384995383887</v>
      </c>
      <c r="J223" s="22">
        <v>5.040330102409639</v>
      </c>
      <c r="K223" s="22">
        <v>8.6473074555704823E-3</v>
      </c>
      <c r="L223" s="22">
        <v>0</v>
      </c>
      <c r="M223" s="22">
        <v>36.475306091533604</v>
      </c>
      <c r="N223" s="22">
        <v>519.32263947691445</v>
      </c>
      <c r="O223" s="22">
        <v>587.81830553549344</v>
      </c>
      <c r="P223" s="22">
        <v>0</v>
      </c>
      <c r="Q223" s="22">
        <v>0</v>
      </c>
      <c r="R223" s="22">
        <v>2578.9826486197594</v>
      </c>
      <c r="S223" s="22">
        <v>2212.9322463332869</v>
      </c>
      <c r="T223" s="22">
        <v>1890.1879604313585</v>
      </c>
      <c r="U223" s="22">
        <v>0.64070773313883489</v>
      </c>
      <c r="V223" s="22">
        <v>2.8436746727906876</v>
      </c>
      <c r="W223" s="22">
        <v>0</v>
      </c>
      <c r="X223" s="22">
        <v>28.80109799638733</v>
      </c>
      <c r="Y223" s="22">
        <v>400.08648703932136</v>
      </c>
      <c r="Z223" s="22">
        <v>25.593313261733243</v>
      </c>
      <c r="AA223" s="22">
        <v>0</v>
      </c>
      <c r="AB223" s="22">
        <v>0</v>
      </c>
      <c r="AC223" s="22">
        <v>0</v>
      </c>
      <c r="AD223" s="22">
        <v>157.05717982673309</v>
      </c>
      <c r="AE223" s="22">
        <v>2.4082314694230658E-3</v>
      </c>
      <c r="AF223" s="22">
        <v>0</v>
      </c>
      <c r="AG223" s="22">
        <v>0.56344536096321662</v>
      </c>
      <c r="AH223" s="22">
        <v>0</v>
      </c>
      <c r="AI223" s="22">
        <v>616.56195363206132</v>
      </c>
      <c r="AJ223" s="22">
        <v>1.211342299524813E-3</v>
      </c>
      <c r="AK223" s="22">
        <v>0</v>
      </c>
      <c r="AL223" s="22">
        <v>1.1511492655506715E-3</v>
      </c>
      <c r="AM223" s="22">
        <v>0</v>
      </c>
      <c r="AN223" s="22">
        <v>3.1375362295918822E-3</v>
      </c>
      <c r="AO223" s="22">
        <v>0</v>
      </c>
      <c r="AP223" s="22">
        <v>2.8156496324687613E-2</v>
      </c>
      <c r="AQ223" s="22">
        <v>152.90661377956292</v>
      </c>
      <c r="AR223" s="22">
        <v>0</v>
      </c>
      <c r="AS223" s="22">
        <v>0.23860873574193855</v>
      </c>
      <c r="AT223" s="22">
        <v>3.9443738825061729E-4</v>
      </c>
      <c r="AU223" s="22">
        <v>8.5758850428972302</v>
      </c>
      <c r="AV223" s="22">
        <v>2316.9602621972863</v>
      </c>
      <c r="AW223" s="22">
        <v>2.955937383854702E-3</v>
      </c>
      <c r="AX223" s="22">
        <v>0</v>
      </c>
      <c r="AY223" s="22">
        <v>1.8841690137332063E-4</v>
      </c>
      <c r="AZ223" s="22">
        <v>5740.3529162628984</v>
      </c>
      <c r="BA223" s="22">
        <v>254.71282348998076</v>
      </c>
      <c r="BB223" s="22">
        <v>0</v>
      </c>
      <c r="BC223" s="22">
        <v>3341.927803555905</v>
      </c>
      <c r="BD223" s="22">
        <v>22786.848271404888</v>
      </c>
    </row>
    <row r="224" spans="1:56" x14ac:dyDescent="0.3">
      <c r="A224" s="23" t="s">
        <v>197</v>
      </c>
      <c r="B224" s="22">
        <v>32797.010089364863</v>
      </c>
      <c r="C224" s="22">
        <v>9187.10750560626</v>
      </c>
      <c r="D224" s="22">
        <v>25704.340637470803</v>
      </c>
      <c r="E224" s="22">
        <v>1126.1237619464393</v>
      </c>
      <c r="F224" s="22">
        <v>0</v>
      </c>
      <c r="G224" s="22">
        <v>23.91530445614271</v>
      </c>
      <c r="H224" s="22">
        <v>62.784247959760997</v>
      </c>
      <c r="I224" s="22">
        <v>12279.75487038159</v>
      </c>
      <c r="J224" s="22">
        <v>624059.41956814507</v>
      </c>
      <c r="K224" s="22">
        <v>43508.423071343459</v>
      </c>
      <c r="L224" s="22">
        <v>136.20754324449959</v>
      </c>
      <c r="M224" s="22">
        <v>620.50103033605365</v>
      </c>
      <c r="N224" s="22">
        <v>25.343740664351508</v>
      </c>
      <c r="O224" s="22">
        <v>18.242358448679717</v>
      </c>
      <c r="P224" s="22">
        <v>1241.0213393962581</v>
      </c>
      <c r="Q224" s="22">
        <v>43.623401229219361</v>
      </c>
      <c r="R224" s="22">
        <v>25555.419409881677</v>
      </c>
      <c r="S224" s="22">
        <v>108048.55883751698</v>
      </c>
      <c r="T224" s="22">
        <v>3313.7003628117282</v>
      </c>
      <c r="U224" s="22">
        <v>899.18263598706596</v>
      </c>
      <c r="V224" s="22">
        <v>36790.715971337646</v>
      </c>
      <c r="W224" s="22">
        <v>258.49270386781336</v>
      </c>
      <c r="X224" s="22">
        <v>4.2299342515487393</v>
      </c>
      <c r="Y224" s="22">
        <v>11546.347744315188</v>
      </c>
      <c r="Z224" s="22">
        <v>834772.47795443714</v>
      </c>
      <c r="AA224" s="22">
        <v>0</v>
      </c>
      <c r="AB224" s="22">
        <v>6.5539073042273435</v>
      </c>
      <c r="AC224" s="22">
        <v>6.5217317730648299</v>
      </c>
      <c r="AD224" s="22">
        <v>0.88925389517675157</v>
      </c>
      <c r="AE224" s="22">
        <v>43597.275280245573</v>
      </c>
      <c r="AF224" s="22">
        <v>3880.8339702202666</v>
      </c>
      <c r="AG224" s="22">
        <v>60450.361191132477</v>
      </c>
      <c r="AH224" s="22">
        <v>2.1620244959444381</v>
      </c>
      <c r="AI224" s="22">
        <v>191518.24641649067</v>
      </c>
      <c r="AJ224" s="22">
        <v>6351.4800049073528</v>
      </c>
      <c r="AK224" s="22">
        <v>1.4998766194003919</v>
      </c>
      <c r="AL224" s="22">
        <v>5686.5969039867987</v>
      </c>
      <c r="AM224" s="22">
        <v>1726.464218787507</v>
      </c>
      <c r="AN224" s="22">
        <v>11.637030450317072</v>
      </c>
      <c r="AO224" s="22">
        <v>785.31468349941042</v>
      </c>
      <c r="AP224" s="22">
        <v>0</v>
      </c>
      <c r="AQ224" s="22">
        <v>167.07397563185759</v>
      </c>
      <c r="AR224" s="22">
        <v>22.327113059860213</v>
      </c>
      <c r="AS224" s="22">
        <v>7937.3954048748938</v>
      </c>
      <c r="AT224" s="22">
        <v>7.2850567055161841</v>
      </c>
      <c r="AU224" s="22">
        <v>2.7040136532777065E-2</v>
      </c>
      <c r="AV224" s="22">
        <v>467.52764501990248</v>
      </c>
      <c r="AW224" s="22">
        <v>48.509018745361089</v>
      </c>
      <c r="AX224" s="22">
        <v>7346.5965054867875</v>
      </c>
      <c r="AY224" s="22">
        <v>7485.0231450808697</v>
      </c>
      <c r="AZ224" s="22">
        <v>51175.109201896812</v>
      </c>
      <c r="BA224" s="22">
        <v>523370.29923603602</v>
      </c>
      <c r="BB224" s="22">
        <v>3921.0754815947116</v>
      </c>
      <c r="BC224" s="22">
        <v>18894.353261566688</v>
      </c>
      <c r="BD224" s="22">
        <v>2706891.3826040449</v>
      </c>
    </row>
    <row r="225" spans="1:56" x14ac:dyDescent="0.3">
      <c r="A225" s="23" t="s">
        <v>40</v>
      </c>
      <c r="B225" s="22">
        <v>0.21615203443805281</v>
      </c>
      <c r="C225" s="22">
        <v>2.4836448806163074E-2</v>
      </c>
      <c r="D225" s="22">
        <v>0.11340887877629202</v>
      </c>
      <c r="E225" s="22">
        <v>0.23054549233612195</v>
      </c>
      <c r="F225" s="22">
        <v>0</v>
      </c>
      <c r="G225" s="22">
        <v>23.567707790127042</v>
      </c>
      <c r="H225" s="22">
        <v>1.8761243557490351E-6</v>
      </c>
      <c r="I225" s="22">
        <v>0.6371457229688029</v>
      </c>
      <c r="J225" s="22">
        <v>1801.2414364577123</v>
      </c>
      <c r="K225" s="22">
        <v>135.76413537579336</v>
      </c>
      <c r="L225" s="22">
        <v>0</v>
      </c>
      <c r="M225" s="22">
        <v>0</v>
      </c>
      <c r="N225" s="22">
        <v>1.8583486477665716E-2</v>
      </c>
      <c r="O225" s="22">
        <v>4.9424954890069837E-2</v>
      </c>
      <c r="P225" s="22">
        <v>4.2284671880789601E-7</v>
      </c>
      <c r="Q225" s="22">
        <v>9.7538348903774483E-2</v>
      </c>
      <c r="R225" s="22">
        <v>8.6273130514748431</v>
      </c>
      <c r="S225" s="22">
        <v>271.4534758327718</v>
      </c>
      <c r="T225" s="22">
        <v>1.2658179138385479</v>
      </c>
      <c r="U225" s="22">
        <v>6.7427633015432624</v>
      </c>
      <c r="V225" s="22">
        <v>0.50094528217752954</v>
      </c>
      <c r="W225" s="22">
        <v>0.11732894687232072</v>
      </c>
      <c r="X225" s="22">
        <v>1.7635849561097883</v>
      </c>
      <c r="Y225" s="22">
        <v>830.99258304185969</v>
      </c>
      <c r="Z225" s="22">
        <v>10.434407383211388</v>
      </c>
      <c r="AA225" s="22">
        <v>0</v>
      </c>
      <c r="AB225" s="22">
        <v>1.0701010959088661E-2</v>
      </c>
      <c r="AC225" s="22">
        <v>1.3618094699411163E-2</v>
      </c>
      <c r="AD225" s="22">
        <v>1.9504303750905174E-5</v>
      </c>
      <c r="AE225" s="22">
        <v>0.38084354333618065</v>
      </c>
      <c r="AF225" s="22">
        <v>0</v>
      </c>
      <c r="AG225" s="22">
        <v>1.640783115578994</v>
      </c>
      <c r="AH225" s="22">
        <v>0</v>
      </c>
      <c r="AI225" s="22">
        <v>44.970868333892639</v>
      </c>
      <c r="AJ225" s="22">
        <v>1.0763889208703751E-2</v>
      </c>
      <c r="AK225" s="22">
        <v>4.5979710267836831E-3</v>
      </c>
      <c r="AL225" s="22">
        <v>1.7086329461882477</v>
      </c>
      <c r="AM225" s="22">
        <v>0.46890878461002461</v>
      </c>
      <c r="AN225" s="22">
        <v>1.6270015661373458</v>
      </c>
      <c r="AO225" s="22">
        <v>1.6642889647768854E-3</v>
      </c>
      <c r="AP225" s="22">
        <v>2.8362689409599753</v>
      </c>
      <c r="AQ225" s="22">
        <v>0</v>
      </c>
      <c r="AR225" s="22">
        <v>3.6482099965767831E-2</v>
      </c>
      <c r="AS225" s="22">
        <v>6.7975627787722015</v>
      </c>
      <c r="AT225" s="22">
        <v>1.3391759988740644</v>
      </c>
      <c r="AU225" s="22">
        <v>1.9547598384254796E-3</v>
      </c>
      <c r="AV225" s="22">
        <v>3.0493140157339478</v>
      </c>
      <c r="AW225" s="22">
        <v>2.6264601393741527E-2</v>
      </c>
      <c r="AX225" s="22">
        <v>1.2619521458602383</v>
      </c>
      <c r="AY225" s="22">
        <v>2.6859277450145513</v>
      </c>
      <c r="AZ225" s="22">
        <v>3.2325631205205121</v>
      </c>
      <c r="BA225" s="22">
        <v>34.812089745715127</v>
      </c>
      <c r="BB225" s="22">
        <v>0.17940212222737725</v>
      </c>
      <c r="BC225" s="22">
        <v>38.995932539509027</v>
      </c>
      <c r="BD225" s="22">
        <v>3239.9524306633521</v>
      </c>
    </row>
    <row r="226" spans="1:56" x14ac:dyDescent="0.3">
      <c r="A226" s="23" t="s">
        <v>41</v>
      </c>
      <c r="B226" s="22">
        <v>2.8935952489751986E-2</v>
      </c>
      <c r="C226" s="22">
        <v>1.4149896902145787</v>
      </c>
      <c r="D226" s="22">
        <v>1.9936325722883456E-2</v>
      </c>
      <c r="E226" s="22">
        <v>4.362006871340264E-2</v>
      </c>
      <c r="F226" s="22">
        <v>0</v>
      </c>
      <c r="G226" s="22">
        <v>3.5914568216281353</v>
      </c>
      <c r="H226" s="22">
        <v>4.6576732609435118E-8</v>
      </c>
      <c r="I226" s="22">
        <v>9.02212825546998E-2</v>
      </c>
      <c r="J226" s="22">
        <v>116.71023224669001</v>
      </c>
      <c r="K226" s="22">
        <v>2.9330758331684907</v>
      </c>
      <c r="L226" s="22">
        <v>0</v>
      </c>
      <c r="M226" s="22">
        <v>0</v>
      </c>
      <c r="N226" s="22">
        <v>0.6995312501875568</v>
      </c>
      <c r="O226" s="22">
        <v>3.2800670441574573E-2</v>
      </c>
      <c r="P226" s="22">
        <v>1.3307852155986348</v>
      </c>
      <c r="Q226" s="22">
        <v>2.9082473809947964</v>
      </c>
      <c r="R226" s="22">
        <v>5.2433878499885598</v>
      </c>
      <c r="S226" s="22">
        <v>36.698536021503351</v>
      </c>
      <c r="T226" s="22">
        <v>1.5287767814913054E-10</v>
      </c>
      <c r="U226" s="22">
        <v>2.5696413165822961E-2</v>
      </c>
      <c r="V226" s="22">
        <v>65.174648859688588</v>
      </c>
      <c r="W226" s="22">
        <v>4.1543139912056807E-3</v>
      </c>
      <c r="X226" s="22">
        <v>197.49303075574088</v>
      </c>
      <c r="Y226" s="22">
        <v>0.2249066447975375</v>
      </c>
      <c r="Z226" s="22">
        <v>2.3770160572207919</v>
      </c>
      <c r="AA226" s="22">
        <v>0</v>
      </c>
      <c r="AB226" s="22">
        <v>8.2554752282869632</v>
      </c>
      <c r="AC226" s="22">
        <v>1.7904373843072205</v>
      </c>
      <c r="AD226" s="22">
        <v>4.8421456592434615E-7</v>
      </c>
      <c r="AE226" s="22">
        <v>1.8431096047824811</v>
      </c>
      <c r="AF226" s="22">
        <v>6.3119615275565005E-2</v>
      </c>
      <c r="AG226" s="22">
        <v>5.9559508333241001E-2</v>
      </c>
      <c r="AH226" s="22">
        <v>0.18003738365519809</v>
      </c>
      <c r="AI226" s="22">
        <v>1.7319840349692897</v>
      </c>
      <c r="AJ226" s="22">
        <v>0.19714844415828378</v>
      </c>
      <c r="AK226" s="22">
        <v>0.13837532669054325</v>
      </c>
      <c r="AL226" s="22">
        <v>33.706439147048386</v>
      </c>
      <c r="AM226" s="22">
        <v>1.0003711200175871E-2</v>
      </c>
      <c r="AN226" s="22">
        <v>5.857342115572825E-2</v>
      </c>
      <c r="AO226" s="22">
        <v>1.1787661751629614</v>
      </c>
      <c r="AP226" s="22">
        <v>297.96828612916266</v>
      </c>
      <c r="AQ226" s="22">
        <v>2.4739323880563525E-2</v>
      </c>
      <c r="AR226" s="22">
        <v>0</v>
      </c>
      <c r="AS226" s="22">
        <v>3.457719247224688E-2</v>
      </c>
      <c r="AT226" s="22">
        <v>3.4374830813724417E-5</v>
      </c>
      <c r="AU226" s="22">
        <v>5.6941339939047438E-2</v>
      </c>
      <c r="AV226" s="22">
        <v>0.32914808806216994</v>
      </c>
      <c r="AW226" s="22">
        <v>0.19038319359184649</v>
      </c>
      <c r="AX226" s="22">
        <v>4.7482528272810021E-2</v>
      </c>
      <c r="AY226" s="22">
        <v>1.0493541525997163</v>
      </c>
      <c r="AZ226" s="22">
        <v>0.41010043629202597</v>
      </c>
      <c r="BA226" s="22">
        <v>22.357190398591374</v>
      </c>
      <c r="BB226" s="22">
        <v>15.685723322935168</v>
      </c>
      <c r="BC226" s="22">
        <v>568.6677522451015</v>
      </c>
      <c r="BD226" s="22">
        <v>1393.0799518962033</v>
      </c>
    </row>
    <row r="227" spans="1:56" x14ac:dyDescent="0.3">
      <c r="A227" s="23" t="s">
        <v>42</v>
      </c>
      <c r="B227" s="22">
        <v>5.7859196780309183</v>
      </c>
      <c r="C227" s="22">
        <v>101.9951007807022</v>
      </c>
      <c r="D227" s="22">
        <v>7.5337993205999281</v>
      </c>
      <c r="E227" s="22">
        <v>3.4097033469099252</v>
      </c>
      <c r="F227" s="22">
        <v>4.1982906961168895</v>
      </c>
      <c r="G227" s="22">
        <v>6.9989518507878462E-2</v>
      </c>
      <c r="H227" s="22">
        <v>12.341137825246673</v>
      </c>
      <c r="I227" s="22">
        <v>5.4306969601833446</v>
      </c>
      <c r="J227" s="22">
        <v>9856.0265133012399</v>
      </c>
      <c r="K227" s="22">
        <v>683.67859702310079</v>
      </c>
      <c r="L227" s="22">
        <v>0</v>
      </c>
      <c r="M227" s="22">
        <v>0</v>
      </c>
      <c r="N227" s="22">
        <v>8.6686232629563806E-2</v>
      </c>
      <c r="O227" s="22">
        <v>0.24850145209509916</v>
      </c>
      <c r="P227" s="22">
        <v>0</v>
      </c>
      <c r="Q227" s="22">
        <v>0.48908800440510064</v>
      </c>
      <c r="R227" s="22">
        <v>5.3880434051167274</v>
      </c>
      <c r="S227" s="22">
        <v>31.463705397309127</v>
      </c>
      <c r="T227" s="22">
        <v>0</v>
      </c>
      <c r="U227" s="22">
        <v>3.0358145675463199E-2</v>
      </c>
      <c r="V227" s="22">
        <v>782.39342756184305</v>
      </c>
      <c r="W227" s="22">
        <v>2307.1547902183693</v>
      </c>
      <c r="X227" s="22">
        <v>24.943336525941003</v>
      </c>
      <c r="Y227" s="22">
        <v>0.64860321152142086</v>
      </c>
      <c r="Z227" s="22">
        <v>341.58267859587494</v>
      </c>
      <c r="AA227" s="22">
        <v>0</v>
      </c>
      <c r="AB227" s="22">
        <v>5.3461873173487884E-2</v>
      </c>
      <c r="AC227" s="22">
        <v>6.847766751820801E-2</v>
      </c>
      <c r="AD227" s="22">
        <v>0</v>
      </c>
      <c r="AE227" s="22">
        <v>8817.4728350894056</v>
      </c>
      <c r="AF227" s="22">
        <v>0</v>
      </c>
      <c r="AG227" s="22">
        <v>4.8708969328027232</v>
      </c>
      <c r="AH227" s="22">
        <v>1.0497640532392898</v>
      </c>
      <c r="AI227" s="22">
        <v>514.7983333297118</v>
      </c>
      <c r="AJ227" s="22">
        <v>5.8685076278811532E-2</v>
      </c>
      <c r="AK227" s="22">
        <v>2.3117489628566676E-2</v>
      </c>
      <c r="AL227" s="22">
        <v>913.67112220549132</v>
      </c>
      <c r="AM227" s="22">
        <v>335.83258531020113</v>
      </c>
      <c r="AN227" s="22">
        <v>0.1202488759773509</v>
      </c>
      <c r="AO227" s="22">
        <v>0</v>
      </c>
      <c r="AP227" s="22">
        <v>807.14734821862555</v>
      </c>
      <c r="AQ227" s="22">
        <v>4.3352948417681288E-2</v>
      </c>
      <c r="AR227" s="22">
        <v>0.1829855372467864</v>
      </c>
      <c r="AS227" s="22">
        <v>0</v>
      </c>
      <c r="AT227" s="22">
        <v>1.7007798637714228E-3</v>
      </c>
      <c r="AU227" s="22">
        <v>0</v>
      </c>
      <c r="AV227" s="22">
        <v>0.52172598167154483</v>
      </c>
      <c r="AW227" s="22">
        <v>0.14301967267276031</v>
      </c>
      <c r="AX227" s="22">
        <v>731.59569897167819</v>
      </c>
      <c r="AY227" s="22">
        <v>2.5084086526268554</v>
      </c>
      <c r="AZ227" s="22">
        <v>12.477574248367908</v>
      </c>
      <c r="BA227" s="22">
        <v>1135.1234120790252</v>
      </c>
      <c r="BB227" s="22">
        <v>5.6230022696117121</v>
      </c>
      <c r="BC227" s="22">
        <v>159.99874108002891</v>
      </c>
      <c r="BD227" s="22">
        <v>27618.285465544679</v>
      </c>
    </row>
    <row r="228" spans="1:56" x14ac:dyDescent="0.3">
      <c r="A228" s="23" t="s">
        <v>43</v>
      </c>
      <c r="B228" s="22">
        <v>4.3206064847265404E-3</v>
      </c>
      <c r="C228" s="22">
        <v>38.057570439848831</v>
      </c>
      <c r="D228" s="22">
        <v>0.6832589766506556</v>
      </c>
      <c r="E228" s="22">
        <v>2.1151153849850672</v>
      </c>
      <c r="F228" s="22">
        <v>0</v>
      </c>
      <c r="G228" s="22">
        <v>0.41148986887295219</v>
      </c>
      <c r="H228" s="22">
        <v>0</v>
      </c>
      <c r="I228" s="22">
        <v>1.1066489173237546</v>
      </c>
      <c r="J228" s="22">
        <v>3.6135787612307966</v>
      </c>
      <c r="K228" s="22">
        <v>0.24710838650868214</v>
      </c>
      <c r="L228" s="22">
        <v>0.39650324531365999</v>
      </c>
      <c r="M228" s="22">
        <v>2.3939818584975701E-2</v>
      </c>
      <c r="N228" s="22">
        <v>45249.99728856366</v>
      </c>
      <c r="O228" s="22">
        <v>8.6054538276510875E-5</v>
      </c>
      <c r="P228" s="22">
        <v>0</v>
      </c>
      <c r="Q228" s="22">
        <v>1.6936819499772696E-4</v>
      </c>
      <c r="R228" s="22">
        <v>2.0272104287352199</v>
      </c>
      <c r="S228" s="22">
        <v>1748.5760759231907</v>
      </c>
      <c r="T228" s="22">
        <v>5.7044741568508428E-5</v>
      </c>
      <c r="U228" s="22">
        <v>1316.1893022141016</v>
      </c>
      <c r="V228" s="22">
        <v>3.6774786576764303E-3</v>
      </c>
      <c r="W228" s="22">
        <v>2.0429115421825115E-4</v>
      </c>
      <c r="X228" s="22">
        <v>2.2609443381024566E-5</v>
      </c>
      <c r="Y228" s="22">
        <v>641.82830162786274</v>
      </c>
      <c r="Z228" s="22">
        <v>0.2013273029020328</v>
      </c>
      <c r="AA228" s="22">
        <v>0</v>
      </c>
      <c r="AB228" s="22">
        <v>12.435258029754156</v>
      </c>
      <c r="AC228" s="22">
        <v>2.3713398899080449E-5</v>
      </c>
      <c r="AD228" s="22">
        <v>0</v>
      </c>
      <c r="AE228" s="22">
        <v>3.6432155820377622E-3</v>
      </c>
      <c r="AF228" s="22">
        <v>4.4887159846829445E-3</v>
      </c>
      <c r="AG228" s="22">
        <v>0.69821559999151206</v>
      </c>
      <c r="AH228" s="22">
        <v>0</v>
      </c>
      <c r="AI228" s="22">
        <v>0.97525433358831914</v>
      </c>
      <c r="AJ228" s="22">
        <v>1.5177786533024029E-3</v>
      </c>
      <c r="AK228" s="22">
        <v>8.0054457602807995E-6</v>
      </c>
      <c r="AL228" s="22">
        <v>4.3883298602775721E-3</v>
      </c>
      <c r="AM228" s="22">
        <v>8.1642605450520415E-4</v>
      </c>
      <c r="AN228" s="22">
        <v>1276.9340509352144</v>
      </c>
      <c r="AO228" s="22">
        <v>1.277550480207665E-3</v>
      </c>
      <c r="AP228" s="22">
        <v>10.302743090907596</v>
      </c>
      <c r="AQ228" s="22">
        <v>7827.1760697238224</v>
      </c>
      <c r="AR228" s="22">
        <v>7.8882335905257692</v>
      </c>
      <c r="AS228" s="22">
        <v>5.5116814862900708E-3</v>
      </c>
      <c r="AT228" s="22">
        <v>0</v>
      </c>
      <c r="AU228" s="22">
        <v>0.46684023772036715</v>
      </c>
      <c r="AV228" s="22">
        <v>2.4546566288603362</v>
      </c>
      <c r="AW228" s="22">
        <v>0.86254463621468402</v>
      </c>
      <c r="AX228" s="22">
        <v>2.1974439590096966E-3</v>
      </c>
      <c r="AY228" s="22">
        <v>3.8664713333547125</v>
      </c>
      <c r="AZ228" s="22">
        <v>0.29933538822272937</v>
      </c>
      <c r="BA228" s="22">
        <v>315.26724507397961</v>
      </c>
      <c r="BB228" s="22">
        <v>0.20230461307400102</v>
      </c>
      <c r="BC228" s="22">
        <v>122.17912231288729</v>
      </c>
      <c r="BD228" s="22">
        <v>58587.515475701992</v>
      </c>
    </row>
    <row r="229" spans="1:56" x14ac:dyDescent="0.3">
      <c r="A229" s="23" t="s">
        <v>44</v>
      </c>
      <c r="B229" s="22">
        <v>1.2136429904222173E-2</v>
      </c>
      <c r="C229" s="22">
        <v>892.43900140394612</v>
      </c>
      <c r="D229" s="22">
        <v>6106.2485363083188</v>
      </c>
      <c r="E229" s="22">
        <v>1.8490269651355515E-2</v>
      </c>
      <c r="F229" s="22">
        <v>0</v>
      </c>
      <c r="G229" s="22">
        <v>4.2499855419714709</v>
      </c>
      <c r="H229" s="22">
        <v>0</v>
      </c>
      <c r="I229" s="22">
        <v>0.14934555268525196</v>
      </c>
      <c r="J229" s="22">
        <v>121.16146830602439</v>
      </c>
      <c r="K229" s="22">
        <v>6.5144263646201273</v>
      </c>
      <c r="L229" s="22">
        <v>1661.8378679065663</v>
      </c>
      <c r="M229" s="22">
        <v>212.9551599839898</v>
      </c>
      <c r="N229" s="22">
        <v>7.8847583206516667</v>
      </c>
      <c r="O229" s="22">
        <v>1.2651962873518836</v>
      </c>
      <c r="P229" s="22">
        <v>37.033403112295858</v>
      </c>
      <c r="Q229" s="22">
        <v>4.6662009672475031E-3</v>
      </c>
      <c r="R229" s="22">
        <v>5095.5785011670541</v>
      </c>
      <c r="S229" s="22">
        <v>1623.6025462985351</v>
      </c>
      <c r="T229" s="22">
        <v>12.309768495719339</v>
      </c>
      <c r="U229" s="22">
        <v>395.12702032586117</v>
      </c>
      <c r="V229" s="22">
        <v>4.6581785079860015E-2</v>
      </c>
      <c r="W229" s="22">
        <v>5.6283505969116918E-3</v>
      </c>
      <c r="X229" s="22">
        <v>6.6457405583604676E-2</v>
      </c>
      <c r="Y229" s="22">
        <v>9456.0132218420476</v>
      </c>
      <c r="Z229" s="22">
        <v>0.41121716327648306</v>
      </c>
      <c r="AA229" s="22">
        <v>0</v>
      </c>
      <c r="AB229" s="22">
        <v>0.6289302970720847</v>
      </c>
      <c r="AC229" s="22">
        <v>3471.0110101361897</v>
      </c>
      <c r="AD229" s="22">
        <v>745.18071804918486</v>
      </c>
      <c r="AE229" s="22">
        <v>1.8616223548969611E-2</v>
      </c>
      <c r="AF229" s="22">
        <v>0</v>
      </c>
      <c r="AG229" s="22">
        <v>0.1079637056013743</v>
      </c>
      <c r="AH229" s="22">
        <v>0</v>
      </c>
      <c r="AI229" s="22">
        <v>7701.1604131516197</v>
      </c>
      <c r="AJ229" s="22">
        <v>1.4221188217036136</v>
      </c>
      <c r="AK229" s="22">
        <v>0.14535570526884878</v>
      </c>
      <c r="AL229" s="22">
        <v>8.1821079625135684E-2</v>
      </c>
      <c r="AM229" s="22">
        <v>2.2493054526969331E-2</v>
      </c>
      <c r="AN229" s="22">
        <v>3.5420878351063583</v>
      </c>
      <c r="AO229" s="22">
        <v>0.28216010896065913</v>
      </c>
      <c r="AP229" s="22">
        <v>0.10608271885380212</v>
      </c>
      <c r="AQ229" s="22">
        <v>0.50015732680594704</v>
      </c>
      <c r="AR229" s="22">
        <v>302.87785686127359</v>
      </c>
      <c r="AS229" s="22">
        <v>8.3737142251172383</v>
      </c>
      <c r="AT229" s="22">
        <v>14.254725002620251</v>
      </c>
      <c r="AU229" s="22">
        <v>0</v>
      </c>
      <c r="AV229" s="22">
        <v>92.890522427090261</v>
      </c>
      <c r="AW229" s="22">
        <v>7.6070682126252924</v>
      </c>
      <c r="AX229" s="22">
        <v>6.054097185803297E-2</v>
      </c>
      <c r="AY229" s="22">
        <v>68.183959516182583</v>
      </c>
      <c r="AZ229" s="22">
        <v>500.9314867262807</v>
      </c>
      <c r="BA229" s="22">
        <v>38.632618223423066</v>
      </c>
      <c r="BB229" s="22">
        <v>8.6066458956205374E-3</v>
      </c>
      <c r="BC229" s="22">
        <v>3158.4850402783459</v>
      </c>
      <c r="BD229" s="22">
        <v>41751.451452127483</v>
      </c>
    </row>
    <row r="230" spans="1:56" x14ac:dyDescent="0.3">
      <c r="A230" s="23" t="s">
        <v>45</v>
      </c>
      <c r="B230" s="22">
        <v>0.13404900034247516</v>
      </c>
      <c r="C230" s="22">
        <v>11.936186587637756</v>
      </c>
      <c r="D230" s="22">
        <v>443.00099986488578</v>
      </c>
      <c r="E230" s="22">
        <v>681.51398207203545</v>
      </c>
      <c r="F230" s="22">
        <v>0</v>
      </c>
      <c r="G230" s="22">
        <v>6.8194934469763572E-3</v>
      </c>
      <c r="H230" s="22">
        <v>4.7890542765172729E-5</v>
      </c>
      <c r="I230" s="22">
        <v>6.5772636940530367</v>
      </c>
      <c r="J230" s="22">
        <v>1169.9522532308551</v>
      </c>
      <c r="K230" s="22">
        <v>66.529821899578167</v>
      </c>
      <c r="L230" s="22">
        <v>0</v>
      </c>
      <c r="M230" s="22">
        <v>3.4892285587602085</v>
      </c>
      <c r="N230" s="22">
        <v>27.812586326508004</v>
      </c>
      <c r="O230" s="22">
        <v>16.417146638769321</v>
      </c>
      <c r="P230" s="22">
        <v>1.0793718874833133E-5</v>
      </c>
      <c r="Q230" s="22">
        <v>52.442444709944766</v>
      </c>
      <c r="R230" s="22">
        <v>6415.9094832056435</v>
      </c>
      <c r="S230" s="22">
        <v>2598.1167185488484</v>
      </c>
      <c r="T230" s="22">
        <v>6.2610957949369155</v>
      </c>
      <c r="U230" s="22">
        <v>4.110329945874628E-3</v>
      </c>
      <c r="V230" s="22">
        <v>1196.8019369020922</v>
      </c>
      <c r="W230" s="22">
        <v>0.2896206581476849</v>
      </c>
      <c r="X230" s="22">
        <v>224.61426863803129</v>
      </c>
      <c r="Y230" s="22">
        <v>1451.7196256791715</v>
      </c>
      <c r="Z230" s="22">
        <v>1300.5613828451233</v>
      </c>
      <c r="AA230" s="22">
        <v>0</v>
      </c>
      <c r="AB230" s="22">
        <v>6.9723505684612221E-3</v>
      </c>
      <c r="AC230" s="22">
        <v>6.671569670012179E-3</v>
      </c>
      <c r="AD230" s="22">
        <v>4.9787301679942168E-4</v>
      </c>
      <c r="AE230" s="22">
        <v>6.9568127922603216</v>
      </c>
      <c r="AF230" s="22">
        <v>137.32927307405154</v>
      </c>
      <c r="AG230" s="22">
        <v>675.32108767263765</v>
      </c>
      <c r="AH230" s="22">
        <v>0</v>
      </c>
      <c r="AI230" s="22">
        <v>915.87197561291566</v>
      </c>
      <c r="AJ230" s="22">
        <v>6.0917240461471596E-3</v>
      </c>
      <c r="AK230" s="22">
        <v>37.590775641028571</v>
      </c>
      <c r="AL230" s="22">
        <v>1.3875170078017751</v>
      </c>
      <c r="AM230" s="22">
        <v>0.23104433365099381</v>
      </c>
      <c r="AN230" s="22">
        <v>1.3270057555842154</v>
      </c>
      <c r="AO230" s="22">
        <v>19581.311437611439</v>
      </c>
      <c r="AP230" s="22">
        <v>4.9908964377383818</v>
      </c>
      <c r="AQ230" s="22">
        <v>5090.6884429859656</v>
      </c>
      <c r="AR230" s="22">
        <v>2.0174200643607046E-2</v>
      </c>
      <c r="AS230" s="22">
        <v>1.0518213610284213</v>
      </c>
      <c r="AT230" s="22">
        <v>2.7284728737108222E-4</v>
      </c>
      <c r="AU230" s="22">
        <v>0.16650528723223265</v>
      </c>
      <c r="AV230" s="22">
        <v>0</v>
      </c>
      <c r="AW230" s="22">
        <v>12.01258460516296</v>
      </c>
      <c r="AX230" s="22">
        <v>17.077046106398235</v>
      </c>
      <c r="AY230" s="22">
        <v>3.1531581802964865</v>
      </c>
      <c r="AZ230" s="22">
        <v>864.13126245716819</v>
      </c>
      <c r="BA230" s="22">
        <v>182.62027698329285</v>
      </c>
      <c r="BB230" s="22">
        <v>0.30637276785832684</v>
      </c>
      <c r="BC230" s="22">
        <v>19263.375767612659</v>
      </c>
      <c r="BD230" s="22">
        <v>62471.032828214418</v>
      </c>
    </row>
    <row r="231" spans="1:56" x14ac:dyDescent="0.3">
      <c r="A231" s="23" t="s">
        <v>46</v>
      </c>
      <c r="B231" s="22">
        <v>40.678011290488115</v>
      </c>
      <c r="C231" s="22">
        <v>528.04435906269612</v>
      </c>
      <c r="D231" s="22">
        <v>20.884813644684872</v>
      </c>
      <c r="E231" s="22">
        <v>163.01657210102891</v>
      </c>
      <c r="F231" s="22">
        <v>0</v>
      </c>
      <c r="G231" s="22">
        <v>0.69964562507131511</v>
      </c>
      <c r="H231" s="22">
        <v>1.8526728013021723E-4</v>
      </c>
      <c r="I231" s="22">
        <v>26.037634342024273</v>
      </c>
      <c r="J231" s="22">
        <v>7414.851313558218</v>
      </c>
      <c r="K231" s="22">
        <v>344.55138359182553</v>
      </c>
      <c r="L231" s="22">
        <v>7.1924192461236371</v>
      </c>
      <c r="M231" s="22">
        <v>2.6244026123779607</v>
      </c>
      <c r="N231" s="22">
        <v>16.180272442895074</v>
      </c>
      <c r="O231" s="22">
        <v>364.85955270473806</v>
      </c>
      <c r="P231" s="22">
        <v>320.43301727735172</v>
      </c>
      <c r="Q231" s="22">
        <v>3376.9029293604758</v>
      </c>
      <c r="R231" s="22">
        <v>1906.7624521454661</v>
      </c>
      <c r="S231" s="22">
        <v>13027.838520947424</v>
      </c>
      <c r="T231" s="22">
        <v>6.3592834948806685</v>
      </c>
      <c r="U231" s="22">
        <v>11.423510345697334</v>
      </c>
      <c r="V231" s="22">
        <v>25.218282620874778</v>
      </c>
      <c r="W231" s="22">
        <v>0.29853435962063823</v>
      </c>
      <c r="X231" s="22">
        <v>6.0704234800065029</v>
      </c>
      <c r="Y231" s="22">
        <v>4864.1212502994977</v>
      </c>
      <c r="Z231" s="22">
        <v>971.06866487582818</v>
      </c>
      <c r="AA231" s="22">
        <v>0</v>
      </c>
      <c r="AB231" s="22">
        <v>17.328819954396742</v>
      </c>
      <c r="AC231" s="22">
        <v>721.23056272655833</v>
      </c>
      <c r="AD231" s="22">
        <v>0.30267002096915918</v>
      </c>
      <c r="AE231" s="22">
        <v>22.306000244550511</v>
      </c>
      <c r="AF231" s="22">
        <v>0.1271802862326834</v>
      </c>
      <c r="AG231" s="22">
        <v>1709.8382775606551</v>
      </c>
      <c r="AH231" s="22">
        <v>4.2253779802482114</v>
      </c>
      <c r="AI231" s="22">
        <v>977.42026636010291</v>
      </c>
      <c r="AJ231" s="22">
        <v>0.33465800881171665</v>
      </c>
      <c r="AK231" s="22">
        <v>5267.5558424976143</v>
      </c>
      <c r="AL231" s="22">
        <v>35.354139660411377</v>
      </c>
      <c r="AM231" s="22">
        <v>1.6316553798396853</v>
      </c>
      <c r="AN231" s="22">
        <v>812.2745648887178</v>
      </c>
      <c r="AO231" s="22">
        <v>20.45531932661488</v>
      </c>
      <c r="AP231" s="22">
        <v>373.21702558765406</v>
      </c>
      <c r="AQ231" s="22">
        <v>3.2238244753925165</v>
      </c>
      <c r="AR231" s="22">
        <v>1642.2368000931995</v>
      </c>
      <c r="AS231" s="22">
        <v>8.0554771353211194</v>
      </c>
      <c r="AT231" s="22">
        <v>1301.2425864383854</v>
      </c>
      <c r="AU231" s="22">
        <v>4.0453023425338541</v>
      </c>
      <c r="AV231" s="22">
        <v>38.365730806905383</v>
      </c>
      <c r="AW231" s="22">
        <v>0</v>
      </c>
      <c r="AX231" s="22">
        <v>3413.1168468860578</v>
      </c>
      <c r="AY231" s="22">
        <v>26.374876265081479</v>
      </c>
      <c r="AZ231" s="22">
        <v>1289.467456234735</v>
      </c>
      <c r="BA231" s="22">
        <v>822.84231892173398</v>
      </c>
      <c r="BB231" s="22">
        <v>0.76233298088354207</v>
      </c>
      <c r="BC231" s="22">
        <v>996.5547845664239</v>
      </c>
      <c r="BD231" s="22">
        <v>52956.008132326606</v>
      </c>
    </row>
    <row r="232" spans="1:56" x14ac:dyDescent="0.3">
      <c r="A232" s="23" t="s">
        <v>47</v>
      </c>
      <c r="B232" s="22">
        <v>0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29.329154448324488</v>
      </c>
      <c r="I232" s="22">
        <v>0</v>
      </c>
      <c r="J232" s="22">
        <v>0.2387173098455615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26.245005777028435</v>
      </c>
      <c r="U232" s="22">
        <v>0</v>
      </c>
      <c r="V232" s="22">
        <v>0</v>
      </c>
      <c r="W232" s="22">
        <v>60.500309552685763</v>
      </c>
      <c r="X232" s="22">
        <v>0</v>
      </c>
      <c r="Y232" s="22">
        <v>0</v>
      </c>
      <c r="Z232" s="22">
        <v>15.484371682988023</v>
      </c>
      <c r="AA232" s="22">
        <v>0</v>
      </c>
      <c r="AB232" s="22">
        <v>0</v>
      </c>
      <c r="AC232" s="22">
        <v>0</v>
      </c>
      <c r="AD232" s="22">
        <v>0</v>
      </c>
      <c r="AE232" s="22">
        <v>31.859961846879191</v>
      </c>
      <c r="AF232" s="22">
        <v>0</v>
      </c>
      <c r="AG232" s="22">
        <v>0</v>
      </c>
      <c r="AH232" s="22">
        <v>0</v>
      </c>
      <c r="AI232" s="22">
        <v>23.715112973035694</v>
      </c>
      <c r="AJ232" s="22">
        <v>0</v>
      </c>
      <c r="AK232" s="22">
        <v>0</v>
      </c>
      <c r="AL232" s="22">
        <v>0</v>
      </c>
      <c r="AM232" s="22">
        <v>24.954164409844363</v>
      </c>
      <c r="AN232" s="22">
        <v>0</v>
      </c>
      <c r="AO232" s="22">
        <v>0</v>
      </c>
      <c r="AP232" s="22">
        <v>0</v>
      </c>
      <c r="AQ232" s="22"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v>0</v>
      </c>
      <c r="AW232" s="22"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v>0</v>
      </c>
      <c r="BC232" s="22">
        <v>0</v>
      </c>
      <c r="BD232" s="22">
        <v>212.3267980006315</v>
      </c>
    </row>
    <row r="233" spans="1:56" x14ac:dyDescent="0.3">
      <c r="A233" s="23" t="s">
        <v>48</v>
      </c>
      <c r="B233" s="22">
        <v>8.3649100509762431E-5</v>
      </c>
      <c r="C233" s="22">
        <v>1.4771892824153439E-5</v>
      </c>
      <c r="D233" s="22">
        <v>5.1335035982261294E-5</v>
      </c>
      <c r="E233" s="22">
        <v>1.3433508580809883E-3</v>
      </c>
      <c r="F233" s="22">
        <v>0</v>
      </c>
      <c r="G233" s="22">
        <v>0</v>
      </c>
      <c r="H233" s="22">
        <v>0</v>
      </c>
      <c r="I233" s="22">
        <v>2.3443919919737793E-2</v>
      </c>
      <c r="J233" s="22">
        <v>0.22848600676966443</v>
      </c>
      <c r="K233" s="22">
        <v>2.2684395999795375E-4</v>
      </c>
      <c r="L233" s="22">
        <v>0</v>
      </c>
      <c r="M233" s="22">
        <v>0</v>
      </c>
      <c r="N233" s="22">
        <v>4.7168041275282951E-4</v>
      </c>
      <c r="O233" s="22">
        <v>0</v>
      </c>
      <c r="P233" s="22">
        <v>0</v>
      </c>
      <c r="Q233" s="22">
        <v>0</v>
      </c>
      <c r="R233" s="22">
        <v>0.16714082656250817</v>
      </c>
      <c r="S233" s="22">
        <v>4140.508151200981</v>
      </c>
      <c r="T233" s="22">
        <v>0.31493441774094377</v>
      </c>
      <c r="U233" s="22">
        <v>2.3274135608494846E-4</v>
      </c>
      <c r="V233" s="22">
        <v>6.0793554005958085E-5</v>
      </c>
      <c r="W233" s="22">
        <v>0</v>
      </c>
      <c r="X233" s="22">
        <v>0</v>
      </c>
      <c r="Y233" s="22">
        <v>293.20056477064702</v>
      </c>
      <c r="Z233" s="22">
        <v>3.9682787485738422E-3</v>
      </c>
      <c r="AA233" s="22">
        <v>0</v>
      </c>
      <c r="AB233" s="22">
        <v>0</v>
      </c>
      <c r="AC233" s="22">
        <v>0</v>
      </c>
      <c r="AD233" s="22">
        <v>0</v>
      </c>
      <c r="AE233" s="22">
        <v>6.3174897610897925E-5</v>
      </c>
      <c r="AF233" s="22">
        <v>0</v>
      </c>
      <c r="AG233" s="22">
        <v>1.4780806346955583E-2</v>
      </c>
      <c r="AH233" s="22">
        <v>0</v>
      </c>
      <c r="AI233" s="22">
        <v>2.0157091961097761E-3</v>
      </c>
      <c r="AJ233" s="22">
        <v>3.1777022564431034E-5</v>
      </c>
      <c r="AK233" s="22">
        <v>0</v>
      </c>
      <c r="AL233" s="22">
        <v>3.0197984666086206E-5</v>
      </c>
      <c r="AM233" s="22">
        <v>67.096948241811546</v>
      </c>
      <c r="AN233" s="22">
        <v>2.2993282391044643E-3</v>
      </c>
      <c r="AO233" s="22">
        <v>0.19272771650791434</v>
      </c>
      <c r="AP233" s="22">
        <v>7.386265792880375E-4</v>
      </c>
      <c r="AQ233" s="22">
        <v>4.7956439495714838</v>
      </c>
      <c r="AR233" s="22">
        <v>0</v>
      </c>
      <c r="AS233" s="22">
        <v>2.4137970295709961</v>
      </c>
      <c r="AT233" s="22">
        <v>1.03472369384046E-5</v>
      </c>
      <c r="AU233" s="22">
        <v>6.8980772197302495E-4</v>
      </c>
      <c r="AV233" s="22">
        <v>3.7335675278993906E-3</v>
      </c>
      <c r="AW233" s="22">
        <v>7.7542812615924878E-5</v>
      </c>
      <c r="AX233" s="22">
        <v>0</v>
      </c>
      <c r="AY233" s="22">
        <v>0</v>
      </c>
      <c r="AZ233" s="22">
        <v>6.5324649661069089E-3</v>
      </c>
      <c r="BA233" s="22">
        <v>6.6818396139477505</v>
      </c>
      <c r="BB233" s="22">
        <v>3.1015923884378873</v>
      </c>
      <c r="BC233" s="22">
        <v>4582.5556977263004</v>
      </c>
      <c r="BD233" s="22">
        <v>9101.3184246042201</v>
      </c>
    </row>
    <row r="234" spans="1:56" x14ac:dyDescent="0.3">
      <c r="A234" s="23" t="s">
        <v>49</v>
      </c>
      <c r="B234" s="22">
        <v>298.65792095323559</v>
      </c>
      <c r="C234" s="22">
        <v>595.73610397104198</v>
      </c>
      <c r="D234" s="22">
        <v>1150.9669593678464</v>
      </c>
      <c r="E234" s="22">
        <v>360.0711296284357</v>
      </c>
      <c r="F234" s="22">
        <v>0</v>
      </c>
      <c r="G234" s="22">
        <v>30.606963917158453</v>
      </c>
      <c r="H234" s="22">
        <v>203.91582415791328</v>
      </c>
      <c r="I234" s="22">
        <v>1833.5153067857889</v>
      </c>
      <c r="J234" s="22">
        <v>49188.822559836568</v>
      </c>
      <c r="K234" s="22">
        <v>3548.7827392200725</v>
      </c>
      <c r="L234" s="22">
        <v>7.9480197702119337</v>
      </c>
      <c r="M234" s="22">
        <v>357.26588265288495</v>
      </c>
      <c r="N234" s="22">
        <v>244.26291554781901</v>
      </c>
      <c r="O234" s="22">
        <v>158.03315468830706</v>
      </c>
      <c r="P234" s="22">
        <v>80.080443417222398</v>
      </c>
      <c r="Q234" s="22">
        <v>1033.4609087526696</v>
      </c>
      <c r="R234" s="22">
        <v>8257.0193838146006</v>
      </c>
      <c r="S234" s="22">
        <v>18348.050750283961</v>
      </c>
      <c r="T234" s="22">
        <v>17.860595584356226</v>
      </c>
      <c r="U234" s="22">
        <v>349.82513756437913</v>
      </c>
      <c r="V234" s="22">
        <v>1418.7437452267955</v>
      </c>
      <c r="W234" s="22">
        <v>3.1308340884485779</v>
      </c>
      <c r="X234" s="22">
        <v>2157.0341274732182</v>
      </c>
      <c r="Y234" s="22">
        <v>6885.5063591421413</v>
      </c>
      <c r="Z234" s="22">
        <v>65771.363131375212</v>
      </c>
      <c r="AA234" s="22">
        <v>0</v>
      </c>
      <c r="AB234" s="22">
        <v>31.346227238419516</v>
      </c>
      <c r="AC234" s="22">
        <v>27.943103436355202</v>
      </c>
      <c r="AD234" s="22">
        <v>0.83652168723770004</v>
      </c>
      <c r="AE234" s="22">
        <v>183.47670024793032</v>
      </c>
      <c r="AF234" s="22">
        <v>971.06786878504624</v>
      </c>
      <c r="AG234" s="22">
        <v>147.4146301839032</v>
      </c>
      <c r="AH234" s="22">
        <v>0</v>
      </c>
      <c r="AI234" s="22">
        <v>5455.4615342530506</v>
      </c>
      <c r="AJ234" s="22">
        <v>13.768839590445376</v>
      </c>
      <c r="AK234" s="22">
        <v>92.535418751236151</v>
      </c>
      <c r="AL234" s="22">
        <v>642.19361008588714</v>
      </c>
      <c r="AM234" s="22">
        <v>38.742733824829713</v>
      </c>
      <c r="AN234" s="22">
        <v>4043.5343642837456</v>
      </c>
      <c r="AO234" s="22">
        <v>111.69545591418868</v>
      </c>
      <c r="AP234" s="22">
        <v>97.467735611796698</v>
      </c>
      <c r="AQ234" s="22">
        <v>183.77910747672675</v>
      </c>
      <c r="AR234" s="22">
        <v>997.05082168657805</v>
      </c>
      <c r="AS234" s="22">
        <v>1787.5370293811948</v>
      </c>
      <c r="AT234" s="22">
        <v>328.34862160489246</v>
      </c>
      <c r="AU234" s="22">
        <v>86.537684354460225</v>
      </c>
      <c r="AV234" s="22">
        <v>1443.6768252437867</v>
      </c>
      <c r="AW234" s="22">
        <v>8189.0792057131248</v>
      </c>
      <c r="AX234" s="22">
        <v>482.86052668454749</v>
      </c>
      <c r="AY234" s="22">
        <v>739.67721362673603</v>
      </c>
      <c r="AZ234" s="22">
        <v>0</v>
      </c>
      <c r="BA234" s="22">
        <v>23618.861104464522</v>
      </c>
      <c r="BB234" s="22">
        <v>21.492508561713489</v>
      </c>
      <c r="BC234" s="22">
        <v>5207.4987383794942</v>
      </c>
      <c r="BD234" s="22">
        <v>217244.5450282922</v>
      </c>
    </row>
    <row r="235" spans="1:56" x14ac:dyDescent="0.3">
      <c r="A235" s="23" t="s">
        <v>50</v>
      </c>
      <c r="B235" s="22">
        <v>949.85718951875776</v>
      </c>
      <c r="C235" s="22">
        <v>75.312798970006611</v>
      </c>
      <c r="D235" s="22">
        <v>204.62709559374136</v>
      </c>
      <c r="E235" s="22">
        <v>292.7349794780867</v>
      </c>
      <c r="F235" s="22">
        <v>0</v>
      </c>
      <c r="G235" s="22">
        <v>3.9915906893793083</v>
      </c>
      <c r="H235" s="22">
        <v>0</v>
      </c>
      <c r="I235" s="22">
        <v>20200.44735053707</v>
      </c>
      <c r="J235" s="22">
        <v>38508.13783181287</v>
      </c>
      <c r="K235" s="22">
        <v>6860.8879203302704</v>
      </c>
      <c r="L235" s="22">
        <v>446.26477666018974</v>
      </c>
      <c r="M235" s="22">
        <v>0</v>
      </c>
      <c r="N235" s="22">
        <v>0</v>
      </c>
      <c r="O235" s="22">
        <v>82.90882859508632</v>
      </c>
      <c r="P235" s="22">
        <v>10.099610965536623</v>
      </c>
      <c r="Q235" s="22">
        <v>17.88977755695387</v>
      </c>
      <c r="R235" s="22">
        <v>1300.6480993637376</v>
      </c>
      <c r="S235" s="22">
        <v>32996.471528695591</v>
      </c>
      <c r="T235" s="22">
        <v>0</v>
      </c>
      <c r="U235" s="22">
        <v>4.1183969159466018</v>
      </c>
      <c r="V235" s="22">
        <v>9943.9030189229543</v>
      </c>
      <c r="W235" s="22">
        <v>14.327981423107959</v>
      </c>
      <c r="X235" s="22">
        <v>68.278981022008438</v>
      </c>
      <c r="Y235" s="22">
        <v>230.74805608760761</v>
      </c>
      <c r="Z235" s="22">
        <v>66153.861281084086</v>
      </c>
      <c r="AA235" s="22">
        <v>0</v>
      </c>
      <c r="AB235" s="22">
        <v>0</v>
      </c>
      <c r="AC235" s="22">
        <v>8.9774319693658864</v>
      </c>
      <c r="AD235" s="22">
        <v>189.05349548488391</v>
      </c>
      <c r="AE235" s="22">
        <v>123.07498140502548</v>
      </c>
      <c r="AF235" s="22">
        <v>0</v>
      </c>
      <c r="AG235" s="22">
        <v>9365.3838366690616</v>
      </c>
      <c r="AH235" s="22">
        <v>0</v>
      </c>
      <c r="AI235" s="22">
        <v>855.98467213108336</v>
      </c>
      <c r="AJ235" s="22">
        <v>994.26069021823753</v>
      </c>
      <c r="AK235" s="22">
        <v>103.97549489019954</v>
      </c>
      <c r="AL235" s="22">
        <v>501.10566420305366</v>
      </c>
      <c r="AM235" s="22">
        <v>194.29070486001274</v>
      </c>
      <c r="AN235" s="22">
        <v>73.820300905099515</v>
      </c>
      <c r="AO235" s="22">
        <v>18.114213356188021</v>
      </c>
      <c r="AP235" s="22">
        <v>611.69415991768744</v>
      </c>
      <c r="AQ235" s="22">
        <v>54.352739679529591</v>
      </c>
      <c r="AR235" s="22">
        <v>0</v>
      </c>
      <c r="AS235" s="22">
        <v>853.14107055478678</v>
      </c>
      <c r="AT235" s="22">
        <v>0</v>
      </c>
      <c r="AU235" s="22">
        <v>4.7973152086298958</v>
      </c>
      <c r="AV235" s="22">
        <v>263.78051701888938</v>
      </c>
      <c r="AW235" s="22">
        <v>78.90264957875678</v>
      </c>
      <c r="AX235" s="22">
        <v>244.46108342081399</v>
      </c>
      <c r="AY235" s="22">
        <v>732.69872107477784</v>
      </c>
      <c r="AZ235" s="22">
        <v>1445.4372443446669</v>
      </c>
      <c r="BA235" s="22">
        <v>0</v>
      </c>
      <c r="BB235" s="22">
        <v>111.07664357796796</v>
      </c>
      <c r="BC235" s="22">
        <v>33685.809253358333</v>
      </c>
      <c r="BD235" s="22">
        <v>228879.70997805003</v>
      </c>
    </row>
    <row r="236" spans="1:56" x14ac:dyDescent="0.3">
      <c r="A236" s="23" t="s">
        <v>229</v>
      </c>
      <c r="B236" s="22">
        <v>0.17726328098337965</v>
      </c>
      <c r="C236" s="22">
        <v>3.1303554639403222E-2</v>
      </c>
      <c r="D236" s="22">
        <v>249.80160922403041</v>
      </c>
      <c r="E236" s="22">
        <v>2.8467345035883964</v>
      </c>
      <c r="F236" s="22">
        <v>0</v>
      </c>
      <c r="G236" s="22">
        <v>0</v>
      </c>
      <c r="H236" s="22">
        <v>20.872529328775688</v>
      </c>
      <c r="I236" s="22">
        <v>49.680703543241663</v>
      </c>
      <c r="J236" s="22">
        <v>49.331942393367591</v>
      </c>
      <c r="K236" s="22">
        <v>0.48071173958178898</v>
      </c>
      <c r="L236" s="22">
        <v>0</v>
      </c>
      <c r="M236" s="22">
        <v>0</v>
      </c>
      <c r="N236" s="22">
        <v>7.6114543324747752E-5</v>
      </c>
      <c r="O236" s="22">
        <v>0</v>
      </c>
      <c r="P236" s="22">
        <v>0</v>
      </c>
      <c r="Q236" s="22">
        <v>0</v>
      </c>
      <c r="R236" s="22">
        <v>329.81617354583682</v>
      </c>
      <c r="S236" s="22">
        <v>2.4591521051979859</v>
      </c>
      <c r="T236" s="22">
        <v>0</v>
      </c>
      <c r="U236" s="22">
        <v>3.7557213639209113E-5</v>
      </c>
      <c r="V236" s="22">
        <v>0.12882941693412148</v>
      </c>
      <c r="W236" s="22">
        <v>0</v>
      </c>
      <c r="X236" s="22">
        <v>0</v>
      </c>
      <c r="Y236" s="22">
        <v>47.382730433462442</v>
      </c>
      <c r="Z236" s="22">
        <v>15.558138066285228</v>
      </c>
      <c r="AA236" s="22">
        <v>0</v>
      </c>
      <c r="AB236" s="22">
        <v>0</v>
      </c>
      <c r="AC236" s="22">
        <v>0</v>
      </c>
      <c r="AD236" s="22">
        <v>0</v>
      </c>
      <c r="AE236" s="22">
        <v>0.13387579254351795</v>
      </c>
      <c r="AF236" s="22">
        <v>0</v>
      </c>
      <c r="AG236" s="22">
        <v>31.322443548995793</v>
      </c>
      <c r="AH236" s="22">
        <v>0</v>
      </c>
      <c r="AI236" s="22">
        <v>21229.525429415156</v>
      </c>
      <c r="AJ236" s="22">
        <v>6.7339627626916754E-2</v>
      </c>
      <c r="AK236" s="22">
        <v>0</v>
      </c>
      <c r="AL236" s="22">
        <v>6.3993441751014374E-2</v>
      </c>
      <c r="AM236" s="22">
        <v>0</v>
      </c>
      <c r="AN236" s="22">
        <v>3.7104003927515826E-4</v>
      </c>
      <c r="AO236" s="22">
        <v>9.4177023173613015E-5</v>
      </c>
      <c r="AP236" s="22">
        <v>1.5652454129001345</v>
      </c>
      <c r="AQ236" s="22">
        <v>0</v>
      </c>
      <c r="AR236" s="22">
        <v>0</v>
      </c>
      <c r="AS236" s="22">
        <v>0.90799359747604091</v>
      </c>
      <c r="AT236" s="22">
        <v>2.1927135589461088E-2</v>
      </c>
      <c r="AU236" s="22">
        <v>1.1131350448375471E-4</v>
      </c>
      <c r="AV236" s="22">
        <v>3.173458106264794</v>
      </c>
      <c r="AW236" s="22">
        <v>28.641859651672366</v>
      </c>
      <c r="AX236" s="22">
        <v>0</v>
      </c>
      <c r="AY236" s="22">
        <v>0</v>
      </c>
      <c r="AZ236" s="22">
        <v>40.005043231456646</v>
      </c>
      <c r="BA236" s="22">
        <v>14159.683795223407</v>
      </c>
      <c r="BB236" s="22">
        <v>0</v>
      </c>
      <c r="BC236" s="22">
        <v>160.7710281277086</v>
      </c>
      <c r="BD236" s="22">
        <v>36424.451943650798</v>
      </c>
    </row>
    <row r="237" spans="1:56" x14ac:dyDescent="0.3">
      <c r="A237" s="23" t="s">
        <v>51</v>
      </c>
      <c r="B237" s="22">
        <v>1137.3234516917373</v>
      </c>
      <c r="C237" s="22">
        <v>964.03571916904627</v>
      </c>
      <c r="D237" s="22">
        <v>222.53846472590035</v>
      </c>
      <c r="E237" s="22">
        <v>86.713844892712942</v>
      </c>
      <c r="F237" s="22">
        <v>0</v>
      </c>
      <c r="G237" s="22">
        <v>272.99760816993017</v>
      </c>
      <c r="H237" s="22">
        <v>1.8258628609114043E-2</v>
      </c>
      <c r="I237" s="22">
        <v>2215.2661624061952</v>
      </c>
      <c r="J237" s="22">
        <v>13127.660360603149</v>
      </c>
      <c r="K237" s="22">
        <v>748.52378860986175</v>
      </c>
      <c r="L237" s="22">
        <v>113.5760918606758</v>
      </c>
      <c r="M237" s="22">
        <v>146.81388668474489</v>
      </c>
      <c r="N237" s="22">
        <v>509.67870251769256</v>
      </c>
      <c r="O237" s="22">
        <v>39.517892115903791</v>
      </c>
      <c r="P237" s="22">
        <v>4.1151862741067779E-3</v>
      </c>
      <c r="Q237" s="22">
        <v>43.316500692862107</v>
      </c>
      <c r="R237" s="22">
        <v>8438.5577670405964</v>
      </c>
      <c r="S237" s="22">
        <v>4329.0616056597237</v>
      </c>
      <c r="T237" s="22">
        <v>4.9213723989984102</v>
      </c>
      <c r="U237" s="22">
        <v>39.024548833931782</v>
      </c>
      <c r="V237" s="22">
        <v>7985.0647469605174</v>
      </c>
      <c r="W237" s="22">
        <v>0.8300604126110247</v>
      </c>
      <c r="X237" s="22">
        <v>58.072249512671746</v>
      </c>
      <c r="Y237" s="22">
        <v>18241.706310309222</v>
      </c>
      <c r="Z237" s="22">
        <v>3617.2628224295399</v>
      </c>
      <c r="AA237" s="22">
        <v>0</v>
      </c>
      <c r="AB237" s="22">
        <v>1.7274152535553613</v>
      </c>
      <c r="AC237" s="22">
        <v>336.12899057417013</v>
      </c>
      <c r="AD237" s="22">
        <v>2.3224354417492301</v>
      </c>
      <c r="AE237" s="22">
        <v>21.996859951610425</v>
      </c>
      <c r="AF237" s="22">
        <v>76.52203392706646</v>
      </c>
      <c r="AG237" s="22">
        <v>49.89968067007743</v>
      </c>
      <c r="AH237" s="22">
        <v>0</v>
      </c>
      <c r="AI237" s="22">
        <v>9507.3078073203906</v>
      </c>
      <c r="AJ237" s="22">
        <v>100.28441859850909</v>
      </c>
      <c r="AK237" s="22">
        <v>708.31250077295886</v>
      </c>
      <c r="AL237" s="22">
        <v>11719.050767387518</v>
      </c>
      <c r="AM237" s="22">
        <v>4.8119118247696777</v>
      </c>
      <c r="AN237" s="22">
        <v>98.253622346565919</v>
      </c>
      <c r="AO237" s="22">
        <v>4.1206544647158116</v>
      </c>
      <c r="AP237" s="22">
        <v>509.47107008380425</v>
      </c>
      <c r="AQ237" s="22">
        <v>19.655711669711962</v>
      </c>
      <c r="AR237" s="22">
        <v>362.28128960316877</v>
      </c>
      <c r="AS237" s="22">
        <v>538.34139617292101</v>
      </c>
      <c r="AT237" s="22">
        <v>29.666901532597969</v>
      </c>
      <c r="AU237" s="22">
        <v>11.070442049248268</v>
      </c>
      <c r="AV237" s="22">
        <v>737.70968843607943</v>
      </c>
      <c r="AW237" s="22">
        <v>233.5819669460098</v>
      </c>
      <c r="AX237" s="22">
        <v>6.8688838260272265</v>
      </c>
      <c r="AY237" s="22">
        <v>2452.9141417577848</v>
      </c>
      <c r="AZ237" s="22">
        <v>33942.702390368016</v>
      </c>
      <c r="BA237" s="22">
        <v>1185.1336334858365</v>
      </c>
      <c r="BB237" s="22">
        <v>11.229887651561059</v>
      </c>
      <c r="BC237" s="22">
        <v>0</v>
      </c>
      <c r="BD237" s="22">
        <v>125013.85283362954</v>
      </c>
    </row>
    <row r="238" spans="1:56" x14ac:dyDescent="0.3">
      <c r="A238" s="23" t="s">
        <v>52</v>
      </c>
      <c r="B238" s="22">
        <v>984933.1595315265</v>
      </c>
      <c r="C238" s="22">
        <v>209432.71173193405</v>
      </c>
      <c r="D238" s="22">
        <v>515732.3047776859</v>
      </c>
      <c r="E238" s="22">
        <v>83167.300103114947</v>
      </c>
      <c r="F238" s="22">
        <v>257.11638280168489</v>
      </c>
      <c r="G238" s="22">
        <v>16556.940101907883</v>
      </c>
      <c r="H238" s="22">
        <v>4255.2661628039587</v>
      </c>
      <c r="I238" s="22">
        <v>562437.99600367004</v>
      </c>
      <c r="J238" s="22">
        <v>5384663.6250862759</v>
      </c>
      <c r="K238" s="22">
        <v>1157502.2427098143</v>
      </c>
      <c r="L238" s="22">
        <v>20799.003819839731</v>
      </c>
      <c r="M238" s="22">
        <v>25562.311629278945</v>
      </c>
      <c r="N238" s="22">
        <v>265870.27301283833</v>
      </c>
      <c r="O238" s="22">
        <v>60269.940773169707</v>
      </c>
      <c r="P238" s="22">
        <v>9213.0324813905463</v>
      </c>
      <c r="Q238" s="22">
        <v>28327.577070520827</v>
      </c>
      <c r="R238" s="22">
        <v>1121863.6708614628</v>
      </c>
      <c r="S238" s="22">
        <v>2703944.6135138809</v>
      </c>
      <c r="T238" s="22">
        <v>59997.168291991613</v>
      </c>
      <c r="U238" s="22">
        <v>100357.80410853698</v>
      </c>
      <c r="V238" s="22">
        <v>1288909.7854251103</v>
      </c>
      <c r="W238" s="22">
        <v>180927.26345750038</v>
      </c>
      <c r="X238" s="22">
        <v>16562.02926844437</v>
      </c>
      <c r="Y238" s="22">
        <v>582810.32131075568</v>
      </c>
      <c r="Z238" s="22">
        <v>14570264.413869938</v>
      </c>
      <c r="AA238" s="22">
        <v>29.11280416975486</v>
      </c>
      <c r="AB238" s="22">
        <v>3232.4744187055785</v>
      </c>
      <c r="AC238" s="22">
        <v>16733.614250390452</v>
      </c>
      <c r="AD238" s="22">
        <v>31763.553230671034</v>
      </c>
      <c r="AE238" s="22">
        <v>818180.87692313292</v>
      </c>
      <c r="AF238" s="22">
        <v>24437.956619264067</v>
      </c>
      <c r="AG238" s="22">
        <v>252453.486689104</v>
      </c>
      <c r="AH238" s="22">
        <v>27505.888609044883</v>
      </c>
      <c r="AI238" s="22">
        <v>3256255.4012850095</v>
      </c>
      <c r="AJ238" s="22">
        <v>34568.766635102103</v>
      </c>
      <c r="AK238" s="22">
        <v>12413.080320102674</v>
      </c>
      <c r="AL238" s="22">
        <v>893004.7605667446</v>
      </c>
      <c r="AM238" s="22">
        <v>633421.72869255417</v>
      </c>
      <c r="AN238" s="22">
        <v>256903.489086521</v>
      </c>
      <c r="AO238" s="22">
        <v>70110.435955270383</v>
      </c>
      <c r="AP238" s="22">
        <v>1288813.9173247698</v>
      </c>
      <c r="AQ238" s="22">
        <v>190942.21575981218</v>
      </c>
      <c r="AR238" s="22">
        <v>104460.28428042166</v>
      </c>
      <c r="AS238" s="22">
        <v>465859.29629190068</v>
      </c>
      <c r="AT238" s="22">
        <v>106473.28455087457</v>
      </c>
      <c r="AU238" s="22">
        <v>33477.225785365699</v>
      </c>
      <c r="AV238" s="22">
        <v>160724.09424207851</v>
      </c>
      <c r="AW238" s="22">
        <v>81360.594892563036</v>
      </c>
      <c r="AX238" s="22">
        <v>427660.35581715946</v>
      </c>
      <c r="AY238" s="22">
        <v>404544.82348066545</v>
      </c>
      <c r="AZ238" s="22">
        <v>3204936.0236037583</v>
      </c>
      <c r="BA238" s="22">
        <v>6301320.9412703933</v>
      </c>
      <c r="BB238" s="22">
        <v>591884.19077520387</v>
      </c>
      <c r="BC238" s="22">
        <v>3919088.6357367202</v>
      </c>
      <c r="BD238" s="22">
        <v>53567178.38138368</v>
      </c>
    </row>
    <row r="241" spans="1:65" x14ac:dyDescent="0.3">
      <c r="A241" s="7" t="s">
        <v>337</v>
      </c>
      <c r="BF241" s="7" t="s">
        <v>338</v>
      </c>
    </row>
    <row r="242" spans="1:65" x14ac:dyDescent="0.3">
      <c r="A242" s="6" t="s">
        <v>86</v>
      </c>
      <c r="BF242" s="6" t="s">
        <v>86</v>
      </c>
    </row>
    <row r="243" spans="1:65" x14ac:dyDescent="0.3">
      <c r="A243" s="23" t="s">
        <v>88</v>
      </c>
      <c r="B243" s="23" t="s">
        <v>1</v>
      </c>
      <c r="C243" s="23" t="s">
        <v>2</v>
      </c>
      <c r="D243" s="23" t="s">
        <v>3</v>
      </c>
      <c r="E243" s="23" t="s">
        <v>4</v>
      </c>
      <c r="F243" s="23" t="s">
        <v>5</v>
      </c>
      <c r="G243" s="23" t="s">
        <v>6</v>
      </c>
      <c r="H243" s="23" t="s">
        <v>7</v>
      </c>
      <c r="I243" s="23" t="s">
        <v>8</v>
      </c>
      <c r="J243" s="23" t="s">
        <v>9</v>
      </c>
      <c r="K243" s="23" t="s">
        <v>360</v>
      </c>
      <c r="L243" s="23" t="s">
        <v>10</v>
      </c>
      <c r="M243" s="23" t="s">
        <v>11</v>
      </c>
      <c r="N243" s="23" t="s">
        <v>12</v>
      </c>
      <c r="O243" s="23" t="s">
        <v>13</v>
      </c>
      <c r="P243" s="23" t="s">
        <v>14</v>
      </c>
      <c r="Q243" s="23" t="s">
        <v>15</v>
      </c>
      <c r="R243" s="23" t="s">
        <v>16</v>
      </c>
      <c r="S243" s="23" t="s">
        <v>17</v>
      </c>
      <c r="T243" s="23" t="s">
        <v>18</v>
      </c>
      <c r="U243" s="23" t="s">
        <v>19</v>
      </c>
      <c r="V243" s="23" t="s">
        <v>20</v>
      </c>
      <c r="W243" s="23" t="s">
        <v>21</v>
      </c>
      <c r="X243" s="23" t="s">
        <v>22</v>
      </c>
      <c r="Y243" s="23" t="s">
        <v>23</v>
      </c>
      <c r="Z243" s="23" t="s">
        <v>24</v>
      </c>
      <c r="AA243" s="23" t="s">
        <v>25</v>
      </c>
      <c r="AB243" s="23" t="s">
        <v>26</v>
      </c>
      <c r="AC243" s="23" t="s">
        <v>27</v>
      </c>
      <c r="AD243" s="23" t="s">
        <v>28</v>
      </c>
      <c r="AE243" s="23" t="s">
        <v>29</v>
      </c>
      <c r="AF243" s="23" t="s">
        <v>30</v>
      </c>
      <c r="AG243" s="23" t="s">
        <v>31</v>
      </c>
      <c r="AH243" s="23" t="s">
        <v>32</v>
      </c>
      <c r="AI243" s="23" t="s">
        <v>33</v>
      </c>
      <c r="AJ243" s="24" t="s">
        <v>34</v>
      </c>
      <c r="AK243" s="23" t="s">
        <v>35</v>
      </c>
      <c r="AL243" s="23" t="s">
        <v>361</v>
      </c>
      <c r="AM243" s="23" t="s">
        <v>36</v>
      </c>
      <c r="AN243" s="23" t="s">
        <v>37</v>
      </c>
      <c r="AO243" s="23" t="s">
        <v>38</v>
      </c>
      <c r="AP243" s="23" t="s">
        <v>197</v>
      </c>
      <c r="AQ243" s="23" t="s">
        <v>40</v>
      </c>
      <c r="AR243" s="23" t="s">
        <v>41</v>
      </c>
      <c r="AS243" s="23" t="s">
        <v>42</v>
      </c>
      <c r="AT243" s="23" t="s">
        <v>43</v>
      </c>
      <c r="AU243" s="23" t="s">
        <v>44</v>
      </c>
      <c r="AV243" s="23" t="s">
        <v>45</v>
      </c>
      <c r="AW243" s="23" t="s">
        <v>46</v>
      </c>
      <c r="AX243" s="23" t="s">
        <v>47</v>
      </c>
      <c r="AY243" s="23" t="s">
        <v>48</v>
      </c>
      <c r="AZ243" s="23" t="s">
        <v>49</v>
      </c>
      <c r="BA243" s="23" t="s">
        <v>50</v>
      </c>
      <c r="BB243" s="23" t="s">
        <v>229</v>
      </c>
      <c r="BC243" s="24" t="s">
        <v>51</v>
      </c>
      <c r="BD243" s="23" t="s">
        <v>52</v>
      </c>
      <c r="BF243" s="1" t="s">
        <v>84</v>
      </c>
      <c r="BG243" s="12" t="s">
        <v>56</v>
      </c>
      <c r="BH243" s="12" t="s">
        <v>57</v>
      </c>
      <c r="BI243" s="12" t="s">
        <v>65</v>
      </c>
      <c r="BJ243" s="12" t="s">
        <v>58</v>
      </c>
      <c r="BK243" s="12" t="s">
        <v>59</v>
      </c>
      <c r="BL243" s="12" t="s">
        <v>60</v>
      </c>
      <c r="BM243" s="12" t="s">
        <v>61</v>
      </c>
    </row>
    <row r="244" spans="1:65" x14ac:dyDescent="0.3">
      <c r="A244" s="23" t="s">
        <v>1</v>
      </c>
      <c r="B244" s="22">
        <v>0</v>
      </c>
      <c r="C244" s="22">
        <v>19.184605480432769</v>
      </c>
      <c r="D244" s="22">
        <v>141.77262955002379</v>
      </c>
      <c r="E244" s="22">
        <v>1707.3940130817539</v>
      </c>
      <c r="F244" s="22">
        <v>51.681042682608947</v>
      </c>
      <c r="G244" s="22">
        <v>0.47617140222358273</v>
      </c>
      <c r="H244" s="22">
        <v>1.2101637924119353E-3</v>
      </c>
      <c r="I244" s="22">
        <v>204.18813854210993</v>
      </c>
      <c r="J244" s="22">
        <v>72335.896039639774</v>
      </c>
      <c r="K244" s="22">
        <v>4645.2194851329987</v>
      </c>
      <c r="L244" s="22">
        <v>0</v>
      </c>
      <c r="M244" s="22">
        <v>0</v>
      </c>
      <c r="N244" s="22">
        <v>0.59467731073420727</v>
      </c>
      <c r="O244" s="22">
        <v>1.6942823496514519</v>
      </c>
      <c r="P244" s="22">
        <v>2.7275046415417759E-4</v>
      </c>
      <c r="Q244" s="22">
        <v>29.212325950055035</v>
      </c>
      <c r="R244" s="22">
        <v>692.04007647992205</v>
      </c>
      <c r="S244" s="22">
        <v>2135.7916071958066</v>
      </c>
      <c r="T244" s="22">
        <v>3.97209122235865E-6</v>
      </c>
      <c r="U244" s="22">
        <v>0.20654459165241018</v>
      </c>
      <c r="V244" s="22">
        <v>138.06338783030577</v>
      </c>
      <c r="W244" s="22">
        <v>195.5436770045541</v>
      </c>
      <c r="X244" s="22">
        <v>0.44521733805864411</v>
      </c>
      <c r="Y244" s="22">
        <v>8.2130548807321553</v>
      </c>
      <c r="Z244" s="22">
        <v>3451.5970333995188</v>
      </c>
      <c r="AA244" s="22">
        <v>0</v>
      </c>
      <c r="AB244" s="22">
        <v>0.40828215837227338</v>
      </c>
      <c r="AC244" s="22">
        <v>0.46587002825725632</v>
      </c>
      <c r="AD244" s="22">
        <v>1.2580936931617298E-2</v>
      </c>
      <c r="AE244" s="22">
        <v>997.84584613072957</v>
      </c>
      <c r="AF244" s="22">
        <v>0</v>
      </c>
      <c r="AG244" s="22">
        <v>1312.8263032089162</v>
      </c>
      <c r="AH244" s="22">
        <v>0</v>
      </c>
      <c r="AI244" s="22">
        <v>525.6544825880203</v>
      </c>
      <c r="AJ244" s="22">
        <v>6842.2461343325749</v>
      </c>
      <c r="AK244" s="22">
        <v>0.15767104651796113</v>
      </c>
      <c r="AL244" s="22">
        <v>114.30687154258511</v>
      </c>
      <c r="AM244" s="22">
        <v>92.307192289710784</v>
      </c>
      <c r="AN244" s="22">
        <v>0.87316107390692232</v>
      </c>
      <c r="AO244" s="22">
        <v>6.7544977885804587E-3</v>
      </c>
      <c r="AP244" s="22">
        <v>246.52156879410148</v>
      </c>
      <c r="AQ244" s="22">
        <v>0.29494052639877477</v>
      </c>
      <c r="AR244" s="22">
        <v>1.3041886402406642</v>
      </c>
      <c r="AS244" s="22">
        <v>872.22701551003684</v>
      </c>
      <c r="AT244" s="22">
        <v>2.0637633978402018E-2</v>
      </c>
      <c r="AU244" s="22">
        <v>8.5560124270377372E-6</v>
      </c>
      <c r="AV244" s="22">
        <v>226.00101977121162</v>
      </c>
      <c r="AW244" s="22">
        <v>1.0663678210964438</v>
      </c>
      <c r="AX244" s="22">
        <v>1944.7087246811748</v>
      </c>
      <c r="AY244" s="22">
        <v>3.8547038579477886</v>
      </c>
      <c r="AZ244" s="22">
        <v>447.09208445358183</v>
      </c>
      <c r="BA244" s="22">
        <v>13653.217470483716</v>
      </c>
      <c r="BB244" s="22">
        <v>6.1385310428464663</v>
      </c>
      <c r="BC244" s="22">
        <v>13142.393750049439</v>
      </c>
      <c r="BD244" s="22">
        <v>126191.16765838536</v>
      </c>
      <c r="BF244" s="12" t="s">
        <v>62</v>
      </c>
      <c r="BG244" s="13">
        <f>B244+AJ244+B278+AJ278</f>
        <v>7325.551212706755</v>
      </c>
      <c r="BH244" s="13">
        <f>SUM(C244,D244,G244,L244:U244,X244:Y244,AB244:AD244,AF244,AI244,AK244,AN244:AO244,AQ244,AT244:AW244,AZ244,AR244)+SUM(C278,D278,G278,L278:U278,X278:Y278,AB278:AD278,AF278,AI278,AK278,AN278:AO278,AQ278,AT278:AW278,AZ278,AR278)</f>
        <v>4249.6740684759443</v>
      </c>
      <c r="BI244" s="13">
        <f>SUM(F244,H244,V244:W244,AA244,AE244,AH244,AM244,AS244,AX244,BB244,AY244)+SUM(F278,H278,V278:W278,AA278,AE278,AH278,AM278,AS278,AX278,BB278,AY278)</f>
        <v>4414.4445065726995</v>
      </c>
      <c r="BJ244" s="13">
        <f>SUM(E244,I244,AG244,BA244)+SUM(E278,I278,AG278,BA278)</f>
        <v>16965.832316934408</v>
      </c>
      <c r="BK244" s="13">
        <f>SUM(J244:K244,Z244,AL244,AP244)+SUM(J278:K278,Z278,AL278,AP278)</f>
        <v>80808.130165669645</v>
      </c>
      <c r="BL244" s="13">
        <f>BC244+BC278</f>
        <v>15359.259526543367</v>
      </c>
      <c r="BM244" s="13">
        <f>SUM(BG244:BL244)</f>
        <v>129122.89179690281</v>
      </c>
    </row>
    <row r="245" spans="1:65" x14ac:dyDescent="0.3">
      <c r="A245" s="23" t="s">
        <v>2</v>
      </c>
      <c r="B245" s="22">
        <v>1493.0590808959478</v>
      </c>
      <c r="C245" s="22">
        <v>0</v>
      </c>
      <c r="D245" s="22">
        <v>971.73300546042037</v>
      </c>
      <c r="E245" s="22">
        <v>684.77994563897585</v>
      </c>
      <c r="F245" s="22">
        <v>0</v>
      </c>
      <c r="G245" s="22">
        <v>215.08992518466499</v>
      </c>
      <c r="H245" s="22">
        <v>4.7174005438933582E-4</v>
      </c>
      <c r="I245" s="22">
        <v>77.516290656019521</v>
      </c>
      <c r="J245" s="22">
        <v>17602.460828231306</v>
      </c>
      <c r="K245" s="22">
        <v>1291.4314345291357</v>
      </c>
      <c r="L245" s="22">
        <v>5110.2911989808417</v>
      </c>
      <c r="M245" s="22">
        <v>701.95770123124657</v>
      </c>
      <c r="N245" s="22">
        <v>1947.5772601106362</v>
      </c>
      <c r="O245" s="22">
        <v>698.77334288680004</v>
      </c>
      <c r="P245" s="22">
        <v>37.806362384764569</v>
      </c>
      <c r="Q245" s="22">
        <v>340.18433594956781</v>
      </c>
      <c r="R245" s="22">
        <v>4928.6734648169786</v>
      </c>
      <c r="S245" s="22">
        <v>54396.404293978878</v>
      </c>
      <c r="T245" s="22">
        <v>336.31654644941199</v>
      </c>
      <c r="U245" s="22">
        <v>13470.652130524915</v>
      </c>
      <c r="V245" s="22">
        <v>168.26295114684515</v>
      </c>
      <c r="W245" s="22">
        <v>147.1846777843208</v>
      </c>
      <c r="X245" s="22">
        <v>20.101434875097723</v>
      </c>
      <c r="Y245" s="22">
        <v>35611.318529502067</v>
      </c>
      <c r="Z245" s="22">
        <v>413.70634781165876</v>
      </c>
      <c r="AA245" s="22">
        <v>0</v>
      </c>
      <c r="AB245" s="22">
        <v>51.739559584419354</v>
      </c>
      <c r="AC245" s="22">
        <v>10.882612724131764</v>
      </c>
      <c r="AD245" s="22">
        <v>82.789074456760687</v>
      </c>
      <c r="AE245" s="22">
        <v>7098.3805889050627</v>
      </c>
      <c r="AF245" s="22">
        <v>0</v>
      </c>
      <c r="AG245" s="22">
        <v>351.50573252950585</v>
      </c>
      <c r="AH245" s="22">
        <v>0</v>
      </c>
      <c r="AI245" s="22">
        <v>3675.7201293924318</v>
      </c>
      <c r="AJ245" s="22">
        <v>5.8641310612777255</v>
      </c>
      <c r="AK245" s="22">
        <v>2610.9772830859315</v>
      </c>
      <c r="AL245" s="22">
        <v>189.91014245198815</v>
      </c>
      <c r="AM245" s="22">
        <v>4.4716020023258674</v>
      </c>
      <c r="AN245" s="22">
        <v>14564.724380872904</v>
      </c>
      <c r="AO245" s="22">
        <v>763.02961539387945</v>
      </c>
      <c r="AP245" s="22">
        <v>31.898356216282551</v>
      </c>
      <c r="AQ245" s="22">
        <v>91746.82880681222</v>
      </c>
      <c r="AR245" s="22">
        <v>1344.3955240372322</v>
      </c>
      <c r="AS245" s="22">
        <v>1108.7685198374177</v>
      </c>
      <c r="AT245" s="22">
        <v>2411.4099923405865</v>
      </c>
      <c r="AU245" s="22">
        <v>54353.054072955681</v>
      </c>
      <c r="AV245" s="22">
        <v>70.820639471547551</v>
      </c>
      <c r="AW245" s="22">
        <v>5405.4508365106622</v>
      </c>
      <c r="AX245" s="22">
        <v>17.784320051040901</v>
      </c>
      <c r="AY245" s="22">
        <v>2930.4445129281767</v>
      </c>
      <c r="AZ245" s="22">
        <v>2825.9305629076075</v>
      </c>
      <c r="BA245" s="22">
        <v>5042.1099482832915</v>
      </c>
      <c r="BB245" s="22">
        <v>2.109917480316835</v>
      </c>
      <c r="BC245" s="22">
        <v>30704.338282758075</v>
      </c>
      <c r="BD245" s="22">
        <v>368070.62070582132</v>
      </c>
      <c r="BF245" s="12" t="s">
        <v>63</v>
      </c>
      <c r="BG245" s="13">
        <f>BG250-SUM(BG246:BG249,BG244)</f>
        <v>62248.262427107227</v>
      </c>
      <c r="BH245" s="13">
        <f t="shared" ref="BH245:BM245" si="4">BH250-SUM(BH246:BH249,BH244)</f>
        <v>14530504.650985744</v>
      </c>
      <c r="BI245" s="13">
        <f t="shared" si="4"/>
        <v>517366.836567163</v>
      </c>
      <c r="BJ245" s="13">
        <f t="shared" si="4"/>
        <v>901837.78216462303</v>
      </c>
      <c r="BK245" s="13">
        <f t="shared" si="4"/>
        <v>2353851.53586662</v>
      </c>
      <c r="BL245" s="13">
        <f t="shared" si="4"/>
        <v>1201031.5429833857</v>
      </c>
      <c r="BM245" s="13">
        <f t="shared" si="4"/>
        <v>19566840.610994641</v>
      </c>
    </row>
    <row r="246" spans="1:65" x14ac:dyDescent="0.3">
      <c r="A246" s="23" t="s">
        <v>3</v>
      </c>
      <c r="B246" s="22">
        <v>6.772364676417701</v>
      </c>
      <c r="C246" s="22">
        <v>1037.3876391919421</v>
      </c>
      <c r="D246" s="22">
        <v>0</v>
      </c>
      <c r="E246" s="22">
        <v>9.9392986096001277</v>
      </c>
      <c r="F246" s="22">
        <v>0</v>
      </c>
      <c r="G246" s="22">
        <v>2742.2406951368566</v>
      </c>
      <c r="H246" s="22">
        <v>6.7051725442492463E-4</v>
      </c>
      <c r="I246" s="22">
        <v>89.294393149384376</v>
      </c>
      <c r="J246" s="22">
        <v>1241.0975817127464</v>
      </c>
      <c r="K246" s="22">
        <v>29.899371855807317</v>
      </c>
      <c r="L246" s="22">
        <v>4.4899296710120922</v>
      </c>
      <c r="M246" s="22">
        <v>5.6255149963653457</v>
      </c>
      <c r="N246" s="22">
        <v>247.72197061917669</v>
      </c>
      <c r="O246" s="22">
        <v>4897.687499421897</v>
      </c>
      <c r="P246" s="22">
        <v>240.70929901121153</v>
      </c>
      <c r="Q246" s="22">
        <v>190.26848540569986</v>
      </c>
      <c r="R246" s="22">
        <v>307106.50192879664</v>
      </c>
      <c r="S246" s="22">
        <v>190351.14082746382</v>
      </c>
      <c r="T246" s="22">
        <v>61.374323191152115</v>
      </c>
      <c r="U246" s="22">
        <v>3794.8460560907447</v>
      </c>
      <c r="V246" s="22">
        <v>67.951444490825807</v>
      </c>
      <c r="W246" s="22">
        <v>0.74071470357978775</v>
      </c>
      <c r="X246" s="22">
        <v>101.06613297197616</v>
      </c>
      <c r="Y246" s="22">
        <v>3116.0857250636382</v>
      </c>
      <c r="Z246" s="22">
        <v>3720.0774678491402</v>
      </c>
      <c r="AA246" s="22">
        <v>0</v>
      </c>
      <c r="AB246" s="22">
        <v>5.7398813941458773</v>
      </c>
      <c r="AC246" s="22">
        <v>20.408566025322347</v>
      </c>
      <c r="AD246" s="22">
        <v>10369.185076158483</v>
      </c>
      <c r="AE246" s="22">
        <v>17.646430381090642</v>
      </c>
      <c r="AF246" s="22">
        <v>5.7478088006341581</v>
      </c>
      <c r="AG246" s="22">
        <v>9.268895597350161</v>
      </c>
      <c r="AH246" s="22">
        <v>0</v>
      </c>
      <c r="AI246" s="22">
        <v>73428.82006577641</v>
      </c>
      <c r="AJ246" s="22">
        <v>1.3720114477425131E-2</v>
      </c>
      <c r="AK246" s="22">
        <v>7.3039103226631124</v>
      </c>
      <c r="AL246" s="22">
        <v>25.551678808073508</v>
      </c>
      <c r="AM246" s="22">
        <v>11.088326238769779</v>
      </c>
      <c r="AN246" s="22">
        <v>601.02064498628295</v>
      </c>
      <c r="AO246" s="22">
        <v>11285.2516252553</v>
      </c>
      <c r="AP246" s="22">
        <v>1.1262540370472696</v>
      </c>
      <c r="AQ246" s="22">
        <v>2266.0842360124525</v>
      </c>
      <c r="AR246" s="22">
        <v>207.73498128628697</v>
      </c>
      <c r="AS246" s="22">
        <v>106.93620662507064</v>
      </c>
      <c r="AT246" s="22">
        <v>68.841815181464497</v>
      </c>
      <c r="AU246" s="22">
        <v>437.15526952270835</v>
      </c>
      <c r="AV246" s="22">
        <v>1261.8437215204217</v>
      </c>
      <c r="AW246" s="22">
        <v>1086.8142745313419</v>
      </c>
      <c r="AX246" s="22">
        <v>3256.647507484884</v>
      </c>
      <c r="AY246" s="22">
        <v>23397.970298232696</v>
      </c>
      <c r="AZ246" s="22">
        <v>282072.00567283813</v>
      </c>
      <c r="BA246" s="22">
        <v>2305.5645798642977</v>
      </c>
      <c r="BB246" s="22">
        <v>18.335817671633325</v>
      </c>
      <c r="BC246" s="22">
        <v>17308.488548316484</v>
      </c>
      <c r="BD246" s="22">
        <v>948645.51514758077</v>
      </c>
      <c r="BF246" s="12" t="s">
        <v>65</v>
      </c>
      <c r="BG246" s="13">
        <f>B248+AJ248+B250+AJ250+B264+AJ264+B265+AJ265+B269+AJ269+B273+AJ273+B276+AJ276+B281+AJ281+B287+AJ287+B292+AJ292+B293+AJ293+B296+AJ296</f>
        <v>4404.7005972093712</v>
      </c>
      <c r="BH246" s="13">
        <f>SUM(C248,D248,G248,L248:U248,X248:Y248,AB248:AD248,AF248,AI248,AK248,AN248:AO248,AQ248,AT248:AW248,AZ248,AR248)+SUM(C250,D250,G250,L250:U250,X250:Y250,AB250:AD250,AF250,AI250,AK250,AN250:AO250,AQ250,AT250:AW250,AZ250,AR250)+SUM(C264,D264,G264,L264:U264,X264:Y264,AB264:AD264,AF264,AI264,AK264,AN264:AO264,AQ264,AT264:AW264,AZ264,AR264)+SUM(C265,D265,G265,L265:U265,X265:Y265,AB265:AD265,AF265,AI265,AK265,AN265:AO265,AQ265,AT265:AW265,AZ265,AR265)+SUM(C269,D269,G269,L269:U269,X269:Y269,AB269:AD269,AF269,AI269,AK269,AN269:AO269,AQ269,AT269:AW269,AZ269,AR269)+SUM(C273,D273,G273,L273:U273,X273:Y273,AB273:AD273,AF273,AI273,AK273,AN273:AO273,AQ273,AT273:AW273,AZ273,AR273)+SUM(C276,D276,G276,L276:U276,X276:Y276,AB276:AD276,AF276,AI276,AK276,AN276:AO276,AQ276,AT276:AW276,AZ276,AR276)+SUM(C281,D281,G281,L281:U281,X281:Y281,AB281:AD281,AF281,AI281,AK281,AN281:AO281,AQ281,AT281:AW281,AZ281,AR281)+SUM(C287,D287,G287,L287:U287,X287:Y287,AB287:AD287,AF287,AI287,AK287,AN287:AO287,AQ287,AT287:AW287,AZ287,AR287)+SUM(C292,D292,G292,L292:U292,X292:Y292,AB292:AD292,AF292,AI292,AK292,AN292:AO292,AQ292,AT292:AW292,AZ292,AR292)+SUM(C293,D293,G293,L293:U293,X293:Y293,AB293:AD293,AF293,AI293,AK293,AN293:AO293,AQ293,AT293:AW293,AZ293,AR293)+SUM(C296,D296,G296,L296:U296,X296:Y296,AB296:AD296,AF296,AI296,AK296,AN296:AO296,AQ296,AT296:AW296,AZ296,AR296)</f>
        <v>570579.69998259493</v>
      </c>
      <c r="BI246" s="13">
        <f>SUM(F248,H248,V248:W248,AA248,AE248,AH248,AM248,AS248,AX248,BB248,AY248)+SUM(F250,H250,V250:W250,AA250,AE250,AH250,AM250,AS250,AX250,BB250,AY250)+SUM(F264,H264,V264:W264,AA264,AE264,AH264,AM264,AS264,AX264,BB264,AY264)+SUM(F265,H265,V265:W265,AA265,AE265,AH265,AM265,AS265,AX265,BB265,AY265)+SUM(F269,H269,V269:W269,AA269,AE269,AH269,AM269,AS269,AX269,BB269,AY269)+SUM(F273,H273,V273:W273,AA273,AE273,AH273,AM273,AS273,AX273,BB273,AY273)+SUM(F276,H276,V276:W276,AA276,AE276,AH276,AM276,AS276,AX276,BB276,AY276)+SUM(F281,H281,V281:W281,AA281,AE281,AH281,AM281,AS281,AX281,BB281,AY281)+SUM(F287,H287,V287:W287,AA287,AE287,AH287,AM287,AS287,AX287,BB287,AY287)+SUM(F292,H292,V292:W292,AA292,AE292,AH292,AM292,AS292,AX292,BB292,AY292)+SUM(F293,H293,V293:W293,AA293,AE293,AH293,AM293,AS293,AX293,BB293,AY293)+SUM(F296,H296,V296:W296,AA296,AE296,AH296,AM296,AS296,AX296,BB296,AY296)</f>
        <v>56736.160068988771</v>
      </c>
      <c r="BJ246" s="13">
        <f>SUM(E248,I248,AG248,BA248)+SUM(E250,I250,AG250,BA250)+SUM(E264,I264,AG264,BA264)+SUM(E265,I265,AG265,BA265)+SUM(E269,I269,AG269,BA269)+SUM(E273,I273,AG273,BA273)+SUM(E276,I276,AG276,BA276)+SUM(E281,I281,AG281,BA281)+SUM(E287,I287,AG287,BA287)+SUM(E292,I292,AG292,BA292)+SUM(E293,I293,AG293,BA293)+SUM(E296,I296,AG296,BA296)</f>
        <v>982788.83484055358</v>
      </c>
      <c r="BK246" s="13">
        <f>SUM(J248:K248,Z248,AL248,AP248)+SUM(J250:K250,Z250,AL250,AP250)+SUM(J264:K264,Z264,AL264,AP264)+SUM(J265:K265,Z265,AL265,AP265)+SUM(J269:K269,Z269,AL269,AP269)+SUM(J273:K273,Z273,AL273,AP273)+SUM(J276:K276,Z276,AL276,AP276)+SUM(J281:K281,Z281,AL281,AP281)+SUM(J287:K287,Z287,AL287,AP287)+SUM(J292:K292,Z292,AL292,AP292)+SUM(J293:K293,Z293,AL293,AP293)+SUM(J296:K296,Z296,AL296,AP296)</f>
        <v>3663265.5361095145</v>
      </c>
      <c r="BL246" s="13">
        <f>BC248+BC250+BC264+BC265+BC269+BC273+BC276+BC281+BC287+BC292+BC293+BC296</f>
        <v>62112.109252471288</v>
      </c>
      <c r="BM246" s="13">
        <f>SUM(BG246:BL246)</f>
        <v>5339887.0408513322</v>
      </c>
    </row>
    <row r="247" spans="1:65" x14ac:dyDescent="0.3">
      <c r="A247" s="23" t="s">
        <v>4</v>
      </c>
      <c r="B247" s="22">
        <v>4.0594223616399901E-4</v>
      </c>
      <c r="C247" s="22">
        <v>7.1686786455186569E-5</v>
      </c>
      <c r="D247" s="22">
        <v>2.4912472666417299E-4</v>
      </c>
      <c r="E247" s="22">
        <v>0</v>
      </c>
      <c r="F247" s="22">
        <v>0</v>
      </c>
      <c r="G247" s="22">
        <v>0</v>
      </c>
      <c r="H247" s="22">
        <v>0</v>
      </c>
      <c r="I247" s="22">
        <v>0.11377142394444988</v>
      </c>
      <c r="J247" s="22">
        <v>39.358184297064874</v>
      </c>
      <c r="K247" s="22">
        <v>1.1008551654553543E-3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4.3160114544437495E-2</v>
      </c>
      <c r="S247" s="22">
        <v>54.836330009377569</v>
      </c>
      <c r="T247" s="22">
        <v>0</v>
      </c>
      <c r="U247" s="22">
        <v>0</v>
      </c>
      <c r="V247" s="22">
        <v>1.0122206840407509E-2</v>
      </c>
      <c r="W247" s="22">
        <v>0</v>
      </c>
      <c r="X247" s="22">
        <v>0</v>
      </c>
      <c r="Y247" s="22">
        <v>1.5867051474840969E-4</v>
      </c>
      <c r="Z247" s="22">
        <v>1.9257731871607377E-2</v>
      </c>
      <c r="AA247" s="22">
        <v>0</v>
      </c>
      <c r="AB247" s="22">
        <v>0</v>
      </c>
      <c r="AC247" s="22">
        <v>0</v>
      </c>
      <c r="AD247" s="22">
        <v>0</v>
      </c>
      <c r="AE247" s="22">
        <v>3.0658260578195445E-4</v>
      </c>
      <c r="AF247" s="22">
        <v>0</v>
      </c>
      <c r="AG247" s="22">
        <v>7.4781485640814873</v>
      </c>
      <c r="AH247" s="22">
        <v>0</v>
      </c>
      <c r="AI247" s="22">
        <v>7.4351048603413553E-4</v>
      </c>
      <c r="AJ247" s="22">
        <v>1.5421128882232881E-4</v>
      </c>
      <c r="AK247" s="22">
        <v>0</v>
      </c>
      <c r="AL247" s="22">
        <v>1.4654834718236471E-4</v>
      </c>
      <c r="AM247" s="22">
        <v>0</v>
      </c>
      <c r="AN247" s="22">
        <v>0</v>
      </c>
      <c r="AO247" s="22">
        <v>0</v>
      </c>
      <c r="AP247" s="22">
        <v>3.5844943156484728E-3</v>
      </c>
      <c r="AQ247" s="22">
        <v>0</v>
      </c>
      <c r="AR247" s="22">
        <v>0</v>
      </c>
      <c r="AS247" s="22">
        <v>2.8045884826765228E-4</v>
      </c>
      <c r="AT247" s="22">
        <v>5.0214293701872858E-5</v>
      </c>
      <c r="AU247" s="22">
        <v>0</v>
      </c>
      <c r="AV247" s="22">
        <v>11.269215641985046</v>
      </c>
      <c r="AW247" s="22">
        <v>3.7630892095583032E-4</v>
      </c>
      <c r="AX247" s="22">
        <v>0</v>
      </c>
      <c r="AY247" s="22">
        <v>0</v>
      </c>
      <c r="AZ247" s="22">
        <v>2.1590924624567753E-2</v>
      </c>
      <c r="BA247" s="22">
        <v>32.426420583668801</v>
      </c>
      <c r="BB247" s="22">
        <v>0</v>
      </c>
      <c r="BC247" s="22">
        <v>239.37478530950781</v>
      </c>
      <c r="BD247" s="22">
        <v>384.95861541604694</v>
      </c>
      <c r="BF247" s="12" t="s">
        <v>64</v>
      </c>
      <c r="BG247" s="13">
        <f>B247+AJ247+B251+AJ251+B275+AJ275+B295+AJ295</f>
        <v>6139.4922002471712</v>
      </c>
      <c r="BH247" s="13">
        <f>SUM(C247,D247,G247,L247:U247,X247:Y247,AB247:AD247,AF247,AI247,AK247,AN247:AO247,AQ247,AT247:AW247,AZ247,AR247)+SUM(C251,D251,G251,L251:U251,X251:Y251,AB251:AD251,AF251,AI251,AK251,AN251:AO251,AQ251,AT251:AW251,AZ251,AR251)+SUM(C275,D275,G275,L275:U275,X275:Y275,AB275:AD275,AF275,AI275,AK275,AN275:AO275,AQ275,AT275:AW275,AZ275,AR275)+SUM(C295,D295,G295,L295:U295,X295:Y295,AB295:AD295,AF295,AI295,AK295,AN295:AO295,AQ295,AT295:AW295,AZ295,AR295)</f>
        <v>173910.02307301344</v>
      </c>
      <c r="BI247" s="13">
        <f>SUM(F247,H247,V247:W247,AA247,AE247,AH247,AM247,AS247,AX247,BB247,AY247)+SUM(F251,H251,V251:W251,AA251,AE251,AH251,AM251,AS251,AX251,BB251,AY251)+SUM(F275,H275,V275:W275,AA275,AE275,AH275,AM275,AS275,AX275,BB275,AY275)+SUM(F295,H295,V295:W295,AA295,AE295,AH295,AM295,AS295,AX295,BB295,AY295)</f>
        <v>56676.382709565398</v>
      </c>
      <c r="BJ247" s="13">
        <f>SUM(E247,I247,AG247,BA247)+SUM(E251,I251,AG251,BA251)+SUM(E275,I275,AG275,BA275)+SUM(E295,I295,AG295,BA295)</f>
        <v>373953.33433893893</v>
      </c>
      <c r="BK247" s="13">
        <f>SUM(J247:K247,Z247,AL247,AP247)+SUM(J251:K251,Z251,AL251,AP251)+SUM(J275:K275,Z275,AL275,AP275)+SUM(J295:K295,Z295,AL295,AP295)</f>
        <v>355690.41098231083</v>
      </c>
      <c r="BL247" s="13">
        <f>BC247+BC251+BC275+BC295</f>
        <v>116239.8523408576</v>
      </c>
      <c r="BM247" s="13">
        <f>SUM(BG247:BL247)</f>
        <v>1082609.4956449333</v>
      </c>
    </row>
    <row r="248" spans="1:65" x14ac:dyDescent="0.3">
      <c r="A248" s="23" t="s">
        <v>5</v>
      </c>
      <c r="B248" s="22">
        <v>0</v>
      </c>
      <c r="C248" s="22">
        <v>0</v>
      </c>
      <c r="D248" s="22">
        <v>0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0</v>
      </c>
      <c r="AQ248" s="22"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v>0</v>
      </c>
      <c r="AW248" s="22"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v>0</v>
      </c>
      <c r="BC248" s="22">
        <v>0</v>
      </c>
      <c r="BD248" s="22">
        <v>0</v>
      </c>
      <c r="BF248" s="12" t="s">
        <v>59</v>
      </c>
      <c r="BG248" s="13">
        <f>B252+AJ252+B253+AJ253+B268+AJ268+B280+AJ280+B284+AJ284</f>
        <v>230115.55750993348</v>
      </c>
      <c r="BH248" s="13">
        <f>SUM(C252,D252,G252,L252:U252,X252:Y252,AB252:AD252,AF252,AI252,AK252,AN252:AO252,AQ252,AT252:AW252,AZ252,AR252)+SUM(C253,D253,G253,L253:U253,X253:Y253,AB253:AD253,AF253,AI253,AK253,AN253:AO253,AQ253,AT253:AW253,AZ253,AR253)+SUM(C268,D268,G268,L268:U268,X268:Y268,AB268:AD268,AF268,AI268,AK268,AN268:AO268,AQ268,AT268:AW268,AZ268,AR268)+SUM(C280,D280,G280,L280:U280,X280:Y280,AB280:AD280,AF280,AI280,AK280,AN280:AO280,AQ280,AT280:AW280,AZ280,AR280)+SUM(C284,D284,G284,L284:U284,X284:Y284,AB284:AD284,AF284,AI284,AK284,AN284:AO284,AQ284,AT284:AW284,AZ284,AR284)</f>
        <v>1852281.9364868572</v>
      </c>
      <c r="BI248" s="13">
        <f>SUM(F252,H252,V252:W252,AA252,AE252,AH252,AM252,AS252,AX252,BB252,AY252)+SUM(F253,H253,V253:W253,AA253,AE253,AH253,AM253,AS253,AX253,BB253,AY253)+SUM(F268,H268,V268:W268,AA268,AE268,AH268,AM268,AS268,AX268,BB268,AY268)+SUM(F280,H280,V280:W280,AA280,AE280,AH280,AM280,AS280,AX280,BB280,AY280)+SUM(F284,H284,V284:W284,AA284,AE284,AH284,AM284,AS284,AX284,BB284,AY284)</f>
        <v>1071770.9807683255</v>
      </c>
      <c r="BJ248" s="13">
        <f>SUM(E252,I252,AG252,BA252)+SUM(E253,I253,AG253,BA253)+SUM(E268,I268,AG268,BA268)+SUM(E280,I280,AG280,BA280)+SUM(E284,I284,AG284,BA284)</f>
        <v>1489002.7144580302</v>
      </c>
      <c r="BK248" s="13">
        <f>SUM(J252:K252,Z252,AL252,AP252)+SUM(J253:K253,Z253,AL253,AP253)+SUM(J268:K268,Z268,AL268,AP268)+SUM(J280:K280,Z280,AL280,AP280)+SUM(J284:K284,Z284,AL284,AP284)</f>
        <v>4886050.4847517563</v>
      </c>
      <c r="BL248" s="13">
        <f>BC252+BC253+BC268+BC280+BC284</f>
        <v>799294.48364450014</v>
      </c>
      <c r="BM248" s="13">
        <f>SUM(BG248:BL248)</f>
        <v>10328516.157619402</v>
      </c>
    </row>
    <row r="249" spans="1:65" x14ac:dyDescent="0.3">
      <c r="A249" s="23" t="s">
        <v>6</v>
      </c>
      <c r="B249" s="22">
        <v>6.0836247462457502E-3</v>
      </c>
      <c r="C249" s="22">
        <v>27.407989392792956</v>
      </c>
      <c r="D249" s="22">
        <v>38.408355666452856</v>
      </c>
      <c r="E249" s="22">
        <v>9.1780140751781225</v>
      </c>
      <c r="F249" s="22">
        <v>0</v>
      </c>
      <c r="G249" s="22">
        <v>0</v>
      </c>
      <c r="H249" s="22">
        <v>0</v>
      </c>
      <c r="I249" s="22">
        <v>1.7050274360819373</v>
      </c>
      <c r="J249" s="22">
        <v>9.4634200595072304</v>
      </c>
      <c r="K249" s="22">
        <v>1.6497888443150362E-2</v>
      </c>
      <c r="L249" s="22">
        <v>0</v>
      </c>
      <c r="M249" s="22">
        <v>147.87067990446053</v>
      </c>
      <c r="N249" s="22">
        <v>3.4288566859520831E-5</v>
      </c>
      <c r="O249" s="22">
        <v>0</v>
      </c>
      <c r="P249" s="22">
        <v>0</v>
      </c>
      <c r="Q249" s="22">
        <v>2.1881855692383838</v>
      </c>
      <c r="R249" s="22">
        <v>26.252665895850491</v>
      </c>
      <c r="S249" s="22">
        <v>1526.8767025470756</v>
      </c>
      <c r="T249" s="22">
        <v>6498.2938775492112</v>
      </c>
      <c r="U249" s="22">
        <v>1.6919014089474564E-5</v>
      </c>
      <c r="V249" s="22">
        <v>3.8304704077495848</v>
      </c>
      <c r="W249" s="22">
        <v>5.8526320614359966</v>
      </c>
      <c r="X249" s="22">
        <v>0</v>
      </c>
      <c r="Y249" s="22">
        <v>21.316440934206984</v>
      </c>
      <c r="Z249" s="22">
        <v>0.28860464305898254</v>
      </c>
      <c r="AA249" s="22">
        <v>0</v>
      </c>
      <c r="AB249" s="22">
        <v>0</v>
      </c>
      <c r="AC249" s="22">
        <v>0</v>
      </c>
      <c r="AD249" s="22">
        <v>0</v>
      </c>
      <c r="AE249" s="22">
        <v>4.5945786398784508E-3</v>
      </c>
      <c r="AF249" s="22">
        <v>0</v>
      </c>
      <c r="AG249" s="22">
        <v>1.0749772408050084</v>
      </c>
      <c r="AH249" s="22">
        <v>0</v>
      </c>
      <c r="AI249" s="22">
        <v>1.128931489249929E-2</v>
      </c>
      <c r="AJ249" s="22">
        <v>2.3110766243376463E-3</v>
      </c>
      <c r="AK249" s="22">
        <v>0</v>
      </c>
      <c r="AL249" s="22">
        <v>2.1962364888778586E-3</v>
      </c>
      <c r="AM249" s="22">
        <v>0</v>
      </c>
      <c r="AN249" s="22">
        <v>1.671484927652315E-4</v>
      </c>
      <c r="AO249" s="22">
        <v>4.2425468440919323E-5</v>
      </c>
      <c r="AP249" s="22">
        <v>5.371877173344055E-2</v>
      </c>
      <c r="AQ249" s="22">
        <v>4152.7263439201779</v>
      </c>
      <c r="AR249" s="22">
        <v>0</v>
      </c>
      <c r="AS249" s="22">
        <v>6.6692154094371014</v>
      </c>
      <c r="AT249" s="22">
        <v>7.5253297776226285E-4</v>
      </c>
      <c r="AU249" s="22">
        <v>5.0145220271167451E-5</v>
      </c>
      <c r="AV249" s="22">
        <v>0.1090623437867434</v>
      </c>
      <c r="AW249" s="22">
        <v>66.275778533249706</v>
      </c>
      <c r="AX249" s="22">
        <v>3.3718148891258131</v>
      </c>
      <c r="AY249" s="22">
        <v>7.6384102827396381E-4</v>
      </c>
      <c r="AZ249" s="22">
        <v>1.2627640354076346</v>
      </c>
      <c r="BA249" s="22">
        <v>485.95884348108723</v>
      </c>
      <c r="BB249" s="22">
        <v>0</v>
      </c>
      <c r="BC249" s="22">
        <v>306.35568744004314</v>
      </c>
      <c r="BD249" s="22">
        <v>13342.836072227754</v>
      </c>
      <c r="BF249" s="12" t="s">
        <v>60</v>
      </c>
      <c r="BG249" s="13">
        <f>B297+AJ297</f>
        <v>3553.5761341984471</v>
      </c>
      <c r="BH249" s="13">
        <f>SUM(C297,D297,G297,L297:U297,X297:Y297,AB297:AD297,AF297,AI297,AK297,AN297:AO297,AQ297,AT297:AW297,AZ297,AR297)</f>
        <v>228256.62713609872</v>
      </c>
      <c r="BI249" s="13">
        <f>SUM(F297,H297,V297:W297,AA297,AE297,AH297,AM297,AS297,AX297,BB297,AY297)</f>
        <v>31647.978076265688</v>
      </c>
      <c r="BJ249" s="13">
        <f>SUM(E297,I297,AG297,BA297)</f>
        <v>10155.919679563864</v>
      </c>
      <c r="BK249" s="13">
        <f>SUM(J297:K297,Z297,AL297,AP297)</f>
        <v>85341.473302595943</v>
      </c>
      <c r="BL249" s="13">
        <f>BC297</f>
        <v>0</v>
      </c>
      <c r="BM249" s="13">
        <f>SUM(BG249:BL249)</f>
        <v>358955.57432872261</v>
      </c>
    </row>
    <row r="250" spans="1:65" x14ac:dyDescent="0.3">
      <c r="A250" s="23" t="s">
        <v>7</v>
      </c>
      <c r="B250" s="22">
        <v>0</v>
      </c>
      <c r="C250" s="22">
        <v>0</v>
      </c>
      <c r="D250" s="22">
        <v>0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0</v>
      </c>
      <c r="AQ250" s="22"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22"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v>0</v>
      </c>
      <c r="BC250" s="22">
        <v>0</v>
      </c>
      <c r="BD250" s="22">
        <v>0</v>
      </c>
      <c r="BF250" s="12" t="s">
        <v>61</v>
      </c>
      <c r="BG250" s="13">
        <f>B298+AJ298</f>
        <v>313787.14008140244</v>
      </c>
      <c r="BH250" s="13">
        <f>SUM(C298,D298,G298,L298:U298,X298:Y298,AB298:AD298,AF298,AI298,AK298,AN298:AO298,AQ298,AT298:AW298,AZ298,AR298)</f>
        <v>17359782.611732785</v>
      </c>
      <c r="BI250" s="13">
        <f>SUM(F298,H298,V298:W298,AA298,AE298,AH298,AM298,AS298,AX298,BB298,AY298)</f>
        <v>1738612.7826968811</v>
      </c>
      <c r="BJ250" s="13">
        <f>SUM(E298,I298,AG298,BA298)</f>
        <v>3774704.4177986444</v>
      </c>
      <c r="BK250" s="13">
        <f>SUM(J298:K298,Z298,AL298,AP298)</f>
        <v>11425007.571178468</v>
      </c>
      <c r="BL250" s="13">
        <f>BC298</f>
        <v>2194037.2477477579</v>
      </c>
      <c r="BM250" s="13">
        <f>SUM(BG250:BL250)</f>
        <v>36805931.771235935</v>
      </c>
    </row>
    <row r="251" spans="1:65" x14ac:dyDescent="0.3">
      <c r="A251" s="25" t="s">
        <v>8</v>
      </c>
      <c r="B251" s="22">
        <v>364.82098058629941</v>
      </c>
      <c r="C251" s="22">
        <v>3038.5282394973997</v>
      </c>
      <c r="D251" s="22">
        <v>118.88268065688538</v>
      </c>
      <c r="E251" s="22">
        <v>7.4948631473314711</v>
      </c>
      <c r="F251" s="22">
        <v>0</v>
      </c>
      <c r="G251" s="22">
        <v>0</v>
      </c>
      <c r="H251" s="22">
        <v>0</v>
      </c>
      <c r="I251" s="22">
        <v>0</v>
      </c>
      <c r="J251" s="22">
        <v>8030.3560508645633</v>
      </c>
      <c r="K251" s="22">
        <v>10103.560330184029</v>
      </c>
      <c r="L251" s="22">
        <v>0</v>
      </c>
      <c r="M251" s="22">
        <v>0</v>
      </c>
      <c r="N251" s="22">
        <v>12.513276758219501</v>
      </c>
      <c r="O251" s="22">
        <v>0</v>
      </c>
      <c r="P251" s="22">
        <v>26.759413046569396</v>
      </c>
      <c r="Q251" s="22">
        <v>463.93464940133805</v>
      </c>
      <c r="R251" s="22">
        <v>1692.6434309783913</v>
      </c>
      <c r="S251" s="22">
        <v>25096.663899280931</v>
      </c>
      <c r="T251" s="22">
        <v>9.8271807001723832E-3</v>
      </c>
      <c r="U251" s="22">
        <v>25.137928231040956</v>
      </c>
      <c r="V251" s="22">
        <v>81.978341400838005</v>
      </c>
      <c r="W251" s="22">
        <v>564.55515259040305</v>
      </c>
      <c r="X251" s="22">
        <v>50.092415755678687</v>
      </c>
      <c r="Y251" s="22">
        <v>2872.4652642989872</v>
      </c>
      <c r="Z251" s="22">
        <v>3169.9209211856046</v>
      </c>
      <c r="AA251" s="22">
        <v>0</v>
      </c>
      <c r="AB251" s="22">
        <v>0</v>
      </c>
      <c r="AC251" s="22">
        <v>0.56342502680988316</v>
      </c>
      <c r="AD251" s="22">
        <v>0</v>
      </c>
      <c r="AE251" s="22">
        <v>75.053454734116528</v>
      </c>
      <c r="AF251" s="22">
        <v>0</v>
      </c>
      <c r="AG251" s="22">
        <v>70.254514825532354</v>
      </c>
      <c r="AH251" s="22">
        <v>0</v>
      </c>
      <c r="AI251" s="22">
        <v>2568.831586478861</v>
      </c>
      <c r="AJ251" s="22">
        <v>97.646143163812852</v>
      </c>
      <c r="AK251" s="22">
        <v>57.796925424613839</v>
      </c>
      <c r="AL251" s="22">
        <v>157.36264455186034</v>
      </c>
      <c r="AM251" s="22">
        <v>13773.809226630612</v>
      </c>
      <c r="AN251" s="22">
        <v>30.460984443634331</v>
      </c>
      <c r="AO251" s="22">
        <v>59.634608215546066</v>
      </c>
      <c r="AP251" s="22">
        <v>863.47833512824661</v>
      </c>
      <c r="AQ251" s="22">
        <v>197.26754964836036</v>
      </c>
      <c r="AR251" s="22">
        <v>7.8617445601379066E-2</v>
      </c>
      <c r="AS251" s="22">
        <v>3187.4133028319116</v>
      </c>
      <c r="AT251" s="22">
        <v>0</v>
      </c>
      <c r="AU251" s="22">
        <v>0</v>
      </c>
      <c r="AV251" s="22">
        <v>54.36068790645357</v>
      </c>
      <c r="AW251" s="22">
        <v>3919.1451777667471</v>
      </c>
      <c r="AX251" s="22">
        <v>43.449241602362164</v>
      </c>
      <c r="AY251" s="22">
        <v>1983.8522766665994</v>
      </c>
      <c r="AZ251" s="22">
        <v>17182.750112532707</v>
      </c>
      <c r="BA251" s="22">
        <v>176714.84307576311</v>
      </c>
      <c r="BB251" s="22">
        <v>0</v>
      </c>
      <c r="BC251" s="22">
        <v>16469.221451981492</v>
      </c>
      <c r="BD251" s="22">
        <v>293227.59100781422</v>
      </c>
    </row>
    <row r="252" spans="1:65" x14ac:dyDescent="0.3">
      <c r="A252" s="26" t="s">
        <v>9</v>
      </c>
      <c r="B252" s="22">
        <v>212136.28394712487</v>
      </c>
      <c r="C252" s="22">
        <v>7873.7407816810182</v>
      </c>
      <c r="D252" s="22">
        <v>80090.439807161456</v>
      </c>
      <c r="E252" s="22">
        <v>16971.921824352547</v>
      </c>
      <c r="F252" s="22">
        <v>42.238137572588364</v>
      </c>
      <c r="G252" s="22">
        <v>348.56990284381914</v>
      </c>
      <c r="H252" s="22">
        <v>381.35829154457446</v>
      </c>
      <c r="I252" s="22">
        <v>51337.354478698326</v>
      </c>
      <c r="J252" s="22">
        <v>0</v>
      </c>
      <c r="K252" s="22">
        <v>236074.18255616707</v>
      </c>
      <c r="L252" s="22">
        <v>1814.9841190762297</v>
      </c>
      <c r="M252" s="22">
        <v>920.40998126264105</v>
      </c>
      <c r="N252" s="22">
        <v>970.66732262806363</v>
      </c>
      <c r="O252" s="22">
        <v>2910.323560627231</v>
      </c>
      <c r="P252" s="22">
        <v>320.0612937214301</v>
      </c>
      <c r="Q252" s="22">
        <v>1065.1066469072036</v>
      </c>
      <c r="R252" s="22">
        <v>67571.247107759351</v>
      </c>
      <c r="S252" s="22">
        <v>130773.05496993019</v>
      </c>
      <c r="T252" s="22">
        <v>8274.6566985190075</v>
      </c>
      <c r="U252" s="22">
        <v>7835.5691629643497</v>
      </c>
      <c r="V252" s="22">
        <v>264051.60880977893</v>
      </c>
      <c r="W252" s="22">
        <v>2920.9374189641439</v>
      </c>
      <c r="X252" s="22">
        <v>654.49797752938741</v>
      </c>
      <c r="Y252" s="22">
        <v>40451.447506959455</v>
      </c>
      <c r="Z252" s="22">
        <v>2465783.4397827326</v>
      </c>
      <c r="AA252" s="22">
        <v>0.43979835588272059</v>
      </c>
      <c r="AB252" s="22">
        <v>106.84593558654296</v>
      </c>
      <c r="AC252" s="22">
        <v>1676.6966542968312</v>
      </c>
      <c r="AD252" s="22">
        <v>83.448859030197923</v>
      </c>
      <c r="AE252" s="22">
        <v>24088.900491790668</v>
      </c>
      <c r="AF252" s="22">
        <v>1307.9063740409331</v>
      </c>
      <c r="AG252" s="22">
        <v>13286.124843478137</v>
      </c>
      <c r="AH252" s="22">
        <v>6239.8957231270297</v>
      </c>
      <c r="AI252" s="22">
        <v>553692.83058032382</v>
      </c>
      <c r="AJ252" s="22">
        <v>5387.4978787662621</v>
      </c>
      <c r="AK252" s="22">
        <v>285.40510941390102</v>
      </c>
      <c r="AL252" s="22">
        <v>130513.78748395819</v>
      </c>
      <c r="AM252" s="22">
        <v>141108.29553458226</v>
      </c>
      <c r="AN252" s="22">
        <v>3538.7313153758819</v>
      </c>
      <c r="AO252" s="22">
        <v>2552.0753767369811</v>
      </c>
      <c r="AP252" s="22">
        <v>229000.79274227933</v>
      </c>
      <c r="AQ252" s="22">
        <v>7151.3841407207892</v>
      </c>
      <c r="AR252" s="22">
        <v>13766.586722813012</v>
      </c>
      <c r="AS252" s="22">
        <v>36301.719384244992</v>
      </c>
      <c r="AT252" s="22">
        <v>546.27847809476771</v>
      </c>
      <c r="AU252" s="22">
        <v>405.55705225870878</v>
      </c>
      <c r="AV252" s="22">
        <v>13020.21828604758</v>
      </c>
      <c r="AW252" s="22">
        <v>4498.5104762492483</v>
      </c>
      <c r="AX252" s="22">
        <v>29257.57064264598</v>
      </c>
      <c r="AY252" s="22">
        <v>51625.57109004313</v>
      </c>
      <c r="AZ252" s="22">
        <v>456576.66990818747</v>
      </c>
      <c r="BA252" s="22">
        <v>1124460.2053351235</v>
      </c>
      <c r="BB252" s="22">
        <v>129488.12508175726</v>
      </c>
      <c r="BC252" s="22">
        <v>762981.20880854584</v>
      </c>
      <c r="BD252" s="22">
        <v>7344523.3821943793</v>
      </c>
    </row>
    <row r="253" spans="1:65" x14ac:dyDescent="0.3">
      <c r="A253" s="23" t="s">
        <v>360</v>
      </c>
      <c r="B253" s="22">
        <v>0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137.81782736217485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  <c r="AQ253" s="22"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v>0</v>
      </c>
      <c r="AW253" s="22">
        <v>0</v>
      </c>
      <c r="AX253" s="22">
        <v>0</v>
      </c>
      <c r="AY253" s="22">
        <v>0</v>
      </c>
      <c r="AZ253" s="22">
        <v>0</v>
      </c>
      <c r="BA253" s="22">
        <v>0.45356125601126168</v>
      </c>
      <c r="BB253" s="22">
        <v>0</v>
      </c>
      <c r="BC253" s="22">
        <v>0</v>
      </c>
      <c r="BD253" s="22">
        <v>138.27138861819734</v>
      </c>
    </row>
    <row r="254" spans="1:65" x14ac:dyDescent="0.3">
      <c r="A254" s="23" t="s">
        <v>10</v>
      </c>
      <c r="B254" s="22">
        <v>1.3603296279761357E-4</v>
      </c>
      <c r="C254" s="22">
        <v>24.284071400193977</v>
      </c>
      <c r="D254" s="22">
        <v>0.26208136642392399</v>
      </c>
      <c r="E254" s="22">
        <v>2.1393415937096663E-4</v>
      </c>
      <c r="F254" s="22">
        <v>0</v>
      </c>
      <c r="G254" s="22">
        <v>8.507851855805396E-6</v>
      </c>
      <c r="H254" s="22">
        <v>0</v>
      </c>
      <c r="I254" s="22">
        <v>1.524937907992321E-3</v>
      </c>
      <c r="J254" s="22">
        <v>1.7121425211390144</v>
      </c>
      <c r="K254" s="22">
        <v>8.3105384850808942E-2</v>
      </c>
      <c r="L254" s="22">
        <v>0</v>
      </c>
      <c r="M254" s="22">
        <v>0</v>
      </c>
      <c r="N254" s="22">
        <v>1.9916413659779055E-2</v>
      </c>
      <c r="O254" s="22">
        <v>514.36340332632972</v>
      </c>
      <c r="P254" s="22">
        <v>0</v>
      </c>
      <c r="Q254" s="22">
        <v>5.6838719288266892E-2</v>
      </c>
      <c r="R254" s="22">
        <v>17036.18766965672</v>
      </c>
      <c r="S254" s="22">
        <v>16691.645209575392</v>
      </c>
      <c r="T254" s="22">
        <v>0</v>
      </c>
      <c r="U254" s="22">
        <v>261.77097861624151</v>
      </c>
      <c r="V254" s="22">
        <v>19.532355102038768</v>
      </c>
      <c r="W254" s="22">
        <v>7.1711965762909089E-5</v>
      </c>
      <c r="X254" s="22">
        <v>0.52412424056247153</v>
      </c>
      <c r="Y254" s="22">
        <v>12373.660990152775</v>
      </c>
      <c r="Z254" s="22">
        <v>5.3765441053632481E-3</v>
      </c>
      <c r="AA254" s="22">
        <v>0</v>
      </c>
      <c r="AB254" s="22">
        <v>6.4987687669646027E-6</v>
      </c>
      <c r="AC254" s="22">
        <v>8.3240728482855638E-6</v>
      </c>
      <c r="AD254" s="22">
        <v>0</v>
      </c>
      <c r="AE254" s="22">
        <v>4.012833242177773E-4</v>
      </c>
      <c r="AF254" s="22">
        <v>0</v>
      </c>
      <c r="AG254" s="22">
        <v>1.1373284099863888E-3</v>
      </c>
      <c r="AH254" s="22">
        <v>0</v>
      </c>
      <c r="AI254" s="22">
        <v>5066.9032271030692</v>
      </c>
      <c r="AJ254" s="22">
        <v>8.3058714544471914E-6</v>
      </c>
      <c r="AK254" s="22">
        <v>1.0395001464224933</v>
      </c>
      <c r="AL254" s="22">
        <v>0.10149763726377212</v>
      </c>
      <c r="AM254" s="22">
        <v>2.8658860679829456E-4</v>
      </c>
      <c r="AN254" s="22">
        <v>14.837822012472612</v>
      </c>
      <c r="AO254" s="22">
        <v>0.2604820078203362</v>
      </c>
      <c r="AP254" s="22">
        <v>1.6085478348091178E-3</v>
      </c>
      <c r="AQ254" s="22">
        <v>5.2699385638506197E-6</v>
      </c>
      <c r="AR254" s="22">
        <v>2.2243528400261453E-5</v>
      </c>
      <c r="AS254" s="22">
        <v>9.8169084092293688E-4</v>
      </c>
      <c r="AT254" s="22">
        <v>15.247417399229732</v>
      </c>
      <c r="AU254" s="22">
        <v>33.035335538824398</v>
      </c>
      <c r="AV254" s="22">
        <v>574.55653387279574</v>
      </c>
      <c r="AW254" s="22">
        <v>2.0245682428070142E-5</v>
      </c>
      <c r="AX254" s="22">
        <v>7.7136490102779228E-4</v>
      </c>
      <c r="AY254" s="22">
        <v>2.8421756315048254E-4</v>
      </c>
      <c r="AZ254" s="22">
        <v>5250.7478852777058</v>
      </c>
      <c r="BA254" s="22">
        <v>0.3844608616440966</v>
      </c>
      <c r="BB254" s="22">
        <v>1.1077361870140138E-4</v>
      </c>
      <c r="BC254" s="22">
        <v>595.03005264122226</v>
      </c>
      <c r="BD254" s="22">
        <v>58476.260085326008</v>
      </c>
    </row>
    <row r="255" spans="1:65" x14ac:dyDescent="0.3">
      <c r="A255" s="23" t="s">
        <v>11</v>
      </c>
      <c r="B255" s="22">
        <v>0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14.072242723394151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1.3976434773578501E-2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0</v>
      </c>
      <c r="AQ255" s="22"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v>0</v>
      </c>
      <c r="AW255" s="22"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v>0</v>
      </c>
      <c r="BC255" s="22">
        <v>0</v>
      </c>
      <c r="BD255" s="22">
        <v>14.086219158167729</v>
      </c>
    </row>
    <row r="256" spans="1:65" x14ac:dyDescent="0.3">
      <c r="A256" s="23" t="s">
        <v>12</v>
      </c>
      <c r="B256" s="22">
        <v>113.04829176115305</v>
      </c>
      <c r="C256" s="22">
        <v>6013.1926485381327</v>
      </c>
      <c r="D256" s="22">
        <v>885.03201967753228</v>
      </c>
      <c r="E256" s="22">
        <v>1.3504546751824196</v>
      </c>
      <c r="F256" s="22">
        <v>0</v>
      </c>
      <c r="G256" s="22">
        <v>760.04374011684354</v>
      </c>
      <c r="H256" s="22">
        <v>7.21679774644344E-5</v>
      </c>
      <c r="I256" s="22">
        <v>28.342954838756537</v>
      </c>
      <c r="J256" s="22">
        <v>11835.336551110322</v>
      </c>
      <c r="K256" s="22">
        <v>9.1840408265904632</v>
      </c>
      <c r="L256" s="22">
        <v>395.50689827707112</v>
      </c>
      <c r="M256" s="22">
        <v>239.94481161127561</v>
      </c>
      <c r="N256" s="22">
        <v>0</v>
      </c>
      <c r="O256" s="22">
        <v>4091.5346292954396</v>
      </c>
      <c r="P256" s="22">
        <v>264.24635383927756</v>
      </c>
      <c r="Q256" s="22">
        <v>389.99830220160885</v>
      </c>
      <c r="R256" s="22">
        <v>92152.89789019528</v>
      </c>
      <c r="S256" s="22">
        <v>161191.76525012829</v>
      </c>
      <c r="T256" s="22">
        <v>39.452444659678967</v>
      </c>
      <c r="U256" s="22">
        <v>17330.958055266732</v>
      </c>
      <c r="V256" s="22">
        <v>79.625774582080183</v>
      </c>
      <c r="W256" s="22">
        <v>7.4959519625078059E-3</v>
      </c>
      <c r="X256" s="22">
        <v>2563.4231227742757</v>
      </c>
      <c r="Y256" s="22">
        <v>48883.078010384233</v>
      </c>
      <c r="Z256" s="22">
        <v>87242.700929056358</v>
      </c>
      <c r="AA256" s="22">
        <v>0</v>
      </c>
      <c r="AB256" s="22">
        <v>64.443405563302164</v>
      </c>
      <c r="AC256" s="22">
        <v>85.235244156234472</v>
      </c>
      <c r="AD256" s="22">
        <v>228.85613440832981</v>
      </c>
      <c r="AE256" s="22">
        <v>2.1144605659812861</v>
      </c>
      <c r="AF256" s="22">
        <v>7693.3066829369518</v>
      </c>
      <c r="AG256" s="22">
        <v>13.654567610957582</v>
      </c>
      <c r="AH256" s="22">
        <v>0</v>
      </c>
      <c r="AI256" s="22">
        <v>13369.347914082122</v>
      </c>
      <c r="AJ256" s="22">
        <v>2.7249751405006292E-2</v>
      </c>
      <c r="AK256" s="22">
        <v>81.212125267993883</v>
      </c>
      <c r="AL256" s="22">
        <v>654.0999210842034</v>
      </c>
      <c r="AM256" s="22">
        <v>3.0617174130388548E-2</v>
      </c>
      <c r="AN256" s="22">
        <v>84428.187037484153</v>
      </c>
      <c r="AO256" s="22">
        <v>3893.3515360024694</v>
      </c>
      <c r="AP256" s="22">
        <v>36.347699774438908</v>
      </c>
      <c r="AQ256" s="22">
        <v>4653.1967929538532</v>
      </c>
      <c r="AR256" s="22">
        <v>392.18014660420488</v>
      </c>
      <c r="AS256" s="22">
        <v>1765.9735764324794</v>
      </c>
      <c r="AT256" s="22">
        <v>128217.73789034873</v>
      </c>
      <c r="AU256" s="22">
        <v>711.17922826758229</v>
      </c>
      <c r="AV256" s="22">
        <v>293.82240097008219</v>
      </c>
      <c r="AW256" s="22">
        <v>406.72094809275234</v>
      </c>
      <c r="AX256" s="22">
        <v>39.508233485994758</v>
      </c>
      <c r="AY256" s="22">
        <v>14120.224511015347</v>
      </c>
      <c r="AZ256" s="22">
        <v>11988.474784228305</v>
      </c>
      <c r="BA256" s="22">
        <v>5584.0066398724412</v>
      </c>
      <c r="BB256" s="22">
        <v>1.8232781305362489E-2</v>
      </c>
      <c r="BC256" s="22">
        <v>7009.0413037687531</v>
      </c>
      <c r="BD256" s="22">
        <v>720242.97002662043</v>
      </c>
    </row>
    <row r="257" spans="1:56" x14ac:dyDescent="0.3">
      <c r="A257" s="23" t="s">
        <v>13</v>
      </c>
      <c r="B257" s="22">
        <v>455.90895157579826</v>
      </c>
      <c r="C257" s="22">
        <v>2959.0672036343567</v>
      </c>
      <c r="D257" s="22">
        <v>44.121286316229131</v>
      </c>
      <c r="E257" s="22">
        <v>41.393618707144981</v>
      </c>
      <c r="F257" s="22">
        <v>0</v>
      </c>
      <c r="G257" s="22">
        <v>1.1250021830067918</v>
      </c>
      <c r="H257" s="22">
        <v>8.2663500098178653E-4</v>
      </c>
      <c r="I257" s="22">
        <v>140.18282860948827</v>
      </c>
      <c r="J257" s="22">
        <v>38631.429716379214</v>
      </c>
      <c r="K257" s="22">
        <v>2879.3246920124361</v>
      </c>
      <c r="L257" s="22">
        <v>0.1179261684020686</v>
      </c>
      <c r="M257" s="22">
        <v>0</v>
      </c>
      <c r="N257" s="22">
        <v>2027.3036760575562</v>
      </c>
      <c r="O257" s="22">
        <v>0</v>
      </c>
      <c r="P257" s="22">
        <v>288.28162405808064</v>
      </c>
      <c r="Q257" s="22">
        <v>881.15235048846012</v>
      </c>
      <c r="R257" s="22">
        <v>850.56685605432028</v>
      </c>
      <c r="S257" s="22">
        <v>26359.051967784188</v>
      </c>
      <c r="T257" s="22">
        <v>11.229194526640962</v>
      </c>
      <c r="U257" s="22">
        <v>223.26731211482414</v>
      </c>
      <c r="V257" s="22">
        <v>68.119917544299355</v>
      </c>
      <c r="W257" s="22">
        <v>2.4916505251218424</v>
      </c>
      <c r="X257" s="22">
        <v>19.056863483969117</v>
      </c>
      <c r="Y257" s="22">
        <v>1438.842526061529</v>
      </c>
      <c r="Z257" s="22">
        <v>1145.7067387283814</v>
      </c>
      <c r="AA257" s="22">
        <v>0</v>
      </c>
      <c r="AB257" s="22">
        <v>36.205899003907589</v>
      </c>
      <c r="AC257" s="22">
        <v>133.23523330166944</v>
      </c>
      <c r="AD257" s="22">
        <v>0.15272573171995601</v>
      </c>
      <c r="AE257" s="22">
        <v>31.187752732527432</v>
      </c>
      <c r="AF257" s="22">
        <v>0.3450432334727192</v>
      </c>
      <c r="AG257" s="22">
        <v>53.150057253469448</v>
      </c>
      <c r="AH257" s="22">
        <v>0</v>
      </c>
      <c r="AI257" s="22">
        <v>5479.4575575109748</v>
      </c>
      <c r="AJ257" s="22">
        <v>38.466370510178351</v>
      </c>
      <c r="AK257" s="22">
        <v>1590.0613435109522</v>
      </c>
      <c r="AL257" s="22">
        <v>40.173688587977615</v>
      </c>
      <c r="AM257" s="22">
        <v>56.056820665297579</v>
      </c>
      <c r="AN257" s="22">
        <v>1377.1168445120657</v>
      </c>
      <c r="AO257" s="22">
        <v>29.274995169162569</v>
      </c>
      <c r="AP257" s="22">
        <v>351.68446257710428</v>
      </c>
      <c r="AQ257" s="22">
        <v>0.21775719727023726</v>
      </c>
      <c r="AR257" s="22">
        <v>3.4065143036542098</v>
      </c>
      <c r="AS257" s="22">
        <v>113.64320879798633</v>
      </c>
      <c r="AT257" s="22">
        <v>14.738008950955603</v>
      </c>
      <c r="AU257" s="22">
        <v>0.27417185519725445</v>
      </c>
      <c r="AV257" s="22">
        <v>1218.3513736740229</v>
      </c>
      <c r="AW257" s="22">
        <v>2125.3789292781844</v>
      </c>
      <c r="AX257" s="22">
        <v>444.1159914304655</v>
      </c>
      <c r="AY257" s="22">
        <v>77.602904297916268</v>
      </c>
      <c r="AZ257" s="22">
        <v>3185.5500630710226</v>
      </c>
      <c r="BA257" s="22">
        <v>9702.4317642228889</v>
      </c>
      <c r="BB257" s="22">
        <v>3.804612408312229</v>
      </c>
      <c r="BC257" s="22">
        <v>7311.8414418496041</v>
      </c>
      <c r="BD257" s="22">
        <v>111885.66826528643</v>
      </c>
    </row>
    <row r="258" spans="1:56" x14ac:dyDescent="0.3">
      <c r="A258" s="23" t="s">
        <v>14</v>
      </c>
      <c r="B258" s="22">
        <v>1.3077796716226076E-3</v>
      </c>
      <c r="C258" s="22">
        <v>189.76069688120748</v>
      </c>
      <c r="D258" s="22">
        <v>2.1898982713311956E-4</v>
      </c>
      <c r="E258" s="22">
        <v>3.0107095421855665</v>
      </c>
      <c r="F258" s="22">
        <v>0</v>
      </c>
      <c r="G258" s="22">
        <v>2.8855491109050847E-8</v>
      </c>
      <c r="H258" s="22">
        <v>2.1978265728060397E-6</v>
      </c>
      <c r="I258" s="22">
        <v>0.29045428808953017</v>
      </c>
      <c r="J258" s="22">
        <v>33.912742971766704</v>
      </c>
      <c r="K258" s="22">
        <v>8.1203886638158698E-4</v>
      </c>
      <c r="L258" s="22">
        <v>0</v>
      </c>
      <c r="M258" s="22">
        <v>0</v>
      </c>
      <c r="N258" s="22">
        <v>2.0677010448147947E-5</v>
      </c>
      <c r="O258" s="22">
        <v>3.5858357068396725</v>
      </c>
      <c r="P258" s="22">
        <v>0</v>
      </c>
      <c r="Q258" s="22">
        <v>1616.8073983099716</v>
      </c>
      <c r="R258" s="22">
        <v>1.3219371679931475E-2</v>
      </c>
      <c r="S258" s="22">
        <v>1443.3407997614215</v>
      </c>
      <c r="T258" s="22">
        <v>7.2138727772627117E-9</v>
      </c>
      <c r="U258" s="22">
        <v>8.9842327822274672</v>
      </c>
      <c r="V258" s="22">
        <v>0.88679282850685759</v>
      </c>
      <c r="W258" s="22">
        <v>1.046492477554911E-5</v>
      </c>
      <c r="X258" s="22">
        <v>1.8805424710485765E-6</v>
      </c>
      <c r="Y258" s="22">
        <v>7.2942307620714519</v>
      </c>
      <c r="Z258" s="22">
        <v>43.507141129114437</v>
      </c>
      <c r="AA258" s="22">
        <v>0</v>
      </c>
      <c r="AB258" s="22">
        <v>704.87536293228845</v>
      </c>
      <c r="AC258" s="22">
        <v>83.557241766665712</v>
      </c>
      <c r="AD258" s="22">
        <v>2.28487397098501E-5</v>
      </c>
      <c r="AE258" s="22">
        <v>0.75139513623047105</v>
      </c>
      <c r="AF258" s="22">
        <v>0.31446978240551626</v>
      </c>
      <c r="AG258" s="22">
        <v>1.9775781545642489E-2</v>
      </c>
      <c r="AH258" s="22">
        <v>0</v>
      </c>
      <c r="AI258" s="22">
        <v>69.684254172559463</v>
      </c>
      <c r="AJ258" s="22">
        <v>3.4642177076536917E-5</v>
      </c>
      <c r="AK258" s="22">
        <v>7.2138727772627135E-7</v>
      </c>
      <c r="AL258" s="22">
        <v>7.7598678220347052E-3</v>
      </c>
      <c r="AM258" s="22">
        <v>6.1935907041318555E-5</v>
      </c>
      <c r="AN258" s="22">
        <v>1.5717990506194929E-4</v>
      </c>
      <c r="AO258" s="22">
        <v>2.6772516924378963E-5</v>
      </c>
      <c r="AP258" s="22">
        <v>1.9098450151318932E-3</v>
      </c>
      <c r="AQ258" s="22">
        <v>0</v>
      </c>
      <c r="AR258" s="22">
        <v>539.9752975276316</v>
      </c>
      <c r="AS258" s="22">
        <v>7.859247822236024E-5</v>
      </c>
      <c r="AT258" s="22">
        <v>42.628136664662435</v>
      </c>
      <c r="AU258" s="22">
        <v>1.7160352019026567E-5</v>
      </c>
      <c r="AV258" s="22">
        <v>1.6242400004530652E-3</v>
      </c>
      <c r="AW258" s="22">
        <v>354.88801036503821</v>
      </c>
      <c r="AX258" s="22">
        <v>8.6301964658652935E-6</v>
      </c>
      <c r="AY258" s="22">
        <v>0</v>
      </c>
      <c r="AZ258" s="22">
        <v>4.787389944502533E-3</v>
      </c>
      <c r="BA258" s="22">
        <v>6.9787292380120327</v>
      </c>
      <c r="BB258" s="22">
        <v>26.550859730024879</v>
      </c>
      <c r="BC258" s="22">
        <v>638.4594630853195</v>
      </c>
      <c r="BD258" s="22">
        <v>5820.0961144086477</v>
      </c>
    </row>
    <row r="259" spans="1:56" x14ac:dyDescent="0.3">
      <c r="A259" s="23" t="s">
        <v>15</v>
      </c>
      <c r="B259" s="22">
        <v>60.443368706526591</v>
      </c>
      <c r="C259" s="22">
        <v>179.52931726643186</v>
      </c>
      <c r="D259" s="22">
        <v>22.65050402384119</v>
      </c>
      <c r="E259" s="22">
        <v>44.922207207510446</v>
      </c>
      <c r="F259" s="22">
        <v>0</v>
      </c>
      <c r="G259" s="22">
        <v>1.743566438801102E-3</v>
      </c>
      <c r="H259" s="22">
        <v>6.5410921801089409E-3</v>
      </c>
      <c r="I259" s="22">
        <v>796.66779941834886</v>
      </c>
      <c r="J259" s="22">
        <v>603.325914871127</v>
      </c>
      <c r="K259" s="22">
        <v>17.930092853795504</v>
      </c>
      <c r="L259" s="22">
        <v>102.41232580339646</v>
      </c>
      <c r="M259" s="22">
        <v>0</v>
      </c>
      <c r="N259" s="22">
        <v>2.8733781233452535E-2</v>
      </c>
      <c r="O259" s="22">
        <v>15.683682265852308</v>
      </c>
      <c r="P259" s="22">
        <v>1049.9112544428342</v>
      </c>
      <c r="Q259" s="22">
        <v>0</v>
      </c>
      <c r="R259" s="22">
        <v>566.69601453530424</v>
      </c>
      <c r="S259" s="22">
        <v>577.41288005339618</v>
      </c>
      <c r="T259" s="22">
        <v>7.8638915269366297E-2</v>
      </c>
      <c r="U259" s="22">
        <v>0.99661489985429952</v>
      </c>
      <c r="V259" s="22">
        <v>27.181153170842819</v>
      </c>
      <c r="W259" s="22">
        <v>0.49061670048309214</v>
      </c>
      <c r="X259" s="22">
        <v>7.1431774286923643E-3</v>
      </c>
      <c r="Y259" s="22">
        <v>41.007111798952309</v>
      </c>
      <c r="Z259" s="22">
        <v>60.957372478034202</v>
      </c>
      <c r="AA259" s="22">
        <v>0</v>
      </c>
      <c r="AB259" s="22">
        <v>83.668375755824286</v>
      </c>
      <c r="AC259" s="22">
        <v>242.5932208264002</v>
      </c>
      <c r="AD259" s="22">
        <v>6.8001595071548307E-2</v>
      </c>
      <c r="AE259" s="22">
        <v>1.1964422961599301</v>
      </c>
      <c r="AF259" s="22">
        <v>0</v>
      </c>
      <c r="AG259" s="22">
        <v>241.27414534869231</v>
      </c>
      <c r="AH259" s="22">
        <v>0</v>
      </c>
      <c r="AI259" s="22">
        <v>66.405361009523929</v>
      </c>
      <c r="AJ259" s="22">
        <v>6.074733837048119</v>
      </c>
      <c r="AK259" s="22">
        <v>175.721420690739</v>
      </c>
      <c r="AL259" s="22">
        <v>23.646751034241571</v>
      </c>
      <c r="AM259" s="22">
        <v>9.9668960155126509</v>
      </c>
      <c r="AN259" s="22">
        <v>122.08351001959491</v>
      </c>
      <c r="AO259" s="22">
        <v>3.6549939588448863E-2</v>
      </c>
      <c r="AP259" s="22">
        <v>88.057691322518323</v>
      </c>
      <c r="AQ259" s="22">
        <v>2.5036821575682882</v>
      </c>
      <c r="AR259" s="22">
        <v>2410.3906649422333</v>
      </c>
      <c r="AS259" s="22">
        <v>486.54112027302187</v>
      </c>
      <c r="AT259" s="22">
        <v>8.1953195213129177</v>
      </c>
      <c r="AU259" s="22">
        <v>9.4710757221178358E-5</v>
      </c>
      <c r="AV259" s="22">
        <v>21.479307924272447</v>
      </c>
      <c r="AW259" s="22">
        <v>56.102167403216306</v>
      </c>
      <c r="AX259" s="22">
        <v>14.235399095757703</v>
      </c>
      <c r="AY259" s="22">
        <v>105.82432130604553</v>
      </c>
      <c r="AZ259" s="22">
        <v>45.01423886918424</v>
      </c>
      <c r="BA259" s="22">
        <v>1444.1823290697462</v>
      </c>
      <c r="BB259" s="22">
        <v>2.5228426962057605E-2</v>
      </c>
      <c r="BC259" s="22">
        <v>3838.7240732368427</v>
      </c>
      <c r="BD259" s="22">
        <v>13662.352077656917</v>
      </c>
    </row>
    <row r="260" spans="1:56" x14ac:dyDescent="0.3">
      <c r="A260" s="23" t="s">
        <v>16</v>
      </c>
      <c r="B260" s="22">
        <v>239.14205305757915</v>
      </c>
      <c r="C260" s="22">
        <v>1048.4271901250536</v>
      </c>
      <c r="D260" s="22">
        <v>18829.813462770733</v>
      </c>
      <c r="E260" s="22">
        <v>2006.8772651198235</v>
      </c>
      <c r="F260" s="22">
        <v>143.60786729851907</v>
      </c>
      <c r="G260" s="22">
        <v>33.389507986339353</v>
      </c>
      <c r="H260" s="22">
        <v>0.11781002572223451</v>
      </c>
      <c r="I260" s="22">
        <v>14489.561768991765</v>
      </c>
      <c r="J260" s="22">
        <v>402400.3463176433</v>
      </c>
      <c r="K260" s="22">
        <v>10189.775810167512</v>
      </c>
      <c r="L260" s="22">
        <v>2846.6416172368677</v>
      </c>
      <c r="M260" s="22">
        <v>3.8173137475336274</v>
      </c>
      <c r="N260" s="22">
        <v>1054.5713922266445</v>
      </c>
      <c r="O260" s="22">
        <v>6073.7226444726393</v>
      </c>
      <c r="P260" s="22">
        <v>70.087799326956244</v>
      </c>
      <c r="Q260" s="22">
        <v>6816.2154823824458</v>
      </c>
      <c r="R260" s="22">
        <v>0</v>
      </c>
      <c r="S260" s="22">
        <v>6522.7332695546293</v>
      </c>
      <c r="T260" s="22">
        <v>175.04249009010195</v>
      </c>
      <c r="U260" s="22">
        <v>2617.1203324275966</v>
      </c>
      <c r="V260" s="22">
        <v>9826.1492607371383</v>
      </c>
      <c r="W260" s="22">
        <v>359.11094271554475</v>
      </c>
      <c r="X260" s="22">
        <v>1337.9617956361794</v>
      </c>
      <c r="Y260" s="22">
        <v>76796.605265872946</v>
      </c>
      <c r="Z260" s="22">
        <v>24185.422184394571</v>
      </c>
      <c r="AA260" s="22">
        <v>0</v>
      </c>
      <c r="AB260" s="22">
        <v>52.208478280258596</v>
      </c>
      <c r="AC260" s="22">
        <v>89.450281259525227</v>
      </c>
      <c r="AD260" s="22">
        <v>7194.1488724731689</v>
      </c>
      <c r="AE260" s="22">
        <v>58.570508973027266</v>
      </c>
      <c r="AF260" s="22">
        <v>324.62890343156113</v>
      </c>
      <c r="AG260" s="22">
        <v>461.91298166457869</v>
      </c>
      <c r="AH260" s="22">
        <v>0</v>
      </c>
      <c r="AI260" s="22">
        <v>214764.52706075972</v>
      </c>
      <c r="AJ260" s="22">
        <v>23.030193755292721</v>
      </c>
      <c r="AK260" s="22">
        <v>28.152021500977522</v>
      </c>
      <c r="AL260" s="22">
        <v>1132.1093386203677</v>
      </c>
      <c r="AM260" s="22">
        <v>332.06575353914707</v>
      </c>
      <c r="AN260" s="22">
        <v>4401.7884650646547</v>
      </c>
      <c r="AO260" s="22">
        <v>3971.2527271940894</v>
      </c>
      <c r="AP260" s="22">
        <v>28171.133264414464</v>
      </c>
      <c r="AQ260" s="22">
        <v>2274.58470353967</v>
      </c>
      <c r="AR260" s="22">
        <v>79770.771834235959</v>
      </c>
      <c r="AS260" s="22">
        <v>35966.119769407604</v>
      </c>
      <c r="AT260" s="22">
        <v>438.08559610355212</v>
      </c>
      <c r="AU260" s="22">
        <v>65.476780164659885</v>
      </c>
      <c r="AV260" s="22">
        <v>5837.9162024254219</v>
      </c>
      <c r="AW260" s="22">
        <v>45427.350082469507</v>
      </c>
      <c r="AX260" s="22">
        <v>338.94856245921977</v>
      </c>
      <c r="AY260" s="22">
        <v>15234.481144189474</v>
      </c>
      <c r="AZ260" s="22">
        <v>52739.061085808593</v>
      </c>
      <c r="BA260" s="22">
        <v>60225.634827703623</v>
      </c>
      <c r="BB260" s="22">
        <v>80.492024621973769</v>
      </c>
      <c r="BC260" s="22">
        <v>250551.87185834383</v>
      </c>
      <c r="BD260" s="22">
        <v>1398022.0341664124</v>
      </c>
    </row>
    <row r="261" spans="1:56" x14ac:dyDescent="0.3">
      <c r="A261" s="23" t="s">
        <v>17</v>
      </c>
      <c r="B261" s="22">
        <v>54018.54479550635</v>
      </c>
      <c r="C261" s="22">
        <v>226312.42577615747</v>
      </c>
      <c r="D261" s="22">
        <v>97413.949287425639</v>
      </c>
      <c r="E261" s="22">
        <v>5499.5270959968038</v>
      </c>
      <c r="F261" s="22">
        <v>0.72939518974612783</v>
      </c>
      <c r="G261" s="22">
        <v>4094.2478322073621</v>
      </c>
      <c r="H261" s="22">
        <v>2.4582474037172664E-2</v>
      </c>
      <c r="I261" s="22">
        <v>5184.7583258031191</v>
      </c>
      <c r="J261" s="22">
        <v>467959.23323082417</v>
      </c>
      <c r="K261" s="22">
        <v>28209.155468152727</v>
      </c>
      <c r="L261" s="22">
        <v>7856.3286916631432</v>
      </c>
      <c r="M261" s="22">
        <v>19242.969410420348</v>
      </c>
      <c r="N261" s="22">
        <v>70722.413126979562</v>
      </c>
      <c r="O261" s="22">
        <v>65326.048163742576</v>
      </c>
      <c r="P261" s="22">
        <v>10833.725396680984</v>
      </c>
      <c r="Q261" s="22">
        <v>18747.136648309926</v>
      </c>
      <c r="R261" s="22">
        <v>1112864.855304139</v>
      </c>
      <c r="S261" s="22">
        <v>0</v>
      </c>
      <c r="T261" s="22">
        <v>15414.685705518024</v>
      </c>
      <c r="U261" s="22">
        <v>101123.87462744594</v>
      </c>
      <c r="V261" s="22">
        <v>18350.782020002927</v>
      </c>
      <c r="W261" s="22">
        <v>1870.2863496776777</v>
      </c>
      <c r="X261" s="22">
        <v>22985.550191366106</v>
      </c>
      <c r="Y261" s="22">
        <v>451562.00644302438</v>
      </c>
      <c r="Z261" s="22">
        <v>568250.44827632757</v>
      </c>
      <c r="AA261" s="22">
        <v>76.804876716680596</v>
      </c>
      <c r="AB261" s="22">
        <v>2362.2503951166091</v>
      </c>
      <c r="AC261" s="22">
        <v>6736.6617319530669</v>
      </c>
      <c r="AD261" s="22">
        <v>36079.696901345254</v>
      </c>
      <c r="AE261" s="22">
        <v>29005.447776220928</v>
      </c>
      <c r="AF261" s="22">
        <v>11889.071710688018</v>
      </c>
      <c r="AG261" s="22">
        <v>17560.953481415123</v>
      </c>
      <c r="AH261" s="22">
        <v>63.67139566538355</v>
      </c>
      <c r="AI261" s="22">
        <v>484702.80682996422</v>
      </c>
      <c r="AJ261" s="22">
        <v>2135.3259890922254</v>
      </c>
      <c r="AK261" s="22">
        <v>7850.0165962299197</v>
      </c>
      <c r="AL261" s="22">
        <v>66206.351599932183</v>
      </c>
      <c r="AM261" s="22">
        <v>26247.729359084304</v>
      </c>
      <c r="AN261" s="22">
        <v>518519.20698686369</v>
      </c>
      <c r="AO261" s="22">
        <v>39019.114297694214</v>
      </c>
      <c r="AP261" s="22">
        <v>10807.105233042268</v>
      </c>
      <c r="AQ261" s="22">
        <v>54202.726845439283</v>
      </c>
      <c r="AR261" s="22">
        <v>23568.125590120027</v>
      </c>
      <c r="AS261" s="22">
        <v>11250.764196655287</v>
      </c>
      <c r="AT261" s="22">
        <v>25375.257872636419</v>
      </c>
      <c r="AU261" s="22">
        <v>7074.007461144668</v>
      </c>
      <c r="AV261" s="22">
        <v>116180.96123061773</v>
      </c>
      <c r="AW261" s="22">
        <v>76011.050127949697</v>
      </c>
      <c r="AX261" s="22">
        <v>48365.769015689883</v>
      </c>
      <c r="AY261" s="22">
        <v>65929.782940741832</v>
      </c>
      <c r="AZ261" s="22">
        <v>1307629.194747783</v>
      </c>
      <c r="BA261" s="22">
        <v>612866.15681087342</v>
      </c>
      <c r="BB261" s="22">
        <v>773.89956969531818</v>
      </c>
      <c r="BC261" s="22">
        <v>510528.44758967904</v>
      </c>
      <c r="BD261" s="22">
        <v>7492862.0653050859</v>
      </c>
    </row>
    <row r="262" spans="1:56" x14ac:dyDescent="0.3">
      <c r="A262" s="23" t="s">
        <v>18</v>
      </c>
      <c r="B262" s="22">
        <v>2.0444058605477889E-4</v>
      </c>
      <c r="C262" s="22">
        <v>8.7713746253013508E-3</v>
      </c>
      <c r="D262" s="22">
        <v>1401.6487249118218</v>
      </c>
      <c r="E262" s="22">
        <v>3.2831845773549652E-3</v>
      </c>
      <c r="F262" s="22">
        <v>0</v>
      </c>
      <c r="G262" s="22">
        <v>18685.995381785648</v>
      </c>
      <c r="H262" s="22">
        <v>0</v>
      </c>
      <c r="I262" s="22">
        <v>5.7297552497329443E-2</v>
      </c>
      <c r="J262" s="22">
        <v>1.9466695749418039</v>
      </c>
      <c r="K262" s="22">
        <v>5.5441256202816045E-4</v>
      </c>
      <c r="L262" s="22">
        <v>179.30018760154516</v>
      </c>
      <c r="M262" s="22">
        <v>15967.032863841285</v>
      </c>
      <c r="N262" s="22">
        <v>17.454070910513096</v>
      </c>
      <c r="O262" s="22">
        <v>1046.1667162534179</v>
      </c>
      <c r="P262" s="22">
        <v>0</v>
      </c>
      <c r="Q262" s="22">
        <v>174.88014010440099</v>
      </c>
      <c r="R262" s="22">
        <v>161.46117414226177</v>
      </c>
      <c r="S262" s="22">
        <v>12831.641131008048</v>
      </c>
      <c r="T262" s="22">
        <v>0</v>
      </c>
      <c r="U262" s="22">
        <v>6423.9542663298707</v>
      </c>
      <c r="V262" s="22">
        <v>14.491964386887757</v>
      </c>
      <c r="W262" s="22">
        <v>0</v>
      </c>
      <c r="X262" s="22">
        <v>0</v>
      </c>
      <c r="Y262" s="22">
        <v>620.35724024250987</v>
      </c>
      <c r="Z262" s="22">
        <v>9.6985768889706007E-3</v>
      </c>
      <c r="AA262" s="22">
        <v>0</v>
      </c>
      <c r="AB262" s="22">
        <v>0</v>
      </c>
      <c r="AC262" s="22">
        <v>0</v>
      </c>
      <c r="AD262" s="22">
        <v>0</v>
      </c>
      <c r="AE262" s="22">
        <v>1.5440109950752302E-4</v>
      </c>
      <c r="AF262" s="22">
        <v>2151.8730446422796</v>
      </c>
      <c r="AG262" s="22">
        <v>3.6124676697284148E-2</v>
      </c>
      <c r="AH262" s="22">
        <v>0</v>
      </c>
      <c r="AI262" s="22">
        <v>4069.5327894243446</v>
      </c>
      <c r="AJ262" s="22">
        <v>7.7663872971234476E-5</v>
      </c>
      <c r="AK262" s="22">
        <v>0</v>
      </c>
      <c r="AL262" s="22">
        <v>7.3804663112753699E-5</v>
      </c>
      <c r="AM262" s="22">
        <v>0</v>
      </c>
      <c r="AN262" s="22">
        <v>4945.5794124842878</v>
      </c>
      <c r="AO262" s="22">
        <v>418.18053087719812</v>
      </c>
      <c r="AP262" s="22">
        <v>2576.435261927576</v>
      </c>
      <c r="AQ262" s="22">
        <v>55722.739519133313</v>
      </c>
      <c r="AR262" s="22">
        <v>0</v>
      </c>
      <c r="AS262" s="22">
        <v>1.4124465551035482E-4</v>
      </c>
      <c r="AT262" s="22">
        <v>140.76019400231974</v>
      </c>
      <c r="AU262" s="22">
        <v>1.459503352708047E-3</v>
      </c>
      <c r="AV262" s="22">
        <v>897.49204705867385</v>
      </c>
      <c r="AW262" s="22">
        <v>95.389356846332248</v>
      </c>
      <c r="AX262" s="22">
        <v>0</v>
      </c>
      <c r="AY262" s="22">
        <v>8.2479331325728211E-2</v>
      </c>
      <c r="AZ262" s="22">
        <v>2620.6492133881561</v>
      </c>
      <c r="BA262" s="22">
        <v>16.608534553782295</v>
      </c>
      <c r="BB262" s="22">
        <v>0</v>
      </c>
      <c r="BC262" s="22">
        <v>1411.1024738311728</v>
      </c>
      <c r="BD262" s="22">
        <v>132592.87322942997</v>
      </c>
    </row>
    <row r="263" spans="1:56" x14ac:dyDescent="0.3">
      <c r="A263" s="23" t="s">
        <v>19</v>
      </c>
      <c r="B263" s="22">
        <v>0.49619214081520574</v>
      </c>
      <c r="C263" s="22">
        <v>420.01386132447749</v>
      </c>
      <c r="D263" s="22">
        <v>11.218191861260433</v>
      </c>
      <c r="E263" s="22">
        <v>3.208345898408008</v>
      </c>
      <c r="F263" s="22">
        <v>0</v>
      </c>
      <c r="G263" s="22">
        <v>102.22735047836775</v>
      </c>
      <c r="H263" s="22">
        <v>5.8764838364699211E-5</v>
      </c>
      <c r="I263" s="22">
        <v>21.595233307995599</v>
      </c>
      <c r="J263" s="22">
        <v>1446.1475824807139</v>
      </c>
      <c r="K263" s="22">
        <v>70.381170458344684</v>
      </c>
      <c r="L263" s="22">
        <v>1.9261274172337872</v>
      </c>
      <c r="M263" s="22">
        <v>0</v>
      </c>
      <c r="N263" s="22">
        <v>66.532727874992077</v>
      </c>
      <c r="O263" s="22">
        <v>11.827093748297848</v>
      </c>
      <c r="P263" s="22">
        <v>1.3244601301425327E-5</v>
      </c>
      <c r="Q263" s="22">
        <v>7.7459293434183882</v>
      </c>
      <c r="R263" s="22">
        <v>935.31508487623148</v>
      </c>
      <c r="S263" s="22">
        <v>20888.117862365772</v>
      </c>
      <c r="T263" s="22">
        <v>2.5769053542609375</v>
      </c>
      <c r="U263" s="22">
        <v>0</v>
      </c>
      <c r="V263" s="22">
        <v>54.609194330802083</v>
      </c>
      <c r="W263" s="22">
        <v>6.096700267599673E-2</v>
      </c>
      <c r="X263" s="22">
        <v>1.3039545464521933</v>
      </c>
      <c r="Y263" s="22">
        <v>68.088041337666397</v>
      </c>
      <c r="Z263" s="22">
        <v>21.267369727994748</v>
      </c>
      <c r="AA263" s="22">
        <v>0</v>
      </c>
      <c r="AB263" s="22">
        <v>7.6638734196341389E-3</v>
      </c>
      <c r="AC263" s="22">
        <v>7.0443561751359785E-3</v>
      </c>
      <c r="AD263" s="22">
        <v>6.1092286011090997E-4</v>
      </c>
      <c r="AE263" s="22">
        <v>45.840465580136105</v>
      </c>
      <c r="AF263" s="22">
        <v>0</v>
      </c>
      <c r="AG263" s="22">
        <v>132.95259723786879</v>
      </c>
      <c r="AH263" s="22">
        <v>0</v>
      </c>
      <c r="AI263" s="22">
        <v>956.29305976256148</v>
      </c>
      <c r="AJ263" s="22">
        <v>2.4950702496017548E-2</v>
      </c>
      <c r="AK263" s="22">
        <v>16.996868561651393</v>
      </c>
      <c r="AL263" s="22">
        <v>1.1054486706511775</v>
      </c>
      <c r="AM263" s="22">
        <v>5.3979957261691505</v>
      </c>
      <c r="AN263" s="22">
        <v>1039.1372961584195</v>
      </c>
      <c r="AO263" s="22">
        <v>0.48963820418081228</v>
      </c>
      <c r="AP263" s="22">
        <v>31.16185843509043</v>
      </c>
      <c r="AQ263" s="22">
        <v>1067.8302822714488</v>
      </c>
      <c r="AR263" s="22">
        <v>53.957638481326015</v>
      </c>
      <c r="AS263" s="22">
        <v>12.751820609353082</v>
      </c>
      <c r="AT263" s="22">
        <v>2293.01951327713</v>
      </c>
      <c r="AU263" s="22">
        <v>61.221311915613754</v>
      </c>
      <c r="AV263" s="22">
        <v>17.903243920813345</v>
      </c>
      <c r="AW263" s="22">
        <v>186.50323766762477</v>
      </c>
      <c r="AX263" s="22">
        <v>26.579294953667549</v>
      </c>
      <c r="AY263" s="22">
        <v>236.28891392866123</v>
      </c>
      <c r="AZ263" s="22">
        <v>6695.7324930361237</v>
      </c>
      <c r="BA263" s="22">
        <v>4085.6385135765327</v>
      </c>
      <c r="BB263" s="22">
        <v>9.2835055894382096E-2</v>
      </c>
      <c r="BC263" s="22">
        <v>664.24000555403995</v>
      </c>
      <c r="BD263" s="22">
        <v>41765.833860325532</v>
      </c>
    </row>
    <row r="264" spans="1:56" x14ac:dyDescent="0.3">
      <c r="A264" s="23" t="s">
        <v>20</v>
      </c>
      <c r="B264" s="22">
        <v>739.97451130236743</v>
      </c>
      <c r="C264" s="22">
        <v>1.6394129625189247</v>
      </c>
      <c r="D264" s="22">
        <v>26218.390437506427</v>
      </c>
      <c r="E264" s="22">
        <v>50.430960656652879</v>
      </c>
      <c r="F264" s="22">
        <v>0</v>
      </c>
      <c r="G264" s="22">
        <v>751.49531522345865</v>
      </c>
      <c r="H264" s="22">
        <v>1.6696743247110398E-2</v>
      </c>
      <c r="I264" s="22">
        <v>2731.3888083295174</v>
      </c>
      <c r="J264" s="22">
        <v>95594.695522357608</v>
      </c>
      <c r="K264" s="22">
        <v>6344.396543330713</v>
      </c>
      <c r="L264" s="22">
        <v>1599.6280029359098</v>
      </c>
      <c r="M264" s="22">
        <v>0</v>
      </c>
      <c r="N264" s="22">
        <v>1176.130147276994</v>
      </c>
      <c r="O264" s="22">
        <v>785.8472332722763</v>
      </c>
      <c r="P264" s="22">
        <v>3.7631637131003417E-3</v>
      </c>
      <c r="Q264" s="22">
        <v>6.9743679789447395</v>
      </c>
      <c r="R264" s="22">
        <v>470.80029799414945</v>
      </c>
      <c r="S264" s="22">
        <v>25357.402137361245</v>
      </c>
      <c r="T264" s="22">
        <v>4048.0382663145961</v>
      </c>
      <c r="U264" s="22">
        <v>65.583100965143743</v>
      </c>
      <c r="V264" s="22">
        <v>0</v>
      </c>
      <c r="W264" s="22">
        <v>854.33459107957117</v>
      </c>
      <c r="X264" s="22">
        <v>392.36561831448199</v>
      </c>
      <c r="Y264" s="22">
        <v>13132.276063522488</v>
      </c>
      <c r="Z264" s="22">
        <v>38244.097878404245</v>
      </c>
      <c r="AA264" s="22">
        <v>0</v>
      </c>
      <c r="AB264" s="22">
        <v>1.1108818027947853</v>
      </c>
      <c r="AC264" s="22">
        <v>0.63527314358228948</v>
      </c>
      <c r="AD264" s="22">
        <v>0.17358036579216957</v>
      </c>
      <c r="AE264" s="22">
        <v>575.43416719370134</v>
      </c>
      <c r="AF264" s="22">
        <v>293.80922502904468</v>
      </c>
      <c r="AG264" s="22">
        <v>494.54922544485157</v>
      </c>
      <c r="AH264" s="22">
        <v>130.58187779068652</v>
      </c>
      <c r="AI264" s="22">
        <v>21287.932668681566</v>
      </c>
      <c r="AJ264" s="22">
        <v>1.4506874631228515</v>
      </c>
      <c r="AK264" s="22">
        <v>0.21994324822977757</v>
      </c>
      <c r="AL264" s="22">
        <v>204.29212584978103</v>
      </c>
      <c r="AM264" s="22">
        <v>87.633212469558586</v>
      </c>
      <c r="AN264" s="22">
        <v>1.9780132346778316</v>
      </c>
      <c r="AO264" s="22">
        <v>0.11921474134068451</v>
      </c>
      <c r="AP264" s="22">
        <v>325.66892877368718</v>
      </c>
      <c r="AQ264" s="22">
        <v>2579.3942753544256</v>
      </c>
      <c r="AR264" s="22">
        <v>2.5156580390490331</v>
      </c>
      <c r="AS264" s="22">
        <v>109.11034407181779</v>
      </c>
      <c r="AT264" s="22">
        <v>0.3057475937211801</v>
      </c>
      <c r="AU264" s="22">
        <v>3950.1326785452479</v>
      </c>
      <c r="AV264" s="22">
        <v>5727.4712572251947</v>
      </c>
      <c r="AW264" s="22">
        <v>3.8506210898765905</v>
      </c>
      <c r="AX264" s="22">
        <v>91.579739476669516</v>
      </c>
      <c r="AY264" s="22">
        <v>168.47225376625798</v>
      </c>
      <c r="AZ264" s="22">
        <v>151292.44939019476</v>
      </c>
      <c r="BA264" s="22">
        <v>198771.0976391001</v>
      </c>
      <c r="BB264" s="22">
        <v>106.31589191228606</v>
      </c>
      <c r="BC264" s="22">
        <v>33791.584638800843</v>
      </c>
      <c r="BD264" s="22">
        <v>638565.77883739874</v>
      </c>
    </row>
    <row r="265" spans="1:56" x14ac:dyDescent="0.3">
      <c r="A265" s="23" t="s">
        <v>21</v>
      </c>
      <c r="B265" s="22">
        <v>2890.5702919505834</v>
      </c>
      <c r="C265" s="22">
        <v>9.1007693107336856E-6</v>
      </c>
      <c r="D265" s="22">
        <v>3.16268419757877E-5</v>
      </c>
      <c r="E265" s="22">
        <v>8.2762083426311708E-4</v>
      </c>
      <c r="F265" s="22">
        <v>0</v>
      </c>
      <c r="G265" s="22">
        <v>0</v>
      </c>
      <c r="H265" s="22">
        <v>0</v>
      </c>
      <c r="I265" s="22">
        <v>1.4443491397391393E-2</v>
      </c>
      <c r="J265" s="22">
        <v>6.279227881934627E-3</v>
      </c>
      <c r="K265" s="22">
        <v>1.3975558677890618E-4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0.16870660311404606</v>
      </c>
      <c r="S265" s="22">
        <v>89.710249906090795</v>
      </c>
      <c r="T265" s="22">
        <v>0</v>
      </c>
      <c r="U265" s="22">
        <v>0</v>
      </c>
      <c r="V265" s="22">
        <v>3.7454110801779499E-5</v>
      </c>
      <c r="W265" s="22">
        <v>0</v>
      </c>
      <c r="X265" s="22">
        <v>0</v>
      </c>
      <c r="Y265" s="22">
        <v>2.0143513505705036E-5</v>
      </c>
      <c r="Z265" s="22">
        <v>778.74706029088702</v>
      </c>
      <c r="AA265" s="22">
        <v>0</v>
      </c>
      <c r="AB265" s="22">
        <v>0</v>
      </c>
      <c r="AC265" s="22">
        <v>0</v>
      </c>
      <c r="AD265" s="22">
        <v>0</v>
      </c>
      <c r="AE265" s="22">
        <v>3.89212253453343E-5</v>
      </c>
      <c r="AF265" s="22">
        <v>0</v>
      </c>
      <c r="AG265" s="22">
        <v>9.1062608151558991E-3</v>
      </c>
      <c r="AH265" s="22">
        <v>0</v>
      </c>
      <c r="AI265" s="22">
        <v>122.99516508107048</v>
      </c>
      <c r="AJ265" s="22">
        <v>1.9577406577713871E-5</v>
      </c>
      <c r="AK265" s="22">
        <v>0</v>
      </c>
      <c r="AL265" s="22">
        <v>1.8604582050971768E-5</v>
      </c>
      <c r="AM265" s="22">
        <v>0</v>
      </c>
      <c r="AN265" s="22">
        <v>0</v>
      </c>
      <c r="AO265" s="22">
        <v>0</v>
      </c>
      <c r="AP265" s="22">
        <v>4.5505814216885958E-4</v>
      </c>
      <c r="AQ265" s="22">
        <v>0</v>
      </c>
      <c r="AR265" s="22">
        <v>0</v>
      </c>
      <c r="AS265" s="22">
        <v>7414.1419827879736</v>
      </c>
      <c r="AT265" s="22">
        <v>6.3747968862832049E-6</v>
      </c>
      <c r="AU265" s="22">
        <v>0</v>
      </c>
      <c r="AV265" s="22">
        <v>370.70328626918695</v>
      </c>
      <c r="AW265" s="22">
        <v>4.7773109223287693E-5</v>
      </c>
      <c r="AX265" s="22">
        <v>0</v>
      </c>
      <c r="AY265" s="22">
        <v>0</v>
      </c>
      <c r="AZ265" s="22">
        <v>2.7410075682003732E-3</v>
      </c>
      <c r="BA265" s="22">
        <v>4.1165936973513917</v>
      </c>
      <c r="BB265" s="22">
        <v>0</v>
      </c>
      <c r="BC265" s="22">
        <v>164.5023367266877</v>
      </c>
      <c r="BD265" s="22">
        <v>11835.689895311529</v>
      </c>
    </row>
    <row r="266" spans="1:56" x14ac:dyDescent="0.3">
      <c r="A266" s="23" t="s">
        <v>22</v>
      </c>
      <c r="B266" s="22">
        <v>102.28031368966002</v>
      </c>
      <c r="C266" s="22">
        <v>0.13242761743340059</v>
      </c>
      <c r="D266" s="22">
        <v>0.22951872936295367</v>
      </c>
      <c r="E266" s="22">
        <v>12.562238539072828</v>
      </c>
      <c r="F266" s="22">
        <v>0</v>
      </c>
      <c r="G266" s="22">
        <v>6.0232857799898794E-2</v>
      </c>
      <c r="H266" s="22">
        <v>2.0108311643984438E-4</v>
      </c>
      <c r="I266" s="22">
        <v>64.882352242374751</v>
      </c>
      <c r="J266" s="22">
        <v>10249.371003276134</v>
      </c>
      <c r="K266" s="22">
        <v>588.18551840538032</v>
      </c>
      <c r="L266" s="22">
        <v>0</v>
      </c>
      <c r="M266" s="22">
        <v>0</v>
      </c>
      <c r="N266" s="22">
        <v>9.3161978368247259E-2</v>
      </c>
      <c r="O266" s="22">
        <v>0.21445990119535124</v>
      </c>
      <c r="P266" s="22">
        <v>4.532073566110039E-5</v>
      </c>
      <c r="Q266" s="22">
        <v>0.45023993231373866</v>
      </c>
      <c r="R266" s="22">
        <v>24.199022226390927</v>
      </c>
      <c r="S266" s="22">
        <v>1091.206505314557</v>
      </c>
      <c r="T266" s="22">
        <v>6.6001022901480664E-7</v>
      </c>
      <c r="U266" s="22">
        <v>3.4882268337837301E-2</v>
      </c>
      <c r="V266" s="22">
        <v>9.5028994779738802</v>
      </c>
      <c r="W266" s="22">
        <v>0.50863288067243684</v>
      </c>
      <c r="X266" s="22">
        <v>0</v>
      </c>
      <c r="Y266" s="22">
        <v>11031.081863136053</v>
      </c>
      <c r="Z266" s="22">
        <v>132.75603572977366</v>
      </c>
      <c r="AA266" s="22">
        <v>0</v>
      </c>
      <c r="AB266" s="22">
        <v>5.3412713157528158E-2</v>
      </c>
      <c r="AC266" s="22">
        <v>5.8929178456694445E-2</v>
      </c>
      <c r="AD266" s="22">
        <v>2.0904723986995642E-3</v>
      </c>
      <c r="AE266" s="22">
        <v>7.4503541028896256</v>
      </c>
      <c r="AF266" s="22">
        <v>0</v>
      </c>
      <c r="AG266" s="22">
        <v>40.274842908713396</v>
      </c>
      <c r="AH266" s="22">
        <v>0</v>
      </c>
      <c r="AI266" s="22">
        <v>14.867245975516644</v>
      </c>
      <c r="AJ266" s="22">
        <v>1.9904479950461422</v>
      </c>
      <c r="AK266" s="22">
        <v>4.6165815554316161E-2</v>
      </c>
      <c r="AL266" s="22">
        <v>262.26618807672025</v>
      </c>
      <c r="AM266" s="22">
        <v>2.0345329606242282</v>
      </c>
      <c r="AN266" s="22">
        <v>0.1991314095579115</v>
      </c>
      <c r="AO266" s="22">
        <v>2.3077160586984932E-2</v>
      </c>
      <c r="AP266" s="22">
        <v>223.80505366398538</v>
      </c>
      <c r="AQ266" s="22">
        <v>3.7307836649811535E-2</v>
      </c>
      <c r="AR266" s="22">
        <v>475.20886995613267</v>
      </c>
      <c r="AS266" s="22">
        <v>16.699891466064322</v>
      </c>
      <c r="AT266" s="22">
        <v>1.7278979076142186E-2</v>
      </c>
      <c r="AU266" s="22">
        <v>2.5951148229338646E-2</v>
      </c>
      <c r="AV266" s="22">
        <v>2.8248632103548044</v>
      </c>
      <c r="AW266" s="22">
        <v>0.24582269187637751</v>
      </c>
      <c r="AX266" s="22">
        <v>5.4615659136818522</v>
      </c>
      <c r="AY266" s="22">
        <v>1.0232849330524787</v>
      </c>
      <c r="AZ266" s="22">
        <v>177.21267954638216</v>
      </c>
      <c r="BA266" s="22">
        <v>11201.695687605421</v>
      </c>
      <c r="BB266" s="22">
        <v>0.77925509171093876</v>
      </c>
      <c r="BC266" s="22">
        <v>828.99170508738439</v>
      </c>
      <c r="BD266" s="22">
        <v>36571.047191165941</v>
      </c>
    </row>
    <row r="267" spans="1:56" x14ac:dyDescent="0.3">
      <c r="A267" s="23" t="s">
        <v>23</v>
      </c>
      <c r="B267" s="22">
        <v>1098.8753458932756</v>
      </c>
      <c r="C267" s="22">
        <v>14906.623287026416</v>
      </c>
      <c r="D267" s="22">
        <v>4262.733988495841</v>
      </c>
      <c r="E267" s="22">
        <v>5579.0040420203968</v>
      </c>
      <c r="F267" s="22">
        <v>0</v>
      </c>
      <c r="G267" s="22">
        <v>2283.928515073263</v>
      </c>
      <c r="H267" s="22">
        <v>0</v>
      </c>
      <c r="I267" s="22">
        <v>384.70136714274821</v>
      </c>
      <c r="J267" s="22">
        <v>25038.267515833606</v>
      </c>
      <c r="K267" s="22">
        <v>1344.2272907075796</v>
      </c>
      <c r="L267" s="22">
        <v>8732.0484182169039</v>
      </c>
      <c r="M267" s="22">
        <v>4140.4532871346291</v>
      </c>
      <c r="N267" s="22">
        <v>2292.4942627197438</v>
      </c>
      <c r="O267" s="22">
        <v>672.59845293499836</v>
      </c>
      <c r="P267" s="22">
        <v>849.9201014889087</v>
      </c>
      <c r="Q267" s="22">
        <v>579.02622212589029</v>
      </c>
      <c r="R267" s="22">
        <v>26202.047928245549</v>
      </c>
      <c r="S267" s="22">
        <v>624.65008567336599</v>
      </c>
      <c r="T267" s="22">
        <v>995.34927294385966</v>
      </c>
      <c r="U267" s="22">
        <v>5201.1728759513253</v>
      </c>
      <c r="V267" s="22">
        <v>2152.0215442617496</v>
      </c>
      <c r="W267" s="22">
        <v>118.73418103741608</v>
      </c>
      <c r="X267" s="22">
        <v>609.32451213348827</v>
      </c>
      <c r="Y267" s="22">
        <v>0</v>
      </c>
      <c r="Z267" s="22">
        <v>1478.4447408926005</v>
      </c>
      <c r="AA267" s="22">
        <v>0</v>
      </c>
      <c r="AB267" s="22">
        <v>60.806226536799954</v>
      </c>
      <c r="AC267" s="22">
        <v>62.579486698697728</v>
      </c>
      <c r="AD267" s="22">
        <v>135.51900567331052</v>
      </c>
      <c r="AE267" s="22">
        <v>67374.002192148895</v>
      </c>
      <c r="AF267" s="22">
        <v>5751.2504976971513</v>
      </c>
      <c r="AG267" s="22">
        <v>402.54315965839453</v>
      </c>
      <c r="AH267" s="22">
        <v>32.05844726189568</v>
      </c>
      <c r="AI267" s="22">
        <v>11647.107416276038</v>
      </c>
      <c r="AJ267" s="22">
        <v>229.30961827575575</v>
      </c>
      <c r="AK267" s="22">
        <v>483.62395188861666</v>
      </c>
      <c r="AL267" s="22">
        <v>506.13911478167836</v>
      </c>
      <c r="AM267" s="22">
        <v>0</v>
      </c>
      <c r="AN267" s="22">
        <v>10265.376311313719</v>
      </c>
      <c r="AO267" s="22">
        <v>3324.6043103503848</v>
      </c>
      <c r="AP267" s="22">
        <v>876.62819481404381</v>
      </c>
      <c r="AQ267" s="22">
        <v>63463.509301034181</v>
      </c>
      <c r="AR267" s="22">
        <v>8308.3047540613388</v>
      </c>
      <c r="AS267" s="22">
        <v>81.194350762757608</v>
      </c>
      <c r="AT267" s="22">
        <v>4503.4737098348633</v>
      </c>
      <c r="AU267" s="22">
        <v>835.6972523655387</v>
      </c>
      <c r="AV267" s="22">
        <v>10856.757942687384</v>
      </c>
      <c r="AW267" s="22">
        <v>2044.0928943586562</v>
      </c>
      <c r="AX267" s="22">
        <v>81290.242208211945</v>
      </c>
      <c r="AY267" s="22">
        <v>1950.0096501531389</v>
      </c>
      <c r="AZ267" s="22">
        <v>23996.712312114647</v>
      </c>
      <c r="BA267" s="22">
        <v>7052.5657660139786</v>
      </c>
      <c r="BB267" s="22">
        <v>0</v>
      </c>
      <c r="BC267" s="22">
        <v>167065.96072788179</v>
      </c>
      <c r="BD267" s="22">
        <v>582146.71604080929</v>
      </c>
    </row>
    <row r="268" spans="1:56" x14ac:dyDescent="0.3">
      <c r="A268" s="23" t="s">
        <v>24</v>
      </c>
      <c r="B268" s="22">
        <v>6.4808185217098595</v>
      </c>
      <c r="C268" s="22">
        <v>0.74928191765009289</v>
      </c>
      <c r="D268" s="22">
        <v>37.932817477148085</v>
      </c>
      <c r="E268" s="22">
        <v>7.99978660256716</v>
      </c>
      <c r="F268" s="22">
        <v>0</v>
      </c>
      <c r="G268" s="22">
        <v>0.41274599960100977</v>
      </c>
      <c r="H268" s="22">
        <v>31.653868038909501</v>
      </c>
      <c r="I268" s="22">
        <v>38.89697153070307</v>
      </c>
      <c r="J268" s="22">
        <v>271208.06365809269</v>
      </c>
      <c r="K268" s="22">
        <v>4097.1874561535433</v>
      </c>
      <c r="L268" s="22">
        <v>0.98118294041841159</v>
      </c>
      <c r="M268" s="22">
        <v>0</v>
      </c>
      <c r="N268" s="22">
        <v>17.769821747608944</v>
      </c>
      <c r="O268" s="22">
        <v>1.4656349664807657</v>
      </c>
      <c r="P268" s="22">
        <v>1.198552483548336E-5</v>
      </c>
      <c r="Q268" s="22">
        <v>24.387997879995321</v>
      </c>
      <c r="R268" s="22">
        <v>33.016894047948639</v>
      </c>
      <c r="S268" s="22">
        <v>343.92622873421209</v>
      </c>
      <c r="T268" s="22">
        <v>1.7454635005670942E-7</v>
      </c>
      <c r="U268" s="22">
        <v>10.137801444205531</v>
      </c>
      <c r="V268" s="22">
        <v>154.32244719395948</v>
      </c>
      <c r="W268" s="22">
        <v>37406.727518956184</v>
      </c>
      <c r="X268" s="22">
        <v>28.336938900558295</v>
      </c>
      <c r="Y268" s="22">
        <v>6.1541071137550105</v>
      </c>
      <c r="Z268" s="22">
        <v>0</v>
      </c>
      <c r="AA268" s="22">
        <v>0</v>
      </c>
      <c r="AB268" s="22">
        <v>0.31723620449179685</v>
      </c>
      <c r="AC268" s="22">
        <v>0.40382954651787062</v>
      </c>
      <c r="AD268" s="22">
        <v>5.5284647274628435E-4</v>
      </c>
      <c r="AE268" s="22">
        <v>24325.743588410034</v>
      </c>
      <c r="AF268" s="22">
        <v>0</v>
      </c>
      <c r="AG268" s="22">
        <v>478.33923311731087</v>
      </c>
      <c r="AH268" s="22">
        <v>0</v>
      </c>
      <c r="AI268" s="22">
        <v>27.341238075424027</v>
      </c>
      <c r="AJ268" s="22">
        <v>0.34670565337014886</v>
      </c>
      <c r="AK268" s="22">
        <v>0.13634694265171371</v>
      </c>
      <c r="AL268" s="22">
        <v>66510.59020197358</v>
      </c>
      <c r="AM268" s="22">
        <v>2051.6559692748142</v>
      </c>
      <c r="AN268" s="22">
        <v>0.711574330713731</v>
      </c>
      <c r="AO268" s="22">
        <v>3.0111919682132283E-4</v>
      </c>
      <c r="AP268" s="22">
        <v>13950.780447645016</v>
      </c>
      <c r="AQ268" s="22">
        <v>0.25566293558509062</v>
      </c>
      <c r="AR268" s="22">
        <v>1.0817160186095869</v>
      </c>
      <c r="AS268" s="22">
        <v>16040.423246156381</v>
      </c>
      <c r="AT268" s="22">
        <v>1.0217230369055081E-2</v>
      </c>
      <c r="AU268" s="22">
        <v>5.4643564425427532E-6</v>
      </c>
      <c r="AV268" s="22">
        <v>3.1046905985352353</v>
      </c>
      <c r="AW268" s="22">
        <v>4.453093721833099</v>
      </c>
      <c r="AX268" s="22">
        <v>55934.451679185957</v>
      </c>
      <c r="AY268" s="22">
        <v>147.03560983638874</v>
      </c>
      <c r="AZ268" s="22">
        <v>195.22577569733602</v>
      </c>
      <c r="BA268" s="22">
        <v>6818.535812812911</v>
      </c>
      <c r="BB268" s="22">
        <v>2356.1137443161315</v>
      </c>
      <c r="BC268" s="22">
        <v>1041.8079802841492</v>
      </c>
      <c r="BD268" s="22">
        <v>503345.47044981795</v>
      </c>
    </row>
    <row r="269" spans="1:56" x14ac:dyDescent="0.3">
      <c r="A269" s="23" t="s">
        <v>25</v>
      </c>
      <c r="B269" s="22">
        <v>0</v>
      </c>
      <c r="C269" s="22">
        <v>0</v>
      </c>
      <c r="D269" s="22">
        <v>0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0</v>
      </c>
      <c r="AQ269" s="22"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v>0</v>
      </c>
      <c r="AW269" s="22"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v>0</v>
      </c>
      <c r="BC269" s="22">
        <v>0</v>
      </c>
      <c r="BD269" s="22">
        <v>0</v>
      </c>
    </row>
    <row r="270" spans="1:56" x14ac:dyDescent="0.3">
      <c r="A270" s="23" t="s">
        <v>26</v>
      </c>
      <c r="B270" s="22">
        <v>3.2806726834144782E-5</v>
      </c>
      <c r="C270" s="22">
        <v>5.7934568304019849E-6</v>
      </c>
      <c r="D270" s="22">
        <v>2.0133324712732436E-5</v>
      </c>
      <c r="E270" s="22">
        <v>6.4995690246876343</v>
      </c>
      <c r="F270" s="22">
        <v>0</v>
      </c>
      <c r="G270" s="22">
        <v>6.1146902134405941E-2</v>
      </c>
      <c r="H270" s="22">
        <v>0</v>
      </c>
      <c r="I270" s="22">
        <v>9.1945791651237389E-3</v>
      </c>
      <c r="J270" s="22">
        <v>3.9972923628927804E-3</v>
      </c>
      <c r="K270" s="22">
        <v>8.8966979731718715E-5</v>
      </c>
      <c r="L270" s="22">
        <v>0</v>
      </c>
      <c r="M270" s="22">
        <v>0</v>
      </c>
      <c r="N270" s="22">
        <v>0</v>
      </c>
      <c r="O270" s="22">
        <v>0</v>
      </c>
      <c r="P270" s="22">
        <v>30.40748090426672</v>
      </c>
      <c r="Q270" s="22">
        <v>0</v>
      </c>
      <c r="R270" s="22">
        <v>3.4880383508990808E-3</v>
      </c>
      <c r="S270" s="22">
        <v>3.1820824856965108E-4</v>
      </c>
      <c r="T270" s="22">
        <v>0</v>
      </c>
      <c r="U270" s="22">
        <v>0</v>
      </c>
      <c r="V270" s="22">
        <v>2.3842904554813834E-5</v>
      </c>
      <c r="W270" s="22">
        <v>0</v>
      </c>
      <c r="X270" s="22">
        <v>0</v>
      </c>
      <c r="Y270" s="22">
        <v>1.2823155045835717E-5</v>
      </c>
      <c r="Z270" s="22">
        <v>1.5563375590752499E-3</v>
      </c>
      <c r="AA270" s="22">
        <v>0</v>
      </c>
      <c r="AB270" s="22">
        <v>0</v>
      </c>
      <c r="AC270" s="22">
        <v>75.105866364517468</v>
      </c>
      <c r="AD270" s="22">
        <v>0</v>
      </c>
      <c r="AE270" s="22">
        <v>2.4776854694975609E-5</v>
      </c>
      <c r="AF270" s="22">
        <v>0</v>
      </c>
      <c r="AG270" s="22">
        <v>5.7969526660525518E-3</v>
      </c>
      <c r="AH270" s="22">
        <v>0</v>
      </c>
      <c r="AI270" s="22">
        <v>2.6265902925363949E-2</v>
      </c>
      <c r="AJ270" s="22">
        <v>1.2462777155052336E-5</v>
      </c>
      <c r="AK270" s="22">
        <v>0.82111554294773681</v>
      </c>
      <c r="AL270" s="22">
        <v>1.1843486993220708E-5</v>
      </c>
      <c r="AM270" s="22">
        <v>0</v>
      </c>
      <c r="AN270" s="22">
        <v>3.057345106720297E-2</v>
      </c>
      <c r="AO270" s="22">
        <v>0</v>
      </c>
      <c r="AP270" s="22">
        <v>2.8968536746325674E-4</v>
      </c>
      <c r="AQ270" s="22">
        <v>0</v>
      </c>
      <c r="AR270" s="22">
        <v>318.19100816398156</v>
      </c>
      <c r="AS270" s="22">
        <v>2.2665630731803399E-5</v>
      </c>
      <c r="AT270" s="22">
        <v>6.3505466083753461</v>
      </c>
      <c r="AU270" s="22">
        <v>0</v>
      </c>
      <c r="AV270" s="22">
        <v>5.8725605313625058E-4</v>
      </c>
      <c r="AW270" s="22">
        <v>6.3505729621183313</v>
      </c>
      <c r="AX270" s="22">
        <v>0</v>
      </c>
      <c r="AY270" s="22">
        <v>72.01794780672995</v>
      </c>
      <c r="AZ270" s="22">
        <v>1.744897434049318E-3</v>
      </c>
      <c r="BA270" s="22">
        <v>2.6205815200459686</v>
      </c>
      <c r="BB270" s="22">
        <v>0</v>
      </c>
      <c r="BC270" s="22">
        <v>166.50124737087728</v>
      </c>
      <c r="BD270" s="22">
        <v>685.01115188717961</v>
      </c>
    </row>
    <row r="271" spans="1:56" x14ac:dyDescent="0.3">
      <c r="A271" s="23" t="s">
        <v>27</v>
      </c>
      <c r="B271" s="22">
        <v>1.2809613552645951</v>
      </c>
      <c r="C271" s="22">
        <v>3.2840706958548863E-2</v>
      </c>
      <c r="D271" s="22">
        <v>648.42673381658028</v>
      </c>
      <c r="E271" s="22">
        <v>0.29258778186419243</v>
      </c>
      <c r="F271" s="22">
        <v>0</v>
      </c>
      <c r="G271" s="22">
        <v>1.537861288872849E-2</v>
      </c>
      <c r="H271" s="22">
        <v>1.875754905030414E-3</v>
      </c>
      <c r="I271" s="22">
        <v>228.03344946895783</v>
      </c>
      <c r="J271" s="22">
        <v>2030.701730735384</v>
      </c>
      <c r="K271" s="22">
        <v>150.26553699778165</v>
      </c>
      <c r="L271" s="22">
        <v>0</v>
      </c>
      <c r="M271" s="22">
        <v>0</v>
      </c>
      <c r="N271" s="22">
        <v>3.2367076220734009E-2</v>
      </c>
      <c r="O271" s="22">
        <v>6.8934647889683592E-2</v>
      </c>
      <c r="P271" s="22">
        <v>26.677942637518822</v>
      </c>
      <c r="Q271" s="22">
        <v>9.9898780579776272</v>
      </c>
      <c r="R271" s="22">
        <v>3.6622146761021321</v>
      </c>
      <c r="S271" s="22">
        <v>11115.498404733156</v>
      </c>
      <c r="T271" s="22">
        <v>6.1567447648700689E-6</v>
      </c>
      <c r="U271" s="22">
        <v>9.4934552502253366E-3</v>
      </c>
      <c r="V271" s="22">
        <v>91.297452697216215</v>
      </c>
      <c r="W271" s="22">
        <v>0.13834883672369724</v>
      </c>
      <c r="X271" s="22">
        <v>1.592793831426861E-2</v>
      </c>
      <c r="Y271" s="22">
        <v>3554.5495593400024</v>
      </c>
      <c r="Z271" s="22">
        <v>10.208151046612175</v>
      </c>
      <c r="AA271" s="22">
        <v>0</v>
      </c>
      <c r="AB271" s="22">
        <v>5.5272508797205706</v>
      </c>
      <c r="AC271" s="22">
        <v>0</v>
      </c>
      <c r="AD271" s="22">
        <v>1.9500462918598461E-2</v>
      </c>
      <c r="AE271" s="22">
        <v>5157.6206482129082</v>
      </c>
      <c r="AF271" s="22">
        <v>0</v>
      </c>
      <c r="AG271" s="22">
        <v>4.6756671797097118</v>
      </c>
      <c r="AH271" s="22">
        <v>0</v>
      </c>
      <c r="AI271" s="22">
        <v>2.7091014942337006</v>
      </c>
      <c r="AJ271" s="22">
        <v>1.3909262018826031E-2</v>
      </c>
      <c r="AK271" s="22">
        <v>363.28380030179147</v>
      </c>
      <c r="AL271" s="22">
        <v>14.195712280135764</v>
      </c>
      <c r="AM271" s="22">
        <v>197.11367569535619</v>
      </c>
      <c r="AN271" s="22">
        <v>660.00637507357817</v>
      </c>
      <c r="AO271" s="22">
        <v>1.7532860457166184E-2</v>
      </c>
      <c r="AP271" s="22">
        <v>3.3507147803840023</v>
      </c>
      <c r="AQ271" s="22">
        <v>9.5105749166249434E-3</v>
      </c>
      <c r="AR271" s="22">
        <v>551.54170892268382</v>
      </c>
      <c r="AS271" s="22">
        <v>1.7816124355451055</v>
      </c>
      <c r="AT271" s="22">
        <v>3.070760610179591E-2</v>
      </c>
      <c r="AU271" s="22">
        <v>19.518591317184331</v>
      </c>
      <c r="AV271" s="22">
        <v>21.384474763169489</v>
      </c>
      <c r="AW271" s="22">
        <v>3.5936725985969611</v>
      </c>
      <c r="AX271" s="22">
        <v>1.3994355764260906</v>
      </c>
      <c r="AY271" s="22">
        <v>16.537905491219387</v>
      </c>
      <c r="AZ271" s="22">
        <v>3.0935164266671005</v>
      </c>
      <c r="BA271" s="22">
        <v>205.8952716885089</v>
      </c>
      <c r="BB271" s="22">
        <v>0.19906957384403506</v>
      </c>
      <c r="BC271" s="22">
        <v>6404.2901527969407</v>
      </c>
      <c r="BD271" s="22">
        <v>31509.009294785334</v>
      </c>
    </row>
    <row r="272" spans="1:56" x14ac:dyDescent="0.3">
      <c r="A272" s="23" t="s">
        <v>28</v>
      </c>
      <c r="B272" s="22">
        <v>9.525813825367095</v>
      </c>
      <c r="C272" s="22">
        <v>2281.7022937835363</v>
      </c>
      <c r="D272" s="22">
        <v>47320.897039590411</v>
      </c>
      <c r="E272" s="22">
        <v>0</v>
      </c>
      <c r="F272" s="22">
        <v>0</v>
      </c>
      <c r="G272" s="22">
        <v>934.49063477665879</v>
      </c>
      <c r="H272" s="22">
        <v>0</v>
      </c>
      <c r="I272" s="22">
        <v>24.533010663497006</v>
      </c>
      <c r="J272" s="22">
        <v>16.924588983630215</v>
      </c>
      <c r="K272" s="22">
        <v>0</v>
      </c>
      <c r="L272" s="22">
        <v>0</v>
      </c>
      <c r="M272" s="22">
        <v>0</v>
      </c>
      <c r="N272" s="22">
        <v>13.251407219699114</v>
      </c>
      <c r="O272" s="22">
        <v>0</v>
      </c>
      <c r="P272" s="22">
        <v>0</v>
      </c>
      <c r="Q272" s="22">
        <v>0</v>
      </c>
      <c r="R272" s="22">
        <v>7306.1026604425588</v>
      </c>
      <c r="S272" s="22">
        <v>13306.115211613154</v>
      </c>
      <c r="T272" s="22">
        <v>2.0877299443032884</v>
      </c>
      <c r="U272" s="22">
        <v>1.1879969557541725</v>
      </c>
      <c r="V272" s="22">
        <v>5.9880287733050395</v>
      </c>
      <c r="W272" s="22">
        <v>1.0657031514853603</v>
      </c>
      <c r="X272" s="22">
        <v>17.562263820174731</v>
      </c>
      <c r="Y272" s="22">
        <v>408.75393786090342</v>
      </c>
      <c r="Z272" s="22">
        <v>0</v>
      </c>
      <c r="AA272" s="22">
        <v>0</v>
      </c>
      <c r="AB272" s="22">
        <v>0</v>
      </c>
      <c r="AC272" s="22">
        <v>14.579168523189075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3621.3422938287235</v>
      </c>
      <c r="AJ272" s="22">
        <v>0</v>
      </c>
      <c r="AK272" s="22">
        <v>0</v>
      </c>
      <c r="AL272" s="22">
        <v>0</v>
      </c>
      <c r="AM272" s="22">
        <v>0</v>
      </c>
      <c r="AN272" s="22">
        <v>1.8999216020333272</v>
      </c>
      <c r="AO272" s="22">
        <v>15.780268386543474</v>
      </c>
      <c r="AP272" s="22">
        <v>0</v>
      </c>
      <c r="AQ272" s="22">
        <v>0</v>
      </c>
      <c r="AR272" s="22">
        <v>0</v>
      </c>
      <c r="AS272" s="22">
        <v>3.9789162746031299</v>
      </c>
      <c r="AT272" s="22">
        <v>0</v>
      </c>
      <c r="AU272" s="22">
        <v>0</v>
      </c>
      <c r="AV272" s="22">
        <v>1.7688925260310289</v>
      </c>
      <c r="AW272" s="22">
        <v>5.1931190455577605</v>
      </c>
      <c r="AX272" s="22">
        <v>0</v>
      </c>
      <c r="AY272" s="22">
        <v>0</v>
      </c>
      <c r="AZ272" s="22">
        <v>89.457917822635878</v>
      </c>
      <c r="BA272" s="22">
        <v>0</v>
      </c>
      <c r="BB272" s="22">
        <v>0</v>
      </c>
      <c r="BC272" s="22">
        <v>626.58977671472871</v>
      </c>
      <c r="BD272" s="22">
        <v>76030.778596128483</v>
      </c>
    </row>
    <row r="273" spans="1:56" x14ac:dyDescent="0.3">
      <c r="A273" s="23" t="s">
        <v>29</v>
      </c>
      <c r="B273" s="22">
        <v>0</v>
      </c>
      <c r="C273" s="22">
        <v>0</v>
      </c>
      <c r="D273" s="22">
        <v>0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161.21982027556388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  <c r="AQ273" s="22">
        <v>0</v>
      </c>
      <c r="AR273" s="22">
        <v>0</v>
      </c>
      <c r="AS273" s="22">
        <v>1048.332915145457</v>
      </c>
      <c r="AT273" s="22">
        <v>0</v>
      </c>
      <c r="AU273" s="22">
        <v>0</v>
      </c>
      <c r="AV273" s="22">
        <v>0</v>
      </c>
      <c r="AW273" s="22">
        <v>0</v>
      </c>
      <c r="AX273" s="22">
        <v>153.88242846358395</v>
      </c>
      <c r="AY273" s="22">
        <v>0</v>
      </c>
      <c r="AZ273" s="22">
        <v>0</v>
      </c>
      <c r="BA273" s="22">
        <v>0</v>
      </c>
      <c r="BB273" s="22">
        <v>1131.5897902682252</v>
      </c>
      <c r="BC273" s="22">
        <v>0</v>
      </c>
      <c r="BD273" s="22">
        <v>2495.0249541528306</v>
      </c>
    </row>
    <row r="274" spans="1:56" x14ac:dyDescent="0.3">
      <c r="A274" s="23" t="s">
        <v>30</v>
      </c>
      <c r="B274" s="22">
        <v>0.42350933854771378</v>
      </c>
      <c r="C274" s="22">
        <v>0.29283569758477906</v>
      </c>
      <c r="D274" s="22">
        <v>5.664125849074342E-4</v>
      </c>
      <c r="E274" s="22">
        <v>1.9111976958425083E-3</v>
      </c>
      <c r="F274" s="22">
        <v>0</v>
      </c>
      <c r="G274" s="22">
        <v>1.0663258826312332E-4</v>
      </c>
      <c r="H274" s="22">
        <v>4.6118328085110345E-6</v>
      </c>
      <c r="I274" s="22">
        <v>0.56358906292939814</v>
      </c>
      <c r="J274" s="22">
        <v>17.103553853701577</v>
      </c>
      <c r="K274" s="22">
        <v>1.0407340277400694</v>
      </c>
      <c r="L274" s="22">
        <v>0</v>
      </c>
      <c r="M274" s="22">
        <v>0</v>
      </c>
      <c r="N274" s="22">
        <v>1.5799868992313773E-4</v>
      </c>
      <c r="O274" s="22">
        <v>3.923652005165942E-4</v>
      </c>
      <c r="P274" s="22">
        <v>1.0394291640603567E-6</v>
      </c>
      <c r="Q274" s="22">
        <v>1.4178705200293771E-3</v>
      </c>
      <c r="R274" s="22">
        <v>9.5654001372848102E-3</v>
      </c>
      <c r="S274" s="22">
        <v>7.6434181584565737</v>
      </c>
      <c r="T274" s="22">
        <v>1.5137306811305366E-8</v>
      </c>
      <c r="U274" s="22">
        <v>4.9827210946260794E-5</v>
      </c>
      <c r="V274" s="22">
        <v>0.29640596627446253</v>
      </c>
      <c r="W274" s="22">
        <v>9.2024591544439128E-4</v>
      </c>
      <c r="X274" s="22">
        <v>1.0336182897174989E-4</v>
      </c>
      <c r="Y274" s="22">
        <v>4.5001621889896466</v>
      </c>
      <c r="Z274" s="22">
        <v>6.5343960567491643E-2</v>
      </c>
      <c r="AA274" s="22">
        <v>0</v>
      </c>
      <c r="AB274" s="22">
        <v>2.5125125800955038E-4</v>
      </c>
      <c r="AC274" s="22">
        <v>1.0426996515220864E-4</v>
      </c>
      <c r="AD274" s="22">
        <v>4.7944896440341196E-5</v>
      </c>
      <c r="AE274" s="22">
        <v>3.1227136320114168E-3</v>
      </c>
      <c r="AF274" s="22">
        <v>0</v>
      </c>
      <c r="AG274" s="22">
        <v>1.4768279595345895E-2</v>
      </c>
      <c r="AH274" s="22">
        <v>0</v>
      </c>
      <c r="AI274" s="22">
        <v>3.3730413584971052E-2</v>
      </c>
      <c r="AJ274" s="22">
        <v>8.8642292682469321E-5</v>
      </c>
      <c r="AK274" s="22">
        <v>3.6714401576298766E-5</v>
      </c>
      <c r="AL274" s="22">
        <v>2.9251862728427926E-2</v>
      </c>
      <c r="AM274" s="22">
        <v>3.7198632609336739E-3</v>
      </c>
      <c r="AN274" s="22">
        <v>1.2146309445376549</v>
      </c>
      <c r="AO274" s="22">
        <v>3.4667794342435245E-5</v>
      </c>
      <c r="AP274" s="22">
        <v>113.00074623979866</v>
      </c>
      <c r="AQ274" s="22">
        <v>6.6012914641918306E-5</v>
      </c>
      <c r="AR274" s="22">
        <v>5.0459414145201528E-4</v>
      </c>
      <c r="AS274" s="22">
        <v>1.2291854399667674E-2</v>
      </c>
      <c r="AT274" s="22">
        <v>9.4013359255956192E-7</v>
      </c>
      <c r="AU274" s="22">
        <v>1.0583929688381655E-5</v>
      </c>
      <c r="AV274" s="22">
        <v>6.6118126018002959E-4</v>
      </c>
      <c r="AW274" s="22">
        <v>4.1757621864418457</v>
      </c>
      <c r="AX274" s="22">
        <v>9.6804696039054974E-3</v>
      </c>
      <c r="AY274" s="22">
        <v>8.3768190683140809E-4</v>
      </c>
      <c r="AZ274" s="22">
        <v>1.8690487228558077E-2</v>
      </c>
      <c r="BA274" s="22">
        <v>0.93653577068795146</v>
      </c>
      <c r="BB274" s="22">
        <v>1.3763433725966444E-3</v>
      </c>
      <c r="BC274" s="22">
        <v>13.888122821462289</v>
      </c>
      <c r="BD274" s="22">
        <v>165.28982396879252</v>
      </c>
    </row>
    <row r="275" spans="1:56" x14ac:dyDescent="0.3">
      <c r="A275" s="25" t="s">
        <v>31</v>
      </c>
      <c r="B275" s="22">
        <v>1.4736945691512877</v>
      </c>
      <c r="C275" s="22">
        <v>0.24264910725536587</v>
      </c>
      <c r="D275" s="22">
        <v>0.85539914115195237</v>
      </c>
      <c r="E275" s="22">
        <v>22.021443051638514</v>
      </c>
      <c r="F275" s="22">
        <v>0</v>
      </c>
      <c r="G275" s="22">
        <v>2.4227969112751013E-6</v>
      </c>
      <c r="H275" s="22">
        <v>1.8453636474212022E-4</v>
      </c>
      <c r="I275" s="22">
        <v>406.63796315157668</v>
      </c>
      <c r="J275" s="22">
        <v>4432.0247793873505</v>
      </c>
      <c r="K275" s="22">
        <v>3.7668469433167586</v>
      </c>
      <c r="L275" s="22">
        <v>0</v>
      </c>
      <c r="M275" s="22">
        <v>0</v>
      </c>
      <c r="N275" s="22">
        <v>1.5875154905464406E-3</v>
      </c>
      <c r="O275" s="22">
        <v>5.5921478416798048E-4</v>
      </c>
      <c r="P275" s="22">
        <v>4.1591377508016663E-5</v>
      </c>
      <c r="Q275" s="22">
        <v>2.6934931501915369E-2</v>
      </c>
      <c r="R275" s="22">
        <v>146.06992874006275</v>
      </c>
      <c r="S275" s="22">
        <v>3108.7877757324391</v>
      </c>
      <c r="T275" s="22">
        <v>6.0569922781877533E-7</v>
      </c>
      <c r="U275" s="22">
        <v>4.1403103225207946E-4</v>
      </c>
      <c r="V275" s="22">
        <v>1.004896953313885</v>
      </c>
      <c r="W275" s="22">
        <v>8.7866767982243703E-4</v>
      </c>
      <c r="X275" s="22">
        <v>1.5789620329660737E-4</v>
      </c>
      <c r="Y275" s="22">
        <v>520.61419571061424</v>
      </c>
      <c r="Z275" s="22">
        <v>84.968170972501042</v>
      </c>
      <c r="AA275" s="22">
        <v>0</v>
      </c>
      <c r="AB275" s="22">
        <v>6.7961472358692666E-3</v>
      </c>
      <c r="AC275" s="22">
        <v>0</v>
      </c>
      <c r="AD275" s="22">
        <v>1.9184513542446679E-3</v>
      </c>
      <c r="AE275" s="22">
        <v>13.609330567477642</v>
      </c>
      <c r="AF275" s="22">
        <v>0</v>
      </c>
      <c r="AG275" s="22">
        <v>0</v>
      </c>
      <c r="AH275" s="22">
        <v>0</v>
      </c>
      <c r="AI275" s="22">
        <v>2.7486484412377861</v>
      </c>
      <c r="AJ275" s="22">
        <v>0.52102949673527044</v>
      </c>
      <c r="AK275" s="22">
        <v>6.0569922781877538E-5</v>
      </c>
      <c r="AL275" s="22">
        <v>1.1439174661076124</v>
      </c>
      <c r="AM275" s="22">
        <v>1287.166052713349</v>
      </c>
      <c r="AN275" s="22">
        <v>1.2472970533410352E-2</v>
      </c>
      <c r="AO275" s="22">
        <v>2.0640516511005081E-3</v>
      </c>
      <c r="AP275" s="22">
        <v>12.203581062967132</v>
      </c>
      <c r="AQ275" s="22">
        <v>0</v>
      </c>
      <c r="AR275" s="22">
        <v>9.041676578393925E-3</v>
      </c>
      <c r="AS275" s="22">
        <v>2.1903881735723414</v>
      </c>
      <c r="AT275" s="22">
        <v>0.1696010013409191</v>
      </c>
      <c r="AU275" s="22">
        <v>1.2235305300416213E-3</v>
      </c>
      <c r="AV275" s="22">
        <v>24.549940845173545</v>
      </c>
      <c r="AW275" s="22">
        <v>1.2748768215571544</v>
      </c>
      <c r="AX275" s="22">
        <v>7.2461817621386176E-4</v>
      </c>
      <c r="AY275" s="22">
        <v>0</v>
      </c>
      <c r="AZ275" s="22">
        <v>72.942740501828638</v>
      </c>
      <c r="BA275" s="22">
        <v>109532.61032302995</v>
      </c>
      <c r="BB275" s="22">
        <v>1.0882396126477334E-4</v>
      </c>
      <c r="BC275" s="22">
        <v>1199.7850120851374</v>
      </c>
      <c r="BD275" s="22">
        <v>120879.44835791968</v>
      </c>
    </row>
    <row r="276" spans="1:56" x14ac:dyDescent="0.3">
      <c r="A276" s="23" t="s">
        <v>32</v>
      </c>
      <c r="B276" s="22">
        <v>0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0</v>
      </c>
      <c r="AQ276" s="22"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v>0</v>
      </c>
      <c r="AW276" s="22"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v>0</v>
      </c>
      <c r="BC276" s="22">
        <v>0</v>
      </c>
      <c r="BD276" s="22">
        <v>0</v>
      </c>
    </row>
    <row r="277" spans="1:56" x14ac:dyDescent="0.3">
      <c r="A277" s="23" t="s">
        <v>33</v>
      </c>
      <c r="B277" s="22">
        <v>938.31720000122846</v>
      </c>
      <c r="C277" s="22">
        <v>68185.023000680463</v>
      </c>
      <c r="D277" s="22">
        <v>150433.65983867177</v>
      </c>
      <c r="E277" s="22">
        <v>1644.5132744413693</v>
      </c>
      <c r="F277" s="22">
        <v>9.5214461895003506</v>
      </c>
      <c r="G277" s="22">
        <v>10977.636332875332</v>
      </c>
      <c r="H277" s="22">
        <v>6.9736893035360376E-2</v>
      </c>
      <c r="I277" s="22">
        <v>8531.766202445313</v>
      </c>
      <c r="J277" s="22">
        <v>113376.42367777695</v>
      </c>
      <c r="K277" s="22">
        <v>7582.4353158832073</v>
      </c>
      <c r="L277" s="22">
        <v>781.2302922126371</v>
      </c>
      <c r="M277" s="22">
        <v>16216.40303365299</v>
      </c>
      <c r="N277" s="22">
        <v>13838.524229312188</v>
      </c>
      <c r="O277" s="22">
        <v>51055.747749599665</v>
      </c>
      <c r="P277" s="22">
        <v>3285.4999161007354</v>
      </c>
      <c r="Q277" s="22">
        <v>2555.8466887279383</v>
      </c>
      <c r="R277" s="22">
        <v>271719.52196385362</v>
      </c>
      <c r="S277" s="22">
        <v>2266032.234025436</v>
      </c>
      <c r="T277" s="22">
        <v>27622.227246656512</v>
      </c>
      <c r="U277" s="22">
        <v>30890.76688413692</v>
      </c>
      <c r="V277" s="22">
        <v>115.07441957036306</v>
      </c>
      <c r="W277" s="22">
        <v>1788.4321261520456</v>
      </c>
      <c r="X277" s="22">
        <v>3566.5817258403322</v>
      </c>
      <c r="Y277" s="22">
        <v>124064.5033184944</v>
      </c>
      <c r="Z277" s="22">
        <v>1914.5391193872565</v>
      </c>
      <c r="AA277" s="22">
        <v>0</v>
      </c>
      <c r="AB277" s="22">
        <v>4359.2656057194426</v>
      </c>
      <c r="AC277" s="22">
        <v>6804.9453388460997</v>
      </c>
      <c r="AD277" s="22">
        <v>20303.361478150586</v>
      </c>
      <c r="AE277" s="22">
        <v>522.30004184235349</v>
      </c>
      <c r="AF277" s="22">
        <v>11049.11418661115</v>
      </c>
      <c r="AG277" s="22">
        <v>666.38070213444018</v>
      </c>
      <c r="AH277" s="22">
        <v>0</v>
      </c>
      <c r="AI277" s="22">
        <v>0</v>
      </c>
      <c r="AJ277" s="22">
        <v>8.3920572305353804</v>
      </c>
      <c r="AK277" s="22">
        <v>1118.2888403427182</v>
      </c>
      <c r="AL277" s="22">
        <v>3946.0378927317656</v>
      </c>
      <c r="AM277" s="22">
        <v>52.203471074093287</v>
      </c>
      <c r="AN277" s="22">
        <v>27912.372551418237</v>
      </c>
      <c r="AO277" s="22">
        <v>9271.3228485346917</v>
      </c>
      <c r="AP277" s="22">
        <v>586.78765958530539</v>
      </c>
      <c r="AQ277" s="22">
        <v>136047.14856768955</v>
      </c>
      <c r="AR277" s="22">
        <v>2906.4138140918958</v>
      </c>
      <c r="AS277" s="22">
        <v>977.69783228022573</v>
      </c>
      <c r="AT277" s="22">
        <v>15411.02463583216</v>
      </c>
      <c r="AU277" s="22">
        <v>1605.6164119184975</v>
      </c>
      <c r="AV277" s="22">
        <v>84567.149875015602</v>
      </c>
      <c r="AW277" s="22">
        <v>18507.243928897107</v>
      </c>
      <c r="AX277" s="22">
        <v>1268.6719229588393</v>
      </c>
      <c r="AY277" s="22">
        <v>4620.7326646462689</v>
      </c>
      <c r="AZ277" s="22">
        <v>1089337.5411067745</v>
      </c>
      <c r="BA277" s="22">
        <v>21821.564394994242</v>
      </c>
      <c r="BB277" s="22">
        <v>79.625228891403864</v>
      </c>
      <c r="BC277" s="22">
        <v>84105.763115157359</v>
      </c>
      <c r="BD277" s="22">
        <v>4724983.4649383603</v>
      </c>
    </row>
    <row r="278" spans="1:56" x14ac:dyDescent="0.3">
      <c r="A278" s="23" t="s">
        <v>34</v>
      </c>
      <c r="B278" s="22">
        <v>483.30507837418031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11.554382156566316</v>
      </c>
      <c r="J278" s="22">
        <v>0</v>
      </c>
      <c r="K278" s="22">
        <v>4.2530305454465047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0.87984400208154945</v>
      </c>
      <c r="T278" s="22">
        <v>0</v>
      </c>
      <c r="U278" s="22">
        <v>0</v>
      </c>
      <c r="V278" s="22">
        <v>0</v>
      </c>
      <c r="W278" s="22">
        <v>0</v>
      </c>
      <c r="X278" s="22">
        <v>1.2588537260551398</v>
      </c>
      <c r="Y278" s="22">
        <v>0</v>
      </c>
      <c r="Z278" s="22">
        <v>9.6349686258714922</v>
      </c>
      <c r="AA278" s="22">
        <v>1.9248279553230208</v>
      </c>
      <c r="AB278" s="22">
        <v>0</v>
      </c>
      <c r="AC278" s="22">
        <v>0</v>
      </c>
      <c r="AD278" s="22">
        <v>0</v>
      </c>
      <c r="AE278" s="22">
        <v>2.3417386516939702</v>
      </c>
      <c r="AF278" s="22">
        <v>0</v>
      </c>
      <c r="AG278" s="22">
        <v>0</v>
      </c>
      <c r="AH278" s="22">
        <v>0</v>
      </c>
      <c r="AI278" s="22">
        <v>9.8786177341402333</v>
      </c>
      <c r="AJ278" s="22">
        <v>0</v>
      </c>
      <c r="AK278" s="22">
        <v>0</v>
      </c>
      <c r="AL278" s="22">
        <v>0.70116798935114244</v>
      </c>
      <c r="AM278" s="22">
        <v>8.4113086598996141</v>
      </c>
      <c r="AN278" s="22">
        <v>0</v>
      </c>
      <c r="AO278" s="22">
        <v>0</v>
      </c>
      <c r="AP278" s="22">
        <v>0</v>
      </c>
      <c r="AQ278" s="22">
        <v>0.21116256049957186</v>
      </c>
      <c r="AR278" s="22">
        <v>0</v>
      </c>
      <c r="AS278" s="22">
        <v>29.329938210927715</v>
      </c>
      <c r="AT278" s="22">
        <v>0</v>
      </c>
      <c r="AU278" s="22">
        <v>0</v>
      </c>
      <c r="AV278" s="22">
        <v>4.1961790868504671</v>
      </c>
      <c r="AW278" s="22">
        <v>0</v>
      </c>
      <c r="AX278" s="22">
        <v>70.065361901146403</v>
      </c>
      <c r="AY278" s="22">
        <v>0</v>
      </c>
      <c r="AZ278" s="22">
        <v>0.25989238215331922</v>
      </c>
      <c r="BA278" s="22">
        <v>76.652009461344591</v>
      </c>
      <c r="BB278" s="22">
        <v>0</v>
      </c>
      <c r="BC278" s="22">
        <v>2216.865776493928</v>
      </c>
      <c r="BD278" s="22">
        <v>2931.7241385174593</v>
      </c>
    </row>
    <row r="279" spans="1:56" x14ac:dyDescent="0.3">
      <c r="A279" s="23" t="s">
        <v>35</v>
      </c>
      <c r="B279" s="22">
        <v>8.1058374557525621</v>
      </c>
      <c r="C279" s="22">
        <v>0.16903028711030643</v>
      </c>
      <c r="D279" s="22">
        <v>0.18954771104094215</v>
      </c>
      <c r="E279" s="22">
        <v>1.5369812416316446</v>
      </c>
      <c r="F279" s="22">
        <v>0</v>
      </c>
      <c r="G279" s="22">
        <v>9.4968736418400368E-2</v>
      </c>
      <c r="H279" s="22">
        <v>0</v>
      </c>
      <c r="I279" s="22">
        <v>2.169634096535765</v>
      </c>
      <c r="J279" s="22">
        <v>12275.04234476903</v>
      </c>
      <c r="K279" s="22">
        <v>926.31969764786379</v>
      </c>
      <c r="L279" s="22">
        <v>0</v>
      </c>
      <c r="M279" s="22">
        <v>33.698910495178424</v>
      </c>
      <c r="N279" s="22">
        <v>0.11762449797071377</v>
      </c>
      <c r="O279" s="22">
        <v>0.33719147390552023</v>
      </c>
      <c r="P279" s="22">
        <v>2.3018480931038701</v>
      </c>
      <c r="Q279" s="22">
        <v>9.4223130077295902</v>
      </c>
      <c r="R279" s="22">
        <v>5.3386455290662118</v>
      </c>
      <c r="S279" s="22">
        <v>53.623094418554743</v>
      </c>
      <c r="T279" s="22">
        <v>8.0299089715917385E-2</v>
      </c>
      <c r="U279" s="22">
        <v>2.6357766374827603</v>
      </c>
      <c r="V279" s="22">
        <v>3.1707652874397119</v>
      </c>
      <c r="W279" s="22">
        <v>0.8004834698591915</v>
      </c>
      <c r="X279" s="22">
        <v>8.8591626781315491E-2</v>
      </c>
      <c r="Y279" s="22">
        <v>0.87283818267722402</v>
      </c>
      <c r="Z279" s="22">
        <v>59.344569496434929</v>
      </c>
      <c r="AA279" s="22">
        <v>24.166025259360417</v>
      </c>
      <c r="AB279" s="22">
        <v>7.2542384203934732E-2</v>
      </c>
      <c r="AC279" s="22">
        <v>9.2917306701452873E-2</v>
      </c>
      <c r="AD279" s="22">
        <v>0</v>
      </c>
      <c r="AE279" s="22">
        <v>2.5962730758027566</v>
      </c>
      <c r="AF279" s="22">
        <v>0</v>
      </c>
      <c r="AG279" s="22">
        <v>3.3313038070862633</v>
      </c>
      <c r="AH279" s="22">
        <v>0</v>
      </c>
      <c r="AI279" s="22">
        <v>1.4540342182015176</v>
      </c>
      <c r="AJ279" s="22">
        <v>7.2582396147812894E-2</v>
      </c>
      <c r="AK279" s="22">
        <v>0</v>
      </c>
      <c r="AL279" s="22">
        <v>11.612311664221799</v>
      </c>
      <c r="AM279" s="22">
        <v>3.1990399363820767</v>
      </c>
      <c r="AN279" s="22">
        <v>56.03666741091503</v>
      </c>
      <c r="AO279" s="22">
        <v>0</v>
      </c>
      <c r="AP279" s="22">
        <v>15.07779472968244</v>
      </c>
      <c r="AQ279" s="22">
        <v>5.8825590159986993E-2</v>
      </c>
      <c r="AR279" s="22">
        <v>0.24829296765648246</v>
      </c>
      <c r="AS279" s="22">
        <v>10.912740494294047</v>
      </c>
      <c r="AT279" s="22">
        <v>1.3028692755401056E-5</v>
      </c>
      <c r="AU279" s="22">
        <v>0</v>
      </c>
      <c r="AV279" s="22">
        <v>0.37585292830032146</v>
      </c>
      <c r="AW279" s="22">
        <v>56.32906479886892</v>
      </c>
      <c r="AX279" s="22">
        <v>8.6103462083824862</v>
      </c>
      <c r="AY279" s="22">
        <v>0.74665122742919532</v>
      </c>
      <c r="AZ279" s="22">
        <v>109.43804815548717</v>
      </c>
      <c r="BA279" s="22">
        <v>58.377400666254971</v>
      </c>
      <c r="BB279" s="22">
        <v>1.224066918318129</v>
      </c>
      <c r="BC279" s="22">
        <v>1478.28706864115</v>
      </c>
      <c r="BD279" s="22">
        <v>15227.780857064987</v>
      </c>
    </row>
    <row r="280" spans="1:56" x14ac:dyDescent="0.3">
      <c r="A280" s="23" t="s">
        <v>361</v>
      </c>
      <c r="B280" s="22">
        <v>3340.6740598547899</v>
      </c>
      <c r="C280" s="22">
        <v>11898.034079774086</v>
      </c>
      <c r="D280" s="22">
        <v>3826.5646868423728</v>
      </c>
      <c r="E280" s="22">
        <v>8.2491914308054337</v>
      </c>
      <c r="F280" s="22">
        <v>0</v>
      </c>
      <c r="G280" s="22">
        <v>95.892709222756309</v>
      </c>
      <c r="H280" s="22">
        <v>447.69256385618155</v>
      </c>
      <c r="I280" s="22">
        <v>67881.519582405133</v>
      </c>
      <c r="J280" s="22">
        <v>695121.3128926151</v>
      </c>
      <c r="K280" s="22">
        <v>9679.9623340902126</v>
      </c>
      <c r="L280" s="22">
        <v>250.92118834104556</v>
      </c>
      <c r="M280" s="22">
        <v>186.74976745160734</v>
      </c>
      <c r="N280" s="22">
        <v>34144.993537680704</v>
      </c>
      <c r="O280" s="22">
        <v>30.611457357687627</v>
      </c>
      <c r="P280" s="22">
        <v>65.943837522161516</v>
      </c>
      <c r="Q280" s="22">
        <v>82.359397176635767</v>
      </c>
      <c r="R280" s="22">
        <v>29528.394842603731</v>
      </c>
      <c r="S280" s="22">
        <v>132145.75215776064</v>
      </c>
      <c r="T280" s="22">
        <v>32.185098293283041</v>
      </c>
      <c r="U280" s="22">
        <v>316.83189658035241</v>
      </c>
      <c r="V280" s="22">
        <v>18913.110030319887</v>
      </c>
      <c r="W280" s="22">
        <v>595.81358749927847</v>
      </c>
      <c r="X280" s="22">
        <v>0</v>
      </c>
      <c r="Y280" s="22">
        <v>19495.423435055902</v>
      </c>
      <c r="Z280" s="22">
        <v>363524.93729205674</v>
      </c>
      <c r="AA280" s="22">
        <v>0</v>
      </c>
      <c r="AB280" s="22">
        <v>0</v>
      </c>
      <c r="AC280" s="22">
        <v>2.8822476083537052</v>
      </c>
      <c r="AD280" s="22">
        <v>1120.2335704468067</v>
      </c>
      <c r="AE280" s="22">
        <v>120366.13869955052</v>
      </c>
      <c r="AF280" s="22">
        <v>75.286295287170063</v>
      </c>
      <c r="AG280" s="22">
        <v>25958.664921091957</v>
      </c>
      <c r="AH280" s="22">
        <v>128.74039317313216</v>
      </c>
      <c r="AI280" s="22">
        <v>64135.409358975259</v>
      </c>
      <c r="AJ280" s="22">
        <v>151.54990441855199</v>
      </c>
      <c r="AK280" s="22">
        <v>5.7644952167074104</v>
      </c>
      <c r="AL280" s="22">
        <v>0</v>
      </c>
      <c r="AM280" s="22">
        <v>48.567528664902667</v>
      </c>
      <c r="AN280" s="22">
        <v>1194.7247629454653</v>
      </c>
      <c r="AO280" s="22">
        <v>3231.6124606973149</v>
      </c>
      <c r="AP280" s="22">
        <v>50189.604612031588</v>
      </c>
      <c r="AQ280" s="22">
        <v>761.72503603531686</v>
      </c>
      <c r="AR280" s="22">
        <v>47.457697689272223</v>
      </c>
      <c r="AS280" s="22">
        <v>48098.948088206627</v>
      </c>
      <c r="AT280" s="22">
        <v>200.89597123053878</v>
      </c>
      <c r="AU280" s="22">
        <v>1832.8278800086921</v>
      </c>
      <c r="AV280" s="22">
        <v>4874.1291753475243</v>
      </c>
      <c r="AW280" s="22">
        <v>0</v>
      </c>
      <c r="AX280" s="22">
        <v>358.59135761862649</v>
      </c>
      <c r="AY280" s="22">
        <v>29014.344325189704</v>
      </c>
      <c r="AZ280" s="22">
        <v>29965.701376284975</v>
      </c>
      <c r="BA280" s="22">
        <v>43041.150168712971</v>
      </c>
      <c r="BB280" s="22">
        <v>4497.9130392502302</v>
      </c>
      <c r="BC280" s="22">
        <v>30883.018089246863</v>
      </c>
      <c r="BD280" s="22">
        <v>1851799.8110807203</v>
      </c>
    </row>
    <row r="281" spans="1:56" x14ac:dyDescent="0.3">
      <c r="A281" s="23" t="s">
        <v>36</v>
      </c>
      <c r="B281" s="22">
        <v>751.6062074487071</v>
      </c>
      <c r="C281" s="22">
        <v>1.9304870843384567</v>
      </c>
      <c r="D281" s="22">
        <v>20.010941751279788</v>
      </c>
      <c r="E281" s="22">
        <v>149.40994624662454</v>
      </c>
      <c r="F281" s="22">
        <v>1.0218031937121219</v>
      </c>
      <c r="G281" s="22">
        <v>0.17949461313604159</v>
      </c>
      <c r="H281" s="22">
        <v>632.20889677666401</v>
      </c>
      <c r="I281" s="22">
        <v>2560.8797168036731</v>
      </c>
      <c r="J281" s="22">
        <v>117341.08588613979</v>
      </c>
      <c r="K281" s="22">
        <v>1775.5278168952689</v>
      </c>
      <c r="L281" s="22">
        <v>0</v>
      </c>
      <c r="M281" s="22">
        <v>0</v>
      </c>
      <c r="N281" s="22">
        <v>0.22231488545406933</v>
      </c>
      <c r="O281" s="22">
        <v>0.6373050273596812</v>
      </c>
      <c r="P281" s="22">
        <v>0</v>
      </c>
      <c r="Q281" s="22">
        <v>1.254311559955797</v>
      </c>
      <c r="R281" s="22">
        <v>33558.868464451305</v>
      </c>
      <c r="S281" s="22">
        <v>2284.6705352608624</v>
      </c>
      <c r="T281" s="22">
        <v>0</v>
      </c>
      <c r="U281" s="22">
        <v>0.27372909759374131</v>
      </c>
      <c r="V281" s="22">
        <v>2913.8095234573011</v>
      </c>
      <c r="W281" s="22">
        <v>1.5129449560237915</v>
      </c>
      <c r="X281" s="22">
        <v>0.16744162738090107</v>
      </c>
      <c r="Y281" s="22">
        <v>5.2154920331778509</v>
      </c>
      <c r="Z281" s="22">
        <v>3341989.555808567</v>
      </c>
      <c r="AA281" s="22">
        <v>0</v>
      </c>
      <c r="AB281" s="22">
        <v>0.13710793340753052</v>
      </c>
      <c r="AC281" s="22">
        <v>0.17561733101872443</v>
      </c>
      <c r="AD281" s="22">
        <v>0</v>
      </c>
      <c r="AE281" s="22">
        <v>1899.2331449005858</v>
      </c>
      <c r="AF281" s="22">
        <v>0</v>
      </c>
      <c r="AG281" s="22">
        <v>4303.4661850248503</v>
      </c>
      <c r="AH281" s="22">
        <v>0</v>
      </c>
      <c r="AI281" s="22">
        <v>192268.63315360658</v>
      </c>
      <c r="AJ281" s="22">
        <v>3.6027654657617258</v>
      </c>
      <c r="AK281" s="22">
        <v>5.9286946760305825E-2</v>
      </c>
      <c r="AL281" s="22">
        <v>32.749552633242551</v>
      </c>
      <c r="AM281" s="22">
        <v>0</v>
      </c>
      <c r="AN281" s="22">
        <v>3024.150494286569</v>
      </c>
      <c r="AO281" s="22">
        <v>0</v>
      </c>
      <c r="AP281" s="22">
        <v>24208.557183625519</v>
      </c>
      <c r="AQ281" s="22">
        <v>0.11118265806704358</v>
      </c>
      <c r="AR281" s="22">
        <v>69.024769225934904</v>
      </c>
      <c r="AS281" s="22">
        <v>278.08948364044505</v>
      </c>
      <c r="AT281" s="22">
        <v>1.1284877166174341</v>
      </c>
      <c r="AU281" s="22">
        <v>0</v>
      </c>
      <c r="AV281" s="22">
        <v>164.01137516202309</v>
      </c>
      <c r="AW281" s="22">
        <v>8.7910540278403602</v>
      </c>
      <c r="AX281" s="22">
        <v>16.273889912907713</v>
      </c>
      <c r="AY281" s="22">
        <v>937.41842878366867</v>
      </c>
      <c r="AZ281" s="22">
        <v>516.34563994343932</v>
      </c>
      <c r="BA281" s="22">
        <v>728827.52103208099</v>
      </c>
      <c r="BB281" s="22">
        <v>2.3136174907898432</v>
      </c>
      <c r="BC281" s="22">
        <v>14069.297566200963</v>
      </c>
      <c r="BD281" s="22">
        <v>4474621.1400864758</v>
      </c>
    </row>
    <row r="282" spans="1:56" x14ac:dyDescent="0.3">
      <c r="A282" s="23" t="s">
        <v>37</v>
      </c>
      <c r="B282" s="22">
        <v>4.3353431281764498E-2</v>
      </c>
      <c r="C282" s="22">
        <v>16.41426056164428</v>
      </c>
      <c r="D282" s="22">
        <v>17.603758460435618</v>
      </c>
      <c r="E282" s="22">
        <v>7.1680138958271911E-2</v>
      </c>
      <c r="F282" s="22">
        <v>0</v>
      </c>
      <c r="G282" s="22">
        <v>44.692310471757118</v>
      </c>
      <c r="H282" s="22">
        <v>9.3677853922880398E-7</v>
      </c>
      <c r="I282" s="22">
        <v>0.67367736021325653</v>
      </c>
      <c r="J282" s="22">
        <v>350.77478312900962</v>
      </c>
      <c r="K282" s="22">
        <v>25.955742335211959</v>
      </c>
      <c r="L282" s="22">
        <v>172.5128814646261</v>
      </c>
      <c r="M282" s="22">
        <v>7.7132449406686332</v>
      </c>
      <c r="N282" s="22">
        <v>105068.65289723706</v>
      </c>
      <c r="O282" s="22">
        <v>37.697778164262502</v>
      </c>
      <c r="P282" s="22">
        <v>104.88004027924046</v>
      </c>
      <c r="Q282" s="22">
        <v>21804.750705001908</v>
      </c>
      <c r="R282" s="22">
        <v>165.78847947059319</v>
      </c>
      <c r="S282" s="22">
        <v>1187829.8107326038</v>
      </c>
      <c r="T282" s="22">
        <v>36.667211984417989</v>
      </c>
      <c r="U282" s="22">
        <v>100.87701472060097</v>
      </c>
      <c r="V282" s="22">
        <v>18.421125113207545</v>
      </c>
      <c r="W282" s="22">
        <v>2.2427659859605813E-2</v>
      </c>
      <c r="X282" s="22">
        <v>0.7799216207189994</v>
      </c>
      <c r="Y282" s="22">
        <v>1187.7819867681264</v>
      </c>
      <c r="Z282" s="22">
        <v>53.747984177448316</v>
      </c>
      <c r="AA282" s="22">
        <v>0</v>
      </c>
      <c r="AB282" s="22">
        <v>71.827838390867782</v>
      </c>
      <c r="AC282" s="22">
        <v>20.54359428744058</v>
      </c>
      <c r="AD282" s="22">
        <v>0.1004653637421849</v>
      </c>
      <c r="AE282" s="22">
        <v>3.2751142008978866</v>
      </c>
      <c r="AF282" s="22">
        <v>5.6779266267662651E-2</v>
      </c>
      <c r="AG282" s="22">
        <v>9.8092642405993598</v>
      </c>
      <c r="AH282" s="22">
        <v>0</v>
      </c>
      <c r="AI282" s="22">
        <v>38.789290206066966</v>
      </c>
      <c r="AJ282" s="22">
        <v>2.7109001698358247E-3</v>
      </c>
      <c r="AK282" s="22">
        <v>55.146649446631791</v>
      </c>
      <c r="AL282" s="22">
        <v>2.6964810261536907</v>
      </c>
      <c r="AM282" s="22">
        <v>8.9638131173759433E-2</v>
      </c>
      <c r="AN282" s="22">
        <v>0</v>
      </c>
      <c r="AO282" s="22">
        <v>9.3010662033830904</v>
      </c>
      <c r="AP282" s="22">
        <v>47.42848813838458</v>
      </c>
      <c r="AQ282" s="22">
        <v>79.588708590375418</v>
      </c>
      <c r="AR282" s="22">
        <v>639.37211272414152</v>
      </c>
      <c r="AS282" s="22">
        <v>1.0057678574073472</v>
      </c>
      <c r="AT282" s="22">
        <v>117554.26442877093</v>
      </c>
      <c r="AU282" s="22">
        <v>40.591234523974542</v>
      </c>
      <c r="AV282" s="22">
        <v>38.277043808477195</v>
      </c>
      <c r="AW282" s="22">
        <v>72.902468306073487</v>
      </c>
      <c r="AX282" s="22">
        <v>1.774237492776872</v>
      </c>
      <c r="AY282" s="22">
        <v>138.78149581857824</v>
      </c>
      <c r="AZ282" s="22">
        <v>71.917075255861079</v>
      </c>
      <c r="BA282" s="22">
        <v>144.01051952027387</v>
      </c>
      <c r="BB282" s="22">
        <v>11.621653421132081</v>
      </c>
      <c r="BC282" s="22">
        <v>14053.424384248592</v>
      </c>
      <c r="BD282" s="22">
        <v>1450152.9325081727</v>
      </c>
    </row>
    <row r="283" spans="1:56" x14ac:dyDescent="0.3">
      <c r="A283" s="23" t="s">
        <v>38</v>
      </c>
      <c r="B283" s="22">
        <v>215.73121118288842</v>
      </c>
      <c r="C283" s="22">
        <v>3.6040534477142327E-3</v>
      </c>
      <c r="D283" s="22">
        <v>1502.7931650827309</v>
      </c>
      <c r="E283" s="22">
        <v>3812.0823020731941</v>
      </c>
      <c r="F283" s="22">
        <v>0</v>
      </c>
      <c r="G283" s="22">
        <v>37.015713970649301</v>
      </c>
      <c r="H283" s="22">
        <v>0</v>
      </c>
      <c r="I283" s="22">
        <v>2.6087319736247325</v>
      </c>
      <c r="J283" s="22">
        <v>14.713111685366611</v>
      </c>
      <c r="K283" s="22">
        <v>2.5242156324381888E-2</v>
      </c>
      <c r="L283" s="22">
        <v>0</v>
      </c>
      <c r="M283" s="22">
        <v>106.4742271594677</v>
      </c>
      <c r="N283" s="22">
        <v>1515.9427736112655</v>
      </c>
      <c r="O283" s="22">
        <v>1715.8868971522325</v>
      </c>
      <c r="P283" s="22">
        <v>0</v>
      </c>
      <c r="Q283" s="22">
        <v>0</v>
      </c>
      <c r="R283" s="22">
        <v>7528.2489386210545</v>
      </c>
      <c r="S283" s="22">
        <v>6459.7196276659106</v>
      </c>
      <c r="T283" s="22">
        <v>5517.6042051028508</v>
      </c>
      <c r="U283" s="22">
        <v>1.8702752089278947</v>
      </c>
      <c r="V283" s="22">
        <v>8.3009053390403054</v>
      </c>
      <c r="W283" s="22">
        <v>0</v>
      </c>
      <c r="X283" s="22">
        <v>84.072622798941424</v>
      </c>
      <c r="Y283" s="22">
        <v>1167.8832632016183</v>
      </c>
      <c r="Z283" s="22">
        <v>74.708852152051378</v>
      </c>
      <c r="AA283" s="22">
        <v>0</v>
      </c>
      <c r="AB283" s="22">
        <v>0</v>
      </c>
      <c r="AC283" s="22">
        <v>0</v>
      </c>
      <c r="AD283" s="22">
        <v>458.46200166030883</v>
      </c>
      <c r="AE283" s="22">
        <v>7.0298130983319539E-3</v>
      </c>
      <c r="AF283" s="22">
        <v>0</v>
      </c>
      <c r="AG283" s="22">
        <v>1.6447403951757606</v>
      </c>
      <c r="AH283" s="22">
        <v>0</v>
      </c>
      <c r="AI283" s="22">
        <v>1799.7918192698335</v>
      </c>
      <c r="AJ283" s="22">
        <v>3.5360014483172245E-3</v>
      </c>
      <c r="AK283" s="22">
        <v>0</v>
      </c>
      <c r="AL283" s="22">
        <v>3.3602933471515452E-3</v>
      </c>
      <c r="AM283" s="22">
        <v>0</v>
      </c>
      <c r="AN283" s="22">
        <v>9.1587098513250618E-3</v>
      </c>
      <c r="AO283" s="22">
        <v>0</v>
      </c>
      <c r="AP283" s="22">
        <v>8.2190980883512524E-2</v>
      </c>
      <c r="AQ283" s="22">
        <v>446.3461797659628</v>
      </c>
      <c r="AR283" s="22">
        <v>0</v>
      </c>
      <c r="AS283" s="22">
        <v>0.69651727302481925</v>
      </c>
      <c r="AT283" s="22">
        <v>1.1513931088444392E-3</v>
      </c>
      <c r="AU283" s="22">
        <v>25.033668802106806</v>
      </c>
      <c r="AV283" s="22">
        <v>6763.3854163574852</v>
      </c>
      <c r="AW283" s="22">
        <v>8.6286088371102503E-3</v>
      </c>
      <c r="AX283" s="22">
        <v>0</v>
      </c>
      <c r="AY283" s="22">
        <v>5.5000344362188941E-4</v>
      </c>
      <c r="AZ283" s="22">
        <v>16756.532182290754</v>
      </c>
      <c r="BA283" s="22">
        <v>743.52634521130449</v>
      </c>
      <c r="BB283" s="22">
        <v>0</v>
      </c>
      <c r="BC283" s="22">
        <v>9755.3445943239112</v>
      </c>
      <c r="BD283" s="22">
        <v>66516.564741345472</v>
      </c>
    </row>
    <row r="284" spans="1:56" x14ac:dyDescent="0.3">
      <c r="A284" s="23" t="s">
        <v>197</v>
      </c>
      <c r="B284" s="22">
        <v>7617.5138929901286</v>
      </c>
      <c r="C284" s="22">
        <v>2133.8200912113953</v>
      </c>
      <c r="D284" s="22">
        <v>5970.153114035782</v>
      </c>
      <c r="E284" s="22">
        <v>261.55626316177512</v>
      </c>
      <c r="F284" s="22">
        <v>0</v>
      </c>
      <c r="G284" s="22">
        <v>5.5546271886787046</v>
      </c>
      <c r="H284" s="22">
        <v>14.582423208434561</v>
      </c>
      <c r="I284" s="22">
        <v>2852.1259429675183</v>
      </c>
      <c r="J284" s="22">
        <v>144945.56929606266</v>
      </c>
      <c r="K284" s="22">
        <v>10105.372907621329</v>
      </c>
      <c r="L284" s="22">
        <v>31.635897606760246</v>
      </c>
      <c r="M284" s="22">
        <v>144.11908909746336</v>
      </c>
      <c r="N284" s="22">
        <v>5.8863992810624879</v>
      </c>
      <c r="O284" s="22">
        <v>4.2370148542529753</v>
      </c>
      <c r="P284" s="22">
        <v>288.24265591861729</v>
      </c>
      <c r="Q284" s="22">
        <v>10.132078016185298</v>
      </c>
      <c r="R284" s="22">
        <v>5935.5643049635437</v>
      </c>
      <c r="S284" s="22">
        <v>25095.622918664845</v>
      </c>
      <c r="T284" s="22">
        <v>769.64816250460865</v>
      </c>
      <c r="U284" s="22">
        <v>208.84636140012262</v>
      </c>
      <c r="V284" s="22">
        <v>8545.1018029108909</v>
      </c>
      <c r="W284" s="22">
        <v>60.038148525867157</v>
      </c>
      <c r="X284" s="22">
        <v>0.98245488963202388</v>
      </c>
      <c r="Y284" s="22">
        <v>2681.7830075351085</v>
      </c>
      <c r="Z284" s="22">
        <v>193886.30033582629</v>
      </c>
      <c r="AA284" s="22">
        <v>0</v>
      </c>
      <c r="AB284" s="22">
        <v>1.5222265629485037</v>
      </c>
      <c r="AC284" s="22">
        <v>1.5147533952732508</v>
      </c>
      <c r="AD284" s="22">
        <v>0.2065402877410791</v>
      </c>
      <c r="AE284" s="22">
        <v>10126.009939286425</v>
      </c>
      <c r="AF284" s="22">
        <v>901.37200324023252</v>
      </c>
      <c r="AG284" s="22">
        <v>14040.348951169912</v>
      </c>
      <c r="AH284" s="22">
        <v>0.50215710486921028</v>
      </c>
      <c r="AI284" s="22">
        <v>44482.496997852926</v>
      </c>
      <c r="AJ284" s="22">
        <v>1475.2103026037682</v>
      </c>
      <c r="AK284" s="22">
        <v>0.34836501726596297</v>
      </c>
      <c r="AL284" s="22">
        <v>1320.7829250874549</v>
      </c>
      <c r="AM284" s="22">
        <v>400.99280808005108</v>
      </c>
      <c r="AN284" s="22">
        <v>2.702845194940029</v>
      </c>
      <c r="AO284" s="22">
        <v>182.39911185885035</v>
      </c>
      <c r="AP284" s="22">
        <v>0</v>
      </c>
      <c r="AQ284" s="22">
        <v>38.805010794123156</v>
      </c>
      <c r="AR284" s="22">
        <v>5.185749965024943</v>
      </c>
      <c r="AS284" s="22">
        <v>1843.5588977788259</v>
      </c>
      <c r="AT284" s="22">
        <v>1.6920451136942378</v>
      </c>
      <c r="AU284" s="22">
        <v>6.2804083404411383E-3</v>
      </c>
      <c r="AV284" s="22">
        <v>108.58911594660651</v>
      </c>
      <c r="AW284" s="22">
        <v>11.266823506815062</v>
      </c>
      <c r="AX284" s="22">
        <v>1706.3384983646874</v>
      </c>
      <c r="AY284" s="22">
        <v>1738.4898087248289</v>
      </c>
      <c r="AZ284" s="22">
        <v>11886.05620629869</v>
      </c>
      <c r="BA284" s="22">
        <v>121559.26759011808</v>
      </c>
      <c r="BB284" s="22">
        <v>910.71859523549358</v>
      </c>
      <c r="BC284" s="22">
        <v>4388.4487664233557</v>
      </c>
      <c r="BD284" s="22">
        <v>628709.22250586434</v>
      </c>
    </row>
    <row r="285" spans="1:56" x14ac:dyDescent="0.3">
      <c r="A285" s="23" t="s">
        <v>40</v>
      </c>
      <c r="B285" s="22">
        <v>0.63096443270370028</v>
      </c>
      <c r="C285" s="22">
        <v>7.2499506526024937E-2</v>
      </c>
      <c r="D285" s="22">
        <v>0.33104924987950268</v>
      </c>
      <c r="E285" s="22">
        <v>0.67298004463587735</v>
      </c>
      <c r="F285" s="22">
        <v>0</v>
      </c>
      <c r="G285" s="22">
        <v>68.795953804384865</v>
      </c>
      <c r="H285" s="22">
        <v>5.476551460106854E-6</v>
      </c>
      <c r="I285" s="22">
        <v>1.8598774269590039</v>
      </c>
      <c r="J285" s="22">
        <v>5257.9624525470499</v>
      </c>
      <c r="K285" s="22">
        <v>396.30596529705969</v>
      </c>
      <c r="L285" s="22">
        <v>0</v>
      </c>
      <c r="M285" s="22">
        <v>0</v>
      </c>
      <c r="N285" s="22">
        <v>5.4246627997376812E-2</v>
      </c>
      <c r="O285" s="22">
        <v>0.14427524915365222</v>
      </c>
      <c r="P285" s="22">
        <v>1.2343221323216735E-6</v>
      </c>
      <c r="Q285" s="22">
        <v>0.28472195111614074</v>
      </c>
      <c r="R285" s="22">
        <v>25.183791119213907</v>
      </c>
      <c r="S285" s="22">
        <v>792.39359846672642</v>
      </c>
      <c r="T285" s="22">
        <v>3.695019961240368</v>
      </c>
      <c r="U285" s="22">
        <v>19.68264528471444</v>
      </c>
      <c r="V285" s="22">
        <v>1.4622978525576875</v>
      </c>
      <c r="W285" s="22">
        <v>0.34249223050562055</v>
      </c>
      <c r="X285" s="22">
        <v>5.1480402867801791</v>
      </c>
      <c r="Y285" s="22">
        <v>2425.7313381441095</v>
      </c>
      <c r="Z285" s="22">
        <v>30.458838623765597</v>
      </c>
      <c r="AA285" s="22">
        <v>0</v>
      </c>
      <c r="AB285" s="22">
        <v>3.1237074990809331E-2</v>
      </c>
      <c r="AC285" s="22">
        <v>3.975226705063363E-2</v>
      </c>
      <c r="AD285" s="22">
        <v>5.6934564522905155E-5</v>
      </c>
      <c r="AE285" s="22">
        <v>1.1117116287834323</v>
      </c>
      <c r="AF285" s="22">
        <v>0</v>
      </c>
      <c r="AG285" s="22">
        <v>4.7895722582607032</v>
      </c>
      <c r="AH285" s="22">
        <v>0</v>
      </c>
      <c r="AI285" s="22">
        <v>131.27342752177236</v>
      </c>
      <c r="AJ285" s="22">
        <v>3.1420621443198404E-2</v>
      </c>
      <c r="AK285" s="22">
        <v>1.3421831480998906E-2</v>
      </c>
      <c r="AL285" s="22">
        <v>4.9876311383943479</v>
      </c>
      <c r="AM285" s="22">
        <v>1.3687808492778162</v>
      </c>
      <c r="AN285" s="22">
        <v>4.7493428542311067</v>
      </c>
      <c r="AO285" s="22">
        <v>4.8581876420711054E-3</v>
      </c>
      <c r="AP285" s="22">
        <v>8.2792874375689216</v>
      </c>
      <c r="AQ285" s="22">
        <v>0</v>
      </c>
      <c r="AR285" s="22">
        <v>0.10649405900150057</v>
      </c>
      <c r="AS285" s="22">
        <v>19.842609178425217</v>
      </c>
      <c r="AT285" s="22">
        <v>3.9091578601919035</v>
      </c>
      <c r="AU285" s="22">
        <v>5.7060944891434082E-3</v>
      </c>
      <c r="AV285" s="22">
        <v>8.9011824157704851</v>
      </c>
      <c r="AW285" s="22">
        <v>7.6668393900036727E-2</v>
      </c>
      <c r="AX285" s="22">
        <v>3.6837354868391001</v>
      </c>
      <c r="AY285" s="22">
        <v>7.8404299100035892</v>
      </c>
      <c r="AZ285" s="22">
        <v>9.4361006632240034</v>
      </c>
      <c r="BA285" s="22">
        <v>101.61917057473021</v>
      </c>
      <c r="BB285" s="22">
        <v>0.52368860913718585</v>
      </c>
      <c r="BC285" s="22">
        <v>113.83212985485298</v>
      </c>
      <c r="BD285" s="22">
        <v>9457.6706285239834</v>
      </c>
    </row>
    <row r="286" spans="1:56" x14ac:dyDescent="0.3">
      <c r="A286" s="23" t="s">
        <v>41</v>
      </c>
      <c r="B286" s="22">
        <v>8.3084563904532838E-2</v>
      </c>
      <c r="C286" s="22">
        <v>4.0628972342460443</v>
      </c>
      <c r="D286" s="22">
        <v>5.7243698099488052E-2</v>
      </c>
      <c r="E286" s="22">
        <v>0.12524745428104891</v>
      </c>
      <c r="F286" s="22">
        <v>0</v>
      </c>
      <c r="G286" s="22">
        <v>10.312244738189049</v>
      </c>
      <c r="H286" s="22">
        <v>1.3373700134196338E-7</v>
      </c>
      <c r="I286" s="22">
        <v>0.25905474923003369</v>
      </c>
      <c r="J286" s="22">
        <v>335.11316943332798</v>
      </c>
      <c r="K286" s="22">
        <v>8.421818033604918</v>
      </c>
      <c r="L286" s="22">
        <v>0</v>
      </c>
      <c r="M286" s="22">
        <v>0</v>
      </c>
      <c r="N286" s="22">
        <v>2.0085825368979919</v>
      </c>
      <c r="O286" s="22">
        <v>9.4181430536274785E-2</v>
      </c>
      <c r="P286" s="22">
        <v>3.8211187044135202</v>
      </c>
      <c r="Q286" s="22">
        <v>8.3505274437407504</v>
      </c>
      <c r="R286" s="22">
        <v>15.055477888723875</v>
      </c>
      <c r="S286" s="22">
        <v>105.37347482725043</v>
      </c>
      <c r="T286" s="22">
        <v>4.3896171118806361E-10</v>
      </c>
      <c r="U286" s="22">
        <v>7.3782789163385029E-2</v>
      </c>
      <c r="V286" s="22">
        <v>187.13768900664581</v>
      </c>
      <c r="W286" s="22">
        <v>1.1928391381070507E-2</v>
      </c>
      <c r="X286" s="22">
        <v>567.06695037381382</v>
      </c>
      <c r="Y286" s="22">
        <v>0.64578038372343338</v>
      </c>
      <c r="Z286" s="22">
        <v>6.825188926412781</v>
      </c>
      <c r="AA286" s="22">
        <v>0</v>
      </c>
      <c r="AB286" s="22">
        <v>23.704163856704447</v>
      </c>
      <c r="AC286" s="22">
        <v>5.1409301050733411</v>
      </c>
      <c r="AD286" s="22">
        <v>1.3903380599029936E-6</v>
      </c>
      <c r="AE286" s="22">
        <v>5.2921692415635029</v>
      </c>
      <c r="AF286" s="22">
        <v>0.18123701685125201</v>
      </c>
      <c r="AG286" s="22">
        <v>0.1710147878487249</v>
      </c>
      <c r="AH286" s="22">
        <v>0.5169460902592673</v>
      </c>
      <c r="AI286" s="22">
        <v>4.9730914607355992</v>
      </c>
      <c r="AJ286" s="22">
        <v>0.56607752978407488</v>
      </c>
      <c r="AK286" s="22">
        <v>0.39732072677762376</v>
      </c>
      <c r="AL286" s="22">
        <v>96.782188120436487</v>
      </c>
      <c r="AM286" s="22">
        <v>2.8723919932750312E-2</v>
      </c>
      <c r="AN286" s="22">
        <v>0.16818340971646831</v>
      </c>
      <c r="AO286" s="22">
        <v>3.3846224223486154</v>
      </c>
      <c r="AP286" s="22">
        <v>855.56420232547634</v>
      </c>
      <c r="AQ286" s="22">
        <v>7.1034673444310498E-2</v>
      </c>
      <c r="AR286" s="22">
        <v>0</v>
      </c>
      <c r="AS286" s="22">
        <v>9.9282405119277675E-2</v>
      </c>
      <c r="AT286" s="22">
        <v>9.8701358749530844E-5</v>
      </c>
      <c r="AU286" s="22">
        <v>0.16349717185397775</v>
      </c>
      <c r="AV286" s="22">
        <v>0.94509159034393198</v>
      </c>
      <c r="AW286" s="22">
        <v>0.54665228732086557</v>
      </c>
      <c r="AX286" s="22">
        <v>0.13633783633105784</v>
      </c>
      <c r="AY286" s="22">
        <v>3.0130382672226088</v>
      </c>
      <c r="AZ286" s="22">
        <v>1.1775322038716021</v>
      </c>
      <c r="BA286" s="22">
        <v>64.194790721177824</v>
      </c>
      <c r="BB286" s="22">
        <v>45.038831269673487</v>
      </c>
      <c r="BC286" s="22">
        <v>1632.8307222161934</v>
      </c>
      <c r="BD286" s="22">
        <v>3999.9872244895196</v>
      </c>
    </row>
    <row r="287" spans="1:56" x14ac:dyDescent="0.3">
      <c r="A287" s="23" t="s">
        <v>42</v>
      </c>
      <c r="B287" s="22">
        <v>16.613263842139187</v>
      </c>
      <c r="C287" s="22">
        <v>292.86122417310315</v>
      </c>
      <c r="D287" s="22">
        <v>21.631996780406517</v>
      </c>
      <c r="E287" s="22">
        <v>9.7903711903787887</v>
      </c>
      <c r="F287" s="22">
        <v>12.054662854276723</v>
      </c>
      <c r="G287" s="22">
        <v>0.20096275127541699</v>
      </c>
      <c r="H287" s="22">
        <v>35.435434678001272</v>
      </c>
      <c r="I287" s="22">
        <v>15.593303479272222</v>
      </c>
      <c r="J287" s="22">
        <v>28299.868994433979</v>
      </c>
      <c r="K287" s="22">
        <v>1963.0643955696532</v>
      </c>
      <c r="L287" s="22">
        <v>0</v>
      </c>
      <c r="M287" s="22">
        <v>0</v>
      </c>
      <c r="N287" s="22">
        <v>0.24890446710212738</v>
      </c>
      <c r="O287" s="22">
        <v>0.71352877650309687</v>
      </c>
      <c r="P287" s="22">
        <v>0</v>
      </c>
      <c r="Q287" s="22">
        <v>1.4043312924061386</v>
      </c>
      <c r="R287" s="22">
        <v>15.470831201128176</v>
      </c>
      <c r="S287" s="22">
        <v>90.342567526745725</v>
      </c>
      <c r="T287" s="22">
        <v>0</v>
      </c>
      <c r="U287" s="22">
        <v>8.7168144725473948E-2</v>
      </c>
      <c r="V287" s="22">
        <v>2246.5068932419167</v>
      </c>
      <c r="W287" s="22">
        <v>6624.594427069097</v>
      </c>
      <c r="X287" s="22">
        <v>71.620460336177999</v>
      </c>
      <c r="Y287" s="22">
        <v>1.8623515156593562</v>
      </c>
      <c r="Z287" s="22">
        <v>980.7953582496267</v>
      </c>
      <c r="AA287" s="22">
        <v>0</v>
      </c>
      <c r="AB287" s="22">
        <v>0.15350648711881251</v>
      </c>
      <c r="AC287" s="22">
        <v>0.1966217336362053</v>
      </c>
      <c r="AD287" s="22">
        <v>0</v>
      </c>
      <c r="AE287" s="22">
        <v>25317.842414308834</v>
      </c>
      <c r="AF287" s="22">
        <v>0</v>
      </c>
      <c r="AG287" s="22">
        <v>13.985934889448306</v>
      </c>
      <c r="AH287" s="22">
        <v>3.01421522574489</v>
      </c>
      <c r="AI287" s="22">
        <v>1478.154038254921</v>
      </c>
      <c r="AJ287" s="22">
        <v>0.1685040080175737</v>
      </c>
      <c r="AK287" s="22">
        <v>6.6377857961899281E-2</v>
      </c>
      <c r="AL287" s="22">
        <v>2623.4480018410841</v>
      </c>
      <c r="AM287" s="22">
        <v>964.28496367319815</v>
      </c>
      <c r="AN287" s="22">
        <v>0.34527377054986619</v>
      </c>
      <c r="AO287" s="22">
        <v>0</v>
      </c>
      <c r="AP287" s="22">
        <v>2317.5834787949434</v>
      </c>
      <c r="AQ287" s="22">
        <v>0.12448046472755425</v>
      </c>
      <c r="AR287" s="22">
        <v>0.52541120145847353</v>
      </c>
      <c r="AS287" s="22">
        <v>0</v>
      </c>
      <c r="AT287" s="22">
        <v>4.8834941006039309E-3</v>
      </c>
      <c r="AU287" s="22">
        <v>0</v>
      </c>
      <c r="AV287" s="22">
        <v>1.4980455777357455</v>
      </c>
      <c r="AW287" s="22">
        <v>0.41065615994475158</v>
      </c>
      <c r="AX287" s="22">
        <v>2100.650034762853</v>
      </c>
      <c r="AY287" s="22">
        <v>7.2024599526029078</v>
      </c>
      <c r="AZ287" s="22">
        <v>35.827188179799315</v>
      </c>
      <c r="BA287" s="22">
        <v>3259.3098051226275</v>
      </c>
      <c r="BB287" s="22">
        <v>16.145474788512544</v>
      </c>
      <c r="BC287" s="22">
        <v>459.40860708201996</v>
      </c>
      <c r="BD287" s="22">
        <v>79301.111809205395</v>
      </c>
    </row>
    <row r="288" spans="1:56" x14ac:dyDescent="0.3">
      <c r="A288" s="23" t="s">
        <v>43</v>
      </c>
      <c r="B288" s="22">
        <v>1.2612183025058222E-2</v>
      </c>
      <c r="C288" s="22">
        <v>111.0929786300125</v>
      </c>
      <c r="D288" s="22">
        <v>1.9944855652776401</v>
      </c>
      <c r="E288" s="22">
        <v>6.1741846772783662</v>
      </c>
      <c r="F288" s="22">
        <v>0</v>
      </c>
      <c r="G288" s="22">
        <v>1.2011706128593085</v>
      </c>
      <c r="H288" s="22">
        <v>0</v>
      </c>
      <c r="I288" s="22">
        <v>3.2303934040531121</v>
      </c>
      <c r="J288" s="22">
        <v>10.54831465749432</v>
      </c>
      <c r="K288" s="22">
        <v>0.72132840810462784</v>
      </c>
      <c r="L288" s="22">
        <v>1.1574235046869694</v>
      </c>
      <c r="M288" s="22">
        <v>6.98821738678925E-2</v>
      </c>
      <c r="N288" s="22">
        <v>132088.22643399658</v>
      </c>
      <c r="O288" s="22">
        <v>2.511998236166436E-4</v>
      </c>
      <c r="P288" s="22">
        <v>0</v>
      </c>
      <c r="Q288" s="22">
        <v>4.9439880291951219E-4</v>
      </c>
      <c r="R288" s="22">
        <v>5.9175833411113272</v>
      </c>
      <c r="S288" s="22">
        <v>5104.2282097989273</v>
      </c>
      <c r="T288" s="22">
        <v>1.6651799320824078E-4</v>
      </c>
      <c r="U288" s="22">
        <v>3842.0579226155946</v>
      </c>
      <c r="V288" s="22">
        <v>1.0734843375650796E-2</v>
      </c>
      <c r="W288" s="22">
        <v>5.9634161002840183E-4</v>
      </c>
      <c r="X288" s="22">
        <v>6.5998706205761066E-5</v>
      </c>
      <c r="Y288" s="22">
        <v>1873.5462346335896</v>
      </c>
      <c r="Z288" s="22">
        <v>0.58768989981333197</v>
      </c>
      <c r="AA288" s="22">
        <v>0</v>
      </c>
      <c r="AB288" s="22">
        <v>36.299475730896319</v>
      </c>
      <c r="AC288" s="22">
        <v>6.9221237369953629E-5</v>
      </c>
      <c r="AD288" s="22">
        <v>0</v>
      </c>
      <c r="AE288" s="22">
        <v>1.0634826819529821E-2</v>
      </c>
      <c r="AF288" s="22">
        <v>1.3102907600229842E-2</v>
      </c>
      <c r="AG288" s="22">
        <v>2.0381451005022826</v>
      </c>
      <c r="AH288" s="22">
        <v>0</v>
      </c>
      <c r="AI288" s="22">
        <v>2.8468424964592818</v>
      </c>
      <c r="AJ288" s="22">
        <v>4.4305127612629279E-3</v>
      </c>
      <c r="AK288" s="22">
        <v>2.3368512611078063E-5</v>
      </c>
      <c r="AL288" s="22">
        <v>1.2809872773139603E-2</v>
      </c>
      <c r="AM288" s="22">
        <v>2.3832105196910812E-3</v>
      </c>
      <c r="AN288" s="22">
        <v>3727.4688213923873</v>
      </c>
      <c r="AO288" s="22">
        <v>3.7292682259050716E-3</v>
      </c>
      <c r="AP288" s="22">
        <v>30.074500416092587</v>
      </c>
      <c r="AQ288" s="22">
        <v>22848.129657186484</v>
      </c>
      <c r="AR288" s="22">
        <v>23.026361261969907</v>
      </c>
      <c r="AS288" s="22">
        <v>1.608902267000023E-2</v>
      </c>
      <c r="AT288" s="22">
        <v>0</v>
      </c>
      <c r="AU288" s="22">
        <v>1.3627426016242752</v>
      </c>
      <c r="AV288" s="22">
        <v>7.1653317135680794</v>
      </c>
      <c r="AW288" s="22">
        <v>2.517834210932631</v>
      </c>
      <c r="AX288" s="22">
        <v>6.4145081243363782E-3</v>
      </c>
      <c r="AY288" s="22">
        <v>11.286527548804749</v>
      </c>
      <c r="AZ288" s="22">
        <v>0.87378304770119908</v>
      </c>
      <c r="BA288" s="22">
        <v>920.28936463779291</v>
      </c>
      <c r="BB288" s="22">
        <v>0.59054274346032631</v>
      </c>
      <c r="BC288" s="22">
        <v>356.65026609074272</v>
      </c>
      <c r="BD288" s="22">
        <v>171021.46904030119</v>
      </c>
    </row>
    <row r="289" spans="1:56" x14ac:dyDescent="0.3">
      <c r="A289" s="23" t="s">
        <v>44</v>
      </c>
      <c r="B289" s="22">
        <v>3.5427173422049756E-2</v>
      </c>
      <c r="C289" s="22">
        <v>2605.0981648515371</v>
      </c>
      <c r="D289" s="22">
        <v>17824.609671965693</v>
      </c>
      <c r="E289" s="22">
        <v>5.3974520903477999E-2</v>
      </c>
      <c r="F289" s="22">
        <v>0</v>
      </c>
      <c r="G289" s="22">
        <v>12.40603505518925</v>
      </c>
      <c r="H289" s="22">
        <v>0</v>
      </c>
      <c r="I289" s="22">
        <v>0.43595116822218261</v>
      </c>
      <c r="J289" s="22">
        <v>353.67965568312746</v>
      </c>
      <c r="K289" s="22">
        <v>19.016112183392668</v>
      </c>
      <c r="L289" s="22">
        <v>4851.0327015668272</v>
      </c>
      <c r="M289" s="22">
        <v>621.63251000597108</v>
      </c>
      <c r="N289" s="22">
        <v>23.016216681604025</v>
      </c>
      <c r="O289" s="22">
        <v>3.6932053856591973</v>
      </c>
      <c r="P289" s="22">
        <v>108.10335533776296</v>
      </c>
      <c r="Q289" s="22">
        <v>1.362099993106732E-2</v>
      </c>
      <c r="R289" s="22">
        <v>14874.38601558695</v>
      </c>
      <c r="S289" s="22">
        <v>4739.4208535896623</v>
      </c>
      <c r="T289" s="22">
        <v>35.933162118080332</v>
      </c>
      <c r="U289" s="22">
        <v>1153.406197975253</v>
      </c>
      <c r="V289" s="22">
        <v>0.13597581754736102</v>
      </c>
      <c r="W289" s="22">
        <v>1.6429588787681221E-2</v>
      </c>
      <c r="X289" s="22">
        <v>0.19399428426400608</v>
      </c>
      <c r="Y289" s="22">
        <v>27602.830728239911</v>
      </c>
      <c r="Z289" s="22">
        <v>1.2003745642242882</v>
      </c>
      <c r="AA289" s="22">
        <v>0</v>
      </c>
      <c r="AB289" s="22">
        <v>1.8358959661607357</v>
      </c>
      <c r="AC289" s="22">
        <v>10132.148414020763</v>
      </c>
      <c r="AD289" s="22">
        <v>2175.2398965293564</v>
      </c>
      <c r="AE289" s="22">
        <v>5.4342190029338919E-2</v>
      </c>
      <c r="AF289" s="22">
        <v>0</v>
      </c>
      <c r="AG289" s="22">
        <v>0.31515437009168357</v>
      </c>
      <c r="AH289" s="22">
        <v>0</v>
      </c>
      <c r="AI289" s="22">
        <v>22480.28025217128</v>
      </c>
      <c r="AJ289" s="22">
        <v>4.1512743468099762</v>
      </c>
      <c r="AK289" s="22">
        <v>0.42430449638673134</v>
      </c>
      <c r="AL289" s="22">
        <v>0.2388420318277116</v>
      </c>
      <c r="AM289" s="22">
        <v>6.5658958178577725E-2</v>
      </c>
      <c r="AN289" s="22">
        <v>10.339627139179537</v>
      </c>
      <c r="AO289" s="22">
        <v>0.82364708500117834</v>
      </c>
      <c r="AP289" s="22">
        <v>0.3096636249354302</v>
      </c>
      <c r="AQ289" s="22">
        <v>1.4599977501537529</v>
      </c>
      <c r="AR289" s="22">
        <v>884.12378643493639</v>
      </c>
      <c r="AS289" s="22">
        <v>24.443516617412225</v>
      </c>
      <c r="AT289" s="22">
        <v>41.610639927625577</v>
      </c>
      <c r="AU289" s="22">
        <v>0</v>
      </c>
      <c r="AV289" s="22">
        <v>271.15458773790357</v>
      </c>
      <c r="AW289" s="22">
        <v>22.205617873529864</v>
      </c>
      <c r="AX289" s="22">
        <v>0.17672375864073578</v>
      </c>
      <c r="AY289" s="22">
        <v>199.03422814162695</v>
      </c>
      <c r="AZ289" s="22">
        <v>1462.2575825732124</v>
      </c>
      <c r="BA289" s="22">
        <v>112.77158739020172</v>
      </c>
      <c r="BB289" s="22">
        <v>2.5123462099859026E-2</v>
      </c>
      <c r="BC289" s="22">
        <v>9219.8610428230531</v>
      </c>
      <c r="BD289" s="22">
        <v>121875.70174176435</v>
      </c>
    </row>
    <row r="290" spans="1:56" x14ac:dyDescent="0.3">
      <c r="A290" s="23" t="s">
        <v>45</v>
      </c>
      <c r="B290" s="22">
        <v>0.39129935406565813</v>
      </c>
      <c r="C290" s="22">
        <v>34.842647761766848</v>
      </c>
      <c r="D290" s="22">
        <v>1293.1540306507125</v>
      </c>
      <c r="E290" s="22">
        <v>1989.3917917342517</v>
      </c>
      <c r="F290" s="22">
        <v>0</v>
      </c>
      <c r="G290" s="22">
        <v>1.9906626487622526E-2</v>
      </c>
      <c r="H290" s="22">
        <v>1.3979618200799071E-4</v>
      </c>
      <c r="I290" s="22">
        <v>19.199539186619013</v>
      </c>
      <c r="J290" s="22">
        <v>3415.1807160611447</v>
      </c>
      <c r="K290" s="22">
        <v>194.20567306654726</v>
      </c>
      <c r="L290" s="22">
        <v>0</v>
      </c>
      <c r="M290" s="22">
        <v>10.185326841245331</v>
      </c>
      <c r="N290" s="22">
        <v>81.187081117004809</v>
      </c>
      <c r="O290" s="22">
        <v>47.92291519473639</v>
      </c>
      <c r="P290" s="22">
        <v>3.1507696535579562E-5</v>
      </c>
      <c r="Q290" s="22">
        <v>153.08353429117764</v>
      </c>
      <c r="R290" s="22">
        <v>18728.533820528624</v>
      </c>
      <c r="S290" s="22">
        <v>7584.1027621092653</v>
      </c>
      <c r="T290" s="22">
        <v>18.276620743479882</v>
      </c>
      <c r="U290" s="22">
        <v>1.1998369616396465E-2</v>
      </c>
      <c r="V290" s="22">
        <v>3493.5570101818043</v>
      </c>
      <c r="W290" s="22">
        <v>0.84542500255669817</v>
      </c>
      <c r="X290" s="22">
        <v>655.66634594396385</v>
      </c>
      <c r="Y290" s="22">
        <v>4237.6813729412252</v>
      </c>
      <c r="Z290" s="22">
        <v>3796.4388225936032</v>
      </c>
      <c r="AA290" s="22">
        <v>0</v>
      </c>
      <c r="AB290" s="22">
        <v>2.0352828195569248E-2</v>
      </c>
      <c r="AC290" s="22">
        <v>1.9474825592209997E-2</v>
      </c>
      <c r="AD290" s="22">
        <v>1.4533296733478425E-3</v>
      </c>
      <c r="AE290" s="22">
        <v>20.307472230396098</v>
      </c>
      <c r="AF290" s="22">
        <v>400.87472275729857</v>
      </c>
      <c r="AG290" s="22">
        <v>1971.3142561160071</v>
      </c>
      <c r="AH290" s="22">
        <v>0</v>
      </c>
      <c r="AI290" s="22">
        <v>2673.5008209577431</v>
      </c>
      <c r="AJ290" s="22">
        <v>1.7782211566767788E-2</v>
      </c>
      <c r="AK290" s="22">
        <v>109.73036866803655</v>
      </c>
      <c r="AL290" s="22">
        <v>4.0502689876152216</v>
      </c>
      <c r="AM290" s="22">
        <v>0.67443620084585953</v>
      </c>
      <c r="AN290" s="22">
        <v>3.8736319828935049</v>
      </c>
      <c r="AO290" s="22">
        <v>57159.355890160914</v>
      </c>
      <c r="AP290" s="22">
        <v>14.568811011691</v>
      </c>
      <c r="AQ290" s="22">
        <v>14860.111559211186</v>
      </c>
      <c r="AR290" s="22">
        <v>5.8890045136226636E-2</v>
      </c>
      <c r="AS290" s="22">
        <v>3.0703475453853808</v>
      </c>
      <c r="AT290" s="22">
        <v>7.9646224167358908E-4</v>
      </c>
      <c r="AU290" s="22">
        <v>0.48604175470187977</v>
      </c>
      <c r="AV290" s="22">
        <v>0</v>
      </c>
      <c r="AW290" s="22">
        <v>35.065659457737233</v>
      </c>
      <c r="AX290" s="22">
        <v>49.849212554446318</v>
      </c>
      <c r="AY290" s="22">
        <v>9.204311528356147</v>
      </c>
      <c r="AZ290" s="22">
        <v>2522.4656951081301</v>
      </c>
      <c r="BA290" s="22">
        <v>533.08265067465265</v>
      </c>
      <c r="BB290" s="22">
        <v>0.89432570075111917</v>
      </c>
      <c r="BC290" s="22">
        <v>56231.277187693071</v>
      </c>
      <c r="BD290" s="22">
        <v>182357.75523160803</v>
      </c>
    </row>
    <row r="291" spans="1:56" x14ac:dyDescent="0.3">
      <c r="A291" s="23" t="s">
        <v>46</v>
      </c>
      <c r="B291" s="22">
        <v>118.74224725270072</v>
      </c>
      <c r="C291" s="22">
        <v>1541.4021446736306</v>
      </c>
      <c r="D291" s="22">
        <v>60.964379205126846</v>
      </c>
      <c r="E291" s="22">
        <v>475.85792659520683</v>
      </c>
      <c r="F291" s="22">
        <v>0</v>
      </c>
      <c r="G291" s="22">
        <v>2.042319453825284</v>
      </c>
      <c r="H291" s="22">
        <v>5.4080945668555185E-4</v>
      </c>
      <c r="I291" s="22">
        <v>76.005859599115084</v>
      </c>
      <c r="J291" s="22">
        <v>21644.521944031781</v>
      </c>
      <c r="K291" s="22">
        <v>1005.7720199140479</v>
      </c>
      <c r="L291" s="22">
        <v>20.99522561143495</v>
      </c>
      <c r="M291" s="22">
        <v>7.660833310267714</v>
      </c>
      <c r="N291" s="22">
        <v>47.231461177148717</v>
      </c>
      <c r="O291" s="22">
        <v>1065.0531293280421</v>
      </c>
      <c r="P291" s="22">
        <v>935.36865147518483</v>
      </c>
      <c r="Q291" s="22">
        <v>9857.4396797085737</v>
      </c>
      <c r="R291" s="22">
        <v>5565.9864226884138</v>
      </c>
      <c r="S291" s="22">
        <v>38029.263814682301</v>
      </c>
      <c r="T291" s="22">
        <v>18.56323820028317</v>
      </c>
      <c r="U291" s="22">
        <v>33.346106334351745</v>
      </c>
      <c r="V291" s="22">
        <v>73.614108833206586</v>
      </c>
      <c r="W291" s="22">
        <v>0.87144478353074206</v>
      </c>
      <c r="X291" s="22">
        <v>17.720033574013073</v>
      </c>
      <c r="Y291" s="22">
        <v>14198.744477590413</v>
      </c>
      <c r="Z291" s="22">
        <v>2834.6242071818829</v>
      </c>
      <c r="AA291" s="22">
        <v>0</v>
      </c>
      <c r="AB291" s="22">
        <v>50.584159803890472</v>
      </c>
      <c r="AC291" s="22">
        <v>2105.3275489283101</v>
      </c>
      <c r="AD291" s="22">
        <v>0.88351709746203644</v>
      </c>
      <c r="AE291" s="22">
        <v>65.11293232460865</v>
      </c>
      <c r="AF291" s="22">
        <v>0.37124904867317887</v>
      </c>
      <c r="AG291" s="22">
        <v>4991.1495934835548</v>
      </c>
      <c r="AH291" s="22">
        <v>12.334203687683026</v>
      </c>
      <c r="AI291" s="22">
        <v>2853.165021001676</v>
      </c>
      <c r="AJ291" s="22">
        <v>0.97689249711943116</v>
      </c>
      <c r="AK291" s="22">
        <v>15376.401117561973</v>
      </c>
      <c r="AL291" s="22">
        <v>103.20145601475656</v>
      </c>
      <c r="AM291" s="22">
        <v>4.7629276947820607</v>
      </c>
      <c r="AN291" s="22">
        <v>2371.0920018267852</v>
      </c>
      <c r="AO291" s="22">
        <v>59.710652218679442</v>
      </c>
      <c r="AP291" s="22">
        <v>1089.4492362169499</v>
      </c>
      <c r="AQ291" s="22">
        <v>9.4105918852006134</v>
      </c>
      <c r="AR291" s="22">
        <v>4793.8156752945533</v>
      </c>
      <c r="AS291" s="22">
        <v>23.514558047345975</v>
      </c>
      <c r="AT291" s="22">
        <v>3798.4273083365001</v>
      </c>
      <c r="AU291" s="22">
        <v>11.80854903497718</v>
      </c>
      <c r="AV291" s="22">
        <v>111.99252247047228</v>
      </c>
      <c r="AW291" s="22">
        <v>0</v>
      </c>
      <c r="AX291" s="22">
        <v>9963.1508935165402</v>
      </c>
      <c r="AY291" s="22">
        <v>76.990294740884124</v>
      </c>
      <c r="AZ291" s="22">
        <v>3764.0547965612859</v>
      </c>
      <c r="BA291" s="22">
        <v>2401.9400895893141</v>
      </c>
      <c r="BB291" s="22">
        <v>2.2253086725045672</v>
      </c>
      <c r="BC291" s="22">
        <v>2909.0201530456443</v>
      </c>
      <c r="BD291" s="22">
        <v>154582.66546661605</v>
      </c>
    </row>
    <row r="292" spans="1:56" x14ac:dyDescent="0.3">
      <c r="A292" s="23" t="s">
        <v>47</v>
      </c>
      <c r="B292" s="22">
        <v>0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>
        <v>84.213575063435414</v>
      </c>
      <c r="I292" s="22">
        <v>0</v>
      </c>
      <c r="J292" s="22">
        <v>0.68543531069198682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75.357977603419911</v>
      </c>
      <c r="U292" s="22">
        <v>0</v>
      </c>
      <c r="V292" s="22">
        <v>0</v>
      </c>
      <c r="W292" s="22">
        <v>173.71613521463945</v>
      </c>
      <c r="X292" s="22">
        <v>0</v>
      </c>
      <c r="Y292" s="22">
        <v>0</v>
      </c>
      <c r="Z292" s="22">
        <v>44.460684992912917</v>
      </c>
      <c r="AA292" s="22">
        <v>0</v>
      </c>
      <c r="AB292" s="22">
        <v>0</v>
      </c>
      <c r="AC292" s="22">
        <v>0</v>
      </c>
      <c r="AD292" s="22">
        <v>0</v>
      </c>
      <c r="AE292" s="22">
        <v>91.480349126247162</v>
      </c>
      <c r="AF292" s="22">
        <v>0</v>
      </c>
      <c r="AG292" s="22">
        <v>0</v>
      </c>
      <c r="AH292" s="22">
        <v>0</v>
      </c>
      <c r="AI292" s="22">
        <v>68.093829640106932</v>
      </c>
      <c r="AJ292" s="22">
        <v>0</v>
      </c>
      <c r="AK292" s="22">
        <v>0</v>
      </c>
      <c r="AL292" s="22">
        <v>0</v>
      </c>
      <c r="AM292" s="22">
        <v>71.65155072494052</v>
      </c>
      <c r="AN292" s="22">
        <v>0</v>
      </c>
      <c r="AO292" s="22">
        <v>0</v>
      </c>
      <c r="AP292" s="22">
        <v>0</v>
      </c>
      <c r="AQ292" s="22"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v>0</v>
      </c>
      <c r="AW292" s="22"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v>0</v>
      </c>
      <c r="BC292" s="22">
        <v>0</v>
      </c>
      <c r="BD292" s="22">
        <v>609.65953767639428</v>
      </c>
    </row>
    <row r="293" spans="1:56" x14ac:dyDescent="0.3">
      <c r="A293" s="23" t="s">
        <v>48</v>
      </c>
      <c r="B293" s="22">
        <v>2.4018386950702437E-4</v>
      </c>
      <c r="C293" s="22">
        <v>4.2414925645663652E-5</v>
      </c>
      <c r="D293" s="22">
        <v>1.4739964337169253E-4</v>
      </c>
      <c r="E293" s="22">
        <v>3.8571987652373822E-3</v>
      </c>
      <c r="F293" s="22">
        <v>0</v>
      </c>
      <c r="G293" s="22">
        <v>0</v>
      </c>
      <c r="H293" s="22">
        <v>0</v>
      </c>
      <c r="I293" s="22">
        <v>6.7315145870316589E-2</v>
      </c>
      <c r="J293" s="22">
        <v>0.65605790020110799</v>
      </c>
      <c r="K293" s="22">
        <v>6.5134304797750324E-4</v>
      </c>
      <c r="L293" s="22">
        <v>0</v>
      </c>
      <c r="M293" s="22">
        <v>0</v>
      </c>
      <c r="N293" s="22">
        <v>1.3543484151682329E-3</v>
      </c>
      <c r="O293" s="22">
        <v>0</v>
      </c>
      <c r="P293" s="22">
        <v>0</v>
      </c>
      <c r="Q293" s="22">
        <v>0</v>
      </c>
      <c r="R293" s="22">
        <v>0.47991586558304361</v>
      </c>
      <c r="S293" s="22">
        <v>11888.750308376168</v>
      </c>
      <c r="T293" s="22">
        <v>0.90427950370050392</v>
      </c>
      <c r="U293" s="22">
        <v>6.6827639697418083E-4</v>
      </c>
      <c r="V293" s="22">
        <v>1.7455813575103731E-4</v>
      </c>
      <c r="W293" s="22">
        <v>0</v>
      </c>
      <c r="X293" s="22">
        <v>0</v>
      </c>
      <c r="Y293" s="22">
        <v>841.87451818492877</v>
      </c>
      <c r="Z293" s="22">
        <v>1.1394223480068652E-2</v>
      </c>
      <c r="AA293" s="22">
        <v>0</v>
      </c>
      <c r="AB293" s="22">
        <v>0</v>
      </c>
      <c r="AC293" s="22">
        <v>0</v>
      </c>
      <c r="AD293" s="22">
        <v>0</v>
      </c>
      <c r="AE293" s="22">
        <v>1.8139575047940496E-4</v>
      </c>
      <c r="AF293" s="22">
        <v>0</v>
      </c>
      <c r="AG293" s="22">
        <v>4.2440519278882795E-2</v>
      </c>
      <c r="AH293" s="22">
        <v>0</v>
      </c>
      <c r="AI293" s="22">
        <v>5.7877590024537906E-3</v>
      </c>
      <c r="AJ293" s="22">
        <v>9.1242203376070099E-5</v>
      </c>
      <c r="AK293" s="22">
        <v>0</v>
      </c>
      <c r="AL293" s="22">
        <v>8.6708270193149156E-5</v>
      </c>
      <c r="AM293" s="22">
        <v>192.6572379454341</v>
      </c>
      <c r="AN293" s="22">
        <v>6.6021218443398574E-3</v>
      </c>
      <c r="AO293" s="22">
        <v>0.55338417783370319</v>
      </c>
      <c r="AP293" s="22">
        <v>2.1208379869360732E-3</v>
      </c>
      <c r="AQ293" s="22">
        <v>13.769859013027892</v>
      </c>
      <c r="AR293" s="22">
        <v>0</v>
      </c>
      <c r="AS293" s="22">
        <v>6.9307991028458424</v>
      </c>
      <c r="AT293" s="22">
        <v>2.9710294449394444E-5</v>
      </c>
      <c r="AU293" s="22">
        <v>1.9806631137649915E-3</v>
      </c>
      <c r="AV293" s="22">
        <v>1.0720290958920648E-2</v>
      </c>
      <c r="AW293" s="22">
        <v>2.2265072395341934E-4</v>
      </c>
      <c r="AX293" s="22">
        <v>0</v>
      </c>
      <c r="AY293" s="22">
        <v>0</v>
      </c>
      <c r="AZ293" s="22">
        <v>1.8756839026565719E-2</v>
      </c>
      <c r="BA293" s="22">
        <v>19.185742394396616</v>
      </c>
      <c r="BB293" s="22">
        <v>8.9056840653248202</v>
      </c>
      <c r="BC293" s="22">
        <v>13158.013092835476</v>
      </c>
      <c r="BD293" s="22">
        <v>26132.855745195924</v>
      </c>
    </row>
    <row r="294" spans="1:56" x14ac:dyDescent="0.3">
      <c r="A294" s="23" t="s">
        <v>49</v>
      </c>
      <c r="B294" s="22">
        <v>871.80546857508637</v>
      </c>
      <c r="C294" s="22">
        <v>1738.9995604733813</v>
      </c>
      <c r="D294" s="22">
        <v>3359.7611813659046</v>
      </c>
      <c r="E294" s="22">
        <v>1051.0753536492741</v>
      </c>
      <c r="F294" s="22">
        <v>0</v>
      </c>
      <c r="G294" s="22">
        <v>89.3440844772947</v>
      </c>
      <c r="H294" s="22">
        <v>595.24599268104078</v>
      </c>
      <c r="I294" s="22">
        <v>5352.1723651932516</v>
      </c>
      <c r="J294" s="22">
        <v>143585.96069899586</v>
      </c>
      <c r="K294" s="22">
        <v>10359.170079809717</v>
      </c>
      <c r="L294" s="22">
        <v>23.200881724140313</v>
      </c>
      <c r="M294" s="22">
        <v>1042.8866217174937</v>
      </c>
      <c r="N294" s="22">
        <v>713.02225926238577</v>
      </c>
      <c r="O294" s="22">
        <v>461.31094743344039</v>
      </c>
      <c r="P294" s="22">
        <v>233.76098070402077</v>
      </c>
      <c r="Q294" s="22">
        <v>3016.7519713975121</v>
      </c>
      <c r="R294" s="22">
        <v>24102.875389892022</v>
      </c>
      <c r="S294" s="22">
        <v>53559.37298008395</v>
      </c>
      <c r="T294" s="22">
        <v>52.136453815627846</v>
      </c>
      <c r="U294" s="22">
        <v>1021.166513850513</v>
      </c>
      <c r="V294" s="22">
        <v>4141.4222386858801</v>
      </c>
      <c r="W294" s="22">
        <v>9.1391457852482443</v>
      </c>
      <c r="X294" s="22">
        <v>6296.5487144360595</v>
      </c>
      <c r="Y294" s="22">
        <v>20099.323261372949</v>
      </c>
      <c r="Z294" s="22">
        <v>191991.67351918019</v>
      </c>
      <c r="AA294" s="22">
        <v>0</v>
      </c>
      <c r="AB294" s="22">
        <v>91.502051036947051</v>
      </c>
      <c r="AC294" s="22">
        <v>81.568070610751491</v>
      </c>
      <c r="AD294" s="22">
        <v>2.4418712190448737</v>
      </c>
      <c r="AE294" s="22">
        <v>535.58261613059233</v>
      </c>
      <c r="AF294" s="22">
        <v>2834.6218833315897</v>
      </c>
      <c r="AG294" s="22">
        <v>430.31465675549327</v>
      </c>
      <c r="AH294" s="22">
        <v>0</v>
      </c>
      <c r="AI294" s="22">
        <v>15924.912300944998</v>
      </c>
      <c r="AJ294" s="22">
        <v>40.192302995248539</v>
      </c>
      <c r="AK294" s="22">
        <v>270.11801276432635</v>
      </c>
      <c r="AL294" s="22">
        <v>1874.6125981521125</v>
      </c>
      <c r="AM294" s="22">
        <v>113.0930233098497</v>
      </c>
      <c r="AN294" s="22">
        <v>11803.388170326925</v>
      </c>
      <c r="AO294" s="22">
        <v>326.04763660771812</v>
      </c>
      <c r="AP294" s="22">
        <v>284.51582547947987</v>
      </c>
      <c r="AQ294" s="22">
        <v>536.4653661174666</v>
      </c>
      <c r="AR294" s="22">
        <v>2910.4681235953171</v>
      </c>
      <c r="AS294" s="22">
        <v>5217.9582330214016</v>
      </c>
      <c r="AT294" s="22">
        <v>958.47491002610832</v>
      </c>
      <c r="AU294" s="22">
        <v>252.61016422148165</v>
      </c>
      <c r="AV294" s="22">
        <v>4214.2038191571264</v>
      </c>
      <c r="AW294" s="22">
        <v>23904.552778471625</v>
      </c>
      <c r="AX294" s="22">
        <v>1409.5070587079781</v>
      </c>
      <c r="AY294" s="22">
        <v>2159.1747433383607</v>
      </c>
      <c r="AZ294" s="22">
        <v>0</v>
      </c>
      <c r="BA294" s="22">
        <v>68945.274267852961</v>
      </c>
      <c r="BB294" s="22">
        <v>62.738287461770035</v>
      </c>
      <c r="BC294" s="22">
        <v>15201.089806112916</v>
      </c>
      <c r="BD294" s="22">
        <v>634153.55524231191</v>
      </c>
    </row>
    <row r="295" spans="1:56" x14ac:dyDescent="0.3">
      <c r="A295" s="23" t="s">
        <v>50</v>
      </c>
      <c r="B295" s="22">
        <v>2772.7062772846371</v>
      </c>
      <c r="C295" s="22">
        <v>219.84385944355637</v>
      </c>
      <c r="D295" s="22">
        <v>597.32224877167789</v>
      </c>
      <c r="E295" s="22">
        <v>854.51594632968931</v>
      </c>
      <c r="F295" s="22">
        <v>0</v>
      </c>
      <c r="G295" s="22">
        <v>11.651760583504389</v>
      </c>
      <c r="H295" s="22">
        <v>0</v>
      </c>
      <c r="I295" s="22">
        <v>58966.661294809157</v>
      </c>
      <c r="J295" s="22">
        <v>112408.2195418294</v>
      </c>
      <c r="K295" s="22">
        <v>20027.460142807511</v>
      </c>
      <c r="L295" s="22">
        <v>1302.6812464341508</v>
      </c>
      <c r="M295" s="22">
        <v>0</v>
      </c>
      <c r="N295" s="22">
        <v>0</v>
      </c>
      <c r="O295" s="22">
        <v>242.01725483004532</v>
      </c>
      <c r="P295" s="22">
        <v>29.481542100517146</v>
      </c>
      <c r="Q295" s="22">
        <v>52.22163824071604</v>
      </c>
      <c r="R295" s="22">
        <v>3796.6919547887992</v>
      </c>
      <c r="S295" s="22">
        <v>96319.241192679678</v>
      </c>
      <c r="T295" s="22">
        <v>0</v>
      </c>
      <c r="U295" s="22">
        <v>12.021917723210882</v>
      </c>
      <c r="V295" s="22">
        <v>29027.018614499673</v>
      </c>
      <c r="W295" s="22">
        <v>41.82448105993366</v>
      </c>
      <c r="X295" s="22">
        <v>199.31160323399621</v>
      </c>
      <c r="Y295" s="22">
        <v>673.57134382431548</v>
      </c>
      <c r="Z295" s="22">
        <v>193108.21507137379</v>
      </c>
      <c r="AA295" s="22">
        <v>0</v>
      </c>
      <c r="AB295" s="22">
        <v>0</v>
      </c>
      <c r="AC295" s="22">
        <v>26.205815200459686</v>
      </c>
      <c r="AD295" s="22">
        <v>551.8617108526804</v>
      </c>
      <c r="AE295" s="22">
        <v>359.26534776380203</v>
      </c>
      <c r="AF295" s="22">
        <v>0</v>
      </c>
      <c r="AG295" s="22">
        <v>27338.276574259253</v>
      </c>
      <c r="AH295" s="22">
        <v>0</v>
      </c>
      <c r="AI295" s="22">
        <v>2498.6851706410303</v>
      </c>
      <c r="AJ295" s="22">
        <v>2902.3235149930106</v>
      </c>
      <c r="AK295" s="22">
        <v>303.512475924824</v>
      </c>
      <c r="AL295" s="22">
        <v>1462.7660200399589</v>
      </c>
      <c r="AM295" s="22">
        <v>567.14952829524861</v>
      </c>
      <c r="AN295" s="22">
        <v>215.48714266647991</v>
      </c>
      <c r="AO295" s="22">
        <v>52.876783620727529</v>
      </c>
      <c r="AP295" s="22">
        <v>1785.5823545868218</v>
      </c>
      <c r="AQ295" s="22">
        <v>158.65983240428312</v>
      </c>
      <c r="AR295" s="22">
        <v>0</v>
      </c>
      <c r="AS295" s="22">
        <v>2490.3844786762852</v>
      </c>
      <c r="AT295" s="22">
        <v>0</v>
      </c>
      <c r="AU295" s="22">
        <v>14.003732497745645</v>
      </c>
      <c r="AV295" s="22">
        <v>769.99564085440682</v>
      </c>
      <c r="AW295" s="22">
        <v>230.32290979684018</v>
      </c>
      <c r="AX295" s="22">
        <v>713.60072654301757</v>
      </c>
      <c r="AY295" s="22">
        <v>2138.8039862200176</v>
      </c>
      <c r="AZ295" s="22">
        <v>4219.3426180687138</v>
      </c>
      <c r="BA295" s="22">
        <v>0</v>
      </c>
      <c r="BB295" s="22">
        <v>324.24127574838769</v>
      </c>
      <c r="BC295" s="22">
        <v>98331.471091481464</v>
      </c>
      <c r="BD295" s="22">
        <v>668117.49766378326</v>
      </c>
    </row>
    <row r="296" spans="1:56" x14ac:dyDescent="0.3">
      <c r="A296" s="23" t="s">
        <v>229</v>
      </c>
      <c r="B296" s="22">
        <v>0.5174451668505069</v>
      </c>
      <c r="C296" s="22">
        <v>9.137748643453511E-2</v>
      </c>
      <c r="D296" s="22">
        <v>729.19013259476424</v>
      </c>
      <c r="E296" s="22">
        <v>8.3098372207524758</v>
      </c>
      <c r="F296" s="22">
        <v>0</v>
      </c>
      <c r="G296" s="22">
        <v>0</v>
      </c>
      <c r="H296" s="22">
        <v>60.928520341068769</v>
      </c>
      <c r="I296" s="22">
        <v>145.02179916546598</v>
      </c>
      <c r="J296" s="22">
        <v>144.00373851361286</v>
      </c>
      <c r="K296" s="22">
        <v>1.4032345836937234</v>
      </c>
      <c r="L296" s="22">
        <v>0</v>
      </c>
      <c r="M296" s="22">
        <v>0</v>
      </c>
      <c r="N296" s="22">
        <v>2.2218421295111318E-4</v>
      </c>
      <c r="O296" s="22">
        <v>0</v>
      </c>
      <c r="P296" s="22">
        <v>0</v>
      </c>
      <c r="Q296" s="22">
        <v>0</v>
      </c>
      <c r="R296" s="22">
        <v>962.75880714643131</v>
      </c>
      <c r="S296" s="22">
        <v>7.1784543551591806</v>
      </c>
      <c r="T296" s="22">
        <v>0</v>
      </c>
      <c r="U296" s="22">
        <v>1.0963239860037807E-4</v>
      </c>
      <c r="V296" s="22">
        <v>0.37606298817734451</v>
      </c>
      <c r="W296" s="22">
        <v>0</v>
      </c>
      <c r="X296" s="22">
        <v>0</v>
      </c>
      <c r="Y296" s="22">
        <v>138.31383870906907</v>
      </c>
      <c r="Z296" s="22">
        <v>45.415403026117978</v>
      </c>
      <c r="AA296" s="22">
        <v>0</v>
      </c>
      <c r="AB296" s="22">
        <v>0</v>
      </c>
      <c r="AC296" s="22">
        <v>0</v>
      </c>
      <c r="AD296" s="22">
        <v>0</v>
      </c>
      <c r="AE296" s="22">
        <v>0.39079374716312298</v>
      </c>
      <c r="AF296" s="22">
        <v>0</v>
      </c>
      <c r="AG296" s="22">
        <v>91.43262461612315</v>
      </c>
      <c r="AH296" s="22">
        <v>0</v>
      </c>
      <c r="AI296" s="22">
        <v>61970.619448315287</v>
      </c>
      <c r="AJ296" s="22">
        <v>0.19656955834145934</v>
      </c>
      <c r="AK296" s="22">
        <v>0</v>
      </c>
      <c r="AL296" s="22">
        <v>0.1868017841060752</v>
      </c>
      <c r="AM296" s="22">
        <v>0</v>
      </c>
      <c r="AN296" s="22">
        <v>1.0830944455380712E-3</v>
      </c>
      <c r="AO296" s="22">
        <v>2.7490998248037244E-4</v>
      </c>
      <c r="AP296" s="22">
        <v>4.5690718875729281</v>
      </c>
      <c r="AQ296" s="22">
        <v>0</v>
      </c>
      <c r="AR296" s="22">
        <v>0</v>
      </c>
      <c r="AS296" s="22">
        <v>2.6505032285238719</v>
      </c>
      <c r="AT296" s="22">
        <v>6.4006997222996229E-2</v>
      </c>
      <c r="AU296" s="22">
        <v>3.2493269097118657E-4</v>
      </c>
      <c r="AV296" s="22">
        <v>9.2635685753962989</v>
      </c>
      <c r="AW296" s="22">
        <v>83.607793809017892</v>
      </c>
      <c r="AX296" s="22">
        <v>0</v>
      </c>
      <c r="AY296" s="22">
        <v>0</v>
      </c>
      <c r="AZ296" s="22">
        <v>116.77780166837664</v>
      </c>
      <c r="BA296" s="22">
        <v>41333.207324853516</v>
      </c>
      <c r="BB296" s="22">
        <v>0</v>
      </c>
      <c r="BC296" s="22">
        <v>469.30301082529161</v>
      </c>
      <c r="BD296" s="22">
        <v>106325.77998591725</v>
      </c>
    </row>
    <row r="297" spans="1:56" x14ac:dyDescent="0.3">
      <c r="A297" s="23" t="s">
        <v>51</v>
      </c>
      <c r="B297" s="22">
        <v>3265.6268369141203</v>
      </c>
      <c r="C297" s="22">
        <v>2768.061198051802</v>
      </c>
      <c r="D297" s="22">
        <v>638.98056579557829</v>
      </c>
      <c r="E297" s="22">
        <v>248.98375092190059</v>
      </c>
      <c r="F297" s="22">
        <v>0</v>
      </c>
      <c r="G297" s="22">
        <v>783.86523581044173</v>
      </c>
      <c r="H297" s="22">
        <v>5.2426482108039636E-2</v>
      </c>
      <c r="I297" s="22">
        <v>6360.7521854057459</v>
      </c>
      <c r="J297" s="22">
        <v>37693.797587406931</v>
      </c>
      <c r="K297" s="22">
        <v>2149.2561052152923</v>
      </c>
      <c r="L297" s="22">
        <v>326.11402944373208</v>
      </c>
      <c r="M297" s="22">
        <v>421.55058675367906</v>
      </c>
      <c r="N297" s="22">
        <v>1463.4539072148432</v>
      </c>
      <c r="O297" s="22">
        <v>113.46876637425615</v>
      </c>
      <c r="P297" s="22">
        <v>1.1816042934517948E-2</v>
      </c>
      <c r="Q297" s="22">
        <v>124.37581141355025</v>
      </c>
      <c r="R297" s="22">
        <v>24229.853581149073</v>
      </c>
      <c r="S297" s="22">
        <v>12430.1488174436</v>
      </c>
      <c r="T297" s="22">
        <v>14.130866427410705</v>
      </c>
      <c r="U297" s="22">
        <v>112.05221679108993</v>
      </c>
      <c r="V297" s="22">
        <v>22927.727106465121</v>
      </c>
      <c r="W297" s="22">
        <v>2.3833743651821533</v>
      </c>
      <c r="X297" s="22">
        <v>166.74438235355655</v>
      </c>
      <c r="Y297" s="22">
        <v>52377.892664959836</v>
      </c>
      <c r="Z297" s="22">
        <v>10386.342189222123</v>
      </c>
      <c r="AA297" s="22">
        <v>0</v>
      </c>
      <c r="AB297" s="22">
        <v>4.9599729981072889</v>
      </c>
      <c r="AC297" s="22">
        <v>965.13603992875233</v>
      </c>
      <c r="AD297" s="22">
        <v>6.668470165013729</v>
      </c>
      <c r="AE297" s="22">
        <v>63.16016440087472</v>
      </c>
      <c r="AF297" s="22">
        <v>219.71973516924575</v>
      </c>
      <c r="AG297" s="22">
        <v>143.27826978970705</v>
      </c>
      <c r="AH297" s="22">
        <v>0</v>
      </c>
      <c r="AI297" s="22">
        <v>27298.583772458544</v>
      </c>
      <c r="AJ297" s="22">
        <v>287.94929728432675</v>
      </c>
      <c r="AK297" s="22">
        <v>2033.7963734109926</v>
      </c>
      <c r="AL297" s="22">
        <v>33649.219694022882</v>
      </c>
      <c r="AM297" s="22">
        <v>13.816569392337991</v>
      </c>
      <c r="AN297" s="22">
        <v>282.11821842036278</v>
      </c>
      <c r="AO297" s="22">
        <v>11.831743894500494</v>
      </c>
      <c r="AP297" s="22">
        <v>1462.8577267287108</v>
      </c>
      <c r="AQ297" s="22">
        <v>56.437963564172719</v>
      </c>
      <c r="AR297" s="22">
        <v>1040.2278262003408</v>
      </c>
      <c r="AS297" s="22">
        <v>1545.7538558174438</v>
      </c>
      <c r="AT297" s="22">
        <v>85.183357178498952</v>
      </c>
      <c r="AU297" s="22">
        <v>31.786852367066452</v>
      </c>
      <c r="AV297" s="22">
        <v>2118.2052940392355</v>
      </c>
      <c r="AW297" s="22">
        <v>670.69006512038868</v>
      </c>
      <c r="AX297" s="22">
        <v>19.722807375996723</v>
      </c>
      <c r="AY297" s="22">
        <v>7043.1170992344196</v>
      </c>
      <c r="AZ297" s="22">
        <v>97460.577005158149</v>
      </c>
      <c r="BA297" s="22">
        <v>3402.9054734465099</v>
      </c>
      <c r="BB297" s="22">
        <v>32.24467273221066</v>
      </c>
      <c r="BC297" s="22">
        <v>0</v>
      </c>
      <c r="BD297" s="22">
        <v>358955.57432872272</v>
      </c>
    </row>
    <row r="298" spans="1:56" x14ac:dyDescent="0.3">
      <c r="A298" s="23" t="s">
        <v>52</v>
      </c>
      <c r="B298" s="22">
        <v>294141.87546477001</v>
      </c>
      <c r="C298" s="22">
        <v>357886.19705569925</v>
      </c>
      <c r="D298" s="22">
        <v>464758.37124349119</v>
      </c>
      <c r="E298" s="22">
        <v>43192.18937993826</v>
      </c>
      <c r="F298" s="22">
        <v>260.85435498095171</v>
      </c>
      <c r="G298" s="22">
        <v>43094.777170921647</v>
      </c>
      <c r="H298" s="22">
        <v>2283.6136252243095</v>
      </c>
      <c r="I298" s="22">
        <v>229035.84824625825</v>
      </c>
      <c r="J298" s="22">
        <v>2867472.1237285663</v>
      </c>
      <c r="K298" s="22">
        <v>372273.86629161547</v>
      </c>
      <c r="L298" s="22">
        <v>36406.138393899018</v>
      </c>
      <c r="M298" s="22">
        <v>60169.22559774969</v>
      </c>
      <c r="N298" s="22">
        <v>369559.96156628936</v>
      </c>
      <c r="O298" s="22">
        <v>141831.18037023133</v>
      </c>
      <c r="P298" s="22">
        <v>19096.014265659367</v>
      </c>
      <c r="Q298" s="22">
        <v>69023.436602447648</v>
      </c>
      <c r="R298" s="22">
        <v>2081536.3949849159</v>
      </c>
      <c r="S298" s="22">
        <v>4556437.5473058252</v>
      </c>
      <c r="T298" s="22">
        <v>70070.674183994095</v>
      </c>
      <c r="U298" s="22">
        <v>196111.47405967233</v>
      </c>
      <c r="V298" s="22">
        <v>387983.47517554089</v>
      </c>
      <c r="W298" s="22">
        <v>53910.358571085417</v>
      </c>
      <c r="X298" s="22">
        <v>40415.588100891946</v>
      </c>
      <c r="Y298" s="22">
        <v>975605.19771355693</v>
      </c>
      <c r="Z298" s="22">
        <v>7502958.1811122997</v>
      </c>
      <c r="AA298" s="22">
        <v>103.33552828724675</v>
      </c>
      <c r="AB298" s="22">
        <v>8178.1314380571994</v>
      </c>
      <c r="AC298" s="22">
        <v>29379.056997386604</v>
      </c>
      <c r="AD298" s="22">
        <v>78793.536589551964</v>
      </c>
      <c r="AE298" s="22">
        <v>318258.31764797674</v>
      </c>
      <c r="AF298" s="22">
        <v>44899.864954918528</v>
      </c>
      <c r="AG298" s="22">
        <v>114893.65438837332</v>
      </c>
      <c r="AH298" s="22">
        <v>6611.3153591266837</v>
      </c>
      <c r="AI298" s="22">
        <v>1839285.4917572653</v>
      </c>
      <c r="AJ298" s="22">
        <v>19645.264616632423</v>
      </c>
      <c r="AK298" s="22">
        <v>32827.039630529143</v>
      </c>
      <c r="AL298" s="22">
        <v>311691.2638762155</v>
      </c>
      <c r="AM298" s="22">
        <v>187709.84641417075</v>
      </c>
      <c r="AN298" s="22">
        <v>695124.21176898247</v>
      </c>
      <c r="AO298" s="22">
        <v>135641.73431957196</v>
      </c>
      <c r="AP298" s="22">
        <v>370612.13616977027</v>
      </c>
      <c r="AQ298" s="22">
        <v>465340.2267453057</v>
      </c>
      <c r="AR298" s="22">
        <v>145035.81600887011</v>
      </c>
      <c r="AS298" s="22">
        <v>176472.29831882028</v>
      </c>
      <c r="AT298" s="22">
        <v>302139.26141285105</v>
      </c>
      <c r="AU298" s="22">
        <v>71762.64309365573</v>
      </c>
      <c r="AV298" s="22">
        <v>260729.12303204497</v>
      </c>
      <c r="AW298" s="22">
        <v>185320.41547766645</v>
      </c>
      <c r="AX298" s="22">
        <v>238920.52654988892</v>
      </c>
      <c r="AY298" s="22">
        <v>226107.25967754266</v>
      </c>
      <c r="AZ298" s="22">
        <v>3583323.8798908852</v>
      </c>
      <c r="BA298" s="22">
        <v>3387582.7257840745</v>
      </c>
      <c r="BB298" s="22">
        <v>139991.58147423618</v>
      </c>
      <c r="BC298" s="22">
        <v>2194037.2477477579</v>
      </c>
      <c r="BD298" s="22">
        <v>36805931.771235935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D69"/>
  <sheetViews>
    <sheetView workbookViewId="0">
      <selection activeCell="A40" sqref="A40"/>
    </sheetView>
  </sheetViews>
  <sheetFormatPr defaultRowHeight="14" x14ac:dyDescent="0.3"/>
  <cols>
    <col min="2" max="2" width="9.08203125" bestFit="1" customWidth="1"/>
    <col min="3" max="3" width="12.83203125" customWidth="1"/>
    <col min="4" max="4" width="11.6640625" customWidth="1"/>
    <col min="5" max="5" width="11.75" customWidth="1"/>
    <col min="6" max="6" width="11.9140625" customWidth="1"/>
    <col min="7" max="7" width="11.83203125" customWidth="1"/>
    <col min="8" max="8" width="11.5" customWidth="1"/>
    <col min="9" max="9" width="9.08203125" bestFit="1" customWidth="1"/>
    <col min="10" max="10" width="10.4140625" bestFit="1" customWidth="1"/>
    <col min="11" max="11" width="9.08203125" bestFit="1" customWidth="1"/>
    <col min="12" max="13" width="8.75" bestFit="1" customWidth="1"/>
    <col min="14" max="14" width="9.08203125" bestFit="1" customWidth="1"/>
    <col min="15" max="17" width="8.75" bestFit="1" customWidth="1"/>
    <col min="18" max="19" width="10.4140625" bestFit="1" customWidth="1"/>
    <col min="20" max="20" width="8.75" bestFit="1" customWidth="1"/>
    <col min="21" max="23" width="9.08203125" bestFit="1" customWidth="1"/>
    <col min="24" max="24" width="8.75" bestFit="1" customWidth="1"/>
    <col min="25" max="25" width="9.08203125" bestFit="1" customWidth="1"/>
    <col min="26" max="26" width="11.25" bestFit="1" customWidth="1"/>
    <col min="27" max="30" width="8.75" bestFit="1" customWidth="1"/>
    <col min="31" max="31" width="9.08203125" bestFit="1" customWidth="1"/>
    <col min="32" max="32" width="8.75" bestFit="1" customWidth="1"/>
    <col min="33" max="33" width="9.08203125" bestFit="1" customWidth="1"/>
    <col min="34" max="34" width="8.75" bestFit="1" customWidth="1"/>
    <col min="35" max="35" width="10.4140625" bestFit="1" customWidth="1"/>
    <col min="36" max="37" width="8.75" bestFit="1" customWidth="1"/>
    <col min="38" max="40" width="9.08203125" bestFit="1" customWidth="1"/>
    <col min="41" max="41" width="8.75" bestFit="1" customWidth="1"/>
    <col min="42" max="46" width="9.08203125" bestFit="1" customWidth="1"/>
    <col min="47" max="47" width="8.75" bestFit="1" customWidth="1"/>
    <col min="48" max="48" width="9.08203125" bestFit="1" customWidth="1"/>
    <col min="49" max="49" width="8.75" bestFit="1" customWidth="1"/>
    <col min="50" max="51" width="9.08203125" bestFit="1" customWidth="1"/>
    <col min="52" max="53" width="10.4140625" bestFit="1" customWidth="1"/>
    <col min="54" max="54" width="9.08203125" bestFit="1" customWidth="1"/>
    <col min="55" max="55" width="10.4140625" bestFit="1" customWidth="1"/>
    <col min="56" max="56" width="11.25" bestFit="1" customWidth="1"/>
  </cols>
  <sheetData>
    <row r="1" spans="1:56" x14ac:dyDescent="0.3">
      <c r="A1" s="7" t="s">
        <v>68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</row>
    <row r="2" spans="1:56" x14ac:dyDescent="0.3">
      <c r="A2" s="6" t="s">
        <v>71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</row>
    <row r="3" spans="1:56" x14ac:dyDescent="0.3">
      <c r="A3" s="1" t="s">
        <v>67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360</v>
      </c>
      <c r="L3" s="1" t="s">
        <v>10</v>
      </c>
      <c r="M3" s="1" t="s">
        <v>11</v>
      </c>
      <c r="N3" s="1" t="s">
        <v>12</v>
      </c>
      <c r="O3" s="1" t="s">
        <v>13</v>
      </c>
      <c r="P3" s="1" t="s">
        <v>14</v>
      </c>
      <c r="Q3" s="1" t="s">
        <v>15</v>
      </c>
      <c r="R3" s="1" t="s">
        <v>16</v>
      </c>
      <c r="S3" s="1" t="s">
        <v>17</v>
      </c>
      <c r="T3" s="1" t="s">
        <v>18</v>
      </c>
      <c r="U3" s="1" t="s">
        <v>19</v>
      </c>
      <c r="V3" s="1" t="s">
        <v>20</v>
      </c>
      <c r="W3" s="1" t="s">
        <v>21</v>
      </c>
      <c r="X3" s="1" t="s">
        <v>22</v>
      </c>
      <c r="Y3" s="1" t="s">
        <v>23</v>
      </c>
      <c r="Z3" s="1" t="s">
        <v>24</v>
      </c>
      <c r="AA3" s="1" t="s">
        <v>25</v>
      </c>
      <c r="AB3" s="1" t="s">
        <v>26</v>
      </c>
      <c r="AC3" s="1" t="s">
        <v>27</v>
      </c>
      <c r="AD3" s="1" t="s">
        <v>28</v>
      </c>
      <c r="AE3" s="1" t="s">
        <v>29</v>
      </c>
      <c r="AF3" s="1" t="s">
        <v>30</v>
      </c>
      <c r="AG3" s="1" t="s">
        <v>31</v>
      </c>
      <c r="AH3" s="1" t="s">
        <v>32</v>
      </c>
      <c r="AI3" s="1" t="s">
        <v>33</v>
      </c>
      <c r="AJ3" s="2" t="s">
        <v>34</v>
      </c>
      <c r="AK3" s="1" t="s">
        <v>35</v>
      </c>
      <c r="AL3" s="1" t="s">
        <v>361</v>
      </c>
      <c r="AM3" s="1" t="s">
        <v>36</v>
      </c>
      <c r="AN3" s="1" t="s">
        <v>37</v>
      </c>
      <c r="AO3" s="1" t="s">
        <v>38</v>
      </c>
      <c r="AP3" s="1" t="s">
        <v>197</v>
      </c>
      <c r="AQ3" s="1" t="s">
        <v>40</v>
      </c>
      <c r="AR3" s="1" t="s">
        <v>41</v>
      </c>
      <c r="AS3" s="1" t="s">
        <v>42</v>
      </c>
      <c r="AT3" s="1" t="s">
        <v>43</v>
      </c>
      <c r="AU3" s="1" t="s">
        <v>44</v>
      </c>
      <c r="AV3" s="1" t="s">
        <v>45</v>
      </c>
      <c r="AW3" s="1" t="s">
        <v>46</v>
      </c>
      <c r="AX3" s="1" t="s">
        <v>47</v>
      </c>
      <c r="AY3" s="1" t="s">
        <v>48</v>
      </c>
      <c r="AZ3" s="1" t="s">
        <v>49</v>
      </c>
      <c r="BA3" s="1" t="s">
        <v>50</v>
      </c>
      <c r="BB3" s="1" t="s">
        <v>229</v>
      </c>
      <c r="BC3" s="2" t="s">
        <v>51</v>
      </c>
      <c r="BD3" s="1" t="s">
        <v>52</v>
      </c>
    </row>
    <row r="4" spans="1:56" x14ac:dyDescent="0.3">
      <c r="A4" s="1" t="s">
        <v>1</v>
      </c>
      <c r="B4" s="8">
        <v>0</v>
      </c>
      <c r="C4" s="8">
        <v>9.1442571320223607</v>
      </c>
      <c r="D4" s="8">
        <v>67.575295213166129</v>
      </c>
      <c r="E4" s="8">
        <v>813.8217852443903</v>
      </c>
      <c r="F4" s="8">
        <v>24.633539825607002</v>
      </c>
      <c r="G4" s="8">
        <v>0.22696498738476334</v>
      </c>
      <c r="H4" s="8">
        <v>5.7681920542827021E-4</v>
      </c>
      <c r="I4" s="8">
        <v>97.325370805380743</v>
      </c>
      <c r="J4" s="8">
        <v>34478.584088495045</v>
      </c>
      <c r="K4" s="8">
        <v>2214.12326930887</v>
      </c>
      <c r="L4" s="8">
        <v>0</v>
      </c>
      <c r="M4" s="8">
        <v>0</v>
      </c>
      <c r="N4" s="8">
        <v>0.28345030318603587</v>
      </c>
      <c r="O4" s="8">
        <v>0.80757216901133799</v>
      </c>
      <c r="P4" s="8">
        <v>1.3000529928270307E-4</v>
      </c>
      <c r="Q4" s="8">
        <v>13.923925627983611</v>
      </c>
      <c r="R4" s="8">
        <v>329.85783374337473</v>
      </c>
      <c r="S4" s="8">
        <v>1018.0155988369687</v>
      </c>
      <c r="T4" s="8">
        <v>1.8932796677076704E-6</v>
      </c>
      <c r="U4" s="8">
        <v>9.8448563731193955E-2</v>
      </c>
      <c r="V4" s="8">
        <v>65.807301595339524</v>
      </c>
      <c r="W4" s="8">
        <v>93.205026545608945</v>
      </c>
      <c r="X4" s="8">
        <v>0.21221086996003885</v>
      </c>
      <c r="Y4" s="8">
        <v>3.9147161897817622</v>
      </c>
      <c r="Z4" s="8">
        <v>1645.1884205657791</v>
      </c>
      <c r="AA4" s="8">
        <v>0</v>
      </c>
      <c r="AB4" s="8">
        <v>0.19460588034406245</v>
      </c>
      <c r="AC4" s="8">
        <v>0.22205488316305874</v>
      </c>
      <c r="AD4" s="8">
        <v>5.9966478008527616E-3</v>
      </c>
      <c r="AE4" s="8">
        <v>475.61879781402615</v>
      </c>
      <c r="AF4" s="8">
        <v>0</v>
      </c>
      <c r="AG4" s="8">
        <v>625.75283596365512</v>
      </c>
      <c r="AH4" s="8">
        <v>0</v>
      </c>
      <c r="AI4" s="8">
        <v>250.55087821783019</v>
      </c>
      <c r="AJ4" s="8">
        <v>3261.3262793826129</v>
      </c>
      <c r="AK4" s="8">
        <v>7.5153205162641248E-2</v>
      </c>
      <c r="AL4" s="8">
        <v>54.483863450230771</v>
      </c>
      <c r="AM4" s="8">
        <v>43.997813887445474</v>
      </c>
      <c r="AN4" s="8">
        <v>0.41618835402277793</v>
      </c>
      <c r="AO4" s="8">
        <v>3.2195014194820351E-3</v>
      </c>
      <c r="AP4" s="8">
        <v>117.50341261601757</v>
      </c>
      <c r="AQ4" s="8">
        <v>0.14058209405427846</v>
      </c>
      <c r="AR4" s="8">
        <v>0.62163573221179502</v>
      </c>
      <c r="AS4" s="8">
        <v>415.74313922979422</v>
      </c>
      <c r="AT4" s="8">
        <v>9.8368367224204497E-3</v>
      </c>
      <c r="AU4" s="8">
        <v>4.0781853834529248E-6</v>
      </c>
      <c r="AV4" s="8">
        <v>107.72238391845261</v>
      </c>
      <c r="AW4" s="8">
        <v>0.50827949333469091</v>
      </c>
      <c r="AX4" s="8">
        <v>926.93679020449656</v>
      </c>
      <c r="AY4" s="8">
        <v>1.8373275009915941</v>
      </c>
      <c r="AZ4" s="8">
        <v>213.10445951600485</v>
      </c>
      <c r="BA4" s="8">
        <v>6507.7455648937685</v>
      </c>
      <c r="BB4" s="8">
        <v>2.9259036015070157</v>
      </c>
      <c r="BC4" s="8">
        <v>6264.2637036925262</v>
      </c>
      <c r="BD4" s="8">
        <v>60148.460495336149</v>
      </c>
    </row>
    <row r="5" spans="1:56" x14ac:dyDescent="0.3">
      <c r="A5" s="1" t="s">
        <v>2</v>
      </c>
      <c r="B5" s="8">
        <v>709.2311165557968</v>
      </c>
      <c r="C5" s="8">
        <v>0</v>
      </c>
      <c r="D5" s="8">
        <v>461.59143551322319</v>
      </c>
      <c r="E5" s="8">
        <v>325.28334052870281</v>
      </c>
      <c r="F5" s="8">
        <v>0</v>
      </c>
      <c r="G5" s="8">
        <v>102.17175579353645</v>
      </c>
      <c r="H5" s="8">
        <v>2.2408538937245012E-4</v>
      </c>
      <c r="I5" s="8">
        <v>36.821694517434693</v>
      </c>
      <c r="J5" s="8">
        <v>8361.4996265550981</v>
      </c>
      <c r="K5" s="8">
        <v>613.45419614388629</v>
      </c>
      <c r="L5" s="8">
        <v>2427.4843369249293</v>
      </c>
      <c r="M5" s="8">
        <v>333.44309718837775</v>
      </c>
      <c r="N5" s="8">
        <v>925.13579163797908</v>
      </c>
      <c r="O5" s="8">
        <v>331.9304671437647</v>
      </c>
      <c r="P5" s="8">
        <v>17.958732477598655</v>
      </c>
      <c r="Q5" s="8">
        <v>161.59395130936446</v>
      </c>
      <c r="R5" s="8">
        <v>2341.2125007762379</v>
      </c>
      <c r="S5" s="8">
        <v>25839.31409525235</v>
      </c>
      <c r="T5" s="8">
        <v>159.75667862478178</v>
      </c>
      <c r="U5" s="8">
        <v>6398.8128624715282</v>
      </c>
      <c r="V5" s="8">
        <v>79.92806329220349</v>
      </c>
      <c r="W5" s="8">
        <v>69.915487404717027</v>
      </c>
      <c r="X5" s="8">
        <v>9.5485592521122342</v>
      </c>
      <c r="Y5" s="8">
        <v>16916.045403606528</v>
      </c>
      <c r="Z5" s="8">
        <v>196.5182883510634</v>
      </c>
      <c r="AA5" s="8">
        <v>0</v>
      </c>
      <c r="AB5" s="8">
        <v>24.577262938679542</v>
      </c>
      <c r="AC5" s="8">
        <v>5.1694455176875778</v>
      </c>
      <c r="AD5" s="8">
        <v>39.326365893273966</v>
      </c>
      <c r="AE5" s="8">
        <v>3371.8641514079386</v>
      </c>
      <c r="AF5" s="8">
        <v>0</v>
      </c>
      <c r="AG5" s="8">
        <v>166.97182740288261</v>
      </c>
      <c r="AH5" s="8">
        <v>0</v>
      </c>
      <c r="AI5" s="8">
        <v>1746.0361246731477</v>
      </c>
      <c r="AJ5" s="8">
        <v>2.7855724354349078</v>
      </c>
      <c r="AK5" s="8">
        <v>1240.2632671934487</v>
      </c>
      <c r="AL5" s="8">
        <v>90.210885891849472</v>
      </c>
      <c r="AM5" s="8">
        <v>2.1240949681640418</v>
      </c>
      <c r="AN5" s="8">
        <v>6918.5177379419547</v>
      </c>
      <c r="AO5" s="8">
        <v>362.4534038975886</v>
      </c>
      <c r="AP5" s="8">
        <v>15.152318541871049</v>
      </c>
      <c r="AQ5" s="8">
        <v>43581.467517053818</v>
      </c>
      <c r="AR5" s="8">
        <v>638.61313380404056</v>
      </c>
      <c r="AS5" s="8">
        <v>526.68587960653701</v>
      </c>
      <c r="AT5" s="8">
        <v>1145.4650544138165</v>
      </c>
      <c r="AU5" s="8">
        <v>25818.721925757774</v>
      </c>
      <c r="AV5" s="8">
        <v>33.641134400026893</v>
      </c>
      <c r="AW5" s="8">
        <v>2567.6907105145538</v>
      </c>
      <c r="AX5" s="8">
        <v>8.4478861743478486</v>
      </c>
      <c r="AY5" s="8">
        <v>1392.0162038475296</v>
      </c>
      <c r="AZ5" s="8">
        <v>1342.3701138721317</v>
      </c>
      <c r="BA5" s="8">
        <v>2395.0969617841029</v>
      </c>
      <c r="BB5" s="8">
        <v>1.0022504464510127</v>
      </c>
      <c r="BC5" s="8">
        <v>14585.137589009462</v>
      </c>
      <c r="BD5" s="8">
        <v>174840.46052479514</v>
      </c>
    </row>
    <row r="6" spans="1:56" x14ac:dyDescent="0.3">
      <c r="A6" s="1" t="s">
        <v>3</v>
      </c>
      <c r="B6" s="8">
        <v>3.2170004674540404</v>
      </c>
      <c r="C6" s="8">
        <v>492.7786201225066</v>
      </c>
      <c r="D6" s="8">
        <v>0</v>
      </c>
      <c r="E6" s="8">
        <v>4.7213535893288912</v>
      </c>
      <c r="F6" s="8">
        <v>0</v>
      </c>
      <c r="G6" s="8">
        <v>1302.615854229681</v>
      </c>
      <c r="H6" s="8">
        <v>3.1850829421991108E-4</v>
      </c>
      <c r="I6" s="8">
        <v>42.41651450089114</v>
      </c>
      <c r="J6" s="8">
        <v>589.54467033188621</v>
      </c>
      <c r="K6" s="8">
        <v>14.202763411670391</v>
      </c>
      <c r="L6" s="8">
        <v>2.1328009551490954</v>
      </c>
      <c r="M6" s="8">
        <v>2.6722253212373879</v>
      </c>
      <c r="N6" s="8">
        <v>117.67259049937427</v>
      </c>
      <c r="O6" s="8">
        <v>2326.4935850173752</v>
      </c>
      <c r="P6" s="8">
        <v>114.3414397243013</v>
      </c>
      <c r="Q6" s="8">
        <v>90.381105527778644</v>
      </c>
      <c r="R6" s="8">
        <v>145881.35864911877</v>
      </c>
      <c r="S6" s="8">
        <v>90420.368406131645</v>
      </c>
      <c r="T6" s="8">
        <v>29.153956679729465</v>
      </c>
      <c r="U6" s="8">
        <v>1802.6231781153258</v>
      </c>
      <c r="V6" s="8">
        <v>32.278212874796644</v>
      </c>
      <c r="W6" s="8">
        <v>0.35185340151037198</v>
      </c>
      <c r="X6" s="8">
        <v>48.008312096181982</v>
      </c>
      <c r="Y6" s="8">
        <v>1480.199267629974</v>
      </c>
      <c r="Z6" s="8">
        <v>1767.1066938713984</v>
      </c>
      <c r="AA6" s="8">
        <v>0</v>
      </c>
      <c r="AB6" s="8">
        <v>2.7265515090166939</v>
      </c>
      <c r="AC6" s="8">
        <v>9.6944523191649896</v>
      </c>
      <c r="AD6" s="8">
        <v>4925.5577380933528</v>
      </c>
      <c r="AE6" s="8">
        <v>8.3823859903084816</v>
      </c>
      <c r="AF6" s="8">
        <v>2.7303171760468965</v>
      </c>
      <c r="AG6" s="8">
        <v>4.4028995622885843</v>
      </c>
      <c r="AH6" s="8">
        <v>0</v>
      </c>
      <c r="AI6" s="8">
        <v>34880.069187466164</v>
      </c>
      <c r="AJ6" s="8">
        <v>6.5173121644043763E-3</v>
      </c>
      <c r="AK6" s="8">
        <v>3.46949463664712</v>
      </c>
      <c r="AL6" s="8">
        <v>12.137527525066506</v>
      </c>
      <c r="AM6" s="8">
        <v>5.2671633022978073</v>
      </c>
      <c r="AN6" s="8">
        <v>285.49609896275302</v>
      </c>
      <c r="AO6" s="8">
        <v>5360.7065609152078</v>
      </c>
      <c r="AP6" s="8">
        <v>0.53499182881710483</v>
      </c>
      <c r="AQ6" s="8">
        <v>1076.4325896281171</v>
      </c>
      <c r="AR6" s="8">
        <v>98.678019249553401</v>
      </c>
      <c r="AS6" s="8">
        <v>50.796707374385377</v>
      </c>
      <c r="AT6" s="8">
        <v>32.701155682050661</v>
      </c>
      <c r="AU6" s="8">
        <v>207.65696674627969</v>
      </c>
      <c r="AV6" s="8">
        <v>599.39947654035234</v>
      </c>
      <c r="AW6" s="8">
        <v>516.2572005872014</v>
      </c>
      <c r="AX6" s="8">
        <v>1546.9687552994581</v>
      </c>
      <c r="AY6" s="8">
        <v>11114.475516800685</v>
      </c>
      <c r="AZ6" s="8">
        <v>133989.50255366482</v>
      </c>
      <c r="BA6" s="8">
        <v>1095.1864947550653</v>
      </c>
      <c r="BB6" s="8">
        <v>8.7098579062339816</v>
      </c>
      <c r="BC6" s="8">
        <v>8221.8572701418943</v>
      </c>
      <c r="BD6" s="8">
        <v>450624.44382310164</v>
      </c>
    </row>
    <row r="7" spans="1:56" x14ac:dyDescent="0.3">
      <c r="A7" s="1" t="s">
        <v>4</v>
      </c>
      <c r="B7" s="8">
        <v>1.9283018943830687E-4</v>
      </c>
      <c r="C7" s="8">
        <v>3.4052570491316133E-5</v>
      </c>
      <c r="D7" s="8">
        <v>1.183389259771714E-4</v>
      </c>
      <c r="E7" s="8">
        <v>0</v>
      </c>
      <c r="F7" s="8">
        <v>0</v>
      </c>
      <c r="G7" s="8">
        <v>0</v>
      </c>
      <c r="H7" s="8">
        <v>0</v>
      </c>
      <c r="I7" s="8">
        <v>5.4043564028186275E-2</v>
      </c>
      <c r="J7" s="8">
        <v>18.695877043168057</v>
      </c>
      <c r="K7" s="8">
        <v>5.2292688759081264E-4</v>
      </c>
      <c r="L7" s="8">
        <v>0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2.0501865345247353E-2</v>
      </c>
      <c r="S7" s="8">
        <v>26.04828707584371</v>
      </c>
      <c r="T7" s="8">
        <v>0</v>
      </c>
      <c r="U7" s="8">
        <v>0</v>
      </c>
      <c r="V7" s="8">
        <v>4.8082384356304322E-3</v>
      </c>
      <c r="W7" s="8">
        <v>0</v>
      </c>
      <c r="X7" s="8">
        <v>0</v>
      </c>
      <c r="Y7" s="8">
        <v>7.5371475770381907E-5</v>
      </c>
      <c r="Z7" s="8">
        <v>9.1477844730942053E-3</v>
      </c>
      <c r="AA7" s="8">
        <v>0</v>
      </c>
      <c r="AB7" s="8">
        <v>0</v>
      </c>
      <c r="AC7" s="8">
        <v>0</v>
      </c>
      <c r="AD7" s="8">
        <v>0</v>
      </c>
      <c r="AE7" s="8">
        <v>1.456324981358689E-4</v>
      </c>
      <c r="AF7" s="8">
        <v>0</v>
      </c>
      <c r="AG7" s="8">
        <v>3.552261075088202</v>
      </c>
      <c r="AH7" s="8">
        <v>0</v>
      </c>
      <c r="AI7" s="8">
        <v>3.5318145070622456E-4</v>
      </c>
      <c r="AJ7" s="8">
        <v>7.3253259670968713E-5</v>
      </c>
      <c r="AK7" s="8">
        <v>0</v>
      </c>
      <c r="AL7" s="8">
        <v>6.9613218412753824E-5</v>
      </c>
      <c r="AM7" s="8">
        <v>0</v>
      </c>
      <c r="AN7" s="8">
        <v>0</v>
      </c>
      <c r="AO7" s="8">
        <v>0</v>
      </c>
      <c r="AP7" s="8">
        <v>1.7027021491003165E-3</v>
      </c>
      <c r="AQ7" s="8">
        <v>0</v>
      </c>
      <c r="AR7" s="8">
        <v>0</v>
      </c>
      <c r="AS7" s="8">
        <v>1.3322322247654044E-4</v>
      </c>
      <c r="AT7" s="8">
        <v>2.3852732986205208E-5</v>
      </c>
      <c r="AU7" s="8">
        <v>0</v>
      </c>
      <c r="AV7" s="8">
        <v>5.3530891675612837</v>
      </c>
      <c r="AW7" s="8">
        <v>1.7875380793321089E-4</v>
      </c>
      <c r="AX7" s="8">
        <v>0</v>
      </c>
      <c r="AY7" s="8">
        <v>0</v>
      </c>
      <c r="AZ7" s="8">
        <v>1.0256094869176448E-2</v>
      </c>
      <c r="BA7" s="8">
        <v>15.403159038196179</v>
      </c>
      <c r="BB7" s="8">
        <v>0</v>
      </c>
      <c r="BC7" s="8">
        <v>113.70752064177552</v>
      </c>
      <c r="BD7" s="8">
        <v>182.86257532117298</v>
      </c>
    </row>
    <row r="8" spans="1:56" x14ac:dyDescent="0.3">
      <c r="A8" s="1" t="s">
        <v>5</v>
      </c>
      <c r="B8" s="8">
        <v>0</v>
      </c>
      <c r="C8" s="8">
        <v>0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8">
        <v>0</v>
      </c>
      <c r="BB8" s="8">
        <v>0</v>
      </c>
      <c r="BC8" s="8">
        <v>0</v>
      </c>
      <c r="BD8" s="8">
        <v>0</v>
      </c>
    </row>
    <row r="9" spans="1:56" x14ac:dyDescent="0.3">
      <c r="A9" s="1" t="s">
        <v>6</v>
      </c>
      <c r="B9" s="8">
        <v>2.8898360598679103E-3</v>
      </c>
      <c r="C9" s="8">
        <v>13.01930993108147</v>
      </c>
      <c r="D9" s="8">
        <v>18.244690597269759</v>
      </c>
      <c r="E9" s="8">
        <v>4.3597291316813189</v>
      </c>
      <c r="F9" s="8">
        <v>0</v>
      </c>
      <c r="G9" s="8">
        <v>0</v>
      </c>
      <c r="H9" s="8">
        <v>0</v>
      </c>
      <c r="I9" s="8">
        <v>0.80992006794869353</v>
      </c>
      <c r="J9" s="8">
        <v>4.4953023367389333</v>
      </c>
      <c r="K9" s="8">
        <v>7.8368069897991836E-3</v>
      </c>
      <c r="L9" s="8">
        <v>0</v>
      </c>
      <c r="M9" s="8">
        <v>70.241351301097069</v>
      </c>
      <c r="N9" s="8">
        <v>1.6287713507146085E-5</v>
      </c>
      <c r="O9" s="8">
        <v>0</v>
      </c>
      <c r="P9" s="8">
        <v>0</v>
      </c>
      <c r="Q9" s="8">
        <v>1.0394292592701331</v>
      </c>
      <c r="R9" s="8">
        <v>12.470509562627225</v>
      </c>
      <c r="S9" s="8">
        <v>725.29512224035307</v>
      </c>
      <c r="T9" s="8">
        <v>3086.8116884673473</v>
      </c>
      <c r="U9" s="8">
        <v>8.0368495843451178E-6</v>
      </c>
      <c r="V9" s="8">
        <v>1.8195454145002479</v>
      </c>
      <c r="W9" s="8">
        <v>2.7801101944550468</v>
      </c>
      <c r="X9" s="8">
        <v>0</v>
      </c>
      <c r="Y9" s="8">
        <v>10.125709958973095</v>
      </c>
      <c r="Z9" s="8">
        <v>0.13709262805399605</v>
      </c>
      <c r="AA9" s="8">
        <v>0</v>
      </c>
      <c r="AB9" s="8">
        <v>0</v>
      </c>
      <c r="AC9" s="8">
        <v>0</v>
      </c>
      <c r="AD9" s="8">
        <v>0</v>
      </c>
      <c r="AE9" s="8">
        <v>2.1825111816131163E-3</v>
      </c>
      <c r="AF9" s="8">
        <v>0</v>
      </c>
      <c r="AG9" s="8">
        <v>0.51063438716082421</v>
      </c>
      <c r="AH9" s="8">
        <v>0</v>
      </c>
      <c r="AI9" s="8">
        <v>5.3626366892009485E-3</v>
      </c>
      <c r="AJ9" s="8">
        <v>1.0978048194458688E-3</v>
      </c>
      <c r="AK9" s="8">
        <v>0</v>
      </c>
      <c r="AL9" s="8">
        <v>1.0432535973678456E-3</v>
      </c>
      <c r="AM9" s="8">
        <v>0</v>
      </c>
      <c r="AN9" s="8">
        <v>7.9398674621346255E-5</v>
      </c>
      <c r="AO9" s="8">
        <v>2.0152894642789345E-5</v>
      </c>
      <c r="AP9" s="8">
        <v>2.5517425896938877E-2</v>
      </c>
      <c r="AQ9" s="8">
        <v>1972.623039057378</v>
      </c>
      <c r="AR9" s="8">
        <v>0</v>
      </c>
      <c r="AS9" s="8">
        <v>3.168002627563697</v>
      </c>
      <c r="AT9" s="8">
        <v>3.5746730380094288E-4</v>
      </c>
      <c r="AU9" s="8">
        <v>2.3819921808797453E-5</v>
      </c>
      <c r="AV9" s="8">
        <v>5.1806662474232518E-2</v>
      </c>
      <c r="AW9" s="8">
        <v>31.482240060811893</v>
      </c>
      <c r="AX9" s="8">
        <v>1.6016754254621612</v>
      </c>
      <c r="AY9" s="8">
        <v>3.628388402612887E-4</v>
      </c>
      <c r="AZ9" s="8">
        <v>0.59983664292858263</v>
      </c>
      <c r="BA9" s="8">
        <v>230.83958134827122</v>
      </c>
      <c r="BB9" s="8">
        <v>0</v>
      </c>
      <c r="BC9" s="8">
        <v>145.52470765988573</v>
      </c>
      <c r="BD9" s="8">
        <v>6338.097833240764</v>
      </c>
    </row>
    <row r="10" spans="1:56" x14ac:dyDescent="0.3">
      <c r="A10" s="1" t="s">
        <v>7</v>
      </c>
      <c r="B10" s="8">
        <v>0</v>
      </c>
      <c r="C10" s="8">
        <v>0</v>
      </c>
      <c r="D10" s="8">
        <v>0</v>
      </c>
      <c r="E10" s="8">
        <v>0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</row>
    <row r="11" spans="1:56" x14ac:dyDescent="0.3">
      <c r="A11" s="3" t="s">
        <v>8</v>
      </c>
      <c r="B11" s="8">
        <v>173.29682041044012</v>
      </c>
      <c r="C11" s="8">
        <v>1443.3580047561729</v>
      </c>
      <c r="D11" s="8">
        <v>56.471507002143227</v>
      </c>
      <c r="E11" s="8">
        <v>3.5602008161827317</v>
      </c>
      <c r="F11" s="8">
        <v>0</v>
      </c>
      <c r="G11" s="8">
        <v>0</v>
      </c>
      <c r="H11" s="8">
        <v>0</v>
      </c>
      <c r="I11" s="8">
        <v>0</v>
      </c>
      <c r="J11" s="8">
        <v>3814.5700067525913</v>
      </c>
      <c r="K11" s="8">
        <v>4799.3809929244599</v>
      </c>
      <c r="L11" s="8">
        <v>0</v>
      </c>
      <c r="M11" s="8">
        <v>0</v>
      </c>
      <c r="N11" s="8">
        <v>5.9440415724729174</v>
      </c>
      <c r="O11" s="8">
        <v>0</v>
      </c>
      <c r="P11" s="8">
        <v>12.711223980505565</v>
      </c>
      <c r="Q11" s="8">
        <v>220.37767534717131</v>
      </c>
      <c r="R11" s="8">
        <v>804.03743284107941</v>
      </c>
      <c r="S11" s="8">
        <v>11921.386894101761</v>
      </c>
      <c r="T11" s="8">
        <v>4.6680954757640711E-3</v>
      </c>
      <c r="U11" s="8">
        <v>11.940988227004492</v>
      </c>
      <c r="V11" s="8">
        <v>38.941252458823882</v>
      </c>
      <c r="W11" s="8">
        <v>268.17430492351963</v>
      </c>
      <c r="X11" s="8">
        <v>23.794838671794722</v>
      </c>
      <c r="Y11" s="8">
        <v>1364.4749713748865</v>
      </c>
      <c r="Z11" s="8">
        <v>1505.7719972989639</v>
      </c>
      <c r="AA11" s="8">
        <v>0</v>
      </c>
      <c r="AB11" s="8">
        <v>0</v>
      </c>
      <c r="AC11" s="8">
        <v>0.26763747394380671</v>
      </c>
      <c r="AD11" s="8">
        <v>0</v>
      </c>
      <c r="AE11" s="8">
        <v>35.651801180235459</v>
      </c>
      <c r="AF11" s="8">
        <v>0</v>
      </c>
      <c r="AG11" s="8">
        <v>33.372214556237346</v>
      </c>
      <c r="AH11" s="8">
        <v>0</v>
      </c>
      <c r="AI11" s="8">
        <v>1220.2432694283787</v>
      </c>
      <c r="AJ11" s="8">
        <v>46.383752679017064</v>
      </c>
      <c r="AK11" s="8">
        <v>27.454625524793759</v>
      </c>
      <c r="AL11" s="8">
        <v>74.750212853410062</v>
      </c>
      <c r="AM11" s="8">
        <v>6542.8181791491743</v>
      </c>
      <c r="AN11" s="8">
        <v>14.469539943043365</v>
      </c>
      <c r="AO11" s="8">
        <v>28.327559378761634</v>
      </c>
      <c r="AP11" s="8">
        <v>410.16843310531112</v>
      </c>
      <c r="AQ11" s="8">
        <v>93.705792548662714</v>
      </c>
      <c r="AR11" s="8">
        <v>3.7344763806112569E-2</v>
      </c>
      <c r="AS11" s="8">
        <v>1514.0812072458239</v>
      </c>
      <c r="AT11" s="8">
        <v>0</v>
      </c>
      <c r="AU11" s="8">
        <v>0</v>
      </c>
      <c r="AV11" s="8">
        <v>25.822348140101589</v>
      </c>
      <c r="AW11" s="8">
        <v>1861.6675963712166</v>
      </c>
      <c r="AX11" s="8">
        <v>20.639206130178213</v>
      </c>
      <c r="AY11" s="8">
        <v>942.36710607439602</v>
      </c>
      <c r="AZ11" s="8">
        <v>8162.1291506414973</v>
      </c>
      <c r="BA11" s="8">
        <v>83942.870761281243</v>
      </c>
      <c r="BB11" s="8">
        <v>0</v>
      </c>
      <c r="BC11" s="8">
        <v>7823.1896303690446</v>
      </c>
      <c r="BD11" s="8">
        <v>139288.61519039373</v>
      </c>
    </row>
    <row r="12" spans="1:56" x14ac:dyDescent="0.3">
      <c r="A12" s="4" t="s">
        <v>9</v>
      </c>
      <c r="B12" s="8">
        <v>657345.69104417239</v>
      </c>
      <c r="C12" s="8">
        <v>24398.322997525756</v>
      </c>
      <c r="D12" s="8">
        <v>248175.86374895001</v>
      </c>
      <c r="E12" s="8">
        <v>52590.813190436784</v>
      </c>
      <c r="F12" s="8">
        <v>130.88311539383986</v>
      </c>
      <c r="G12" s="8">
        <v>1080.1118950456462</v>
      </c>
      <c r="H12" s="8">
        <v>1181.7131186915506</v>
      </c>
      <c r="I12" s="8">
        <v>159078.81541184583</v>
      </c>
      <c r="J12" s="8">
        <v>0</v>
      </c>
      <c r="K12" s="8">
        <v>731521.94326525985</v>
      </c>
      <c r="L12" s="8">
        <v>5624.0826311718401</v>
      </c>
      <c r="M12" s="8">
        <v>2852.0700180071417</v>
      </c>
      <c r="N12" s="8">
        <v>3007.8022019372183</v>
      </c>
      <c r="O12" s="8">
        <v>9018.2057332515651</v>
      </c>
      <c r="P12" s="8">
        <v>991.77240396199932</v>
      </c>
      <c r="Q12" s="8">
        <v>3300.4408855463325</v>
      </c>
      <c r="R12" s="8">
        <v>209382.70105569373</v>
      </c>
      <c r="S12" s="8">
        <v>405225.841566041</v>
      </c>
      <c r="T12" s="8">
        <v>25640.639236411906</v>
      </c>
      <c r="U12" s="8">
        <v>24280.040784710916</v>
      </c>
      <c r="V12" s="8">
        <v>818215.46052750153</v>
      </c>
      <c r="W12" s="8">
        <v>9051.0948454454119</v>
      </c>
      <c r="X12" s="8">
        <v>2028.0897606055169</v>
      </c>
      <c r="Y12" s="8">
        <v>125346.70741110487</v>
      </c>
      <c r="Z12" s="8">
        <v>7640711.3815251915</v>
      </c>
      <c r="AA12" s="8">
        <v>1.3628010672604982</v>
      </c>
      <c r="AB12" s="8">
        <v>331.08299088006692</v>
      </c>
      <c r="AC12" s="8">
        <v>5195.5719237776357</v>
      </c>
      <c r="AD12" s="8">
        <v>258.58258137361247</v>
      </c>
      <c r="AE12" s="8">
        <v>74644.161034786783</v>
      </c>
      <c r="AF12" s="8">
        <v>4052.8032417090303</v>
      </c>
      <c r="AG12" s="8">
        <v>41169.651669358616</v>
      </c>
      <c r="AH12" s="8">
        <v>19335.535109047552</v>
      </c>
      <c r="AI12" s="8">
        <v>1715725.3326580664</v>
      </c>
      <c r="AJ12" s="8">
        <v>16694.213975197803</v>
      </c>
      <c r="AK12" s="8">
        <v>884.38345097993829</v>
      </c>
      <c r="AL12" s="8">
        <v>404422.45064412768</v>
      </c>
      <c r="AM12" s="8">
        <v>437251.60219816532</v>
      </c>
      <c r="AN12" s="8">
        <v>10965.449844993098</v>
      </c>
      <c r="AO12" s="8">
        <v>7908.1037948987987</v>
      </c>
      <c r="AP12" s="8">
        <v>709603.66399346048</v>
      </c>
      <c r="AQ12" s="8">
        <v>22159.959920275367</v>
      </c>
      <c r="AR12" s="8">
        <v>42658.456602749866</v>
      </c>
      <c r="AS12" s="8">
        <v>112487.96467404875</v>
      </c>
      <c r="AT12" s="8">
        <v>1692.7505139821733</v>
      </c>
      <c r="AU12" s="8">
        <v>1256.6977030732119</v>
      </c>
      <c r="AV12" s="8">
        <v>40345.688288389174</v>
      </c>
      <c r="AW12" s="8">
        <v>13939.512952044381</v>
      </c>
      <c r="AX12" s="8">
        <v>90660.294573452076</v>
      </c>
      <c r="AY12" s="8">
        <v>159971.91085044644</v>
      </c>
      <c r="AZ12" s="8">
        <v>1414791.9488881582</v>
      </c>
      <c r="BA12" s="8">
        <v>3484359.4738933239</v>
      </c>
      <c r="BB12" s="8">
        <v>401244.23545147892</v>
      </c>
      <c r="BC12" s="8">
        <v>2364246.2318373662</v>
      </c>
      <c r="BD12" s="8">
        <v>22758439.566434577</v>
      </c>
    </row>
    <row r="13" spans="1:56" x14ac:dyDescent="0.3">
      <c r="A13" s="1" t="s">
        <v>360</v>
      </c>
      <c r="B13" s="8">
        <v>0</v>
      </c>
      <c r="C13" s="8">
        <v>0</v>
      </c>
      <c r="D13" s="8">
        <v>0</v>
      </c>
      <c r="E13" s="8">
        <v>0</v>
      </c>
      <c r="F13" s="8">
        <v>0</v>
      </c>
      <c r="G13" s="8">
        <v>0</v>
      </c>
      <c r="H13" s="8">
        <v>0</v>
      </c>
      <c r="I13" s="8">
        <v>0</v>
      </c>
      <c r="J13" s="8">
        <v>427.05544416991813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8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8">
        <v>1.4054481002311647</v>
      </c>
      <c r="BB13" s="8">
        <v>0</v>
      </c>
      <c r="BC13" s="8">
        <v>0</v>
      </c>
      <c r="BD13" s="8">
        <v>428.46089227018405</v>
      </c>
    </row>
    <row r="14" spans="1:56" x14ac:dyDescent="0.3">
      <c r="A14" s="1" t="s">
        <v>10</v>
      </c>
      <c r="B14" s="8">
        <v>6.4618213256135919E-5</v>
      </c>
      <c r="C14" s="8">
        <v>11.535390189211508</v>
      </c>
      <c r="D14" s="8">
        <v>0.12449357330573201</v>
      </c>
      <c r="E14" s="8">
        <v>1.0162274531631245E-4</v>
      </c>
      <c r="F14" s="8">
        <v>0</v>
      </c>
      <c r="G14" s="8">
        <v>4.0413894857819654E-6</v>
      </c>
      <c r="H14" s="8">
        <v>0</v>
      </c>
      <c r="I14" s="8">
        <v>7.2437415839877767E-4</v>
      </c>
      <c r="J14" s="8">
        <v>0.81329986703634394</v>
      </c>
      <c r="K14" s="8">
        <v>3.9476619273612026E-2</v>
      </c>
      <c r="L14" s="8">
        <v>0</v>
      </c>
      <c r="M14" s="8">
        <v>0</v>
      </c>
      <c r="N14" s="8">
        <v>9.4606706984669067E-3</v>
      </c>
      <c r="O14" s="8">
        <v>244.33228096885725</v>
      </c>
      <c r="P14" s="8">
        <v>0</v>
      </c>
      <c r="Q14" s="8">
        <v>2.6999459606266169E-2</v>
      </c>
      <c r="R14" s="8">
        <v>8092.509236509427</v>
      </c>
      <c r="S14" s="8">
        <v>7928.8450943525559</v>
      </c>
      <c r="T14" s="8">
        <v>0</v>
      </c>
      <c r="U14" s="8">
        <v>124.34613326519734</v>
      </c>
      <c r="V14" s="8">
        <v>9.2782356674529272</v>
      </c>
      <c r="W14" s="8">
        <v>3.4064531135579072E-5</v>
      </c>
      <c r="X14" s="8">
        <v>0.24896886205267757</v>
      </c>
      <c r="Y14" s="8">
        <v>5877.7214593965218</v>
      </c>
      <c r="Z14" s="8">
        <v>2.5539594700901254E-3</v>
      </c>
      <c r="AA14" s="8">
        <v>0</v>
      </c>
      <c r="AB14" s="8">
        <v>3.0870372698623687E-6</v>
      </c>
      <c r="AC14" s="8">
        <v>3.9540910041809618E-6</v>
      </c>
      <c r="AD14" s="8">
        <v>0</v>
      </c>
      <c r="AE14" s="8">
        <v>1.9061711872742036E-4</v>
      </c>
      <c r="AF14" s="8">
        <v>0</v>
      </c>
      <c r="AG14" s="8">
        <v>5.4025236403989964E-4</v>
      </c>
      <c r="AH14" s="8">
        <v>0</v>
      </c>
      <c r="AI14" s="8">
        <v>2406.8742350651296</v>
      </c>
      <c r="AJ14" s="8">
        <v>3.9454450001212199E-6</v>
      </c>
      <c r="AK14" s="8">
        <v>0.49378210074897794</v>
      </c>
      <c r="AL14" s="8">
        <v>4.821328474233167E-2</v>
      </c>
      <c r="AM14" s="8">
        <v>1.3613497295080572E-4</v>
      </c>
      <c r="AN14" s="8">
        <v>7.0482442441911086</v>
      </c>
      <c r="AO14" s="8">
        <v>0.12373384791863279</v>
      </c>
      <c r="AP14" s="8">
        <v>7.6409044458608749E-4</v>
      </c>
      <c r="AQ14" s="8">
        <v>2.5033198348570262E-6</v>
      </c>
      <c r="AR14" s="8">
        <v>1.0566093924422161E-5</v>
      </c>
      <c r="AS14" s="8">
        <v>4.663215944559768E-4</v>
      </c>
      <c r="AT14" s="8">
        <v>7.2428097488003003</v>
      </c>
      <c r="AU14" s="8">
        <v>15.69240508281578</v>
      </c>
      <c r="AV14" s="8">
        <v>272.92514894889808</v>
      </c>
      <c r="AW14" s="8">
        <v>9.6170795500455767E-6</v>
      </c>
      <c r="AX14" s="8">
        <v>3.6641282118561987E-4</v>
      </c>
      <c r="AY14" s="8">
        <v>1.3500868266848735E-4</v>
      </c>
      <c r="AZ14" s="8">
        <v>2494.2039019606777</v>
      </c>
      <c r="BA14" s="8">
        <v>0.18262613292718657</v>
      </c>
      <c r="BB14" s="8">
        <v>5.2619550211888893E-5</v>
      </c>
      <c r="BC14" s="8">
        <v>282.65045504143654</v>
      </c>
      <c r="BD14" s="8">
        <v>27777.322252670612</v>
      </c>
    </row>
    <row r="15" spans="1:56" x14ac:dyDescent="0.3">
      <c r="A15" s="1" t="s">
        <v>11</v>
      </c>
      <c r="B15" s="8">
        <v>0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6.6845796973874512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6.6390691210866789E-3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0</v>
      </c>
      <c r="BD15" s="8">
        <v>6.6912187665085376</v>
      </c>
    </row>
    <row r="16" spans="1:56" x14ac:dyDescent="0.3">
      <c r="A16" s="1" t="s">
        <v>12</v>
      </c>
      <c r="B16" s="8">
        <v>53.700062654168789</v>
      </c>
      <c r="C16" s="8">
        <v>2856.3794901060728</v>
      </c>
      <c r="D16" s="8">
        <v>420.40683823902367</v>
      </c>
      <c r="E16" s="8">
        <v>0.64149134444357059</v>
      </c>
      <c r="F16" s="8">
        <v>0</v>
      </c>
      <c r="G16" s="8">
        <v>361.03505703929966</v>
      </c>
      <c r="H16" s="8">
        <v>3.4281145261820631E-5</v>
      </c>
      <c r="I16" s="8">
        <v>13.463436085006956</v>
      </c>
      <c r="J16" s="8">
        <v>5622.0072362579131</v>
      </c>
      <c r="K16" s="8">
        <v>4.3625919518389873</v>
      </c>
      <c r="L16" s="8">
        <v>187.873207872151</v>
      </c>
      <c r="M16" s="8">
        <v>113.97829384535589</v>
      </c>
      <c r="N16" s="8">
        <v>0</v>
      </c>
      <c r="O16" s="8">
        <v>1943.5558248777322</v>
      </c>
      <c r="P16" s="8">
        <v>125.52198300603608</v>
      </c>
      <c r="Q16" s="8">
        <v>185.25652123513552</v>
      </c>
      <c r="R16" s="8">
        <v>43774.357961304508</v>
      </c>
      <c r="S16" s="8">
        <v>76569.117130546801</v>
      </c>
      <c r="T16" s="8">
        <v>18.740652486470427</v>
      </c>
      <c r="U16" s="8">
        <v>8232.5307081234769</v>
      </c>
      <c r="V16" s="8">
        <v>37.823739017467958</v>
      </c>
      <c r="W16" s="8">
        <v>3.5607180238492707E-3</v>
      </c>
      <c r="X16" s="8">
        <v>1217.67414754892</v>
      </c>
      <c r="Y16" s="8">
        <v>23220.380520498009</v>
      </c>
      <c r="Z16" s="8">
        <v>41441.92214693092</v>
      </c>
      <c r="AA16" s="8">
        <v>0</v>
      </c>
      <c r="AB16" s="8">
        <v>30.611828471578125</v>
      </c>
      <c r="AC16" s="8">
        <v>40.488342461677199</v>
      </c>
      <c r="AD16" s="8">
        <v>108.7109638284802</v>
      </c>
      <c r="AE16" s="8">
        <v>1.0044084975017948</v>
      </c>
      <c r="AF16" s="8">
        <v>3654.465224156661</v>
      </c>
      <c r="AG16" s="8">
        <v>6.4861761712703219</v>
      </c>
      <c r="AH16" s="8">
        <v>0</v>
      </c>
      <c r="AI16" s="8">
        <v>6350.6914562533502</v>
      </c>
      <c r="AJ16" s="8">
        <v>1.2944143913744679E-2</v>
      </c>
      <c r="AK16" s="8">
        <v>38.577285399265847</v>
      </c>
      <c r="AL16" s="8">
        <v>310.70975241731793</v>
      </c>
      <c r="AM16" s="8">
        <v>1.4543732978904158E-2</v>
      </c>
      <c r="AN16" s="8">
        <v>40104.975166451266</v>
      </c>
      <c r="AO16" s="8">
        <v>1849.415131895704</v>
      </c>
      <c r="AP16" s="8">
        <v>17.265840330840021</v>
      </c>
      <c r="AQ16" s="8">
        <v>2210.3559057021043</v>
      </c>
      <c r="AR16" s="8">
        <v>186.29293832110622</v>
      </c>
      <c r="AS16" s="8">
        <v>838.87062973399338</v>
      </c>
      <c r="AT16" s="8">
        <v>60905.834584698467</v>
      </c>
      <c r="AU16" s="8">
        <v>337.82349579417513</v>
      </c>
      <c r="AV16" s="8">
        <v>139.57116109837258</v>
      </c>
      <c r="AW16" s="8">
        <v>193.20009223570563</v>
      </c>
      <c r="AX16" s="8">
        <v>18.767153227188302</v>
      </c>
      <c r="AY16" s="8">
        <v>6707.3719480387135</v>
      </c>
      <c r="AZ16" s="8">
        <v>5694.7507743076421</v>
      </c>
      <c r="BA16" s="8">
        <v>2652.508072001549</v>
      </c>
      <c r="BB16" s="8">
        <v>8.6609136963020725E-3</v>
      </c>
      <c r="BC16" s="8">
        <v>3329.4263123697815</v>
      </c>
      <c r="BD16" s="8">
        <v>342128.94342862413</v>
      </c>
    </row>
    <row r="17" spans="1:56" x14ac:dyDescent="0.3">
      <c r="A17" s="1" t="s">
        <v>13</v>
      </c>
      <c r="B17" s="8">
        <v>216.56531808497149</v>
      </c>
      <c r="C17" s="8">
        <v>1405.612519725528</v>
      </c>
      <c r="D17" s="8">
        <v>20.958439996332576</v>
      </c>
      <c r="E17" s="8">
        <v>19.662746631792064</v>
      </c>
      <c r="F17" s="8">
        <v>0</v>
      </c>
      <c r="G17" s="8">
        <v>0.53439717462675607</v>
      </c>
      <c r="H17" s="8">
        <v>3.9266715713527249E-4</v>
      </c>
      <c r="I17" s="8">
        <v>66.58947748872508</v>
      </c>
      <c r="J17" s="8">
        <v>18350.65496232955</v>
      </c>
      <c r="K17" s="8">
        <v>1367.7333284207602</v>
      </c>
      <c r="L17" s="8">
        <v>5.6017145709168853E-2</v>
      </c>
      <c r="M17" s="8">
        <v>0</v>
      </c>
      <c r="N17" s="8">
        <v>963.0073371946994</v>
      </c>
      <c r="O17" s="8">
        <v>0</v>
      </c>
      <c r="P17" s="8">
        <v>136.93918795935431</v>
      </c>
      <c r="Q17" s="8">
        <v>418.56392247899799</v>
      </c>
      <c r="R17" s="8">
        <v>404.03523795104263</v>
      </c>
      <c r="S17" s="8">
        <v>12521.044945686712</v>
      </c>
      <c r="T17" s="8">
        <v>5.3340783858149514</v>
      </c>
      <c r="U17" s="8">
        <v>106.05616823052141</v>
      </c>
      <c r="V17" s="8">
        <v>32.358240740641655</v>
      </c>
      <c r="W17" s="8">
        <v>1.1835808151266023</v>
      </c>
      <c r="X17" s="8">
        <v>9.0523682148440923</v>
      </c>
      <c r="Y17" s="8">
        <v>683.47723433303224</v>
      </c>
      <c r="Z17" s="8">
        <v>544.23222761300701</v>
      </c>
      <c r="AA17" s="8">
        <v>0</v>
      </c>
      <c r="AB17" s="8">
        <v>17.198482300538871</v>
      </c>
      <c r="AC17" s="8">
        <v>63.289239178942097</v>
      </c>
      <c r="AD17" s="8">
        <v>7.2547592135166289E-2</v>
      </c>
      <c r="AE17" s="8">
        <v>14.814768535537974</v>
      </c>
      <c r="AF17" s="8">
        <v>0.16390201892682738</v>
      </c>
      <c r="AG17" s="8">
        <v>25.247275833359808</v>
      </c>
      <c r="AH17" s="8">
        <v>0</v>
      </c>
      <c r="AI17" s="8">
        <v>2602.8452935041223</v>
      </c>
      <c r="AJ17" s="8">
        <v>18.272248738081942</v>
      </c>
      <c r="AK17" s="8">
        <v>755.30901387623965</v>
      </c>
      <c r="AL17" s="8">
        <v>19.083256903885303</v>
      </c>
      <c r="AM17" s="8">
        <v>26.628043069239919</v>
      </c>
      <c r="AN17" s="8">
        <v>654.15637583142257</v>
      </c>
      <c r="AO17" s="8">
        <v>13.906172754082526</v>
      </c>
      <c r="AP17" s="8">
        <v>167.05672753365587</v>
      </c>
      <c r="AQ17" s="8">
        <v>0.10343876014963557</v>
      </c>
      <c r="AR17" s="8">
        <v>1.6181582993314523</v>
      </c>
      <c r="AS17" s="8">
        <v>53.982659424577996</v>
      </c>
      <c r="AT17" s="8">
        <v>7.0008311645800321</v>
      </c>
      <c r="AU17" s="8">
        <v>0.13023678264160696</v>
      </c>
      <c r="AV17" s="8">
        <v>578.73979413433233</v>
      </c>
      <c r="AW17" s="8">
        <v>1009.5949252132648</v>
      </c>
      <c r="AX17" s="8">
        <v>210.96344043766942</v>
      </c>
      <c r="AY17" s="8">
        <v>36.86283762472187</v>
      </c>
      <c r="AZ17" s="8">
        <v>1513.196133350936</v>
      </c>
      <c r="BA17" s="8">
        <v>4608.8373872766979</v>
      </c>
      <c r="BB17" s="8">
        <v>1.8072623789208051</v>
      </c>
      <c r="BC17" s="8">
        <v>3473.2620672787311</v>
      </c>
      <c r="BD17" s="8">
        <v>53147.794649065683</v>
      </c>
    </row>
    <row r="18" spans="1:56" x14ac:dyDescent="0.3">
      <c r="A18" s="1" t="s">
        <v>14</v>
      </c>
      <c r="B18" s="8">
        <v>6.2121991593078467E-4</v>
      </c>
      <c r="C18" s="8">
        <v>90.139896437791492</v>
      </c>
      <c r="D18" s="8">
        <v>1.0402428249442278E-4</v>
      </c>
      <c r="E18" s="8">
        <v>1.4301436008467443</v>
      </c>
      <c r="F18" s="8">
        <v>0</v>
      </c>
      <c r="G18" s="8">
        <v>1.3706900443455548E-8</v>
      </c>
      <c r="H18" s="8">
        <v>1.0440089171098643E-6</v>
      </c>
      <c r="I18" s="8">
        <v>0.13797124419654011</v>
      </c>
      <c r="J18" s="8">
        <v>16.109190099096988</v>
      </c>
      <c r="K18" s="8">
        <v>3.857337189529829E-4</v>
      </c>
      <c r="L18" s="8">
        <v>0</v>
      </c>
      <c r="M18" s="8">
        <v>0</v>
      </c>
      <c r="N18" s="8">
        <v>9.8219684638171689E-6</v>
      </c>
      <c r="O18" s="8">
        <v>1.703339335119574</v>
      </c>
      <c r="P18" s="8">
        <v>0</v>
      </c>
      <c r="Q18" s="8">
        <v>768.0138924381705</v>
      </c>
      <c r="R18" s="8">
        <v>6.2794499271239959E-3</v>
      </c>
      <c r="S18" s="8">
        <v>685.6139988586757</v>
      </c>
      <c r="T18" s="8">
        <v>3.4267251108638869E-9</v>
      </c>
      <c r="U18" s="8">
        <v>4.2676793765674441</v>
      </c>
      <c r="V18" s="8">
        <v>0.42124325551684122</v>
      </c>
      <c r="W18" s="8">
        <v>4.9710358941598795E-6</v>
      </c>
      <c r="X18" s="8">
        <v>8.9329300731491163E-7</v>
      </c>
      <c r="Y18" s="8">
        <v>3.4648966634965377</v>
      </c>
      <c r="Z18" s="8">
        <v>20.666709493261429</v>
      </c>
      <c r="AA18" s="8">
        <v>0</v>
      </c>
      <c r="AB18" s="8">
        <v>334.82904131640259</v>
      </c>
      <c r="AC18" s="8">
        <v>39.69125979859664</v>
      </c>
      <c r="AD18" s="8">
        <v>1.0853580667809553E-5</v>
      </c>
      <c r="AE18" s="8">
        <v>0.35692680769440432</v>
      </c>
      <c r="AF18" s="8">
        <v>0.14937905522445027</v>
      </c>
      <c r="AG18" s="8">
        <v>9.39386780191118E-3</v>
      </c>
      <c r="AH18" s="8">
        <v>0</v>
      </c>
      <c r="AI18" s="8">
        <v>33.101330031431331</v>
      </c>
      <c r="AJ18" s="8">
        <v>1.6455685004221315E-5</v>
      </c>
      <c r="AK18" s="8">
        <v>3.4267251108638877E-7</v>
      </c>
      <c r="AL18" s="8">
        <v>3.6860830158472599E-3</v>
      </c>
      <c r="AM18" s="8">
        <v>2.9420719560173716E-5</v>
      </c>
      <c r="AN18" s="8">
        <v>7.4663408162204745E-5</v>
      </c>
      <c r="AO18" s="8">
        <v>1.2717448568674247E-5</v>
      </c>
      <c r="AP18" s="8">
        <v>9.0721226632083476E-4</v>
      </c>
      <c r="AQ18" s="8">
        <v>0</v>
      </c>
      <c r="AR18" s="8">
        <v>256.49841193709602</v>
      </c>
      <c r="AS18" s="8">
        <v>3.7332903831965815E-5</v>
      </c>
      <c r="AT18" s="8">
        <v>20.249165857006439</v>
      </c>
      <c r="AU18" s="8">
        <v>8.1514896353876535E-6</v>
      </c>
      <c r="AV18" s="8">
        <v>7.715445181075164E-4</v>
      </c>
      <c r="AW18" s="8">
        <v>168.57847292447647</v>
      </c>
      <c r="AX18" s="8">
        <v>4.0995054742968313E-6</v>
      </c>
      <c r="AY18" s="8">
        <v>0</v>
      </c>
      <c r="AZ18" s="8">
        <v>2.2741001740467304E-3</v>
      </c>
      <c r="BA18" s="8">
        <v>3.3150275116010595</v>
      </c>
      <c r="BB18" s="8">
        <v>12.612157236632628</v>
      </c>
      <c r="BC18" s="8">
        <v>303.28024099883066</v>
      </c>
      <c r="BD18" s="8">
        <v>2764.6550082982067</v>
      </c>
    </row>
    <row r="19" spans="1:56" x14ac:dyDescent="0.3">
      <c r="A19" s="1" t="s">
        <v>15</v>
      </c>
      <c r="B19" s="8">
        <v>28.71173580780162</v>
      </c>
      <c r="C19" s="8">
        <v>85.279798883085803</v>
      </c>
      <c r="D19" s="8">
        <v>10.759414992299288</v>
      </c>
      <c r="E19" s="8">
        <v>21.338892468216976</v>
      </c>
      <c r="F19" s="8">
        <v>0</v>
      </c>
      <c r="G19" s="8">
        <v>8.2822681835073261E-4</v>
      </c>
      <c r="H19" s="8">
        <v>3.1071416863217619E-3</v>
      </c>
      <c r="I19" s="8">
        <v>378.43217333802329</v>
      </c>
      <c r="J19" s="8">
        <v>286.59114547183646</v>
      </c>
      <c r="K19" s="8">
        <v>8.5171309945856901</v>
      </c>
      <c r="L19" s="8">
        <v>48.647778984762638</v>
      </c>
      <c r="M19" s="8">
        <v>0</v>
      </c>
      <c r="N19" s="8">
        <v>1.3649085965735979E-2</v>
      </c>
      <c r="O19" s="8">
        <v>7.4500437574392109</v>
      </c>
      <c r="P19" s="8">
        <v>498.72757267324931</v>
      </c>
      <c r="Q19" s="8">
        <v>0</v>
      </c>
      <c r="R19" s="8">
        <v>269.19125457206462</v>
      </c>
      <c r="S19" s="8">
        <v>274.28196705265424</v>
      </c>
      <c r="T19" s="8">
        <v>3.7354962301800715E-2</v>
      </c>
      <c r="U19" s="8">
        <v>0.4734108028569487</v>
      </c>
      <c r="V19" s="8">
        <v>12.911558463622823</v>
      </c>
      <c r="W19" s="8">
        <v>0.23305215094083337</v>
      </c>
      <c r="X19" s="8">
        <v>3.3931434919960246E-3</v>
      </c>
      <c r="Y19" s="8">
        <v>19.479148588311077</v>
      </c>
      <c r="Z19" s="8">
        <v>28.955897256899455</v>
      </c>
      <c r="AA19" s="8">
        <v>0</v>
      </c>
      <c r="AB19" s="8">
        <v>39.744050531546698</v>
      </c>
      <c r="AC19" s="8">
        <v>115.23633798357736</v>
      </c>
      <c r="AD19" s="8">
        <v>3.2302035342920553E-2</v>
      </c>
      <c r="AE19" s="8">
        <v>0.56833257066484744</v>
      </c>
      <c r="AF19" s="8">
        <v>0</v>
      </c>
      <c r="AG19" s="8">
        <v>114.60975234751884</v>
      </c>
      <c r="AH19" s="8">
        <v>0</v>
      </c>
      <c r="AI19" s="8">
        <v>31.543794171771044</v>
      </c>
      <c r="AJ19" s="8">
        <v>2.8856127109474858</v>
      </c>
      <c r="AK19" s="8">
        <v>83.470976462952876</v>
      </c>
      <c r="AL19" s="8">
        <v>11.232651040753339</v>
      </c>
      <c r="AM19" s="8">
        <v>4.7344628756657965</v>
      </c>
      <c r="AN19" s="8">
        <v>57.991961089905658</v>
      </c>
      <c r="AO19" s="8">
        <v>1.7361908042384463E-2</v>
      </c>
      <c r="AP19" s="8">
        <v>41.829057896703411</v>
      </c>
      <c r="AQ19" s="8">
        <v>1.1892960666013539</v>
      </c>
      <c r="AR19" s="8">
        <v>1144.9808547474267</v>
      </c>
      <c r="AS19" s="8">
        <v>231.11617376485563</v>
      </c>
      <c r="AT19" s="8">
        <v>3.8929307547189738</v>
      </c>
      <c r="AU19" s="8">
        <v>4.4989389203214368E-5</v>
      </c>
      <c r="AV19" s="8">
        <v>10.203074839366773</v>
      </c>
      <c r="AW19" s="8">
        <v>26.649583621772486</v>
      </c>
      <c r="AX19" s="8">
        <v>6.7620820398099344</v>
      </c>
      <c r="AY19" s="8">
        <v>50.268540956603061</v>
      </c>
      <c r="AZ19" s="8">
        <v>21.382609236697579</v>
      </c>
      <c r="BA19" s="8">
        <v>686.0137410916484</v>
      </c>
      <c r="BB19" s="8">
        <v>1.1983976824620676E-2</v>
      </c>
      <c r="BC19" s="8">
        <v>1823.4660606850548</v>
      </c>
      <c r="BD19" s="8">
        <v>6489.8739392150765</v>
      </c>
    </row>
    <row r="20" spans="1:56" x14ac:dyDescent="0.3">
      <c r="A20" s="1" t="s">
        <v>16</v>
      </c>
      <c r="B20" s="8">
        <v>113.59696844929641</v>
      </c>
      <c r="C20" s="8">
        <v>498.02261423817612</v>
      </c>
      <c r="D20" s="8">
        <v>8944.5151887254488</v>
      </c>
      <c r="E20" s="8">
        <v>953.30440820685089</v>
      </c>
      <c r="F20" s="8">
        <v>68.216435219165618</v>
      </c>
      <c r="G20" s="8">
        <v>15.860643649941732</v>
      </c>
      <c r="H20" s="8">
        <v>5.5961975754039502E-2</v>
      </c>
      <c r="I20" s="8">
        <v>6882.8140850659265</v>
      </c>
      <c r="J20" s="8">
        <v>191147.72521261725</v>
      </c>
      <c r="K20" s="8">
        <v>4840.3349658217585</v>
      </c>
      <c r="L20" s="8">
        <v>1352.2082538191287</v>
      </c>
      <c r="M20" s="8">
        <v>1.8132957536967991</v>
      </c>
      <c r="N20" s="8">
        <v>500.94122568002268</v>
      </c>
      <c r="O20" s="8">
        <v>2885.1323754748064</v>
      </c>
      <c r="P20" s="8">
        <v>33.293021561991367</v>
      </c>
      <c r="Q20" s="8">
        <v>3237.8304242013546</v>
      </c>
      <c r="R20" s="8">
        <v>0</v>
      </c>
      <c r="S20" s="8">
        <v>3098.4208588623628</v>
      </c>
      <c r="T20" s="8">
        <v>83.148471671203609</v>
      </c>
      <c r="U20" s="8">
        <v>1243.1813310526713</v>
      </c>
      <c r="V20" s="8">
        <v>4667.6055226525841</v>
      </c>
      <c r="W20" s="8">
        <v>170.58444513576507</v>
      </c>
      <c r="X20" s="8">
        <v>635.5569919300317</v>
      </c>
      <c r="Y20" s="8">
        <v>36479.830434925469</v>
      </c>
      <c r="Z20" s="8">
        <v>11488.529958183823</v>
      </c>
      <c r="AA20" s="8">
        <v>0</v>
      </c>
      <c r="AB20" s="8">
        <v>24.800008129730109</v>
      </c>
      <c r="AC20" s="8">
        <v>42.490564282194264</v>
      </c>
      <c r="AD20" s="8">
        <v>3417.3558854958374</v>
      </c>
      <c r="AE20" s="8">
        <v>27.822092245173781</v>
      </c>
      <c r="AF20" s="8">
        <v>154.20482859184014</v>
      </c>
      <c r="AG20" s="8">
        <v>219.41734518703706</v>
      </c>
      <c r="AH20" s="8">
        <v>0</v>
      </c>
      <c r="AI20" s="8">
        <v>102017.1855707667</v>
      </c>
      <c r="AJ20" s="8">
        <v>10.939774748740103</v>
      </c>
      <c r="AK20" s="8">
        <v>13.372739162109923</v>
      </c>
      <c r="AL20" s="8">
        <v>537.77320707975696</v>
      </c>
      <c r="AM20" s="8">
        <v>157.73747212413508</v>
      </c>
      <c r="AN20" s="8">
        <v>2090.9322262363967</v>
      </c>
      <c r="AO20" s="8">
        <v>1886.4196613994563</v>
      </c>
      <c r="AP20" s="8">
        <v>13381.817608833944</v>
      </c>
      <c r="AQ20" s="8">
        <v>1080.4704714190755</v>
      </c>
      <c r="AR20" s="8">
        <v>37892.61543659951</v>
      </c>
      <c r="AS20" s="8">
        <v>17084.58265893241</v>
      </c>
      <c r="AT20" s="8">
        <v>208.0988893521135</v>
      </c>
      <c r="AU20" s="8">
        <v>31.102700823328291</v>
      </c>
      <c r="AV20" s="8">
        <v>2773.1198849283232</v>
      </c>
      <c r="AW20" s="8">
        <v>21578.844824966603</v>
      </c>
      <c r="AX20" s="8">
        <v>161.00693568246535</v>
      </c>
      <c r="AY20" s="8">
        <v>7236.6647845965081</v>
      </c>
      <c r="AZ20" s="8">
        <v>25052.044931502023</v>
      </c>
      <c r="BA20" s="8">
        <v>28608.308124352574</v>
      </c>
      <c r="BB20" s="8">
        <v>38.235224062414453</v>
      </c>
      <c r="BC20" s="8">
        <v>119016.84675907483</v>
      </c>
      <c r="BD20" s="8">
        <v>664086.73370544985</v>
      </c>
    </row>
    <row r="21" spans="1:56" x14ac:dyDescent="0.3">
      <c r="A21" s="1" t="s">
        <v>17</v>
      </c>
      <c r="B21" s="8">
        <v>25659.823733864861</v>
      </c>
      <c r="C21" s="8">
        <v>107502.65443438332</v>
      </c>
      <c r="D21" s="8">
        <v>46273.45622503569</v>
      </c>
      <c r="E21" s="8">
        <v>2612.3787013720294</v>
      </c>
      <c r="F21" s="8">
        <v>0.34647641975671101</v>
      </c>
      <c r="G21" s="8">
        <v>1944.8446472393434</v>
      </c>
      <c r="H21" s="8">
        <v>1.1677137048472154E-2</v>
      </c>
      <c r="I21" s="8">
        <v>2462.8576213305091</v>
      </c>
      <c r="J21" s="8">
        <v>222289.42828419906</v>
      </c>
      <c r="K21" s="8">
        <v>13399.878870009907</v>
      </c>
      <c r="L21" s="8">
        <v>3731.9037413268352</v>
      </c>
      <c r="M21" s="8">
        <v>9140.7720266580563</v>
      </c>
      <c r="N21" s="8">
        <v>33594.475040779471</v>
      </c>
      <c r="O21" s="8">
        <v>31031.100290784652</v>
      </c>
      <c r="P21" s="8">
        <v>5146.2231186030494</v>
      </c>
      <c r="Q21" s="8">
        <v>8905.242148439509</v>
      </c>
      <c r="R21" s="8">
        <v>528631.71591939509</v>
      </c>
      <c r="S21" s="8">
        <v>0</v>
      </c>
      <c r="T21" s="8">
        <v>7322.2653370962798</v>
      </c>
      <c r="U21" s="8">
        <v>48035.740467439762</v>
      </c>
      <c r="V21" s="8">
        <v>8716.966252875116</v>
      </c>
      <c r="W21" s="8">
        <v>888.42115696117389</v>
      </c>
      <c r="X21" s="8">
        <v>10918.568217065749</v>
      </c>
      <c r="Y21" s="8">
        <v>214500.43747202615</v>
      </c>
      <c r="Z21" s="8">
        <v>269929.63980535121</v>
      </c>
      <c r="AA21" s="8">
        <v>36.483759529471641</v>
      </c>
      <c r="AB21" s="8">
        <v>1122.1133220713341</v>
      </c>
      <c r="AC21" s="8">
        <v>3200.0408980096836</v>
      </c>
      <c r="AD21" s="8">
        <v>17138.533930606809</v>
      </c>
      <c r="AE21" s="8">
        <v>13778.132677901491</v>
      </c>
      <c r="AF21" s="8">
        <v>5647.5324466887851</v>
      </c>
      <c r="AG21" s="8">
        <v>8341.7828569346711</v>
      </c>
      <c r="AH21" s="8">
        <v>30.2451092647505</v>
      </c>
      <c r="AI21" s="8">
        <v>230242.94033927884</v>
      </c>
      <c r="AJ21" s="8">
        <v>1014.3199655205286</v>
      </c>
      <c r="AK21" s="8">
        <v>3728.9053773979108</v>
      </c>
      <c r="AL21" s="8">
        <v>31449.260963021417</v>
      </c>
      <c r="AM21" s="8">
        <v>12468.164614910555</v>
      </c>
      <c r="AN21" s="8">
        <v>246306.36579112598</v>
      </c>
      <c r="AO21" s="8">
        <v>18534.812422670977</v>
      </c>
      <c r="AP21" s="8">
        <v>5133.5780407076354</v>
      </c>
      <c r="AQ21" s="8">
        <v>25747.313668184863</v>
      </c>
      <c r="AR21" s="8">
        <v>11195.302477499867</v>
      </c>
      <c r="AS21" s="8">
        <v>5344.324384344909</v>
      </c>
      <c r="AT21" s="8">
        <v>12053.724265955834</v>
      </c>
      <c r="AU21" s="8">
        <v>3360.2864577743494</v>
      </c>
      <c r="AV21" s="8">
        <v>55188.139511981717</v>
      </c>
      <c r="AW21" s="8">
        <v>36106.676984593745</v>
      </c>
      <c r="AX21" s="8">
        <v>22974.649028284541</v>
      </c>
      <c r="AY21" s="8">
        <v>31317.88565344947</v>
      </c>
      <c r="AZ21" s="8">
        <v>621148.43658792856</v>
      </c>
      <c r="BA21" s="8">
        <v>291122.93964509753</v>
      </c>
      <c r="BB21" s="8">
        <v>367.61683642665753</v>
      </c>
      <c r="BC21" s="8">
        <v>242510.60493885403</v>
      </c>
      <c r="BD21" s="8">
        <v>3559250.264621811</v>
      </c>
    </row>
    <row r="22" spans="1:56" x14ac:dyDescent="0.3">
      <c r="A22" s="1" t="s">
        <v>18</v>
      </c>
      <c r="B22" s="8">
        <v>9.7113119616099865E-5</v>
      </c>
      <c r="C22" s="8">
        <v>4.1665677526294765E-3</v>
      </c>
      <c r="D22" s="8">
        <v>665.80947995151655</v>
      </c>
      <c r="E22" s="8">
        <v>1.5595743620935192E-3</v>
      </c>
      <c r="F22" s="8">
        <v>0</v>
      </c>
      <c r="G22" s="8">
        <v>8876.1988980554506</v>
      </c>
      <c r="H22" s="8">
        <v>0</v>
      </c>
      <c r="I22" s="8">
        <v>2.7217414001601301E-2</v>
      </c>
      <c r="J22" s="8">
        <v>0.92470462412826082</v>
      </c>
      <c r="K22" s="8">
        <v>2.6335638383702712E-4</v>
      </c>
      <c r="L22" s="8">
        <v>85.170957987140724</v>
      </c>
      <c r="M22" s="8">
        <v>7584.6406153665494</v>
      </c>
      <c r="N22" s="8">
        <v>8.2910116275364949</v>
      </c>
      <c r="O22" s="8">
        <v>496.94884667704025</v>
      </c>
      <c r="P22" s="8">
        <v>0</v>
      </c>
      <c r="Q22" s="8">
        <v>83.071352377597066</v>
      </c>
      <c r="R22" s="8">
        <v>76.697091416241662</v>
      </c>
      <c r="S22" s="8">
        <v>6095.2706313048775</v>
      </c>
      <c r="T22" s="8">
        <v>0</v>
      </c>
      <c r="U22" s="8">
        <v>3051.4989763690564</v>
      </c>
      <c r="V22" s="8">
        <v>6.8839553737093802</v>
      </c>
      <c r="W22" s="8">
        <v>0</v>
      </c>
      <c r="X22" s="8">
        <v>0</v>
      </c>
      <c r="Y22" s="8">
        <v>294.68134502530796</v>
      </c>
      <c r="Z22" s="8">
        <v>4.6070062491024993E-3</v>
      </c>
      <c r="AA22" s="8">
        <v>0</v>
      </c>
      <c r="AB22" s="8">
        <v>0</v>
      </c>
      <c r="AC22" s="8">
        <v>0</v>
      </c>
      <c r="AD22" s="8">
        <v>0</v>
      </c>
      <c r="AE22" s="8">
        <v>7.3343423312794396E-5</v>
      </c>
      <c r="AF22" s="8">
        <v>1022.1801278099098</v>
      </c>
      <c r="AG22" s="8">
        <v>1.715990017880447E-2</v>
      </c>
      <c r="AH22" s="8">
        <v>0</v>
      </c>
      <c r="AI22" s="8">
        <v>1933.104537545757</v>
      </c>
      <c r="AJ22" s="8">
        <v>3.6891798890090179E-5</v>
      </c>
      <c r="AK22" s="8">
        <v>0</v>
      </c>
      <c r="AL22" s="8">
        <v>3.5058601696506247E-5</v>
      </c>
      <c r="AM22" s="8">
        <v>0</v>
      </c>
      <c r="AN22" s="8">
        <v>2349.2431435645494</v>
      </c>
      <c r="AO22" s="8">
        <v>198.64360937274955</v>
      </c>
      <c r="AP22" s="8">
        <v>1223.8551581321958</v>
      </c>
      <c r="AQ22" s="8">
        <v>26469.348247751583</v>
      </c>
      <c r="AR22" s="8">
        <v>0</v>
      </c>
      <c r="AS22" s="8">
        <v>6.7093865217333017E-5</v>
      </c>
      <c r="AT22" s="8">
        <v>66.863736898455073</v>
      </c>
      <c r="AU22" s="8">
        <v>6.9329151518699719E-4</v>
      </c>
      <c r="AV22" s="8">
        <v>426.32558535688048</v>
      </c>
      <c r="AW22" s="8">
        <v>45.311736775390429</v>
      </c>
      <c r="AX22" s="8">
        <v>0</v>
      </c>
      <c r="AY22" s="8">
        <v>3.9179232086260903E-2</v>
      </c>
      <c r="AZ22" s="8">
        <v>1244.8576158131834</v>
      </c>
      <c r="BA22" s="8">
        <v>7.8893659712823219</v>
      </c>
      <c r="BB22" s="8">
        <v>0</v>
      </c>
      <c r="BC22" s="8">
        <v>670.30018831496989</v>
      </c>
      <c r="BD22" s="8">
        <v>62984.106075306394</v>
      </c>
    </row>
    <row r="23" spans="1:56" x14ac:dyDescent="0.3">
      <c r="A23" s="1" t="s">
        <v>19</v>
      </c>
      <c r="B23" s="8">
        <v>0.23570058985569686</v>
      </c>
      <c r="C23" s="8">
        <v>199.51447578170598</v>
      </c>
      <c r="D23" s="8">
        <v>5.3288519130298022</v>
      </c>
      <c r="E23" s="8">
        <v>1.5240245834476129</v>
      </c>
      <c r="F23" s="8">
        <v>0</v>
      </c>
      <c r="G23" s="8">
        <v>48.559912229867273</v>
      </c>
      <c r="H23" s="8">
        <v>2.7914402357478513E-5</v>
      </c>
      <c r="I23" s="8">
        <v>10.258141574760655</v>
      </c>
      <c r="J23" s="8">
        <v>686.94727338706127</v>
      </c>
      <c r="K23" s="8">
        <v>33.432378361559543</v>
      </c>
      <c r="L23" s="8">
        <v>0.91494671324975796</v>
      </c>
      <c r="M23" s="8">
        <v>0</v>
      </c>
      <c r="N23" s="8">
        <v>31.604295825968133</v>
      </c>
      <c r="O23" s="8">
        <v>5.6180917500477277</v>
      </c>
      <c r="P23" s="8">
        <v>6.2914344713736625E-6</v>
      </c>
      <c r="Q23" s="8">
        <v>3.6794619766140322</v>
      </c>
      <c r="R23" s="8">
        <v>444.29223897837107</v>
      </c>
      <c r="S23" s="8">
        <v>9922.2484520739417</v>
      </c>
      <c r="T23" s="8">
        <v>1.2240784608231212</v>
      </c>
      <c r="U23" s="8">
        <v>0</v>
      </c>
      <c r="V23" s="8">
        <v>25.940393360861524</v>
      </c>
      <c r="W23" s="8">
        <v>2.8960471781873724E-2</v>
      </c>
      <c r="X23" s="8">
        <v>0.61940290960445055</v>
      </c>
      <c r="Y23" s="8">
        <v>32.34309894356803</v>
      </c>
      <c r="Z23" s="8">
        <v>10.102400214021969</v>
      </c>
      <c r="AA23" s="8">
        <v>0</v>
      </c>
      <c r="AB23" s="8">
        <v>3.6404838710653899E-3</v>
      </c>
      <c r="AC23" s="8">
        <v>3.3462015398013521E-3</v>
      </c>
      <c r="AD23" s="8">
        <v>2.9019983719995708E-4</v>
      </c>
      <c r="AE23" s="8">
        <v>21.775082448397264</v>
      </c>
      <c r="AF23" s="8">
        <v>0</v>
      </c>
      <c r="AG23" s="8">
        <v>63.154981738179615</v>
      </c>
      <c r="AH23" s="8">
        <v>0</v>
      </c>
      <c r="AI23" s="8">
        <v>454.25717120515424</v>
      </c>
      <c r="AJ23" s="8">
        <v>1.185205248507863E-2</v>
      </c>
      <c r="AK23" s="8">
        <v>8.0738319214390408</v>
      </c>
      <c r="AL23" s="8">
        <v>0.52510888886633056</v>
      </c>
      <c r="AM23" s="8">
        <v>2.5641493930280523</v>
      </c>
      <c r="AN23" s="8">
        <v>493.60974005593874</v>
      </c>
      <c r="AO23" s="8">
        <v>0.23258734681225515</v>
      </c>
      <c r="AP23" s="8">
        <v>14.802468257726696</v>
      </c>
      <c r="AQ23" s="8">
        <v>507.23944757297295</v>
      </c>
      <c r="AR23" s="8">
        <v>25.630892090258705</v>
      </c>
      <c r="AS23" s="8">
        <v>6.0573543837686818</v>
      </c>
      <c r="AT23" s="8">
        <v>1089.2273524165421</v>
      </c>
      <c r="AU23" s="8">
        <v>29.081273448915464</v>
      </c>
      <c r="AV23" s="8">
        <v>8.5043772469537853</v>
      </c>
      <c r="AW23" s="8">
        <v>88.592542106844405</v>
      </c>
      <c r="AX23" s="8">
        <v>12.625664502133134</v>
      </c>
      <c r="AY23" s="8">
        <v>112.24167375534684</v>
      </c>
      <c r="AZ23" s="8">
        <v>3180.5987405034825</v>
      </c>
      <c r="BA23" s="8">
        <v>1940.755059128963</v>
      </c>
      <c r="BB23" s="8">
        <v>4.4098395830379708E-2</v>
      </c>
      <c r="BC23" s="8">
        <v>315.52648306283044</v>
      </c>
      <c r="BD23" s="8">
        <v>19839.555823114097</v>
      </c>
    </row>
    <row r="24" spans="1:56" x14ac:dyDescent="0.3">
      <c r="A24" s="1" t="s">
        <v>20</v>
      </c>
      <c r="B24" s="8">
        <v>352.70556954600431</v>
      </c>
      <c r="C24" s="8">
        <v>0.78141891894174154</v>
      </c>
      <c r="D24" s="8">
        <v>12496.879541924611</v>
      </c>
      <c r="E24" s="8">
        <v>24.037693771169199</v>
      </c>
      <c r="F24" s="8">
        <v>0</v>
      </c>
      <c r="G24" s="8">
        <v>358.19690964833376</v>
      </c>
      <c r="H24" s="8">
        <v>7.9584286304276563E-3</v>
      </c>
      <c r="I24" s="8">
        <v>1301.9043637028615</v>
      </c>
      <c r="J24" s="8">
        <v>45564.787725523027</v>
      </c>
      <c r="K24" s="8">
        <v>3024.0284794441959</v>
      </c>
      <c r="L24" s="8">
        <v>762.45559437479824</v>
      </c>
      <c r="M24" s="8">
        <v>0</v>
      </c>
      <c r="N24" s="8">
        <v>560.59721938996859</v>
      </c>
      <c r="O24" s="8">
        <v>374.57059905971812</v>
      </c>
      <c r="P24" s="8">
        <v>1.7936952968661882E-3</v>
      </c>
      <c r="Q24" s="8">
        <v>3.3243015707495891</v>
      </c>
      <c r="R24" s="8">
        <v>224.40487437087182</v>
      </c>
      <c r="S24" s="8">
        <v>12086.49328653768</v>
      </c>
      <c r="T24" s="8">
        <v>1929.4794894375727</v>
      </c>
      <c r="U24" s="8">
        <v>31.259894260131016</v>
      </c>
      <c r="V24" s="8">
        <v>0</v>
      </c>
      <c r="W24" s="8">
        <v>407.21479446532493</v>
      </c>
      <c r="X24" s="8">
        <v>187.01933210417155</v>
      </c>
      <c r="Y24" s="8">
        <v>6259.4411532742752</v>
      </c>
      <c r="Z24" s="8">
        <v>18228.879668078032</v>
      </c>
      <c r="AA24" s="8">
        <v>0</v>
      </c>
      <c r="AB24" s="8">
        <v>0.52949688532301908</v>
      </c>
      <c r="AC24" s="8">
        <v>0.30280012689912106</v>
      </c>
      <c r="AD24" s="8">
        <v>8.2736311648056435E-2</v>
      </c>
      <c r="AE24" s="8">
        <v>274.27814414725469</v>
      </c>
      <c r="AF24" s="8">
        <v>140.04286427292215</v>
      </c>
      <c r="AG24" s="8">
        <v>235.72469533046683</v>
      </c>
      <c r="AH24" s="8">
        <v>62.241273010187619</v>
      </c>
      <c r="AI24" s="8">
        <v>10146.798709525092</v>
      </c>
      <c r="AJ24" s="8">
        <v>0.69146374651939513</v>
      </c>
      <c r="AK24" s="8">
        <v>0.10483497397518227</v>
      </c>
      <c r="AL24" s="8">
        <v>97.374935894471633</v>
      </c>
      <c r="AM24" s="8">
        <v>41.76998213198155</v>
      </c>
      <c r="AN24" s="8">
        <v>0.94281123721233606</v>
      </c>
      <c r="AO24" s="8">
        <v>5.6823177826545751E-2</v>
      </c>
      <c r="AP24" s="8">
        <v>155.2286507874382</v>
      </c>
      <c r="AQ24" s="8">
        <v>1229.4568435490853</v>
      </c>
      <c r="AR24" s="8">
        <v>1.1990772491394794</v>
      </c>
      <c r="AS24" s="8">
        <v>52.006961674232286</v>
      </c>
      <c r="AT24" s="8">
        <v>0.14573323477176389</v>
      </c>
      <c r="AU24" s="8">
        <v>1882.8132251697029</v>
      </c>
      <c r="AV24" s="8">
        <v>2729.9737774515402</v>
      </c>
      <c r="AW24" s="8">
        <v>1.8353814676946609</v>
      </c>
      <c r="AX24" s="8">
        <v>43.651076729850708</v>
      </c>
      <c r="AY24" s="8">
        <v>80.301552701788154</v>
      </c>
      <c r="AZ24" s="8">
        <v>72112.875126281317</v>
      </c>
      <c r="BA24" s="8">
        <v>94743.36227972577</v>
      </c>
      <c r="BB24" s="8">
        <v>50.674998443820485</v>
      </c>
      <c r="BC24" s="8">
        <v>16106.608976184247</v>
      </c>
      <c r="BD24" s="8">
        <v>304369.54689294845</v>
      </c>
    </row>
    <row r="25" spans="1:56" x14ac:dyDescent="0.3">
      <c r="A25" s="1" t="s">
        <v>21</v>
      </c>
      <c r="B25" s="8">
        <v>1377.7775120129718</v>
      </c>
      <c r="C25" s="8">
        <v>4.3378413364531408E-6</v>
      </c>
      <c r="D25" s="8">
        <v>1.5074793984969504E-5</v>
      </c>
      <c r="E25" s="8">
        <v>3.9448180073547626E-4</v>
      </c>
      <c r="F25" s="8">
        <v>0</v>
      </c>
      <c r="G25" s="8">
        <v>0</v>
      </c>
      <c r="H25" s="8">
        <v>0</v>
      </c>
      <c r="I25" s="8">
        <v>6.8844261278455283E-3</v>
      </c>
      <c r="J25" s="8">
        <v>2.9929661259669085E-3</v>
      </c>
      <c r="K25" s="8">
        <v>6.6613880720478312E-5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8.0413254279236887E-2</v>
      </c>
      <c r="S25" s="8">
        <v>42.759992815905122</v>
      </c>
      <c r="T25" s="8">
        <v>0</v>
      </c>
      <c r="U25" s="8">
        <v>0</v>
      </c>
      <c r="V25" s="8">
        <v>1.7852335831041651E-5</v>
      </c>
      <c r="W25" s="8">
        <v>0</v>
      </c>
      <c r="X25" s="8">
        <v>0</v>
      </c>
      <c r="Y25" s="8">
        <v>9.6013163901860383E-6</v>
      </c>
      <c r="Z25" s="8">
        <v>371.18633309241</v>
      </c>
      <c r="AA25" s="8">
        <v>0</v>
      </c>
      <c r="AB25" s="8">
        <v>0</v>
      </c>
      <c r="AC25" s="8">
        <v>0</v>
      </c>
      <c r="AD25" s="8">
        <v>0</v>
      </c>
      <c r="AE25" s="8">
        <v>1.8551629472606393E-5</v>
      </c>
      <c r="AF25" s="8">
        <v>0</v>
      </c>
      <c r="AG25" s="8">
        <v>4.3404588376850309E-3</v>
      </c>
      <c r="AH25" s="8">
        <v>0</v>
      </c>
      <c r="AI25" s="8">
        <v>58.625100038881563</v>
      </c>
      <c r="AJ25" s="8">
        <v>9.3314840332449301E-6</v>
      </c>
      <c r="AK25" s="8">
        <v>0</v>
      </c>
      <c r="AL25" s="8">
        <v>8.8677915363655488E-6</v>
      </c>
      <c r="AM25" s="8">
        <v>0</v>
      </c>
      <c r="AN25" s="8">
        <v>0</v>
      </c>
      <c r="AO25" s="8">
        <v>0</v>
      </c>
      <c r="AP25" s="8">
        <v>2.169014456021314E-4</v>
      </c>
      <c r="AQ25" s="8">
        <v>0</v>
      </c>
      <c r="AR25" s="8">
        <v>0</v>
      </c>
      <c r="AS25" s="8">
        <v>3533.9178995932089</v>
      </c>
      <c r="AT25" s="8">
        <v>3.0385186681083713E-6</v>
      </c>
      <c r="AU25" s="8">
        <v>0</v>
      </c>
      <c r="AV25" s="8">
        <v>176.69407759198143</v>
      </c>
      <c r="AW25" s="8">
        <v>2.2770840671156573E-5</v>
      </c>
      <c r="AX25" s="8">
        <v>0</v>
      </c>
      <c r="AY25" s="8">
        <v>0</v>
      </c>
      <c r="AZ25" s="8">
        <v>1.3064891029428728E-3</v>
      </c>
      <c r="BA25" s="8">
        <v>1.9621561316461644</v>
      </c>
      <c r="BB25" s="8">
        <v>0</v>
      </c>
      <c r="BC25" s="8">
        <v>78.409309348665587</v>
      </c>
      <c r="BD25" s="8">
        <v>5641.4291056438242</v>
      </c>
    </row>
    <row r="26" spans="1:56" x14ac:dyDescent="0.3">
      <c r="A26" s="1" t="s">
        <v>22</v>
      </c>
      <c r="B26" s="8">
        <v>48.585070750358405</v>
      </c>
      <c r="C26" s="8">
        <v>6.2905606467196507E-2</v>
      </c>
      <c r="D26" s="8">
        <v>0.10902570888144228</v>
      </c>
      <c r="E26" s="8">
        <v>5.9672993383225634</v>
      </c>
      <c r="F26" s="8">
        <v>0</v>
      </c>
      <c r="G26" s="8">
        <v>2.861173917185791E-2</v>
      </c>
      <c r="H26" s="8">
        <v>9.5518258465412351E-5</v>
      </c>
      <c r="I26" s="8">
        <v>30.820336391519447</v>
      </c>
      <c r="J26" s="8">
        <v>4868.6438022841594</v>
      </c>
      <c r="K26" s="8">
        <v>279.39917267726003</v>
      </c>
      <c r="L26" s="8">
        <v>0</v>
      </c>
      <c r="M26" s="8">
        <v>0</v>
      </c>
      <c r="N26" s="8">
        <v>4.4253690148021468E-2</v>
      </c>
      <c r="O26" s="8">
        <v>0.10187248256107347</v>
      </c>
      <c r="P26" s="8">
        <v>2.1528200971634829E-5</v>
      </c>
      <c r="Q26" s="8">
        <v>0.21387242742012644</v>
      </c>
      <c r="R26" s="8">
        <v>11.494990233663675</v>
      </c>
      <c r="S26" s="8">
        <v>518.34359273497978</v>
      </c>
      <c r="T26" s="8">
        <v>3.1351725973330096E-7</v>
      </c>
      <c r="U26" s="8">
        <v>1.6569732864420646E-2</v>
      </c>
      <c r="V26" s="8">
        <v>4.5140558022905273</v>
      </c>
      <c r="W26" s="8">
        <v>0.24161017503730237</v>
      </c>
      <c r="X26" s="8">
        <v>0</v>
      </c>
      <c r="Y26" s="8">
        <v>5239.9711483055598</v>
      </c>
      <c r="Z26" s="8">
        <v>63.061611328634569</v>
      </c>
      <c r="AA26" s="8">
        <v>0</v>
      </c>
      <c r="AB26" s="8">
        <v>2.5372042322837067E-2</v>
      </c>
      <c r="AC26" s="8">
        <v>2.7992466988966989E-2</v>
      </c>
      <c r="AD26" s="8">
        <v>9.9301366732860866E-4</v>
      </c>
      <c r="AE26" s="8">
        <v>3.5390581837911328</v>
      </c>
      <c r="AF26" s="8">
        <v>0</v>
      </c>
      <c r="AG26" s="8">
        <v>19.131307106826256</v>
      </c>
      <c r="AH26" s="8">
        <v>0</v>
      </c>
      <c r="AI26" s="8">
        <v>7.0622211794847152</v>
      </c>
      <c r="AJ26" s="8">
        <v>0.94550019623182213</v>
      </c>
      <c r="AK26" s="8">
        <v>2.1929629799142859E-2</v>
      </c>
      <c r="AL26" s="8">
        <v>124.58136706342964</v>
      </c>
      <c r="AM26" s="8">
        <v>0.9664413831951052</v>
      </c>
      <c r="AN26" s="8">
        <v>9.4591161025817203E-2</v>
      </c>
      <c r="AO26" s="8">
        <v>1.096208487625506E-2</v>
      </c>
      <c r="AP26" s="8">
        <v>106.31160557001451</v>
      </c>
      <c r="AQ26" s="8">
        <v>1.7721923386681521E-2</v>
      </c>
      <c r="AR26" s="8">
        <v>225.73314194235456</v>
      </c>
      <c r="AS26" s="8">
        <v>7.9327622211239515</v>
      </c>
      <c r="AT26" s="8">
        <v>8.2078397164047773E-3</v>
      </c>
      <c r="AU26" s="8">
        <v>1.2327283005809948E-2</v>
      </c>
      <c r="AV26" s="8">
        <v>1.3418631013550324</v>
      </c>
      <c r="AW26" s="8">
        <v>0.11677039741094147</v>
      </c>
      <c r="AX26" s="8">
        <v>2.5943464265186758</v>
      </c>
      <c r="AY26" s="8">
        <v>0.48607956973010835</v>
      </c>
      <c r="AZ26" s="8">
        <v>84.179352438689122</v>
      </c>
      <c r="BA26" s="8">
        <v>5321.0159205965874</v>
      </c>
      <c r="BB26" s="8">
        <v>0.37016081000913525</v>
      </c>
      <c r="BC26" s="8">
        <v>393.78663586561305</v>
      </c>
      <c r="BD26" s="8">
        <v>17371.934550266429</v>
      </c>
    </row>
    <row r="27" spans="1:56" x14ac:dyDescent="0.3">
      <c r="A27" s="1" t="s">
        <v>23</v>
      </c>
      <c r="B27" s="8">
        <v>521.98643609993837</v>
      </c>
      <c r="C27" s="8">
        <v>7080.9261423133012</v>
      </c>
      <c r="D27" s="8">
        <v>2024.878737167631</v>
      </c>
      <c r="E27" s="8">
        <v>2650.1317440278722</v>
      </c>
      <c r="F27" s="8">
        <v>0</v>
      </c>
      <c r="G27" s="8">
        <v>1084.9089574586772</v>
      </c>
      <c r="H27" s="8">
        <v>0</v>
      </c>
      <c r="I27" s="8">
        <v>182.74037755791082</v>
      </c>
      <c r="J27" s="8">
        <v>11893.647514752945</v>
      </c>
      <c r="K27" s="8">
        <v>638.53321981151475</v>
      </c>
      <c r="L27" s="8">
        <v>4147.8870653631238</v>
      </c>
      <c r="M27" s="8">
        <v>1966.7931064854233</v>
      </c>
      <c r="N27" s="8">
        <v>1088.9778485328357</v>
      </c>
      <c r="O27" s="8">
        <v>319.49690261589507</v>
      </c>
      <c r="P27" s="8">
        <v>403.72801738058195</v>
      </c>
      <c r="Q27" s="8">
        <v>275.04833485021976</v>
      </c>
      <c r="R27" s="8">
        <v>12446.46507695242</v>
      </c>
      <c r="S27" s="8">
        <v>296.72052726336148</v>
      </c>
      <c r="T27" s="8">
        <v>472.80960629458917</v>
      </c>
      <c r="U27" s="8">
        <v>2470.6548410643641</v>
      </c>
      <c r="V27" s="8">
        <v>1022.2506679193214</v>
      </c>
      <c r="W27" s="8">
        <v>56.400966892731674</v>
      </c>
      <c r="X27" s="8">
        <v>289.44059187927542</v>
      </c>
      <c r="Y27" s="8">
        <v>0</v>
      </c>
      <c r="Z27" s="8">
        <v>702.2890304649502</v>
      </c>
      <c r="AA27" s="8">
        <v>0</v>
      </c>
      <c r="AB27" s="8">
        <v>28.884100094927732</v>
      </c>
      <c r="AC27" s="8">
        <v>29.726431989665603</v>
      </c>
      <c r="AD27" s="8">
        <v>64.374073965336706</v>
      </c>
      <c r="AE27" s="8">
        <v>32003.916933345081</v>
      </c>
      <c r="AF27" s="8">
        <v>2731.9520468179644</v>
      </c>
      <c r="AG27" s="8">
        <v>191.21556423279804</v>
      </c>
      <c r="AH27" s="8">
        <v>15.228364796492567</v>
      </c>
      <c r="AI27" s="8">
        <v>5532.5948605689737</v>
      </c>
      <c r="AJ27" s="8">
        <v>108.92637718602901</v>
      </c>
      <c r="AK27" s="8">
        <v>229.7304639715021</v>
      </c>
      <c r="AL27" s="8">
        <v>240.42558938375271</v>
      </c>
      <c r="AM27" s="8">
        <v>0</v>
      </c>
      <c r="AN27" s="8">
        <v>4876.2466243262079</v>
      </c>
      <c r="AO27" s="8">
        <v>1579.2495135029039</v>
      </c>
      <c r="AP27" s="8">
        <v>416.41486352915848</v>
      </c>
      <c r="AQ27" s="8">
        <v>30146.35933570164</v>
      </c>
      <c r="AR27" s="8">
        <v>3946.6008631572772</v>
      </c>
      <c r="AS27" s="8">
        <v>38.56884217531293</v>
      </c>
      <c r="AT27" s="8">
        <v>2139.2346280692486</v>
      </c>
      <c r="AU27" s="8">
        <v>396.97189681345793</v>
      </c>
      <c r="AV27" s="8">
        <v>5157.1640107152616</v>
      </c>
      <c r="AW27" s="8">
        <v>970.98253134082984</v>
      </c>
      <c r="AX27" s="8">
        <v>38614.392413610884</v>
      </c>
      <c r="AY27" s="8">
        <v>926.29122261041459</v>
      </c>
      <c r="AZ27" s="8">
        <v>11398.889223175616</v>
      </c>
      <c r="BA27" s="8">
        <v>3350.1012497186425</v>
      </c>
      <c r="BB27" s="8">
        <v>0</v>
      </c>
      <c r="BC27" s="8">
        <v>79359.47035290832</v>
      </c>
      <c r="BD27" s="8">
        <v>276530.6280908566</v>
      </c>
    </row>
    <row r="28" spans="1:56" x14ac:dyDescent="0.3">
      <c r="A28" s="1" t="s">
        <v>24</v>
      </c>
      <c r="B28" s="8">
        <v>20.082081435663699</v>
      </c>
      <c r="C28" s="8">
        <v>2.3217963036788567</v>
      </c>
      <c r="D28" s="8">
        <v>117.54224055316925</v>
      </c>
      <c r="E28" s="8">
        <v>24.78890058138823</v>
      </c>
      <c r="F28" s="8">
        <v>0</v>
      </c>
      <c r="G28" s="8">
        <v>1.2789740599070238</v>
      </c>
      <c r="H28" s="8">
        <v>98.08568988341618</v>
      </c>
      <c r="I28" s="8">
        <v>120.52986011930209</v>
      </c>
      <c r="J28" s="8">
        <v>840391.13302520476</v>
      </c>
      <c r="K28" s="8">
        <v>12695.935224235685</v>
      </c>
      <c r="L28" s="8">
        <v>3.0403868966180942</v>
      </c>
      <c r="M28" s="8">
        <v>0</v>
      </c>
      <c r="N28" s="8">
        <v>55.063261876149596</v>
      </c>
      <c r="O28" s="8">
        <v>4.5415560786382816</v>
      </c>
      <c r="P28" s="8">
        <v>3.7139488629260878E-5</v>
      </c>
      <c r="Q28" s="8">
        <v>75.570972684734883</v>
      </c>
      <c r="R28" s="8">
        <v>102.30929207513903</v>
      </c>
      <c r="S28" s="8">
        <v>1065.7225642354374</v>
      </c>
      <c r="T28" s="8">
        <v>5.4086594222544247E-7</v>
      </c>
      <c r="U28" s="8">
        <v>31.413956971504746</v>
      </c>
      <c r="V28" s="8">
        <v>478.19823090530747</v>
      </c>
      <c r="W28" s="8">
        <v>115912.04810949822</v>
      </c>
      <c r="X28" s="8">
        <v>87.807537386234316</v>
      </c>
      <c r="Y28" s="8">
        <v>19.06970235445181</v>
      </c>
      <c r="Z28" s="8">
        <v>0</v>
      </c>
      <c r="AA28" s="8">
        <v>0</v>
      </c>
      <c r="AB28" s="8">
        <v>0.98301831344357782</v>
      </c>
      <c r="AC28" s="8">
        <v>1.2513446892753597</v>
      </c>
      <c r="AD28" s="8">
        <v>1.7131027276753848E-3</v>
      </c>
      <c r="AE28" s="8">
        <v>75378.06560839148</v>
      </c>
      <c r="AF28" s="8">
        <v>0</v>
      </c>
      <c r="AG28" s="8">
        <v>1482.227499683228</v>
      </c>
      <c r="AH28" s="8">
        <v>0</v>
      </c>
      <c r="AI28" s="8">
        <v>84.722163989506569</v>
      </c>
      <c r="AJ28" s="8">
        <v>1.0743351540952202</v>
      </c>
      <c r="AK28" s="8">
        <v>0.42249762073465236</v>
      </c>
      <c r="AL28" s="8">
        <v>206096.04856173234</v>
      </c>
      <c r="AM28" s="8">
        <v>6357.4565643094102</v>
      </c>
      <c r="AN28" s="8">
        <v>2.2049519839279315</v>
      </c>
      <c r="AO28" s="8">
        <v>9.3307661866328902E-4</v>
      </c>
      <c r="AP28" s="8">
        <v>43229.216819167494</v>
      </c>
      <c r="AQ28" s="8">
        <v>0.79222151882537906</v>
      </c>
      <c r="AR28" s="8">
        <v>3.3519082664034143</v>
      </c>
      <c r="AS28" s="8">
        <v>49704.382990011269</v>
      </c>
      <c r="AT28" s="8">
        <v>3.1660083002010384E-2</v>
      </c>
      <c r="AU28" s="8">
        <v>1.6932375240108584E-5</v>
      </c>
      <c r="AV28" s="8">
        <v>9.6204899463647351</v>
      </c>
      <c r="AW28" s="8">
        <v>13.798780271801389</v>
      </c>
      <c r="AX28" s="8">
        <v>173323.81857596734</v>
      </c>
      <c r="AY28" s="8">
        <v>455.61854274817586</v>
      </c>
      <c r="AZ28" s="8">
        <v>604.94517980425496</v>
      </c>
      <c r="BA28" s="8">
        <v>21128.564394481979</v>
      </c>
      <c r="BB28" s="8">
        <v>7300.8784193758893</v>
      </c>
      <c r="BC28" s="8">
        <v>3228.2454184306889</v>
      </c>
      <c r="BD28" s="8">
        <v>1559714.2080100721</v>
      </c>
    </row>
    <row r="29" spans="1:56" x14ac:dyDescent="0.3">
      <c r="A29" s="1" t="s">
        <v>25</v>
      </c>
      <c r="B29" s="8">
        <v>0</v>
      </c>
      <c r="C29" s="8">
        <v>0</v>
      </c>
      <c r="D29" s="8">
        <v>0</v>
      </c>
      <c r="E29" s="8">
        <v>0</v>
      </c>
      <c r="F29" s="8">
        <v>0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8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8">
        <v>0</v>
      </c>
      <c r="BB29" s="8">
        <v>0</v>
      </c>
      <c r="BC29" s="8">
        <v>0</v>
      </c>
      <c r="BD29" s="8">
        <v>0</v>
      </c>
    </row>
    <row r="30" spans="1:56" x14ac:dyDescent="0.3">
      <c r="A30" s="1" t="s">
        <v>26</v>
      </c>
      <c r="B30" s="8">
        <v>1.5583811652757401E-5</v>
      </c>
      <c r="C30" s="8">
        <v>2.7520008478687651E-6</v>
      </c>
      <c r="D30" s="8">
        <v>9.5637075241678051E-6</v>
      </c>
      <c r="E30" s="8">
        <v>3.0874174073168743</v>
      </c>
      <c r="F30" s="8">
        <v>0</v>
      </c>
      <c r="G30" s="8">
        <v>2.9045927404754222E-2</v>
      </c>
      <c r="H30" s="8">
        <v>0</v>
      </c>
      <c r="I30" s="8">
        <v>4.3675978606474413E-3</v>
      </c>
      <c r="J30" s="8">
        <v>1.8987889776158021E-3</v>
      </c>
      <c r="K30" s="8">
        <v>4.2260986975719786E-5</v>
      </c>
      <c r="L30" s="8">
        <v>0</v>
      </c>
      <c r="M30" s="8">
        <v>0</v>
      </c>
      <c r="N30" s="8">
        <v>0</v>
      </c>
      <c r="O30" s="8">
        <v>0</v>
      </c>
      <c r="P30" s="8">
        <v>14.444124756564204</v>
      </c>
      <c r="Q30" s="8">
        <v>0</v>
      </c>
      <c r="R30" s="8">
        <v>1.6568837535304458E-3</v>
      </c>
      <c r="S30" s="8">
        <v>1.5115489689456312E-4</v>
      </c>
      <c r="T30" s="8">
        <v>0</v>
      </c>
      <c r="U30" s="8">
        <v>0</v>
      </c>
      <c r="V30" s="8">
        <v>1.1325827648559333E-5</v>
      </c>
      <c r="W30" s="8">
        <v>0</v>
      </c>
      <c r="X30" s="8">
        <v>0</v>
      </c>
      <c r="Y30" s="8">
        <v>6.0912395814027215E-6</v>
      </c>
      <c r="Z30" s="8">
        <v>7.3928958263212068E-4</v>
      </c>
      <c r="AA30" s="8">
        <v>0</v>
      </c>
      <c r="AB30" s="8">
        <v>0</v>
      </c>
      <c r="AC30" s="8">
        <v>35.676697689439543</v>
      </c>
      <c r="AD30" s="8">
        <v>0</v>
      </c>
      <c r="AE30" s="8">
        <v>1.1769471513152352E-5</v>
      </c>
      <c r="AF30" s="8">
        <v>0</v>
      </c>
      <c r="AG30" s="8">
        <v>2.7536614354861416E-3</v>
      </c>
      <c r="AH30" s="8">
        <v>0</v>
      </c>
      <c r="AI30" s="8">
        <v>1.2476797400357047E-2</v>
      </c>
      <c r="AJ30" s="8">
        <v>5.9200533121300114E-6</v>
      </c>
      <c r="AK30" s="8">
        <v>0.39004531086384236</v>
      </c>
      <c r="AL30" s="8">
        <v>5.6258788493992384E-6</v>
      </c>
      <c r="AM30" s="8">
        <v>0</v>
      </c>
      <c r="AN30" s="8">
        <v>1.4522963702377111E-2</v>
      </c>
      <c r="AO30" s="8">
        <v>0</v>
      </c>
      <c r="AP30" s="8">
        <v>1.3760599245178838E-4</v>
      </c>
      <c r="AQ30" s="8">
        <v>0</v>
      </c>
      <c r="AR30" s="8">
        <v>151.14670737793961</v>
      </c>
      <c r="AS30" s="8">
        <v>1.0766600462797489E-5</v>
      </c>
      <c r="AT30" s="8">
        <v>3.0166289595820501</v>
      </c>
      <c r="AU30" s="8">
        <v>0</v>
      </c>
      <c r="AV30" s="8">
        <v>2.7895765921067366E-4</v>
      </c>
      <c r="AW30" s="8">
        <v>3.0166414781051292</v>
      </c>
      <c r="AX30" s="8">
        <v>0</v>
      </c>
      <c r="AY30" s="8">
        <v>34.209878355499448</v>
      </c>
      <c r="AZ30" s="8">
        <v>8.2885906610174337E-4</v>
      </c>
      <c r="BA30" s="8">
        <v>1.2448254602037523</v>
      </c>
      <c r="BB30" s="8">
        <v>0</v>
      </c>
      <c r="BC30" s="8">
        <v>79.091220897915576</v>
      </c>
      <c r="BD30" s="8">
        <v>325.39316784074049</v>
      </c>
    </row>
    <row r="31" spans="1:56" x14ac:dyDescent="0.3">
      <c r="A31" s="1" t="s">
        <v>27</v>
      </c>
      <c r="B31" s="8">
        <v>0.60848071177060759</v>
      </c>
      <c r="C31" s="8">
        <v>1.5599952850302879E-2</v>
      </c>
      <c r="D31" s="8">
        <v>308.01488187151739</v>
      </c>
      <c r="E31" s="8">
        <v>0.13898469382578088</v>
      </c>
      <c r="F31" s="8">
        <v>0</v>
      </c>
      <c r="G31" s="8">
        <v>7.3051300713480533E-3</v>
      </c>
      <c r="H31" s="8">
        <v>8.9101882350256815E-4</v>
      </c>
      <c r="I31" s="8">
        <v>108.3201730248274</v>
      </c>
      <c r="J31" s="8">
        <v>964.62147701281515</v>
      </c>
      <c r="K31" s="8">
        <v>71.378953417463748</v>
      </c>
      <c r="L31" s="8">
        <v>0</v>
      </c>
      <c r="M31" s="8">
        <v>0</v>
      </c>
      <c r="N31" s="8">
        <v>1.5374969350779201E-2</v>
      </c>
      <c r="O31" s="8">
        <v>3.2745252962691172E-2</v>
      </c>
      <c r="P31" s="8">
        <v>12.672524005456673</v>
      </c>
      <c r="Q31" s="8">
        <v>4.7453797776469191</v>
      </c>
      <c r="R31" s="8">
        <v>1.7396207806059032</v>
      </c>
      <c r="S31" s="8">
        <v>5280.0705916690231</v>
      </c>
      <c r="T31" s="8">
        <v>2.924569442568605E-6</v>
      </c>
      <c r="U31" s="8">
        <v>4.5095696166621005E-3</v>
      </c>
      <c r="V31" s="8">
        <v>43.368005421654999</v>
      </c>
      <c r="W31" s="8">
        <v>6.5718296884047789E-2</v>
      </c>
      <c r="X31" s="8">
        <v>7.5660699697709076E-3</v>
      </c>
      <c r="Y31" s="8">
        <v>1688.477827220901</v>
      </c>
      <c r="Z31" s="8">
        <v>4.8490635483858222</v>
      </c>
      <c r="AA31" s="8">
        <v>0</v>
      </c>
      <c r="AB31" s="8">
        <v>2.6255480195437926</v>
      </c>
      <c r="AC31" s="8">
        <v>0</v>
      </c>
      <c r="AD31" s="8">
        <v>9.2630862810956279E-3</v>
      </c>
      <c r="AE31" s="8">
        <v>2449.9667145845501</v>
      </c>
      <c r="AF31" s="8">
        <v>0</v>
      </c>
      <c r="AG31" s="8">
        <v>2.2210297616078831</v>
      </c>
      <c r="AH31" s="8">
        <v>0</v>
      </c>
      <c r="AI31" s="8">
        <v>1.2868741111472783</v>
      </c>
      <c r="AJ31" s="8">
        <v>6.607160800468425E-3</v>
      </c>
      <c r="AK31" s="8">
        <v>172.56663089317402</v>
      </c>
      <c r="AL31" s="8">
        <v>6.743230056712787</v>
      </c>
      <c r="AM31" s="8">
        <v>93.632699529843578</v>
      </c>
      <c r="AN31" s="8">
        <v>313.51542903880562</v>
      </c>
      <c r="AO31" s="8">
        <v>8.3284381425757798E-3</v>
      </c>
      <c r="AP31" s="8">
        <v>1.591652477359248</v>
      </c>
      <c r="AQ31" s="8">
        <v>4.5177017798638201E-3</v>
      </c>
      <c r="AR31" s="8">
        <v>261.99267467138384</v>
      </c>
      <c r="AS31" s="8">
        <v>0.84629938165146668</v>
      </c>
      <c r="AT31" s="8">
        <v>1.458668986445158E-2</v>
      </c>
      <c r="AU31" s="8">
        <v>9.2716976110389187</v>
      </c>
      <c r="AV31" s="8">
        <v>10.158027306019861</v>
      </c>
      <c r="AW31" s="8">
        <v>1.7070620059518717</v>
      </c>
      <c r="AX31" s="8">
        <v>0.6647581928378834</v>
      </c>
      <c r="AY31" s="8">
        <v>7.8558158395134416</v>
      </c>
      <c r="AZ31" s="8">
        <v>1.4694784268364185</v>
      </c>
      <c r="BA31" s="8">
        <v>97.804122624252017</v>
      </c>
      <c r="BB31" s="8">
        <v>9.4561787899892891E-2</v>
      </c>
      <c r="BC31" s="8">
        <v>3042.1581529713171</v>
      </c>
      <c r="BD31" s="8">
        <v>14967.37143870931</v>
      </c>
    </row>
    <row r="32" spans="1:56" x14ac:dyDescent="0.3">
      <c r="A32" s="1" t="s">
        <v>28</v>
      </c>
      <c r="B32" s="8">
        <v>4.5249405478406395</v>
      </c>
      <c r="C32" s="8">
        <v>1083.8514605175205</v>
      </c>
      <c r="D32" s="8">
        <v>22478.315207507534</v>
      </c>
      <c r="E32" s="8">
        <v>0</v>
      </c>
      <c r="F32" s="8">
        <v>0</v>
      </c>
      <c r="G32" s="8">
        <v>443.90060969045732</v>
      </c>
      <c r="H32" s="8">
        <v>0</v>
      </c>
      <c r="I32" s="8">
        <v>11.653641016607459</v>
      </c>
      <c r="J32" s="8">
        <v>8.0394977638159002</v>
      </c>
      <c r="K32" s="8">
        <v>0</v>
      </c>
      <c r="L32" s="8">
        <v>0</v>
      </c>
      <c r="M32" s="8">
        <v>0</v>
      </c>
      <c r="N32" s="8">
        <v>6.2946674104303071</v>
      </c>
      <c r="O32" s="8">
        <v>0</v>
      </c>
      <c r="P32" s="8">
        <v>0</v>
      </c>
      <c r="Q32" s="8">
        <v>0</v>
      </c>
      <c r="R32" s="8">
        <v>3470.536038284255</v>
      </c>
      <c r="S32" s="8">
        <v>6320.654734499517</v>
      </c>
      <c r="T32" s="8">
        <v>0.99171094996232279</v>
      </c>
      <c r="U32" s="8">
        <v>0.56432087529236774</v>
      </c>
      <c r="V32" s="8">
        <v>2.8444261765655741</v>
      </c>
      <c r="W32" s="8">
        <v>0.50622902048285923</v>
      </c>
      <c r="X32" s="8">
        <v>8.3424052924654788</v>
      </c>
      <c r="Y32" s="8">
        <v>194.16580057348094</v>
      </c>
      <c r="Z32" s="8">
        <v>0</v>
      </c>
      <c r="AA32" s="8">
        <v>0</v>
      </c>
      <c r="AB32" s="8">
        <v>0</v>
      </c>
      <c r="AC32" s="8">
        <v>6.9253789769335432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1720.2056310736623</v>
      </c>
      <c r="AJ32" s="8">
        <v>0</v>
      </c>
      <c r="AK32" s="8">
        <v>0</v>
      </c>
      <c r="AL32" s="8">
        <v>0</v>
      </c>
      <c r="AM32" s="8">
        <v>0</v>
      </c>
      <c r="AN32" s="8">
        <v>0.90249845864772038</v>
      </c>
      <c r="AO32" s="8">
        <v>7.4959239795269275</v>
      </c>
      <c r="AP32" s="8">
        <v>0</v>
      </c>
      <c r="AQ32" s="8">
        <v>0</v>
      </c>
      <c r="AR32" s="8">
        <v>0</v>
      </c>
      <c r="AS32" s="8">
        <v>1.8900599904093642</v>
      </c>
      <c r="AT32" s="8">
        <v>0</v>
      </c>
      <c r="AU32" s="8">
        <v>0</v>
      </c>
      <c r="AV32" s="8">
        <v>0.84025718563753271</v>
      </c>
      <c r="AW32" s="8">
        <v>2.4668291203037689</v>
      </c>
      <c r="AX32" s="8">
        <v>0</v>
      </c>
      <c r="AY32" s="8">
        <v>0</v>
      </c>
      <c r="AZ32" s="8">
        <v>42.494191793155416</v>
      </c>
      <c r="BA32" s="8">
        <v>0</v>
      </c>
      <c r="BB32" s="8">
        <v>0</v>
      </c>
      <c r="BC32" s="8">
        <v>297.64191695291976</v>
      </c>
      <c r="BD32" s="8">
        <v>36116.048377657426</v>
      </c>
    </row>
    <row r="33" spans="1:56" x14ac:dyDescent="0.3">
      <c r="A33" s="1" t="s">
        <v>29</v>
      </c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76.844712437888091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499.68323538527062</v>
      </c>
      <c r="AT33" s="8">
        <v>0</v>
      </c>
      <c r="AU33" s="8">
        <v>0</v>
      </c>
      <c r="AV33" s="8">
        <v>0</v>
      </c>
      <c r="AW33" s="8">
        <v>0</v>
      </c>
      <c r="AX33" s="8">
        <v>73.34737716687755</v>
      </c>
      <c r="AY33" s="8">
        <v>0</v>
      </c>
      <c r="AZ33" s="8">
        <v>0</v>
      </c>
      <c r="BA33" s="8">
        <v>0</v>
      </c>
      <c r="BB33" s="8">
        <v>539.36725572688113</v>
      </c>
      <c r="BC33" s="8">
        <v>0</v>
      </c>
      <c r="BD33" s="8">
        <v>1189.2425807169175</v>
      </c>
    </row>
    <row r="34" spans="1:56" x14ac:dyDescent="0.3">
      <c r="A34" s="1" t="s">
        <v>30</v>
      </c>
      <c r="B34" s="8">
        <v>0.20117489313936576</v>
      </c>
      <c r="C34" s="8">
        <v>0.13910245845115515</v>
      </c>
      <c r="D34" s="8">
        <v>2.6905662017345886E-4</v>
      </c>
      <c r="E34" s="8">
        <v>9.0785481507393384E-4</v>
      </c>
      <c r="F34" s="8">
        <v>0</v>
      </c>
      <c r="G34" s="8">
        <v>5.0652482947766226E-5</v>
      </c>
      <c r="H34" s="8">
        <v>2.1907072359026666E-6</v>
      </c>
      <c r="I34" s="8">
        <v>0.26771539418265566</v>
      </c>
      <c r="J34" s="8">
        <v>8.1245094396759132</v>
      </c>
      <c r="K34" s="8">
        <v>0.49436821755825833</v>
      </c>
      <c r="L34" s="8">
        <v>0</v>
      </c>
      <c r="M34" s="8">
        <v>0</v>
      </c>
      <c r="N34" s="8">
        <v>7.5052346355441695E-5</v>
      </c>
      <c r="O34" s="8">
        <v>1.8638084240647443E-4</v>
      </c>
      <c r="P34" s="8">
        <v>4.9374838279327335E-7</v>
      </c>
      <c r="Q34" s="8">
        <v>6.7351513742413258E-4</v>
      </c>
      <c r="R34" s="8">
        <v>4.543744789789912E-3</v>
      </c>
      <c r="S34" s="8">
        <v>3.6307672376715532</v>
      </c>
      <c r="T34" s="8">
        <v>7.190505150665207E-9</v>
      </c>
      <c r="U34" s="8">
        <v>2.3668861404380396E-5</v>
      </c>
      <c r="V34" s="8">
        <v>0.14079840316063641</v>
      </c>
      <c r="W34" s="8">
        <v>4.3713410036318705E-4</v>
      </c>
      <c r="X34" s="8">
        <v>4.9098810829972991E-5</v>
      </c>
      <c r="Y34" s="8">
        <v>2.1376615934475098</v>
      </c>
      <c r="Z34" s="8">
        <v>3.1039609019122134E-2</v>
      </c>
      <c r="AA34" s="8">
        <v>0</v>
      </c>
      <c r="AB34" s="8">
        <v>1.1934906832168456E-4</v>
      </c>
      <c r="AC34" s="8">
        <v>4.9530192578687841E-5</v>
      </c>
      <c r="AD34" s="8">
        <v>2.2774726647206933E-5</v>
      </c>
      <c r="AE34" s="8">
        <v>1.4833476479621038E-3</v>
      </c>
      <c r="AF34" s="8">
        <v>0</v>
      </c>
      <c r="AG34" s="8">
        <v>7.0152102894214322E-3</v>
      </c>
      <c r="AH34" s="8">
        <v>0</v>
      </c>
      <c r="AI34" s="8">
        <v>1.6022580214576934E-2</v>
      </c>
      <c r="AJ34" s="8">
        <v>4.2106754526771974E-5</v>
      </c>
      <c r="AK34" s="8">
        <v>1.7440030576694208E-5</v>
      </c>
      <c r="AL34" s="8">
        <v>1.3895184410097475E-2</v>
      </c>
      <c r="AM34" s="8">
        <v>1.767004941561812E-3</v>
      </c>
      <c r="AN34" s="8">
        <v>0.57697252039130686</v>
      </c>
      <c r="AO34" s="8">
        <v>1.6467853686846566E-5</v>
      </c>
      <c r="AP34" s="8">
        <v>53.677477638191277</v>
      </c>
      <c r="AQ34" s="8">
        <v>3.135737477347223E-5</v>
      </c>
      <c r="AR34" s="8">
        <v>2.3969169802361422E-4</v>
      </c>
      <c r="AS34" s="8">
        <v>5.8388617918497055E-3</v>
      </c>
      <c r="AT34" s="8">
        <v>4.4658112066303315E-7</v>
      </c>
      <c r="AU34" s="8">
        <v>5.0275654637420853E-6</v>
      </c>
      <c r="AV34" s="8">
        <v>3.1407352153932025E-4</v>
      </c>
      <c r="AW34" s="8">
        <v>1.9835654970762808</v>
      </c>
      <c r="AX34" s="8">
        <v>4.5984049484782729E-3</v>
      </c>
      <c r="AY34" s="8">
        <v>3.9791464497447598E-4</v>
      </c>
      <c r="AZ34" s="8">
        <v>8.8783326096697947E-3</v>
      </c>
      <c r="BA34" s="8">
        <v>0.44487208767443903</v>
      </c>
      <c r="BB34" s="8">
        <v>6.5378896213881131E-4</v>
      </c>
      <c r="BC34" s="8">
        <v>6.5971192845356583</v>
      </c>
      <c r="BD34" s="8">
        <v>78.515772020455998</v>
      </c>
    </row>
    <row r="35" spans="1:56" x14ac:dyDescent="0.3">
      <c r="A35" s="3" t="s">
        <v>31</v>
      </c>
      <c r="B35" s="8">
        <v>0.70003260963671243</v>
      </c>
      <c r="C35" s="8">
        <v>0.11526288508738777</v>
      </c>
      <c r="D35" s="8">
        <v>0.40633066416636221</v>
      </c>
      <c r="E35" s="8">
        <v>10.460599211058231</v>
      </c>
      <c r="F35" s="8">
        <v>0</v>
      </c>
      <c r="G35" s="8">
        <v>1.15087405485686E-6</v>
      </c>
      <c r="H35" s="8">
        <v>8.7658240511597515E-5</v>
      </c>
      <c r="I35" s="8">
        <v>193.16067282944076</v>
      </c>
      <c r="J35" s="8">
        <v>2105.2950436506608</v>
      </c>
      <c r="K35" s="8">
        <v>1.7893230734715435</v>
      </c>
      <c r="L35" s="8">
        <v>0</v>
      </c>
      <c r="M35" s="8">
        <v>0</v>
      </c>
      <c r="N35" s="8">
        <v>7.5409968588399168E-4</v>
      </c>
      <c r="O35" s="8">
        <v>2.6563752958253228E-4</v>
      </c>
      <c r="P35" s="8">
        <v>1.9756685777901939E-5</v>
      </c>
      <c r="Q35" s="8">
        <v>1.2794598544616231E-2</v>
      </c>
      <c r="R35" s="8">
        <v>69.385960663642436</v>
      </c>
      <c r="S35" s="8">
        <v>1476.7326045762734</v>
      </c>
      <c r="T35" s="8">
        <v>2.87718513714215E-7</v>
      </c>
      <c r="U35" s="8">
        <v>1.9667251956076854E-4</v>
      </c>
      <c r="V35" s="8">
        <v>0.4773449338619935</v>
      </c>
      <c r="W35" s="8">
        <v>4.1738365722808799E-4</v>
      </c>
      <c r="X35" s="8">
        <v>7.5003663282215569E-5</v>
      </c>
      <c r="Y35" s="8">
        <v>247.30152479771118</v>
      </c>
      <c r="Z35" s="8">
        <v>40.361477681358046</v>
      </c>
      <c r="AA35" s="8">
        <v>0</v>
      </c>
      <c r="AB35" s="8">
        <v>3.228297630044731E-3</v>
      </c>
      <c r="AC35" s="8">
        <v>0</v>
      </c>
      <c r="AD35" s="8">
        <v>9.1130043910415699E-4</v>
      </c>
      <c r="AE35" s="8">
        <v>6.4646877256572335</v>
      </c>
      <c r="AF35" s="8">
        <v>0</v>
      </c>
      <c r="AG35" s="8">
        <v>0</v>
      </c>
      <c r="AH35" s="8">
        <v>0</v>
      </c>
      <c r="AI35" s="8">
        <v>1.3056596540229488</v>
      </c>
      <c r="AJ35" s="8">
        <v>0.2474988005875258</v>
      </c>
      <c r="AK35" s="8">
        <v>2.8771851371421502E-5</v>
      </c>
      <c r="AL35" s="8">
        <v>0.54338228949944678</v>
      </c>
      <c r="AM35" s="8">
        <v>611.42805963900537</v>
      </c>
      <c r="AN35" s="8">
        <v>5.9248953583737485E-3</v>
      </c>
      <c r="AO35" s="8">
        <v>9.8046331579886687E-4</v>
      </c>
      <c r="AP35" s="8">
        <v>5.7969302983466742</v>
      </c>
      <c r="AQ35" s="8">
        <v>0</v>
      </c>
      <c r="AR35" s="8">
        <v>4.2949662590596582E-3</v>
      </c>
      <c r="AS35" s="8">
        <v>1.0404755377135593</v>
      </c>
      <c r="AT35" s="8">
        <v>8.0563662275052392E-2</v>
      </c>
      <c r="AU35" s="8">
        <v>5.8119999072026019E-4</v>
      </c>
      <c r="AV35" s="8">
        <v>11.661683171005487</v>
      </c>
      <c r="AW35" s="8">
        <v>0.6055904439370936</v>
      </c>
      <c r="AX35" s="8">
        <v>3.4420724857343925E-4</v>
      </c>
      <c r="AY35" s="8">
        <v>0</v>
      </c>
      <c r="AZ35" s="8">
        <v>34.649172261628003</v>
      </c>
      <c r="BA35" s="8">
        <v>52030.04791482017</v>
      </c>
      <c r="BB35" s="8">
        <v>5.169342629732064E-5</v>
      </c>
      <c r="BC35" s="8">
        <v>569.92042353570719</v>
      </c>
      <c r="BD35" s="8">
        <v>57420.009177460561</v>
      </c>
    </row>
    <row r="36" spans="1:56" x14ac:dyDescent="0.3">
      <c r="A36" s="1" t="s">
        <v>32</v>
      </c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</row>
    <row r="37" spans="1:56" x14ac:dyDescent="0.3">
      <c r="A37" s="1" t="s">
        <v>33</v>
      </c>
      <c r="B37" s="8">
        <v>445.71830006957248</v>
      </c>
      <c r="C37" s="8">
        <v>32389.167055690981</v>
      </c>
      <c r="D37" s="8">
        <v>71458.81492575146</v>
      </c>
      <c r="E37" s="8">
        <v>781.1747041670917</v>
      </c>
      <c r="F37" s="8">
        <v>4.5228658387402998</v>
      </c>
      <c r="G37" s="8">
        <v>5214.5835172421039</v>
      </c>
      <c r="H37" s="8">
        <v>3.3126334480294881E-2</v>
      </c>
      <c r="I37" s="8">
        <v>4052.7492497632766</v>
      </c>
      <c r="J37" s="8">
        <v>53855.931479845203</v>
      </c>
      <c r="K37" s="8">
        <v>3601.7992416408124</v>
      </c>
      <c r="L37" s="8">
        <v>371.09906735954127</v>
      </c>
      <c r="M37" s="8">
        <v>7703.0961314504375</v>
      </c>
      <c r="N37" s="8">
        <v>6573.5590213549794</v>
      </c>
      <c r="O37" s="8">
        <v>24252.439468979861</v>
      </c>
      <c r="P37" s="8">
        <v>1560.6741915007267</v>
      </c>
      <c r="Q37" s="8">
        <v>1214.075199023071</v>
      </c>
      <c r="R37" s="8">
        <v>129071.87827878156</v>
      </c>
      <c r="S37" s="8">
        <v>1076407.8877072176</v>
      </c>
      <c r="T37" s="8">
        <v>13121.076936987887</v>
      </c>
      <c r="U37" s="8">
        <v>14673.694677476793</v>
      </c>
      <c r="V37" s="8">
        <v>54.662511432517512</v>
      </c>
      <c r="W37" s="8">
        <v>849.53886282512713</v>
      </c>
      <c r="X37" s="8">
        <v>1694.1933323812818</v>
      </c>
      <c r="Y37" s="8">
        <v>58932.970127823261</v>
      </c>
      <c r="Z37" s="8">
        <v>909.44205403979277</v>
      </c>
      <c r="AA37" s="8">
        <v>0</v>
      </c>
      <c r="AB37" s="8">
        <v>2070.7330690841873</v>
      </c>
      <c r="AC37" s="8">
        <v>3232.4768942665373</v>
      </c>
      <c r="AD37" s="8">
        <v>9644.4781825671253</v>
      </c>
      <c r="AE37" s="8">
        <v>248.10233338569898</v>
      </c>
      <c r="AF37" s="8">
        <v>5248.5368407660771</v>
      </c>
      <c r="AG37" s="8">
        <v>316.54335416013049</v>
      </c>
      <c r="AH37" s="8">
        <v>0</v>
      </c>
      <c r="AI37" s="8">
        <v>0</v>
      </c>
      <c r="AJ37" s="8">
        <v>3.9863848631101479</v>
      </c>
      <c r="AK37" s="8">
        <v>531.20821072413173</v>
      </c>
      <c r="AL37" s="8">
        <v>1874.442141267599</v>
      </c>
      <c r="AM37" s="8">
        <v>24.797629612721046</v>
      </c>
      <c r="AN37" s="8">
        <v>13258.901408298223</v>
      </c>
      <c r="AO37" s="8">
        <v>4404.0525522069292</v>
      </c>
      <c r="AP37" s="8">
        <v>278.73516347331469</v>
      </c>
      <c r="AQ37" s="8">
        <v>64624.951763458863</v>
      </c>
      <c r="AR37" s="8">
        <v>1380.6011703868012</v>
      </c>
      <c r="AS37" s="8">
        <v>464.42484032593421</v>
      </c>
      <c r="AT37" s="8">
        <v>7320.52626020755</v>
      </c>
      <c r="AU37" s="8">
        <v>762.69796363445357</v>
      </c>
      <c r="AV37" s="8">
        <v>40170.985125255473</v>
      </c>
      <c r="AW37" s="8">
        <v>8791.2885993671807</v>
      </c>
      <c r="AX37" s="8">
        <v>602.64300051887483</v>
      </c>
      <c r="AY37" s="8">
        <v>2194.9348347865566</v>
      </c>
      <c r="AZ37" s="8">
        <v>517455.79962026054</v>
      </c>
      <c r="BA37" s="8">
        <v>10365.653093626346</v>
      </c>
      <c r="BB37" s="8">
        <v>37.823479804143709</v>
      </c>
      <c r="BC37" s="8">
        <v>39951.817745313645</v>
      </c>
      <c r="BD37" s="8">
        <v>2244455.9236965999</v>
      </c>
    </row>
    <row r="38" spans="1:56" x14ac:dyDescent="0.3">
      <c r="A38" s="1" t="s">
        <v>34</v>
      </c>
      <c r="B38" s="8">
        <v>229.57899306082115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5.4885486199892712</v>
      </c>
      <c r="J38" s="8">
        <v>0</v>
      </c>
      <c r="K38" s="8">
        <v>2.0202694194009245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0.41794243240311929</v>
      </c>
      <c r="T38" s="8">
        <v>0</v>
      </c>
      <c r="U38" s="8">
        <v>0</v>
      </c>
      <c r="V38" s="8">
        <v>0</v>
      </c>
      <c r="W38" s="8">
        <v>0</v>
      </c>
      <c r="X38" s="8">
        <v>0.59797917251523214</v>
      </c>
      <c r="Y38" s="8">
        <v>0</v>
      </c>
      <c r="Z38" s="8">
        <v>4.5767911289929284</v>
      </c>
      <c r="AA38" s="8">
        <v>0.91432944442651654</v>
      </c>
      <c r="AB38" s="8">
        <v>0</v>
      </c>
      <c r="AC38" s="8">
        <v>0</v>
      </c>
      <c r="AD38" s="8">
        <v>0</v>
      </c>
      <c r="AE38" s="8">
        <v>1.1123698585498407</v>
      </c>
      <c r="AF38" s="8">
        <v>0</v>
      </c>
      <c r="AG38" s="8">
        <v>0</v>
      </c>
      <c r="AH38" s="8">
        <v>0</v>
      </c>
      <c r="AI38" s="8">
        <v>4.6925290333507172</v>
      </c>
      <c r="AJ38" s="8">
        <v>0</v>
      </c>
      <c r="AK38" s="8">
        <v>0</v>
      </c>
      <c r="AL38" s="8">
        <v>0.33306796920740894</v>
      </c>
      <c r="AM38" s="8">
        <v>3.9955296537738212</v>
      </c>
      <c r="AN38" s="8">
        <v>0</v>
      </c>
      <c r="AO38" s="8">
        <v>0</v>
      </c>
      <c r="AP38" s="8">
        <v>0</v>
      </c>
      <c r="AQ38" s="8">
        <v>0.10030618377674864</v>
      </c>
      <c r="AR38" s="8">
        <v>0</v>
      </c>
      <c r="AS38" s="8">
        <v>13.932271731247369</v>
      </c>
      <c r="AT38" s="8">
        <v>0</v>
      </c>
      <c r="AU38" s="8">
        <v>0</v>
      </c>
      <c r="AV38" s="8">
        <v>1.9932639083841075</v>
      </c>
      <c r="AW38" s="8">
        <v>0</v>
      </c>
      <c r="AX38" s="8">
        <v>33.282363363154246</v>
      </c>
      <c r="AY38" s="8">
        <v>0</v>
      </c>
      <c r="AZ38" s="8">
        <v>0.12345376464830603</v>
      </c>
      <c r="BA38" s="8">
        <v>36.411144710959753</v>
      </c>
      <c r="BB38" s="8">
        <v>0</v>
      </c>
      <c r="BC38" s="8">
        <v>1053.0528965897597</v>
      </c>
      <c r="BD38" s="8">
        <v>1392.6240500453612</v>
      </c>
    </row>
    <row r="39" spans="1:56" x14ac:dyDescent="0.3">
      <c r="A39" s="1" t="s">
        <v>35</v>
      </c>
      <c r="B39" s="8">
        <v>3.8504250922966885</v>
      </c>
      <c r="C39" s="8">
        <v>8.0292562292345188E-2</v>
      </c>
      <c r="D39" s="8">
        <v>9.0038724161868353E-2</v>
      </c>
      <c r="E39" s="8">
        <v>0.7300949681600003</v>
      </c>
      <c r="F39" s="8">
        <v>0</v>
      </c>
      <c r="G39" s="8">
        <v>4.5111934169073421E-2</v>
      </c>
      <c r="H39" s="8">
        <v>0</v>
      </c>
      <c r="I39" s="8">
        <v>1.0306169611722324</v>
      </c>
      <c r="J39" s="8">
        <v>5830.8757498906652</v>
      </c>
      <c r="K39" s="8">
        <v>440.01926103030581</v>
      </c>
      <c r="L39" s="8">
        <v>0</v>
      </c>
      <c r="M39" s="8">
        <v>16.007615655012973</v>
      </c>
      <c r="N39" s="8">
        <v>5.5873846586180852E-2</v>
      </c>
      <c r="O39" s="8">
        <v>0.16017228560547045</v>
      </c>
      <c r="P39" s="8">
        <v>1.0934210937146849</v>
      </c>
      <c r="Q39" s="8">
        <v>4.4757757147829711</v>
      </c>
      <c r="R39" s="8">
        <v>2.5359569342715877</v>
      </c>
      <c r="S39" s="8">
        <v>25.471977374684283</v>
      </c>
      <c r="T39" s="8">
        <v>3.814357635697814E-2</v>
      </c>
      <c r="U39" s="8">
        <v>1.2520434264877289</v>
      </c>
      <c r="V39" s="8">
        <v>1.5061730871344865</v>
      </c>
      <c r="W39" s="8">
        <v>0.38024468849016579</v>
      </c>
      <c r="X39" s="8">
        <v>4.2082687271760823E-2</v>
      </c>
      <c r="Y39" s="8">
        <v>0.41461453655352148</v>
      </c>
      <c r="Z39" s="8">
        <v>28.189785537637967</v>
      </c>
      <c r="AA39" s="8">
        <v>11.479316054343213</v>
      </c>
      <c r="AB39" s="8">
        <v>3.4458995497822338E-2</v>
      </c>
      <c r="AC39" s="8">
        <v>4.413746650915111E-2</v>
      </c>
      <c r="AD39" s="8">
        <v>0</v>
      </c>
      <c r="AE39" s="8">
        <v>1.2332784924561651</v>
      </c>
      <c r="AF39" s="8">
        <v>0</v>
      </c>
      <c r="AG39" s="8">
        <v>1.5824319003294838</v>
      </c>
      <c r="AH39" s="8">
        <v>0</v>
      </c>
      <c r="AI39" s="8">
        <v>0.69069357353666949</v>
      </c>
      <c r="AJ39" s="8">
        <v>3.4478001922950044E-2</v>
      </c>
      <c r="AK39" s="8">
        <v>0</v>
      </c>
      <c r="AL39" s="8">
        <v>5.5160662245648195</v>
      </c>
      <c r="AM39" s="8">
        <v>1.5196040766353061</v>
      </c>
      <c r="AN39" s="8">
        <v>26.618469894748131</v>
      </c>
      <c r="AO39" s="8">
        <v>0</v>
      </c>
      <c r="AP39" s="8">
        <v>7.1622357937200967</v>
      </c>
      <c r="AQ39" s="8">
        <v>2.7943260601707445E-2</v>
      </c>
      <c r="AR39" s="8">
        <v>0.11794382482057433</v>
      </c>
      <c r="AS39" s="8">
        <v>5.1837567745862065</v>
      </c>
      <c r="AT39" s="8">
        <v>6.1888738553002231E-6</v>
      </c>
      <c r="AU39" s="8">
        <v>0</v>
      </c>
      <c r="AV39" s="8">
        <v>0.17853720285418501</v>
      </c>
      <c r="AW39" s="8">
        <v>26.757364147889202</v>
      </c>
      <c r="AX39" s="8">
        <v>4.0900762290254375</v>
      </c>
      <c r="AY39" s="8">
        <v>0.35467336188035875</v>
      </c>
      <c r="AZ39" s="8">
        <v>51.985129108506044</v>
      </c>
      <c r="BA39" s="8">
        <v>27.730362171139387</v>
      </c>
      <c r="BB39" s="8">
        <v>0.58145478522981608</v>
      </c>
      <c r="BC39" s="8">
        <v>702.21413318300267</v>
      </c>
      <c r="BD39" s="8">
        <v>7233.482022320487</v>
      </c>
    </row>
    <row r="40" spans="1:56" x14ac:dyDescent="0.3">
      <c r="A40" s="1" t="s">
        <v>361</v>
      </c>
      <c r="B40" s="8">
        <v>10351.730772166902</v>
      </c>
      <c r="C40" s="8">
        <v>36868.381441930193</v>
      </c>
      <c r="D40" s="8">
        <v>11857.357740011068</v>
      </c>
      <c r="E40" s="8">
        <v>25.561730132833112</v>
      </c>
      <c r="F40" s="8">
        <v>0</v>
      </c>
      <c r="G40" s="8">
        <v>297.1422806003431</v>
      </c>
      <c r="H40" s="8">
        <v>1387.2628118475511</v>
      </c>
      <c r="I40" s="8">
        <v>210344.14089268478</v>
      </c>
      <c r="J40" s="8">
        <v>2153969.0960968272</v>
      </c>
      <c r="K40" s="8">
        <v>29995.253105169377</v>
      </c>
      <c r="L40" s="8">
        <v>777.52828926135737</v>
      </c>
      <c r="M40" s="8">
        <v>578.68061348907725</v>
      </c>
      <c r="N40" s="8">
        <v>105804.9285822315</v>
      </c>
      <c r="O40" s="8">
        <v>94.85557687846503</v>
      </c>
      <c r="P40" s="8">
        <v>204.3398547365635</v>
      </c>
      <c r="Q40" s="8">
        <v>255.20667112539402</v>
      </c>
      <c r="R40" s="8">
        <v>91499.496229860306</v>
      </c>
      <c r="S40" s="8">
        <v>409479.41179334687</v>
      </c>
      <c r="T40" s="8">
        <v>99.731810538342827</v>
      </c>
      <c r="U40" s="8">
        <v>981.7654864471865</v>
      </c>
      <c r="V40" s="8">
        <v>58605.963823585655</v>
      </c>
      <c r="W40" s="8">
        <v>1846.2447211804706</v>
      </c>
      <c r="X40" s="8">
        <v>0</v>
      </c>
      <c r="Y40" s="8">
        <v>60410.37559284192</v>
      </c>
      <c r="Z40" s="8">
        <v>1126452.98894553</v>
      </c>
      <c r="AA40" s="8">
        <v>0</v>
      </c>
      <c r="AB40" s="8">
        <v>0</v>
      </c>
      <c r="AC40" s="8">
        <v>8.9312069138814483</v>
      </c>
      <c r="AD40" s="8">
        <v>3471.2624205285892</v>
      </c>
      <c r="AE40" s="8">
        <v>372977.97976651648</v>
      </c>
      <c r="AF40" s="8">
        <v>233.28928404362748</v>
      </c>
      <c r="AG40" s="8">
        <v>80437.991151916649</v>
      </c>
      <c r="AH40" s="8">
        <v>398.92724215337131</v>
      </c>
      <c r="AI40" s="8">
        <v>198736.08701463195</v>
      </c>
      <c r="AJ40" s="8">
        <v>469.60696583391592</v>
      </c>
      <c r="AK40" s="8">
        <v>17.862413827762897</v>
      </c>
      <c r="AL40" s="8">
        <v>0</v>
      </c>
      <c r="AM40" s="8">
        <v>150.49596937643912</v>
      </c>
      <c r="AN40" s="8">
        <v>3702.0879233545934</v>
      </c>
      <c r="AO40" s="8">
        <v>10013.782115149688</v>
      </c>
      <c r="AP40" s="8">
        <v>155522.28837549049</v>
      </c>
      <c r="AQ40" s="8">
        <v>2360.3537352576918</v>
      </c>
      <c r="AR40" s="8">
        <v>147.05694142684109</v>
      </c>
      <c r="AS40" s="8">
        <v>149043.98097885359</v>
      </c>
      <c r="AT40" s="8">
        <v>622.51538765261046</v>
      </c>
      <c r="AU40" s="8">
        <v>5679.3750080473601</v>
      </c>
      <c r="AV40" s="8">
        <v>15103.440823004034</v>
      </c>
      <c r="AW40" s="8">
        <v>0</v>
      </c>
      <c r="AX40" s="8">
        <v>1111.1653291477332</v>
      </c>
      <c r="AY40" s="8">
        <v>89906.610343892011</v>
      </c>
      <c r="AZ40" s="8">
        <v>92854.575899552641</v>
      </c>
      <c r="BA40" s="8">
        <v>133371.40669457873</v>
      </c>
      <c r="BB40" s="8">
        <v>13937.661676865671</v>
      </c>
      <c r="BC40" s="8">
        <v>95697.060821833045</v>
      </c>
      <c r="BD40" s="8">
        <v>5738163.240352273</v>
      </c>
    </row>
    <row r="41" spans="1:56" x14ac:dyDescent="0.3">
      <c r="A41" s="1" t="s">
        <v>36</v>
      </c>
      <c r="B41" s="8">
        <v>358.2497659357694</v>
      </c>
      <c r="C41" s="8">
        <v>0.92015810839810774</v>
      </c>
      <c r="D41" s="8">
        <v>9.53812665130169</v>
      </c>
      <c r="E41" s="8">
        <v>71.215588350475386</v>
      </c>
      <c r="F41" s="8">
        <v>0.4870379613047181</v>
      </c>
      <c r="G41" s="8">
        <v>8.5555311418987659E-2</v>
      </c>
      <c r="H41" s="8">
        <v>301.33956724699806</v>
      </c>
      <c r="I41" s="8">
        <v>1220.6319613149087</v>
      </c>
      <c r="J41" s="8">
        <v>55930.108262480535</v>
      </c>
      <c r="K41" s="8">
        <v>846.2974607066252</v>
      </c>
      <c r="L41" s="8">
        <v>0</v>
      </c>
      <c r="M41" s="8">
        <v>0</v>
      </c>
      <c r="N41" s="8">
        <v>0.10596540434159865</v>
      </c>
      <c r="O41" s="8">
        <v>0.30376861529164007</v>
      </c>
      <c r="P41" s="8">
        <v>0</v>
      </c>
      <c r="Q41" s="8">
        <v>0.59786204306376778</v>
      </c>
      <c r="R41" s="8">
        <v>15995.685843613019</v>
      </c>
      <c r="S41" s="8">
        <v>1088.9780797258913</v>
      </c>
      <c r="T41" s="8">
        <v>0</v>
      </c>
      <c r="U41" s="8">
        <v>0.13047176057212043</v>
      </c>
      <c r="V41" s="8">
        <v>1388.8543886610096</v>
      </c>
      <c r="W41" s="8">
        <v>0.72113850444245509</v>
      </c>
      <c r="X41" s="8">
        <v>7.9810309205310598E-2</v>
      </c>
      <c r="Y41" s="8">
        <v>2.4859411505769748</v>
      </c>
      <c r="Z41" s="8">
        <v>1592944.5024040891</v>
      </c>
      <c r="AA41" s="8">
        <v>0</v>
      </c>
      <c r="AB41" s="8">
        <v>6.5351888481491774E-2</v>
      </c>
      <c r="AC41" s="8">
        <v>8.3707222090786362E-2</v>
      </c>
      <c r="AD41" s="8">
        <v>0</v>
      </c>
      <c r="AE41" s="8">
        <v>905.26105675427584</v>
      </c>
      <c r="AF41" s="8">
        <v>0</v>
      </c>
      <c r="AG41" s="8">
        <v>2051.2280742477296</v>
      </c>
      <c r="AH41" s="8">
        <v>0</v>
      </c>
      <c r="AI41" s="8">
        <v>91643.99141656977</v>
      </c>
      <c r="AJ41" s="8">
        <v>1.7172421835255982</v>
      </c>
      <c r="AK41" s="8">
        <v>2.8258860277408586E-2</v>
      </c>
      <c r="AL41" s="8">
        <v>15.609929041413597</v>
      </c>
      <c r="AM41" s="8">
        <v>0</v>
      </c>
      <c r="AN41" s="8">
        <v>1441.4479231222165</v>
      </c>
      <c r="AO41" s="8">
        <v>0</v>
      </c>
      <c r="AP41" s="8">
        <v>11538.901433658522</v>
      </c>
      <c r="AQ41" s="8">
        <v>5.2994720950802286E-2</v>
      </c>
      <c r="AR41" s="8">
        <v>32.900350175260144</v>
      </c>
      <c r="AS41" s="8">
        <v>132.55011924603789</v>
      </c>
      <c r="AT41" s="8">
        <v>0.53788866607674535</v>
      </c>
      <c r="AU41" s="8">
        <v>0</v>
      </c>
      <c r="AV41" s="8">
        <v>78.175294695937268</v>
      </c>
      <c r="AW41" s="8">
        <v>4.1902169202313839</v>
      </c>
      <c r="AX41" s="8">
        <v>7.7568774637369398</v>
      </c>
      <c r="AY41" s="8">
        <v>446.81633728862533</v>
      </c>
      <c r="AZ41" s="8">
        <v>246.11385964945759</v>
      </c>
      <c r="BA41" s="8">
        <v>347392.40606273047</v>
      </c>
      <c r="BB41" s="8">
        <v>1.102775517719401</v>
      </c>
      <c r="BC41" s="8">
        <v>6706.0682974949468</v>
      </c>
      <c r="BD41" s="8">
        <v>2132808.3246260621</v>
      </c>
    </row>
    <row r="42" spans="1:56" x14ac:dyDescent="0.3">
      <c r="A42" s="1" t="s">
        <v>37</v>
      </c>
      <c r="B42" s="8">
        <v>2.0593694427711442E-2</v>
      </c>
      <c r="C42" s="8">
        <v>7.7970821747971133</v>
      </c>
      <c r="D42" s="8">
        <v>8.3621160262333945</v>
      </c>
      <c r="E42" s="8">
        <v>3.4049412805381665E-2</v>
      </c>
      <c r="F42" s="8">
        <v>0</v>
      </c>
      <c r="G42" s="8">
        <v>21.229687199197731</v>
      </c>
      <c r="H42" s="8">
        <v>4.4498740729272917E-7</v>
      </c>
      <c r="I42" s="8">
        <v>0.32000940384468773</v>
      </c>
      <c r="J42" s="8">
        <v>166.62461270381746</v>
      </c>
      <c r="K42" s="8">
        <v>12.329465292418559</v>
      </c>
      <c r="L42" s="8">
        <v>81.946860045213</v>
      </c>
      <c r="M42" s="8">
        <v>3.6639362711997103</v>
      </c>
      <c r="N42" s="8">
        <v>49909.584264143465</v>
      </c>
      <c r="O42" s="8">
        <v>17.907152932668115</v>
      </c>
      <c r="P42" s="8">
        <v>49.819989726747146</v>
      </c>
      <c r="Q42" s="8">
        <v>10357.66627496708</v>
      </c>
      <c r="R42" s="8">
        <v>78.752642753063967</v>
      </c>
      <c r="S42" s="8">
        <v>564241.47826662997</v>
      </c>
      <c r="T42" s="8">
        <v>17.417614633904236</v>
      </c>
      <c r="U42" s="8">
        <v>47.918477373430477</v>
      </c>
      <c r="V42" s="8">
        <v>8.7503805438257221</v>
      </c>
      <c r="W42" s="8">
        <v>1.0653559827262042E-2</v>
      </c>
      <c r="X42" s="8">
        <v>0.37047742381139681</v>
      </c>
      <c r="Y42" s="8">
        <v>564.21876098493726</v>
      </c>
      <c r="Z42" s="8">
        <v>25.531302356716022</v>
      </c>
      <c r="AA42" s="8">
        <v>0</v>
      </c>
      <c r="AB42" s="8">
        <v>34.119572810993603</v>
      </c>
      <c r="AC42" s="8">
        <v>9.7585932807210707</v>
      </c>
      <c r="AD42" s="8">
        <v>4.7722935424160715E-2</v>
      </c>
      <c r="AE42" s="8">
        <v>1.5557407816418705</v>
      </c>
      <c r="AF42" s="8">
        <v>2.6971218304414631E-2</v>
      </c>
      <c r="AG42" s="8">
        <v>4.6595848208340085</v>
      </c>
      <c r="AH42" s="8">
        <v>0</v>
      </c>
      <c r="AI42" s="8">
        <v>18.425641660976535</v>
      </c>
      <c r="AJ42" s="8">
        <v>1.2877285158536551E-3</v>
      </c>
      <c r="AK42" s="8">
        <v>26.195694639140335</v>
      </c>
      <c r="AL42" s="8">
        <v>1.2808791516829341</v>
      </c>
      <c r="AM42" s="8">
        <v>4.2579796520972969E-2</v>
      </c>
      <c r="AN42" s="8">
        <v>0</v>
      </c>
      <c r="AO42" s="8">
        <v>4.4181812046086719</v>
      </c>
      <c r="AP42" s="8">
        <v>22.529423000967029</v>
      </c>
      <c r="AQ42" s="8">
        <v>37.806131974974207</v>
      </c>
      <c r="AR42" s="8">
        <v>303.71376672507159</v>
      </c>
      <c r="AS42" s="8">
        <v>0.47775862966983029</v>
      </c>
      <c r="AT42" s="8">
        <v>55840.48433413796</v>
      </c>
      <c r="AU42" s="8">
        <v>19.2815990687665</v>
      </c>
      <c r="AV42" s="8">
        <v>18.182314997509025</v>
      </c>
      <c r="AW42" s="8">
        <v>34.630042211968849</v>
      </c>
      <c r="AX42" s="8">
        <v>0.84279614526854285</v>
      </c>
      <c r="AY42" s="8">
        <v>65.923818083360501</v>
      </c>
      <c r="AZ42" s="8">
        <v>34.161961998539461</v>
      </c>
      <c r="BA42" s="8">
        <v>68.407702589943383</v>
      </c>
      <c r="BB42" s="8">
        <v>5.5205037346197434</v>
      </c>
      <c r="BC42" s="8">
        <v>6675.6406327149925</v>
      </c>
      <c r="BD42" s="8">
        <v>688849.88990674156</v>
      </c>
    </row>
    <row r="43" spans="1:56" x14ac:dyDescent="0.3">
      <c r="A43" s="1" t="s">
        <v>38</v>
      </c>
      <c r="B43" s="8">
        <v>102.47637869183373</v>
      </c>
      <c r="C43" s="8">
        <v>1.7119931043286499E-3</v>
      </c>
      <c r="D43" s="8">
        <v>713.8549894385078</v>
      </c>
      <c r="E43" s="8">
        <v>1810.8107188093131</v>
      </c>
      <c r="F43" s="8">
        <v>0</v>
      </c>
      <c r="G43" s="8">
        <v>17.583159625378002</v>
      </c>
      <c r="H43" s="8">
        <v>0</v>
      </c>
      <c r="I43" s="8">
        <v>1.2391967030121951</v>
      </c>
      <c r="J43" s="8">
        <v>6.9890044956298185</v>
      </c>
      <c r="K43" s="8">
        <v>1.1990498529686096E-2</v>
      </c>
      <c r="L43" s="8">
        <v>0</v>
      </c>
      <c r="M43" s="8">
        <v>50.577258448078453</v>
      </c>
      <c r="N43" s="8">
        <v>720.1013005579365</v>
      </c>
      <c r="O43" s="8">
        <v>815.07851599581159</v>
      </c>
      <c r="P43" s="8">
        <v>0</v>
      </c>
      <c r="Q43" s="8">
        <v>0</v>
      </c>
      <c r="R43" s="8">
        <v>3576.0596943318815</v>
      </c>
      <c r="S43" s="8">
        <v>3068.4881950000831</v>
      </c>
      <c r="T43" s="8">
        <v>2620.9656678487272</v>
      </c>
      <c r="U43" s="8">
        <v>0.88841586489570301</v>
      </c>
      <c r="V43" s="8">
        <v>3.9430860019944634</v>
      </c>
      <c r="W43" s="8">
        <v>0</v>
      </c>
      <c r="X43" s="8">
        <v>39.936075472436713</v>
      </c>
      <c r="Y43" s="8">
        <v>554.76649341315374</v>
      </c>
      <c r="Z43" s="8">
        <v>35.488108479006641</v>
      </c>
      <c r="AA43" s="8">
        <v>0</v>
      </c>
      <c r="AB43" s="8">
        <v>0</v>
      </c>
      <c r="AC43" s="8">
        <v>0</v>
      </c>
      <c r="AD43" s="8">
        <v>217.77806484444579</v>
      </c>
      <c r="AE43" s="8">
        <v>3.3392933050691506E-3</v>
      </c>
      <c r="AF43" s="8">
        <v>0</v>
      </c>
      <c r="AG43" s="8">
        <v>0.78128259078330564</v>
      </c>
      <c r="AH43" s="8">
        <v>0</v>
      </c>
      <c r="AI43" s="8">
        <v>854.93493049367862</v>
      </c>
      <c r="AJ43" s="8">
        <v>1.6796671259840875E-3</v>
      </c>
      <c r="AK43" s="8">
        <v>0</v>
      </c>
      <c r="AL43" s="8">
        <v>1.5962024765457988E-3</v>
      </c>
      <c r="AM43" s="8">
        <v>0</v>
      </c>
      <c r="AN43" s="8">
        <v>4.3505592626434959E-3</v>
      </c>
      <c r="AO43" s="8">
        <v>0</v>
      </c>
      <c r="AP43" s="8">
        <v>3.904226020838366E-2</v>
      </c>
      <c r="AQ43" s="8">
        <v>212.02282180010374</v>
      </c>
      <c r="AR43" s="8">
        <v>0</v>
      </c>
      <c r="AS43" s="8">
        <v>0.33085879156996195</v>
      </c>
      <c r="AT43" s="8">
        <v>5.4693336025950689E-4</v>
      </c>
      <c r="AU43" s="8">
        <v>11.89146303932735</v>
      </c>
      <c r="AV43" s="8">
        <v>3212.7351502138613</v>
      </c>
      <c r="AW43" s="8">
        <v>4.0987513208081833E-3</v>
      </c>
      <c r="AX43" s="8">
        <v>0</v>
      </c>
      <c r="AY43" s="8">
        <v>2.6126196975099526E-4</v>
      </c>
      <c r="AZ43" s="8">
        <v>7959.6676255555585</v>
      </c>
      <c r="BA43" s="8">
        <v>353.18898411335834</v>
      </c>
      <c r="BB43" s="8">
        <v>0</v>
      </c>
      <c r="BC43" s="8">
        <v>4633.9719757553785</v>
      </c>
      <c r="BD43" s="8">
        <v>31596.618033796411</v>
      </c>
    </row>
    <row r="44" spans="1:56" x14ac:dyDescent="0.3">
      <c r="A44" s="1" t="s">
        <v>197</v>
      </c>
      <c r="B44" s="8">
        <v>23604.353959901851</v>
      </c>
      <c r="C44" s="8">
        <v>6612.0581369800329</v>
      </c>
      <c r="D44" s="8">
        <v>18499.684973097497</v>
      </c>
      <c r="E44" s="8">
        <v>810.48314487239202</v>
      </c>
      <c r="F44" s="8">
        <v>0</v>
      </c>
      <c r="G44" s="8">
        <v>17.212096770512126</v>
      </c>
      <c r="H44" s="8">
        <v>45.186485228694941</v>
      </c>
      <c r="I44" s="8">
        <v>8837.8690530484564</v>
      </c>
      <c r="J44" s="8">
        <v>449142.14409666823</v>
      </c>
      <c r="K44" s="8">
        <v>31313.470819895687</v>
      </c>
      <c r="L44" s="8">
        <v>98.030004991045487</v>
      </c>
      <c r="M44" s="8">
        <v>446.5811338480961</v>
      </c>
      <c r="N44" s="8">
        <v>18.240157370421326</v>
      </c>
      <c r="O44" s="8">
        <v>13.129217715662231</v>
      </c>
      <c r="P44" s="8">
        <v>893.17614279723068</v>
      </c>
      <c r="Q44" s="8">
        <v>31.396221812402786</v>
      </c>
      <c r="R44" s="8">
        <v>18392.504795435609</v>
      </c>
      <c r="S44" s="8">
        <v>77763.687016246025</v>
      </c>
      <c r="T44" s="8">
        <v>2384.9050894498159</v>
      </c>
      <c r="U44" s="8">
        <v>647.15122374276518</v>
      </c>
      <c r="V44" s="8">
        <v>26478.666191198703</v>
      </c>
      <c r="W44" s="8">
        <v>186.03992441757723</v>
      </c>
      <c r="X44" s="8">
        <v>3.0443282795783211</v>
      </c>
      <c r="Y44" s="8">
        <v>8310.0282116664148</v>
      </c>
      <c r="Z44" s="8">
        <v>600794.55389168032</v>
      </c>
      <c r="AA44" s="8">
        <v>0</v>
      </c>
      <c r="AB44" s="8">
        <v>4.7169161886355431</v>
      </c>
      <c r="AC44" s="8">
        <v>4.6937591196119222</v>
      </c>
      <c r="AD44" s="8">
        <v>0.64000540429690111</v>
      </c>
      <c r="AE44" s="8">
        <v>31377.418691464769</v>
      </c>
      <c r="AF44" s="8">
        <v>2793.0771263321694</v>
      </c>
      <c r="AG44" s="8">
        <v>43506.7623137423</v>
      </c>
      <c r="AH44" s="8">
        <v>1.5560318252546903</v>
      </c>
      <c r="AI44" s="8">
        <v>137837.70123790868</v>
      </c>
      <c r="AJ44" s="8">
        <v>4571.2271270022857</v>
      </c>
      <c r="AK44" s="8">
        <v>1.0794770170829757</v>
      </c>
      <c r="AL44" s="8">
        <v>4092.7037490076841</v>
      </c>
      <c r="AM44" s="8">
        <v>1242.5545014111053</v>
      </c>
      <c r="AN44" s="8">
        <v>8.3752935112982332</v>
      </c>
      <c r="AO44" s="8">
        <v>565.1992577591501</v>
      </c>
      <c r="AP44" s="8">
        <v>0</v>
      </c>
      <c r="AQ44" s="8">
        <v>120.24490182357216</v>
      </c>
      <c r="AR44" s="8">
        <v>16.06905867735134</v>
      </c>
      <c r="AS44" s="8">
        <v>5712.6271616180047</v>
      </c>
      <c r="AT44" s="8">
        <v>5.2431321216906266</v>
      </c>
      <c r="AU44" s="8">
        <v>1.9461071363048251E-2</v>
      </c>
      <c r="AV44" s="8">
        <v>336.48457554573497</v>
      </c>
      <c r="AW44" s="8">
        <v>34.912452250771359</v>
      </c>
      <c r="AX44" s="8">
        <v>5287.4229645805617</v>
      </c>
      <c r="AY44" s="8">
        <v>5387.0500766116693</v>
      </c>
      <c r="AZ44" s="8">
        <v>36831.265662533922</v>
      </c>
      <c r="BA44" s="8">
        <v>376675.12256774696</v>
      </c>
      <c r="BB44" s="8">
        <v>2822.0393663587943</v>
      </c>
      <c r="BC44" s="8">
        <v>13598.465256870097</v>
      </c>
      <c r="BD44" s="8">
        <v>1948178.2684426205</v>
      </c>
    </row>
    <row r="45" spans="1:56" x14ac:dyDescent="0.3">
      <c r="A45" s="1" t="s">
        <v>40</v>
      </c>
      <c r="B45" s="8">
        <v>0.2997199607432191</v>
      </c>
      <c r="C45" s="8">
        <v>3.4438627795185257E-2</v>
      </c>
      <c r="D45" s="8">
        <v>0.15725461378668734</v>
      </c>
      <c r="E45" s="8">
        <v>0.31967816584355008</v>
      </c>
      <c r="F45" s="8">
        <v>0</v>
      </c>
      <c r="G45" s="8">
        <v>32.679370666247095</v>
      </c>
      <c r="H45" s="8">
        <v>2.6014648426344164E-6</v>
      </c>
      <c r="I45" s="8">
        <v>0.88347672309625414</v>
      </c>
      <c r="J45" s="8">
        <v>2497.6309569683294</v>
      </c>
      <c r="K45" s="8">
        <v>188.25277972033891</v>
      </c>
      <c r="L45" s="8">
        <v>0</v>
      </c>
      <c r="M45" s="8">
        <v>0</v>
      </c>
      <c r="N45" s="8">
        <v>2.5768167540215201E-2</v>
      </c>
      <c r="O45" s="8">
        <v>6.8533454139810837E-2</v>
      </c>
      <c r="P45" s="8">
        <v>5.8632620456701209E-7</v>
      </c>
      <c r="Q45" s="8">
        <v>0.13524827642913509</v>
      </c>
      <c r="R45" s="8">
        <v>11.962773960605777</v>
      </c>
      <c r="S45" s="8">
        <v>376.40184757791747</v>
      </c>
      <c r="T45" s="8">
        <v>1.7552039074260157</v>
      </c>
      <c r="U45" s="8">
        <v>9.3496263280304586</v>
      </c>
      <c r="V45" s="8">
        <v>0.69461895512151495</v>
      </c>
      <c r="W45" s="8">
        <v>0.16269024458658704</v>
      </c>
      <c r="X45" s="8">
        <v>2.445415862898316</v>
      </c>
      <c r="Y45" s="8">
        <v>1152.2679627546702</v>
      </c>
      <c r="Z45" s="8">
        <v>14.468520638287847</v>
      </c>
      <c r="AA45" s="8">
        <v>0</v>
      </c>
      <c r="AB45" s="8">
        <v>1.4838197534939212E-2</v>
      </c>
      <c r="AC45" s="8">
        <v>1.888307375554546E-2</v>
      </c>
      <c r="AD45" s="8">
        <v>2.7044987893558228E-5</v>
      </c>
      <c r="AE45" s="8">
        <v>0.528083911654053</v>
      </c>
      <c r="AF45" s="8">
        <v>0</v>
      </c>
      <c r="AG45" s="8">
        <v>2.2751368140854171</v>
      </c>
      <c r="AH45" s="8">
        <v>0</v>
      </c>
      <c r="AI45" s="8">
        <v>62.35734457306549</v>
      </c>
      <c r="AJ45" s="8">
        <v>1.4925385548483622E-2</v>
      </c>
      <c r="AK45" s="8">
        <v>6.3756221366540787E-3</v>
      </c>
      <c r="AL45" s="8">
        <v>2.3692185034829212</v>
      </c>
      <c r="AM45" s="8">
        <v>0.65019662146989876</v>
      </c>
      <c r="AN45" s="8">
        <v>2.2560270912999241</v>
      </c>
      <c r="AO45" s="8">
        <v>2.3077304106117877E-3</v>
      </c>
      <c r="AP45" s="8">
        <v>3.9328170926161805</v>
      </c>
      <c r="AQ45" s="8">
        <v>0</v>
      </c>
      <c r="AR45" s="8">
        <v>5.0586678945665119E-2</v>
      </c>
      <c r="AS45" s="8">
        <v>9.4256121831092994</v>
      </c>
      <c r="AT45" s="8">
        <v>1.8569234328711672</v>
      </c>
      <c r="AU45" s="8">
        <v>2.7105020943173864E-3</v>
      </c>
      <c r="AV45" s="8">
        <v>4.2282288920646423</v>
      </c>
      <c r="AW45" s="8">
        <v>3.6418927627186223E-2</v>
      </c>
      <c r="AX45" s="8">
        <v>1.7498435700610979</v>
      </c>
      <c r="AY45" s="8">
        <v>3.7243515213158793</v>
      </c>
      <c r="AZ45" s="8">
        <v>4.4823251101994748</v>
      </c>
      <c r="BA45" s="8">
        <v>48.271015348529652</v>
      </c>
      <c r="BB45" s="8">
        <v>0.24876192894057539</v>
      </c>
      <c r="BC45" s="8">
        <v>54.072400476232851</v>
      </c>
      <c r="BD45" s="8">
        <v>4492.5712489956659</v>
      </c>
    </row>
    <row r="46" spans="1:56" x14ac:dyDescent="0.3">
      <c r="A46" s="1" t="s">
        <v>41</v>
      </c>
      <c r="B46" s="8">
        <v>3.9601888963517726E-2</v>
      </c>
      <c r="C46" s="8">
        <v>1.9365619506130307</v>
      </c>
      <c r="D46" s="8">
        <v>2.7284954863599858E-2</v>
      </c>
      <c r="E46" s="8">
        <v>5.9698643698733518E-2</v>
      </c>
      <c r="F46" s="8">
        <v>0</v>
      </c>
      <c r="G46" s="8">
        <v>4.9152857269086825</v>
      </c>
      <c r="H46" s="8">
        <v>6.3745148660150917E-8</v>
      </c>
      <c r="I46" s="8">
        <v>0.1234772974949685</v>
      </c>
      <c r="J46" s="8">
        <v>159.73020621929419</v>
      </c>
      <c r="K46" s="8">
        <v>4.0142222208808782</v>
      </c>
      <c r="L46" s="8">
        <v>0</v>
      </c>
      <c r="M46" s="8">
        <v>0</v>
      </c>
      <c r="N46" s="8">
        <v>0.9573819595622306</v>
      </c>
      <c r="O46" s="8">
        <v>4.4891161236742402E-2</v>
      </c>
      <c r="P46" s="8">
        <v>1.8213192864860086</v>
      </c>
      <c r="Q46" s="8">
        <v>3.9802418773457253</v>
      </c>
      <c r="R46" s="8">
        <v>7.1761267752096956</v>
      </c>
      <c r="S46" s="8">
        <v>50.225799519194879</v>
      </c>
      <c r="T46" s="8">
        <v>2.0922915315148004E-10</v>
      </c>
      <c r="U46" s="8">
        <v>3.5168239279975338E-2</v>
      </c>
      <c r="V46" s="8">
        <v>89.198349641047784</v>
      </c>
      <c r="W46" s="8">
        <v>5.6856148577649817E-3</v>
      </c>
      <c r="X46" s="8">
        <v>270.28994735277428</v>
      </c>
      <c r="Y46" s="8">
        <v>0.30780835632018078</v>
      </c>
      <c r="Z46" s="8">
        <v>3.2531960368643578</v>
      </c>
      <c r="AA46" s="8">
        <v>0</v>
      </c>
      <c r="AB46" s="8">
        <v>11.298484591011078</v>
      </c>
      <c r="AC46" s="8">
        <v>2.4504015381756452</v>
      </c>
      <c r="AD46" s="8">
        <v>6.6269847108178779E-7</v>
      </c>
      <c r="AE46" s="8">
        <v>2.522489001944531</v>
      </c>
      <c r="AF46" s="8">
        <v>8.6385820423508286E-2</v>
      </c>
      <c r="AG46" s="8">
        <v>8.1513440297846421E-2</v>
      </c>
      <c r="AH46" s="8">
        <v>0.24640006162992237</v>
      </c>
      <c r="AI46" s="8">
        <v>2.3704019925983473</v>
      </c>
      <c r="AJ46" s="8">
        <v>0.26981834441605923</v>
      </c>
      <c r="AK46" s="8">
        <v>0.18938116258070875</v>
      </c>
      <c r="AL46" s="8">
        <v>46.130800806703235</v>
      </c>
      <c r="AM46" s="8">
        <v>1.3691129065572332E-2</v>
      </c>
      <c r="AN46" s="8">
        <v>8.0163876466276013E-2</v>
      </c>
      <c r="AO46" s="8">
        <v>1.6132652691936389</v>
      </c>
      <c r="AP46" s="8">
        <v>407.80088321322501</v>
      </c>
      <c r="AQ46" s="8">
        <v>3.3858362108437942E-2</v>
      </c>
      <c r="AR46" s="8">
        <v>0</v>
      </c>
      <c r="AS46" s="8">
        <v>4.7322518152497786E-2</v>
      </c>
      <c r="AT46" s="8">
        <v>4.7045564976889756E-5</v>
      </c>
      <c r="AU46" s="8">
        <v>7.7930201969287294E-2</v>
      </c>
      <c r="AV46" s="8">
        <v>0.45047371572125267</v>
      </c>
      <c r="AW46" s="8">
        <v>0.26055938873325218</v>
      </c>
      <c r="AX46" s="8">
        <v>6.4984825124829712E-2</v>
      </c>
      <c r="AY46" s="8">
        <v>1.4361513293670878</v>
      </c>
      <c r="AZ46" s="8">
        <v>0.56126550344865411</v>
      </c>
      <c r="BA46" s="8">
        <v>30.5981623385237</v>
      </c>
      <c r="BB46" s="8">
        <v>21.467559209165092</v>
      </c>
      <c r="BC46" s="8">
        <v>778.28152328904878</v>
      </c>
      <c r="BD46" s="8">
        <v>1906.5761734242092</v>
      </c>
    </row>
    <row r="47" spans="1:56" x14ac:dyDescent="0.3">
      <c r="A47" s="1" t="s">
        <v>42</v>
      </c>
      <c r="B47" s="8">
        <v>7.9186385422205472</v>
      </c>
      <c r="C47" s="8">
        <v>139.59100386865435</v>
      </c>
      <c r="D47" s="8">
        <v>10.310795342696558</v>
      </c>
      <c r="E47" s="8">
        <v>4.6665370144868863</v>
      </c>
      <c r="F47" s="8">
        <v>5.7458015955435933</v>
      </c>
      <c r="G47" s="8">
        <v>9.5788004267034516E-2</v>
      </c>
      <c r="H47" s="8">
        <v>16.890142808050911</v>
      </c>
      <c r="I47" s="8">
        <v>7.4324789580665165</v>
      </c>
      <c r="J47" s="8">
        <v>13489.007066191376</v>
      </c>
      <c r="K47" s="8">
        <v>935.68593933900547</v>
      </c>
      <c r="L47" s="8">
        <v>0</v>
      </c>
      <c r="M47" s="8">
        <v>0</v>
      </c>
      <c r="N47" s="8">
        <v>0.11863921052806087</v>
      </c>
      <c r="O47" s="8">
        <v>0.34010032732215706</v>
      </c>
      <c r="P47" s="8">
        <v>0</v>
      </c>
      <c r="Q47" s="8">
        <v>0.66936828330427212</v>
      </c>
      <c r="R47" s="8">
        <v>7.3741030897675319</v>
      </c>
      <c r="S47" s="8">
        <v>43.061384205906585</v>
      </c>
      <c r="T47" s="8">
        <v>0</v>
      </c>
      <c r="U47" s="8">
        <v>4.1548309654011809E-2</v>
      </c>
      <c r="V47" s="8">
        <v>1070.7875489864591</v>
      </c>
      <c r="W47" s="8">
        <v>3157.5835582476452</v>
      </c>
      <c r="X47" s="8">
        <v>34.137574832893918</v>
      </c>
      <c r="Y47" s="8">
        <v>0.88768159172051742</v>
      </c>
      <c r="Z47" s="8">
        <v>467.49175837241455</v>
      </c>
      <c r="AA47" s="8">
        <v>0</v>
      </c>
      <c r="AB47" s="8">
        <v>7.3168186391927584E-2</v>
      </c>
      <c r="AC47" s="8">
        <v>9.3718877458662905E-2</v>
      </c>
      <c r="AD47" s="8">
        <v>0</v>
      </c>
      <c r="AE47" s="8">
        <v>12067.637319964284</v>
      </c>
      <c r="AF47" s="8">
        <v>0</v>
      </c>
      <c r="AG47" s="8">
        <v>6.666333847275606</v>
      </c>
      <c r="AH47" s="8">
        <v>1.4367123214277502</v>
      </c>
      <c r="AI47" s="8">
        <v>704.55556776116237</v>
      </c>
      <c r="AJ47" s="8">
        <v>8.0316688224870036E-2</v>
      </c>
      <c r="AK47" s="8">
        <v>3.1638711658446499E-2</v>
      </c>
      <c r="AL47" s="8">
        <v>1250.4548569316728</v>
      </c>
      <c r="AM47" s="8">
        <v>459.62215200954222</v>
      </c>
      <c r="AN47" s="8">
        <v>0.16457321168637576</v>
      </c>
      <c r="AO47" s="8">
        <v>0</v>
      </c>
      <c r="AP47" s="8">
        <v>1104.6658883156661</v>
      </c>
      <c r="AQ47" s="8">
        <v>5.9333061529119255E-2</v>
      </c>
      <c r="AR47" s="8">
        <v>0.25043491934621243</v>
      </c>
      <c r="AS47" s="8">
        <v>0</v>
      </c>
      <c r="AT47" s="8">
        <v>2.3276958081928337E-3</v>
      </c>
      <c r="AU47" s="8">
        <v>0</v>
      </c>
      <c r="AV47" s="8">
        <v>0.71403678184971664</v>
      </c>
      <c r="AW47" s="8">
        <v>0.19573743766655768</v>
      </c>
      <c r="AX47" s="8">
        <v>1001.2655241649475</v>
      </c>
      <c r="AY47" s="8">
        <v>3.4330205985663502</v>
      </c>
      <c r="AZ47" s="8">
        <v>17.076870377531829</v>
      </c>
      <c r="BA47" s="8">
        <v>1553.535565866152</v>
      </c>
      <c r="BB47" s="8">
        <v>7.6956689641246996</v>
      </c>
      <c r="BC47" s="8">
        <v>218.97507541173863</v>
      </c>
      <c r="BD47" s="8">
        <v>37798.523299227687</v>
      </c>
    </row>
    <row r="48" spans="1:56" x14ac:dyDescent="0.3">
      <c r="A48" s="1" t="s">
        <v>43</v>
      </c>
      <c r="B48" s="8">
        <v>5.9910239075740158E-3</v>
      </c>
      <c r="C48" s="8">
        <v>52.771252178442097</v>
      </c>
      <c r="D48" s="8">
        <v>0.94741811795380737</v>
      </c>
      <c r="E48" s="8">
        <v>2.9328537286415646</v>
      </c>
      <c r="F48" s="8">
        <v>0</v>
      </c>
      <c r="G48" s="8">
        <v>0.5705786099375314</v>
      </c>
      <c r="H48" s="8">
        <v>0</v>
      </c>
      <c r="I48" s="8">
        <v>1.5344975628802582</v>
      </c>
      <c r="J48" s="8">
        <v>5.0106476548987571</v>
      </c>
      <c r="K48" s="8">
        <v>0.34264454691000512</v>
      </c>
      <c r="L48" s="8">
        <v>0.54979791158999047</v>
      </c>
      <c r="M48" s="8">
        <v>3.3195345605433392E-2</v>
      </c>
      <c r="N48" s="8">
        <v>62744.389365652307</v>
      </c>
      <c r="O48" s="8">
        <v>1.1932463601865153E-4</v>
      </c>
      <c r="P48" s="8">
        <v>0</v>
      </c>
      <c r="Q48" s="8">
        <v>2.3484872066016486E-4</v>
      </c>
      <c r="R48" s="8">
        <v>2.8109632726722995</v>
      </c>
      <c r="S48" s="8">
        <v>2424.6043031458407</v>
      </c>
      <c r="T48" s="8">
        <v>7.9099175485301281E-5</v>
      </c>
      <c r="U48" s="8">
        <v>1825.0497017797541</v>
      </c>
      <c r="V48" s="8">
        <v>5.0992523007165587E-3</v>
      </c>
      <c r="W48" s="8">
        <v>2.8327346944323646E-4</v>
      </c>
      <c r="X48" s="8">
        <v>3.1350625499334826E-5</v>
      </c>
      <c r="Y48" s="8">
        <v>889.96966356530459</v>
      </c>
      <c r="Z48" s="8">
        <v>0.27916374453384502</v>
      </c>
      <c r="AA48" s="8">
        <v>0</v>
      </c>
      <c r="AB48" s="8">
        <v>17.242933004074345</v>
      </c>
      <c r="AC48" s="8">
        <v>3.2881388350557467E-5</v>
      </c>
      <c r="AD48" s="8">
        <v>0</v>
      </c>
      <c r="AE48" s="8">
        <v>5.0517425573451324E-3</v>
      </c>
      <c r="AF48" s="8">
        <v>6.2241273010187614E-3</v>
      </c>
      <c r="AG48" s="8">
        <v>0.96815721750578176</v>
      </c>
      <c r="AH48" s="8">
        <v>0</v>
      </c>
      <c r="AI48" s="8">
        <v>1.3523036752241011</v>
      </c>
      <c r="AJ48" s="8">
        <v>2.1045768066322076E-3</v>
      </c>
      <c r="AK48" s="8">
        <v>1.1100482561920901E-5</v>
      </c>
      <c r="AL48" s="8">
        <v>6.0849302523110615E-3</v>
      </c>
      <c r="AM48" s="8">
        <v>1.1320697750645951E-3</v>
      </c>
      <c r="AN48" s="8">
        <v>1770.617725680796</v>
      </c>
      <c r="AO48" s="8">
        <v>1.7714724766333845E-3</v>
      </c>
      <c r="AP48" s="8">
        <v>14.285952768301476</v>
      </c>
      <c r="AQ48" s="8">
        <v>10853.290881332041</v>
      </c>
      <c r="AR48" s="8">
        <v>10.937954242402938</v>
      </c>
      <c r="AS48" s="8">
        <v>7.6425880653620418E-3</v>
      </c>
      <c r="AT48" s="8">
        <v>0</v>
      </c>
      <c r="AU48" s="8">
        <v>0.6473283403816571</v>
      </c>
      <c r="AV48" s="8">
        <v>3.403667193569488</v>
      </c>
      <c r="AW48" s="8">
        <v>1.1960185578527565</v>
      </c>
      <c r="AX48" s="8">
        <v>3.0470118814383126E-3</v>
      </c>
      <c r="AY48" s="8">
        <v>5.3613126485745592</v>
      </c>
      <c r="AZ48" s="8">
        <v>0.41506336519300585</v>
      </c>
      <c r="BA48" s="8">
        <v>437.15473954642096</v>
      </c>
      <c r="BB48" s="8">
        <v>0.28051889886832904</v>
      </c>
      <c r="BC48" s="8">
        <v>169.41557750525988</v>
      </c>
      <c r="BD48" s="8">
        <v>81238.411121467521</v>
      </c>
    </row>
    <row r="49" spans="1:56" x14ac:dyDescent="0.3">
      <c r="A49" s="1" t="s">
        <v>44</v>
      </c>
      <c r="B49" s="8">
        <v>1.6828573017658936E-2</v>
      </c>
      <c r="C49" s="8">
        <v>1237.4705755691889</v>
      </c>
      <c r="D49" s="8">
        <v>8467.0245012899777</v>
      </c>
      <c r="E49" s="8">
        <v>2.5638911557985214E-2</v>
      </c>
      <c r="F49" s="8">
        <v>0</v>
      </c>
      <c r="G49" s="8">
        <v>5.8930997485660903</v>
      </c>
      <c r="H49" s="8">
        <v>0</v>
      </c>
      <c r="I49" s="8">
        <v>0.20708499600463584</v>
      </c>
      <c r="J49" s="8">
        <v>168.00448174675782</v>
      </c>
      <c r="K49" s="8">
        <v>9.0330105813929116</v>
      </c>
      <c r="L49" s="8">
        <v>2304.3316794378716</v>
      </c>
      <c r="M49" s="8">
        <v>295.28712212403246</v>
      </c>
      <c r="N49" s="8">
        <v>10.933135376122332</v>
      </c>
      <c r="O49" s="8">
        <v>1.7543419499308466</v>
      </c>
      <c r="P49" s="8">
        <v>51.351124942505123</v>
      </c>
      <c r="Q49" s="8">
        <v>6.4702308926183408E-3</v>
      </c>
      <c r="R49" s="8">
        <v>7065.6128326725311</v>
      </c>
      <c r="S49" s="8">
        <v>2251.3139545704807</v>
      </c>
      <c r="T49" s="8">
        <v>17.068927155309694</v>
      </c>
      <c r="U49" s="8">
        <v>547.88961542063328</v>
      </c>
      <c r="V49" s="8">
        <v>6.4591068188562181E-2</v>
      </c>
      <c r="W49" s="8">
        <v>7.8043633701671417E-3</v>
      </c>
      <c r="X49" s="8">
        <v>9.2150929989616534E-2</v>
      </c>
      <c r="Y49" s="8">
        <v>13111.863226298256</v>
      </c>
      <c r="Z49" s="8">
        <v>0.57020047187891598</v>
      </c>
      <c r="AA49" s="8">
        <v>0</v>
      </c>
      <c r="AB49" s="8">
        <v>0.87208507862871654</v>
      </c>
      <c r="AC49" s="8">
        <v>4812.9608698892416</v>
      </c>
      <c r="AD49" s="8">
        <v>1033.2798214967265</v>
      </c>
      <c r="AE49" s="8">
        <v>2.5813561300914979E-2</v>
      </c>
      <c r="AF49" s="8">
        <v>0</v>
      </c>
      <c r="AG49" s="8">
        <v>0.14970424723811759</v>
      </c>
      <c r="AH49" s="8">
        <v>0</v>
      </c>
      <c r="AI49" s="8">
        <v>10678.555502416717</v>
      </c>
      <c r="AJ49" s="8">
        <v>1.9719333131484162</v>
      </c>
      <c r="AK49" s="8">
        <v>0.20155260805314276</v>
      </c>
      <c r="AL49" s="8">
        <v>0.11345445272800175</v>
      </c>
      <c r="AM49" s="8">
        <v>3.118923880288723E-2</v>
      </c>
      <c r="AN49" s="8">
        <v>4.9115171626634231</v>
      </c>
      <c r="AO49" s="8">
        <v>0.39124784090444387</v>
      </c>
      <c r="AP49" s="8">
        <v>0.1470960401231278</v>
      </c>
      <c r="AQ49" s="8">
        <v>0.69352636326295536</v>
      </c>
      <c r="AR49" s="8">
        <v>419.97541038396997</v>
      </c>
      <c r="AS49" s="8">
        <v>11.611129663210969</v>
      </c>
      <c r="AT49" s="8">
        <v>19.765835789138329</v>
      </c>
      <c r="AU49" s="8">
        <v>0</v>
      </c>
      <c r="AV49" s="8">
        <v>128.80352390688981</v>
      </c>
      <c r="AW49" s="8">
        <v>10.548085711922672</v>
      </c>
      <c r="AX49" s="8">
        <v>8.3947105822158058E-2</v>
      </c>
      <c r="AY49" s="8">
        <v>94.544998027137609</v>
      </c>
      <c r="AZ49" s="8">
        <v>694.59982612225531</v>
      </c>
      <c r="BA49" s="8">
        <v>53.568622878960483</v>
      </c>
      <c r="BB49" s="8">
        <v>1.193411654288852E-2</v>
      </c>
      <c r="BC49" s="8">
        <v>4379.6072275765464</v>
      </c>
      <c r="BD49" s="8">
        <v>57893.248253420403</v>
      </c>
    </row>
    <row r="50" spans="1:56" x14ac:dyDescent="0.3">
      <c r="A50" s="1" t="s">
        <v>45</v>
      </c>
      <c r="B50" s="8">
        <v>0.18587454531606001</v>
      </c>
      <c r="C50" s="8">
        <v>16.550912346355034</v>
      </c>
      <c r="D50" s="8">
        <v>614.27246166754367</v>
      </c>
      <c r="E50" s="8">
        <v>944.99847981363962</v>
      </c>
      <c r="F50" s="8">
        <v>0</v>
      </c>
      <c r="G50" s="8">
        <v>9.4560216078010944E-3</v>
      </c>
      <c r="H50" s="8">
        <v>6.6405813088299569E-5</v>
      </c>
      <c r="I50" s="8">
        <v>9.1201418543406927</v>
      </c>
      <c r="J50" s="8">
        <v>1622.2750080582193</v>
      </c>
      <c r="K50" s="8">
        <v>92.251343642613904</v>
      </c>
      <c r="L50" s="8">
        <v>0</v>
      </c>
      <c r="M50" s="8">
        <v>4.8382216219919174</v>
      </c>
      <c r="N50" s="8">
        <v>38.565388956990766</v>
      </c>
      <c r="O50" s="8">
        <v>22.764285142538391</v>
      </c>
      <c r="P50" s="8">
        <v>1.4966747853421097E-5</v>
      </c>
      <c r="Q50" s="8">
        <v>72.717555079259412</v>
      </c>
      <c r="R50" s="8">
        <v>8896.405455714319</v>
      </c>
      <c r="S50" s="8">
        <v>3602.5913099278855</v>
      </c>
      <c r="T50" s="8">
        <v>8.6817382531083034</v>
      </c>
      <c r="U50" s="8">
        <v>5.699451005501806E-3</v>
      </c>
      <c r="V50" s="8">
        <v>1659.505220379988</v>
      </c>
      <c r="W50" s="8">
        <v>0.40159276092923812</v>
      </c>
      <c r="X50" s="8">
        <v>311.45383365730612</v>
      </c>
      <c r="Y50" s="8">
        <v>2012.9782740648704</v>
      </c>
      <c r="Z50" s="8">
        <v>1803.3797721307194</v>
      </c>
      <c r="AA50" s="8">
        <v>0</v>
      </c>
      <c r="AB50" s="8">
        <v>9.6679758027725729E-3</v>
      </c>
      <c r="AC50" s="8">
        <v>9.2509080693606392E-3</v>
      </c>
      <c r="AD50" s="8">
        <v>6.9035890149346014E-4</v>
      </c>
      <c r="AE50" s="8">
        <v>9.6464308671207863</v>
      </c>
      <c r="AF50" s="8">
        <v>190.42302535646832</v>
      </c>
      <c r="AG50" s="8">
        <v>936.41131073563417</v>
      </c>
      <c r="AH50" s="8">
        <v>0</v>
      </c>
      <c r="AI50" s="8">
        <v>1269.9631224391194</v>
      </c>
      <c r="AJ50" s="8">
        <v>8.4468846047017487E-3</v>
      </c>
      <c r="AK50" s="8">
        <v>52.123986844385563</v>
      </c>
      <c r="AL50" s="8">
        <v>1.923953869738295</v>
      </c>
      <c r="AM50" s="8">
        <v>0.32036986740305273</v>
      </c>
      <c r="AN50" s="8">
        <v>1.8400479736576925</v>
      </c>
      <c r="AO50" s="8">
        <v>27151.768016616206</v>
      </c>
      <c r="AP50" s="8">
        <v>6.920458964364375</v>
      </c>
      <c r="AQ50" s="8">
        <v>7058.8321976908683</v>
      </c>
      <c r="AR50" s="8">
        <v>2.7973877926467688E-2</v>
      </c>
      <c r="AS50" s="8">
        <v>1.4584727729068216</v>
      </c>
      <c r="AT50" s="8">
        <v>3.7833452954703207E-4</v>
      </c>
      <c r="AU50" s="8">
        <v>0.230878965735969</v>
      </c>
      <c r="AV50" s="8">
        <v>0</v>
      </c>
      <c r="AW50" s="8">
        <v>16.656847092114162</v>
      </c>
      <c r="AX50" s="8">
        <v>23.679312581657371</v>
      </c>
      <c r="AY50" s="8">
        <v>4.3722209160444887</v>
      </c>
      <c r="AZ50" s="8">
        <v>1198.2185998572086</v>
      </c>
      <c r="BA50" s="8">
        <v>253.22427517579007</v>
      </c>
      <c r="BB50" s="8">
        <v>0.42482151136821977</v>
      </c>
      <c r="BC50" s="8">
        <v>26710.913195246423</v>
      </c>
      <c r="BD50" s="8">
        <v>86623.360060147155</v>
      </c>
    </row>
    <row r="51" spans="1:56" x14ac:dyDescent="0.3">
      <c r="A51" s="1" t="s">
        <v>46</v>
      </c>
      <c r="B51" s="8">
        <v>56.404798496548224</v>
      </c>
      <c r="C51" s="8">
        <v>732.19498016941861</v>
      </c>
      <c r="D51" s="8">
        <v>28.959225583918059</v>
      </c>
      <c r="E51" s="8">
        <v>226.04145604105875</v>
      </c>
      <c r="F51" s="8">
        <v>0</v>
      </c>
      <c r="G51" s="8">
        <v>0.97014011376625264</v>
      </c>
      <c r="H51" s="8">
        <v>2.5689465321014859E-4</v>
      </c>
      <c r="I51" s="8">
        <v>36.104211385872304</v>
      </c>
      <c r="J51" s="8">
        <v>10281.554602963448</v>
      </c>
      <c r="K51" s="8">
        <v>477.76060693872256</v>
      </c>
      <c r="L51" s="8">
        <v>9.9731266453323943</v>
      </c>
      <c r="M51" s="8">
        <v>3.6390397619956354</v>
      </c>
      <c r="N51" s="8">
        <v>22.435831492434726</v>
      </c>
      <c r="O51" s="8">
        <v>505.92024774484787</v>
      </c>
      <c r="P51" s="8">
        <v>444.31768411933831</v>
      </c>
      <c r="Q51" s="8">
        <v>4682.4690595806032</v>
      </c>
      <c r="R51" s="8">
        <v>2643.9481302567542</v>
      </c>
      <c r="S51" s="8">
        <v>18064.614844910982</v>
      </c>
      <c r="T51" s="8">
        <v>8.8178869303535432</v>
      </c>
      <c r="U51" s="8">
        <v>15.840027049772726</v>
      </c>
      <c r="V51" s="8">
        <v>34.968084833391508</v>
      </c>
      <c r="W51" s="8">
        <v>0.41395264577832569</v>
      </c>
      <c r="X51" s="8">
        <v>8.417348889879154</v>
      </c>
      <c r="Y51" s="8">
        <v>6744.6704074757918</v>
      </c>
      <c r="Z51" s="8">
        <v>1346.4997582475462</v>
      </c>
      <c r="AA51" s="8">
        <v>0</v>
      </c>
      <c r="AB51" s="8">
        <v>24.028426334088454</v>
      </c>
      <c r="AC51" s="8">
        <v>1000.0701428011098</v>
      </c>
      <c r="AD51" s="8">
        <v>0.41968722172274592</v>
      </c>
      <c r="AE51" s="8">
        <v>30.929866262956374</v>
      </c>
      <c r="AF51" s="8">
        <v>0.1763502735288649</v>
      </c>
      <c r="AG51" s="8">
        <v>2370.889835758649</v>
      </c>
      <c r="AH51" s="8">
        <v>5.8589784993589946</v>
      </c>
      <c r="AI51" s="8">
        <v>1355.3069931758346</v>
      </c>
      <c r="AJ51" s="8">
        <v>0.46404229099309119</v>
      </c>
      <c r="AK51" s="8">
        <v>7304.0794384869259</v>
      </c>
      <c r="AL51" s="8">
        <v>49.022630662149034</v>
      </c>
      <c r="AM51" s="8">
        <v>2.2624801458075892</v>
      </c>
      <c r="AN51" s="8">
        <v>1126.3132513838718</v>
      </c>
      <c r="AO51" s="8">
        <v>28.363681709042961</v>
      </c>
      <c r="AP51" s="8">
        <v>517.50885689623658</v>
      </c>
      <c r="AQ51" s="8">
        <v>4.4702079613531955</v>
      </c>
      <c r="AR51" s="8">
        <v>2277.1525169061811</v>
      </c>
      <c r="AS51" s="8">
        <v>11.169856888200078</v>
      </c>
      <c r="AT51" s="8">
        <v>1804.3243402203116</v>
      </c>
      <c r="AU51" s="8">
        <v>5.6092826627832553</v>
      </c>
      <c r="AV51" s="8">
        <v>53.198552404215711</v>
      </c>
      <c r="AW51" s="8">
        <v>0</v>
      </c>
      <c r="AX51" s="8">
        <v>4732.6838723504379</v>
      </c>
      <c r="AY51" s="8">
        <v>36.571836574792933</v>
      </c>
      <c r="AZ51" s="8">
        <v>1787.9967513009678</v>
      </c>
      <c r="BA51" s="8">
        <v>1140.9666726766857</v>
      </c>
      <c r="BB51" s="8">
        <v>1.0570634308286306</v>
      </c>
      <c r="BC51" s="8">
        <v>1381.8392303604098</v>
      </c>
      <c r="BD51" s="8">
        <v>73429.670554811644</v>
      </c>
    </row>
    <row r="52" spans="1:56" x14ac:dyDescent="0.3">
      <c r="A52" s="1" t="s">
        <v>47</v>
      </c>
      <c r="B52" s="8">
        <v>0</v>
      </c>
      <c r="C52" s="8">
        <v>0</v>
      </c>
      <c r="D52" s="8">
        <v>0</v>
      </c>
      <c r="E52" s="8">
        <v>0</v>
      </c>
      <c r="F52" s="8">
        <v>0</v>
      </c>
      <c r="G52" s="8">
        <v>0</v>
      </c>
      <c r="H52" s="8">
        <v>40.140027126038582</v>
      </c>
      <c r="I52" s="8">
        <v>0</v>
      </c>
      <c r="J52" s="8">
        <v>0.32670970141804417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35.919045865065627</v>
      </c>
      <c r="U52" s="8">
        <v>0</v>
      </c>
      <c r="V52" s="8">
        <v>0</v>
      </c>
      <c r="W52" s="8">
        <v>82.80102554123485</v>
      </c>
      <c r="X52" s="8">
        <v>0</v>
      </c>
      <c r="Y52" s="8">
        <v>0</v>
      </c>
      <c r="Z52" s="8">
        <v>21.191988350019084</v>
      </c>
      <c r="AA52" s="8">
        <v>0</v>
      </c>
      <c r="AB52" s="8">
        <v>0</v>
      </c>
      <c r="AC52" s="8">
        <v>0</v>
      </c>
      <c r="AD52" s="8">
        <v>0</v>
      </c>
      <c r="AE52" s="8">
        <v>43.603702760048158</v>
      </c>
      <c r="AF52" s="8">
        <v>0</v>
      </c>
      <c r="AG52" s="8">
        <v>0</v>
      </c>
      <c r="AH52" s="8">
        <v>0</v>
      </c>
      <c r="AI52" s="8">
        <v>32.45662194973724</v>
      </c>
      <c r="AJ52" s="8">
        <v>0</v>
      </c>
      <c r="AK52" s="8">
        <v>0</v>
      </c>
      <c r="AL52" s="8">
        <v>0</v>
      </c>
      <c r="AM52" s="8">
        <v>34.152393928833575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8">
        <v>0</v>
      </c>
      <c r="BB52" s="8">
        <v>0</v>
      </c>
      <c r="BC52" s="8">
        <v>0</v>
      </c>
      <c r="BD52" s="8">
        <v>290.59151522239517</v>
      </c>
    </row>
    <row r="53" spans="1:56" x14ac:dyDescent="0.3">
      <c r="A53" s="1" t="s">
        <v>48</v>
      </c>
      <c r="B53" s="8">
        <v>1.1448257635406904E-4</v>
      </c>
      <c r="C53" s="8">
        <v>2.0216886228655915E-5</v>
      </c>
      <c r="D53" s="8">
        <v>7.025738639941774E-5</v>
      </c>
      <c r="E53" s="8">
        <v>1.8385166874880206E-3</v>
      </c>
      <c r="F53" s="8">
        <v>0</v>
      </c>
      <c r="G53" s="8">
        <v>0</v>
      </c>
      <c r="H53" s="8">
        <v>0</v>
      </c>
      <c r="I53" s="8">
        <v>3.2085465783781256E-2</v>
      </c>
      <c r="J53" s="8">
        <v>0.31270708897571065</v>
      </c>
      <c r="K53" s="8">
        <v>3.1045977557038148E-4</v>
      </c>
      <c r="L53" s="8">
        <v>0</v>
      </c>
      <c r="M53" s="8">
        <v>0</v>
      </c>
      <c r="N53" s="8">
        <v>6.4554416650771426E-4</v>
      </c>
      <c r="O53" s="8">
        <v>0</v>
      </c>
      <c r="P53" s="8">
        <v>0</v>
      </c>
      <c r="Q53" s="8">
        <v>0</v>
      </c>
      <c r="R53" s="8">
        <v>0.22874976924099022</v>
      </c>
      <c r="S53" s="8">
        <v>5666.7201162454894</v>
      </c>
      <c r="T53" s="8">
        <v>0.43102081559554922</v>
      </c>
      <c r="U53" s="8">
        <v>3.1853098128216027E-4</v>
      </c>
      <c r="V53" s="8">
        <v>8.3202361363228993E-5</v>
      </c>
      <c r="W53" s="8">
        <v>0</v>
      </c>
      <c r="X53" s="8">
        <v>0</v>
      </c>
      <c r="Y53" s="8">
        <v>401.27575597174933</v>
      </c>
      <c r="Z53" s="8">
        <v>5.4310060964112179E-3</v>
      </c>
      <c r="AA53" s="8">
        <v>0</v>
      </c>
      <c r="AB53" s="8">
        <v>0</v>
      </c>
      <c r="AC53" s="8">
        <v>0</v>
      </c>
      <c r="AD53" s="8">
        <v>0</v>
      </c>
      <c r="AE53" s="8">
        <v>8.646148010349545E-5</v>
      </c>
      <c r="AF53" s="8">
        <v>0</v>
      </c>
      <c r="AG53" s="8">
        <v>2.0229085320440068E-2</v>
      </c>
      <c r="AH53" s="8">
        <v>0</v>
      </c>
      <c r="AI53" s="8">
        <v>2.7587096638810225E-3</v>
      </c>
      <c r="AJ53" s="8">
        <v>4.349019164423508E-5</v>
      </c>
      <c r="AK53" s="8">
        <v>0</v>
      </c>
      <c r="AL53" s="8">
        <v>4.1329112497399149E-5</v>
      </c>
      <c r="AM53" s="8">
        <v>91.829218167405557</v>
      </c>
      <c r="AN53" s="8">
        <v>3.1468721013398447E-3</v>
      </c>
      <c r="AO53" s="8">
        <v>0.26376811449499876</v>
      </c>
      <c r="AP53" s="8">
        <v>1.0108880220489503E-3</v>
      </c>
      <c r="AQ53" s="8">
        <v>6.5633422389242844</v>
      </c>
      <c r="AR53" s="8">
        <v>0</v>
      </c>
      <c r="AS53" s="8">
        <v>3.3035346591543573</v>
      </c>
      <c r="AT53" s="8">
        <v>1.4161280105053845E-5</v>
      </c>
      <c r="AU53" s="8">
        <v>9.4407429032888164E-4</v>
      </c>
      <c r="AV53" s="8">
        <v>5.1097791486225353E-3</v>
      </c>
      <c r="AW53" s="8">
        <v>1.061254802731064E-4</v>
      </c>
      <c r="AX53" s="8">
        <v>0</v>
      </c>
      <c r="AY53" s="8">
        <v>0</v>
      </c>
      <c r="AZ53" s="8">
        <v>8.9403641486298525E-3</v>
      </c>
      <c r="BA53" s="8">
        <v>9.1447990370218157</v>
      </c>
      <c r="BB53" s="8">
        <v>4.2448548192947957</v>
      </c>
      <c r="BC53" s="8">
        <v>6271.7085941706946</v>
      </c>
      <c r="BD53" s="8">
        <v>12456.109810120983</v>
      </c>
    </row>
    <row r="54" spans="1:56" x14ac:dyDescent="0.3">
      <c r="A54" s="1" t="s">
        <v>49</v>
      </c>
      <c r="B54" s="8">
        <v>414.12397795131102</v>
      </c>
      <c r="C54" s="8">
        <v>826.05746533785646</v>
      </c>
      <c r="D54" s="8">
        <v>1595.949687798741</v>
      </c>
      <c r="E54" s="8">
        <v>499.28054166860187</v>
      </c>
      <c r="F54" s="8">
        <v>0</v>
      </c>
      <c r="G54" s="8">
        <v>42.440118815300352</v>
      </c>
      <c r="H54" s="8">
        <v>282.75303061765396</v>
      </c>
      <c r="I54" s="8">
        <v>2542.3824355880461</v>
      </c>
      <c r="J54" s="8">
        <v>68206.02917278836</v>
      </c>
      <c r="K54" s="8">
        <v>4920.8004266556336</v>
      </c>
      <c r="L54" s="8">
        <v>11.020854741003888</v>
      </c>
      <c r="M54" s="8">
        <v>495.39074014268527</v>
      </c>
      <c r="N54" s="8">
        <v>338.6989701454695</v>
      </c>
      <c r="O54" s="8">
        <v>219.13136761560776</v>
      </c>
      <c r="P54" s="8">
        <v>111.0408579762322</v>
      </c>
      <c r="Q54" s="8">
        <v>1433.0138682537954</v>
      </c>
      <c r="R54" s="8">
        <v>11449.318679821004</v>
      </c>
      <c r="S54" s="8">
        <v>25441.708494146707</v>
      </c>
      <c r="T54" s="8">
        <v>24.765795155760756</v>
      </c>
      <c r="U54" s="8">
        <v>485.0732808061349</v>
      </c>
      <c r="V54" s="8">
        <v>1967.2533766779263</v>
      </c>
      <c r="W54" s="8">
        <v>4.3412659636672037</v>
      </c>
      <c r="X54" s="8">
        <v>2990.9789453928997</v>
      </c>
      <c r="Y54" s="8">
        <v>9547.5561959177958</v>
      </c>
      <c r="Z54" s="8">
        <v>91199.65225871306</v>
      </c>
      <c r="AA54" s="8">
        <v>0</v>
      </c>
      <c r="AB54" s="8">
        <v>43.465193477231274</v>
      </c>
      <c r="AC54" s="8">
        <v>38.746366124943044</v>
      </c>
      <c r="AD54" s="8">
        <v>1.1599347094352217</v>
      </c>
      <c r="AE54" s="8">
        <v>254.41180573928463</v>
      </c>
      <c r="AF54" s="8">
        <v>1346.4986543749942</v>
      </c>
      <c r="AG54" s="8">
        <v>204.40754715338153</v>
      </c>
      <c r="AH54" s="8">
        <v>0</v>
      </c>
      <c r="AI54" s="8">
        <v>7564.6325565863399</v>
      </c>
      <c r="AJ54" s="8">
        <v>19.092099097085622</v>
      </c>
      <c r="AK54" s="8">
        <v>128.31113131820351</v>
      </c>
      <c r="AL54" s="8">
        <v>890.47620627253798</v>
      </c>
      <c r="AM54" s="8">
        <v>53.721310980262061</v>
      </c>
      <c r="AN54" s="8">
        <v>5606.83115510675</v>
      </c>
      <c r="AO54" s="8">
        <v>154.87875350713338</v>
      </c>
      <c r="AP54" s="8">
        <v>135.1503628788206</v>
      </c>
      <c r="AQ54" s="8">
        <v>254.83112856906493</v>
      </c>
      <c r="AR54" s="8">
        <v>1382.5270435774648</v>
      </c>
      <c r="AS54" s="8">
        <v>2478.6282010532095</v>
      </c>
      <c r="AT54" s="8">
        <v>455.29359107518661</v>
      </c>
      <c r="AU54" s="8">
        <v>119.99457430487999</v>
      </c>
      <c r="AV54" s="8">
        <v>2001.8259948969869</v>
      </c>
      <c r="AW54" s="8">
        <v>11355.111713107039</v>
      </c>
      <c r="AX54" s="8">
        <v>669.54233615515159</v>
      </c>
      <c r="AY54" s="8">
        <v>1025.648571882376</v>
      </c>
      <c r="AZ54" s="8">
        <v>0</v>
      </c>
      <c r="BA54" s="8">
        <v>32750.300691980949</v>
      </c>
      <c r="BB54" s="8">
        <v>29.801865335837075</v>
      </c>
      <c r="BC54" s="8">
        <v>7220.8032716193266</v>
      </c>
      <c r="BD54" s="8">
        <v>301234.85386957525</v>
      </c>
    </row>
    <row r="55" spans="1:56" x14ac:dyDescent="0.3">
      <c r="A55" s="1" t="s">
        <v>50</v>
      </c>
      <c r="B55" s="8">
        <v>1317.08757816858</v>
      </c>
      <c r="C55" s="8">
        <v>104.42996388831803</v>
      </c>
      <c r="D55" s="8">
        <v>283.73929127154224</v>
      </c>
      <c r="E55" s="8">
        <v>405.9111300314143</v>
      </c>
      <c r="F55" s="8">
        <v>0</v>
      </c>
      <c r="G55" s="8">
        <v>5.5348052024309338</v>
      </c>
      <c r="H55" s="8">
        <v>0</v>
      </c>
      <c r="I55" s="8">
        <v>28010.272041337605</v>
      </c>
      <c r="J55" s="8">
        <v>53396.016323654629</v>
      </c>
      <c r="K55" s="8">
        <v>9513.4198643609998</v>
      </c>
      <c r="L55" s="8">
        <v>618.7980681718094</v>
      </c>
      <c r="M55" s="8">
        <v>0</v>
      </c>
      <c r="N55" s="8">
        <v>0</v>
      </c>
      <c r="O55" s="8">
        <v>114.96274331346703</v>
      </c>
      <c r="P55" s="8">
        <v>14.004286427292213</v>
      </c>
      <c r="Q55" s="8">
        <v>24.806259358210273</v>
      </c>
      <c r="R55" s="8">
        <v>1803.500014679546</v>
      </c>
      <c r="S55" s="8">
        <v>45753.449311529315</v>
      </c>
      <c r="T55" s="8">
        <v>0</v>
      </c>
      <c r="U55" s="8">
        <v>5.7106367986847131</v>
      </c>
      <c r="V55" s="8">
        <v>13788.379231378998</v>
      </c>
      <c r="W55" s="8">
        <v>19.867414344851888</v>
      </c>
      <c r="X55" s="8">
        <v>94.676756407621625</v>
      </c>
      <c r="Y55" s="8">
        <v>319.95904406799571</v>
      </c>
      <c r="Z55" s="8">
        <v>91730.030474736515</v>
      </c>
      <c r="AA55" s="8">
        <v>0</v>
      </c>
      <c r="AB55" s="8">
        <v>0</v>
      </c>
      <c r="AC55" s="8">
        <v>12.448254602037522</v>
      </c>
      <c r="AD55" s="8">
        <v>262.14468160065769</v>
      </c>
      <c r="AE55" s="8">
        <v>170.65779043480816</v>
      </c>
      <c r="AF55" s="8">
        <v>0</v>
      </c>
      <c r="AG55" s="8">
        <v>12986.195032441798</v>
      </c>
      <c r="AH55" s="8">
        <v>0</v>
      </c>
      <c r="AI55" s="8">
        <v>1186.9224039223748</v>
      </c>
      <c r="AJ55" s="8">
        <v>1378.6582014620828</v>
      </c>
      <c r="AK55" s="8">
        <v>144.17412876897333</v>
      </c>
      <c r="AL55" s="8">
        <v>694.8413434720062</v>
      </c>
      <c r="AM55" s="8">
        <v>269.40668212912135</v>
      </c>
      <c r="AN55" s="8">
        <v>102.36044156072929</v>
      </c>
      <c r="AO55" s="8">
        <v>25.117465723261212</v>
      </c>
      <c r="AP55" s="8">
        <v>848.1851677872055</v>
      </c>
      <c r="AQ55" s="8">
        <v>75.366401456210923</v>
      </c>
      <c r="AR55" s="8">
        <v>0</v>
      </c>
      <c r="AS55" s="8">
        <v>1182.9794192771794</v>
      </c>
      <c r="AT55" s="8">
        <v>0</v>
      </c>
      <c r="AU55" s="8">
        <v>6.6520360529638012</v>
      </c>
      <c r="AV55" s="8">
        <v>365.76239687619278</v>
      </c>
      <c r="AW55" s="8">
        <v>109.40770969730778</v>
      </c>
      <c r="AX55" s="8">
        <v>338.973752972608</v>
      </c>
      <c r="AY55" s="8">
        <v>1015.9720795044187</v>
      </c>
      <c r="AZ55" s="8">
        <v>2004.2670209330322</v>
      </c>
      <c r="BA55" s="8">
        <v>0</v>
      </c>
      <c r="BB55" s="8">
        <v>154.02069815918503</v>
      </c>
      <c r="BC55" s="8">
        <v>46709.296321305897</v>
      </c>
      <c r="BD55" s="8">
        <v>317368.36466926988</v>
      </c>
    </row>
    <row r="56" spans="1:56" x14ac:dyDescent="0.3">
      <c r="A56" s="1" t="s">
        <v>229</v>
      </c>
      <c r="B56" s="8">
        <v>0.24579617654618532</v>
      </c>
      <c r="C56" s="8">
        <v>4.3406022950637682E-2</v>
      </c>
      <c r="D56" s="8">
        <v>346.37901375698851</v>
      </c>
      <c r="E56" s="8">
        <v>3.9473288136291278</v>
      </c>
      <c r="F56" s="8">
        <v>0</v>
      </c>
      <c r="G56" s="8">
        <v>0</v>
      </c>
      <c r="H56" s="8">
        <v>28.942191949737236</v>
      </c>
      <c r="I56" s="8">
        <v>68.888079422372115</v>
      </c>
      <c r="J56" s="8">
        <v>68.404481484370876</v>
      </c>
      <c r="K56" s="8">
        <v>0.66656279266966623</v>
      </c>
      <c r="L56" s="8">
        <v>0</v>
      </c>
      <c r="M56" s="8">
        <v>0</v>
      </c>
      <c r="N56" s="8">
        <v>1.0554167577737721E-4</v>
      </c>
      <c r="O56" s="8">
        <v>0</v>
      </c>
      <c r="P56" s="8">
        <v>0</v>
      </c>
      <c r="Q56" s="8">
        <v>0</v>
      </c>
      <c r="R56" s="8">
        <v>457.3285226976069</v>
      </c>
      <c r="S56" s="8">
        <v>3.4099006948869532</v>
      </c>
      <c r="T56" s="8">
        <v>0</v>
      </c>
      <c r="U56" s="8">
        <v>5.2077449221485358E-5</v>
      </c>
      <c r="V56" s="8">
        <v>0.17863698524259206</v>
      </c>
      <c r="W56" s="8">
        <v>0</v>
      </c>
      <c r="X56" s="8">
        <v>0</v>
      </c>
      <c r="Y56" s="8">
        <v>65.701672169520705</v>
      </c>
      <c r="Z56" s="8">
        <v>21.573169748726041</v>
      </c>
      <c r="AA56" s="8">
        <v>0</v>
      </c>
      <c r="AB56" s="8">
        <v>0</v>
      </c>
      <c r="AC56" s="8">
        <v>0</v>
      </c>
      <c r="AD56" s="8">
        <v>0</v>
      </c>
      <c r="AE56" s="8">
        <v>0.18563437253749315</v>
      </c>
      <c r="AF56" s="8">
        <v>0</v>
      </c>
      <c r="AG56" s="8">
        <v>43.432214622884892</v>
      </c>
      <c r="AH56" s="8">
        <v>0</v>
      </c>
      <c r="AI56" s="8">
        <v>29437.208605709577</v>
      </c>
      <c r="AJ56" s="8">
        <v>9.3374233563305889E-2</v>
      </c>
      <c r="AK56" s="8">
        <v>0</v>
      </c>
      <c r="AL56" s="8">
        <v>8.8734357274506015E-2</v>
      </c>
      <c r="AM56" s="8">
        <v>0</v>
      </c>
      <c r="AN56" s="8">
        <v>5.1449021192342341E-4</v>
      </c>
      <c r="AO56" s="8">
        <v>1.3058740696978289E-4</v>
      </c>
      <c r="AP56" s="8">
        <v>2.1703949950208861</v>
      </c>
      <c r="AQ56" s="8">
        <v>0</v>
      </c>
      <c r="AR56" s="8">
        <v>0</v>
      </c>
      <c r="AS56" s="8">
        <v>1.2590388339306016</v>
      </c>
      <c r="AT56" s="8">
        <v>3.0404526310243887E-2</v>
      </c>
      <c r="AU56" s="8">
        <v>1.5434913338103511E-4</v>
      </c>
      <c r="AV56" s="8">
        <v>4.4003691267709302</v>
      </c>
      <c r="AW56" s="8">
        <v>39.715272968537718</v>
      </c>
      <c r="AX56" s="8">
        <v>0</v>
      </c>
      <c r="AY56" s="8">
        <v>0</v>
      </c>
      <c r="AZ56" s="8">
        <v>55.471649933969424</v>
      </c>
      <c r="BA56" s="8">
        <v>19634.050090132412</v>
      </c>
      <c r="BB56" s="8">
        <v>0</v>
      </c>
      <c r="BC56" s="8">
        <v>222.92774788984718</v>
      </c>
      <c r="BD56" s="8">
        <v>50506.743251463762</v>
      </c>
    </row>
    <row r="57" spans="1:56" x14ac:dyDescent="0.3">
      <c r="A57" s="1" t="s">
        <v>51</v>
      </c>
      <c r="B57" s="8">
        <v>1556.5465510579759</v>
      </c>
      <c r="C57" s="8">
        <v>1319.3840956477445</v>
      </c>
      <c r="D57" s="8">
        <v>304.56725325727649</v>
      </c>
      <c r="E57" s="8">
        <v>118.67700080918782</v>
      </c>
      <c r="F57" s="8">
        <v>0</v>
      </c>
      <c r="G57" s="8">
        <v>373.62588875829874</v>
      </c>
      <c r="H57" s="8">
        <v>2.498885022223922E-2</v>
      </c>
      <c r="I57" s="8">
        <v>3031.8243237134966</v>
      </c>
      <c r="J57" s="8">
        <v>17966.581474568731</v>
      </c>
      <c r="K57" s="8">
        <v>1024.4333921123823</v>
      </c>
      <c r="L57" s="8">
        <v>155.44080604810685</v>
      </c>
      <c r="M57" s="8">
        <v>200.93021789591603</v>
      </c>
      <c r="N57" s="8">
        <v>697.54881548564663</v>
      </c>
      <c r="O57" s="8">
        <v>54.084384338153455</v>
      </c>
      <c r="P57" s="8">
        <v>5.632064468902011E-3</v>
      </c>
      <c r="Q57" s="8">
        <v>59.28317899106306</v>
      </c>
      <c r="R57" s="8">
        <v>11549.052267103587</v>
      </c>
      <c r="S57" s="8">
        <v>5924.7753148710526</v>
      </c>
      <c r="T57" s="8">
        <v>6.7354148221759944</v>
      </c>
      <c r="U57" s="8">
        <v>53.40919226073791</v>
      </c>
      <c r="V57" s="8">
        <v>10928.399456960145</v>
      </c>
      <c r="W57" s="8">
        <v>1.1360248225758425</v>
      </c>
      <c r="X57" s="8">
        <v>79.477970454817907</v>
      </c>
      <c r="Y57" s="8">
        <v>24965.690279655224</v>
      </c>
      <c r="Z57" s="8">
        <v>4950.6039483735412</v>
      </c>
      <c r="AA57" s="8">
        <v>0</v>
      </c>
      <c r="AB57" s="8">
        <v>2.3641491355577138</v>
      </c>
      <c r="AC57" s="8">
        <v>460.02781373282778</v>
      </c>
      <c r="AD57" s="8">
        <v>3.1784967341809298</v>
      </c>
      <c r="AE57" s="8">
        <v>30.105012290790931</v>
      </c>
      <c r="AF57" s="8">
        <v>104.72843746600292</v>
      </c>
      <c r="AG57" s="8">
        <v>68.292951956956159</v>
      </c>
      <c r="AH57" s="8">
        <v>0</v>
      </c>
      <c r="AI57" s="8">
        <v>13011.748905132183</v>
      </c>
      <c r="AJ57" s="8">
        <v>137.24975569805852</v>
      </c>
      <c r="AK57" s="8">
        <v>969.40002293052919</v>
      </c>
      <c r="AL57" s="8">
        <v>16038.751356544184</v>
      </c>
      <c r="AM57" s="8">
        <v>6.5856065340947785</v>
      </c>
      <c r="AN57" s="8">
        <v>134.4703978142818</v>
      </c>
      <c r="AO57" s="8">
        <v>5.6395482618549817</v>
      </c>
      <c r="AP57" s="8">
        <v>697.26464870057248</v>
      </c>
      <c r="AQ57" s="8">
        <v>26.900905070207507</v>
      </c>
      <c r="AR57" s="8">
        <v>495.81998067994721</v>
      </c>
      <c r="AS57" s="8">
        <v>736.77672104471503</v>
      </c>
      <c r="AT57" s="8">
        <v>40.602269470882327</v>
      </c>
      <c r="AU57" s="8">
        <v>15.151062228439027</v>
      </c>
      <c r="AV57" s="8">
        <v>1009.6331606538132</v>
      </c>
      <c r="AW57" s="8">
        <v>319.68144550113038</v>
      </c>
      <c r="AX57" s="8">
        <v>9.4007886789962232</v>
      </c>
      <c r="AY57" s="8">
        <v>3357.0705340816921</v>
      </c>
      <c r="AZ57" s="8">
        <v>46454.151860428465</v>
      </c>
      <c r="BA57" s="8">
        <v>1621.9798044269835</v>
      </c>
      <c r="BB57" s="8">
        <v>15.369280275373844</v>
      </c>
      <c r="BC57" s="8">
        <v>0</v>
      </c>
      <c r="BD57" s="8">
        <v>171094.58278839526</v>
      </c>
    </row>
    <row r="58" spans="1:56" x14ac:dyDescent="0.3">
      <c r="A58" s="1" t="s">
        <v>52</v>
      </c>
      <c r="B58" s="8">
        <v>725080.09934034676</v>
      </c>
      <c r="C58" s="8">
        <v>227482.85026114283</v>
      </c>
      <c r="D58" s="8">
        <v>456747.28925877111</v>
      </c>
      <c r="E58" s="8">
        <v>65778.32782339085</v>
      </c>
      <c r="F58" s="8">
        <v>234.83527225395781</v>
      </c>
      <c r="G58" s="8">
        <v>21655.127263534527</v>
      </c>
      <c r="H58" s="8">
        <v>3382.4528633838095</v>
      </c>
      <c r="I58" s="8">
        <v>429192.50605808181</v>
      </c>
      <c r="J58" s="8">
        <v>4278662.5969539238</v>
      </c>
      <c r="K58" s="8">
        <v>858906.83380482835</v>
      </c>
      <c r="L58" s="8">
        <v>22802.576274148305</v>
      </c>
      <c r="M58" s="8">
        <v>31865.149255981065</v>
      </c>
      <c r="N58" s="8">
        <v>267746.42279038683</v>
      </c>
      <c r="O58" s="8">
        <v>75104.96746649078</v>
      </c>
      <c r="P58" s="8">
        <v>10839.979879225224</v>
      </c>
      <c r="Q58" s="8">
        <v>35888.857514114745</v>
      </c>
      <c r="R58" s="8">
        <v>1259282.5182319439</v>
      </c>
      <c r="S58" s="8">
        <v>2921040.9394204635</v>
      </c>
      <c r="T58" s="8">
        <v>57105.391968731441</v>
      </c>
      <c r="U58" s="8">
        <v>115120.73112074485</v>
      </c>
      <c r="V58" s="8">
        <v>949578.00326435501</v>
      </c>
      <c r="W58" s="8">
        <v>133148.9562615068</v>
      </c>
      <c r="X58" s="8">
        <v>20994.228789755954</v>
      </c>
      <c r="Y58" s="8">
        <v>627872.23571375513</v>
      </c>
      <c r="Z58" s="8">
        <v>11501455.101358205</v>
      </c>
      <c r="AA58" s="8">
        <v>50.240206095501868</v>
      </c>
      <c r="AB58" s="8">
        <v>4169.9709855505234</v>
      </c>
      <c r="AC58" s="8">
        <v>18368.89023400965</v>
      </c>
      <c r="AD58" s="8">
        <v>40587.038062284075</v>
      </c>
      <c r="AE58" s="8">
        <v>620619.31337625452</v>
      </c>
      <c r="AF58" s="8">
        <v>27323.073678076209</v>
      </c>
      <c r="AG58" s="8">
        <v>195644.81219068359</v>
      </c>
      <c r="AH58" s="8">
        <v>19851.275220980024</v>
      </c>
      <c r="AI58" s="8">
        <v>2611851.3744719955</v>
      </c>
      <c r="AJ58" s="8">
        <v>27747.531789620407</v>
      </c>
      <c r="AK58" s="8">
        <v>16361.977169437583</v>
      </c>
      <c r="AL58" s="8">
        <v>668512.46820758819</v>
      </c>
      <c r="AM58" s="8">
        <v>465952.91065188125</v>
      </c>
      <c r="AN58" s="8">
        <v>342630.46087040671</v>
      </c>
      <c r="AO58" s="8">
        <v>80085.480797001699</v>
      </c>
      <c r="AP58" s="8">
        <v>945203.18450886896</v>
      </c>
      <c r="AQ58" s="8">
        <v>241913.58297095625</v>
      </c>
      <c r="AR58" s="8">
        <v>105156.57595616498</v>
      </c>
      <c r="AS58" s="8">
        <v>352207.82424773998</v>
      </c>
      <c r="AT58" s="8">
        <v>145486.77720876489</v>
      </c>
      <c r="AU58" s="8">
        <v>39967.896086195069</v>
      </c>
      <c r="AV58" s="8">
        <v>171107.26321584883</v>
      </c>
      <c r="AW58" s="8">
        <v>99875.674192838924</v>
      </c>
      <c r="AX58" s="8">
        <v>342432.78786894359</v>
      </c>
      <c r="AY58" s="8">
        <v>323938.53103228105</v>
      </c>
      <c r="AZ58" s="8">
        <v>3010779.5949508757</v>
      </c>
      <c r="BA58" s="8">
        <v>5010676.4397004126</v>
      </c>
      <c r="BB58" s="8">
        <v>426607.94812478614</v>
      </c>
      <c r="BC58" s="8">
        <v>3139423.3372155479</v>
      </c>
      <c r="BD58" s="8">
        <v>44591503.213401549</v>
      </c>
    </row>
    <row r="60" spans="1:56" x14ac:dyDescent="0.3">
      <c r="A60" s="7" t="s">
        <v>72</v>
      </c>
    </row>
    <row r="61" spans="1:56" x14ac:dyDescent="0.3">
      <c r="A61" s="6" t="s">
        <v>71</v>
      </c>
    </row>
    <row r="62" spans="1:56" x14ac:dyDescent="0.3">
      <c r="A62" s="1" t="s">
        <v>84</v>
      </c>
      <c r="B62" s="12" t="s">
        <v>56</v>
      </c>
      <c r="C62" s="12" t="s">
        <v>57</v>
      </c>
      <c r="D62" s="12" t="s">
        <v>66</v>
      </c>
      <c r="E62" s="12" t="s">
        <v>58</v>
      </c>
      <c r="F62" s="12" t="s">
        <v>59</v>
      </c>
      <c r="G62" s="12" t="s">
        <v>60</v>
      </c>
      <c r="H62" s="12" t="s">
        <v>61</v>
      </c>
    </row>
    <row r="63" spans="1:56" x14ac:dyDescent="0.3">
      <c r="A63" s="12" t="s">
        <v>62</v>
      </c>
      <c r="B63" s="13">
        <f>B4+AJ4+B38+AJ38</f>
        <v>3490.9052724434341</v>
      </c>
      <c r="C63" s="13">
        <f>SUM(C4,D4,G4,L4:U4,X4:Y4,AB4:AD4,AF4,AI4,AK4,AN4:AO4,AQ4,AT4:AW4,AZ4,AR4)+SUM(C38,D38,G38,L38:U38,X38:Y38,AB38:AD38,AF38,AI38,AK38,AN38:AO38,AQ38,AT38:AW38,AZ38,AR38)</f>
        <v>2025.561158388937</v>
      </c>
      <c r="D63" s="13">
        <f>SUM(F4,H4,V4:W4,AA4,AE4,AH4,AM4,AS4,AX4,BB4,AY4)+SUM(F38,H38,V38:W38,AA38,AE38,AH38,AM38,AS38,AX38,BB38,AY38)</f>
        <v>2103.9430810751737</v>
      </c>
      <c r="E63" s="13">
        <f>SUM(E4,I4,AG4,BA4)+SUM(E38,I38,AG38,BA38)</f>
        <v>8086.545250238144</v>
      </c>
      <c r="F63" s="13">
        <f>SUM(J4:K4,Z4,AL4,AP4)+SUM(J38:K38,Z38,AL38,AP38)</f>
        <v>38516.813182953541</v>
      </c>
      <c r="G63" s="13">
        <f>BC4+BC38</f>
        <v>7317.3166002822854</v>
      </c>
      <c r="H63" s="13">
        <f>SUM(B63:G63)</f>
        <v>61541.084545381513</v>
      </c>
    </row>
    <row r="64" spans="1:56" x14ac:dyDescent="0.3">
      <c r="A64" s="12" t="s">
        <v>63</v>
      </c>
      <c r="B64" s="13">
        <f>B69-SUM(B65:B68,B63)</f>
        <v>29569.095293319318</v>
      </c>
      <c r="C64" s="13">
        <f t="shared" ref="C64:H64" si="0">C69-SUM(C65:C68,C63)</f>
        <v>6902263.9560219264</v>
      </c>
      <c r="D64" s="13">
        <f t="shared" si="0"/>
        <v>245759.36069030222</v>
      </c>
      <c r="E64" s="13">
        <f t="shared" si="0"/>
        <v>428389.99651831202</v>
      </c>
      <c r="F64" s="13">
        <f t="shared" si="0"/>
        <v>1118125.82533383</v>
      </c>
      <c r="G64" s="13">
        <f t="shared" si="0"/>
        <v>570515.20538441278</v>
      </c>
      <c r="H64" s="13">
        <f t="shared" si="0"/>
        <v>9294623.4392421022</v>
      </c>
    </row>
    <row r="65" spans="1:8" x14ac:dyDescent="0.3">
      <c r="A65" s="12" t="s">
        <v>65</v>
      </c>
      <c r="B65" s="13">
        <f>B8+AJ8+B10+AJ10+B24+AJ24+B25+AJ25+B29+AJ29+B33+AJ33+B36+AJ36+B41+AJ41+B47+AJ47+B52+AJ52+B53+AJ53+B56+AJ56</f>
        <v>2099.4798463695975</v>
      </c>
      <c r="C65" s="13">
        <f>SUM(C8,D8,G8,L8:U8,X8:Y8,AB8:AD8,AF8,AI8,AK8,AN8:AO8,AQ8,AT8:AW8,AZ8,AR8)+SUM(C10,D10,G10,L10:U10,X10:Y10,AB10:AD10,AF10,AI10,AK10,AN10:AO10,AQ10,AT10:AW10,AZ10,AR10)+SUM(C24,D24,G24,L24:U24,X24:Y24,AB24:AD24,AF24,AI24,AK24,AN24:AO24,AQ24,AT24:AW24,AZ24,AR24)+SUM(C25,D25,G25,L25:U25,X25:Y25,AB25:AD25,AF25,AI25,AK25,AN25:AO25,AQ25,AT25:AW25,AZ25,AR25)+SUM(C29,D29,G29,L29:U29,X29:Y29,AB29:AD29,AF29,AI29,AK29,AN29:AO29,AQ29,AT29:AW29,AZ29,AR29)+SUM(C33,D33,G33,L33:U33,X33:Y33,AB33:AD33,AF33,AI33,AK33,AN33:AO33,AQ33,AT33:AW33,AZ33,AR33)+SUM(C36,D36,G36,L36:U36,X36:Y36,AB36:AD36,AF36,AI36,AK36,AN36:AO36,AQ36,AT36:AW36,AZ36,AR36)+SUM(C41,D41,G41,L41:U41,X41:Y41,AB41:AD41,AF41,AI41,AK41,AN41:AO41,AQ41,AT41:AW41,AZ41,AR41)+SUM(C47,D47,G47,L47:U47,X47:Y47,AB47:AD47,AF47,AI47,AK47,AN47:AO47,AQ47,AT47:AW47,AZ47,AR47)+SUM(C52,D52,G52,L52:U52,X52:Y52,AB52:AD52,AF52,AI52,AK52,AN52:AO52,AQ52,AT52:AW52,AZ52,AR52)+SUM(C53,D53,G53,L53:U53,X53:Y53,AB53:AD53,AF53,AI53,AK53,AN53:AO53,AQ53,AT53:AW53,AZ53,AR53)+SUM(C56,D56,G56,L56:U56,X56:Y56,AB56:AD56,AF56,AI56,AK56,AN56:AO56,AQ56,AT56:AW56,AZ56,AR56)</f>
        <v>271860.14110402623</v>
      </c>
      <c r="D65" s="13">
        <f>SUM(F8,H8,V8:W8,AA8,AE8,AH8,AM8,AS8,AX8,BB8,AY8)+SUM(F10,H10,V10:W10,AA10,AE10,AH10,AM10,AS10,AX10,BB10,AY10)+SUM(F24,H24,V24:W24,AA24,AE24,AH24,AM24,AS24,AX24,BB24,AY24)+SUM(F25,H25,V25:W25,AA25,AE25,AH25,AM25,AS25,AX25,BB25,AY25)+SUM(F29,H29,V29:W29,AA29,AE29,AH29,AM29,AS29,AX29,BB29,AY29)+SUM(F33,H33,V33:W33,AA33,AE33,AH33,AM33,AS33,AX33,BB33,AY33)+SUM(F36,H36,V36:W36,AA36,AE36,AH36,AM36,AS36,AX36,BB36,AY36)+SUM(F41,H41,V41:W41,AA41,AE41,AH41,AM41,AS41,AX41,BB41,AY41)+SUM(F47,H47,V47:W47,AA47,AE47,AH47,AM47,AS47,AX47,BB47,AY47)+SUM(F52,H52,V52:W52,AA52,AE52,AH52,AM52,AS52,AX52,BB52,AY52)+SUM(F53,H53,V53:W53,AA53,AE53,AH53,AM53,AS53,AX53,BB53,AY53)+SUM(F56,H56,V56:W56,AA56,AE56,AH56,AM56,AS56,AX56,BB56,AY56)</f>
        <v>27042.9344355592</v>
      </c>
      <c r="E65" s="13">
        <f>SUM(E8,I8,AG8,BA8)+SUM(E10,I10,AG10,BA10)+SUM(E24,I24,AG24,BA24)+SUM(E25,I25,AG25,BA25)+SUM(E29,I29,AG29,BA29)+SUM(E33,I33,AG33,BA33)+SUM(E36,I36,AG36,BA36)+SUM(E41,I41,AG41,BA41)+SUM(E47,I47,AG47,BA47)+SUM(E52,I52,AG52,BA52)+SUM(E53,I53,AG53,BA53)+SUM(E56,I56,AG56,BA56)</f>
        <v>468374.30207545438</v>
      </c>
      <c r="F65" s="13">
        <f>SUM(J8:K8,Z8,AL8,AP8)+SUM(J10:K10,Z10,AL10,AP10)+SUM(J24:K24,Z24,AL24,AP24)+SUM(J25:K25,Z25,AL25,AP25)+SUM(J29:K29,Z29,AL29,AP29)+SUM(J33:K33,Z33,AL33,AP33)+SUM(J36:K36,Z36,AL36,AP36)+SUM(J41:K41,Z41,AL41,AP41)+SUM(J47:K47,Z47,AL47,AP47)+SUM(J52:K52,Z52,AL52,AP52)+SUM(J53:K53,Z53,AL53,AP53)+SUM(J56:K56,Z56,AL56,AP56)</f>
        <v>1746078.9556194965</v>
      </c>
      <c r="G65" s="13">
        <f>BC8+BC10+BC24+BC25+BC29+BC33+BC36+BC41+BC47+BC52+BC53+BC56</f>
        <v>29604.698000500139</v>
      </c>
      <c r="H65" s="13">
        <f>SUM(B65:G65)</f>
        <v>2545060.5110814059</v>
      </c>
    </row>
    <row r="66" spans="1:8" x14ac:dyDescent="0.3">
      <c r="A66" s="12" t="s">
        <v>64</v>
      </c>
      <c r="B66" s="13">
        <f>B7+AJ7+B11+AJ11+B35+AJ35+B55+AJ55</f>
        <v>2916.3741502137937</v>
      </c>
      <c r="C66" s="13">
        <f>SUM(C7,D7,G7,L7:U7,X7:Y7,AB7:AD7,AF7,AI7,AK7,AN7:AO7,AQ7,AT7:AW7,AZ7,AR7)+SUM(C11,D11,G11,L11:U11,X11:Y11,AB11:AD11,AF11,AI11,AK11,AN11:AO11,AQ11,AT11:AW11,AZ11,AR11)+SUM(C35,D35,G35,L35:U35,X35:Y35,AB35:AD35,AF35,AI35,AK35,AN35:AO35,AQ35,AT35:AW35,AZ35,AR35)+SUM(C55,D55,G55,L55:U55,X55:Y55,AB55:AD55,AF55,AI55,AK55,AN55:AO55,AQ55,AT55:AW55,AZ55,AR55)</f>
        <v>82610.528560131032</v>
      </c>
      <c r="D66" s="13">
        <f>SUM(F7,H7,V7:W7,AA7,AE7,AH7,AM7,AS7,AX7,BB7,AY7)+SUM(F11,H11,V11:W11,AA11,AE11,AH11,AM11,AS11,AX11,BB11,AY11)+SUM(F35,H35,V35:W35,AA35,AE35,AH35,AM35,AS35,AX35,BB35,AY35)+SUM(F55,H55,V55:W55,AA55,AE55,AH55,AM55,AS55,AX55,BB55,AY55)</f>
        <v>26922.346681236289</v>
      </c>
      <c r="E66" s="13">
        <f>SUM(E7,I7,AG7,BA7)+SUM(E11,I11,AG11,BA11)+SUM(E35,I35,AG35,BA35)+SUM(E55,I55,AG55,BA55)</f>
        <v>177634.86003100249</v>
      </c>
      <c r="F66" s="13">
        <f>SUM(J7:K7,Z7,AL7,AP7)+SUM(J11:K11,Z11,AL11,AP11)+SUM(J35:K35,Z35,AL35,AP35)+SUM(J55:K55,Z55,AL55,AP55)</f>
        <v>168959.62829400934</v>
      </c>
      <c r="G66" s="13">
        <f>BC7+BC11+BC35+BC55</f>
        <v>55216.113895852424</v>
      </c>
      <c r="H66" s="13">
        <f>SUM(B66:G66)</f>
        <v>514259.85161244537</v>
      </c>
    </row>
    <row r="67" spans="1:8" x14ac:dyDescent="0.3">
      <c r="A67" s="12" t="s">
        <v>59</v>
      </c>
      <c r="B67" s="13">
        <f>B12+AJ12+B13+AJ13+B28+AJ28+B40+AJ40+B44+AJ44</f>
        <v>713057.98026086495</v>
      </c>
      <c r="C67" s="13">
        <f>SUM(C12,D12,G12,L12:U12,X12:Y12,AB12:AD12,AF12,AI12,AK12,AN12:AO12,AQ12,AT12:AW12,AZ12,AR12)+SUM(C13,D13,G13,L13:U13,X13:Y13,AB13:AD13,AF13,AI13,AK13,AN13:AO13,AQ13,AT13:AW13,AZ13,AR13)+SUM(C28,D28,G28,L28:U28,X28:Y28,AB28:AD28,AF28,AI28,AK28,AN28:AO28,AQ28,AT28:AW28,AZ28,AR28)+SUM(C40,D40,G40,L40:U40,X40:Y40,AB40:AD40,AF40,AI40,AK40,AN40:AO40,AQ40,AT40:AW40,AZ40,AR40)+SUM(C44,D44,G44,L44:U44,X44:Y44,AB44:AD44,AF44,AI44,AK44,AN44:AO44,AQ44,AT44:AW44,AZ44,AR44)</f>
        <v>5739657.2000482297</v>
      </c>
      <c r="D67" s="13">
        <f>SUM(F12,H12,V12:W12,AA12,AE12,AH12,AM12,AS12,AX12,BB12,AY12)+SUM(F13,H13,V13:W13,AA13,AE13,AH13,AM13,AS13,AX13,BB13,AY13)+SUM(F28,H28,V28:W28,AA28,AE28,AH28,AM28,AS28,AX28,BB28,AY28)+SUM(F40,H40,V40:W40,AA40,AE40,AH40,AM40,AS40,AX40,BB40,AY40)+SUM(F44,H44,V44:W44,AA44,AE44,AH44,AM44,AS44,AX44,BB44,AY44)</f>
        <v>3321091.6250887499</v>
      </c>
      <c r="E67" s="13">
        <f>SUM(E12,I12,AG12,BA12)+SUM(E13,I13,AG13,BA13)+SUM(E28,I28,AG28,BA28)+SUM(E40,I40,AG40,BA40)+SUM(E44,I44,AG44,BA44)</f>
        <v>4613965.6078166543</v>
      </c>
      <c r="F67" s="13">
        <f>SUM(J12:K12,Z12,AL12,AP12)+SUM(J13:K13,Z13,AL13,AP13)+SUM(J28:K28,Z28,AL28,AP28)+SUM(J40:K40,Z40,AL40,AP40)+SUM(J44:K44,Z44,AL44,AP44)</f>
        <v>15140381.327582821</v>
      </c>
      <c r="G67" s="13">
        <f>BC12+BC13+BC28+BC40+BC44</f>
        <v>2476770.0033345004</v>
      </c>
      <c r="H67" s="13">
        <f>SUM(B67:G67)</f>
        <v>32004923.744131818</v>
      </c>
    </row>
    <row r="68" spans="1:8" x14ac:dyDescent="0.3">
      <c r="A68" s="12" t="s">
        <v>60</v>
      </c>
      <c r="B68" s="13">
        <f>B57+AJ57</f>
        <v>1693.7963067560345</v>
      </c>
      <c r="C68" s="13">
        <f>SUM(C57,D57,G57,L57:U57,X57:Y57,AB57:AD57,AF57,AI57,AK57,AN57:AO57,AQ57,AT57:AW57,AZ57,AR57)</f>
        <v>108797.50916689457</v>
      </c>
      <c r="D68" s="13">
        <f>SUM(F57,H57,V57:W57,AA57,AE57,AH57,AM57,AS57,AX57,BB57,AY57)</f>
        <v>15084.868413538607</v>
      </c>
      <c r="E68" s="13">
        <f>SUM(E57,I57,AG57,BA57)</f>
        <v>4840.7740809066245</v>
      </c>
      <c r="F68" s="13">
        <f>SUM(J57:K57,Z57,AL57,AP57)</f>
        <v>40677.634820299412</v>
      </c>
      <c r="G68" s="13">
        <f>BC57</f>
        <v>0</v>
      </c>
      <c r="H68" s="13">
        <f>SUM(B68:G68)</f>
        <v>171094.58278839526</v>
      </c>
    </row>
    <row r="69" spans="1:8" x14ac:dyDescent="0.3">
      <c r="A69" s="12" t="s">
        <v>61</v>
      </c>
      <c r="B69" s="13">
        <f>B58+AJ58</f>
        <v>752827.63112996717</v>
      </c>
      <c r="C69" s="13">
        <f>SUM(C58,D58,G58,L58:U58,X58:Y58,AB58:AD58,AF58,AI58,AK58,AN58:AO58,AQ58,AT58:AW58,AZ58,AR58)</f>
        <v>13107214.896059597</v>
      </c>
      <c r="D69" s="13">
        <f>SUM(F58,H58,V58:W58,AA58,AE58,AH58,AM58,AS58,AX58,BB58,AY58)</f>
        <v>3638005.0783904614</v>
      </c>
      <c r="E69" s="13">
        <f>SUM(E58,I58,AG58,BA58)</f>
        <v>5701292.0857725684</v>
      </c>
      <c r="F69" s="13">
        <f>SUM(J58:K58,Z58,AL58,AP58)</f>
        <v>18252740.184833411</v>
      </c>
      <c r="G69" s="13">
        <f>BC58</f>
        <v>3139423.3372155479</v>
      </c>
      <c r="H69" s="13">
        <f>SUM(B69:G69)</f>
        <v>44591503.213401549</v>
      </c>
    </row>
  </sheetData>
  <phoneticPr fontId="2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BM298"/>
  <sheetViews>
    <sheetView workbookViewId="0">
      <selection activeCell="BF242" sqref="BF242"/>
    </sheetView>
  </sheetViews>
  <sheetFormatPr defaultRowHeight="14" x14ac:dyDescent="0.3"/>
  <cols>
    <col min="2" max="2" width="12" bestFit="1" customWidth="1"/>
    <col min="3" max="3" width="12.08203125" customWidth="1"/>
    <col min="4" max="4" width="12.33203125" customWidth="1"/>
    <col min="5" max="5" width="12.25" customWidth="1"/>
    <col min="6" max="6" width="12.75" customWidth="1"/>
    <col min="7" max="7" width="12" customWidth="1"/>
    <col min="8" max="8" width="11.33203125" customWidth="1"/>
    <col min="9" max="9" width="10.58203125" bestFit="1" customWidth="1"/>
    <col min="10" max="10" width="12" bestFit="1" customWidth="1"/>
    <col min="11" max="12" width="10.58203125" bestFit="1" customWidth="1"/>
    <col min="13" max="13" width="9.58203125" bestFit="1" customWidth="1"/>
    <col min="14" max="14" width="10.58203125" bestFit="1" customWidth="1"/>
    <col min="15" max="17" width="9.58203125" bestFit="1" customWidth="1"/>
    <col min="18" max="18" width="11.9140625" bestFit="1" customWidth="1"/>
    <col min="19" max="19" width="12" bestFit="1" customWidth="1"/>
    <col min="20" max="20" width="9.58203125" bestFit="1" customWidth="1"/>
    <col min="21" max="21" width="10.58203125" bestFit="1" customWidth="1"/>
    <col min="22" max="22" width="12" bestFit="1" customWidth="1"/>
    <col min="23" max="23" width="10.58203125" bestFit="1" customWidth="1"/>
    <col min="24" max="24" width="9.58203125" bestFit="1" customWidth="1"/>
    <col min="25" max="25" width="10.58203125" bestFit="1" customWidth="1"/>
    <col min="26" max="26" width="12" bestFit="1" customWidth="1"/>
    <col min="27" max="28" width="9" bestFit="1" customWidth="1"/>
    <col min="29" max="29" width="9.58203125" bestFit="1" customWidth="1"/>
    <col min="30" max="31" width="10.58203125" bestFit="1" customWidth="1"/>
    <col min="32" max="32" width="9.58203125" bestFit="1" customWidth="1"/>
    <col min="33" max="33" width="12" bestFit="1" customWidth="1"/>
    <col min="34" max="34" width="9.58203125" bestFit="1" customWidth="1"/>
    <col min="35" max="35" width="12" bestFit="1" customWidth="1"/>
    <col min="36" max="37" width="9.58203125" bestFit="1" customWidth="1"/>
    <col min="38" max="40" width="10.58203125" bestFit="1" customWidth="1"/>
    <col min="41" max="41" width="10.5" bestFit="1" customWidth="1"/>
    <col min="42" max="42" width="10.6640625" bestFit="1" customWidth="1"/>
    <col min="43" max="43" width="9.58203125" bestFit="1" customWidth="1"/>
    <col min="44" max="45" width="10.58203125" bestFit="1" customWidth="1"/>
    <col min="46" max="46" width="9.58203125" bestFit="1" customWidth="1"/>
    <col min="47" max="50" width="10.58203125" bestFit="1" customWidth="1"/>
    <col min="51" max="51" width="12" bestFit="1" customWidth="1"/>
    <col min="52" max="52" width="10.6640625" bestFit="1" customWidth="1"/>
    <col min="53" max="54" width="12" bestFit="1" customWidth="1"/>
    <col min="55" max="56" width="13" bestFit="1" customWidth="1"/>
    <col min="59" max="59" width="10.5" customWidth="1"/>
    <col min="60" max="60" width="11.4140625" customWidth="1"/>
    <col min="61" max="61" width="11.33203125" customWidth="1"/>
    <col min="62" max="62" width="12.83203125" customWidth="1"/>
    <col min="63" max="63" width="11.9140625" customWidth="1"/>
    <col min="64" max="64" width="12.5" customWidth="1"/>
    <col min="65" max="65" width="12.33203125" customWidth="1"/>
  </cols>
  <sheetData>
    <row r="1" spans="1:65" x14ac:dyDescent="0.3">
      <c r="A1" s="7" t="s">
        <v>339</v>
      </c>
      <c r="BF1" s="7" t="s">
        <v>340</v>
      </c>
    </row>
    <row r="2" spans="1:65" x14ac:dyDescent="0.3">
      <c r="A2" s="6" t="s">
        <v>74</v>
      </c>
      <c r="BF2" s="6" t="s">
        <v>74</v>
      </c>
    </row>
    <row r="3" spans="1:65" x14ac:dyDescent="0.3">
      <c r="A3" s="1" t="s">
        <v>67</v>
      </c>
      <c r="B3" s="15" t="s">
        <v>1</v>
      </c>
      <c r="C3" s="15" t="s">
        <v>2</v>
      </c>
      <c r="D3" s="15" t="s">
        <v>3</v>
      </c>
      <c r="E3" s="15" t="s">
        <v>4</v>
      </c>
      <c r="F3" s="15" t="s">
        <v>5</v>
      </c>
      <c r="G3" s="15" t="s">
        <v>6</v>
      </c>
      <c r="H3" s="15" t="s">
        <v>7</v>
      </c>
      <c r="I3" s="15" t="s">
        <v>8</v>
      </c>
      <c r="J3" s="15" t="s">
        <v>9</v>
      </c>
      <c r="K3" s="15" t="s">
        <v>360</v>
      </c>
      <c r="L3" s="15" t="s">
        <v>10</v>
      </c>
      <c r="M3" s="15" t="s">
        <v>11</v>
      </c>
      <c r="N3" s="15" t="s">
        <v>12</v>
      </c>
      <c r="O3" s="15" t="s">
        <v>13</v>
      </c>
      <c r="P3" s="15" t="s">
        <v>14</v>
      </c>
      <c r="Q3" s="15" t="s">
        <v>15</v>
      </c>
      <c r="R3" s="15" t="s">
        <v>16</v>
      </c>
      <c r="S3" s="15" t="s">
        <v>17</v>
      </c>
      <c r="T3" s="15" t="s">
        <v>18</v>
      </c>
      <c r="U3" s="15" t="s">
        <v>19</v>
      </c>
      <c r="V3" s="15" t="s">
        <v>20</v>
      </c>
      <c r="W3" s="15" t="s">
        <v>21</v>
      </c>
      <c r="X3" s="15" t="s">
        <v>22</v>
      </c>
      <c r="Y3" s="15" t="s">
        <v>23</v>
      </c>
      <c r="Z3" s="15" t="s">
        <v>24</v>
      </c>
      <c r="AA3" s="15" t="s">
        <v>25</v>
      </c>
      <c r="AB3" s="15" t="s">
        <v>26</v>
      </c>
      <c r="AC3" s="15" t="s">
        <v>27</v>
      </c>
      <c r="AD3" s="15" t="s">
        <v>28</v>
      </c>
      <c r="AE3" s="15" t="s">
        <v>29</v>
      </c>
      <c r="AF3" s="15" t="s">
        <v>30</v>
      </c>
      <c r="AG3" s="15" t="s">
        <v>31</v>
      </c>
      <c r="AH3" s="15" t="s">
        <v>32</v>
      </c>
      <c r="AI3" s="15" t="s">
        <v>33</v>
      </c>
      <c r="AJ3" s="16" t="s">
        <v>34</v>
      </c>
      <c r="AK3" s="15" t="s">
        <v>35</v>
      </c>
      <c r="AL3" s="15" t="s">
        <v>361</v>
      </c>
      <c r="AM3" s="15" t="s">
        <v>36</v>
      </c>
      <c r="AN3" s="15" t="s">
        <v>37</v>
      </c>
      <c r="AO3" s="15" t="s">
        <v>38</v>
      </c>
      <c r="AP3" s="15" t="s">
        <v>197</v>
      </c>
      <c r="AQ3" s="15" t="s">
        <v>40</v>
      </c>
      <c r="AR3" s="15" t="s">
        <v>41</v>
      </c>
      <c r="AS3" s="15" t="s">
        <v>42</v>
      </c>
      <c r="AT3" s="15" t="s">
        <v>43</v>
      </c>
      <c r="AU3" s="15" t="s">
        <v>44</v>
      </c>
      <c r="AV3" s="15" t="s">
        <v>45</v>
      </c>
      <c r="AW3" s="15" t="s">
        <v>46</v>
      </c>
      <c r="AX3" s="15" t="s">
        <v>47</v>
      </c>
      <c r="AY3" s="15" t="s">
        <v>48</v>
      </c>
      <c r="AZ3" s="15" t="s">
        <v>49</v>
      </c>
      <c r="BA3" s="15" t="s">
        <v>50</v>
      </c>
      <c r="BB3" s="15" t="s">
        <v>229</v>
      </c>
      <c r="BC3" s="16" t="s">
        <v>51</v>
      </c>
      <c r="BD3" s="15" t="s">
        <v>52</v>
      </c>
      <c r="BF3" s="1" t="s">
        <v>84</v>
      </c>
      <c r="BG3" s="12" t="s">
        <v>56</v>
      </c>
      <c r="BH3" s="12" t="s">
        <v>57</v>
      </c>
      <c r="BI3" s="12" t="s">
        <v>65</v>
      </c>
      <c r="BJ3" s="12" t="s">
        <v>58</v>
      </c>
      <c r="BK3" s="12" t="s">
        <v>59</v>
      </c>
      <c r="BL3" s="12" t="s">
        <v>60</v>
      </c>
      <c r="BM3" s="12" t="s">
        <v>61</v>
      </c>
    </row>
    <row r="4" spans="1:65" x14ac:dyDescent="0.3">
      <c r="A4" s="15" t="s">
        <v>1</v>
      </c>
      <c r="B4" s="14">
        <v>0</v>
      </c>
      <c r="C4" s="14">
        <v>7.2507255043847163</v>
      </c>
      <c r="D4" s="14">
        <v>83.24589391093464</v>
      </c>
      <c r="E4" s="14">
        <v>7.7126532310227294</v>
      </c>
      <c r="F4" s="14">
        <v>0</v>
      </c>
      <c r="G4" s="14">
        <v>0.67275683794499685</v>
      </c>
      <c r="H4" s="14">
        <v>533.74982874891555</v>
      </c>
      <c r="I4" s="14">
        <v>409.61933506103395</v>
      </c>
      <c r="J4" s="14">
        <v>9686.4445549531483</v>
      </c>
      <c r="K4" s="14">
        <v>1156.3251720016158</v>
      </c>
      <c r="L4" s="14">
        <v>0</v>
      </c>
      <c r="M4" s="14">
        <v>0</v>
      </c>
      <c r="N4" s="14">
        <v>5.0278712846015194</v>
      </c>
      <c r="O4" s="14">
        <v>5.5010841368940442</v>
      </c>
      <c r="P4" s="14">
        <v>1.7660557058477588E-2</v>
      </c>
      <c r="Q4" s="14">
        <v>0.15934354337163528</v>
      </c>
      <c r="R4" s="14">
        <v>100.99125271299923</v>
      </c>
      <c r="S4" s="14">
        <v>476.49793551097088</v>
      </c>
      <c r="T4" s="14">
        <v>3.3570088311097097E-2</v>
      </c>
      <c r="U4" s="14">
        <v>1.0891726360285117</v>
      </c>
      <c r="V4" s="14">
        <v>473.18000090095234</v>
      </c>
      <c r="W4" s="14">
        <v>705.22590544815682</v>
      </c>
      <c r="X4" s="14">
        <v>234.0373812541946</v>
      </c>
      <c r="Y4" s="14">
        <v>263.39649173503284</v>
      </c>
      <c r="Z4" s="14">
        <v>446.61413446670224</v>
      </c>
      <c r="AA4" s="14">
        <v>15.099199072845382</v>
      </c>
      <c r="AB4" s="14">
        <v>3.2012318345521505E-2</v>
      </c>
      <c r="AC4" s="14">
        <v>0.69799389042402493</v>
      </c>
      <c r="AD4" s="14">
        <v>0</v>
      </c>
      <c r="AE4" s="14">
        <v>297.65391014613124</v>
      </c>
      <c r="AF4" s="14">
        <v>0</v>
      </c>
      <c r="AG4" s="14">
        <v>64.81872720511204</v>
      </c>
      <c r="AH4" s="14">
        <v>1.427953231123644E-4</v>
      </c>
      <c r="AI4" s="14">
        <v>127.77526007303933</v>
      </c>
      <c r="AJ4" s="14">
        <v>6413.666909874838</v>
      </c>
      <c r="AK4" s="14">
        <v>8.6968123673534397</v>
      </c>
      <c r="AL4" s="14">
        <v>162.04264009979039</v>
      </c>
      <c r="AM4" s="14">
        <v>378.78860867548497</v>
      </c>
      <c r="AN4" s="14">
        <v>1.383360924020226</v>
      </c>
      <c r="AO4" s="14">
        <v>8.4525648145956263E-3</v>
      </c>
      <c r="AP4" s="14">
        <v>319.29385024702651</v>
      </c>
      <c r="AQ4" s="14">
        <v>4.4434245122523135E-2</v>
      </c>
      <c r="AR4" s="14">
        <v>182.59197386799923</v>
      </c>
      <c r="AS4" s="14">
        <v>1230.5825863191926</v>
      </c>
      <c r="AT4" s="14">
        <v>1.1784440802845726E-4</v>
      </c>
      <c r="AU4" s="14">
        <v>3.4547255591701063E-5</v>
      </c>
      <c r="AV4" s="14">
        <v>530.27868512368093</v>
      </c>
      <c r="AW4" s="14">
        <v>76.347193025681591</v>
      </c>
      <c r="AX4" s="14">
        <v>2401.6145540910397</v>
      </c>
      <c r="AY4" s="14">
        <v>29.207428384598572</v>
      </c>
      <c r="AZ4" s="14">
        <v>479.43160495094588</v>
      </c>
      <c r="BA4" s="14">
        <v>9891.1473682078376</v>
      </c>
      <c r="BB4" s="14">
        <v>38.739405998959796</v>
      </c>
      <c r="BC4" s="14">
        <v>6030.328255747293</v>
      </c>
      <c r="BD4" s="14">
        <v>43277.064247132839</v>
      </c>
      <c r="BF4" s="12" t="s">
        <v>62</v>
      </c>
      <c r="BG4" s="13">
        <f>B4+AJ4+B38+AJ38</f>
        <v>6709.2521072988002</v>
      </c>
      <c r="BH4" s="13">
        <f>SUM(C4,D4,G4,L4:U4,X4:Y4,AB4:AD4,AF4,AI4,AK4,AN4:AO4,AQ4,AT4:AW4,AZ4,AR4)+SUM(C38,D38,G38,L38:U38,X38:Y38,AB38:AD38,AF38,AI38,AK38,AN38:AO38,AQ38,AT38:AW38,AZ38,AR38)</f>
        <v>2655.0181924695585</v>
      </c>
      <c r="BI4" s="13">
        <f>SUM(F4,H4,V4:W4,AA4,AE4,AH4,AM4,AS4,AX4,BB4,AY4)+SUM(F38,H38,V38:W38,AA38,AE38,AH38,AM38,AS38,AX38,BB38,AY38)</f>
        <v>6116.7323479961251</v>
      </c>
      <c r="BJ4" s="13">
        <f>SUM(E4,I4,AG4,BA4)+SUM(E38,I38,AG38,BA38)</f>
        <v>10381.455100804453</v>
      </c>
      <c r="BK4" s="13">
        <f>SUM(J4:K4,Z4,AL4,AP4)+SUM(J38:K38,Z38,AL38,AP38)</f>
        <v>11770.720351768285</v>
      </c>
      <c r="BL4" s="13">
        <f>BC4+BC38</f>
        <v>6230.0561763370806</v>
      </c>
      <c r="BM4" s="13">
        <f>SUM(BG4:BL4)</f>
        <v>43863.234276674302</v>
      </c>
    </row>
    <row r="5" spans="1:65" x14ac:dyDescent="0.3">
      <c r="A5" s="15" t="s">
        <v>2</v>
      </c>
      <c r="B5" s="14">
        <v>14.896304018082269</v>
      </c>
      <c r="C5" s="14">
        <v>0</v>
      </c>
      <c r="D5" s="14">
        <v>21.000550460757999</v>
      </c>
      <c r="E5" s="14">
        <v>1.3281480306536566</v>
      </c>
      <c r="F5" s="14">
        <v>0</v>
      </c>
      <c r="G5" s="14">
        <v>15.350713087008582</v>
      </c>
      <c r="H5" s="14">
        <v>0</v>
      </c>
      <c r="I5" s="14">
        <v>20.680026570262772</v>
      </c>
      <c r="J5" s="14">
        <v>95.38391585439868</v>
      </c>
      <c r="K5" s="14">
        <v>1.0805738211232652</v>
      </c>
      <c r="L5" s="14">
        <v>139.00295272125751</v>
      </c>
      <c r="M5" s="14">
        <v>95.344707502575972</v>
      </c>
      <c r="N5" s="14">
        <v>4476.5363786412836</v>
      </c>
      <c r="O5" s="14">
        <v>269.75695096991325</v>
      </c>
      <c r="P5" s="14">
        <v>9.7031232891982733E-4</v>
      </c>
      <c r="Q5" s="14">
        <v>0.19152389407907591</v>
      </c>
      <c r="R5" s="14">
        <v>295.22443192357849</v>
      </c>
      <c r="S5" s="14">
        <v>11665.560334671563</v>
      </c>
      <c r="T5" s="14">
        <v>49.788181154535273</v>
      </c>
      <c r="U5" s="14">
        <v>6314.5051119434765</v>
      </c>
      <c r="V5" s="14">
        <v>47.466543589217949</v>
      </c>
      <c r="W5" s="14">
        <v>3.2022085457689911</v>
      </c>
      <c r="X5" s="14">
        <v>0.25389601809615298</v>
      </c>
      <c r="Y5" s="14">
        <v>5812.2144501461034</v>
      </c>
      <c r="Z5" s="14">
        <v>429.76443040473526</v>
      </c>
      <c r="AA5" s="14">
        <v>0</v>
      </c>
      <c r="AB5" s="14">
        <v>2.1273283417873009E-4</v>
      </c>
      <c r="AC5" s="14">
        <v>1.4995633706675662</v>
      </c>
      <c r="AD5" s="14">
        <v>76.427550703097509</v>
      </c>
      <c r="AE5" s="14">
        <v>1372.6155436589797</v>
      </c>
      <c r="AF5" s="14">
        <v>2.892973971475523E-2</v>
      </c>
      <c r="AG5" s="14">
        <v>4.3144024729804773</v>
      </c>
      <c r="AH5" s="14">
        <v>7.8455091801029327E-6</v>
      </c>
      <c r="AI5" s="14">
        <v>1172.7774995175239</v>
      </c>
      <c r="AJ5" s="14">
        <v>3.775729220484731</v>
      </c>
      <c r="AK5" s="14">
        <v>60.952522445694328</v>
      </c>
      <c r="AL5" s="14">
        <v>23.730500954362149</v>
      </c>
      <c r="AM5" s="14">
        <v>1280.3521142562872</v>
      </c>
      <c r="AN5" s="14">
        <v>3872.8820134754469</v>
      </c>
      <c r="AO5" s="14">
        <v>602.45940098949529</v>
      </c>
      <c r="AP5" s="14">
        <v>19.013284235989762</v>
      </c>
      <c r="AQ5" s="14">
        <v>329.11826167720625</v>
      </c>
      <c r="AR5" s="14">
        <v>29.460769312723841</v>
      </c>
      <c r="AS5" s="14">
        <v>1950.5297019110087</v>
      </c>
      <c r="AT5" s="14">
        <v>187.62479771934971</v>
      </c>
      <c r="AU5" s="14">
        <v>19932.39008583577</v>
      </c>
      <c r="AV5" s="14">
        <v>76.372349575935374</v>
      </c>
      <c r="AW5" s="14">
        <v>446.97074007079823</v>
      </c>
      <c r="AX5" s="14">
        <v>171.64082274850969</v>
      </c>
      <c r="AY5" s="14">
        <v>5700.7834555026575</v>
      </c>
      <c r="AZ5" s="14">
        <v>510.64712510193294</v>
      </c>
      <c r="BA5" s="14">
        <v>77.115039294825692</v>
      </c>
      <c r="BB5" s="14">
        <v>2.5927673780459876E-2</v>
      </c>
      <c r="BC5" s="14">
        <v>15546.72845708907</v>
      </c>
      <c r="BD5" s="14">
        <v>83218.77011341344</v>
      </c>
      <c r="BF5" s="12" t="s">
        <v>63</v>
      </c>
      <c r="BG5" s="13">
        <f>BG10-SUM(BG6:BG9,BG4)</f>
        <v>7128.2323447321542</v>
      </c>
      <c r="BH5" s="13">
        <f t="shared" ref="BH5:BM5" si="0">BH10-SUM(BH6:BH9,BH4)</f>
        <v>2890747.495501155</v>
      </c>
      <c r="BI5" s="13">
        <f t="shared" si="0"/>
        <v>331917.9494400993</v>
      </c>
      <c r="BJ5" s="13">
        <f t="shared" si="0"/>
        <v>330876.7519329451</v>
      </c>
      <c r="BK5" s="13">
        <f t="shared" si="0"/>
        <v>254997.12511960976</v>
      </c>
      <c r="BL5" s="13">
        <f t="shared" si="0"/>
        <v>229707.76644733548</v>
      </c>
      <c r="BM5" s="13">
        <f t="shared" si="0"/>
        <v>4045375.3207858801</v>
      </c>
    </row>
    <row r="6" spans="1:65" x14ac:dyDescent="0.3">
      <c r="A6" s="15" t="s">
        <v>3</v>
      </c>
      <c r="B6" s="14">
        <v>14.183633513121617</v>
      </c>
      <c r="C6" s="14">
        <v>42.936478393054209</v>
      </c>
      <c r="D6" s="14">
        <v>0</v>
      </c>
      <c r="E6" s="14">
        <v>2.8343009160909256</v>
      </c>
      <c r="F6" s="14">
        <v>0</v>
      </c>
      <c r="G6" s="14">
        <v>4.937160056159243</v>
      </c>
      <c r="H6" s="14">
        <v>0</v>
      </c>
      <c r="I6" s="14">
        <v>54.582482983870555</v>
      </c>
      <c r="J6" s="14">
        <v>594.00823099484683</v>
      </c>
      <c r="K6" s="14">
        <v>143.27408570730813</v>
      </c>
      <c r="L6" s="14">
        <v>0.42912447243553592</v>
      </c>
      <c r="M6" s="14">
        <v>0.26326063140427258</v>
      </c>
      <c r="N6" s="14">
        <v>78.528561048958153</v>
      </c>
      <c r="O6" s="14">
        <v>19.229297916497234</v>
      </c>
      <c r="P6" s="14">
        <v>9.7441447771457881</v>
      </c>
      <c r="Q6" s="14">
        <v>617.54808589896345</v>
      </c>
      <c r="R6" s="14">
        <v>23361.123472377436</v>
      </c>
      <c r="S6" s="14">
        <v>21942.427332793141</v>
      </c>
      <c r="T6" s="14">
        <v>101.60876725113793</v>
      </c>
      <c r="U6" s="14">
        <v>386.34320873489457</v>
      </c>
      <c r="V6" s="14">
        <v>20.886141780508705</v>
      </c>
      <c r="W6" s="14">
        <v>0.17751901533972905</v>
      </c>
      <c r="X6" s="14">
        <v>31.023052767457273</v>
      </c>
      <c r="Y6" s="14">
        <v>496.14134316662222</v>
      </c>
      <c r="Z6" s="14">
        <v>56.949740127703123</v>
      </c>
      <c r="AA6" s="14">
        <v>0</v>
      </c>
      <c r="AB6" s="14">
        <v>9.5518124990721542</v>
      </c>
      <c r="AC6" s="14">
        <v>2.1552658943163379</v>
      </c>
      <c r="AD6" s="14">
        <v>5508.0884005620501</v>
      </c>
      <c r="AE6" s="14">
        <v>5.8653551722506201</v>
      </c>
      <c r="AF6" s="14">
        <v>0.10993301091606986</v>
      </c>
      <c r="AG6" s="14">
        <v>2.5609641983774263</v>
      </c>
      <c r="AH6" s="14">
        <v>2.0513773199497438E-5</v>
      </c>
      <c r="AI6" s="14">
        <v>10301.056211842995</v>
      </c>
      <c r="AJ6" s="14">
        <v>8.3066648729660048E-2</v>
      </c>
      <c r="AK6" s="14">
        <v>4.396524802395434</v>
      </c>
      <c r="AL6" s="14">
        <v>5.7542551169921961</v>
      </c>
      <c r="AM6" s="14">
        <v>24.753076383264872</v>
      </c>
      <c r="AN6" s="14">
        <v>439.38969372863096</v>
      </c>
      <c r="AO6" s="14">
        <v>4583.3543421619779</v>
      </c>
      <c r="AP6" s="14">
        <v>23.490152764849451</v>
      </c>
      <c r="AQ6" s="14">
        <v>107.96647395278771</v>
      </c>
      <c r="AR6" s="14">
        <v>250.56847178776033</v>
      </c>
      <c r="AS6" s="14">
        <v>27.48673573327445</v>
      </c>
      <c r="AT6" s="14">
        <v>11.127359148312214</v>
      </c>
      <c r="AU6" s="14">
        <v>17.456209906892948</v>
      </c>
      <c r="AV6" s="14">
        <v>9358.455099047198</v>
      </c>
      <c r="AW6" s="14">
        <v>81.388786584992971</v>
      </c>
      <c r="AX6" s="14">
        <v>18.358300286422249</v>
      </c>
      <c r="AY6" s="14">
        <v>39.689420246940223</v>
      </c>
      <c r="AZ6" s="14">
        <v>532.16736559565618</v>
      </c>
      <c r="BA6" s="14">
        <v>319.34870710682316</v>
      </c>
      <c r="BB6" s="14">
        <v>3.4913505018951629</v>
      </c>
      <c r="BC6" s="14">
        <v>2840.340315034678</v>
      </c>
      <c r="BD6" s="14">
        <v>82497.633095558325</v>
      </c>
      <c r="BF6" s="12" t="s">
        <v>65</v>
      </c>
      <c r="BG6" s="13">
        <f>B8+AJ8+B10+AJ10+B24+AJ24+B25+AJ25+B29+AJ29+B33+AJ33+B36+AJ36+B41+AJ41+B47+AJ47+B52+AJ52+B53+AJ53+B56+AJ56</f>
        <v>109459.17961958294</v>
      </c>
      <c r="BH6" s="13">
        <f>SUM(C8,D8,G8,L8:U8,X8:Y8,AB8:AD8,AF8,AI8,AK8,AN8:AO8,AQ8,AT8:AW8,AZ8,AR8)+SUM(C10,D10,G10,L10:U10,X10:Y10,AB10:AD10,AF10,AI10,AK10,AN10:AO10,AQ10,AT10:AW10,AZ10,AR10)+SUM(C24,D24,G24,L24:U24,X24:Y24,AB24:AD24,AF24,AI24,AK24,AN24:AO24,AQ24,AT24:AW24,AZ24,AR24)+SUM(C25,D25,G25,L25:U25,X25:Y25,AB25:AD25,AF25,AI25,AK25,AN25:AO25,AQ25,AT25:AW25,AZ25,AR25)+SUM(C29,D29,G29,L29:U29,X29:Y29,AB29:AD29,AF29,AI29,AK29,AN29:AO29,AQ29,AT29:AW29,AZ29,AR29)+SUM(C33,D33,G33,L33:U33,X33:Y33,AB33:AD33,AF33,AI33,AK33,AN33:AO33,AQ33,AT33:AW33,AZ33,AR33)+SUM(C36,D36,G36,L36:U36,X36:Y36,AB36:AD36,AF36,AI36,AK36,AN36:AO36,AQ36,AT36:AW36,AZ36,AR36)+SUM(C41,D41,G41,L41:U41,X41:Y41,AB41:AD41,AF41,AI41,AK41,AN41:AO41,AQ41,AT41:AW41,AZ41,AR41)+SUM(C47,D47,G47,L47:U47,X47:Y47,AB47:AD47,AF47,AI47,AK47,AN47:AO47,AQ47,AT47:AW47,AZ47,AR47)+SUM(C52,D52,G52,L52:U52,X52:Y52,AB52:AD52,AF52,AI52,AK52,AN52:AO52,AQ52,AT52:AW52,AZ52,AR52)+SUM(C53,D53,G53,L53:U53,X53:Y53,AB53:AD53,AF53,AI53,AK53,AN53:AO53,AQ53,AT53:AW53,AZ53,AR53)+SUM(C56,D56,G56,L56:U56,X56:Y56,AB56:AD56,AF56,AI56,AK56,AN56:AO56,AQ56,AT56:AW56,AZ56,AR56)</f>
        <v>1521111.9517827826</v>
      </c>
      <c r="BI6" s="13">
        <f>SUM(F8,H8,V8:W8,AA8,AE8,AH8,AM8,AS8,AX8,BB8,AY8)+SUM(F10,H10,V10:W10,AA10,AE10,AH10,AM10,AS10,AX10,BB10,AY10)+SUM(F24,H24,V24:W24,AA24,AE24,AH24,AM24,AS24,AX24,BB24,AY24)+SUM(F25,H25,V25:W25,AA25,AE25,AH25,AM25,AS25,AX25,BB25,AY25)+SUM(F29,H29,V29:W29,AA29,AE29,AH29,AM29,AS29,AX29,BB29,AY29)+SUM(F33,H33,V33:W33,AA33,AE33,AH33,AM33,AS33,AX33,BB33,AY33)+SUM(F36,H36,V36:W36,AA36,AE36,AH36,AM36,AS36,AX36,BB36,AY36)+SUM(F41,H41,V41:W41,AA41,AE41,AH41,AM41,AS41,AX41,BB41,AY41)+SUM(F47,H47,V47:W47,AA47,AE47,AH47,AM47,AS47,AX47,BB47,AY47)+SUM(F52,H52,V52:W52,AA52,AE52,AH52,AM52,AS52,AX52,BB52,AY52)+SUM(F53,H53,V53:W53,AA53,AE53,AH53,AM53,AS53,AX53,BB53,AY53)+SUM(F56,H56,V56:W56,AA56,AE56,AH56,AM56,AS56,AX56,BB56,AY56)</f>
        <v>1146702.2774222668</v>
      </c>
      <c r="BJ6" s="13">
        <f>SUM(E8,I8,AG8,BA8)+SUM(E10,I10,AG10,BA10)+SUM(E24,I24,AG24,BA24)+SUM(E25,I25,AG25,BA25)+SUM(E29,I29,AG29,BA29)+SUM(E33,I33,AG33,BA33)+SUM(E36,I36,AG36,BA36)+SUM(E41,I41,AG41,BA41)+SUM(E47,I47,AG47,BA47)+SUM(E52,I52,AG52,BA52)+SUM(E53,I53,AG53,BA53)+SUM(E56,I56,AG56,BA56)</f>
        <v>2307165.5297599072</v>
      </c>
      <c r="BK6" s="13">
        <f>SUM(J8:K8,Z8,AL8,AP8)+SUM(J10:K10,Z10,AL10,AP10)+SUM(J24:K24,Z24,AL24,AP24)+SUM(J25:K25,Z25,AL25,AP25)+SUM(J29:K29,Z29,AL29,AP29)+SUM(J33:K33,Z33,AL33,AP33)+SUM(J36:K36,Z36,AL36,AP36)+SUM(J41:K41,Z41,AL41,AP41)+SUM(J47:K47,Z47,AL47,AP47)+SUM(J52:K52,Z52,AL52,AP52)+SUM(J53:K53,Z53,AL53,AP53)+SUM(J56:K56,Z56,AL56,AP56)</f>
        <v>1310250.7755382871</v>
      </c>
      <c r="BL6" s="13">
        <f>BC8+BC10+BC24+BC25+BC29+BC33+BC36+BC41+BC47+BC52+BC53+BC56</f>
        <v>178515.65574397915</v>
      </c>
      <c r="BM6" s="13">
        <f>SUM(BG6:BL6)</f>
        <v>6573205.3698668052</v>
      </c>
    </row>
    <row r="7" spans="1:65" x14ac:dyDescent="0.3">
      <c r="A7" s="15" t="s">
        <v>4</v>
      </c>
      <c r="B7" s="14">
        <v>0.11676897023212561</v>
      </c>
      <c r="C7" s="14">
        <v>2.0683897451263073E-5</v>
      </c>
      <c r="D7" s="14">
        <v>1.1538286620034367E-4</v>
      </c>
      <c r="E7" s="14">
        <v>0</v>
      </c>
      <c r="F7" s="14">
        <v>0</v>
      </c>
      <c r="G7" s="14">
        <v>0</v>
      </c>
      <c r="H7" s="14">
        <v>0</v>
      </c>
      <c r="I7" s="14">
        <v>1.8589858438363326E-2</v>
      </c>
      <c r="J7" s="14">
        <v>803.86271464211814</v>
      </c>
      <c r="K7" s="14">
        <v>1.0561950656406384E-4</v>
      </c>
      <c r="L7" s="14">
        <v>0</v>
      </c>
      <c r="M7" s="14">
        <v>0</v>
      </c>
      <c r="N7" s="14">
        <v>0</v>
      </c>
      <c r="O7" s="14">
        <v>1.7176031843821979E-5</v>
      </c>
      <c r="P7" s="14">
        <v>0</v>
      </c>
      <c r="Q7" s="14">
        <v>0</v>
      </c>
      <c r="R7" s="14">
        <v>2.6803730022160246E-4</v>
      </c>
      <c r="S7" s="14">
        <v>3.9123454687029261E-4</v>
      </c>
      <c r="T7" s="14">
        <v>10.900619848807482</v>
      </c>
      <c r="U7" s="14">
        <v>0</v>
      </c>
      <c r="V7" s="14">
        <v>1.8880070703521253E-4</v>
      </c>
      <c r="W7" s="14">
        <v>0</v>
      </c>
      <c r="X7" s="14">
        <v>0</v>
      </c>
      <c r="Y7" s="14">
        <v>0.34331951070631439</v>
      </c>
      <c r="Z7" s="14">
        <v>0.61043388676093835</v>
      </c>
      <c r="AA7" s="14">
        <v>0</v>
      </c>
      <c r="AB7" s="14">
        <v>0</v>
      </c>
      <c r="AC7" s="14">
        <v>2.4103344469709311E-5</v>
      </c>
      <c r="AD7" s="14">
        <v>0</v>
      </c>
      <c r="AE7" s="14">
        <v>1.7584978202577685E-4</v>
      </c>
      <c r="AF7" s="14">
        <v>0</v>
      </c>
      <c r="AG7" s="14">
        <v>96.075904049542572</v>
      </c>
      <c r="AH7" s="14">
        <v>0</v>
      </c>
      <c r="AI7" s="14">
        <v>0.20881144677244734</v>
      </c>
      <c r="AJ7" s="14">
        <v>2.2033106768980373E-5</v>
      </c>
      <c r="AK7" s="14">
        <v>1.9785934071278123E-5</v>
      </c>
      <c r="AL7" s="14">
        <v>175.6097737685817</v>
      </c>
      <c r="AM7" s="14">
        <v>0</v>
      </c>
      <c r="AN7" s="14">
        <v>0</v>
      </c>
      <c r="AO7" s="14">
        <v>0</v>
      </c>
      <c r="AP7" s="14">
        <v>1.5728959710220747E-5</v>
      </c>
      <c r="AQ7" s="14">
        <v>0</v>
      </c>
      <c r="AR7" s="14">
        <v>0</v>
      </c>
      <c r="AS7" s="14">
        <v>1.9023266645835871E-5</v>
      </c>
      <c r="AT7" s="14">
        <v>0</v>
      </c>
      <c r="AU7" s="14">
        <v>0</v>
      </c>
      <c r="AV7" s="14">
        <v>59.35048928466923</v>
      </c>
      <c r="AW7" s="14">
        <v>1.039339472238868</v>
      </c>
      <c r="AX7" s="14">
        <v>8.2795397826561715E-5</v>
      </c>
      <c r="AY7" s="14">
        <v>8.691959551065653E-6</v>
      </c>
      <c r="AZ7" s="14">
        <v>1.8453314832906216E-4</v>
      </c>
      <c r="BA7" s="14">
        <v>4.8139183317818413</v>
      </c>
      <c r="BB7" s="14">
        <v>0</v>
      </c>
      <c r="BC7" s="14">
        <v>62.00601170533082</v>
      </c>
      <c r="BD7" s="14">
        <v>1214.9583542557361</v>
      </c>
      <c r="BF7" s="12" t="s">
        <v>64</v>
      </c>
      <c r="BG7" s="13">
        <f>B7+AJ7+B11+AJ11+B35+AJ35+B55+AJ55</f>
        <v>2906.7561597483909</v>
      </c>
      <c r="BH7" s="13">
        <f>SUM(C7,D7,G7,L7:U7,X7:Y7,AB7:AD7,AF7,AI7,AK7,AN7:AO7,AQ7,AT7:AW7,AZ7,AR7)+SUM(C11,D11,G11,L11:U11,X11:Y11,AB11:AD11,AF11,AI11,AK11,AN11:AO11,AQ11,AT11:AW11,AZ11,AR11)+SUM(C35,D35,G35,L35:U35,X35:Y35,AB35:AD35,AF35,AI35,AK35,AN35:AO35,AQ35,AT35:AW35,AZ35,AR35)+SUM(C55,D55,G55,L55:U55,X55:Y55,AB55:AD55,AF55,AI55,AK55,AN55:AO55,AQ55,AT55:AW55,AZ55,AR55)</f>
        <v>236907.33538207144</v>
      </c>
      <c r="BI7" s="13">
        <f>SUM(F7,H7,V7:W7,AA7,AE7,AH7,AM7,AS7,AX7,BB7,AY7)+SUM(F11,H11,V11:W11,AA11,AE11,AH11,AM11,AS11,AX11,BB11,AY11)+SUM(F35,H35,V35:W35,AA35,AE35,AH35,AM35,AS35,AX35,BB35,AY35)+SUM(F55,H55,V55:W55,AA55,AE55,AH55,AM55,AS55,AX55,BB55,AY55)</f>
        <v>56719.286245758543</v>
      </c>
      <c r="BJ7" s="13">
        <f>SUM(E7,I7,AG7,BA7)+SUM(E11,I11,AG11,BA11)+SUM(E35,I35,AG35,BA35)+SUM(E55,I55,AG55,BA55)</f>
        <v>664735.24627216381</v>
      </c>
      <c r="BK7" s="13">
        <f>SUM(J7:K7,Z7,AL7,AP7)+SUM(J11:K11,Z11,AL11,AP11)+SUM(J35:K35,Z35,AL35,AP35)+SUM(J55:K55,Z55,AL55,AP55)</f>
        <v>127588.78517463422</v>
      </c>
      <c r="BL7" s="13">
        <f>BC7+BC11+BC35+BC55</f>
        <v>70704.412229262496</v>
      </c>
      <c r="BM7" s="13">
        <f>SUM(BG7:BL7)</f>
        <v>1159561.8214636389</v>
      </c>
    </row>
    <row r="8" spans="1:65" x14ac:dyDescent="0.3">
      <c r="A8" s="15" t="s">
        <v>5</v>
      </c>
      <c r="B8" s="14">
        <v>0</v>
      </c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0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F8" s="12" t="s">
        <v>59</v>
      </c>
      <c r="BG8" s="13">
        <f>B12+AJ12+B13+AJ13+B28+AJ28+B40+AJ40+B44+AJ44</f>
        <v>2336124.5757775754</v>
      </c>
      <c r="BH8" s="13">
        <f>SUM(C12,D12,G12,L12:U12,X12:Y12,AB12:AD12,AF12,AI12,AK12,AN12:AO12,AQ12,AT12:AW12,AZ12,AR12)+SUM(C13,D13,G13,L13:U13,X13:Y13,AB13:AD13,AF13,AI13,AK13,AN13:AO13,AQ13,AT13:AW13,AZ13,AR13)+SUM(C28,D28,G28,L28:U28,X28:Y28,AB28:AD28,AF28,AI28,AK28,AN28:AO28,AQ28,AT28:AW28,AZ28,AR28)+SUM(C40,D40,G40,L40:U40,X40:Y40,AB40:AD40,AF40,AI40,AK40,AN40:AO40,AQ40,AT40:AW40,AZ40,AR40)+SUM(C44,D44,G44,L44:U44,X44:Y44,AB44:AD44,AF44,AI44,AK44,AN44:AO44,AQ44,AT44:AW44,AZ44,AR44)</f>
        <v>4399600.5113185002</v>
      </c>
      <c r="BI8" s="13">
        <f>SUM(F12,H12,V12:W12,AA12,AE12,AH12,AM12,AS12,AX12,BB12,AY12)+SUM(F13,H13,V13:W13,AA13,AE13,AH13,AM13,AS13,AX13,BB13,AY13)+SUM(F28,H28,V28:W28,AA28,AE28,AH28,AM28,AS28,AX28,BB28,AY28)+SUM(F40,H40,V40:W40,AA40,AE40,AH40,AM40,AS40,AX40,BB40,AY40)+SUM(F44,H44,V44:W44,AA44,AE44,AH44,AM44,AS44,AX44,BB44,AY44)</f>
        <v>15271757.580148142</v>
      </c>
      <c r="BJ8" s="13">
        <f>SUM(E12,I12,AG12,BA12)+SUM(E13,I13,AG13,BA13)+SUM(E28,I28,AG28,BA28)+SUM(E40,I40,AG40,BA40)+SUM(E44,I44,AG44,BA44)</f>
        <v>8367677.7900803015</v>
      </c>
      <c r="BK8" s="13">
        <f>SUM(J12:K12,Z12,AL12,AP12)+SUM(J13:K13,Z13,AL13,AP13)+SUM(J28:K28,Z28,AL28,AP28)+SUM(J40:K40,Z40,AL40,AP40)+SUM(J44:K44,Z44,AL44,AP44)</f>
        <v>10358795.572079141</v>
      </c>
      <c r="BL8" s="13">
        <f>BC12+BC13+BC28+BC40+BC44</f>
        <v>15611884.20359114</v>
      </c>
      <c r="BM8" s="13">
        <f>SUM(BG8:BL8)</f>
        <v>56345840.232994795</v>
      </c>
    </row>
    <row r="9" spans="1:65" x14ac:dyDescent="0.3">
      <c r="A9" s="15" t="s">
        <v>6</v>
      </c>
      <c r="B9" s="14">
        <v>7.4385750817677967E-2</v>
      </c>
      <c r="C9" s="14">
        <v>8.9887549571948555E-2</v>
      </c>
      <c r="D9" s="14">
        <v>0.94628301066546849</v>
      </c>
      <c r="E9" s="14">
        <v>0.12598728961038355</v>
      </c>
      <c r="F9" s="14">
        <v>0</v>
      </c>
      <c r="G9" s="14">
        <v>0</v>
      </c>
      <c r="H9" s="14">
        <v>0</v>
      </c>
      <c r="I9" s="14">
        <v>0.38055498774859958</v>
      </c>
      <c r="J9" s="14">
        <v>90.859035218610558</v>
      </c>
      <c r="K9" s="14">
        <v>19.148664456033231</v>
      </c>
      <c r="L9" s="14">
        <v>0</v>
      </c>
      <c r="M9" s="14">
        <v>0</v>
      </c>
      <c r="N9" s="14">
        <v>1.4814472454833085E-2</v>
      </c>
      <c r="O9" s="14">
        <v>2.4262207120552524E-2</v>
      </c>
      <c r="P9" s="14">
        <v>0</v>
      </c>
      <c r="Q9" s="14">
        <v>1.9130583394374445E-3</v>
      </c>
      <c r="R9" s="14">
        <v>0.66541486351255208</v>
      </c>
      <c r="S9" s="14">
        <v>7.6034810611517338</v>
      </c>
      <c r="T9" s="14">
        <v>317.24118859962346</v>
      </c>
      <c r="U9" s="14">
        <v>1.7988619309399437E-2</v>
      </c>
      <c r="V9" s="14">
        <v>1.6968221926981772</v>
      </c>
      <c r="W9" s="14">
        <v>2.2837726180253375</v>
      </c>
      <c r="X9" s="14">
        <v>0</v>
      </c>
      <c r="Y9" s="14">
        <v>115.89761307745469</v>
      </c>
      <c r="Z9" s="14">
        <v>6.6559703406458928</v>
      </c>
      <c r="AA9" s="14">
        <v>0</v>
      </c>
      <c r="AB9" s="14">
        <v>0.35341694537566787</v>
      </c>
      <c r="AC9" s="14">
        <v>1.1220181660127197E-2</v>
      </c>
      <c r="AD9" s="14">
        <v>3.7579731889467038</v>
      </c>
      <c r="AE9" s="14">
        <v>0.29075309671725097</v>
      </c>
      <c r="AF9" s="14">
        <v>0</v>
      </c>
      <c r="AG9" s="14">
        <v>0.36830463235875827</v>
      </c>
      <c r="AH9" s="14">
        <v>0</v>
      </c>
      <c r="AI9" s="14">
        <v>0.11220723703001895</v>
      </c>
      <c r="AJ9" s="14">
        <v>1.1207134751366758E-2</v>
      </c>
      <c r="AK9" s="14">
        <v>3.7436244015944702E-4</v>
      </c>
      <c r="AL9" s="14">
        <v>8.9009570438275496</v>
      </c>
      <c r="AM9" s="14">
        <v>3.097281077607573</v>
      </c>
      <c r="AN9" s="14">
        <v>2.2747163367707511E-2</v>
      </c>
      <c r="AO9" s="14">
        <v>0</v>
      </c>
      <c r="AP9" s="14">
        <v>3.1300921127994554</v>
      </c>
      <c r="AQ9" s="14">
        <v>12.827217989744607</v>
      </c>
      <c r="AR9" s="14">
        <v>52.01295208672461</v>
      </c>
      <c r="AS9" s="14">
        <v>3.6248225882518827</v>
      </c>
      <c r="AT9" s="14">
        <v>0</v>
      </c>
      <c r="AU9" s="14">
        <v>0</v>
      </c>
      <c r="AV9" s="14">
        <v>0.47085477446947949</v>
      </c>
      <c r="AW9" s="14">
        <v>7.1330238176047899E-3</v>
      </c>
      <c r="AX9" s="14">
        <v>3.4121541422967852</v>
      </c>
      <c r="AY9" s="14">
        <v>1.0700963492655891</v>
      </c>
      <c r="AZ9" s="14">
        <v>3.1403586038713414</v>
      </c>
      <c r="BA9" s="14">
        <v>96.586256042292604</v>
      </c>
      <c r="BB9" s="14">
        <v>0.46672163455215854</v>
      </c>
      <c r="BC9" s="14">
        <v>45.475615117975636</v>
      </c>
      <c r="BD9" s="14">
        <v>802.87875590353815</v>
      </c>
      <c r="BF9" s="12" t="s">
        <v>60</v>
      </c>
      <c r="BG9" s="13">
        <f>B57+AJ57</f>
        <v>241.39064112935279</v>
      </c>
      <c r="BH9" s="13">
        <f>SUM(C57,D57,G57,L57:U57,X57:Y57,AB57:AD57,AF57,AI57,AK57,AN57:AO57,AQ57,AT57:AW57,AZ57,AR57)</f>
        <v>11193.90202388203</v>
      </c>
      <c r="BI9" s="13">
        <f>SUM(F57,H57,V57:W57,AA57,AE57,AH57,AM57,AS57,AX57,BB57,AY57)</f>
        <v>55259.539165936847</v>
      </c>
      <c r="BJ9" s="13">
        <f>SUM(E57,I57,AG57,BA57)</f>
        <v>5812.8308702772192</v>
      </c>
      <c r="BK9" s="13">
        <f>SUM(J57:K57,Z57,AL57,AP57)</f>
        <v>238092.03805826703</v>
      </c>
      <c r="BL9" s="13">
        <f>BC57</f>
        <v>0</v>
      </c>
      <c r="BM9" s="13">
        <f>SUM(BG9:BL9)</f>
        <v>310599.70075949247</v>
      </c>
    </row>
    <row r="10" spans="1:65" x14ac:dyDescent="0.3">
      <c r="A10" s="15" t="s">
        <v>7</v>
      </c>
      <c r="B10" s="14">
        <v>0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0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F10" s="12" t="s">
        <v>61</v>
      </c>
      <c r="BG10" s="13">
        <f>B58+AJ58</f>
        <v>2462569.3866500673</v>
      </c>
      <c r="BH10" s="13">
        <f>SUM(C58,D58,G58,L58:U58,X58:Y58,AB58:AD58,AF58,AI58,AK58,AN58:AO58,AQ58,AT58:AW58,AZ58,AR58)</f>
        <v>9062216.2142008599</v>
      </c>
      <c r="BI10" s="13">
        <f>SUM(F58,H58,V58:W58,AA58,AE58,AH58,AM58,AS58,AX58,BB58,AY58)</f>
        <v>16868473.3647702</v>
      </c>
      <c r="BJ10" s="13">
        <f>SUM(E58,I58,AG58,BA58)</f>
        <v>11686649.604016399</v>
      </c>
      <c r="BK10" s="13">
        <f>SUM(J58:K58,Z58,AL58,AP58)</f>
        <v>12301495.016321709</v>
      </c>
      <c r="BL10" s="13">
        <f>BC58</f>
        <v>16097042.094188053</v>
      </c>
      <c r="BM10" s="13">
        <f>SUM(BG10:BL10)</f>
        <v>68478445.68014729</v>
      </c>
    </row>
    <row r="11" spans="1:65" x14ac:dyDescent="0.3">
      <c r="A11" s="17" t="s">
        <v>8</v>
      </c>
      <c r="B11" s="14">
        <v>935.29313269618785</v>
      </c>
      <c r="C11" s="14">
        <v>2132.0424120308553</v>
      </c>
      <c r="D11" s="14">
        <v>98.534800756207048</v>
      </c>
      <c r="E11" s="14">
        <v>1.3410818422966058</v>
      </c>
      <c r="F11" s="14">
        <v>0</v>
      </c>
      <c r="G11" s="14">
        <v>0</v>
      </c>
      <c r="H11" s="14">
        <v>0</v>
      </c>
      <c r="I11" s="14">
        <v>0</v>
      </c>
      <c r="J11" s="14">
        <v>5930.7060616844146</v>
      </c>
      <c r="K11" s="14">
        <v>11986.476227054391</v>
      </c>
      <c r="L11" s="14">
        <v>0</v>
      </c>
      <c r="M11" s="14">
        <v>0</v>
      </c>
      <c r="N11" s="14">
        <v>17.455988993599146</v>
      </c>
      <c r="O11" s="14">
        <v>59.055105322494413</v>
      </c>
      <c r="P11" s="14">
        <v>0</v>
      </c>
      <c r="Q11" s="14">
        <v>1773.3121546514064</v>
      </c>
      <c r="R11" s="14">
        <v>1411.8339584561343</v>
      </c>
      <c r="S11" s="14">
        <v>29357.666459802487</v>
      </c>
      <c r="T11" s="14">
        <v>42.337259468251979</v>
      </c>
      <c r="U11" s="14">
        <v>1.2095315798369934</v>
      </c>
      <c r="V11" s="14">
        <v>126.18593509042616</v>
      </c>
      <c r="W11" s="14">
        <v>661.37625286361663</v>
      </c>
      <c r="X11" s="14">
        <v>105.34618101244919</v>
      </c>
      <c r="Y11" s="14">
        <v>2161.8056589123426</v>
      </c>
      <c r="Z11" s="14">
        <v>4382.2571556639714</v>
      </c>
      <c r="AA11" s="14">
        <v>0</v>
      </c>
      <c r="AB11" s="14">
        <v>1.4543612349701611</v>
      </c>
      <c r="AC11" s="14">
        <v>128.23592668042178</v>
      </c>
      <c r="AD11" s="14">
        <v>0</v>
      </c>
      <c r="AE11" s="14">
        <v>3700.6915916867624</v>
      </c>
      <c r="AF11" s="14">
        <v>0</v>
      </c>
      <c r="AG11" s="14">
        <v>56.299858158756969</v>
      </c>
      <c r="AH11" s="14">
        <v>0</v>
      </c>
      <c r="AI11" s="14">
        <v>5036.2008186986204</v>
      </c>
      <c r="AJ11" s="14">
        <v>86.7939398316866</v>
      </c>
      <c r="AK11" s="14">
        <v>26.353902579409056</v>
      </c>
      <c r="AL11" s="14">
        <v>3689.8533117296729</v>
      </c>
      <c r="AM11" s="14">
        <v>10512.41899445486</v>
      </c>
      <c r="AN11" s="14">
        <v>27.841151379994116</v>
      </c>
      <c r="AO11" s="14">
        <v>21.428076085088005</v>
      </c>
      <c r="AP11" s="14">
        <v>18192.622959111533</v>
      </c>
      <c r="AQ11" s="14">
        <v>25.407471524491285</v>
      </c>
      <c r="AR11" s="14">
        <v>177.32609962160052</v>
      </c>
      <c r="AS11" s="14">
        <v>3854.3605691093758</v>
      </c>
      <c r="AT11" s="14">
        <v>0</v>
      </c>
      <c r="AU11" s="14">
        <v>0</v>
      </c>
      <c r="AV11" s="14">
        <v>20.072377546962553</v>
      </c>
      <c r="AW11" s="14">
        <v>2212.7411897019133</v>
      </c>
      <c r="AX11" s="14">
        <v>1.015860360104786</v>
      </c>
      <c r="AY11" s="14">
        <v>31518.321053918309</v>
      </c>
      <c r="AZ11" s="14">
        <v>14725.564633553044</v>
      </c>
      <c r="BA11" s="14">
        <v>615072.09888506902</v>
      </c>
      <c r="BB11" s="14">
        <v>0</v>
      </c>
      <c r="BC11" s="14">
        <v>36947.192097710962</v>
      </c>
      <c r="BD11" s="14">
        <v>807218.53048762889</v>
      </c>
    </row>
    <row r="12" spans="1:65" x14ac:dyDescent="0.3">
      <c r="A12" s="18" t="s">
        <v>9</v>
      </c>
      <c r="B12" s="14">
        <v>2189656.1898026308</v>
      </c>
      <c r="C12" s="14">
        <v>68547.658057295877</v>
      </c>
      <c r="D12" s="14">
        <v>97703.133662796332</v>
      </c>
      <c r="E12" s="14">
        <v>1491859.4903386938</v>
      </c>
      <c r="F12" s="14">
        <v>7.6291767283293268</v>
      </c>
      <c r="G12" s="14">
        <v>235.39103088356796</v>
      </c>
      <c r="H12" s="14">
        <v>21458.553742025098</v>
      </c>
      <c r="I12" s="14">
        <v>292129.99904694094</v>
      </c>
      <c r="J12" s="14">
        <v>0</v>
      </c>
      <c r="K12" s="14">
        <v>180968.89495408194</v>
      </c>
      <c r="L12" s="14">
        <v>3296.3774138303047</v>
      </c>
      <c r="M12" s="14">
        <v>963.44548530008456</v>
      </c>
      <c r="N12" s="14">
        <v>4555.9889134140712</v>
      </c>
      <c r="O12" s="14">
        <v>2779.1670766041293</v>
      </c>
      <c r="P12" s="14">
        <v>3681.5117151296099</v>
      </c>
      <c r="Q12" s="14">
        <v>6268.7969522859294</v>
      </c>
      <c r="R12" s="14">
        <v>129007.88452234829</v>
      </c>
      <c r="S12" s="14">
        <v>413624.90403418889</v>
      </c>
      <c r="T12" s="14">
        <v>1416.4583267811124</v>
      </c>
      <c r="U12" s="14">
        <v>460.21049012808402</v>
      </c>
      <c r="V12" s="14">
        <v>10341403.708744625</v>
      </c>
      <c r="W12" s="14">
        <v>78143.611672790081</v>
      </c>
      <c r="X12" s="14">
        <v>1746.9597742874171</v>
      </c>
      <c r="Y12" s="14">
        <v>177291.14809646536</v>
      </c>
      <c r="Z12" s="14">
        <v>3914002.2254054928</v>
      </c>
      <c r="AA12" s="14">
        <v>8461.1155981809516</v>
      </c>
      <c r="AB12" s="14">
        <v>9.1793644823984391</v>
      </c>
      <c r="AC12" s="14">
        <v>15184.441526411583</v>
      </c>
      <c r="AD12" s="14">
        <v>15807.169007647439</v>
      </c>
      <c r="AE12" s="14">
        <v>269437.37726533425</v>
      </c>
      <c r="AF12" s="14">
        <v>333.21923554577194</v>
      </c>
      <c r="AG12" s="14">
        <v>1879929.3114647116</v>
      </c>
      <c r="AH12" s="14">
        <v>90113.564580350823</v>
      </c>
      <c r="AI12" s="14">
        <v>853682.55346763809</v>
      </c>
      <c r="AJ12" s="14">
        <v>22137.423598456746</v>
      </c>
      <c r="AK12" s="14">
        <v>5055.3686484773843</v>
      </c>
      <c r="AL12" s="14">
        <v>20893.287128818094</v>
      </c>
      <c r="AM12" s="14">
        <v>207115.73579312686</v>
      </c>
      <c r="AN12" s="14">
        <v>5599.9251289842659</v>
      </c>
      <c r="AO12" s="14">
        <v>275.16729915601445</v>
      </c>
      <c r="AP12" s="14">
        <v>888994.75179281912</v>
      </c>
      <c r="AQ12" s="14">
        <v>1451.1295723958292</v>
      </c>
      <c r="AR12" s="14">
        <v>189856.49456456956</v>
      </c>
      <c r="AS12" s="14">
        <v>74083.212448251928</v>
      </c>
      <c r="AT12" s="14">
        <v>19.841623736295027</v>
      </c>
      <c r="AU12" s="14">
        <v>126542.83581387461</v>
      </c>
      <c r="AV12" s="14">
        <v>34431.777792864545</v>
      </c>
      <c r="AW12" s="14">
        <v>16940.089102207505</v>
      </c>
      <c r="AX12" s="14">
        <v>243425.42222522388</v>
      </c>
      <c r="AY12" s="14">
        <v>320570.6635839424</v>
      </c>
      <c r="AZ12" s="14">
        <v>127477.06266984734</v>
      </c>
      <c r="BA12" s="14">
        <v>2148301.6934987078</v>
      </c>
      <c r="BB12" s="14">
        <v>202857.42163349033</v>
      </c>
      <c r="BC12" s="14">
        <v>15395750.995497383</v>
      </c>
      <c r="BD12" s="14">
        <v>42585947.56936238</v>
      </c>
    </row>
    <row r="13" spans="1:65" x14ac:dyDescent="0.3">
      <c r="A13" s="15" t="s">
        <v>360</v>
      </c>
      <c r="B13" s="14">
        <v>0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1490.6959018515834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1490.6959018515834</v>
      </c>
    </row>
    <row r="14" spans="1:65" x14ac:dyDescent="0.3">
      <c r="A14" s="15" t="s">
        <v>10</v>
      </c>
      <c r="B14" s="14">
        <v>63.857804118928833</v>
      </c>
      <c r="C14" s="14">
        <v>1016.136914057525</v>
      </c>
      <c r="D14" s="14">
        <v>0</v>
      </c>
      <c r="E14" s="14">
        <v>0</v>
      </c>
      <c r="F14" s="14">
        <v>0</v>
      </c>
      <c r="G14" s="14">
        <v>0.2126550163402767</v>
      </c>
      <c r="H14" s="14">
        <v>0</v>
      </c>
      <c r="I14" s="14">
        <v>0</v>
      </c>
      <c r="J14" s="14">
        <v>1.1834299339833334</v>
      </c>
      <c r="K14" s="14">
        <v>3.7271885092515531E-5</v>
      </c>
      <c r="L14" s="14">
        <v>0</v>
      </c>
      <c r="M14" s="14">
        <v>0</v>
      </c>
      <c r="N14" s="14">
        <v>8.3917674609615897E-2</v>
      </c>
      <c r="O14" s="14">
        <v>337.30232504365739</v>
      </c>
      <c r="P14" s="14">
        <v>11.426154286050201</v>
      </c>
      <c r="Q14" s="14">
        <v>0</v>
      </c>
      <c r="R14" s="14">
        <v>7363.5596486803088</v>
      </c>
      <c r="S14" s="14">
        <v>8865.8918330790257</v>
      </c>
      <c r="T14" s="14">
        <v>179.88516440522167</v>
      </c>
      <c r="U14" s="14">
        <v>1787.6190725837316</v>
      </c>
      <c r="V14" s="14">
        <v>0.60649592104222405</v>
      </c>
      <c r="W14" s="14">
        <v>6.0767681474702552E-4</v>
      </c>
      <c r="X14" s="14">
        <v>0</v>
      </c>
      <c r="Y14" s="14">
        <v>3667.4140821439255</v>
      </c>
      <c r="Z14" s="14">
        <v>2.073525450411887</v>
      </c>
      <c r="AA14" s="14">
        <v>0</v>
      </c>
      <c r="AB14" s="14">
        <v>8.868572430334408E-2</v>
      </c>
      <c r="AC14" s="14">
        <v>0</v>
      </c>
      <c r="AD14" s="14">
        <v>1.7527350674144777</v>
      </c>
      <c r="AE14" s="14">
        <v>0</v>
      </c>
      <c r="AF14" s="14">
        <v>0</v>
      </c>
      <c r="AG14" s="14">
        <v>0</v>
      </c>
      <c r="AH14" s="14">
        <v>0</v>
      </c>
      <c r="AI14" s="14">
        <v>2794.3002652503778</v>
      </c>
      <c r="AJ14" s="14">
        <v>3.3347739557934868</v>
      </c>
      <c r="AK14" s="14">
        <v>377.5236850400708</v>
      </c>
      <c r="AL14" s="14">
        <v>0</v>
      </c>
      <c r="AM14" s="14">
        <v>0</v>
      </c>
      <c r="AN14" s="14">
        <v>1.7489206276594953</v>
      </c>
      <c r="AO14" s="14">
        <v>0.18786115793289013</v>
      </c>
      <c r="AP14" s="14">
        <v>0</v>
      </c>
      <c r="AQ14" s="14">
        <v>2.0636119074455546</v>
      </c>
      <c r="AR14" s="14">
        <v>0.46059360041414188</v>
      </c>
      <c r="AS14" s="14">
        <v>0</v>
      </c>
      <c r="AT14" s="14">
        <v>158.88190550434908</v>
      </c>
      <c r="AU14" s="14">
        <v>372.3122067248259</v>
      </c>
      <c r="AV14" s="14">
        <v>15.648739094815873</v>
      </c>
      <c r="AW14" s="14">
        <v>0.13445900136313457</v>
      </c>
      <c r="AX14" s="14">
        <v>0.14971676038306472</v>
      </c>
      <c r="AY14" s="14">
        <v>47456.037183509754</v>
      </c>
      <c r="AZ14" s="14">
        <v>0.27368609098958968</v>
      </c>
      <c r="BA14" s="14">
        <v>1.899801228715648E-4</v>
      </c>
      <c r="BB14" s="14">
        <v>0</v>
      </c>
      <c r="BC14" s="14">
        <v>324.38088330404588</v>
      </c>
      <c r="BD14" s="14">
        <v>74806.53376964551</v>
      </c>
    </row>
    <row r="15" spans="1:65" x14ac:dyDescent="0.3">
      <c r="A15" s="15" t="s">
        <v>11</v>
      </c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1.8213392140713331</v>
      </c>
      <c r="S15" s="14">
        <v>0</v>
      </c>
      <c r="T15" s="14">
        <v>51.420235959274173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120.37182532981069</v>
      </c>
      <c r="BD15" s="14">
        <v>173.61340050315619</v>
      </c>
    </row>
    <row r="16" spans="1:65" x14ac:dyDescent="0.3">
      <c r="A16" s="15" t="s">
        <v>12</v>
      </c>
      <c r="B16" s="14">
        <v>77.997068735275633</v>
      </c>
      <c r="C16" s="14">
        <v>2979.2054732473775</v>
      </c>
      <c r="D16" s="14">
        <v>1397.0747165949274</v>
      </c>
      <c r="E16" s="14">
        <v>2.3009214969392429</v>
      </c>
      <c r="F16" s="14">
        <v>0</v>
      </c>
      <c r="G16" s="14">
        <v>124.78695455529292</v>
      </c>
      <c r="H16" s="14">
        <v>0</v>
      </c>
      <c r="I16" s="14">
        <v>4.3328757733102616</v>
      </c>
      <c r="J16" s="14">
        <v>87.544926764904119</v>
      </c>
      <c r="K16" s="14">
        <v>20.872451806135349</v>
      </c>
      <c r="L16" s="14">
        <v>28.567153643663627</v>
      </c>
      <c r="M16" s="14">
        <v>207.04050389193159</v>
      </c>
      <c r="N16" s="14">
        <v>0</v>
      </c>
      <c r="O16" s="14">
        <v>1173.9681588362146</v>
      </c>
      <c r="P16" s="14">
        <v>5.3078355714773089</v>
      </c>
      <c r="Q16" s="14">
        <v>46.552443406064668</v>
      </c>
      <c r="R16" s="14">
        <v>31572.155179497851</v>
      </c>
      <c r="S16" s="14">
        <v>35059.898861712158</v>
      </c>
      <c r="T16" s="14">
        <v>4.1351447474413758</v>
      </c>
      <c r="U16" s="14">
        <v>6058.2726172480188</v>
      </c>
      <c r="V16" s="14">
        <v>7.4623949446767694</v>
      </c>
      <c r="W16" s="14">
        <v>2.2535714484220211E-2</v>
      </c>
      <c r="X16" s="14">
        <v>488.06597945386369</v>
      </c>
      <c r="Y16" s="14">
        <v>5885.7330666824964</v>
      </c>
      <c r="Z16" s="14">
        <v>11.750963704854218</v>
      </c>
      <c r="AA16" s="14">
        <v>0</v>
      </c>
      <c r="AB16" s="14">
        <v>56.394259704918376</v>
      </c>
      <c r="AC16" s="14">
        <v>22.818344114785575</v>
      </c>
      <c r="AD16" s="14">
        <v>2680.3673856624723</v>
      </c>
      <c r="AE16" s="14">
        <v>64.316203795457056</v>
      </c>
      <c r="AF16" s="14">
        <v>191.8562478403137</v>
      </c>
      <c r="AG16" s="14">
        <v>31.166985898013877</v>
      </c>
      <c r="AH16" s="14">
        <v>1.5577498130911775E-6</v>
      </c>
      <c r="AI16" s="14">
        <v>6784.5001029133955</v>
      </c>
      <c r="AJ16" s="14">
        <v>0.2339384456416557</v>
      </c>
      <c r="AK16" s="14">
        <v>25.429731078461835</v>
      </c>
      <c r="AL16" s="14">
        <v>257.73749490027359</v>
      </c>
      <c r="AM16" s="14">
        <v>14.86826209173784</v>
      </c>
      <c r="AN16" s="14">
        <v>3121.8861545069294</v>
      </c>
      <c r="AO16" s="14">
        <v>63.459404922400999</v>
      </c>
      <c r="AP16" s="14">
        <v>15.294479669926513</v>
      </c>
      <c r="AQ16" s="14">
        <v>148.79223942004046</v>
      </c>
      <c r="AR16" s="14">
        <v>170.58781078070982</v>
      </c>
      <c r="AS16" s="14">
        <v>87.148189975671741</v>
      </c>
      <c r="AT16" s="14">
        <v>4912.6844644535768</v>
      </c>
      <c r="AU16" s="14">
        <v>59.69362530430088</v>
      </c>
      <c r="AV16" s="14">
        <v>686.62071278047051</v>
      </c>
      <c r="AW16" s="14">
        <v>250.67665300517038</v>
      </c>
      <c r="AX16" s="14">
        <v>0.41260082194703496</v>
      </c>
      <c r="AY16" s="14">
        <v>90.303445415614775</v>
      </c>
      <c r="AZ16" s="14">
        <v>822.69851433580948</v>
      </c>
      <c r="BA16" s="14">
        <v>71.925867476026127</v>
      </c>
      <c r="BB16" s="14">
        <v>0.5086807439792852</v>
      </c>
      <c r="BC16" s="14">
        <v>3829.7622747789087</v>
      </c>
      <c r="BD16" s="14">
        <v>109705.19230442407</v>
      </c>
    </row>
    <row r="17" spans="1:56" x14ac:dyDescent="0.3">
      <c r="A17" s="15" t="s">
        <v>13</v>
      </c>
      <c r="B17" s="14">
        <v>104.4663182183567</v>
      </c>
      <c r="C17" s="14">
        <v>980.17370771285368</v>
      </c>
      <c r="D17" s="14">
        <v>212.5388812416345</v>
      </c>
      <c r="E17" s="14">
        <v>7.2502413706819846</v>
      </c>
      <c r="F17" s="14">
        <v>0</v>
      </c>
      <c r="G17" s="14">
        <v>16.781186698345866</v>
      </c>
      <c r="H17" s="14">
        <v>0</v>
      </c>
      <c r="I17" s="14">
        <v>41.688730463924941</v>
      </c>
      <c r="J17" s="14">
        <v>2198.0085920600168</v>
      </c>
      <c r="K17" s="14">
        <v>454.11326812274302</v>
      </c>
      <c r="L17" s="14">
        <v>1.5226686336532835</v>
      </c>
      <c r="M17" s="14">
        <v>0.29315469577618625</v>
      </c>
      <c r="N17" s="14">
        <v>606.2188360830221</v>
      </c>
      <c r="O17" s="14">
        <v>0</v>
      </c>
      <c r="P17" s="14">
        <v>0.2276446474787823</v>
      </c>
      <c r="Q17" s="14">
        <v>743.60683509926798</v>
      </c>
      <c r="R17" s="14">
        <v>106.09850522151484</v>
      </c>
      <c r="S17" s="14">
        <v>6625.9231092470109</v>
      </c>
      <c r="T17" s="14">
        <v>7.6089420259429836</v>
      </c>
      <c r="U17" s="14">
        <v>0.72276862516927687</v>
      </c>
      <c r="V17" s="14">
        <v>44.559844379690432</v>
      </c>
      <c r="W17" s="14">
        <v>7.3382756914732683</v>
      </c>
      <c r="X17" s="14">
        <v>2.9414855044721873</v>
      </c>
      <c r="Y17" s="14">
        <v>380.55337293352147</v>
      </c>
      <c r="Z17" s="14">
        <v>200.41511244822163</v>
      </c>
      <c r="AA17" s="14">
        <v>0</v>
      </c>
      <c r="AB17" s="14">
        <v>11.342254147051937</v>
      </c>
      <c r="AC17" s="14">
        <v>0.31223195327051095</v>
      </c>
      <c r="AD17" s="14">
        <v>0</v>
      </c>
      <c r="AE17" s="14">
        <v>60.608678753635701</v>
      </c>
      <c r="AF17" s="14">
        <v>0.36644336972023284</v>
      </c>
      <c r="AG17" s="14">
        <v>14.634688970201987</v>
      </c>
      <c r="AH17" s="14">
        <v>8.3148003240801542E-6</v>
      </c>
      <c r="AI17" s="14">
        <v>1379.5250161525946</v>
      </c>
      <c r="AJ17" s="14">
        <v>20.42113146586415</v>
      </c>
      <c r="AK17" s="14">
        <v>408.08351449159682</v>
      </c>
      <c r="AL17" s="14">
        <v>16.474489229491631</v>
      </c>
      <c r="AM17" s="14">
        <v>74.749898462440427</v>
      </c>
      <c r="AN17" s="14">
        <v>407.63250215472863</v>
      </c>
      <c r="AO17" s="14">
        <v>64.456916591838691</v>
      </c>
      <c r="AP17" s="14">
        <v>107.52011026866461</v>
      </c>
      <c r="AQ17" s="14">
        <v>29.123657244245305</v>
      </c>
      <c r="AR17" s="14">
        <v>2.2052296230999953</v>
      </c>
      <c r="AS17" s="14">
        <v>190.95662872049607</v>
      </c>
      <c r="AT17" s="14">
        <v>13.978857092108205</v>
      </c>
      <c r="AU17" s="14">
        <v>0.46769947036711584</v>
      </c>
      <c r="AV17" s="14">
        <v>302.00161701716434</v>
      </c>
      <c r="AW17" s="14">
        <v>2111.5427381934642</v>
      </c>
      <c r="AX17" s="14">
        <v>37.642137000893442</v>
      </c>
      <c r="AY17" s="14">
        <v>10.947326822540939</v>
      </c>
      <c r="AZ17" s="14">
        <v>552.00140840514143</v>
      </c>
      <c r="BA17" s="14">
        <v>5155.3309624066314</v>
      </c>
      <c r="BB17" s="14">
        <v>14.348035718294499</v>
      </c>
      <c r="BC17" s="14">
        <v>3935.1012356781598</v>
      </c>
      <c r="BD17" s="14">
        <v>27664.826898843286</v>
      </c>
    </row>
    <row r="18" spans="1:56" x14ac:dyDescent="0.3">
      <c r="A18" s="15" t="s">
        <v>14</v>
      </c>
      <c r="B18" s="14">
        <v>2.8313482741324403E-6</v>
      </c>
      <c r="C18" s="14">
        <v>4.6654970936416429E-5</v>
      </c>
      <c r="D18" s="14">
        <v>6.9340525880563351E-6</v>
      </c>
      <c r="E18" s="14">
        <v>2.0343706993542763E-6</v>
      </c>
      <c r="F18" s="14">
        <v>0</v>
      </c>
      <c r="G18" s="14">
        <v>0</v>
      </c>
      <c r="H18" s="14">
        <v>0</v>
      </c>
      <c r="I18" s="14">
        <v>1.1171767547558994E-3</v>
      </c>
      <c r="J18" s="14">
        <v>1.1580739532924668E-2</v>
      </c>
      <c r="K18" s="14">
        <v>6.3473134006580816E-6</v>
      </c>
      <c r="L18" s="14">
        <v>0</v>
      </c>
      <c r="M18" s="14">
        <v>0</v>
      </c>
      <c r="N18" s="14">
        <v>0</v>
      </c>
      <c r="O18" s="14">
        <v>1.0322113844216242E-6</v>
      </c>
      <c r="P18" s="14">
        <v>0</v>
      </c>
      <c r="Q18" s="14">
        <v>2461.1956775834869</v>
      </c>
      <c r="R18" s="14">
        <v>4.0836859094748512E-5</v>
      </c>
      <c r="S18" s="14">
        <v>2.3511644420000715E-5</v>
      </c>
      <c r="T18" s="14">
        <v>0</v>
      </c>
      <c r="U18" s="14">
        <v>0</v>
      </c>
      <c r="V18" s="14">
        <v>1.1346173607537596E-5</v>
      </c>
      <c r="W18" s="14">
        <v>0</v>
      </c>
      <c r="X18" s="14">
        <v>0</v>
      </c>
      <c r="Y18" s="14">
        <v>0.77435389757796647</v>
      </c>
      <c r="Z18" s="14">
        <v>4.3930225675670431E-4</v>
      </c>
      <c r="AA18" s="14">
        <v>0</v>
      </c>
      <c r="AB18" s="14">
        <v>17.704036380773044</v>
      </c>
      <c r="AC18" s="14">
        <v>2.6038214258675488E-2</v>
      </c>
      <c r="AD18" s="14">
        <v>0</v>
      </c>
      <c r="AE18" s="14">
        <v>1.0567874384813542E-5</v>
      </c>
      <c r="AF18" s="14">
        <v>0</v>
      </c>
      <c r="AG18" s="14">
        <v>2.6294476291116245E-4</v>
      </c>
      <c r="AH18" s="14">
        <v>0</v>
      </c>
      <c r="AI18" s="14">
        <v>1.544186622884637E-5</v>
      </c>
      <c r="AJ18" s="14">
        <v>1.3241023216488173E-6</v>
      </c>
      <c r="AK18" s="14">
        <v>0.50627163406437248</v>
      </c>
      <c r="AL18" s="14">
        <v>1.4520843645259264E-6</v>
      </c>
      <c r="AM18" s="14">
        <v>0</v>
      </c>
      <c r="AN18" s="14">
        <v>0</v>
      </c>
      <c r="AO18" s="14">
        <v>0</v>
      </c>
      <c r="AP18" s="14">
        <v>9.4524808905956222E-7</v>
      </c>
      <c r="AQ18" s="14">
        <v>0</v>
      </c>
      <c r="AR18" s="14">
        <v>106.48651459138536</v>
      </c>
      <c r="AS18" s="14">
        <v>1.1432228688946456E-6</v>
      </c>
      <c r="AT18" s="14">
        <v>0</v>
      </c>
      <c r="AU18" s="14">
        <v>0</v>
      </c>
      <c r="AV18" s="14">
        <v>0</v>
      </c>
      <c r="AW18" s="14">
        <v>0.47830502995061985</v>
      </c>
      <c r="AX18" s="14">
        <v>4.9756749982408917E-6</v>
      </c>
      <c r="AY18" s="14">
        <v>5.2235229202659759E-7</v>
      </c>
      <c r="AZ18" s="14">
        <v>1.2854558577025472</v>
      </c>
      <c r="BA18" s="14">
        <v>0.28929739714755226</v>
      </c>
      <c r="BB18" s="14">
        <v>0</v>
      </c>
      <c r="BC18" s="14">
        <v>17.544016085776846</v>
      </c>
      <c r="BD18" s="14">
        <v>2606.3035447368006</v>
      </c>
    </row>
    <row r="19" spans="1:56" x14ac:dyDescent="0.3">
      <c r="A19" s="15" t="s">
        <v>15</v>
      </c>
      <c r="B19" s="14">
        <v>8.5678866848903148</v>
      </c>
      <c r="C19" s="14">
        <v>97.873393459534213</v>
      </c>
      <c r="D19" s="14">
        <v>16.989340236745026</v>
      </c>
      <c r="E19" s="14">
        <v>7.1421600771447711</v>
      </c>
      <c r="F19" s="14">
        <v>0</v>
      </c>
      <c r="G19" s="14">
        <v>2.3193486224313373E-2</v>
      </c>
      <c r="H19" s="14">
        <v>0</v>
      </c>
      <c r="I19" s="14">
        <v>301.67638050546833</v>
      </c>
      <c r="J19" s="14">
        <v>421.0442203787033</v>
      </c>
      <c r="K19" s="14">
        <v>16.460474267583461</v>
      </c>
      <c r="L19" s="14">
        <v>17.717536925973256</v>
      </c>
      <c r="M19" s="14">
        <v>0</v>
      </c>
      <c r="N19" s="14">
        <v>0.12941704960046255</v>
      </c>
      <c r="O19" s="14">
        <v>12.819274156525172</v>
      </c>
      <c r="P19" s="14">
        <v>258.02893382507767</v>
      </c>
      <c r="Q19" s="14">
        <v>0</v>
      </c>
      <c r="R19" s="14">
        <v>136.02862858345668</v>
      </c>
      <c r="S19" s="14">
        <v>805.74498970999196</v>
      </c>
      <c r="T19" s="14">
        <v>0.97059454369946951</v>
      </c>
      <c r="U19" s="14">
        <v>0.69389878801514149</v>
      </c>
      <c r="V19" s="14">
        <v>12.472476676929832</v>
      </c>
      <c r="W19" s="14">
        <v>2.8406370289807203E-2</v>
      </c>
      <c r="X19" s="14">
        <v>2.720588407456475</v>
      </c>
      <c r="Y19" s="14">
        <v>58.877025595853333</v>
      </c>
      <c r="Z19" s="14">
        <v>80.227393814150432</v>
      </c>
      <c r="AA19" s="14">
        <v>0</v>
      </c>
      <c r="AB19" s="14">
        <v>35.760293246032333</v>
      </c>
      <c r="AC19" s="14">
        <v>111.43880123000805</v>
      </c>
      <c r="AD19" s="14">
        <v>0</v>
      </c>
      <c r="AE19" s="14">
        <v>1.776688145613462</v>
      </c>
      <c r="AF19" s="14">
        <v>0</v>
      </c>
      <c r="AG19" s="14">
        <v>9.1475318919509423</v>
      </c>
      <c r="AH19" s="14">
        <v>1.1504570374787598E-4</v>
      </c>
      <c r="AI19" s="14">
        <v>50.68384585641855</v>
      </c>
      <c r="AJ19" s="14">
        <v>1.8465910922391405E-2</v>
      </c>
      <c r="AK19" s="14">
        <v>47.62493563890542</v>
      </c>
      <c r="AL19" s="14">
        <v>102.46842079622013</v>
      </c>
      <c r="AM19" s="14">
        <v>8.7327012420672965</v>
      </c>
      <c r="AN19" s="14">
        <v>20.444215105466451</v>
      </c>
      <c r="AO19" s="14">
        <v>11.146688405300505</v>
      </c>
      <c r="AP19" s="14">
        <v>14.114684839277336</v>
      </c>
      <c r="AQ19" s="14">
        <v>35.570721197099445</v>
      </c>
      <c r="AR19" s="14">
        <v>790.55176253108982</v>
      </c>
      <c r="AS19" s="14">
        <v>16.880711775274715</v>
      </c>
      <c r="AT19" s="14">
        <v>0.69537302134696066</v>
      </c>
      <c r="AU19" s="14">
        <v>2.783363800351838E-5</v>
      </c>
      <c r="AV19" s="14">
        <v>18.257619086442197</v>
      </c>
      <c r="AW19" s="14">
        <v>41.925750431982806</v>
      </c>
      <c r="AX19" s="14">
        <v>8.5117930859542099</v>
      </c>
      <c r="AY19" s="14">
        <v>8.907419537579198</v>
      </c>
      <c r="AZ19" s="14">
        <v>337.81327211591503</v>
      </c>
      <c r="BA19" s="14">
        <v>723.32530359052259</v>
      </c>
      <c r="BB19" s="14">
        <v>0.39542640828186398</v>
      </c>
      <c r="BC19" s="14">
        <v>4295.8715289568891</v>
      </c>
      <c r="BD19" s="14">
        <v>8948.3003104692179</v>
      </c>
    </row>
    <row r="20" spans="1:56" x14ac:dyDescent="0.3">
      <c r="A20" s="15" t="s">
        <v>16</v>
      </c>
      <c r="B20" s="14">
        <v>1921.4634291065936</v>
      </c>
      <c r="C20" s="14">
        <v>827.73451846909848</v>
      </c>
      <c r="D20" s="14">
        <v>9617.5940641580055</v>
      </c>
      <c r="E20" s="14">
        <v>488.8605944378761</v>
      </c>
      <c r="F20" s="14">
        <v>0.10607571228743583</v>
      </c>
      <c r="G20" s="14">
        <v>42.185722251037923</v>
      </c>
      <c r="H20" s="14">
        <v>0</v>
      </c>
      <c r="I20" s="14">
        <v>4562.687467940229</v>
      </c>
      <c r="J20" s="14">
        <v>38224.407889329952</v>
      </c>
      <c r="K20" s="14">
        <v>941.67062663789272</v>
      </c>
      <c r="L20" s="14">
        <v>3389.1026140644035</v>
      </c>
      <c r="M20" s="14">
        <v>45.257684809763077</v>
      </c>
      <c r="N20" s="14">
        <v>202.58844789074229</v>
      </c>
      <c r="O20" s="14">
        <v>225.84023903619143</v>
      </c>
      <c r="P20" s="14">
        <v>19.130724272896764</v>
      </c>
      <c r="Q20" s="14">
        <v>2360.8892670058372</v>
      </c>
      <c r="R20" s="14">
        <v>0</v>
      </c>
      <c r="S20" s="14">
        <v>26083.943399461736</v>
      </c>
      <c r="T20" s="14">
        <v>683.97974379172388</v>
      </c>
      <c r="U20" s="14">
        <v>422.49913734350525</v>
      </c>
      <c r="V20" s="14">
        <v>6165.4231457939504</v>
      </c>
      <c r="W20" s="14">
        <v>381.06964530645763</v>
      </c>
      <c r="X20" s="14">
        <v>448.83419191701591</v>
      </c>
      <c r="Y20" s="14">
        <v>24327.008062015146</v>
      </c>
      <c r="Z20" s="14">
        <v>4155.7567032721772</v>
      </c>
      <c r="AA20" s="14">
        <v>0</v>
      </c>
      <c r="AB20" s="14">
        <v>11.723123291058217</v>
      </c>
      <c r="AC20" s="14">
        <v>10589.805838260181</v>
      </c>
      <c r="AD20" s="14">
        <v>557.88688660728269</v>
      </c>
      <c r="AE20" s="14">
        <v>19.302221263271552</v>
      </c>
      <c r="AF20" s="14">
        <v>323.84432799025586</v>
      </c>
      <c r="AG20" s="14">
        <v>453.65951888078462</v>
      </c>
      <c r="AH20" s="14">
        <v>1.7346076526708295E-3</v>
      </c>
      <c r="AI20" s="14">
        <v>23954.747351996437</v>
      </c>
      <c r="AJ20" s="14">
        <v>1.972101147942442</v>
      </c>
      <c r="AK20" s="14">
        <v>6.8876053533618862</v>
      </c>
      <c r="AL20" s="14">
        <v>1362.6592894782743</v>
      </c>
      <c r="AM20" s="14">
        <v>154.72295992595497</v>
      </c>
      <c r="AN20" s="14">
        <v>2366.5489287241767</v>
      </c>
      <c r="AO20" s="14">
        <v>374.61455174449168</v>
      </c>
      <c r="AP20" s="14">
        <v>3933.8027195008008</v>
      </c>
      <c r="AQ20" s="14">
        <v>1181.5895741221284</v>
      </c>
      <c r="AR20" s="14">
        <v>3731.6418513525718</v>
      </c>
      <c r="AS20" s="14">
        <v>40695.827311996232</v>
      </c>
      <c r="AT20" s="14">
        <v>65.832982886395499</v>
      </c>
      <c r="AU20" s="14">
        <v>23.157711980146178</v>
      </c>
      <c r="AV20" s="14">
        <v>3629.4622996175335</v>
      </c>
      <c r="AW20" s="14">
        <v>8893.6430154461468</v>
      </c>
      <c r="AX20" s="14">
        <v>24.558478752573912</v>
      </c>
      <c r="AY20" s="14">
        <v>11314.319009301556</v>
      </c>
      <c r="AZ20" s="14">
        <v>14869.267735608484</v>
      </c>
      <c r="BA20" s="14">
        <v>14498.147254139354</v>
      </c>
      <c r="BB20" s="14">
        <v>111.71957888469824</v>
      </c>
      <c r="BC20" s="14">
        <v>29415.177032080377</v>
      </c>
      <c r="BD20" s="14">
        <v>298104.55638896459</v>
      </c>
    </row>
    <row r="21" spans="1:56" x14ac:dyDescent="0.3">
      <c r="A21" s="15" t="s">
        <v>17</v>
      </c>
      <c r="B21" s="14">
        <v>3327.7689575403215</v>
      </c>
      <c r="C21" s="14">
        <v>47154.875299243387</v>
      </c>
      <c r="D21" s="14">
        <v>32024.434802404452</v>
      </c>
      <c r="E21" s="14">
        <v>1492.25482216308</v>
      </c>
      <c r="F21" s="14">
        <v>0</v>
      </c>
      <c r="G21" s="14">
        <v>2889.7391850018817</v>
      </c>
      <c r="H21" s="14">
        <v>1.232406911848573</v>
      </c>
      <c r="I21" s="14">
        <v>3055.4628944325768</v>
      </c>
      <c r="J21" s="14">
        <v>89873.066802704561</v>
      </c>
      <c r="K21" s="14">
        <v>10081.387275949361</v>
      </c>
      <c r="L21" s="14">
        <v>820.96718930066675</v>
      </c>
      <c r="M21" s="14">
        <v>1660.7965688953536</v>
      </c>
      <c r="N21" s="14">
        <v>11040.903152008714</v>
      </c>
      <c r="O21" s="14">
        <v>18626.252265439736</v>
      </c>
      <c r="P21" s="14">
        <v>2538.4481977519408</v>
      </c>
      <c r="Q21" s="14">
        <v>7546.7687520545524</v>
      </c>
      <c r="R21" s="14">
        <v>74755.610180680844</v>
      </c>
      <c r="S21" s="14">
        <v>0</v>
      </c>
      <c r="T21" s="14">
        <v>3621.4187788225299</v>
      </c>
      <c r="U21" s="14">
        <v>44624.379544934673</v>
      </c>
      <c r="V21" s="14">
        <v>5534.1970381633691</v>
      </c>
      <c r="W21" s="14">
        <v>772.52338494543835</v>
      </c>
      <c r="X21" s="14">
        <v>9323.9236049599331</v>
      </c>
      <c r="Y21" s="14">
        <v>70704.277450381604</v>
      </c>
      <c r="Z21" s="14">
        <v>16959.227575946283</v>
      </c>
      <c r="AA21" s="14">
        <v>3.1157329672791381</v>
      </c>
      <c r="AB21" s="14">
        <v>546.88970508124726</v>
      </c>
      <c r="AC21" s="14">
        <v>3309.3402626116772</v>
      </c>
      <c r="AD21" s="14">
        <v>5519.5397558658069</v>
      </c>
      <c r="AE21" s="14">
        <v>4842.9578539038821</v>
      </c>
      <c r="AF21" s="14">
        <v>2881.9363114496864</v>
      </c>
      <c r="AG21" s="14">
        <v>2573.3609461261626</v>
      </c>
      <c r="AH21" s="14">
        <v>6.8256288046222089</v>
      </c>
      <c r="AI21" s="14">
        <v>176208.58308572051</v>
      </c>
      <c r="AJ21" s="14">
        <v>185.92469720963868</v>
      </c>
      <c r="AK21" s="14">
        <v>2892.2383008155539</v>
      </c>
      <c r="AL21" s="14">
        <v>1607.1456279830882</v>
      </c>
      <c r="AM21" s="14">
        <v>3496.9396636684328</v>
      </c>
      <c r="AN21" s="14">
        <v>83069.680624531102</v>
      </c>
      <c r="AO21" s="14">
        <v>5827.1821939097217</v>
      </c>
      <c r="AP21" s="14">
        <v>6011.5200150772607</v>
      </c>
      <c r="AQ21" s="14">
        <v>19634.438621307367</v>
      </c>
      <c r="AR21" s="14">
        <v>7078.205007460906</v>
      </c>
      <c r="AS21" s="14">
        <v>5012.6891461293781</v>
      </c>
      <c r="AT21" s="14">
        <v>6401.3181684874053</v>
      </c>
      <c r="AU21" s="14">
        <v>2381.7143775958243</v>
      </c>
      <c r="AV21" s="14">
        <v>19596.731049797669</v>
      </c>
      <c r="AW21" s="14">
        <v>18045.241748736593</v>
      </c>
      <c r="AX21" s="14">
        <v>16544.237264019379</v>
      </c>
      <c r="AY21" s="14">
        <v>93434.266923029063</v>
      </c>
      <c r="AZ21" s="14">
        <v>50405.019521278227</v>
      </c>
      <c r="BA21" s="14">
        <v>48026.9811906662</v>
      </c>
      <c r="BB21" s="14">
        <v>752.80342014158634</v>
      </c>
      <c r="BC21" s="14">
        <v>100449.37713133077</v>
      </c>
      <c r="BD21" s="14">
        <v>1145176.1201063429</v>
      </c>
    </row>
    <row r="22" spans="1:56" x14ac:dyDescent="0.3">
      <c r="A22" s="15" t="s">
        <v>18</v>
      </c>
      <c r="B22" s="14">
        <v>1.9281481746841919E-5</v>
      </c>
      <c r="C22" s="14">
        <v>2.4838107192176866E-4</v>
      </c>
      <c r="D22" s="14">
        <v>4.7220898124663627E-5</v>
      </c>
      <c r="E22" s="14">
        <v>1.3854064462602619E-5</v>
      </c>
      <c r="F22" s="14">
        <v>0</v>
      </c>
      <c r="G22" s="14">
        <v>397.34997498216308</v>
      </c>
      <c r="H22" s="14">
        <v>0</v>
      </c>
      <c r="I22" s="14">
        <v>7.6079736998876744E-3</v>
      </c>
      <c r="J22" s="14">
        <v>0.6895523551045567</v>
      </c>
      <c r="K22" s="14">
        <v>4.3225204258481535E-5</v>
      </c>
      <c r="L22" s="14">
        <v>0</v>
      </c>
      <c r="M22" s="14">
        <v>261.22204907903955</v>
      </c>
      <c r="N22" s="14">
        <v>0</v>
      </c>
      <c r="O22" s="14">
        <v>7.0293595279112603E-6</v>
      </c>
      <c r="P22" s="14">
        <v>0</v>
      </c>
      <c r="Q22" s="14">
        <v>0</v>
      </c>
      <c r="R22" s="14">
        <v>2.6440713275141379</v>
      </c>
      <c r="S22" s="14">
        <v>43.46998700968971</v>
      </c>
      <c r="T22" s="14">
        <v>0</v>
      </c>
      <c r="U22" s="14">
        <v>0</v>
      </c>
      <c r="V22" s="14">
        <v>7.7267442267331011E-5</v>
      </c>
      <c r="W22" s="14">
        <v>0</v>
      </c>
      <c r="X22" s="14">
        <v>0</v>
      </c>
      <c r="Y22" s="14">
        <v>4.122496066913274</v>
      </c>
      <c r="Z22" s="14">
        <v>1.2665705906276234</v>
      </c>
      <c r="AA22" s="14">
        <v>0</v>
      </c>
      <c r="AB22" s="14">
        <v>0</v>
      </c>
      <c r="AC22" s="14">
        <v>9.8643898452960061E-6</v>
      </c>
      <c r="AD22" s="14">
        <v>0</v>
      </c>
      <c r="AE22" s="14">
        <v>7.1967224560580211E-5</v>
      </c>
      <c r="AF22" s="14">
        <v>154.18779808238813</v>
      </c>
      <c r="AG22" s="14">
        <v>1.7906538354250162E-3</v>
      </c>
      <c r="AH22" s="14">
        <v>0</v>
      </c>
      <c r="AI22" s="14">
        <v>0.11196681933940532</v>
      </c>
      <c r="AJ22" s="14">
        <v>9.0171368104284428E-6</v>
      </c>
      <c r="AK22" s="14">
        <v>8.0974724224553244E-6</v>
      </c>
      <c r="AL22" s="14">
        <v>9.8886945224215591E-6</v>
      </c>
      <c r="AM22" s="14">
        <v>0</v>
      </c>
      <c r="AN22" s="14">
        <v>0</v>
      </c>
      <c r="AO22" s="14">
        <v>0</v>
      </c>
      <c r="AP22" s="14">
        <v>6.4371394864956168E-6</v>
      </c>
      <c r="AQ22" s="14">
        <v>0</v>
      </c>
      <c r="AR22" s="14">
        <v>0</v>
      </c>
      <c r="AS22" s="14">
        <v>7.7853477371725386E-6</v>
      </c>
      <c r="AT22" s="14">
        <v>0</v>
      </c>
      <c r="AU22" s="14">
        <v>6.7338790809378581</v>
      </c>
      <c r="AV22" s="14">
        <v>3.7049353328029859</v>
      </c>
      <c r="AW22" s="14">
        <v>0</v>
      </c>
      <c r="AX22" s="14">
        <v>3.3884346738020474E-5</v>
      </c>
      <c r="AY22" s="14">
        <v>3.5572191087011297E-6</v>
      </c>
      <c r="AZ22" s="14">
        <v>3.3250669388093828</v>
      </c>
      <c r="BA22" s="14">
        <v>1.9701152745748309</v>
      </c>
      <c r="BB22" s="14">
        <v>0</v>
      </c>
      <c r="BC22" s="14">
        <v>219.51659565114093</v>
      </c>
      <c r="BD22" s="14">
        <v>1100.3250739770745</v>
      </c>
    </row>
    <row r="23" spans="1:56" x14ac:dyDescent="0.3">
      <c r="A23" s="15" t="s">
        <v>19</v>
      </c>
      <c r="B23" s="14">
        <v>431.4078579207503</v>
      </c>
      <c r="C23" s="14">
        <v>168.94881029863888</v>
      </c>
      <c r="D23" s="14">
        <v>11.344017745374645</v>
      </c>
      <c r="E23" s="14">
        <v>0.23033775180237351</v>
      </c>
      <c r="F23" s="14">
        <v>0</v>
      </c>
      <c r="G23" s="14">
        <v>46.265936468041822</v>
      </c>
      <c r="H23" s="14">
        <v>0</v>
      </c>
      <c r="I23" s="14">
        <v>1.9862262471005616</v>
      </c>
      <c r="J23" s="14">
        <v>378.23909102010083</v>
      </c>
      <c r="K23" s="14">
        <v>34.880247120980435</v>
      </c>
      <c r="L23" s="14">
        <v>0.58148776826658011</v>
      </c>
      <c r="M23" s="14">
        <v>1.9286493143170151E-2</v>
      </c>
      <c r="N23" s="14">
        <v>5.891071877086838</v>
      </c>
      <c r="O23" s="14">
        <v>4.4528920922939516E-2</v>
      </c>
      <c r="P23" s="14">
        <v>16.473602256713363</v>
      </c>
      <c r="Q23" s="14">
        <v>3.5940820627155148E-3</v>
      </c>
      <c r="R23" s="14">
        <v>78.324060775013479</v>
      </c>
      <c r="S23" s="14">
        <v>5464.5413642702179</v>
      </c>
      <c r="T23" s="14">
        <v>0.73021750264967</v>
      </c>
      <c r="U23" s="14">
        <v>0</v>
      </c>
      <c r="V23" s="14">
        <v>25.464607608068842</v>
      </c>
      <c r="W23" s="14">
        <v>3.737786259682653E-2</v>
      </c>
      <c r="X23" s="14">
        <v>3.9778518855092888</v>
      </c>
      <c r="Y23" s="14">
        <v>39.373931726718801</v>
      </c>
      <c r="Z23" s="14">
        <v>16.592647503135908</v>
      </c>
      <c r="AA23" s="14">
        <v>0</v>
      </c>
      <c r="AB23" s="14">
        <v>0.28245484494605233</v>
      </c>
      <c r="AC23" s="14">
        <v>2.091188555604467E-2</v>
      </c>
      <c r="AD23" s="14">
        <v>0</v>
      </c>
      <c r="AE23" s="14">
        <v>71.748469511208611</v>
      </c>
      <c r="AF23" s="14">
        <v>1.157189588590209E-2</v>
      </c>
      <c r="AG23" s="14">
        <v>92.216281112849074</v>
      </c>
      <c r="AH23" s="14">
        <v>3.5688385810757628E-7</v>
      </c>
      <c r="AI23" s="14">
        <v>680.52654744694269</v>
      </c>
      <c r="AJ23" s="14">
        <v>2.0865167061898109E-2</v>
      </c>
      <c r="AK23" s="14">
        <v>1.1214945778448599E-3</v>
      </c>
      <c r="AL23" s="14">
        <v>1.3617984895785</v>
      </c>
      <c r="AM23" s="14">
        <v>5.641558000685067</v>
      </c>
      <c r="AN23" s="14">
        <v>308.07086104101876</v>
      </c>
      <c r="AO23" s="14">
        <v>0.13406225257432008</v>
      </c>
      <c r="AP23" s="14">
        <v>13.130790228691614</v>
      </c>
      <c r="AQ23" s="14">
        <v>450.29177444618171</v>
      </c>
      <c r="AR23" s="14">
        <v>29.715551462765937</v>
      </c>
      <c r="AS23" s="14">
        <v>10.152883198595697</v>
      </c>
      <c r="AT23" s="14">
        <v>6567.3556421356225</v>
      </c>
      <c r="AU23" s="14">
        <v>3.0761957426785078</v>
      </c>
      <c r="AV23" s="14">
        <v>82.57314199044184</v>
      </c>
      <c r="AW23" s="14">
        <v>29.231156251975648</v>
      </c>
      <c r="AX23" s="14">
        <v>10.005863190722048</v>
      </c>
      <c r="AY23" s="14">
        <v>439.81056152657305</v>
      </c>
      <c r="AZ23" s="14">
        <v>2332.8896132888603</v>
      </c>
      <c r="BA23" s="14">
        <v>270.68290456465422</v>
      </c>
      <c r="BB23" s="14">
        <v>4.2724774145987441</v>
      </c>
      <c r="BC23" s="14">
        <v>678.32432799770027</v>
      </c>
      <c r="BD23" s="14">
        <v>18806.90754204473</v>
      </c>
    </row>
    <row r="24" spans="1:56" x14ac:dyDescent="0.3">
      <c r="A24" s="15" t="s">
        <v>20</v>
      </c>
      <c r="B24" s="14">
        <v>145.09402849096631</v>
      </c>
      <c r="C24" s="14">
        <v>1.8797508331925861</v>
      </c>
      <c r="D24" s="14">
        <v>37739.500709511718</v>
      </c>
      <c r="E24" s="14">
        <v>143.54125222851582</v>
      </c>
      <c r="F24" s="14">
        <v>0</v>
      </c>
      <c r="G24" s="14">
        <v>0.20865626178703092</v>
      </c>
      <c r="H24" s="14">
        <v>0</v>
      </c>
      <c r="I24" s="14">
        <v>2017.4751054842573</v>
      </c>
      <c r="J24" s="14">
        <v>5818.187541496869</v>
      </c>
      <c r="K24" s="14">
        <v>250.27843152501836</v>
      </c>
      <c r="L24" s="14">
        <v>8824.5316074224011</v>
      </c>
      <c r="M24" s="14">
        <v>0</v>
      </c>
      <c r="N24" s="14">
        <v>140.86891997220454</v>
      </c>
      <c r="O24" s="14">
        <v>48975.199608062125</v>
      </c>
      <c r="P24" s="14">
        <v>527.43270310980733</v>
      </c>
      <c r="Q24" s="14">
        <v>457.24654080579393</v>
      </c>
      <c r="R24" s="14">
        <v>860.77873922887954</v>
      </c>
      <c r="S24" s="14">
        <v>35576.283436728074</v>
      </c>
      <c r="T24" s="14">
        <v>1898.5120168976357</v>
      </c>
      <c r="U24" s="14">
        <v>0.24438377370866024</v>
      </c>
      <c r="V24" s="14">
        <v>0</v>
      </c>
      <c r="W24" s="14">
        <v>0.31802248483238343</v>
      </c>
      <c r="X24" s="14">
        <v>949.27257871052075</v>
      </c>
      <c r="Y24" s="14">
        <v>12270.909731397318</v>
      </c>
      <c r="Z24" s="14">
        <v>7134.5347755229732</v>
      </c>
      <c r="AA24" s="14">
        <v>0</v>
      </c>
      <c r="AB24" s="14">
        <v>1.9590187653339464E-2</v>
      </c>
      <c r="AC24" s="14">
        <v>950.09412257251165</v>
      </c>
      <c r="AD24" s="14">
        <v>0</v>
      </c>
      <c r="AE24" s="14">
        <v>44.056815424795076</v>
      </c>
      <c r="AF24" s="14">
        <v>0</v>
      </c>
      <c r="AG24" s="14">
        <v>133.95704170546426</v>
      </c>
      <c r="AH24" s="14">
        <v>1230.5129435990602</v>
      </c>
      <c r="AI24" s="14">
        <v>397.97937507143581</v>
      </c>
      <c r="AJ24" s="14">
        <v>0.81009691422470009</v>
      </c>
      <c r="AK24" s="14">
        <v>0.65599395932972648</v>
      </c>
      <c r="AL24" s="14">
        <v>221.54125492296515</v>
      </c>
      <c r="AM24" s="14">
        <v>110.37143524956583</v>
      </c>
      <c r="AN24" s="14">
        <v>492.53812273283307</v>
      </c>
      <c r="AO24" s="14">
        <v>1230.5460011584553</v>
      </c>
      <c r="AP24" s="14">
        <v>322.19754608006775</v>
      </c>
      <c r="AQ24" s="14">
        <v>9.5482934992256342E-3</v>
      </c>
      <c r="AR24" s="14">
        <v>1.9611748713250905</v>
      </c>
      <c r="AS24" s="14">
        <v>48.030923544722782</v>
      </c>
      <c r="AT24" s="14">
        <v>35.157965247353289</v>
      </c>
      <c r="AU24" s="14">
        <v>1125.0400236396185</v>
      </c>
      <c r="AV24" s="14">
        <v>3972.9987355975759</v>
      </c>
      <c r="AW24" s="14">
        <v>70.552063002711037</v>
      </c>
      <c r="AX24" s="14">
        <v>6.1569794827008355</v>
      </c>
      <c r="AY24" s="14">
        <v>102872.13526424815</v>
      </c>
      <c r="AZ24" s="14">
        <v>2508.2426447758107</v>
      </c>
      <c r="BA24" s="14">
        <v>140252.58420330248</v>
      </c>
      <c r="BB24" s="14">
        <v>533.36147275767757</v>
      </c>
      <c r="BC24" s="14">
        <v>79365.894076071389</v>
      </c>
      <c r="BD24" s="14">
        <v>499659.7039543619</v>
      </c>
    </row>
    <row r="25" spans="1:56" x14ac:dyDescent="0.3">
      <c r="A25" s="15" t="s">
        <v>21</v>
      </c>
      <c r="B25" s="14">
        <v>487.55310224777838</v>
      </c>
      <c r="C25" s="14">
        <v>0.94433344520991114</v>
      </c>
      <c r="D25" s="14">
        <v>1.4116922188573766</v>
      </c>
      <c r="E25" s="14">
        <v>3.8454678359414092</v>
      </c>
      <c r="F25" s="14">
        <v>0</v>
      </c>
      <c r="G25" s="14">
        <v>0.80691958992439827</v>
      </c>
      <c r="H25" s="14">
        <v>0</v>
      </c>
      <c r="I25" s="14">
        <v>17058.514391877427</v>
      </c>
      <c r="J25" s="14">
        <v>883.05900391548096</v>
      </c>
      <c r="K25" s="14">
        <v>31.912211686579269</v>
      </c>
      <c r="L25" s="14">
        <v>0</v>
      </c>
      <c r="M25" s="14">
        <v>0</v>
      </c>
      <c r="N25" s="14">
        <v>0.57363649909609638</v>
      </c>
      <c r="O25" s="14">
        <v>6.5233318910712421E-2</v>
      </c>
      <c r="P25" s="14">
        <v>0.80949148289833261</v>
      </c>
      <c r="Q25" s="14">
        <v>295.68943822187208</v>
      </c>
      <c r="R25" s="14">
        <v>9.2106229473444152</v>
      </c>
      <c r="S25" s="14">
        <v>5479.7423946187073</v>
      </c>
      <c r="T25" s="14">
        <v>1.2882986288364009E-3</v>
      </c>
      <c r="U25" s="14">
        <v>0.16947861882385359</v>
      </c>
      <c r="V25" s="14">
        <v>145.83207287985397</v>
      </c>
      <c r="W25" s="14">
        <v>0</v>
      </c>
      <c r="X25" s="14">
        <v>0.23245221863619861</v>
      </c>
      <c r="Y25" s="14">
        <v>1.5643523104563699</v>
      </c>
      <c r="Z25" s="14">
        <v>582.14694795741138</v>
      </c>
      <c r="AA25" s="14">
        <v>0</v>
      </c>
      <c r="AB25" s="14">
        <v>0.15596945345944324</v>
      </c>
      <c r="AC25" s="14">
        <v>9.8596026146517551E-2</v>
      </c>
      <c r="AD25" s="14">
        <v>0</v>
      </c>
      <c r="AE25" s="14">
        <v>1.9402708233311863</v>
      </c>
      <c r="AF25" s="14">
        <v>0</v>
      </c>
      <c r="AG25" s="14">
        <v>205.61014963678102</v>
      </c>
      <c r="AH25" s="14">
        <v>6.5451841340240765E-3</v>
      </c>
      <c r="AI25" s="14">
        <v>594.2602738633542</v>
      </c>
      <c r="AJ25" s="14">
        <v>157.24182926929632</v>
      </c>
      <c r="AK25" s="14">
        <v>0.97805036225653286</v>
      </c>
      <c r="AL25" s="14">
        <v>12.087387465320267</v>
      </c>
      <c r="AM25" s="14">
        <v>5.8884700218630881</v>
      </c>
      <c r="AN25" s="14">
        <v>0.49247052679050113</v>
      </c>
      <c r="AO25" s="14">
        <v>205.66655519997022</v>
      </c>
      <c r="AP25" s="14">
        <v>50.676681690735229</v>
      </c>
      <c r="AQ25" s="14">
        <v>1.7827496928022818E-3</v>
      </c>
      <c r="AR25" s="14">
        <v>17.464092762090356</v>
      </c>
      <c r="AS25" s="14">
        <v>52.126699282091472</v>
      </c>
      <c r="AT25" s="14">
        <v>5.4015308968094018E-3</v>
      </c>
      <c r="AU25" s="14">
        <v>1.5835122904896959E-3</v>
      </c>
      <c r="AV25" s="14">
        <v>1.0076164884090462</v>
      </c>
      <c r="AW25" s="14">
        <v>102.67180076756165</v>
      </c>
      <c r="AX25" s="14">
        <v>1.1637829910892517</v>
      </c>
      <c r="AY25" s="14">
        <v>5908.5795045814884</v>
      </c>
      <c r="AZ25" s="14">
        <v>21.20802730083393</v>
      </c>
      <c r="BA25" s="14">
        <v>14191.425481454709</v>
      </c>
      <c r="BB25" s="14">
        <v>252.38166329272318</v>
      </c>
      <c r="BC25" s="14">
        <v>3539.1739784108286</v>
      </c>
      <c r="BD25" s="14">
        <v>50306.399196837963</v>
      </c>
    </row>
    <row r="26" spans="1:56" x14ac:dyDescent="0.3">
      <c r="A26" s="15" t="s">
        <v>22</v>
      </c>
      <c r="B26" s="14">
        <v>61.246807354809988</v>
      </c>
      <c r="C26" s="14">
        <v>6.3848987905205732</v>
      </c>
      <c r="D26" s="14">
        <v>13.69824471699123</v>
      </c>
      <c r="E26" s="14">
        <v>1.2176250888113995</v>
      </c>
      <c r="F26" s="14">
        <v>0</v>
      </c>
      <c r="G26" s="14">
        <v>1160.3514248874942</v>
      </c>
      <c r="H26" s="14">
        <v>0</v>
      </c>
      <c r="I26" s="14">
        <v>68.710842080457667</v>
      </c>
      <c r="J26" s="14">
        <v>1350.7930379497084</v>
      </c>
      <c r="K26" s="14">
        <v>45.972785464394931</v>
      </c>
      <c r="L26" s="14">
        <v>0</v>
      </c>
      <c r="M26" s="14">
        <v>0</v>
      </c>
      <c r="N26" s="14">
        <v>10.827240154204514</v>
      </c>
      <c r="O26" s="14">
        <v>2.0214769826105288</v>
      </c>
      <c r="P26" s="14">
        <v>1.1204319462594845</v>
      </c>
      <c r="Q26" s="14">
        <v>19.344267895950338</v>
      </c>
      <c r="R26" s="14">
        <v>12.234525174100451</v>
      </c>
      <c r="S26" s="14">
        <v>673.70039500361042</v>
      </c>
      <c r="T26" s="14">
        <v>3.4439732797184059</v>
      </c>
      <c r="U26" s="14">
        <v>3.9848123756764382</v>
      </c>
      <c r="V26" s="14">
        <v>19.039795198206164</v>
      </c>
      <c r="W26" s="14">
        <v>5.1275523028305132E-2</v>
      </c>
      <c r="X26" s="14">
        <v>0</v>
      </c>
      <c r="Y26" s="14">
        <v>113.16823422734991</v>
      </c>
      <c r="Z26" s="14">
        <v>82.954582499057764</v>
      </c>
      <c r="AA26" s="14">
        <v>0</v>
      </c>
      <c r="AB26" s="14">
        <v>1.669850279022038E-3</v>
      </c>
      <c r="AC26" s="14">
        <v>25.214765128911523</v>
      </c>
      <c r="AD26" s="14">
        <v>0</v>
      </c>
      <c r="AE26" s="14">
        <v>6.6230925434777621</v>
      </c>
      <c r="AF26" s="14">
        <v>0</v>
      </c>
      <c r="AG26" s="14">
        <v>18.604654188089079</v>
      </c>
      <c r="AH26" s="14">
        <v>2.2475150494523176E-5</v>
      </c>
      <c r="AI26" s="14">
        <v>162.32621525963489</v>
      </c>
      <c r="AJ26" s="14">
        <v>3.9182789114126058E-2</v>
      </c>
      <c r="AK26" s="14">
        <v>4.0391627998675048</v>
      </c>
      <c r="AL26" s="14">
        <v>34.415001008454219</v>
      </c>
      <c r="AM26" s="14">
        <v>7.4300805605471041</v>
      </c>
      <c r="AN26" s="14">
        <v>23.758246580356989</v>
      </c>
      <c r="AO26" s="14">
        <v>0.8692225758147224</v>
      </c>
      <c r="AP26" s="14">
        <v>109.3553260415906</v>
      </c>
      <c r="AQ26" s="14">
        <v>9.2322818704449006</v>
      </c>
      <c r="AR26" s="14">
        <v>19.898590903414902</v>
      </c>
      <c r="AS26" s="14">
        <v>9.3790278728936425</v>
      </c>
      <c r="AT26" s="14">
        <v>1.6856580487351469</v>
      </c>
      <c r="AU26" s="14">
        <v>0.21215686211128162</v>
      </c>
      <c r="AV26" s="14">
        <v>358.49326045289956</v>
      </c>
      <c r="AW26" s="14">
        <v>21.602498376961943</v>
      </c>
      <c r="AX26" s="14">
        <v>5.5776472856425565</v>
      </c>
      <c r="AY26" s="14">
        <v>0.20004759851916523</v>
      </c>
      <c r="AZ26" s="14">
        <v>364.64136491364366</v>
      </c>
      <c r="BA26" s="14">
        <v>2668.4220480104404</v>
      </c>
      <c r="BB26" s="14">
        <v>1.1181573765991979</v>
      </c>
      <c r="BC26" s="14">
        <v>212.24242206233768</v>
      </c>
      <c r="BD26" s="14">
        <v>7715.6484800288927</v>
      </c>
    </row>
    <row r="27" spans="1:56" x14ac:dyDescent="0.3">
      <c r="A27" s="15" t="s">
        <v>23</v>
      </c>
      <c r="B27" s="14">
        <v>131.84800787247624</v>
      </c>
      <c r="C27" s="14">
        <v>1476.7139699623535</v>
      </c>
      <c r="D27" s="14">
        <v>2061.0275731280149</v>
      </c>
      <c r="E27" s="14">
        <v>896.21114773551471</v>
      </c>
      <c r="F27" s="14">
        <v>0</v>
      </c>
      <c r="G27" s="14">
        <v>499.45107147215435</v>
      </c>
      <c r="H27" s="14">
        <v>0</v>
      </c>
      <c r="I27" s="14">
        <v>805.70742577768101</v>
      </c>
      <c r="J27" s="14">
        <v>7409.6332864864044</v>
      </c>
      <c r="K27" s="14">
        <v>368.15221346895765</v>
      </c>
      <c r="L27" s="14">
        <v>373.54562082020533</v>
      </c>
      <c r="M27" s="14">
        <v>375.12325595931657</v>
      </c>
      <c r="N27" s="14">
        <v>623.83306110839328</v>
      </c>
      <c r="O27" s="14">
        <v>153.6498968952871</v>
      </c>
      <c r="P27" s="14">
        <v>13.625408989734161</v>
      </c>
      <c r="Q27" s="14">
        <v>98.749130571176551</v>
      </c>
      <c r="R27" s="14">
        <v>6558.8794189652881</v>
      </c>
      <c r="S27" s="14">
        <v>11273.5194527602</v>
      </c>
      <c r="T27" s="14">
        <v>228.37925086542489</v>
      </c>
      <c r="U27" s="14">
        <v>1301.2082426291522</v>
      </c>
      <c r="V27" s="14">
        <v>2124.1542621643594</v>
      </c>
      <c r="W27" s="14">
        <v>61.582332461062656</v>
      </c>
      <c r="X27" s="14">
        <v>323.20249847201598</v>
      </c>
      <c r="Y27" s="14">
        <v>0</v>
      </c>
      <c r="Z27" s="14">
        <v>575.372805460736</v>
      </c>
      <c r="AA27" s="14">
        <v>1.6316373199121947</v>
      </c>
      <c r="AB27" s="14">
        <v>20.025768444092314</v>
      </c>
      <c r="AC27" s="14">
        <v>37.938717703587074</v>
      </c>
      <c r="AD27" s="14">
        <v>11.803333803620133</v>
      </c>
      <c r="AE27" s="14">
        <v>12.794072992622471</v>
      </c>
      <c r="AF27" s="14">
        <v>1461.8342126564391</v>
      </c>
      <c r="AG27" s="14">
        <v>239.87607473682505</v>
      </c>
      <c r="AH27" s="14">
        <v>1.1564224142338221E-5</v>
      </c>
      <c r="AI27" s="14">
        <v>1739.4798775427967</v>
      </c>
      <c r="AJ27" s="14">
        <v>3.9603519044541691</v>
      </c>
      <c r="AK27" s="14">
        <v>128.18207797683152</v>
      </c>
      <c r="AL27" s="14">
        <v>249.50739884208843</v>
      </c>
      <c r="AM27" s="14">
        <v>86.472374435112414</v>
      </c>
      <c r="AN27" s="14">
        <v>2083.6654398295786</v>
      </c>
      <c r="AO27" s="14">
        <v>486.46004377925203</v>
      </c>
      <c r="AP27" s="14">
        <v>551.42508008631603</v>
      </c>
      <c r="AQ27" s="14">
        <v>1920.5591082017011</v>
      </c>
      <c r="AR27" s="14">
        <v>2174.8637998651798</v>
      </c>
      <c r="AS27" s="14">
        <v>126.59542687104751</v>
      </c>
      <c r="AT27" s="14">
        <v>1403.6873740226793</v>
      </c>
      <c r="AU27" s="14">
        <v>452.42352327493876</v>
      </c>
      <c r="AV27" s="14">
        <v>1760.3158463539523</v>
      </c>
      <c r="AW27" s="14">
        <v>2516.1068182645872</v>
      </c>
      <c r="AX27" s="14">
        <v>220.66027991472592</v>
      </c>
      <c r="AY27" s="14">
        <v>1350.4338146147934</v>
      </c>
      <c r="AZ27" s="14">
        <v>4032.0488675787847</v>
      </c>
      <c r="BA27" s="14">
        <v>200824.26969381052</v>
      </c>
      <c r="BB27" s="14">
        <v>16.865303177876346</v>
      </c>
      <c r="BC27" s="14">
        <v>14388.309594952765</v>
      </c>
      <c r="BD27" s="14">
        <v>276035.76525854721</v>
      </c>
    </row>
    <row r="28" spans="1:56" x14ac:dyDescent="0.3">
      <c r="A28" s="15" t="s">
        <v>24</v>
      </c>
      <c r="B28" s="14">
        <v>328.5101320466257</v>
      </c>
      <c r="C28" s="14">
        <v>331.85227195222006</v>
      </c>
      <c r="D28" s="14">
        <v>4016.3009740473904</v>
      </c>
      <c r="E28" s="14">
        <v>546.003064341602</v>
      </c>
      <c r="F28" s="14">
        <v>0</v>
      </c>
      <c r="G28" s="14">
        <v>43.461070734894754</v>
      </c>
      <c r="H28" s="14">
        <v>0</v>
      </c>
      <c r="I28" s="14">
        <v>225.00234806427534</v>
      </c>
      <c r="J28" s="14">
        <v>900168.58843935991</v>
      </c>
      <c r="K28" s="14">
        <v>76639.344751181983</v>
      </c>
      <c r="L28" s="14">
        <v>0</v>
      </c>
      <c r="M28" s="14">
        <v>0</v>
      </c>
      <c r="N28" s="14">
        <v>369.85300496089855</v>
      </c>
      <c r="O28" s="14">
        <v>95.868883621009545</v>
      </c>
      <c r="P28" s="14">
        <v>2.4052166183642864E-3</v>
      </c>
      <c r="Q28" s="14">
        <v>7.6634335504141804</v>
      </c>
      <c r="R28" s="14">
        <v>3005.059563484313</v>
      </c>
      <c r="S28" s="14">
        <v>15891.065582516267</v>
      </c>
      <c r="T28" s="14">
        <v>2.2249671162172304</v>
      </c>
      <c r="U28" s="14">
        <v>72.004071283624583</v>
      </c>
      <c r="V28" s="14">
        <v>4694.9838025147947</v>
      </c>
      <c r="W28" s="14">
        <v>51548.638792070487</v>
      </c>
      <c r="X28" s="14">
        <v>6.9067797629892159E-4</v>
      </c>
      <c r="Y28" s="14">
        <v>72.91170549296622</v>
      </c>
      <c r="Z28" s="14">
        <v>0</v>
      </c>
      <c r="AA28" s="14">
        <v>0</v>
      </c>
      <c r="AB28" s="14">
        <v>1.89824071337793</v>
      </c>
      <c r="AC28" s="14">
        <v>43.162620862338514</v>
      </c>
      <c r="AD28" s="14">
        <v>0</v>
      </c>
      <c r="AE28" s="14">
        <v>78348.441796466723</v>
      </c>
      <c r="AF28" s="14">
        <v>0</v>
      </c>
      <c r="AG28" s="14">
        <v>1156.8670071513907</v>
      </c>
      <c r="AH28" s="14">
        <v>1.9447500044155682E-5</v>
      </c>
      <c r="AI28" s="14">
        <v>461.22103775036589</v>
      </c>
      <c r="AJ28" s="14">
        <v>43.261572668217489</v>
      </c>
      <c r="AK28" s="14">
        <v>532.48518801931777</v>
      </c>
      <c r="AL28" s="14">
        <v>153321.03347575982</v>
      </c>
      <c r="AM28" s="14">
        <v>25240.32494227295</v>
      </c>
      <c r="AN28" s="14">
        <v>91.05219315694066</v>
      </c>
      <c r="AO28" s="14">
        <v>5.6639880059813903</v>
      </c>
      <c r="AP28" s="14">
        <v>27468.175436212208</v>
      </c>
      <c r="AQ28" s="14">
        <v>2.9449125884954235</v>
      </c>
      <c r="AR28" s="14">
        <v>139.70206588353196</v>
      </c>
      <c r="AS28" s="14">
        <v>42218.982385646486</v>
      </c>
      <c r="AT28" s="14">
        <v>8.2402902537240568</v>
      </c>
      <c r="AU28" s="14">
        <v>4.7050403332634716E-6</v>
      </c>
      <c r="AV28" s="14">
        <v>40.842448860090428</v>
      </c>
      <c r="AW28" s="14">
        <v>28.55655929946499</v>
      </c>
      <c r="AX28" s="14">
        <v>139929.89976670712</v>
      </c>
      <c r="AY28" s="14">
        <v>326.24675883101327</v>
      </c>
      <c r="AZ28" s="14">
        <v>13018.188517771447</v>
      </c>
      <c r="BA28" s="14">
        <v>37336.951049709278</v>
      </c>
      <c r="BB28" s="14">
        <v>21028.285364557021</v>
      </c>
      <c r="BC28" s="14">
        <v>12966.726967004013</v>
      </c>
      <c r="BD28" s="14">
        <v>1611818.4945645388</v>
      </c>
    </row>
    <row r="29" spans="1:56" x14ac:dyDescent="0.3">
      <c r="A29" s="15" t="s">
        <v>25</v>
      </c>
      <c r="B29" s="14">
        <v>0</v>
      </c>
      <c r="C29" s="14">
        <v>0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4">
        <v>0</v>
      </c>
      <c r="AM29" s="14">
        <v>0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>
        <v>0</v>
      </c>
      <c r="AY29" s="14">
        <v>0</v>
      </c>
      <c r="AZ29" s="14">
        <v>0</v>
      </c>
      <c r="BA29" s="14">
        <v>0</v>
      </c>
      <c r="BB29" s="14">
        <v>0</v>
      </c>
      <c r="BC29" s="14">
        <v>0</v>
      </c>
      <c r="BD29" s="14">
        <v>0</v>
      </c>
    </row>
    <row r="30" spans="1:56" x14ac:dyDescent="0.3">
      <c r="A30" s="15" t="s">
        <v>26</v>
      </c>
      <c r="B30" s="14">
        <v>0.12817716609395707</v>
      </c>
      <c r="C30" s="14">
        <v>4.2632498849016877E-3</v>
      </c>
      <c r="D30" s="14">
        <v>4.85482745561907E-2</v>
      </c>
      <c r="E30" s="14">
        <v>6.4456847592307348E-3</v>
      </c>
      <c r="F30" s="14">
        <v>0</v>
      </c>
      <c r="G30" s="14">
        <v>5.5831092794574727E-4</v>
      </c>
      <c r="H30" s="14">
        <v>0</v>
      </c>
      <c r="I30" s="14">
        <v>1.4821628055985113E-3</v>
      </c>
      <c r="J30" s="14">
        <v>4.3675026516916606</v>
      </c>
      <c r="K30" s="14">
        <v>0.98457547495883635</v>
      </c>
      <c r="L30" s="14">
        <v>0</v>
      </c>
      <c r="M30" s="14">
        <v>0</v>
      </c>
      <c r="N30" s="14">
        <v>0.15698239634214534</v>
      </c>
      <c r="O30" s="14">
        <v>1.230919538037528E-3</v>
      </c>
      <c r="P30" s="14">
        <v>2.0945131553482783</v>
      </c>
      <c r="Q30" s="14">
        <v>9.8374845860772162E-5</v>
      </c>
      <c r="R30" s="14">
        <v>3.377198695661298E-2</v>
      </c>
      <c r="S30" s="14">
        <v>0.39674400826253148</v>
      </c>
      <c r="T30" s="14">
        <v>2.858396789015847E-5</v>
      </c>
      <c r="U30" s="14">
        <v>9.2502545025922064E-4</v>
      </c>
      <c r="V30" s="14">
        <v>3.0451720253942978</v>
      </c>
      <c r="W30" s="14">
        <v>1.0543038668084015E-3</v>
      </c>
      <c r="X30" s="14">
        <v>0</v>
      </c>
      <c r="Y30" s="14">
        <v>9.3582054659899466E-4</v>
      </c>
      <c r="Z30" s="14">
        <v>0.58863563176279254</v>
      </c>
      <c r="AA30" s="14">
        <v>0</v>
      </c>
      <c r="AB30" s="14">
        <v>0</v>
      </c>
      <c r="AC30" s="14">
        <v>0.17606060952807878</v>
      </c>
      <c r="AD30" s="14">
        <v>0</v>
      </c>
      <c r="AE30" s="14">
        <v>1.4780249367715987E-2</v>
      </c>
      <c r="AF30" s="14">
        <v>0</v>
      </c>
      <c r="AG30" s="14">
        <v>1.4682196140573549E-2</v>
      </c>
      <c r="AH30" s="14">
        <v>0</v>
      </c>
      <c r="AI30" s="14">
        <v>5.5200088533732591E-3</v>
      </c>
      <c r="AJ30" s="14">
        <v>5.5486525904425272E-4</v>
      </c>
      <c r="AK30" s="14">
        <v>0</v>
      </c>
      <c r="AL30" s="14">
        <v>3.5642835531245413E-2</v>
      </c>
      <c r="AM30" s="14">
        <v>0.15927091313207412</v>
      </c>
      <c r="AN30" s="14">
        <v>1.1697231829982055E-3</v>
      </c>
      <c r="AO30" s="14">
        <v>0</v>
      </c>
      <c r="AP30" s="14">
        <v>0.16094284541021453</v>
      </c>
      <c r="AQ30" s="14">
        <v>3.7833044661940719E-5</v>
      </c>
      <c r="AR30" s="14">
        <v>360.65342990663879</v>
      </c>
      <c r="AS30" s="14">
        <v>0.18638007412435562</v>
      </c>
      <c r="AT30" s="14">
        <v>0</v>
      </c>
      <c r="AU30" s="14">
        <v>0</v>
      </c>
      <c r="AV30" s="14">
        <v>4.5988779793785113E-4</v>
      </c>
      <c r="AW30" s="14">
        <v>3.6680016710020089E-4</v>
      </c>
      <c r="AX30" s="14">
        <v>1.4765549081090673E-2</v>
      </c>
      <c r="AY30" s="14">
        <v>4.5046940890744152</v>
      </c>
      <c r="AZ30" s="14">
        <v>16.46900081181197</v>
      </c>
      <c r="BA30" s="14">
        <v>0.28302415806440406</v>
      </c>
      <c r="BB30" s="14">
        <v>2.4000140462238924E-2</v>
      </c>
      <c r="BC30" s="14">
        <v>13.208229743923493</v>
      </c>
      <c r="BD30" s="14">
        <v>407.77465844855624</v>
      </c>
    </row>
    <row r="31" spans="1:56" x14ac:dyDescent="0.3">
      <c r="A31" s="15" t="s">
        <v>27</v>
      </c>
      <c r="B31" s="14">
        <v>2.1827425532843803</v>
      </c>
      <c r="C31" s="14">
        <v>49.847177800981271</v>
      </c>
      <c r="D31" s="14">
        <v>73.155589777623575</v>
      </c>
      <c r="E31" s="14">
        <v>3.1457193407768158</v>
      </c>
      <c r="F31" s="14">
        <v>0</v>
      </c>
      <c r="G31" s="14">
        <v>0.27858698984713876</v>
      </c>
      <c r="H31" s="14">
        <v>0</v>
      </c>
      <c r="I31" s="14">
        <v>254.90341191067259</v>
      </c>
      <c r="J31" s="14">
        <v>2352.7694028463393</v>
      </c>
      <c r="K31" s="14">
        <v>470.96316071274487</v>
      </c>
      <c r="L31" s="14">
        <v>45.173788564590289</v>
      </c>
      <c r="M31" s="14">
        <v>0</v>
      </c>
      <c r="N31" s="14">
        <v>1.8536134148061989</v>
      </c>
      <c r="O31" s="14">
        <v>71.30737502961918</v>
      </c>
      <c r="P31" s="14">
        <v>5.0263293494931522</v>
      </c>
      <c r="Q31" s="14">
        <v>5.7177444432879634</v>
      </c>
      <c r="R31" s="14">
        <v>17.198231694769834</v>
      </c>
      <c r="S31" s="14">
        <v>4790.468474721577</v>
      </c>
      <c r="T31" s="14">
        <v>1.3677417750462677E-2</v>
      </c>
      <c r="U31" s="14">
        <v>0.44449357817042628</v>
      </c>
      <c r="V31" s="14">
        <v>31.892923169386226</v>
      </c>
      <c r="W31" s="14">
        <v>0.51326926511926185</v>
      </c>
      <c r="X31" s="14">
        <v>4.1008941342092868E-2</v>
      </c>
      <c r="Y31" s="14">
        <v>391.64274809579808</v>
      </c>
      <c r="Z31" s="14">
        <v>236.1639026000901</v>
      </c>
      <c r="AA31" s="14">
        <v>0</v>
      </c>
      <c r="AB31" s="14">
        <v>3.7256171534984821</v>
      </c>
      <c r="AC31" s="14">
        <v>0</v>
      </c>
      <c r="AD31" s="14">
        <v>0</v>
      </c>
      <c r="AE31" s="14">
        <v>7.1326442863416357</v>
      </c>
      <c r="AF31" s="14">
        <v>0</v>
      </c>
      <c r="AG31" s="14">
        <v>826.30021069708062</v>
      </c>
      <c r="AH31" s="14">
        <v>9.5742071031899241E-5</v>
      </c>
      <c r="AI31" s="14">
        <v>237.0300488085056</v>
      </c>
      <c r="AJ31" s="14">
        <v>0.27679453252624997</v>
      </c>
      <c r="AK31" s="14">
        <v>318.58778028696855</v>
      </c>
      <c r="AL31" s="14">
        <v>17.214461178625601</v>
      </c>
      <c r="AM31" s="14">
        <v>76.192201672660246</v>
      </c>
      <c r="AN31" s="14">
        <v>24.343497777534697</v>
      </c>
      <c r="AO31" s="14">
        <v>1.6970927635459081</v>
      </c>
      <c r="AP31" s="14">
        <v>179.32350670306727</v>
      </c>
      <c r="AQ31" s="14">
        <v>1.8104232424528431E-2</v>
      </c>
      <c r="AR31" s="14">
        <v>309.85671306976622</v>
      </c>
      <c r="AS31" s="14">
        <v>89.565846963933211</v>
      </c>
      <c r="AT31" s="14">
        <v>94.947484756692347</v>
      </c>
      <c r="AU31" s="14">
        <v>2.3163404281911101E-5</v>
      </c>
      <c r="AV31" s="14">
        <v>209.71184451652067</v>
      </c>
      <c r="AW31" s="14">
        <v>896.16452506360747</v>
      </c>
      <c r="AX31" s="14">
        <v>7.0933778202317956</v>
      </c>
      <c r="AY31" s="14">
        <v>2230.7052544804765</v>
      </c>
      <c r="AZ31" s="14">
        <v>132.30538169884866</v>
      </c>
      <c r="BA31" s="14">
        <v>1550.9871901016049</v>
      </c>
      <c r="BB31" s="14">
        <v>11.474981947431418</v>
      </c>
      <c r="BC31" s="14">
        <v>636.12143529494494</v>
      </c>
      <c r="BD31" s="14">
        <v>16665.479486930377</v>
      </c>
    </row>
    <row r="32" spans="1:56" x14ac:dyDescent="0.3">
      <c r="A32" s="15" t="s">
        <v>28</v>
      </c>
      <c r="B32" s="14">
        <v>5.6946545686186855E-3</v>
      </c>
      <c r="C32" s="14">
        <v>2605.1830997044085</v>
      </c>
      <c r="D32" s="14">
        <v>22480.522696916298</v>
      </c>
      <c r="E32" s="14">
        <v>8.6699488810709335E-4</v>
      </c>
      <c r="F32" s="14">
        <v>0</v>
      </c>
      <c r="G32" s="14">
        <v>1.8136967632097879E-4</v>
      </c>
      <c r="H32" s="14">
        <v>0</v>
      </c>
      <c r="I32" s="14">
        <v>3.8964300761386279</v>
      </c>
      <c r="J32" s="14">
        <v>0.62139234500965013</v>
      </c>
      <c r="K32" s="14">
        <v>3.0188214745556934E-3</v>
      </c>
      <c r="L32" s="14">
        <v>0</v>
      </c>
      <c r="M32" s="14">
        <v>0.48023367926493682</v>
      </c>
      <c r="N32" s="14">
        <v>10.76970510879551</v>
      </c>
      <c r="O32" s="14">
        <v>4.3471947811279383</v>
      </c>
      <c r="P32" s="14">
        <v>0.10626011200608199</v>
      </c>
      <c r="Q32" s="14">
        <v>11.576211182079744</v>
      </c>
      <c r="R32" s="14">
        <v>7334.6002919957555</v>
      </c>
      <c r="S32" s="14">
        <v>11728.972719112415</v>
      </c>
      <c r="T32" s="14">
        <v>4.3719201629513569E-3</v>
      </c>
      <c r="U32" s="14">
        <v>92.249259910240198</v>
      </c>
      <c r="V32" s="14">
        <v>6.2135974313740956</v>
      </c>
      <c r="W32" s="14">
        <v>1.2460504773126209</v>
      </c>
      <c r="X32" s="14">
        <v>5.2951914406456968E-5</v>
      </c>
      <c r="Y32" s="14">
        <v>32.894240200141638</v>
      </c>
      <c r="Z32" s="14">
        <v>4.6643790812187752E-2</v>
      </c>
      <c r="AA32" s="14">
        <v>0</v>
      </c>
      <c r="AB32" s="14">
        <v>3.5422637658552345E-5</v>
      </c>
      <c r="AC32" s="14">
        <v>3.3726577962203076E-5</v>
      </c>
      <c r="AD32" s="14">
        <v>0</v>
      </c>
      <c r="AE32" s="14">
        <v>4.386904400123178E-4</v>
      </c>
      <c r="AF32" s="14">
        <v>0</v>
      </c>
      <c r="AG32" s="14">
        <v>1.3003407717122708</v>
      </c>
      <c r="AH32" s="14">
        <v>1.4909732076240631E-6</v>
      </c>
      <c r="AI32" s="14">
        <v>17020.871012019143</v>
      </c>
      <c r="AJ32" s="14">
        <v>1.0551283715907489E-4</v>
      </c>
      <c r="AK32" s="14">
        <v>30.415998046120322</v>
      </c>
      <c r="AL32" s="14">
        <v>2.6111568919437861E-3</v>
      </c>
      <c r="AM32" s="14">
        <v>6.4411971481466922E-4</v>
      </c>
      <c r="AN32" s="14">
        <v>1.510239475598453</v>
      </c>
      <c r="AO32" s="14">
        <v>264.38801518451635</v>
      </c>
      <c r="AP32" s="14">
        <v>6.7723476635122887E-4</v>
      </c>
      <c r="AQ32" s="14">
        <v>8.8081416589653578</v>
      </c>
      <c r="AR32" s="14">
        <v>3.7301208888164656</v>
      </c>
      <c r="AS32" s="14">
        <v>2.3589530671431834E-3</v>
      </c>
      <c r="AT32" s="14">
        <v>1.2304524490657779E-6</v>
      </c>
      <c r="AU32" s="14">
        <v>3.607193244251766E-7</v>
      </c>
      <c r="AV32" s="14">
        <v>0.87679863205829578</v>
      </c>
      <c r="AW32" s="14">
        <v>39.091210215598196</v>
      </c>
      <c r="AX32" s="14">
        <v>2.474907210101587E-4</v>
      </c>
      <c r="AY32" s="14">
        <v>15.254662539382474</v>
      </c>
      <c r="AZ32" s="14">
        <v>6.5507225305065031</v>
      </c>
      <c r="BA32" s="14">
        <v>5.9656703946073293</v>
      </c>
      <c r="BB32" s="14">
        <v>0</v>
      </c>
      <c r="BC32" s="14">
        <v>155.44537877724196</v>
      </c>
      <c r="BD32" s="14">
        <v>61867.955680059946</v>
      </c>
    </row>
    <row r="33" spans="1:56" x14ac:dyDescent="0.3">
      <c r="A33" s="15" t="s">
        <v>29</v>
      </c>
      <c r="B33" s="14">
        <v>19637.494929891756</v>
      </c>
      <c r="C33" s="14">
        <v>1.6914443926515677</v>
      </c>
      <c r="D33" s="14">
        <v>36.521172557560284</v>
      </c>
      <c r="E33" s="14">
        <v>11.34676960131433</v>
      </c>
      <c r="F33" s="14">
        <v>0</v>
      </c>
      <c r="G33" s="14">
        <v>0.33949391635352039</v>
      </c>
      <c r="H33" s="14">
        <v>0</v>
      </c>
      <c r="I33" s="14">
        <v>5993.1465153270392</v>
      </c>
      <c r="J33" s="14">
        <v>5497.4043804969815</v>
      </c>
      <c r="K33" s="14">
        <v>375.46169013013804</v>
      </c>
      <c r="L33" s="14">
        <v>0</v>
      </c>
      <c r="M33" s="14">
        <v>0</v>
      </c>
      <c r="N33" s="14">
        <v>0.37204479177668637</v>
      </c>
      <c r="O33" s="14">
        <v>3.2638760816892471</v>
      </c>
      <c r="P33" s="14">
        <v>0.13996336734837192</v>
      </c>
      <c r="Q33" s="14">
        <v>0.38319271295628615</v>
      </c>
      <c r="R33" s="14">
        <v>8287.1317135064382</v>
      </c>
      <c r="S33" s="14">
        <v>112289.93156606157</v>
      </c>
      <c r="T33" s="14">
        <v>1.0460926832155963E-2</v>
      </c>
      <c r="U33" s="14">
        <v>0.36062800136735662</v>
      </c>
      <c r="V33" s="14">
        <v>16047.787323156284</v>
      </c>
      <c r="W33" s="14">
        <v>2092.8893313310932</v>
      </c>
      <c r="X33" s="14">
        <v>4.0191646181913586E-2</v>
      </c>
      <c r="Y33" s="14">
        <v>23.121500784311166</v>
      </c>
      <c r="Z33" s="14">
        <v>274461.06161404622</v>
      </c>
      <c r="AA33" s="14">
        <v>0</v>
      </c>
      <c r="AB33" s="14">
        <v>3.5700188543751822E-2</v>
      </c>
      <c r="AC33" s="14">
        <v>4.1610125096499706</v>
      </c>
      <c r="AD33" s="14">
        <v>0</v>
      </c>
      <c r="AE33" s="14">
        <v>0</v>
      </c>
      <c r="AF33" s="14">
        <v>0</v>
      </c>
      <c r="AG33" s="14">
        <v>1204.1547691855203</v>
      </c>
      <c r="AH33" s="14">
        <v>1.1316808523212127E-3</v>
      </c>
      <c r="AI33" s="14">
        <v>35622.384848072928</v>
      </c>
      <c r="AJ33" s="14">
        <v>20.620827442363336</v>
      </c>
      <c r="AK33" s="14">
        <v>3.4080548797044607</v>
      </c>
      <c r="AL33" s="14">
        <v>2404.4149755809576</v>
      </c>
      <c r="AM33" s="14">
        <v>1115.2568340196553</v>
      </c>
      <c r="AN33" s="14">
        <v>0.50411979935277518</v>
      </c>
      <c r="AO33" s="14">
        <v>6.6988228642157852E-2</v>
      </c>
      <c r="AP33" s="14">
        <v>150.49982538791883</v>
      </c>
      <c r="AQ33" s="14">
        <v>1.3859243668821547E-2</v>
      </c>
      <c r="AR33" s="14">
        <v>3.6621918129224267</v>
      </c>
      <c r="AS33" s="14">
        <v>5200.6385827679023</v>
      </c>
      <c r="AT33" s="14">
        <v>9.3393997234763573E-4</v>
      </c>
      <c r="AU33" s="14">
        <v>2.7379375459384177E-4</v>
      </c>
      <c r="AV33" s="14">
        <v>0.3389418819080382</v>
      </c>
      <c r="AW33" s="14">
        <v>0.42223273394465022</v>
      </c>
      <c r="AX33" s="14">
        <v>2845.7295092790609</v>
      </c>
      <c r="AY33" s="14">
        <v>100807.41827313551</v>
      </c>
      <c r="AZ33" s="14">
        <v>139.64613912784921</v>
      </c>
      <c r="BA33" s="14">
        <v>790591.0590443596</v>
      </c>
      <c r="BB33" s="14">
        <v>7710.9355724564803</v>
      </c>
      <c r="BC33" s="14">
        <v>36760.425953199454</v>
      </c>
      <c r="BD33" s="14">
        <v>1429345.7003974356</v>
      </c>
    </row>
    <row r="34" spans="1:56" x14ac:dyDescent="0.3">
      <c r="A34" s="15" t="s">
        <v>30</v>
      </c>
      <c r="B34" s="14">
        <v>0</v>
      </c>
      <c r="C34" s="14">
        <v>6.5072935801726519E-6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3.5435184548506691E-6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0.10800436160175285</v>
      </c>
      <c r="Z34" s="14">
        <v>6.106476867317906E-5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2.377060279895721</v>
      </c>
      <c r="BD34" s="14">
        <v>2.4851357570781825</v>
      </c>
    </row>
    <row r="35" spans="1:56" x14ac:dyDescent="0.3">
      <c r="A35" s="17" t="s">
        <v>31</v>
      </c>
      <c r="B35" s="14">
        <v>0.24949421606850156</v>
      </c>
      <c r="C35" s="14">
        <v>2.6637394995850234E-2</v>
      </c>
      <c r="D35" s="14">
        <v>0.35138225461138284</v>
      </c>
      <c r="E35" s="14">
        <v>9.246346797772409E-2</v>
      </c>
      <c r="F35" s="14">
        <v>0</v>
      </c>
      <c r="G35" s="14">
        <v>8.5339399458355097E-3</v>
      </c>
      <c r="H35" s="14">
        <v>0</v>
      </c>
      <c r="I35" s="14">
        <v>144.83284565737051</v>
      </c>
      <c r="J35" s="14">
        <v>20.863474321504498</v>
      </c>
      <c r="K35" s="14">
        <v>4.8840445206559506</v>
      </c>
      <c r="L35" s="14">
        <v>0</v>
      </c>
      <c r="M35" s="14">
        <v>0</v>
      </c>
      <c r="N35" s="14">
        <v>7.7498216718553262E-3</v>
      </c>
      <c r="O35" s="14">
        <v>2.3580871127332023E-2</v>
      </c>
      <c r="P35" s="14">
        <v>5.9777717798275339E-3</v>
      </c>
      <c r="Q35" s="14">
        <v>1.5314826889159389E-2</v>
      </c>
      <c r="R35" s="14">
        <v>32394.217470808875</v>
      </c>
      <c r="S35" s="14">
        <v>1.8357701252273768</v>
      </c>
      <c r="T35" s="14">
        <v>1.4135463607330685E-4</v>
      </c>
      <c r="U35" s="14">
        <v>5.5181314047391935E-3</v>
      </c>
      <c r="V35" s="14">
        <v>0.47161159777116957</v>
      </c>
      <c r="W35" s="14">
        <v>9.6488633050013511E-3</v>
      </c>
      <c r="X35" s="14">
        <v>1.716566933782412E-3</v>
      </c>
      <c r="Y35" s="14">
        <v>3.6086294356830841E-2</v>
      </c>
      <c r="Z35" s="14">
        <v>2.5448079963987351</v>
      </c>
      <c r="AA35" s="14">
        <v>0</v>
      </c>
      <c r="AB35" s="14">
        <v>1.2642257446565451E-3</v>
      </c>
      <c r="AC35" s="14">
        <v>2.7729173332468628E-2</v>
      </c>
      <c r="AD35" s="14">
        <v>0</v>
      </c>
      <c r="AE35" s="14">
        <v>69.367355879268914</v>
      </c>
      <c r="AF35" s="14">
        <v>0</v>
      </c>
      <c r="AG35" s="14">
        <v>0</v>
      </c>
      <c r="AH35" s="14">
        <v>4.8333574641276362E-5</v>
      </c>
      <c r="AI35" s="14">
        <v>0.49536014386436028</v>
      </c>
      <c r="AJ35" s="14">
        <v>2.800096501914702E-2</v>
      </c>
      <c r="AK35" s="14">
        <v>2.7291374133654074E-2</v>
      </c>
      <c r="AL35" s="14">
        <v>1.9883216714587357</v>
      </c>
      <c r="AM35" s="14">
        <v>7.735654444137877</v>
      </c>
      <c r="AN35" s="14">
        <v>9.0319448356631308E-3</v>
      </c>
      <c r="AO35" s="14">
        <v>2.8610367865830265E-3</v>
      </c>
      <c r="AP35" s="14">
        <v>0.80279392653746762</v>
      </c>
      <c r="AQ35" s="14">
        <v>1.8766652173504567E-4</v>
      </c>
      <c r="AR35" s="14">
        <v>0.13724038587248211</v>
      </c>
      <c r="AS35" s="14">
        <v>0.98152871543535192</v>
      </c>
      <c r="AT35" s="14">
        <v>3.9888151567950575E-5</v>
      </c>
      <c r="AU35" s="14">
        <v>1.1693606768050732E-5</v>
      </c>
      <c r="AV35" s="14">
        <v>8.319153617080822</v>
      </c>
      <c r="AW35" s="14">
        <v>1.4114017244310734E-2</v>
      </c>
      <c r="AX35" s="14">
        <v>0.16067821082253936</v>
      </c>
      <c r="AY35" s="14">
        <v>2.8930915145924906E-2</v>
      </c>
      <c r="AZ35" s="14">
        <v>1.0877970504031218</v>
      </c>
      <c r="BA35" s="14">
        <v>4988.8581419406673</v>
      </c>
      <c r="BB35" s="14">
        <v>0.11410459076131521</v>
      </c>
      <c r="BC35" s="14">
        <v>289.58164633336787</v>
      </c>
      <c r="BD35" s="14">
        <v>37940.253558947326</v>
      </c>
    </row>
    <row r="36" spans="1:56" x14ac:dyDescent="0.3">
      <c r="A36" s="15" t="s">
        <v>32</v>
      </c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</row>
    <row r="37" spans="1:56" x14ac:dyDescent="0.3">
      <c r="A37" s="15" t="s">
        <v>33</v>
      </c>
      <c r="B37" s="14">
        <v>85.461162077133906</v>
      </c>
      <c r="C37" s="14">
        <v>23689.494608640831</v>
      </c>
      <c r="D37" s="14">
        <v>91211.315532611479</v>
      </c>
      <c r="E37" s="14">
        <v>90.510797915362076</v>
      </c>
      <c r="F37" s="14">
        <v>0</v>
      </c>
      <c r="G37" s="14">
        <v>506.86326428878453</v>
      </c>
      <c r="H37" s="14">
        <v>0</v>
      </c>
      <c r="I37" s="14">
        <v>813.73804995732485</v>
      </c>
      <c r="J37" s="14">
        <v>8987.4515040023653</v>
      </c>
      <c r="K37" s="14">
        <v>1374.8531354831919</v>
      </c>
      <c r="L37" s="14">
        <v>1579.7238663187238</v>
      </c>
      <c r="M37" s="14">
        <v>3746.8477753770667</v>
      </c>
      <c r="N37" s="14">
        <v>9981.3539799998325</v>
      </c>
      <c r="O37" s="14">
        <v>3988.7904898758284</v>
      </c>
      <c r="P37" s="14">
        <v>2593.2294023755253</v>
      </c>
      <c r="Q37" s="14">
        <v>3722.3212137916812</v>
      </c>
      <c r="R37" s="14">
        <v>235125.75627645367</v>
      </c>
      <c r="S37" s="14">
        <v>610240.59926318761</v>
      </c>
      <c r="T37" s="14">
        <v>1747.5580831231468</v>
      </c>
      <c r="U37" s="14">
        <v>23001.983196683108</v>
      </c>
      <c r="V37" s="14">
        <v>192.80242924790593</v>
      </c>
      <c r="W37" s="14">
        <v>408.3021097237131</v>
      </c>
      <c r="X37" s="14">
        <v>1292.2772925451873</v>
      </c>
      <c r="Y37" s="14">
        <v>68919.283330686027</v>
      </c>
      <c r="Z37" s="14">
        <v>2834.1089840340164</v>
      </c>
      <c r="AA37" s="14">
        <v>0</v>
      </c>
      <c r="AB37" s="14">
        <v>96.325274066637647</v>
      </c>
      <c r="AC37" s="14">
        <v>875.05812015982974</v>
      </c>
      <c r="AD37" s="14">
        <v>32723.408345211312</v>
      </c>
      <c r="AE37" s="14">
        <v>56.862916803337768</v>
      </c>
      <c r="AF37" s="14">
        <v>1970.4296444130648</v>
      </c>
      <c r="AG37" s="14">
        <v>49.613772282169215</v>
      </c>
      <c r="AH37" s="14">
        <v>3.0668528690995631E-4</v>
      </c>
      <c r="AI37" s="14">
        <v>0</v>
      </c>
      <c r="AJ37" s="14">
        <v>5.4196132309844236</v>
      </c>
      <c r="AK37" s="14">
        <v>753.22065533548005</v>
      </c>
      <c r="AL37" s="14">
        <v>2039.0315924815759</v>
      </c>
      <c r="AM37" s="14">
        <v>257.6260785695344</v>
      </c>
      <c r="AN37" s="14">
        <v>11390.223697122297</v>
      </c>
      <c r="AO37" s="14">
        <v>12495.486336845779</v>
      </c>
      <c r="AP37" s="14">
        <v>601.43853911372366</v>
      </c>
      <c r="AQ37" s="14">
        <v>1575.8143094334894</v>
      </c>
      <c r="AR37" s="14">
        <v>866.67959198430424</v>
      </c>
      <c r="AS37" s="14">
        <v>635.34016348616296</v>
      </c>
      <c r="AT37" s="14">
        <v>2000.5235770865579</v>
      </c>
      <c r="AU37" s="14">
        <v>7.4198053284666837E-5</v>
      </c>
      <c r="AV37" s="14">
        <v>28958.32050696548</v>
      </c>
      <c r="AW37" s="14">
        <v>17370.434319410404</v>
      </c>
      <c r="AX37" s="14">
        <v>1645.5019864116389</v>
      </c>
      <c r="AY37" s="14">
        <v>38122.742049738248</v>
      </c>
      <c r="AZ37" s="14">
        <v>195904.89620021885</v>
      </c>
      <c r="BA37" s="14">
        <v>4261.9989447027374</v>
      </c>
      <c r="BB37" s="14">
        <v>212.54995947532601</v>
      </c>
      <c r="BC37" s="14">
        <v>21286.341335751069</v>
      </c>
      <c r="BD37" s="14">
        <v>1472289.9136595831</v>
      </c>
    </row>
    <row r="38" spans="1:56" x14ac:dyDescent="0.3">
      <c r="A38" s="15" t="s">
        <v>34</v>
      </c>
      <c r="B38" s="14">
        <v>295.58519742396174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2.9983931222942557</v>
      </c>
      <c r="X38" s="14">
        <v>0</v>
      </c>
      <c r="Y38" s="14">
        <v>0</v>
      </c>
      <c r="Z38" s="14">
        <v>0</v>
      </c>
      <c r="AA38" s="14">
        <v>0.16982372738938231</v>
      </c>
      <c r="AB38" s="14">
        <v>0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68.360441489773294</v>
      </c>
      <c r="AW38" s="14">
        <v>0</v>
      </c>
      <c r="AX38" s="14">
        <v>4.9601919515988406</v>
      </c>
      <c r="AY38" s="14">
        <v>0</v>
      </c>
      <c r="AZ38" s="14">
        <v>1.4486755239667739</v>
      </c>
      <c r="BA38" s="14">
        <v>8.157017099444845</v>
      </c>
      <c r="BB38" s="14">
        <v>4.7623686132420326</v>
      </c>
      <c r="BC38" s="14">
        <v>199.72792058978717</v>
      </c>
      <c r="BD38" s="14">
        <v>586.17002954145835</v>
      </c>
    </row>
    <row r="39" spans="1:56" x14ac:dyDescent="0.3">
      <c r="A39" s="15" t="s">
        <v>35</v>
      </c>
      <c r="B39" s="14">
        <v>3.2806065868863132E-6</v>
      </c>
      <c r="C39" s="14">
        <v>5.1892147408085121E-2</v>
      </c>
      <c r="D39" s="14">
        <v>8.0342989952954241E-6</v>
      </c>
      <c r="E39" s="14">
        <v>2.3571702490450914E-6</v>
      </c>
      <c r="F39" s="14">
        <v>0</v>
      </c>
      <c r="G39" s="14">
        <v>0</v>
      </c>
      <c r="H39" s="14">
        <v>0</v>
      </c>
      <c r="I39" s="14">
        <v>1.2944424583342666E-3</v>
      </c>
      <c r="J39" s="14">
        <v>1.0246894364577509E-5</v>
      </c>
      <c r="K39" s="14">
        <v>7.354460184736934E-6</v>
      </c>
      <c r="L39" s="14">
        <v>0</v>
      </c>
      <c r="M39" s="14">
        <v>0</v>
      </c>
      <c r="N39" s="14">
        <v>0.13107408375595939</v>
      </c>
      <c r="O39" s="14">
        <v>1.4376642428246087</v>
      </c>
      <c r="P39" s="14">
        <v>1.0595410123400064</v>
      </c>
      <c r="Q39" s="14">
        <v>0.11006349779654155</v>
      </c>
      <c r="R39" s="14">
        <v>2.0675905058943278E-5</v>
      </c>
      <c r="S39" s="14">
        <v>1.5997641222185137</v>
      </c>
      <c r="T39" s="14">
        <v>1.1692847838284697</v>
      </c>
      <c r="U39" s="14">
        <v>0</v>
      </c>
      <c r="V39" s="14">
        <v>4.1884277823272367</v>
      </c>
      <c r="W39" s="14">
        <v>0</v>
      </c>
      <c r="X39" s="14">
        <v>0</v>
      </c>
      <c r="Y39" s="14">
        <v>8.5231286647005522E-2</v>
      </c>
      <c r="Z39" s="14">
        <v>0.61866094270994332</v>
      </c>
      <c r="AA39" s="14">
        <v>0</v>
      </c>
      <c r="AB39" s="14">
        <v>0.13579689807814158</v>
      </c>
      <c r="AC39" s="14">
        <v>0.16397103169407951</v>
      </c>
      <c r="AD39" s="14">
        <v>0</v>
      </c>
      <c r="AE39" s="14">
        <v>1.2244709925990814E-5</v>
      </c>
      <c r="AF39" s="14">
        <v>0</v>
      </c>
      <c r="AG39" s="14">
        <v>3.0466697759318797E-4</v>
      </c>
      <c r="AH39" s="14">
        <v>0</v>
      </c>
      <c r="AI39" s="14">
        <v>0.26804445613418199</v>
      </c>
      <c r="AJ39" s="14">
        <v>1.534201510212862E-6</v>
      </c>
      <c r="AK39" s="14">
        <v>0</v>
      </c>
      <c r="AL39" s="14">
        <v>1.6824908381989996E-6</v>
      </c>
      <c r="AM39" s="14">
        <v>0</v>
      </c>
      <c r="AN39" s="14">
        <v>1.92170583966603</v>
      </c>
      <c r="AO39" s="14">
        <v>0</v>
      </c>
      <c r="AP39" s="14">
        <v>3.1169842752295986E-2</v>
      </c>
      <c r="AQ39" s="14">
        <v>0</v>
      </c>
      <c r="AR39" s="14">
        <v>3.2721703872449839E-2</v>
      </c>
      <c r="AS39" s="14">
        <v>1.3246213855920042E-6</v>
      </c>
      <c r="AT39" s="14">
        <v>0</v>
      </c>
      <c r="AU39" s="14">
        <v>0</v>
      </c>
      <c r="AV39" s="14">
        <v>0.11880116104444725</v>
      </c>
      <c r="AW39" s="14">
        <v>4.6215981080820274</v>
      </c>
      <c r="AX39" s="14">
        <v>5.7651799047703708E-6</v>
      </c>
      <c r="AY39" s="14">
        <v>6.9075190336387648E-2</v>
      </c>
      <c r="AZ39" s="14">
        <v>0.13149344226610937</v>
      </c>
      <c r="BA39" s="14">
        <v>0.33520106138907713</v>
      </c>
      <c r="BB39" s="14">
        <v>0</v>
      </c>
      <c r="BC39" s="14">
        <v>16.041274580833246</v>
      </c>
      <c r="BD39" s="14">
        <v>34.324130827979779</v>
      </c>
    </row>
    <row r="40" spans="1:56" x14ac:dyDescent="0.3">
      <c r="A40" s="15" t="s">
        <v>361</v>
      </c>
      <c r="B40" s="14">
        <v>32207.852091808163</v>
      </c>
      <c r="C40" s="14">
        <v>113264.4953841348</v>
      </c>
      <c r="D40" s="14">
        <v>11939.408903806581</v>
      </c>
      <c r="E40" s="14">
        <v>1979.2537821974465</v>
      </c>
      <c r="F40" s="14">
        <v>0</v>
      </c>
      <c r="G40" s="14">
        <v>56.955618767717304</v>
      </c>
      <c r="H40" s="14">
        <v>0</v>
      </c>
      <c r="I40" s="14">
        <v>41009.703218299008</v>
      </c>
      <c r="J40" s="14">
        <v>2922348.047512759</v>
      </c>
      <c r="K40" s="14">
        <v>97115.586682822206</v>
      </c>
      <c r="L40" s="14">
        <v>9393.3600925191513</v>
      </c>
      <c r="M40" s="14">
        <v>0</v>
      </c>
      <c r="N40" s="14">
        <v>204346.09596669275</v>
      </c>
      <c r="O40" s="14">
        <v>194.00887916913766</v>
      </c>
      <c r="P40" s="14">
        <v>1661.0620707887649</v>
      </c>
      <c r="Q40" s="14">
        <v>485.30719361511422</v>
      </c>
      <c r="R40" s="14">
        <v>96695.953560291673</v>
      </c>
      <c r="S40" s="14">
        <v>492446.29134485516</v>
      </c>
      <c r="T40" s="14">
        <v>227.12657195485733</v>
      </c>
      <c r="U40" s="14">
        <v>2513.7590728977302</v>
      </c>
      <c r="V40" s="14">
        <v>304320.2011728803</v>
      </c>
      <c r="W40" s="14">
        <v>34597.707255607856</v>
      </c>
      <c r="X40" s="14">
        <v>0.55570072557222039</v>
      </c>
      <c r="Y40" s="14">
        <v>94874.196634956985</v>
      </c>
      <c r="Z40" s="14">
        <v>435924.1591687742</v>
      </c>
      <c r="AA40" s="14">
        <v>0</v>
      </c>
      <c r="AB40" s="14">
        <v>2.7757925598035058</v>
      </c>
      <c r="AC40" s="14">
        <v>12240.01095312022</v>
      </c>
      <c r="AD40" s="14">
        <v>24088.02180508928</v>
      </c>
      <c r="AE40" s="14">
        <v>26012.138240447399</v>
      </c>
      <c r="AF40" s="14">
        <v>894.68276458199978</v>
      </c>
      <c r="AG40" s="14">
        <v>22456.025184075916</v>
      </c>
      <c r="AH40" s="14">
        <v>1.5646929909382105E-2</v>
      </c>
      <c r="AI40" s="14">
        <v>311472.10427954496</v>
      </c>
      <c r="AJ40" s="14">
        <v>286.33407086081002</v>
      </c>
      <c r="AK40" s="14">
        <v>2.4270068326596994</v>
      </c>
      <c r="AL40" s="14">
        <v>0</v>
      </c>
      <c r="AM40" s="14">
        <v>80496.89178420497</v>
      </c>
      <c r="AN40" s="14">
        <v>38351.96047875061</v>
      </c>
      <c r="AO40" s="14">
        <v>27160.47644495522</v>
      </c>
      <c r="AP40" s="14">
        <v>128041.08800894409</v>
      </c>
      <c r="AQ40" s="14">
        <v>4564.3963554256534</v>
      </c>
      <c r="AR40" s="14">
        <v>959.32612789058044</v>
      </c>
      <c r="AS40" s="14">
        <v>225322.79581088701</v>
      </c>
      <c r="AT40" s="14">
        <v>1.291291025815282E-2</v>
      </c>
      <c r="AU40" s="14">
        <v>11960.925446586842</v>
      </c>
      <c r="AV40" s="14">
        <v>4850.0388369812244</v>
      </c>
      <c r="AW40" s="14">
        <v>54.733725222889561</v>
      </c>
      <c r="AX40" s="14">
        <v>141640.61470552318</v>
      </c>
      <c r="AY40" s="14">
        <v>767033.16985694366</v>
      </c>
      <c r="AZ40" s="14">
        <v>17913.035051987415</v>
      </c>
      <c r="BA40" s="14">
        <v>83444.589305934438</v>
      </c>
      <c r="BB40" s="14">
        <v>1301989.2814620747</v>
      </c>
      <c r="BC40" s="14">
        <v>96609.796478236938</v>
      </c>
      <c r="BD40" s="14">
        <v>8225448.7564178286</v>
      </c>
    </row>
    <row r="41" spans="1:56" x14ac:dyDescent="0.3">
      <c r="A41" s="15" t="s">
        <v>36</v>
      </c>
      <c r="B41" s="14">
        <v>1137.9025581787082</v>
      </c>
      <c r="C41" s="14">
        <v>37.392598858945249</v>
      </c>
      <c r="D41" s="14">
        <v>2241.1440986077951</v>
      </c>
      <c r="E41" s="14">
        <v>46.306697692790799</v>
      </c>
      <c r="F41" s="14">
        <v>0</v>
      </c>
      <c r="G41" s="14">
        <v>4.0673901667788046</v>
      </c>
      <c r="H41" s="14">
        <v>0</v>
      </c>
      <c r="I41" s="14">
        <v>2700.3229956141058</v>
      </c>
      <c r="J41" s="14">
        <v>34747.293528853646</v>
      </c>
      <c r="K41" s="14">
        <v>6962.0580283596983</v>
      </c>
      <c r="L41" s="14">
        <v>0</v>
      </c>
      <c r="M41" s="14">
        <v>0</v>
      </c>
      <c r="N41" s="14">
        <v>5.4697476017496909</v>
      </c>
      <c r="O41" s="14">
        <v>8.7983277777603188</v>
      </c>
      <c r="P41" s="14">
        <v>0.12296005175863116</v>
      </c>
      <c r="Q41" s="14">
        <v>4.5023859336840566</v>
      </c>
      <c r="R41" s="14">
        <v>4970.4303835642759</v>
      </c>
      <c r="S41" s="14">
        <v>3049.9951144246452</v>
      </c>
      <c r="T41" s="14">
        <v>0.20215955060857349</v>
      </c>
      <c r="U41" s="14">
        <v>6.5616348916596365</v>
      </c>
      <c r="V41" s="14">
        <v>397.19512145327036</v>
      </c>
      <c r="W41" s="14">
        <v>7.5477708504393348</v>
      </c>
      <c r="X41" s="14">
        <v>113.63848536525303</v>
      </c>
      <c r="Y41" s="14">
        <v>1612.9025077974989</v>
      </c>
      <c r="Z41" s="14">
        <v>682158.32828644314</v>
      </c>
      <c r="AA41" s="14">
        <v>0</v>
      </c>
      <c r="AB41" s="14">
        <v>0.19595603907635403</v>
      </c>
      <c r="AC41" s="14">
        <v>4.0539305874913598</v>
      </c>
      <c r="AD41" s="14">
        <v>0</v>
      </c>
      <c r="AE41" s="14">
        <v>242.88250970916104</v>
      </c>
      <c r="AF41" s="14">
        <v>0</v>
      </c>
      <c r="AG41" s="14">
        <v>77671.748780229886</v>
      </c>
      <c r="AH41" s="14">
        <v>9.9419968818924504E-4</v>
      </c>
      <c r="AI41" s="14">
        <v>275.56314191554509</v>
      </c>
      <c r="AJ41" s="14">
        <v>4.1010866468299971</v>
      </c>
      <c r="AK41" s="14">
        <v>0.25361221040204218</v>
      </c>
      <c r="AL41" s="14">
        <v>383.33690106949535</v>
      </c>
      <c r="AM41" s="14">
        <v>0</v>
      </c>
      <c r="AN41" s="14">
        <v>43.245026204478734</v>
      </c>
      <c r="AO41" s="14">
        <v>5.885022786395943E-2</v>
      </c>
      <c r="AP41" s="14">
        <v>1596.9497448991037</v>
      </c>
      <c r="AQ41" s="14">
        <v>0.26758524973218523</v>
      </c>
      <c r="AR41" s="14">
        <v>87.932253324293995</v>
      </c>
      <c r="AS41" s="14">
        <v>1565.9551549575676</v>
      </c>
      <c r="AT41" s="14">
        <v>8.204811695726584E-4</v>
      </c>
      <c r="AU41" s="14">
        <v>2.4053218262643026E-4</v>
      </c>
      <c r="AV41" s="14">
        <v>2263.9350148403496</v>
      </c>
      <c r="AW41" s="14">
        <v>21.977561589891302</v>
      </c>
      <c r="AX41" s="14">
        <v>1902.3367271321658</v>
      </c>
      <c r="AY41" s="14">
        <v>161.27259080943989</v>
      </c>
      <c r="AZ41" s="14">
        <v>5784.7081231024131</v>
      </c>
      <c r="BA41" s="14">
        <v>29713.675032558065</v>
      </c>
      <c r="BB41" s="14">
        <v>170.36432712319586</v>
      </c>
      <c r="BC41" s="14">
        <v>2965.119682258704</v>
      </c>
      <c r="BD41" s="14">
        <v>865072.11842993589</v>
      </c>
    </row>
    <row r="42" spans="1:56" x14ac:dyDescent="0.3">
      <c r="A42" s="15" t="s">
        <v>37</v>
      </c>
      <c r="B42" s="14">
        <v>5.9049424073543983</v>
      </c>
      <c r="C42" s="14">
        <v>110.02631468764308</v>
      </c>
      <c r="D42" s="14">
        <v>452.49358071405049</v>
      </c>
      <c r="E42" s="14">
        <v>13.169322511533043</v>
      </c>
      <c r="F42" s="14">
        <v>0</v>
      </c>
      <c r="G42" s="14">
        <v>135.951156453664</v>
      </c>
      <c r="H42" s="14">
        <v>0</v>
      </c>
      <c r="I42" s="14">
        <v>6.4305461758875451</v>
      </c>
      <c r="J42" s="14">
        <v>393.30787307982547</v>
      </c>
      <c r="K42" s="14">
        <v>33.41002171354355</v>
      </c>
      <c r="L42" s="14">
        <v>7.7743853860118879</v>
      </c>
      <c r="M42" s="14">
        <v>4177.3898050586258</v>
      </c>
      <c r="N42" s="14">
        <v>419.8108576673892</v>
      </c>
      <c r="O42" s="14">
        <v>40.792051691103573</v>
      </c>
      <c r="P42" s="14">
        <v>596.93245299867772</v>
      </c>
      <c r="Q42" s="14">
        <v>322.22582068713422</v>
      </c>
      <c r="R42" s="14">
        <v>740.88847682624225</v>
      </c>
      <c r="S42" s="14">
        <v>8058.9204045048718</v>
      </c>
      <c r="T42" s="14">
        <v>182.63176568816769</v>
      </c>
      <c r="U42" s="14">
        <v>708.85339022836672</v>
      </c>
      <c r="V42" s="14">
        <v>96.157875374240149</v>
      </c>
      <c r="W42" s="14">
        <v>3.5801975028797547E-2</v>
      </c>
      <c r="X42" s="14">
        <v>1.019308685892522</v>
      </c>
      <c r="Y42" s="14">
        <v>1165.2857696969168</v>
      </c>
      <c r="Z42" s="14">
        <v>26.793568680425743</v>
      </c>
      <c r="AA42" s="14">
        <v>0</v>
      </c>
      <c r="AB42" s="14">
        <v>11.523553628089648</v>
      </c>
      <c r="AC42" s="14">
        <v>12.376448177735009</v>
      </c>
      <c r="AD42" s="14">
        <v>81.693727655840121</v>
      </c>
      <c r="AE42" s="14">
        <v>2.5879795337486322</v>
      </c>
      <c r="AF42" s="14">
        <v>4.7251908200766871E-2</v>
      </c>
      <c r="AG42" s="14">
        <v>1.7002742050561224</v>
      </c>
      <c r="AH42" s="14">
        <v>4.9340491817367612E-7</v>
      </c>
      <c r="AI42" s="14">
        <v>3552.2897751690334</v>
      </c>
      <c r="AJ42" s="14">
        <v>8.2739810034057573E-2</v>
      </c>
      <c r="AK42" s="14">
        <v>108.41776678551955</v>
      </c>
      <c r="AL42" s="14">
        <v>6.3084799616026466</v>
      </c>
      <c r="AM42" s="14">
        <v>5.3999806970403288</v>
      </c>
      <c r="AN42" s="14">
        <v>0</v>
      </c>
      <c r="AO42" s="14">
        <v>59.818052014597463</v>
      </c>
      <c r="AP42" s="14">
        <v>11.137961890201753</v>
      </c>
      <c r="AQ42" s="14">
        <v>38.226147819771732</v>
      </c>
      <c r="AR42" s="14">
        <v>182.38121557011107</v>
      </c>
      <c r="AS42" s="14">
        <v>10.320037653324992</v>
      </c>
      <c r="AT42" s="14">
        <v>42.768763276828253</v>
      </c>
      <c r="AU42" s="14">
        <v>33.32223864748439</v>
      </c>
      <c r="AV42" s="14">
        <v>301.16461406903932</v>
      </c>
      <c r="AW42" s="14">
        <v>921.49227455862183</v>
      </c>
      <c r="AX42" s="14">
        <v>0.80879257879822286</v>
      </c>
      <c r="AY42" s="14">
        <v>6509.3821919916163</v>
      </c>
      <c r="AZ42" s="14">
        <v>1925.5846493840099</v>
      </c>
      <c r="BA42" s="14">
        <v>1329.8677161324317</v>
      </c>
      <c r="BB42" s="14">
        <v>3.5533239828192498</v>
      </c>
      <c r="BC42" s="14">
        <v>2592.9448366968054</v>
      </c>
      <c r="BD42" s="14">
        <v>35441.406287184371</v>
      </c>
    </row>
    <row r="43" spans="1:56" x14ac:dyDescent="0.3">
      <c r="A43" s="15" t="s">
        <v>38</v>
      </c>
      <c r="B43" s="14">
        <v>2.2720930065351341</v>
      </c>
      <c r="C43" s="14">
        <v>185.6632569397585</v>
      </c>
      <c r="D43" s="14">
        <v>4553.8122368621307</v>
      </c>
      <c r="E43" s="14">
        <v>81.850995992919763</v>
      </c>
      <c r="F43" s="14">
        <v>0</v>
      </c>
      <c r="G43" s="14">
        <v>0.33488382228100166</v>
      </c>
      <c r="H43" s="14">
        <v>0</v>
      </c>
      <c r="I43" s="14">
        <v>2.9741537796886499</v>
      </c>
      <c r="J43" s="14">
        <v>2667.4954780735288</v>
      </c>
      <c r="K43" s="14">
        <v>590.57174361438297</v>
      </c>
      <c r="L43" s="14">
        <v>0</v>
      </c>
      <c r="M43" s="14">
        <v>0</v>
      </c>
      <c r="N43" s="14">
        <v>0.45693945612313158</v>
      </c>
      <c r="O43" s="14">
        <v>92.622019909469415</v>
      </c>
      <c r="P43" s="14">
        <v>2.2940995104024668E-6</v>
      </c>
      <c r="Q43" s="14">
        <v>5.9012105939482508E-2</v>
      </c>
      <c r="R43" s="14">
        <v>491.37805911773302</v>
      </c>
      <c r="S43" s="14">
        <v>2298.2213803376003</v>
      </c>
      <c r="T43" s="14">
        <v>60.23054092522095</v>
      </c>
      <c r="U43" s="14">
        <v>209.41406194351362</v>
      </c>
      <c r="V43" s="14">
        <v>29.999087625703783</v>
      </c>
      <c r="W43" s="14">
        <v>0.63238583656351488</v>
      </c>
      <c r="X43" s="14">
        <v>14.619162461292751</v>
      </c>
      <c r="Y43" s="14">
        <v>2.8933372529711234</v>
      </c>
      <c r="Z43" s="14">
        <v>203.26598331268167</v>
      </c>
      <c r="AA43" s="14">
        <v>0</v>
      </c>
      <c r="AB43" s="14">
        <v>1.462423343557182E-2</v>
      </c>
      <c r="AC43" s="14">
        <v>0.33465018824015791</v>
      </c>
      <c r="AD43" s="14">
        <v>142.82901794571805</v>
      </c>
      <c r="AE43" s="14">
        <v>8.884641313324753</v>
      </c>
      <c r="AF43" s="14">
        <v>0</v>
      </c>
      <c r="AG43" s="14">
        <v>14.917733248618788</v>
      </c>
      <c r="AH43" s="14">
        <v>1.8549057074198354E-8</v>
      </c>
      <c r="AI43" s="14">
        <v>2924.8243945505337</v>
      </c>
      <c r="AJ43" s="14">
        <v>0.33523001878955405</v>
      </c>
      <c r="AK43" s="14">
        <v>2.1706104414490768E-3</v>
      </c>
      <c r="AL43" s="14">
        <v>21.38167834572231</v>
      </c>
      <c r="AM43" s="14">
        <v>95.532604849267358</v>
      </c>
      <c r="AN43" s="14">
        <v>0.70161527422029923</v>
      </c>
      <c r="AO43" s="14">
        <v>0</v>
      </c>
      <c r="AP43" s="14">
        <v>96.537173446301608</v>
      </c>
      <c r="AQ43" s="14">
        <v>55.662296783981269</v>
      </c>
      <c r="AR43" s="14">
        <v>1.076158397577454</v>
      </c>
      <c r="AS43" s="14">
        <v>111.79510901861657</v>
      </c>
      <c r="AT43" s="14">
        <v>1.5307942884620274E-8</v>
      </c>
      <c r="AU43" s="14">
        <v>0.41658825638015035</v>
      </c>
      <c r="AV43" s="14">
        <v>546.00742333077278</v>
      </c>
      <c r="AW43" s="14">
        <v>327.55037749633601</v>
      </c>
      <c r="AX43" s="14">
        <v>8.8656267149331747</v>
      </c>
      <c r="AY43" s="14">
        <v>2.5147127682655754</v>
      </c>
      <c r="AZ43" s="14">
        <v>172.07797216451635</v>
      </c>
      <c r="BA43" s="14">
        <v>697.23668020803746</v>
      </c>
      <c r="BB43" s="14">
        <v>14.395571028598251</v>
      </c>
      <c r="BC43" s="14">
        <v>1242.4068988423187</v>
      </c>
      <c r="BD43" s="14">
        <v>17975.067763738945</v>
      </c>
    </row>
    <row r="44" spans="1:56" x14ac:dyDescent="0.3">
      <c r="A44" s="15" t="s">
        <v>197</v>
      </c>
      <c r="B44" s="14">
        <v>89480.937390767576</v>
      </c>
      <c r="C44" s="14">
        <v>12.209134895321785</v>
      </c>
      <c r="D44" s="14">
        <v>39448.800130521588</v>
      </c>
      <c r="E44" s="14">
        <v>59.51440361370117</v>
      </c>
      <c r="F44" s="14">
        <v>0</v>
      </c>
      <c r="G44" s="14">
        <v>1399.5301285886558</v>
      </c>
      <c r="H44" s="14">
        <v>0</v>
      </c>
      <c r="I44" s="14">
        <v>84047.298067139025</v>
      </c>
      <c r="J44" s="14">
        <v>42727.343767484039</v>
      </c>
      <c r="K44" s="14">
        <v>2043.4001471852621</v>
      </c>
      <c r="L44" s="14">
        <v>0</v>
      </c>
      <c r="M44" s="14">
        <v>143.50042445191977</v>
      </c>
      <c r="N44" s="14">
        <v>3.9724236597321623</v>
      </c>
      <c r="O44" s="14">
        <v>14.737744922635246</v>
      </c>
      <c r="P44" s="14">
        <v>286.36216138327887</v>
      </c>
      <c r="Q44" s="14">
        <v>9.0900377339766756</v>
      </c>
      <c r="R44" s="14">
        <v>321.86474057374767</v>
      </c>
      <c r="S44" s="14">
        <v>141713.08710659354</v>
      </c>
      <c r="T44" s="14">
        <v>6260.5167179083655</v>
      </c>
      <c r="U44" s="14">
        <v>40.476754153319014</v>
      </c>
      <c r="V44" s="14">
        <v>1088.6470147562652</v>
      </c>
      <c r="W44" s="14">
        <v>26.314753891083143</v>
      </c>
      <c r="X44" s="14">
        <v>1.0285761957603754</v>
      </c>
      <c r="Y44" s="14">
        <v>95.945890708111875</v>
      </c>
      <c r="Z44" s="14">
        <v>565445.20223205118</v>
      </c>
      <c r="AA44" s="14">
        <v>0</v>
      </c>
      <c r="AB44" s="14">
        <v>0.73604632555247851</v>
      </c>
      <c r="AC44" s="14">
        <v>12.580213475172179</v>
      </c>
      <c r="AD44" s="14">
        <v>0</v>
      </c>
      <c r="AE44" s="14">
        <v>17229.084302824202</v>
      </c>
      <c r="AF44" s="14">
        <v>356.64076077021235</v>
      </c>
      <c r="AG44" s="14">
        <v>2598.1080883993759</v>
      </c>
      <c r="AH44" s="14">
        <v>2.8961739477573974E-2</v>
      </c>
      <c r="AI44" s="14">
        <v>381214.00238883204</v>
      </c>
      <c r="AJ44" s="14">
        <v>1984.0671183365555</v>
      </c>
      <c r="AK44" s="14">
        <v>13.441082189120992</v>
      </c>
      <c r="AL44" s="14">
        <v>1203.7472735448882</v>
      </c>
      <c r="AM44" s="14">
        <v>1501.3314080758355</v>
      </c>
      <c r="AN44" s="14">
        <v>897.03826443894786</v>
      </c>
      <c r="AO44" s="14">
        <v>67.133659871946477</v>
      </c>
      <c r="AP44" s="14">
        <v>0</v>
      </c>
      <c r="AQ44" s="14">
        <v>7.9111740091006272E-2</v>
      </c>
      <c r="AR44" s="14">
        <v>80.65421363192479</v>
      </c>
      <c r="AS44" s="14">
        <v>522.39096561906683</v>
      </c>
      <c r="AT44" s="14">
        <v>2.390119627043711E-2</v>
      </c>
      <c r="AU44" s="14">
        <v>1223.9812154329463</v>
      </c>
      <c r="AV44" s="14">
        <v>9.5449657286251082</v>
      </c>
      <c r="AW44" s="14">
        <v>8.1339656146806085</v>
      </c>
      <c r="AX44" s="14">
        <v>34517.514723942106</v>
      </c>
      <c r="AY44" s="14">
        <v>33785.610151987588</v>
      </c>
      <c r="AZ44" s="14">
        <v>824.37751724415079</v>
      </c>
      <c r="BA44" s="14">
        <v>2280597.9802123224</v>
      </c>
      <c r="BB44" s="14">
        <v>81260.021837225737</v>
      </c>
      <c r="BC44" s="14">
        <v>106556.68464851839</v>
      </c>
      <c r="BD44" s="14">
        <v>3921134.7167482055</v>
      </c>
    </row>
    <row r="45" spans="1:56" x14ac:dyDescent="0.3">
      <c r="A45" s="15" t="s">
        <v>40</v>
      </c>
      <c r="B45" s="14">
        <v>1.7496039235908815E-2</v>
      </c>
      <c r="C45" s="14">
        <v>9.2187944264454575</v>
      </c>
      <c r="D45" s="14">
        <v>0.46006427439570491</v>
      </c>
      <c r="E45" s="14">
        <v>2.9658531761486157E-2</v>
      </c>
      <c r="F45" s="14">
        <v>0</v>
      </c>
      <c r="G45" s="14">
        <v>17.459726780989044</v>
      </c>
      <c r="H45" s="14">
        <v>0</v>
      </c>
      <c r="I45" s="14">
        <v>7.9342678401617864E-2</v>
      </c>
      <c r="J45" s="14">
        <v>37.94677694490089</v>
      </c>
      <c r="K45" s="14">
        <v>4.5105586372202904</v>
      </c>
      <c r="L45" s="14">
        <v>0</v>
      </c>
      <c r="M45" s="14">
        <v>0</v>
      </c>
      <c r="N45" s="14">
        <v>3.2657999796180626</v>
      </c>
      <c r="O45" s="14">
        <v>5.705635325777338E-3</v>
      </c>
      <c r="P45" s="14">
        <v>0</v>
      </c>
      <c r="Q45" s="14">
        <v>4.5063580224371337E-4</v>
      </c>
      <c r="R45" s="14">
        <v>2040.2296936654604</v>
      </c>
      <c r="S45" s="14">
        <v>99.53693710946645</v>
      </c>
      <c r="T45" s="14">
        <v>1.5560132044234724E-2</v>
      </c>
      <c r="U45" s="14">
        <v>2.1421451244021572</v>
      </c>
      <c r="V45" s="14">
        <v>0.22968375108283362</v>
      </c>
      <c r="W45" s="14">
        <v>4.8295584574563118E-3</v>
      </c>
      <c r="X45" s="14">
        <v>0.42430284914974331</v>
      </c>
      <c r="Y45" s="14">
        <v>377.62715007466397</v>
      </c>
      <c r="Z45" s="14">
        <v>8.1545745446259819</v>
      </c>
      <c r="AA45" s="14">
        <v>0</v>
      </c>
      <c r="AB45" s="14">
        <v>1.1168286285036668E-4</v>
      </c>
      <c r="AC45" s="14">
        <v>2.6296463881208833E-3</v>
      </c>
      <c r="AD45" s="14">
        <v>0</v>
      </c>
      <c r="AE45" s="14">
        <v>6.8391725616425231E-2</v>
      </c>
      <c r="AF45" s="14">
        <v>0</v>
      </c>
      <c r="AG45" s="14">
        <v>1.0496217412990765</v>
      </c>
      <c r="AH45" s="14">
        <v>0</v>
      </c>
      <c r="AI45" s="14">
        <v>76.796174876510818</v>
      </c>
      <c r="AJ45" s="14">
        <v>2.6277201361209969E-3</v>
      </c>
      <c r="AK45" s="14">
        <v>6.8303887679240018</v>
      </c>
      <c r="AL45" s="14">
        <v>0.16336711591158226</v>
      </c>
      <c r="AM45" s="14">
        <v>0.90991740894810291</v>
      </c>
      <c r="AN45" s="14">
        <v>0.63988389603310181</v>
      </c>
      <c r="AO45" s="14">
        <v>1.9315422882884909</v>
      </c>
      <c r="AP45" s="14">
        <v>0.73730887824103819</v>
      </c>
      <c r="AQ45" s="14">
        <v>0</v>
      </c>
      <c r="AR45" s="14">
        <v>8.2183149183652337E-3</v>
      </c>
      <c r="AS45" s="14">
        <v>0.85384467240180306</v>
      </c>
      <c r="AT45" s="14">
        <v>0.86403489281402279</v>
      </c>
      <c r="AU45" s="14">
        <v>0</v>
      </c>
      <c r="AV45" s="14">
        <v>2.1066554661658471E-3</v>
      </c>
      <c r="AW45" s="14">
        <v>11.531145840342189</v>
      </c>
      <c r="AX45" s="14">
        <v>6.7961210428549981E-2</v>
      </c>
      <c r="AY45" s="14">
        <v>4000.7785109060023</v>
      </c>
      <c r="AZ45" s="14">
        <v>1.850535687076484</v>
      </c>
      <c r="BA45" s="14">
        <v>20.084415245729897</v>
      </c>
      <c r="BB45" s="14">
        <v>0.10993991865023646</v>
      </c>
      <c r="BC45" s="14">
        <v>577.99741622189777</v>
      </c>
      <c r="BD45" s="14">
        <v>7304.6393466873351</v>
      </c>
    </row>
    <row r="46" spans="1:56" x14ac:dyDescent="0.3">
      <c r="A46" s="15" t="s">
        <v>41</v>
      </c>
      <c r="B46" s="14">
        <v>0.90843063604136409</v>
      </c>
      <c r="C46" s="14">
        <v>5.5532744806074019</v>
      </c>
      <c r="D46" s="14">
        <v>9.5753855816385531</v>
      </c>
      <c r="E46" s="14">
        <v>3.181792099601792E-2</v>
      </c>
      <c r="F46" s="14">
        <v>0</v>
      </c>
      <c r="G46" s="14">
        <v>4.3170450219412375</v>
      </c>
      <c r="H46" s="14">
        <v>0</v>
      </c>
      <c r="I46" s="14">
        <v>3.7495711531111979</v>
      </c>
      <c r="J46" s="14">
        <v>1288.562475858583</v>
      </c>
      <c r="K46" s="14">
        <v>3.8400977791120785</v>
      </c>
      <c r="L46" s="14">
        <v>0</v>
      </c>
      <c r="M46" s="14">
        <v>0</v>
      </c>
      <c r="N46" s="14">
        <v>8.6263854779436571</v>
      </c>
      <c r="O46" s="14">
        <v>8.2333765881869563E-3</v>
      </c>
      <c r="P46" s="14">
        <v>1.2480911237589452</v>
      </c>
      <c r="Q46" s="14">
        <v>3.8155995705450879E-4</v>
      </c>
      <c r="R46" s="14">
        <v>12.625427478170108</v>
      </c>
      <c r="S46" s="14">
        <v>127.61764105583723</v>
      </c>
      <c r="T46" s="14">
        <v>1.1086673087195544E-4</v>
      </c>
      <c r="U46" s="14">
        <v>1.0586643028343483</v>
      </c>
      <c r="V46" s="14">
        <v>4769.0776647272069</v>
      </c>
      <c r="W46" s="14">
        <v>4.4111231916320283E-3</v>
      </c>
      <c r="X46" s="14">
        <v>0.95206500370118974</v>
      </c>
      <c r="Y46" s="14">
        <v>25.611793909668908</v>
      </c>
      <c r="Z46" s="14">
        <v>15.127534633592502</v>
      </c>
      <c r="AA46" s="14">
        <v>0</v>
      </c>
      <c r="AB46" s="14">
        <v>9.4563521452882971E-5</v>
      </c>
      <c r="AC46" s="14">
        <v>103.90795033583383</v>
      </c>
      <c r="AD46" s="14">
        <v>0</v>
      </c>
      <c r="AE46" s="14">
        <v>617.30087362877111</v>
      </c>
      <c r="AF46" s="14">
        <v>0</v>
      </c>
      <c r="AG46" s="14">
        <v>0.93811313980888433</v>
      </c>
      <c r="AH46" s="14">
        <v>0</v>
      </c>
      <c r="AI46" s="14">
        <v>7.7311639136802599</v>
      </c>
      <c r="AJ46" s="14">
        <v>1.7729020004036535</v>
      </c>
      <c r="AK46" s="14">
        <v>3.9847007533753013E-3</v>
      </c>
      <c r="AL46" s="14">
        <v>2913.7130474871792</v>
      </c>
      <c r="AM46" s="14">
        <v>0.61775347389834889</v>
      </c>
      <c r="AN46" s="14">
        <v>200.24054217400459</v>
      </c>
      <c r="AO46" s="14">
        <v>0</v>
      </c>
      <c r="AP46" s="14">
        <v>393.24769276302231</v>
      </c>
      <c r="AQ46" s="14">
        <v>1.4674050841087752E-4</v>
      </c>
      <c r="AR46" s="14">
        <v>0</v>
      </c>
      <c r="AS46" s="14">
        <v>0.7267310762825574</v>
      </c>
      <c r="AT46" s="14">
        <v>0</v>
      </c>
      <c r="AU46" s="14">
        <v>0</v>
      </c>
      <c r="AV46" s="14">
        <v>0.87263492306187063</v>
      </c>
      <c r="AW46" s="14">
        <v>2.3404509217711316</v>
      </c>
      <c r="AX46" s="14">
        <v>719.25991052049062</v>
      </c>
      <c r="AY46" s="14">
        <v>2.1207753603099233</v>
      </c>
      <c r="AZ46" s="14">
        <v>0.66281214112075315</v>
      </c>
      <c r="BA46" s="14">
        <v>970.57565610145741</v>
      </c>
      <c r="BB46" s="14">
        <v>0.88624086475611874</v>
      </c>
      <c r="BC46" s="14">
        <v>6417.9573827022186</v>
      </c>
      <c r="BD46" s="14">
        <v>18633.373362604063</v>
      </c>
    </row>
    <row r="47" spans="1:56" x14ac:dyDescent="0.3">
      <c r="A47" s="15" t="s">
        <v>42</v>
      </c>
      <c r="B47" s="14">
        <v>86055.791117925604</v>
      </c>
      <c r="C47" s="14">
        <v>39.953227022881812</v>
      </c>
      <c r="D47" s="14">
        <v>360.85940021445606</v>
      </c>
      <c r="E47" s="14">
        <v>50.481331183106889</v>
      </c>
      <c r="F47" s="14">
        <v>49.5048466379152</v>
      </c>
      <c r="G47" s="14">
        <v>4.2996341086232457</v>
      </c>
      <c r="H47" s="14">
        <v>258.538118665127</v>
      </c>
      <c r="I47" s="14">
        <v>6834.6275865667385</v>
      </c>
      <c r="J47" s="14">
        <v>41679.293651669563</v>
      </c>
      <c r="K47" s="14">
        <v>7149.3255329755611</v>
      </c>
      <c r="L47" s="14">
        <v>0</v>
      </c>
      <c r="M47" s="14">
        <v>0</v>
      </c>
      <c r="N47" s="14">
        <v>5.6995250093169183</v>
      </c>
      <c r="O47" s="14">
        <v>23.020192651879906</v>
      </c>
      <c r="P47" s="14">
        <v>0.25667227764239481</v>
      </c>
      <c r="Q47" s="14">
        <v>1.3506188152220606</v>
      </c>
      <c r="R47" s="14">
        <v>277.45740406491927</v>
      </c>
      <c r="S47" s="14">
        <v>1571.7082381370967</v>
      </c>
      <c r="T47" s="14">
        <v>0.20743865241577977</v>
      </c>
      <c r="U47" s="14">
        <v>6.7535834771952716</v>
      </c>
      <c r="V47" s="14">
        <v>87656.202504381145</v>
      </c>
      <c r="W47" s="14">
        <v>3439.8365573628826</v>
      </c>
      <c r="X47" s="14">
        <v>7.3705581418544067E-2</v>
      </c>
      <c r="Y47" s="14">
        <v>8.7912786874927455</v>
      </c>
      <c r="Z47" s="14">
        <v>75242.77884223756</v>
      </c>
      <c r="AA47" s="14">
        <v>0</v>
      </c>
      <c r="AB47" s="14">
        <v>0.22604044367915008</v>
      </c>
      <c r="AC47" s="14">
        <v>5.8750300225632293</v>
      </c>
      <c r="AD47" s="14">
        <v>0</v>
      </c>
      <c r="AE47" s="14">
        <v>13684.349728831368</v>
      </c>
      <c r="AF47" s="14">
        <v>0</v>
      </c>
      <c r="AG47" s="14">
        <v>474.1066245148437</v>
      </c>
      <c r="AH47" s="14">
        <v>294.763652828663</v>
      </c>
      <c r="AI47" s="14">
        <v>344714.53517460282</v>
      </c>
      <c r="AJ47" s="14">
        <v>811.38322370808453</v>
      </c>
      <c r="AK47" s="14">
        <v>1.8161661751727904</v>
      </c>
      <c r="AL47" s="14">
        <v>28788.988516556339</v>
      </c>
      <c r="AM47" s="14">
        <v>3447.1326091762694</v>
      </c>
      <c r="AN47" s="14">
        <v>8.6283127957501797</v>
      </c>
      <c r="AO47" s="14">
        <v>0.12284658154884101</v>
      </c>
      <c r="AP47" s="14">
        <v>1575.8502207334902</v>
      </c>
      <c r="AQ47" s="14">
        <v>0.27458535666787071</v>
      </c>
      <c r="AR47" s="14">
        <v>19558.800602166488</v>
      </c>
      <c r="AS47" s="14">
        <v>0</v>
      </c>
      <c r="AT47" s="14">
        <v>1.7127088639349694E-3</v>
      </c>
      <c r="AU47" s="14">
        <v>5.0209756972299454E-4</v>
      </c>
      <c r="AV47" s="14">
        <v>3.6504041487033065</v>
      </c>
      <c r="AW47" s="14">
        <v>3.1900694929928481</v>
      </c>
      <c r="AX47" s="14">
        <v>23318.38897670939</v>
      </c>
      <c r="AY47" s="14">
        <v>49401.280920900608</v>
      </c>
      <c r="AZ47" s="14">
        <v>1221.3875821457848</v>
      </c>
      <c r="BA47" s="14">
        <v>372971.15086365433</v>
      </c>
      <c r="BB47" s="14">
        <v>45878.108006110248</v>
      </c>
      <c r="BC47" s="14">
        <v>19027.276577664179</v>
      </c>
      <c r="BD47" s="14">
        <v>1235908.0999584324</v>
      </c>
    </row>
    <row r="48" spans="1:56" x14ac:dyDescent="0.3">
      <c r="A48" s="15" t="s">
        <v>43</v>
      </c>
      <c r="B48" s="14">
        <v>50.923215874858158</v>
      </c>
      <c r="C48" s="14">
        <v>87.846355221461266</v>
      </c>
      <c r="D48" s="14">
        <v>0.1752559422212292</v>
      </c>
      <c r="E48" s="14">
        <v>5.0986740501015833</v>
      </c>
      <c r="F48" s="14">
        <v>0</v>
      </c>
      <c r="G48" s="14">
        <v>2.2412679145862743E-2</v>
      </c>
      <c r="H48" s="14">
        <v>0</v>
      </c>
      <c r="I48" s="14">
        <v>459.0941859552986</v>
      </c>
      <c r="J48" s="14">
        <v>18.890097742361114</v>
      </c>
      <c r="K48" s="14">
        <v>2.7403557238525882</v>
      </c>
      <c r="L48" s="14">
        <v>0.36258607109159885</v>
      </c>
      <c r="M48" s="14">
        <v>0</v>
      </c>
      <c r="N48" s="14">
        <v>188.53534005497482</v>
      </c>
      <c r="O48" s="14">
        <v>1.6753715177538032E-2</v>
      </c>
      <c r="P48" s="14">
        <v>2.1430009402493188E-2</v>
      </c>
      <c r="Q48" s="14">
        <v>5.3461369398969241E-2</v>
      </c>
      <c r="R48" s="14">
        <v>3.9634821415939157</v>
      </c>
      <c r="S48" s="14">
        <v>2787.8171387358966</v>
      </c>
      <c r="T48" s="14">
        <v>8.7901488099523253E-5</v>
      </c>
      <c r="U48" s="14">
        <v>6256.4732432221026</v>
      </c>
      <c r="V48" s="14">
        <v>1.2572902287603065</v>
      </c>
      <c r="W48" s="14">
        <v>1.9141719599029172E-2</v>
      </c>
      <c r="X48" s="14">
        <v>6.1538056128377814E-3</v>
      </c>
      <c r="Y48" s="14">
        <v>5.1210514225206873E-2</v>
      </c>
      <c r="Z48" s="14">
        <v>203.23149784177431</v>
      </c>
      <c r="AA48" s="14">
        <v>0</v>
      </c>
      <c r="AB48" s="14">
        <v>4.1749301323323754E-3</v>
      </c>
      <c r="AC48" s="14">
        <v>61.081156290708222</v>
      </c>
      <c r="AD48" s="14">
        <v>0</v>
      </c>
      <c r="AE48" s="14">
        <v>0.14560225601361568</v>
      </c>
      <c r="AF48" s="14">
        <v>0</v>
      </c>
      <c r="AG48" s="14">
        <v>36.140749941584971</v>
      </c>
      <c r="AH48" s="14">
        <v>1.7327341979063351E-4</v>
      </c>
      <c r="AI48" s="14">
        <v>0.86420461024687223</v>
      </c>
      <c r="AJ48" s="14">
        <v>2.1016648453534927E-2</v>
      </c>
      <c r="AK48" s="14">
        <v>3.3868666188036467E-2</v>
      </c>
      <c r="AL48" s="14">
        <v>0.39681605461912073</v>
      </c>
      <c r="AM48" s="14">
        <v>0.45564019738439332</v>
      </c>
      <c r="AN48" s="14">
        <v>9.6517351301857026</v>
      </c>
      <c r="AO48" s="14">
        <v>1.0256672133963949E-2</v>
      </c>
      <c r="AP48" s="14">
        <v>1.0232752082413608</v>
      </c>
      <c r="AQ48" s="14">
        <v>9.5652546726722143</v>
      </c>
      <c r="AR48" s="14">
        <v>0.46571079549711203</v>
      </c>
      <c r="AS48" s="14">
        <v>35.726318568478064</v>
      </c>
      <c r="AT48" s="14">
        <v>0</v>
      </c>
      <c r="AU48" s="14">
        <v>0.27294579896451665</v>
      </c>
      <c r="AV48" s="14">
        <v>2.7006485273772478</v>
      </c>
      <c r="AW48" s="14">
        <v>0.12719082287991404</v>
      </c>
      <c r="AX48" s="14">
        <v>0.15754996932623058</v>
      </c>
      <c r="AY48" s="14">
        <v>1.4203588271674774E-2</v>
      </c>
      <c r="AZ48" s="14">
        <v>1.2084700343198065</v>
      </c>
      <c r="BA48" s="14">
        <v>2316.8684795576837</v>
      </c>
      <c r="BB48" s="14">
        <v>5.7379375972894428E-2</v>
      </c>
      <c r="BC48" s="14">
        <v>302.62797243159599</v>
      </c>
      <c r="BD48" s="14">
        <v>12846.220164542756</v>
      </c>
    </row>
    <row r="49" spans="1:65" x14ac:dyDescent="0.3">
      <c r="A49" s="15" t="s">
        <v>44</v>
      </c>
      <c r="B49" s="14">
        <v>0.76675865934783483</v>
      </c>
      <c r="C49" s="14">
        <v>726.60348366739174</v>
      </c>
      <c r="D49" s="14">
        <v>8153.4919230270743</v>
      </c>
      <c r="E49" s="14">
        <v>2.8792165836051979</v>
      </c>
      <c r="F49" s="14">
        <v>0</v>
      </c>
      <c r="G49" s="14">
        <v>72.070460510975337</v>
      </c>
      <c r="H49" s="14">
        <v>0</v>
      </c>
      <c r="I49" s="14">
        <v>1.4397508127901284</v>
      </c>
      <c r="J49" s="14">
        <v>138.18934459367574</v>
      </c>
      <c r="K49" s="14">
        <v>31.840290633137805</v>
      </c>
      <c r="L49" s="14">
        <v>48646.273438785211</v>
      </c>
      <c r="M49" s="14">
        <v>52.310755352220404</v>
      </c>
      <c r="N49" s="14">
        <v>2.0815343469416625</v>
      </c>
      <c r="O49" s="14">
        <v>220.46255573043439</v>
      </c>
      <c r="P49" s="14">
        <v>695.4584065221726</v>
      </c>
      <c r="Q49" s="14">
        <v>0.49980776029937779</v>
      </c>
      <c r="R49" s="14">
        <v>4846.3341670820182</v>
      </c>
      <c r="S49" s="14">
        <v>479.71968312589149</v>
      </c>
      <c r="T49" s="14">
        <v>754.28392762141971</v>
      </c>
      <c r="U49" s="14">
        <v>633.33566076121872</v>
      </c>
      <c r="V49" s="14">
        <v>1.6300297404446746</v>
      </c>
      <c r="W49" s="14">
        <v>3.4509363634186448E-2</v>
      </c>
      <c r="X49" s="14">
        <v>9.7763233742729518</v>
      </c>
      <c r="Y49" s="14">
        <v>9544.9539748751686</v>
      </c>
      <c r="Z49" s="14">
        <v>18.411581576101867</v>
      </c>
      <c r="AA49" s="14">
        <v>0</v>
      </c>
      <c r="AB49" s="14">
        <v>7.882512941395349E-4</v>
      </c>
      <c r="AC49" s="14">
        <v>51.296699891753285</v>
      </c>
      <c r="AD49" s="14">
        <v>740.15774735544096</v>
      </c>
      <c r="AE49" s="14">
        <v>0.49102690271985727</v>
      </c>
      <c r="AF49" s="14">
        <v>84.005213859049078</v>
      </c>
      <c r="AG49" s="14">
        <v>1.3635165949078365</v>
      </c>
      <c r="AH49" s="14">
        <v>0</v>
      </c>
      <c r="AI49" s="14">
        <v>4239.1586759622614</v>
      </c>
      <c r="AJ49" s="14">
        <v>2.3387898042493069</v>
      </c>
      <c r="AK49" s="14">
        <v>1.193386657896365</v>
      </c>
      <c r="AL49" s="14">
        <v>1.2496474416614785</v>
      </c>
      <c r="AM49" s="14">
        <v>5.1493955362289592</v>
      </c>
      <c r="AN49" s="14">
        <v>447.0543705008219</v>
      </c>
      <c r="AO49" s="14">
        <v>0</v>
      </c>
      <c r="AP49" s="14">
        <v>5.2046284931340923</v>
      </c>
      <c r="AQ49" s="14">
        <v>131.27570308562747</v>
      </c>
      <c r="AR49" s="14">
        <v>58.176887161570953</v>
      </c>
      <c r="AS49" s="14">
        <v>10.791051208061223</v>
      </c>
      <c r="AT49" s="14">
        <v>6.0029209908117096</v>
      </c>
      <c r="AU49" s="14">
        <v>0</v>
      </c>
      <c r="AV49" s="14">
        <v>46.035334268041595</v>
      </c>
      <c r="AW49" s="14">
        <v>230.36105421391596</v>
      </c>
      <c r="AX49" s="14">
        <v>5.4103192775051943</v>
      </c>
      <c r="AY49" s="14">
        <v>0.28947503675449304</v>
      </c>
      <c r="AZ49" s="14">
        <v>859.54257762296027</v>
      </c>
      <c r="BA49" s="14">
        <v>369.57079767245693</v>
      </c>
      <c r="BB49" s="14">
        <v>1.3063282545405159</v>
      </c>
      <c r="BC49" s="14">
        <v>2600.0561022220436</v>
      </c>
      <c r="BD49" s="14">
        <v>84930.330022771188</v>
      </c>
    </row>
    <row r="50" spans="1:65" x14ac:dyDescent="0.3">
      <c r="A50" s="15" t="s">
        <v>45</v>
      </c>
      <c r="B50" s="14">
        <v>179.04159174716744</v>
      </c>
      <c r="C50" s="14">
        <v>0.38270922842179433</v>
      </c>
      <c r="D50" s="14">
        <v>21.520136144229348</v>
      </c>
      <c r="E50" s="14">
        <v>134.21950799145742</v>
      </c>
      <c r="F50" s="14">
        <v>0</v>
      </c>
      <c r="G50" s="14">
        <v>11.467451367292716</v>
      </c>
      <c r="H50" s="14">
        <v>0</v>
      </c>
      <c r="I50" s="14">
        <v>7.2717389236764607</v>
      </c>
      <c r="J50" s="14">
        <v>25.960566918876889</v>
      </c>
      <c r="K50" s="14">
        <v>6.2658734549897206</v>
      </c>
      <c r="L50" s="14">
        <v>0</v>
      </c>
      <c r="M50" s="14">
        <v>0.56991587238067787</v>
      </c>
      <c r="N50" s="14">
        <v>166.50513379333347</v>
      </c>
      <c r="O50" s="14">
        <v>6.4006566960416889</v>
      </c>
      <c r="P50" s="14">
        <v>2.8905653831071087E-5</v>
      </c>
      <c r="Q50" s="14">
        <v>1.2610663582621422</v>
      </c>
      <c r="R50" s="14">
        <v>483.55331871800934</v>
      </c>
      <c r="S50" s="14">
        <v>778.50886921509812</v>
      </c>
      <c r="T50" s="14">
        <v>3.9726006277469255</v>
      </c>
      <c r="U50" s="14">
        <v>0.3530132381190475</v>
      </c>
      <c r="V50" s="14">
        <v>350.28428646952722</v>
      </c>
      <c r="W50" s="14">
        <v>138.46635768618992</v>
      </c>
      <c r="X50" s="14">
        <v>31.944226893531873</v>
      </c>
      <c r="Y50" s="14">
        <v>206.03817832852482</v>
      </c>
      <c r="Z50" s="14">
        <v>12.759261959026826</v>
      </c>
      <c r="AA50" s="14">
        <v>0</v>
      </c>
      <c r="AB50" s="14">
        <v>3.8806021847548049</v>
      </c>
      <c r="AC50" s="14">
        <v>1.2130748076653574E-2</v>
      </c>
      <c r="AD50" s="14">
        <v>3.6644336972023281E-2</v>
      </c>
      <c r="AE50" s="14">
        <v>3.7572648927437</v>
      </c>
      <c r="AF50" s="14">
        <v>4.9315562967086093</v>
      </c>
      <c r="AG50" s="14">
        <v>347.52995452066079</v>
      </c>
      <c r="AH50" s="14">
        <v>2.3371811913489925E-7</v>
      </c>
      <c r="AI50" s="14">
        <v>190.72568978132929</v>
      </c>
      <c r="AJ50" s="14">
        <v>3.1660570481523605E-2</v>
      </c>
      <c r="AK50" s="14">
        <v>135.23629155032114</v>
      </c>
      <c r="AL50" s="14">
        <v>1.6645954130230496</v>
      </c>
      <c r="AM50" s="14">
        <v>1.0075167939396172</v>
      </c>
      <c r="AN50" s="14">
        <v>79.044428707616561</v>
      </c>
      <c r="AO50" s="14">
        <v>9123.3241962400771</v>
      </c>
      <c r="AP50" s="14">
        <v>2.2378099150066499</v>
      </c>
      <c r="AQ50" s="14">
        <v>1.2461467952373555</v>
      </c>
      <c r="AR50" s="14">
        <v>0.18362001921397259</v>
      </c>
      <c r="AS50" s="14">
        <v>47.784158430249889</v>
      </c>
      <c r="AT50" s="14">
        <v>4.4850741733242998</v>
      </c>
      <c r="AU50" s="14">
        <v>0.28351150574930745</v>
      </c>
      <c r="AV50" s="14">
        <v>0</v>
      </c>
      <c r="AW50" s="14">
        <v>1.6311242359084903</v>
      </c>
      <c r="AX50" s="14">
        <v>0.98227144894161433</v>
      </c>
      <c r="AY50" s="14">
        <v>9103.5687533978034</v>
      </c>
      <c r="AZ50" s="14">
        <v>2766.4094410403331</v>
      </c>
      <c r="BA50" s="14">
        <v>1725.1779720314271</v>
      </c>
      <c r="BB50" s="14">
        <v>11.693806823592016</v>
      </c>
      <c r="BC50" s="14">
        <v>11159.26919006639</v>
      </c>
      <c r="BD50" s="14">
        <v>37282.881902691159</v>
      </c>
    </row>
    <row r="51" spans="1:65" x14ac:dyDescent="0.3">
      <c r="A51" s="15" t="s">
        <v>46</v>
      </c>
      <c r="B51" s="14">
        <v>20.34197296029464</v>
      </c>
      <c r="C51" s="14">
        <v>52.696771631192547</v>
      </c>
      <c r="D51" s="14">
        <v>23.896741607376828</v>
      </c>
      <c r="E51" s="14">
        <v>103.51511664648925</v>
      </c>
      <c r="F51" s="14">
        <v>0</v>
      </c>
      <c r="G51" s="14">
        <v>5.588319234272368</v>
      </c>
      <c r="H51" s="14">
        <v>0</v>
      </c>
      <c r="I51" s="14">
        <v>17.195434991783323</v>
      </c>
      <c r="J51" s="14">
        <v>3311.0891707715614</v>
      </c>
      <c r="K51" s="14">
        <v>88.950121800152957</v>
      </c>
      <c r="L51" s="14">
        <v>3.3423492617113877</v>
      </c>
      <c r="M51" s="14">
        <v>2.9566193988479843</v>
      </c>
      <c r="N51" s="14">
        <v>6.1667521370964034</v>
      </c>
      <c r="O51" s="14">
        <v>152.48917010746661</v>
      </c>
      <c r="P51" s="14">
        <v>116.25780241766525</v>
      </c>
      <c r="Q51" s="14">
        <v>604.07142925431106</v>
      </c>
      <c r="R51" s="14">
        <v>1280.1765511053302</v>
      </c>
      <c r="S51" s="14">
        <v>432.5523406672807</v>
      </c>
      <c r="T51" s="14">
        <v>9.5261669757060741</v>
      </c>
      <c r="U51" s="14">
        <v>15.114621235012612</v>
      </c>
      <c r="V51" s="14">
        <v>70.767986074474877</v>
      </c>
      <c r="W51" s="14">
        <v>9.5884079618062168E-2</v>
      </c>
      <c r="X51" s="14">
        <v>6.6299475015577016</v>
      </c>
      <c r="Y51" s="14">
        <v>114.48513333666916</v>
      </c>
      <c r="Z51" s="14">
        <v>63.578021417499691</v>
      </c>
      <c r="AA51" s="14">
        <v>0</v>
      </c>
      <c r="AB51" s="14">
        <v>14.047734941748867</v>
      </c>
      <c r="AC51" s="14">
        <v>707.32597305203228</v>
      </c>
      <c r="AD51" s="14">
        <v>0.27483252729017466</v>
      </c>
      <c r="AE51" s="14">
        <v>5.0811019739188206</v>
      </c>
      <c r="AF51" s="14">
        <v>0</v>
      </c>
      <c r="AG51" s="14">
        <v>264.03414849762135</v>
      </c>
      <c r="AH51" s="14">
        <v>6.0673965689702813E-6</v>
      </c>
      <c r="AI51" s="14">
        <v>749.74512941711578</v>
      </c>
      <c r="AJ51" s="14">
        <v>0.45217047021397588</v>
      </c>
      <c r="AK51" s="14">
        <v>2402.1754579036724</v>
      </c>
      <c r="AL51" s="14">
        <v>36.690775531090416</v>
      </c>
      <c r="AM51" s="14">
        <v>15.474467290538755</v>
      </c>
      <c r="AN51" s="14">
        <v>440.98664431454455</v>
      </c>
      <c r="AO51" s="14">
        <v>10.959908879464026</v>
      </c>
      <c r="AP51" s="14">
        <v>270.29995816439555</v>
      </c>
      <c r="AQ51" s="14">
        <v>440.88397254875633</v>
      </c>
      <c r="AR51" s="14">
        <v>11.137755592390274</v>
      </c>
      <c r="AS51" s="14">
        <v>34.806973680096455</v>
      </c>
      <c r="AT51" s="14">
        <v>1.5718541983964851</v>
      </c>
      <c r="AU51" s="14">
        <v>4.2488159073589093</v>
      </c>
      <c r="AV51" s="14">
        <v>46.691670152998618</v>
      </c>
      <c r="AW51" s="14">
        <v>0</v>
      </c>
      <c r="AX51" s="14">
        <v>336.50845424591927</v>
      </c>
      <c r="AY51" s="14">
        <v>21.039804189002218</v>
      </c>
      <c r="AZ51" s="14">
        <v>388.66927348224482</v>
      </c>
      <c r="BA51" s="14">
        <v>361.97055995127005</v>
      </c>
      <c r="BB51" s="14">
        <v>2.1677932943860285</v>
      </c>
      <c r="BC51" s="14">
        <v>1026.0938325709765</v>
      </c>
      <c r="BD51" s="14">
        <v>14094.823493458209</v>
      </c>
    </row>
    <row r="52" spans="1:65" x14ac:dyDescent="0.3">
      <c r="A52" s="15" t="s">
        <v>47</v>
      </c>
      <c r="B52" s="14">
        <v>3.5058452906926272</v>
      </c>
      <c r="C52" s="14">
        <v>372.12907914671803</v>
      </c>
      <c r="D52" s="14">
        <v>10.715282449417209</v>
      </c>
      <c r="E52" s="14">
        <v>14.817114679752732</v>
      </c>
      <c r="F52" s="14">
        <v>0</v>
      </c>
      <c r="G52" s="14">
        <v>0.20608136023489057</v>
      </c>
      <c r="H52" s="14">
        <v>0</v>
      </c>
      <c r="I52" s="14">
        <v>1828.272741309959</v>
      </c>
      <c r="J52" s="14">
        <v>39909.633649594442</v>
      </c>
      <c r="K52" s="14">
        <v>215.7451201648949</v>
      </c>
      <c r="L52" s="14">
        <v>0</v>
      </c>
      <c r="M52" s="14">
        <v>0</v>
      </c>
      <c r="N52" s="14">
        <v>0.22517160028100677</v>
      </c>
      <c r="O52" s="14">
        <v>0.28700895443197938</v>
      </c>
      <c r="P52" s="14">
        <v>8.5988087611987479E-2</v>
      </c>
      <c r="Q52" s="14">
        <v>0.2349799600270254</v>
      </c>
      <c r="R52" s="14">
        <v>8.4940258054195485</v>
      </c>
      <c r="S52" s="14">
        <v>28671.145277115727</v>
      </c>
      <c r="T52" s="14">
        <v>6.2992781167574641E-3</v>
      </c>
      <c r="U52" s="14">
        <v>0.21742943479325508</v>
      </c>
      <c r="V52" s="14">
        <v>19226.601967589006</v>
      </c>
      <c r="W52" s="14">
        <v>119.13012786718558</v>
      </c>
      <c r="X52" s="14">
        <v>2.4692195241047033E-2</v>
      </c>
      <c r="Y52" s="14">
        <v>453.85833751253426</v>
      </c>
      <c r="Z52" s="14">
        <v>88.614559043989274</v>
      </c>
      <c r="AA52" s="14">
        <v>0</v>
      </c>
      <c r="AB52" s="14">
        <v>2.1824056626845514E-2</v>
      </c>
      <c r="AC52" s="14">
        <v>0.15044325266958139</v>
      </c>
      <c r="AD52" s="14">
        <v>0</v>
      </c>
      <c r="AE52" s="14">
        <v>11067.997820489973</v>
      </c>
      <c r="AF52" s="14">
        <v>0</v>
      </c>
      <c r="AG52" s="14">
        <v>114286.90963742572</v>
      </c>
      <c r="AH52" s="14">
        <v>2.9604026575762257</v>
      </c>
      <c r="AI52" s="14">
        <v>147.80278397089415</v>
      </c>
      <c r="AJ52" s="14">
        <v>0.18298639577131098</v>
      </c>
      <c r="AK52" s="14">
        <v>0.1208328045201469</v>
      </c>
      <c r="AL52" s="14">
        <v>5479.4799981625301</v>
      </c>
      <c r="AM52" s="14">
        <v>34.96278017695969</v>
      </c>
      <c r="AN52" s="14">
        <v>15704.112678318605</v>
      </c>
      <c r="AO52" s="14">
        <v>104.3340748820241</v>
      </c>
      <c r="AP52" s="14">
        <v>2861.978716160475</v>
      </c>
      <c r="AQ52" s="14">
        <v>8.3458131739132316E-3</v>
      </c>
      <c r="AR52" s="14">
        <v>2.241905949306656</v>
      </c>
      <c r="AS52" s="14">
        <v>226.97155529196087</v>
      </c>
      <c r="AT52" s="14">
        <v>5.7377665090521841E-4</v>
      </c>
      <c r="AU52" s="14">
        <v>126.32413962106699</v>
      </c>
      <c r="AV52" s="14">
        <v>0.20618127116352869</v>
      </c>
      <c r="AW52" s="14">
        <v>0.25776721225744503</v>
      </c>
      <c r="AX52" s="14">
        <v>0</v>
      </c>
      <c r="AY52" s="14">
        <v>9486.3493425614361</v>
      </c>
      <c r="AZ52" s="14">
        <v>37.186944513153058</v>
      </c>
      <c r="BA52" s="14">
        <v>5689.8983133150541</v>
      </c>
      <c r="BB52" s="14">
        <v>395323.31616314879</v>
      </c>
      <c r="BC52" s="14">
        <v>14808.183585516072</v>
      </c>
      <c r="BD52" s="14">
        <v>666315.91057518497</v>
      </c>
    </row>
    <row r="53" spans="1:65" x14ac:dyDescent="0.3">
      <c r="A53" s="15" t="s">
        <v>48</v>
      </c>
      <c r="B53" s="14">
        <v>0</v>
      </c>
      <c r="C53" s="14">
        <v>2.7423701244496463E-2</v>
      </c>
      <c r="D53" s="14">
        <v>0</v>
      </c>
      <c r="E53" s="14">
        <v>0</v>
      </c>
      <c r="F53" s="14">
        <v>0</v>
      </c>
      <c r="G53" s="14">
        <v>320.32698159978878</v>
      </c>
      <c r="H53" s="14">
        <v>0</v>
      </c>
      <c r="I53" s="14">
        <v>0</v>
      </c>
      <c r="J53" s="14">
        <v>760.34765984288254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55.117277633945008</v>
      </c>
      <c r="S53" s="14">
        <v>85.928437058570083</v>
      </c>
      <c r="T53" s="14">
        <v>3.2450369217732571</v>
      </c>
      <c r="U53" s="14">
        <v>0</v>
      </c>
      <c r="V53" s="14">
        <v>0</v>
      </c>
      <c r="W53" s="14">
        <v>0</v>
      </c>
      <c r="X53" s="14">
        <v>0</v>
      </c>
      <c r="Y53" s="14">
        <v>455.16301196148754</v>
      </c>
      <c r="Z53" s="14">
        <v>0.25734538514752514</v>
      </c>
      <c r="AA53" s="14">
        <v>0</v>
      </c>
      <c r="AB53" s="14">
        <v>0</v>
      </c>
      <c r="AC53" s="14">
        <v>0</v>
      </c>
      <c r="AD53" s="14">
        <v>0</v>
      </c>
      <c r="AE53" s="14">
        <v>0</v>
      </c>
      <c r="AF53" s="14">
        <v>0</v>
      </c>
      <c r="AG53" s="14">
        <v>84.377991465393478</v>
      </c>
      <c r="AH53" s="14">
        <v>0</v>
      </c>
      <c r="AI53" s="14">
        <v>15.163428216260085</v>
      </c>
      <c r="AJ53" s="14">
        <v>0</v>
      </c>
      <c r="AK53" s="14">
        <v>0</v>
      </c>
      <c r="AL53" s="14">
        <v>37.14741074263948</v>
      </c>
      <c r="AM53" s="14">
        <v>0</v>
      </c>
      <c r="AN53" s="14">
        <v>0</v>
      </c>
      <c r="AO53" s="14">
        <v>0</v>
      </c>
      <c r="AP53" s="14">
        <v>0</v>
      </c>
      <c r="AQ53" s="14">
        <v>16.31307834997607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0</v>
      </c>
      <c r="AX53" s="14">
        <v>3185.8598237588617</v>
      </c>
      <c r="AY53" s="14">
        <v>0</v>
      </c>
      <c r="AZ53" s="14">
        <v>2.7317374736921138</v>
      </c>
      <c r="BA53" s="14">
        <v>0</v>
      </c>
      <c r="BB53" s="14">
        <v>0</v>
      </c>
      <c r="BC53" s="14">
        <v>10071.824656012068</v>
      </c>
      <c r="BD53" s="14">
        <v>15093.831300123729</v>
      </c>
    </row>
    <row r="54" spans="1:65" x14ac:dyDescent="0.3">
      <c r="A54" s="15" t="s">
        <v>49</v>
      </c>
      <c r="B54" s="14">
        <v>387.81283859507471</v>
      </c>
      <c r="C54" s="14">
        <v>492.71655356182714</v>
      </c>
      <c r="D54" s="14">
        <v>915.32680391712358</v>
      </c>
      <c r="E54" s="14">
        <v>90.853281660394103</v>
      </c>
      <c r="F54" s="14">
        <v>0</v>
      </c>
      <c r="G54" s="14">
        <v>117.39836962797115</v>
      </c>
      <c r="H54" s="14">
        <v>0</v>
      </c>
      <c r="I54" s="14">
        <v>823.09021135766341</v>
      </c>
      <c r="J54" s="14">
        <v>23284.00110631829</v>
      </c>
      <c r="K54" s="14">
        <v>5176.0689897565735</v>
      </c>
      <c r="L54" s="14">
        <v>873.71285507326559</v>
      </c>
      <c r="M54" s="14">
        <v>4.824516259764013</v>
      </c>
      <c r="N54" s="14">
        <v>208.39550085415175</v>
      </c>
      <c r="O54" s="14">
        <v>141.88379502519078</v>
      </c>
      <c r="P54" s="14">
        <v>1716.7804602690994</v>
      </c>
      <c r="Q54" s="14">
        <v>264.75598311155022</v>
      </c>
      <c r="R54" s="14">
        <v>3382.3662827235953</v>
      </c>
      <c r="S54" s="14">
        <v>22295.601732024883</v>
      </c>
      <c r="T54" s="14">
        <v>26.359212588736199</v>
      </c>
      <c r="U54" s="14">
        <v>306.37815188156122</v>
      </c>
      <c r="V54" s="14">
        <v>1879.1060577562882</v>
      </c>
      <c r="W54" s="14">
        <v>7.8541367819161954</v>
      </c>
      <c r="X54" s="14">
        <v>1842.1555108901973</v>
      </c>
      <c r="Y54" s="14">
        <v>4265.5610618512246</v>
      </c>
      <c r="Z54" s="14">
        <v>3100.9253167777165</v>
      </c>
      <c r="AA54" s="14">
        <v>0</v>
      </c>
      <c r="AB54" s="14">
        <v>11.896688428797971</v>
      </c>
      <c r="AC54" s="14">
        <v>23.735733336248547</v>
      </c>
      <c r="AD54" s="14">
        <v>262.85368639895171</v>
      </c>
      <c r="AE54" s="14">
        <v>513.50711741085956</v>
      </c>
      <c r="AF54" s="14">
        <v>20.29614105921511</v>
      </c>
      <c r="AG54" s="14">
        <v>1158.0899051690558</v>
      </c>
      <c r="AH54" s="14">
        <v>1.5567008813152945</v>
      </c>
      <c r="AI54" s="14">
        <v>3146.0780539357193</v>
      </c>
      <c r="AJ54" s="14">
        <v>4.1570140668023692</v>
      </c>
      <c r="AK54" s="14">
        <v>102.57174093942162</v>
      </c>
      <c r="AL54" s="14">
        <v>562.14353787268487</v>
      </c>
      <c r="AM54" s="14">
        <v>938.03704668558828</v>
      </c>
      <c r="AN54" s="14">
        <v>2730.0991172230442</v>
      </c>
      <c r="AO54" s="14">
        <v>61.18856119244532</v>
      </c>
      <c r="AP54" s="14">
        <v>913.4725446764636</v>
      </c>
      <c r="AQ54" s="14">
        <v>331.3759526942676</v>
      </c>
      <c r="AR54" s="14">
        <v>878.24844890333884</v>
      </c>
      <c r="AS54" s="14">
        <v>3438.5630932141648</v>
      </c>
      <c r="AT54" s="14">
        <v>234.17490290017517</v>
      </c>
      <c r="AU54" s="14">
        <v>49.631929410600549</v>
      </c>
      <c r="AV54" s="14">
        <v>5692.1713190369637</v>
      </c>
      <c r="AW54" s="14">
        <v>5438.1920415442492</v>
      </c>
      <c r="AX54" s="14">
        <v>240.00030787690656</v>
      </c>
      <c r="AY54" s="14">
        <v>720.05769357063241</v>
      </c>
      <c r="AZ54" s="14">
        <v>0</v>
      </c>
      <c r="BA54" s="14">
        <v>23651.691097767536</v>
      </c>
      <c r="BB54" s="14">
        <v>147.19669662742604</v>
      </c>
      <c r="BC54" s="14">
        <v>5360.3548457032657</v>
      </c>
      <c r="BD54" s="14">
        <v>128235.27064719023</v>
      </c>
    </row>
    <row r="55" spans="1:65" x14ac:dyDescent="0.3">
      <c r="A55" s="15" t="s">
        <v>50</v>
      </c>
      <c r="B55" s="14">
        <v>1796.5746260630146</v>
      </c>
      <c r="C55" s="14">
        <v>138.09123384302109</v>
      </c>
      <c r="D55" s="14">
        <v>67.401238640765385</v>
      </c>
      <c r="E55" s="14">
        <v>185.66492459195709</v>
      </c>
      <c r="F55" s="14">
        <v>0</v>
      </c>
      <c r="G55" s="14">
        <v>0</v>
      </c>
      <c r="H55" s="14">
        <v>11.598348140189175</v>
      </c>
      <c r="I55" s="14">
        <v>32224.398816800494</v>
      </c>
      <c r="J55" s="14">
        <v>15398.988697953586</v>
      </c>
      <c r="K55" s="14">
        <v>6341.6179231728429</v>
      </c>
      <c r="L55" s="14">
        <v>0</v>
      </c>
      <c r="M55" s="14">
        <v>0</v>
      </c>
      <c r="N55" s="14">
        <v>453.73512609298979</v>
      </c>
      <c r="O55" s="14">
        <v>146.61276751123822</v>
      </c>
      <c r="P55" s="14">
        <v>0</v>
      </c>
      <c r="Q55" s="14">
        <v>381.49576113287645</v>
      </c>
      <c r="R55" s="14">
        <v>80717.925542593672</v>
      </c>
      <c r="S55" s="14">
        <v>40797.865605297506</v>
      </c>
      <c r="T55" s="14">
        <v>0</v>
      </c>
      <c r="U55" s="14">
        <v>0</v>
      </c>
      <c r="V55" s="14">
        <v>2786.6292096819734</v>
      </c>
      <c r="W55" s="14">
        <v>72.352644352786925</v>
      </c>
      <c r="X55" s="14">
        <v>137.54310774943937</v>
      </c>
      <c r="Y55" s="14">
        <v>4479.3522118810379</v>
      </c>
      <c r="Z55" s="14">
        <v>58242.077196232567</v>
      </c>
      <c r="AA55" s="14">
        <v>0</v>
      </c>
      <c r="AB55" s="14">
        <v>0</v>
      </c>
      <c r="AC55" s="14">
        <v>78.276060337426699</v>
      </c>
      <c r="AD55" s="14">
        <v>0</v>
      </c>
      <c r="AE55" s="14">
        <v>395.48759321503917</v>
      </c>
      <c r="AF55" s="14">
        <v>0</v>
      </c>
      <c r="AG55" s="14">
        <v>11960.750842395622</v>
      </c>
      <c r="AH55" s="14">
        <v>0</v>
      </c>
      <c r="AI55" s="14">
        <v>893.617278714191</v>
      </c>
      <c r="AJ55" s="14">
        <v>87.700174973075065</v>
      </c>
      <c r="AK55" s="14">
        <v>38.566151944409754</v>
      </c>
      <c r="AL55" s="14">
        <v>1578.2231154238009</v>
      </c>
      <c r="AM55" s="14">
        <v>623.17917248888523</v>
      </c>
      <c r="AN55" s="14">
        <v>36.815802618905458</v>
      </c>
      <c r="AO55" s="14">
        <v>43.221569565897155</v>
      </c>
      <c r="AP55" s="14">
        <v>834.79604052495813</v>
      </c>
      <c r="AQ55" s="14">
        <v>18.870154315039983</v>
      </c>
      <c r="AR55" s="14">
        <v>111.7921438729702</v>
      </c>
      <c r="AS55" s="14">
        <v>852.49685917369038</v>
      </c>
      <c r="AT55" s="14">
        <v>0</v>
      </c>
      <c r="AU55" s="14">
        <v>0</v>
      </c>
      <c r="AV55" s="14">
        <v>139.68079951440808</v>
      </c>
      <c r="AW55" s="14">
        <v>246.97830942000817</v>
      </c>
      <c r="AX55" s="14">
        <v>417.96807139980405</v>
      </c>
      <c r="AY55" s="14">
        <v>804.85008494561021</v>
      </c>
      <c r="AZ55" s="14">
        <v>15937.767414552758</v>
      </c>
      <c r="BA55" s="14">
        <v>0</v>
      </c>
      <c r="BB55" s="14">
        <v>301.48396816577434</v>
      </c>
      <c r="BC55" s="14">
        <v>33405.632473512844</v>
      </c>
      <c r="BD55" s="14">
        <v>313188.07906280708</v>
      </c>
    </row>
    <row r="56" spans="1:65" x14ac:dyDescent="0.3">
      <c r="A56" s="15" t="s">
        <v>229</v>
      </c>
      <c r="B56" s="14">
        <v>992.94569538505118</v>
      </c>
      <c r="C56" s="14">
        <v>38.218808129330732</v>
      </c>
      <c r="D56" s="14">
        <v>12428.990320583138</v>
      </c>
      <c r="E56" s="14">
        <v>4548.042480529467</v>
      </c>
      <c r="F56" s="14">
        <v>0</v>
      </c>
      <c r="G56" s="14">
        <v>454.35230792143244</v>
      </c>
      <c r="H56" s="14">
        <v>20.025007681309795</v>
      </c>
      <c r="I56" s="14">
        <v>6255.2511066870384</v>
      </c>
      <c r="J56" s="14">
        <v>42645.401371546686</v>
      </c>
      <c r="K56" s="14">
        <v>2208.6104436766091</v>
      </c>
      <c r="L56" s="14">
        <v>0</v>
      </c>
      <c r="M56" s="14">
        <v>0</v>
      </c>
      <c r="N56" s="14">
        <v>1.8102841264670446</v>
      </c>
      <c r="O56" s="14">
        <v>5.2677818606899169</v>
      </c>
      <c r="P56" s="14">
        <v>0.1672156155155865</v>
      </c>
      <c r="Q56" s="14">
        <v>167.82953251502701</v>
      </c>
      <c r="R56" s="14">
        <v>204.30715324116844</v>
      </c>
      <c r="S56" s="14">
        <v>77599.926704621917</v>
      </c>
      <c r="T56" s="14">
        <v>359.37134669576602</v>
      </c>
      <c r="U56" s="14">
        <v>2.0892801847556752</v>
      </c>
      <c r="V56" s="14">
        <v>21969.455760722169</v>
      </c>
      <c r="W56" s="14">
        <v>65.979489401407392</v>
      </c>
      <c r="X56" s="14">
        <v>242.2002794147933</v>
      </c>
      <c r="Y56" s="14">
        <v>3779.0168267499712</v>
      </c>
      <c r="Z56" s="14">
        <v>26245.539217436675</v>
      </c>
      <c r="AA56" s="14">
        <v>13.20982445987759</v>
      </c>
      <c r="AB56" s="14">
        <v>8.6362243782018067E-2</v>
      </c>
      <c r="AC56" s="14">
        <v>4.786963677064092</v>
      </c>
      <c r="AD56" s="14">
        <v>0.42912447243553592</v>
      </c>
      <c r="AE56" s="14">
        <v>11657.098260156377</v>
      </c>
      <c r="AF56" s="14">
        <v>97.325430348379541</v>
      </c>
      <c r="AG56" s="14">
        <v>2149.4460771069307</v>
      </c>
      <c r="AH56" s="14">
        <v>10.420494221011543</v>
      </c>
      <c r="AI56" s="14">
        <v>636064.10202272027</v>
      </c>
      <c r="AJ56" s="14">
        <v>4.5522917958078803</v>
      </c>
      <c r="AK56" s="14">
        <v>3.1057720305105745</v>
      </c>
      <c r="AL56" s="14">
        <v>6669.7967848065582</v>
      </c>
      <c r="AM56" s="14">
        <v>356.07949478600568</v>
      </c>
      <c r="AN56" s="14">
        <v>286.92597217537667</v>
      </c>
      <c r="AO56" s="14">
        <v>1859.6171754833513</v>
      </c>
      <c r="AP56" s="14">
        <v>4648.5557400204398</v>
      </c>
      <c r="AQ56" s="14">
        <v>128.14286937172318</v>
      </c>
      <c r="AR56" s="14">
        <v>7.5917729705142518</v>
      </c>
      <c r="AS56" s="14">
        <v>19956.988710706926</v>
      </c>
      <c r="AT56" s="14">
        <v>1.1157872969861521E-3</v>
      </c>
      <c r="AU56" s="14">
        <v>2308.1261517781368</v>
      </c>
      <c r="AV56" s="14">
        <v>2354.0210985883214</v>
      </c>
      <c r="AW56" s="14">
        <v>1765.6524019104329</v>
      </c>
      <c r="AX56" s="14">
        <v>8419.8014759503167</v>
      </c>
      <c r="AY56" s="14">
        <v>166649.88837912626</v>
      </c>
      <c r="AZ56" s="14">
        <v>23835.864444851013</v>
      </c>
      <c r="BA56" s="14">
        <v>710039.43419337482</v>
      </c>
      <c r="BB56" s="14">
        <v>0</v>
      </c>
      <c r="BC56" s="14">
        <v>11977.757234846476</v>
      </c>
      <c r="BD56" s="14">
        <v>1811503.6060544928</v>
      </c>
    </row>
    <row r="57" spans="1:65" x14ac:dyDescent="0.3">
      <c r="A57" s="15" t="s">
        <v>51</v>
      </c>
      <c r="B57" s="14">
        <v>195.71473293443111</v>
      </c>
      <c r="C57" s="14">
        <v>97.226688376017734</v>
      </c>
      <c r="D57" s="14">
        <v>182.54043559102769</v>
      </c>
      <c r="E57" s="14">
        <v>36.366383830095579</v>
      </c>
      <c r="F57" s="14">
        <v>0</v>
      </c>
      <c r="G57" s="14">
        <v>55.951098219129456</v>
      </c>
      <c r="H57" s="14">
        <v>0</v>
      </c>
      <c r="I57" s="14">
        <v>1409.3679512785891</v>
      </c>
      <c r="J57" s="14">
        <v>235169.22327025887</v>
      </c>
      <c r="K57" s="14">
        <v>474.49520035674124</v>
      </c>
      <c r="L57" s="14">
        <v>41.752288274998733</v>
      </c>
      <c r="M57" s="14">
        <v>14.906230888824348</v>
      </c>
      <c r="N57" s="14">
        <v>102.22214381200324</v>
      </c>
      <c r="O57" s="14">
        <v>6.0930296369577244</v>
      </c>
      <c r="P57" s="14">
        <v>0.84080023400864867</v>
      </c>
      <c r="Q57" s="14">
        <v>13.880124456569485</v>
      </c>
      <c r="R57" s="14">
        <v>1804.3004165787129</v>
      </c>
      <c r="S57" s="14">
        <v>3049.7067881558096</v>
      </c>
      <c r="T57" s="14">
        <v>1.8358941486568294</v>
      </c>
      <c r="U57" s="14">
        <v>245.72394089592422</v>
      </c>
      <c r="V57" s="14">
        <v>329.55695640094928</v>
      </c>
      <c r="W57" s="14">
        <v>3.2767814175296506</v>
      </c>
      <c r="X57" s="14">
        <v>4.3373916998628115</v>
      </c>
      <c r="Y57" s="14">
        <v>231.65442589959628</v>
      </c>
      <c r="Z57" s="14">
        <v>1003.7867945018415</v>
      </c>
      <c r="AA57" s="14">
        <v>0</v>
      </c>
      <c r="AB57" s="14">
        <v>1.2131806711202329</v>
      </c>
      <c r="AC57" s="14">
        <v>5.247548152362179</v>
      </c>
      <c r="AD57" s="14">
        <v>0.49494319486091909</v>
      </c>
      <c r="AE57" s="14">
        <v>42.15887919374758</v>
      </c>
      <c r="AF57" s="14">
        <v>14.680349316772332</v>
      </c>
      <c r="AG57" s="14">
        <v>124.07852466238876</v>
      </c>
      <c r="AH57" s="14">
        <v>3.0508389661589841E-3</v>
      </c>
      <c r="AI57" s="14">
        <v>3040.4907998841945</v>
      </c>
      <c r="AJ57" s="14">
        <v>45.675908194921689</v>
      </c>
      <c r="AK57" s="14">
        <v>202.14251605529515</v>
      </c>
      <c r="AL57" s="14">
        <v>990.31451243945094</v>
      </c>
      <c r="AM57" s="14">
        <v>696.37254209873595</v>
      </c>
      <c r="AN57" s="14">
        <v>140.52334847712461</v>
      </c>
      <c r="AO57" s="14">
        <v>0.79422413506622436</v>
      </c>
      <c r="AP57" s="14">
        <v>454.21828071014568</v>
      </c>
      <c r="AQ57" s="14">
        <v>8.3502460295315259</v>
      </c>
      <c r="AR57" s="14">
        <v>554.44818022442314</v>
      </c>
      <c r="AS57" s="14">
        <v>524.48493989927272</v>
      </c>
      <c r="AT57" s="14">
        <v>3.5771316098453076</v>
      </c>
      <c r="AU57" s="14">
        <v>41.054551087798814</v>
      </c>
      <c r="AV57" s="14">
        <v>232.51681900448131</v>
      </c>
      <c r="AW57" s="14">
        <v>15.31849587421044</v>
      </c>
      <c r="AX57" s="14">
        <v>41.79536367313122</v>
      </c>
      <c r="AY57" s="14">
        <v>53542.860202857119</v>
      </c>
      <c r="AZ57" s="14">
        <v>1080.0779932968428</v>
      </c>
      <c r="BA57" s="14">
        <v>4243.0180105061463</v>
      </c>
      <c r="BB57" s="14">
        <v>79.030449557394803</v>
      </c>
      <c r="BC57" s="14">
        <v>0</v>
      </c>
      <c r="BD57" s="14">
        <v>310599.70075949252</v>
      </c>
    </row>
    <row r="58" spans="1:65" x14ac:dyDescent="0.3">
      <c r="A58" s="15" t="s">
        <v>52</v>
      </c>
      <c r="B58" s="14">
        <v>2430250.8562495727</v>
      </c>
      <c r="C58" s="14">
        <v>267789.45143975702</v>
      </c>
      <c r="D58" s="14">
        <v>379631.30324538838</v>
      </c>
      <c r="E58" s="14">
        <v>1502918.8879359902</v>
      </c>
      <c r="F58" s="14">
        <v>57.240099078531962</v>
      </c>
      <c r="G58" s="14">
        <v>8645.7652973166914</v>
      </c>
      <c r="H58" s="14">
        <v>22283.697452172488</v>
      </c>
      <c r="I58" s="14">
        <v>505599.62089925661</v>
      </c>
      <c r="J58" s="14">
        <v>4488920.911476871</v>
      </c>
      <c r="K58" s="14">
        <v>413836.43137114227</v>
      </c>
      <c r="L58" s="14">
        <v>77483.821019857991</v>
      </c>
      <c r="M58" s="14">
        <v>11752.592233597305</v>
      </c>
      <c r="N58" s="14">
        <v>238053.04301511342</v>
      </c>
      <c r="O58" s="14">
        <v>77858.443778881148</v>
      </c>
      <c r="P58" s="14">
        <v>14760.566554256047</v>
      </c>
      <c r="Q58" s="14">
        <v>28694.461239443259</v>
      </c>
      <c r="R58" s="14">
        <v>760136.43158920831</v>
      </c>
      <c r="S58" s="14">
        <v>2194316.3398432671</v>
      </c>
      <c r="T58" s="14">
        <v>18259.365717996028</v>
      </c>
      <c r="U58" s="14">
        <v>95478.922201048015</v>
      </c>
      <c r="V58" s="14">
        <v>10822106.721555859</v>
      </c>
      <c r="W58" s="14">
        <v>173272.74068335004</v>
      </c>
      <c r="X58" s="14">
        <v>17360.081410591123</v>
      </c>
      <c r="Y58" s="14">
        <v>494728.19565140962</v>
      </c>
      <c r="Z58" s="14">
        <v>6074665.5216068123</v>
      </c>
      <c r="AA58" s="14">
        <v>8494.341815728254</v>
      </c>
      <c r="AB58" s="14">
        <v>869.70449442160736</v>
      </c>
      <c r="AC58" s="14">
        <v>44597.954222462635</v>
      </c>
      <c r="AD58" s="14">
        <v>88206.992903296225</v>
      </c>
      <c r="AE58" s="14">
        <v>439905.4603237625</v>
      </c>
      <c r="AF58" s="14">
        <v>8790.4341241346956</v>
      </c>
      <c r="AG58" s="14">
        <v>2120795.5524064591</v>
      </c>
      <c r="AH58" s="14">
        <v>91660.663450778768</v>
      </c>
      <c r="AI58" s="14">
        <v>2831135.5786476666</v>
      </c>
      <c r="AJ58" s="14">
        <v>32318.530400494361</v>
      </c>
      <c r="AK58" s="14">
        <v>13704.402428328922</v>
      </c>
      <c r="AL58" s="14">
        <v>235283.04428230447</v>
      </c>
      <c r="AM58" s="14">
        <v>338196.79301158502</v>
      </c>
      <c r="AN58" s="14">
        <v>172725.14445785602</v>
      </c>
      <c r="AO58" s="14">
        <v>65007.437717710323</v>
      </c>
      <c r="AP58" s="14">
        <v>1088789.1075845801</v>
      </c>
      <c r="AQ58" s="14">
        <v>32670.703857994049</v>
      </c>
      <c r="AR58" s="14">
        <v>228851.41610147213</v>
      </c>
      <c r="AS58" s="14">
        <v>428208.73240322014</v>
      </c>
      <c r="AT58" s="14">
        <v>22177.075736952404</v>
      </c>
      <c r="AU58" s="14">
        <v>166666.10381976387</v>
      </c>
      <c r="AV58" s="14">
        <v>120680.7224898804</v>
      </c>
      <c r="AW58" s="14">
        <v>79231.163372215306</v>
      </c>
      <c r="AX58" s="14">
        <v>622070.2421729312</v>
      </c>
      <c r="AY58" s="14">
        <v>1863477.6929011613</v>
      </c>
      <c r="AZ58" s="14">
        <v>501952.59558957466</v>
      </c>
      <c r="BA58" s="14">
        <v>7557335.5427746931</v>
      </c>
      <c r="BB58" s="14">
        <v>2058739.0389005726</v>
      </c>
      <c r="BC58" s="14">
        <v>16097042.094188053</v>
      </c>
      <c r="BD58" s="14">
        <v>68478445.68014729</v>
      </c>
    </row>
    <row r="61" spans="1:65" x14ac:dyDescent="0.3">
      <c r="A61" s="7" t="s">
        <v>342</v>
      </c>
      <c r="BF61" s="7" t="s">
        <v>341</v>
      </c>
    </row>
    <row r="62" spans="1:65" x14ac:dyDescent="0.3">
      <c r="A62" s="6" t="s">
        <v>86</v>
      </c>
      <c r="BF62" s="6" t="s">
        <v>86</v>
      </c>
    </row>
    <row r="63" spans="1:65" x14ac:dyDescent="0.3">
      <c r="A63" s="23" t="s">
        <v>90</v>
      </c>
      <c r="B63" s="23" t="s">
        <v>1</v>
      </c>
      <c r="C63" s="23" t="s">
        <v>2</v>
      </c>
      <c r="D63" s="23" t="s">
        <v>3</v>
      </c>
      <c r="E63" s="23" t="s">
        <v>4</v>
      </c>
      <c r="F63" s="23" t="s">
        <v>5</v>
      </c>
      <c r="G63" s="23" t="s">
        <v>6</v>
      </c>
      <c r="H63" s="23" t="s">
        <v>7</v>
      </c>
      <c r="I63" s="23" t="s">
        <v>8</v>
      </c>
      <c r="J63" s="23" t="s">
        <v>9</v>
      </c>
      <c r="K63" s="23" t="s">
        <v>360</v>
      </c>
      <c r="L63" s="23" t="s">
        <v>10</v>
      </c>
      <c r="M63" s="23" t="s">
        <v>11</v>
      </c>
      <c r="N63" s="23" t="s">
        <v>12</v>
      </c>
      <c r="O63" s="23" t="s">
        <v>13</v>
      </c>
      <c r="P63" s="23" t="s">
        <v>14</v>
      </c>
      <c r="Q63" s="23" t="s">
        <v>15</v>
      </c>
      <c r="R63" s="23" t="s">
        <v>16</v>
      </c>
      <c r="S63" s="23" t="s">
        <v>17</v>
      </c>
      <c r="T63" s="23" t="s">
        <v>18</v>
      </c>
      <c r="U63" s="23" t="s">
        <v>19</v>
      </c>
      <c r="V63" s="23" t="s">
        <v>20</v>
      </c>
      <c r="W63" s="23" t="s">
        <v>21</v>
      </c>
      <c r="X63" s="23" t="s">
        <v>22</v>
      </c>
      <c r="Y63" s="23" t="s">
        <v>23</v>
      </c>
      <c r="Z63" s="23" t="s">
        <v>24</v>
      </c>
      <c r="AA63" s="23" t="s">
        <v>25</v>
      </c>
      <c r="AB63" s="23" t="s">
        <v>26</v>
      </c>
      <c r="AC63" s="23" t="s">
        <v>27</v>
      </c>
      <c r="AD63" s="23" t="s">
        <v>28</v>
      </c>
      <c r="AE63" s="23" t="s">
        <v>29</v>
      </c>
      <c r="AF63" s="23" t="s">
        <v>30</v>
      </c>
      <c r="AG63" s="23" t="s">
        <v>31</v>
      </c>
      <c r="AH63" s="23" t="s">
        <v>32</v>
      </c>
      <c r="AI63" s="23" t="s">
        <v>33</v>
      </c>
      <c r="AJ63" s="24" t="s">
        <v>34</v>
      </c>
      <c r="AK63" s="23" t="s">
        <v>35</v>
      </c>
      <c r="AL63" s="23" t="s">
        <v>361</v>
      </c>
      <c r="AM63" s="23" t="s">
        <v>36</v>
      </c>
      <c r="AN63" s="23" t="s">
        <v>37</v>
      </c>
      <c r="AO63" s="23" t="s">
        <v>38</v>
      </c>
      <c r="AP63" s="23" t="s">
        <v>197</v>
      </c>
      <c r="AQ63" s="23" t="s">
        <v>40</v>
      </c>
      <c r="AR63" s="23" t="s">
        <v>41</v>
      </c>
      <c r="AS63" s="23" t="s">
        <v>42</v>
      </c>
      <c r="AT63" s="23" t="s">
        <v>43</v>
      </c>
      <c r="AU63" s="23" t="s">
        <v>44</v>
      </c>
      <c r="AV63" s="23" t="s">
        <v>45</v>
      </c>
      <c r="AW63" s="23" t="s">
        <v>46</v>
      </c>
      <c r="AX63" s="23" t="s">
        <v>47</v>
      </c>
      <c r="AY63" s="23" t="s">
        <v>48</v>
      </c>
      <c r="AZ63" s="23" t="s">
        <v>49</v>
      </c>
      <c r="BA63" s="23" t="s">
        <v>50</v>
      </c>
      <c r="BB63" s="23" t="s">
        <v>229</v>
      </c>
      <c r="BC63" s="24" t="s">
        <v>51</v>
      </c>
      <c r="BD63" s="23" t="s">
        <v>52</v>
      </c>
      <c r="BF63" s="1" t="s">
        <v>84</v>
      </c>
      <c r="BG63" s="12" t="s">
        <v>56</v>
      </c>
      <c r="BH63" s="12" t="s">
        <v>57</v>
      </c>
      <c r="BI63" s="12" t="s">
        <v>65</v>
      </c>
      <c r="BJ63" s="12" t="s">
        <v>58</v>
      </c>
      <c r="BK63" s="12" t="s">
        <v>59</v>
      </c>
      <c r="BL63" s="12" t="s">
        <v>60</v>
      </c>
      <c r="BM63" s="12" t="s">
        <v>61</v>
      </c>
    </row>
    <row r="64" spans="1:65" x14ac:dyDescent="0.3">
      <c r="A64" s="23" t="s">
        <v>1</v>
      </c>
      <c r="B64" s="22">
        <v>0</v>
      </c>
      <c r="C64" s="22">
        <v>3.351742455686662</v>
      </c>
      <c r="D64" s="22">
        <v>38.481500466972157</v>
      </c>
      <c r="E64" s="22">
        <v>3.5652745735271694</v>
      </c>
      <c r="F64" s="22">
        <v>0</v>
      </c>
      <c r="G64" s="22">
        <v>0.3109906249698946</v>
      </c>
      <c r="H64" s="22">
        <v>246.73282151577413</v>
      </c>
      <c r="I64" s="22">
        <v>189.35188143089309</v>
      </c>
      <c r="J64" s="22">
        <v>4477.6853626382599</v>
      </c>
      <c r="K64" s="22">
        <v>534.52639590800277</v>
      </c>
      <c r="L64" s="22">
        <v>0</v>
      </c>
      <c r="M64" s="22">
        <v>0</v>
      </c>
      <c r="N64" s="22">
        <v>2.3241990937507966</v>
      </c>
      <c r="O64" s="22">
        <v>2.5429479081482369</v>
      </c>
      <c r="P64" s="22">
        <v>8.1638228958164291E-3</v>
      </c>
      <c r="Q64" s="22">
        <v>7.3658631682482906E-2</v>
      </c>
      <c r="R64" s="22">
        <v>46.684524075065575</v>
      </c>
      <c r="S64" s="22">
        <v>220.26738697160113</v>
      </c>
      <c r="T64" s="22">
        <v>1.5518211269398036E-2</v>
      </c>
      <c r="U64" s="22">
        <v>0.50348426009801128</v>
      </c>
      <c r="V64" s="22">
        <v>218.73362841311393</v>
      </c>
      <c r="W64" s="22">
        <v>325.99987500716139</v>
      </c>
      <c r="X64" s="22">
        <v>108.18683268219726</v>
      </c>
      <c r="Y64" s="22">
        <v>121.75846451411711</v>
      </c>
      <c r="Z64" s="22">
        <v>206.45321008174406</v>
      </c>
      <c r="AA64" s="22">
        <v>6.9798017520751676</v>
      </c>
      <c r="AB64" s="22">
        <v>1.479811178050471E-2</v>
      </c>
      <c r="AC64" s="22">
        <v>0.32265678171506412</v>
      </c>
      <c r="AD64" s="22">
        <v>0</v>
      </c>
      <c r="AE64" s="22">
        <v>137.59440308898999</v>
      </c>
      <c r="AF64" s="22">
        <v>0</v>
      </c>
      <c r="AG64" s="22">
        <v>29.963302260658669</v>
      </c>
      <c r="AH64" s="22">
        <v>6.6009000983387916E-5</v>
      </c>
      <c r="AI64" s="22">
        <v>59.065780895197868</v>
      </c>
      <c r="AJ64" s="22">
        <v>2964.8012003020058</v>
      </c>
      <c r="AK64" s="22">
        <v>4.0202149734080868</v>
      </c>
      <c r="AL64" s="22">
        <v>74.906324356863081</v>
      </c>
      <c r="AM64" s="22">
        <v>175.09997594866061</v>
      </c>
      <c r="AN64" s="22">
        <v>0.63947663413441846</v>
      </c>
      <c r="AO64" s="22">
        <v>3.9073083557488114E-3</v>
      </c>
      <c r="AP64" s="22">
        <v>147.5977477102731</v>
      </c>
      <c r="AQ64" s="22">
        <v>2.0540309486752097E-2</v>
      </c>
      <c r="AR64" s="22">
        <v>84.405521973064381</v>
      </c>
      <c r="AS64" s="22">
        <v>568.85285442132317</v>
      </c>
      <c r="AT64" s="22">
        <v>5.4475114981995167E-5</v>
      </c>
      <c r="AU64" s="22">
        <v>1.596991959275514E-5</v>
      </c>
      <c r="AV64" s="22">
        <v>245.12824009127399</v>
      </c>
      <c r="AW64" s="22">
        <v>35.292485983910723</v>
      </c>
      <c r="AX64" s="22">
        <v>1110.1776585355651</v>
      </c>
      <c r="AY64" s="22">
        <v>13.501514804123588</v>
      </c>
      <c r="AZ64" s="22">
        <v>221.62351394220133</v>
      </c>
      <c r="BA64" s="22">
        <v>4572.3119085707094</v>
      </c>
      <c r="BB64" s="22">
        <v>17.907795808333319</v>
      </c>
      <c r="BC64" s="22">
        <v>2787.5979064842918</v>
      </c>
      <c r="BD64" s="22">
        <v>20005.387530789365</v>
      </c>
      <c r="BF64" s="12" t="s">
        <v>62</v>
      </c>
      <c r="BG64" s="13">
        <f>B64+AJ64+B98+AJ98</f>
        <v>3273.6261779070328</v>
      </c>
      <c r="BH64" s="13">
        <f>SUM(C64,D64,G64,L64:U64,X64:Y64,AB64:AD64,AF64,AI64,AK64,AN64:AO64,AQ64,AT64:AW64,AZ64,AR64)+SUM(C98,D98,G98,L98:U98,X98:Y98,AB98:AD98,AF98,AI98,AK98,AN98:AO98,AQ98,AT98:AW98,AZ98,AR98)</f>
        <v>1267.9826111508755</v>
      </c>
      <c r="BI64" s="13">
        <f>SUM(F64,H64,V64:W64,AA64,AE64,AH64,AM64,AS64,AX64,BB64,AY64)+SUM(F98,H98,V98:W98,AA98,AE98,AH98,AM98,AS98,AX98,BB98,AY98)</f>
        <v>2835.04857328139</v>
      </c>
      <c r="BJ64" s="13">
        <f>SUM(E64,I64,AG64,BA64)+SUM(E98,I98,AG98,BA98)</f>
        <v>4803.7147510587265</v>
      </c>
      <c r="BK64" s="13">
        <f>SUM(J64:K64,Z64,AL64,AP64)+SUM(J98:K98,Z98,AL98,AP98)</f>
        <v>5441.1690406951438</v>
      </c>
      <c r="BL64" s="13">
        <f>BC64+BC98</f>
        <v>2996.2719914546897</v>
      </c>
      <c r="BM64" s="13">
        <f>SUM(BG64:BL64)</f>
        <v>20617.813145547858</v>
      </c>
    </row>
    <row r="65" spans="1:65" x14ac:dyDescent="0.3">
      <c r="A65" s="23" t="s">
        <v>2</v>
      </c>
      <c r="B65" s="22">
        <v>15.563535640059756</v>
      </c>
      <c r="C65" s="22">
        <v>0</v>
      </c>
      <c r="D65" s="22">
        <v>21.941202002868216</v>
      </c>
      <c r="E65" s="22">
        <v>1.3876381138074061</v>
      </c>
      <c r="F65" s="22">
        <v>0</v>
      </c>
      <c r="G65" s="22">
        <v>16.038298489342122</v>
      </c>
      <c r="H65" s="22">
        <v>0</v>
      </c>
      <c r="I65" s="22">
        <v>21.606321284325034</v>
      </c>
      <c r="J65" s="22">
        <v>99.656328985121576</v>
      </c>
      <c r="K65" s="22">
        <v>1.1289746205738733</v>
      </c>
      <c r="L65" s="22">
        <v>145.22913912905918</v>
      </c>
      <c r="M65" s="22">
        <v>99.615364422352158</v>
      </c>
      <c r="N65" s="22">
        <v>4677.0483059714688</v>
      </c>
      <c r="O65" s="22">
        <v>281.83983862559427</v>
      </c>
      <c r="P65" s="22">
        <v>1.0137743224629262E-3</v>
      </c>
      <c r="Q65" s="22">
        <v>0.20010258570209224</v>
      </c>
      <c r="R65" s="22">
        <v>308.44805278420534</v>
      </c>
      <c r="S65" s="22">
        <v>12188.081272343807</v>
      </c>
      <c r="T65" s="22">
        <v>52.018281240215885</v>
      </c>
      <c r="U65" s="22">
        <v>6597.342887187111</v>
      </c>
      <c r="V65" s="22">
        <v>49.592653450446235</v>
      </c>
      <c r="W65" s="22">
        <v>3.3456410911379653</v>
      </c>
      <c r="X65" s="22">
        <v>0.26526846670906273</v>
      </c>
      <c r="Y65" s="22">
        <v>6072.5537443861012</v>
      </c>
      <c r="Z65" s="22">
        <v>449.01433411367555</v>
      </c>
      <c r="AA65" s="22">
        <v>0</v>
      </c>
      <c r="AB65" s="22">
        <v>2.2226151148181428E-4</v>
      </c>
      <c r="AC65" s="22">
        <v>1.5667314479875514</v>
      </c>
      <c r="AD65" s="22">
        <v>79.850874942284165</v>
      </c>
      <c r="AE65" s="22">
        <v>1434.0974048263781</v>
      </c>
      <c r="AF65" s="22">
        <v>3.0225553570986378E-2</v>
      </c>
      <c r="AG65" s="22">
        <v>4.5076521378917231</v>
      </c>
      <c r="AH65" s="22">
        <v>8.1969233167320589E-6</v>
      </c>
      <c r="AI65" s="22">
        <v>1225.3082636770032</v>
      </c>
      <c r="AJ65" s="22">
        <v>3.944850764249797</v>
      </c>
      <c r="AK65" s="22">
        <v>63.682692987708798</v>
      </c>
      <c r="AL65" s="22">
        <v>24.793431774174714</v>
      </c>
      <c r="AM65" s="22">
        <v>1337.7013343621959</v>
      </c>
      <c r="AN65" s="22">
        <v>4046.3552014851625</v>
      </c>
      <c r="AO65" s="22">
        <v>629.44461576558035</v>
      </c>
      <c r="AP65" s="22">
        <v>19.864922633306232</v>
      </c>
      <c r="AQ65" s="22">
        <v>343.8600467062127</v>
      </c>
      <c r="AR65" s="22">
        <v>30.780368917389001</v>
      </c>
      <c r="AS65" s="22">
        <v>2037.8973533191397</v>
      </c>
      <c r="AT65" s="22">
        <v>196.02884196774286</v>
      </c>
      <c r="AU65" s="22">
        <v>20825.196848554646</v>
      </c>
      <c r="AV65" s="22">
        <v>79.793201259676948</v>
      </c>
      <c r="AW65" s="22">
        <v>466.99134461215954</v>
      </c>
      <c r="AX65" s="22">
        <v>179.32891668248291</v>
      </c>
      <c r="AY65" s="22">
        <v>5956.1315597666553</v>
      </c>
      <c r="AZ65" s="22">
        <v>533.51990677491119</v>
      </c>
      <c r="BA65" s="22">
        <v>80.56915735559339</v>
      </c>
      <c r="BB65" s="22">
        <v>2.7089019830435743E-2</v>
      </c>
      <c r="BC65" s="22">
        <v>16243.093732144902</v>
      </c>
      <c r="BD65" s="22">
        <v>86946.284998605261</v>
      </c>
      <c r="BF65" s="12" t="s">
        <v>63</v>
      </c>
      <c r="BG65" s="13">
        <f>BG70-SUM(BG66:BG69,BG64)</f>
        <v>7445.460997951348</v>
      </c>
      <c r="BH65" s="13">
        <f t="shared" ref="BH65:BM65" si="1">BH70-SUM(BH66:BH69,BH64)</f>
        <v>3019975.5479542334</v>
      </c>
      <c r="BI65" s="13">
        <f t="shared" si="1"/>
        <v>342142.51658978406</v>
      </c>
      <c r="BJ65" s="13">
        <f t="shared" si="1"/>
        <v>344952.55354270176</v>
      </c>
      <c r="BK65" s="13">
        <f t="shared" si="1"/>
        <v>262885.07088980952</v>
      </c>
      <c r="BL65" s="13">
        <f t="shared" si="1"/>
        <v>235244.37481969525</v>
      </c>
      <c r="BM65" s="13">
        <f t="shared" si="1"/>
        <v>4212645.5247941753</v>
      </c>
    </row>
    <row r="66" spans="1:65" x14ac:dyDescent="0.3">
      <c r="A66" s="23" t="s">
        <v>3</v>
      </c>
      <c r="B66" s="22">
        <v>14.81894337139294</v>
      </c>
      <c r="C66" s="22">
        <v>44.859678677193365</v>
      </c>
      <c r="D66" s="22">
        <v>0</v>
      </c>
      <c r="E66" s="22">
        <v>2.9612542325055227</v>
      </c>
      <c r="F66" s="22">
        <v>0</v>
      </c>
      <c r="G66" s="22">
        <v>5.158304127080112</v>
      </c>
      <c r="H66" s="22">
        <v>0</v>
      </c>
      <c r="I66" s="22">
        <v>57.027328269565473</v>
      </c>
      <c r="J66" s="22">
        <v>620.61490302259017</v>
      </c>
      <c r="K66" s="22">
        <v>149.69158366369962</v>
      </c>
      <c r="L66" s="22">
        <v>0.44834571130296458</v>
      </c>
      <c r="M66" s="22">
        <v>0.27505253749597602</v>
      </c>
      <c r="N66" s="22">
        <v>82.045993231911154</v>
      </c>
      <c r="O66" s="22">
        <v>20.090611945986581</v>
      </c>
      <c r="P66" s="22">
        <v>10.180602137075226</v>
      </c>
      <c r="Q66" s="22">
        <v>645.20914937506359</v>
      </c>
      <c r="R66" s="22">
        <v>24407.509225969046</v>
      </c>
      <c r="S66" s="22">
        <v>22925.267194386375</v>
      </c>
      <c r="T66" s="22">
        <v>106.16000240972582</v>
      </c>
      <c r="U66" s="22">
        <v>403.64819965688827</v>
      </c>
      <c r="V66" s="22">
        <v>21.821668756874395</v>
      </c>
      <c r="W66" s="22">
        <v>0.18547040384476998</v>
      </c>
      <c r="X66" s="22">
        <v>32.41262979217408</v>
      </c>
      <c r="Y66" s="22">
        <v>518.36438538765321</v>
      </c>
      <c r="Z66" s="22">
        <v>59.50061901890178</v>
      </c>
      <c r="AA66" s="22">
        <v>0</v>
      </c>
      <c r="AB66" s="22">
        <v>9.9796549584395517</v>
      </c>
      <c r="AC66" s="22">
        <v>2.2518040393966094</v>
      </c>
      <c r="AD66" s="22">
        <v>5754.8053548509261</v>
      </c>
      <c r="AE66" s="22">
        <v>6.128074732774107</v>
      </c>
      <c r="AF66" s="22">
        <v>0.11485710356974822</v>
      </c>
      <c r="AG66" s="22">
        <v>2.6756742830961211</v>
      </c>
      <c r="AH66" s="22">
        <v>2.1432621133062984E-5</v>
      </c>
      <c r="AI66" s="22">
        <v>10762.458613134357</v>
      </c>
      <c r="AJ66" s="22">
        <v>8.6787349830875937E-2</v>
      </c>
      <c r="AK66" s="22">
        <v>4.5934528706871163</v>
      </c>
      <c r="AL66" s="22">
        <v>6.0119983108960247</v>
      </c>
      <c r="AM66" s="22">
        <v>25.86181015266768</v>
      </c>
      <c r="AN66" s="22">
        <v>459.07072988839701</v>
      </c>
      <c r="AO66" s="22">
        <v>4788.6508337014948</v>
      </c>
      <c r="AP66" s="22">
        <v>24.542317967087804</v>
      </c>
      <c r="AQ66" s="22">
        <v>112.80248196170474</v>
      </c>
      <c r="AR66" s="22">
        <v>261.79187375676037</v>
      </c>
      <c r="AS66" s="22">
        <v>28.717914906572528</v>
      </c>
      <c r="AT66" s="22">
        <v>11.625773109509701</v>
      </c>
      <c r="AU66" s="22">
        <v>18.238104210044742</v>
      </c>
      <c r="AV66" s="22">
        <v>9777.6367408397546</v>
      </c>
      <c r="AW66" s="22">
        <v>85.034333293623831</v>
      </c>
      <c r="AX66" s="22">
        <v>19.180600802173693</v>
      </c>
      <c r="AY66" s="22">
        <v>41.467179093333684</v>
      </c>
      <c r="AZ66" s="22">
        <v>556.0040766401446</v>
      </c>
      <c r="BA66" s="22">
        <v>333.6528966266294</v>
      </c>
      <c r="BB66" s="22">
        <v>3.647734223350072</v>
      </c>
      <c r="BC66" s="22">
        <v>2967.5641467360283</v>
      </c>
      <c r="BD66" s="22">
        <v>86192.846987060228</v>
      </c>
      <c r="BF66" s="12" t="s">
        <v>65</v>
      </c>
      <c r="BG66" s="13">
        <f>B68+AJ68+B70+AJ70+B84+AJ84+B85+AJ85+B89+AJ89+B93+AJ93+B96+AJ96+B101+AJ101+B107+AJ107+B112+AJ112+B113+AJ113+B116+AJ116</f>
        <v>48760.1422586279</v>
      </c>
      <c r="BH66" s="13">
        <f>SUM(C68,D68,G68,L68:U68,X68:Y68,AB68:AD68,AF68,AI68,AK68,AN68:AO68,AQ68,AT68:AW68,AZ68,AR68)+SUM(C70,D70,G70,L70:U70,X70:Y70,AB70:AD70,AF70,AI70,AK70,AN70:AO70,AQ70,AT70:AW70,AZ70,AR70)+SUM(C84,D84,G84,L84:U84,X84:Y84,AB84:AD84,AF84,AI84,AK84,AN84:AO84,AQ84,AT84:AW84,AZ84,AR84)+SUM(C85,D85,G85,L85:U85,X85:Y85,AB85:AD85,AF85,AI85,AK85,AN85:AO85,AQ85,AT85:AW85,AZ85,AR85)+SUM(C89,D89,G89,L89:U89,X89:Y89,AB89:AD89,AF89,AI89,AK89,AN89:AO89,AQ89,AT89:AW89,AZ89,AR89)+SUM(C93,D93,G93,L93:U93,X93:Y93,AB93:AD93,AF93,AI93,AK93,AN93:AO93,AQ93,AT93:AW93,AZ93,AR93)+SUM(C96,D96,G96,L96:U96,X96:Y96,AB96:AD96,AF96,AI96,AK96,AN96:AO96,AQ96,AT96:AW96,AZ96,AR96)+SUM(C101,D101,G101,L101:U101,X101:Y101,AB101:AD101,AF101,AI101,AK101,AN101:AO101,AQ101,AT101:AW101,AZ101,AR101)+SUM(C107,D107,G107,L107:U107,X107:Y107,AB107:AD107,AF107,AI107,AK107,AN107:AO107,AQ107,AT107:AW107,AZ107,AR107)+SUM(C112,D112,G112,L112:U112,X112:Y112,AB112:AD112,AF112,AI112,AK112,AN112:AO112,AQ112,AT112:AW112,AZ112,AR112)+SUM(C113,D113,G113,L113:U113,X113:Y113,AB113:AD113,AF113,AI113,AK113,AN113:AO113,AQ113,AT113:AW113,AZ113,AR113)+SUM(C116,D116,G116,L116:U116,X116:Y116,AB116:AD116,AF116,AI116,AK116,AN116:AO116,AQ116,AT116:AW116,AZ116,AR116)</f>
        <v>1105453.168751454</v>
      </c>
      <c r="BI66" s="13">
        <f>SUM(F68,H68,V68:W68,AA68,AE68,AH68,AM68,AS68,AX68,BB68,AY68)+SUM(F70,H70,V70:W70,AA70,AE70,AH70,AM70,AS70,AX70,BB70,AY70)+SUM(F84,H84,V84:W84,AA84,AE84,AH84,AM84,AS84,AX84,BB84,AY84)+SUM(F85,H85,V85:W85,AA85,AE85,AH85,AM85,AS85,AX85,BB85,AY85)+SUM(F89,H89,V89:W89,AA89,AE89,AH89,AM89,AS89,AX89,BB89,AY89)+SUM(F93,H93,V93:W93,AA93,AE93,AH93,AM93,AS93,AX93,BB93,AY93)+SUM(F96,H96,V96:W96,AA96,AE96,AH96,AM96,AS96,AX96,BB96,AY96)+SUM(F101,H101,V101:W101,AA101,AE101,AH101,AM101,AS101,AX101,BB101,AY101)+SUM(F107,H107,V107:W107,AA107,AE107,AH107,AM107,AS107,AX107,BB107,AY107)+SUM(F112,H112,V112:W112,AA112,AE112,AH112,AM112,AS112,AX112,BB112,AY112)+SUM(F113,H113,V113:W113,AA113,AE113,AH113,AM113,AS113,AX113,BB113,AY113)+SUM(F116,H116,V116:W116,AA116,AE116,AH116,AM116,AS116,AX116,BB116,AY116)</f>
        <v>625698.52647007024</v>
      </c>
      <c r="BJ66" s="13">
        <f>SUM(E68,I68,AG68,BA68)+SUM(E70,I70,AG70,BA70)+SUM(E84,I84,AG84,BA84)+SUM(E85,I85,AG85,BA85)+SUM(E89,I89,AG89,BA89)+SUM(E93,I93,AG93,BA93)+SUM(E96,I96,AG96,BA96)+SUM(E101,I101,AG101,BA101)+SUM(E107,I107,AG107,BA107)+SUM(E112,I112,AG112,BA112)+SUM(E113,I113,AG113,BA113)+SUM(E116,I116,AG116,BA116)</f>
        <v>1429477.2467646198</v>
      </c>
      <c r="BK66" s="13">
        <f>SUM(J68:K68,Z68,AL68,AP68)+SUM(J70:K70,Z70,AL70,AP70)+SUM(J84:K84,Z84,AL84,AP84)+SUM(J85:K85,Z85,AL85,AP85)+SUM(J89:K89,Z89,AL89,AP89)+SUM(J93:K93,Z93,AL93,AP93)+SUM(J96:K96,Z96,AL96,AP96)+SUM(J101:K101,Z101,AL101,AP101)+SUM(J107:K107,Z107,AL107,AP107)+SUM(J112:K112,Z112,AL112,AP112)+SUM(J113:K113,Z113,AL113,AP113)+SUM(J116:K116,Z116,AL116,AP116)</f>
        <v>624199.74602759641</v>
      </c>
      <c r="BL66" s="13">
        <f>BC68+BC70+BC84+BC85+BC89+BC93+BC96+BC101+BC107+BC112+BC113+BC116</f>
        <v>71267.790752559551</v>
      </c>
      <c r="BM66" s="13">
        <f>SUM(BG66:BL66)</f>
        <v>3904856.6210249276</v>
      </c>
    </row>
    <row r="67" spans="1:65" x14ac:dyDescent="0.3">
      <c r="A67" s="23" t="s">
        <v>4</v>
      </c>
      <c r="B67" s="22">
        <v>0.12199925751077183</v>
      </c>
      <c r="C67" s="22">
        <v>2.1610365548884448E-5</v>
      </c>
      <c r="D67" s="22">
        <v>1.2055106744474726E-4</v>
      </c>
      <c r="E67" s="22">
        <v>0</v>
      </c>
      <c r="F67" s="22">
        <v>0</v>
      </c>
      <c r="G67" s="22">
        <v>0</v>
      </c>
      <c r="H67" s="22">
        <v>0</v>
      </c>
      <c r="I67" s="22">
        <v>1.9422530850466652E-2</v>
      </c>
      <c r="J67" s="22">
        <v>839.86913759688662</v>
      </c>
      <c r="K67" s="22">
        <v>1.1035038978124692E-4</v>
      </c>
      <c r="L67" s="22">
        <v>0</v>
      </c>
      <c r="M67" s="22">
        <v>0</v>
      </c>
      <c r="N67" s="22">
        <v>0</v>
      </c>
      <c r="O67" s="22">
        <v>1.7945376479402644E-5</v>
      </c>
      <c r="P67" s="22">
        <v>0</v>
      </c>
      <c r="Q67" s="22">
        <v>0</v>
      </c>
      <c r="R67" s="22">
        <v>2.8004316169974046E-4</v>
      </c>
      <c r="S67" s="22">
        <v>4.0875862941889114E-4</v>
      </c>
      <c r="T67" s="22">
        <v>11.388877758517907</v>
      </c>
      <c r="U67" s="22">
        <v>0</v>
      </c>
      <c r="V67" s="22">
        <v>1.9725742232732025E-4</v>
      </c>
      <c r="W67" s="22">
        <v>0</v>
      </c>
      <c r="X67" s="22">
        <v>0</v>
      </c>
      <c r="Y67" s="22">
        <v>0.35869739462349448</v>
      </c>
      <c r="Z67" s="22">
        <v>0.63777629276172298</v>
      </c>
      <c r="AA67" s="22">
        <v>0</v>
      </c>
      <c r="AB67" s="22">
        <v>0</v>
      </c>
      <c r="AC67" s="22">
        <v>2.5182975605465138E-5</v>
      </c>
      <c r="AD67" s="22">
        <v>0</v>
      </c>
      <c r="AE67" s="22">
        <v>1.837264026387168E-4</v>
      </c>
      <c r="AF67" s="22">
        <v>0</v>
      </c>
      <c r="AG67" s="22">
        <v>100.37931254698694</v>
      </c>
      <c r="AH67" s="22">
        <v>0</v>
      </c>
      <c r="AI67" s="22">
        <v>0.21816447824577939</v>
      </c>
      <c r="AJ67" s="22">
        <v>2.3020008321796733E-5</v>
      </c>
      <c r="AK67" s="22">
        <v>2.067218081185842E-5</v>
      </c>
      <c r="AL67" s="22">
        <v>183.47564399011304</v>
      </c>
      <c r="AM67" s="22">
        <v>0</v>
      </c>
      <c r="AN67" s="22">
        <v>0</v>
      </c>
      <c r="AO67" s="22">
        <v>0</v>
      </c>
      <c r="AP67" s="22">
        <v>1.6433487443189257E-5</v>
      </c>
      <c r="AQ67" s="22">
        <v>0</v>
      </c>
      <c r="AR67" s="22">
        <v>0</v>
      </c>
      <c r="AS67" s="22">
        <v>1.9875352172823217E-5</v>
      </c>
      <c r="AT67" s="22">
        <v>0</v>
      </c>
      <c r="AU67" s="22">
        <v>0</v>
      </c>
      <c r="AV67" s="22">
        <v>62.00890194746782</v>
      </c>
      <c r="AW67" s="22">
        <v>1.0858933127757802</v>
      </c>
      <c r="AX67" s="22">
        <v>8.6503949123382002E-5</v>
      </c>
      <c r="AY67" s="22">
        <v>9.0812876865803618E-6</v>
      </c>
      <c r="AZ67" s="22">
        <v>1.9279871217085489E-4</v>
      </c>
      <c r="BA67" s="22">
        <v>5.0295421893966568</v>
      </c>
      <c r="BB67" s="22">
        <v>0</v>
      </c>
      <c r="BC67" s="22">
        <v>64.783369881713497</v>
      </c>
      <c r="BD67" s="22">
        <v>1269.378472988619</v>
      </c>
      <c r="BF67" s="12" t="s">
        <v>64</v>
      </c>
      <c r="BG67" s="13">
        <f>B67+AJ67+B71+AJ71+B95+AJ95+B115+AJ115</f>
        <v>713.37722607502542</v>
      </c>
      <c r="BH67" s="13">
        <f>SUM(C67,D67,G67,L67:U67,X67:Y67,AB67:AD67,AF67,AI67,AK67,AN67:AO67,AQ67,AT67:AW67,AZ67,AR67)+SUM(C71,D71,G71,L71:U71,X71:Y71,AB71:AD71,AF71,AI71,AK71,AN71:AO71,AQ71,AT71:AW71,AZ71,AR71)+SUM(C95,D95,G95,L95:U95,X95:Y95,AB95:AD95,AF95,AI95,AK95,AN95:AO95,AQ95,AT95:AW95,AZ95,AR95)+SUM(C115,D115,G115,L115:U115,X115:Y115,AB115:AD115,AF115,AI115,AK115,AN115:AO115,AQ115,AT115:AW115,AZ115,AR115)</f>
        <v>58191.713023833654</v>
      </c>
      <c r="BI67" s="13">
        <f>SUM(F67,H67,V67:W67,AA67,AE67,AH67,AM67,AS67,AX67,BB67,AY67)+SUM(F71,H71,V71:W71,AA71,AE71,AH71,AM71,AS71,AX71,BB71,AY71)+SUM(F95,H95,V95:W95,AA95,AE95,AH95,AM95,AS95,AX95,BB95,AY95)+SUM(F115,H115,V115:W115,AA115,AE115,AH115,AM115,AS115,AX115,BB115,AY115)</f>
        <v>13918.24786024557</v>
      </c>
      <c r="BJ67" s="13">
        <f>SUM(E67,I67,AG67,BA67)+SUM(E71,I71,AG71,BA71)+SUM(E95,I95,AG95,BA95)+SUM(E115,I115,AG115,BA115)</f>
        <v>163198.89807561194</v>
      </c>
      <c r="BK67" s="13">
        <f>SUM(J67:K67,Z67,AL67,AP67)+SUM(J71:K71,Z71,AL71,AP71)+SUM(J95:K95,Z95,AL95,AP95)+SUM(J115:K115,Z115,AL115,AP115)</f>
        <v>32092.272962437219</v>
      </c>
      <c r="BL67" s="13">
        <f>BC67+BC71+BC95+BC115</f>
        <v>17399.601161606686</v>
      </c>
      <c r="BM67" s="13">
        <f>SUM(BG67:BL67)</f>
        <v>285514.11030981009</v>
      </c>
    </row>
    <row r="68" spans="1:65" x14ac:dyDescent="0.3">
      <c r="A68" s="23" t="s">
        <v>5</v>
      </c>
      <c r="B68" s="22">
        <v>0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F68" s="12" t="s">
        <v>59</v>
      </c>
      <c r="BG68" s="13">
        <f>B72+AJ72+B73+AJ73+B88+AJ88+B100+AJ100+B104+AJ104</f>
        <v>52287.098573877804</v>
      </c>
      <c r="BH68" s="13">
        <f>SUM(C72,D72,G72,L72:U72,X72:Y72,AB72:AD72,AF72,AI72,AK72,AN72:AO72,AQ72,AT72:AW72,AZ72,AR72)+SUM(C73,D73,G73,L73:U73,X73:Y73,AB73:AD73,AF73,AI73,AK73,AN73:AO73,AQ73,AT73:AW73,AZ73,AR73)+SUM(C88,D88,G88,L88:U88,X88:Y88,AB88:AD88,AF88,AI88,AK88,AN88:AO88,AQ88,AT88:AW88,AZ88,AR88)+SUM(C100,D100,G100,L100:U100,X100:Y100,AB100:AD100,AF100,AI100,AK100,AN100:AO100,AQ100,AT100:AW100,AZ100,AR100)+SUM(C104,D104,G104,L104:U104,X104:Y104,AB104:AD104,AF104,AI104,AK104,AN104:AO104,AQ104,AT104:AW104,AZ104,AR104)</f>
        <v>104860.10742001938</v>
      </c>
      <c r="BI68" s="13">
        <f>SUM(F72,H72,V72:W72,AA72,AE72,AH72,AM72,AS72,AX72,BB72,AY72)+SUM(F73,H73,V73:W73,AA73,AE73,AH73,AM73,AS73,AX73,BB73,AY73)+SUM(F88,H88,V88:W88,AA88,AE88,AH88,AM88,AS88,AX88,BB88,AY88)+SUM(F100,H100,V100:W100,AA100,AE100,AH100,AM100,AS100,AX100,BB100,AY100)+SUM(F104,H104,V104:W104,AA104,AE104,AH104,AM104,AS104,AX104,BB104,AY104)</f>
        <v>340837.65273113555</v>
      </c>
      <c r="BJ68" s="13">
        <f>SUM(E72,I72,AG72,BA72)+SUM(E73,I73,AG73,BA73)+SUM(E88,I88,AG88,BA88)+SUM(E100,I100,AG100,BA100)+SUM(E104,I104,AG104,BA104)</f>
        <v>217464.68929764256</v>
      </c>
      <c r="BK68" s="13">
        <f>SUM(J72:K72,Z72,AL72,AP72)+SUM(J73:K73,Z73,AL73,AP73)+SUM(J88:K88,Z88,AL88,AP88)+SUM(J100:K100,Z100,AL100,AP100)+SUM(J104:K104,Z104,AL104,AP104)</f>
        <v>251631.79609422132</v>
      </c>
      <c r="BL68" s="13">
        <f>BC72+BC73+BC88+BC100+BC104</f>
        <v>342246.10898405151</v>
      </c>
      <c r="BM68" s="13">
        <f>SUM(BG68:BL68)</f>
        <v>1309327.4531009481</v>
      </c>
    </row>
    <row r="69" spans="1:65" x14ac:dyDescent="0.3">
      <c r="A69" s="23" t="s">
        <v>6</v>
      </c>
      <c r="B69" s="22">
        <v>7.7717619253623221E-2</v>
      </c>
      <c r="C69" s="22">
        <v>9.3913770802642418E-2</v>
      </c>
      <c r="D69" s="22">
        <v>0.98866868883702264</v>
      </c>
      <c r="E69" s="22">
        <v>0.13163048160574309</v>
      </c>
      <c r="F69" s="22">
        <v>0</v>
      </c>
      <c r="G69" s="22">
        <v>0</v>
      </c>
      <c r="H69" s="22">
        <v>0</v>
      </c>
      <c r="I69" s="22">
        <v>0.39760071408574305</v>
      </c>
      <c r="J69" s="22">
        <v>94.928770997810105</v>
      </c>
      <c r="K69" s="22">
        <v>20.006366771197623</v>
      </c>
      <c r="L69" s="22">
        <v>0</v>
      </c>
      <c r="M69" s="22">
        <v>0</v>
      </c>
      <c r="N69" s="22">
        <v>1.5478038697357427E-2</v>
      </c>
      <c r="O69" s="22">
        <v>2.534895399347813E-2</v>
      </c>
      <c r="P69" s="22">
        <v>0</v>
      </c>
      <c r="Q69" s="22">
        <v>1.9987475827028178E-3</v>
      </c>
      <c r="R69" s="22">
        <v>0.69521996403483366</v>
      </c>
      <c r="S69" s="22">
        <v>7.9440543332163385</v>
      </c>
      <c r="T69" s="22">
        <v>331.45097866368553</v>
      </c>
      <c r="U69" s="22">
        <v>1.8794361164854088E-2</v>
      </c>
      <c r="V69" s="22">
        <v>1.7728258391373939</v>
      </c>
      <c r="W69" s="22">
        <v>2.3860668049795724</v>
      </c>
      <c r="X69" s="22">
        <v>0</v>
      </c>
      <c r="Y69" s="22">
        <v>121.08887073862486</v>
      </c>
      <c r="Z69" s="22">
        <v>6.9541029432587491</v>
      </c>
      <c r="AA69" s="22">
        <v>0</v>
      </c>
      <c r="AB69" s="22">
        <v>0.36924711112759473</v>
      </c>
      <c r="AC69" s="22">
        <v>1.1722753304669436E-2</v>
      </c>
      <c r="AD69" s="22">
        <v>3.9262994088711296</v>
      </c>
      <c r="AE69" s="22">
        <v>0.30377643862019132</v>
      </c>
      <c r="AF69" s="22">
        <v>0</v>
      </c>
      <c r="AG69" s="22">
        <v>0.38480164376052972</v>
      </c>
      <c r="AH69" s="22">
        <v>0</v>
      </c>
      <c r="AI69" s="22">
        <v>0.11723319626596576</v>
      </c>
      <c r="AJ69" s="22">
        <v>1.1709122001949027E-2</v>
      </c>
      <c r="AK69" s="22">
        <v>3.9113079141300821E-4</v>
      </c>
      <c r="AL69" s="22">
        <v>9.2996465441422469</v>
      </c>
      <c r="AM69" s="22">
        <v>3.236013737374968</v>
      </c>
      <c r="AN69" s="22">
        <v>2.3766048769804479E-2</v>
      </c>
      <c r="AO69" s="22">
        <v>0</v>
      </c>
      <c r="AP69" s="22">
        <v>3.2702944364649063</v>
      </c>
      <c r="AQ69" s="22">
        <v>13.401771614211917</v>
      </c>
      <c r="AR69" s="22">
        <v>54.342703570215782</v>
      </c>
      <c r="AS69" s="22">
        <v>3.78718475889529</v>
      </c>
      <c r="AT69" s="22">
        <v>0</v>
      </c>
      <c r="AU69" s="22">
        <v>0</v>
      </c>
      <c r="AV69" s="22">
        <v>0.49194518686330235</v>
      </c>
      <c r="AW69" s="22">
        <v>7.4525244833838454E-3</v>
      </c>
      <c r="AX69" s="22">
        <v>3.5649905196987413</v>
      </c>
      <c r="AY69" s="22">
        <v>1.1180278443482592</v>
      </c>
      <c r="AZ69" s="22">
        <v>3.2810207817047523</v>
      </c>
      <c r="BA69" s="22">
        <v>100.91252410191352</v>
      </c>
      <c r="BB69" s="22">
        <v>0.48762691634932154</v>
      </c>
      <c r="BC69" s="22">
        <v>47.512547795957936</v>
      </c>
      <c r="BD69" s="22">
        <v>838.84110561810542</v>
      </c>
      <c r="BF69" s="12" t="s">
        <v>60</v>
      </c>
      <c r="BG69" s="13">
        <f>B117+AJ117</f>
        <v>95.299825620806899</v>
      </c>
      <c r="BH69" s="13">
        <f>SUM(C117,D117,G117,L117:U117,X117:Y117,AB117:AD117,AF117,AI117,AK117,AN117:AO117,AQ117,AT117:AW117,AZ117,AR117)</f>
        <v>4419.2968952789952</v>
      </c>
      <c r="BI69" s="13">
        <f>SUM(F117,H117,V117:W117,AA117,AE117,AH117,AM117,AS117,AX117,BB117,AY117)</f>
        <v>21816.191471888698</v>
      </c>
      <c r="BJ69" s="13">
        <f>SUM(E117,I117,AG117,BA117)</f>
        <v>2294.8767429794993</v>
      </c>
      <c r="BK69" s="13">
        <f>SUM(J117:K117,Z117,AL117,AP117)</f>
        <v>93997.553519469395</v>
      </c>
      <c r="BL69" s="13">
        <f>BC117</f>
        <v>0</v>
      </c>
      <c r="BM69" s="13">
        <f>SUM(BG69:BL69)</f>
        <v>122623.21845523739</v>
      </c>
    </row>
    <row r="70" spans="1:65" x14ac:dyDescent="0.3">
      <c r="A70" s="23" t="s">
        <v>7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F70" s="12" t="s">
        <v>61</v>
      </c>
      <c r="BG70" s="13">
        <f>B118+AJ118</f>
        <v>112575.00506005992</v>
      </c>
      <c r="BH70" s="13">
        <f>SUM(C118,D118,G118,L118:U118,X118:Y118,AB118:AD118,AF118,AI118,AK118,AN118:AO118,AQ118,AT118:AW118,AZ118,AR118)</f>
        <v>4294167.8166559702</v>
      </c>
      <c r="BI70" s="13">
        <f>SUM(F118,H118,V118:W118,AA118,AE118,AH118,AM118,AS118,AX118,BB118,AY118)</f>
        <v>1347248.1836964055</v>
      </c>
      <c r="BJ70" s="13">
        <f>SUM(E118,I118,AG118,BA118)</f>
        <v>2162191.9791746144</v>
      </c>
      <c r="BK70" s="13">
        <f>SUM(J118:K118,Z118,AL118,AP118)</f>
        <v>1270247.608534229</v>
      </c>
      <c r="BL70" s="13">
        <f>BC118</f>
        <v>669154.14770936768</v>
      </c>
      <c r="BM70" s="13">
        <f>SUM(BG70:BL70)</f>
        <v>9855584.7408306468</v>
      </c>
    </row>
    <row r="71" spans="1:65" x14ac:dyDescent="0.3">
      <c r="A71" s="25" t="s">
        <v>8</v>
      </c>
      <c r="B71" s="22">
        <v>229.50996299883278</v>
      </c>
      <c r="C71" s="22">
        <v>523.17819728511972</v>
      </c>
      <c r="D71" s="22">
        <v>24.179284210568881</v>
      </c>
      <c r="E71" s="22">
        <v>0.32908575209637597</v>
      </c>
      <c r="F71" s="22">
        <v>0</v>
      </c>
      <c r="G71" s="22">
        <v>0</v>
      </c>
      <c r="H71" s="22">
        <v>0</v>
      </c>
      <c r="I71" s="22">
        <v>0</v>
      </c>
      <c r="J71" s="22">
        <v>1455.3256954323099</v>
      </c>
      <c r="K71" s="22">
        <v>2941.3406548033076</v>
      </c>
      <c r="L71" s="22">
        <v>0</v>
      </c>
      <c r="M71" s="22">
        <v>0</v>
      </c>
      <c r="N71" s="22">
        <v>4.2834949257885224</v>
      </c>
      <c r="O71" s="22">
        <v>14.491430080734421</v>
      </c>
      <c r="P71" s="22">
        <v>0</v>
      </c>
      <c r="Q71" s="22">
        <v>435.15000032789573</v>
      </c>
      <c r="R71" s="22">
        <v>346.44749142087198</v>
      </c>
      <c r="S71" s="22">
        <v>7204.0269594388383</v>
      </c>
      <c r="T71" s="22">
        <v>10.389066822312296</v>
      </c>
      <c r="U71" s="22">
        <v>0.29680486088256253</v>
      </c>
      <c r="V71" s="22">
        <v>30.964548205427946</v>
      </c>
      <c r="W71" s="22">
        <v>162.29397396029233</v>
      </c>
      <c r="X71" s="22">
        <v>25.850717022306331</v>
      </c>
      <c r="Y71" s="22">
        <v>530.48174892224506</v>
      </c>
      <c r="Z71" s="22">
        <v>1075.3544984858927</v>
      </c>
      <c r="AA71" s="22">
        <v>0</v>
      </c>
      <c r="AB71" s="22">
        <v>0.35688318619715975</v>
      </c>
      <c r="AC71" s="22">
        <v>31.467592093509868</v>
      </c>
      <c r="AD71" s="22">
        <v>0</v>
      </c>
      <c r="AE71" s="22">
        <v>908.10630441570265</v>
      </c>
      <c r="AF71" s="22">
        <v>0</v>
      </c>
      <c r="AG71" s="22">
        <v>13.81532474808955</v>
      </c>
      <c r="AH71" s="22">
        <v>0</v>
      </c>
      <c r="AI71" s="22">
        <v>1235.8246020926047</v>
      </c>
      <c r="AJ71" s="22">
        <v>21.298214669736026</v>
      </c>
      <c r="AK71" s="22">
        <v>6.4669385398339605</v>
      </c>
      <c r="AL71" s="22">
        <v>905.44671765625333</v>
      </c>
      <c r="AM71" s="22">
        <v>2579.6243018383025</v>
      </c>
      <c r="AN71" s="22">
        <v>6.8318919488345733</v>
      </c>
      <c r="AO71" s="22">
        <v>5.2581985021611679</v>
      </c>
      <c r="AP71" s="22">
        <v>4464.256259597385</v>
      </c>
      <c r="AQ71" s="22">
        <v>6.2346954613790251</v>
      </c>
      <c r="AR71" s="22">
        <v>43.513744664797926</v>
      </c>
      <c r="AS71" s="22">
        <v>945.81486881054968</v>
      </c>
      <c r="AT71" s="22">
        <v>0</v>
      </c>
      <c r="AU71" s="22">
        <v>0</v>
      </c>
      <c r="AV71" s="22">
        <v>4.9255259843743691</v>
      </c>
      <c r="AW71" s="22">
        <v>542.98073066194911</v>
      </c>
      <c r="AX71" s="22">
        <v>0.24928021548444831</v>
      </c>
      <c r="AY71" s="22">
        <v>7734.2262505629624</v>
      </c>
      <c r="AZ71" s="22">
        <v>3613.480817977415</v>
      </c>
      <c r="BA71" s="22">
        <v>150931.4777601189</v>
      </c>
      <c r="BB71" s="22">
        <v>0</v>
      </c>
      <c r="BC71" s="22">
        <v>9066.4075195459554</v>
      </c>
      <c r="BD71" s="22">
        <v>198081.95803824809</v>
      </c>
    </row>
    <row r="72" spans="1:65" x14ac:dyDescent="0.3">
      <c r="A72" s="26" t="s">
        <v>9</v>
      </c>
      <c r="B72" s="22">
        <v>47758.466091799834</v>
      </c>
      <c r="C72" s="22">
        <v>1495.0890547327156</v>
      </c>
      <c r="D72" s="22">
        <v>2130.9974679257016</v>
      </c>
      <c r="E72" s="22">
        <v>32538.862135015119</v>
      </c>
      <c r="F72" s="22">
        <v>0.16639953787498787</v>
      </c>
      <c r="G72" s="22">
        <v>5.1341003300522727</v>
      </c>
      <c r="H72" s="22">
        <v>468.03129004464631</v>
      </c>
      <c r="I72" s="22">
        <v>6371.6307239715152</v>
      </c>
      <c r="J72" s="22">
        <v>0</v>
      </c>
      <c r="K72" s="22">
        <v>3947.1022316585904</v>
      </c>
      <c r="L72" s="22">
        <v>71.897099497789071</v>
      </c>
      <c r="M72" s="22">
        <v>21.013654451911549</v>
      </c>
      <c r="N72" s="22">
        <v>99.370413971480403</v>
      </c>
      <c r="O72" s="22">
        <v>60.616254373435936</v>
      </c>
      <c r="P72" s="22">
        <v>80.297241746170911</v>
      </c>
      <c r="Q72" s="22">
        <v>136.72837227889721</v>
      </c>
      <c r="R72" s="22">
        <v>2813.78360092721</v>
      </c>
      <c r="S72" s="22">
        <v>9021.5491573685576</v>
      </c>
      <c r="T72" s="22">
        <v>30.894291663259189</v>
      </c>
      <c r="U72" s="22">
        <v>10.037624714889054</v>
      </c>
      <c r="V72" s="22">
        <v>225555.765633787</v>
      </c>
      <c r="W72" s="22">
        <v>1704.385850959603</v>
      </c>
      <c r="X72" s="22">
        <v>38.102839857961555</v>
      </c>
      <c r="Y72" s="22">
        <v>3866.8871050046032</v>
      </c>
      <c r="Z72" s="22">
        <v>85368.078986914552</v>
      </c>
      <c r="AA72" s="22">
        <v>184.54490904845986</v>
      </c>
      <c r="AB72" s="22">
        <v>0.20021059443876119</v>
      </c>
      <c r="AC72" s="22">
        <v>331.1869868608967</v>
      </c>
      <c r="AD72" s="22">
        <v>344.7692603865479</v>
      </c>
      <c r="AE72" s="22">
        <v>5876.683246400351</v>
      </c>
      <c r="AF72" s="22">
        <v>7.267825714402524</v>
      </c>
      <c r="AG72" s="22">
        <v>41003.030838672792</v>
      </c>
      <c r="AH72" s="22">
        <v>1965.4618101528629</v>
      </c>
      <c r="AI72" s="22">
        <v>18619.621414912741</v>
      </c>
      <c r="AJ72" s="22">
        <v>482.83808170907571</v>
      </c>
      <c r="AK72" s="22">
        <v>110.26235685046861</v>
      </c>
      <c r="AL72" s="22">
        <v>455.70229222964838</v>
      </c>
      <c r="AM72" s="22">
        <v>4517.3894838010237</v>
      </c>
      <c r="AN72" s="22">
        <v>122.13964714402015</v>
      </c>
      <c r="AO72" s="22">
        <v>6.0016582454888514</v>
      </c>
      <c r="AP72" s="22">
        <v>19389.81375569848</v>
      </c>
      <c r="AQ72" s="22">
        <v>31.650504221085519</v>
      </c>
      <c r="AR72" s="22">
        <v>4140.9491591404912</v>
      </c>
      <c r="AS72" s="22">
        <v>1615.8247153861894</v>
      </c>
      <c r="AT72" s="22">
        <v>0.43276452204193355</v>
      </c>
      <c r="AU72" s="22">
        <v>2760.0185643399423</v>
      </c>
      <c r="AV72" s="22">
        <v>750.98953884131481</v>
      </c>
      <c r="AW72" s="22">
        <v>369.47931586134939</v>
      </c>
      <c r="AX72" s="22">
        <v>5309.3379807143656</v>
      </c>
      <c r="AY72" s="22">
        <v>6991.9484337764825</v>
      </c>
      <c r="AZ72" s="22">
        <v>2780.39493293644</v>
      </c>
      <c r="BA72" s="22">
        <v>46856.485534910491</v>
      </c>
      <c r="BB72" s="22">
        <v>4424.5116368822501</v>
      </c>
      <c r="BC72" s="22">
        <v>335795.84562201571</v>
      </c>
      <c r="BD72" s="22">
        <v>928839.67010450317</v>
      </c>
    </row>
    <row r="73" spans="1:65" x14ac:dyDescent="0.3">
      <c r="A73" s="23" t="s">
        <v>360</v>
      </c>
      <c r="B73" s="22">
        <v>0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32.513483172982049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32.513483172982049</v>
      </c>
    </row>
    <row r="74" spans="1:65" x14ac:dyDescent="0.3">
      <c r="A74" s="23" t="s">
        <v>10</v>
      </c>
      <c r="B74" s="22">
        <v>66.718107330146395</v>
      </c>
      <c r="C74" s="22">
        <v>1061.6514712587473</v>
      </c>
      <c r="D74" s="22">
        <v>0</v>
      </c>
      <c r="E74" s="22">
        <v>0</v>
      </c>
      <c r="F74" s="22">
        <v>0</v>
      </c>
      <c r="G74" s="22">
        <v>0.22218020804569133</v>
      </c>
      <c r="H74" s="22">
        <v>0</v>
      </c>
      <c r="I74" s="22">
        <v>0</v>
      </c>
      <c r="J74" s="22">
        <v>1.2364378393932869</v>
      </c>
      <c r="K74" s="22">
        <v>3.8941358292998669E-5</v>
      </c>
      <c r="L74" s="22">
        <v>0</v>
      </c>
      <c r="M74" s="22">
        <v>0</v>
      </c>
      <c r="N74" s="22">
        <v>8.7676494654801956E-2</v>
      </c>
      <c r="O74" s="22">
        <v>352.41068864596201</v>
      </c>
      <c r="P74" s="22">
        <v>11.937951806293603</v>
      </c>
      <c r="Q74" s="22">
        <v>0</v>
      </c>
      <c r="R74" s="22">
        <v>7693.3864192640012</v>
      </c>
      <c r="S74" s="22">
        <v>9263.0107010130778</v>
      </c>
      <c r="T74" s="22">
        <v>187.94253688299116</v>
      </c>
      <c r="U74" s="22">
        <v>1867.6896707556059</v>
      </c>
      <c r="V74" s="22">
        <v>0.63366193864152331</v>
      </c>
      <c r="W74" s="22">
        <v>6.3489572664957473E-4</v>
      </c>
      <c r="X74" s="22">
        <v>0</v>
      </c>
      <c r="Y74" s="22">
        <v>3831.6840006097145</v>
      </c>
      <c r="Z74" s="22">
        <v>2.1664022974345114</v>
      </c>
      <c r="AA74" s="22">
        <v>0</v>
      </c>
      <c r="AB74" s="22">
        <v>9.2658113669279327E-2</v>
      </c>
      <c r="AC74" s="22">
        <v>0</v>
      </c>
      <c r="AD74" s="22">
        <v>1.8312431497218864</v>
      </c>
      <c r="AE74" s="22">
        <v>0</v>
      </c>
      <c r="AF74" s="22">
        <v>0</v>
      </c>
      <c r="AG74" s="22">
        <v>0</v>
      </c>
      <c r="AH74" s="22">
        <v>0</v>
      </c>
      <c r="AI74" s="22">
        <v>2919.4618822536245</v>
      </c>
      <c r="AJ74" s="22">
        <v>3.4841443387254825</v>
      </c>
      <c r="AK74" s="22">
        <v>394.43363400448743</v>
      </c>
      <c r="AL74" s="22">
        <v>0</v>
      </c>
      <c r="AM74" s="22">
        <v>0</v>
      </c>
      <c r="AN74" s="22">
        <v>1.8272578545103046</v>
      </c>
      <c r="AO74" s="22">
        <v>0.19627578917040892</v>
      </c>
      <c r="AP74" s="22">
        <v>0</v>
      </c>
      <c r="AQ74" s="22">
        <v>2.1560447094658115</v>
      </c>
      <c r="AR74" s="22">
        <v>0.48122439679851531</v>
      </c>
      <c r="AS74" s="22">
        <v>0</v>
      </c>
      <c r="AT74" s="22">
        <v>165.9985051242183</v>
      </c>
      <c r="AU74" s="22">
        <v>388.98872442166362</v>
      </c>
      <c r="AV74" s="22">
        <v>16.349673605514774</v>
      </c>
      <c r="AW74" s="22">
        <v>0.14048165620826225</v>
      </c>
      <c r="AX74" s="22">
        <v>0.15642283705458984</v>
      </c>
      <c r="AY74" s="22">
        <v>49581.676444372104</v>
      </c>
      <c r="AZ74" s="22">
        <v>0.285944971728194</v>
      </c>
      <c r="BA74" s="22">
        <v>1.9848966627059888E-4</v>
      </c>
      <c r="BB74" s="22">
        <v>0</v>
      </c>
      <c r="BC74" s="22">
        <v>338.91047283462484</v>
      </c>
      <c r="BD74" s="22">
        <v>78157.249813104732</v>
      </c>
    </row>
    <row r="75" spans="1:65" x14ac:dyDescent="0.3">
      <c r="A75" s="23" t="s">
        <v>11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1.9029201966090721</v>
      </c>
      <c r="S75" s="22">
        <v>0</v>
      </c>
      <c r="T75" s="22">
        <v>53.723438646324901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125.76349081661245</v>
      </c>
      <c r="BD75" s="22">
        <v>181.38984965954643</v>
      </c>
    </row>
    <row r="76" spans="1:65" x14ac:dyDescent="0.3">
      <c r="A76" s="23" t="s">
        <v>12</v>
      </c>
      <c r="B76" s="22">
        <v>81.490694443945046</v>
      </c>
      <c r="C76" s="22">
        <v>3112.6493192984576</v>
      </c>
      <c r="D76" s="22">
        <v>1459.652147080089</v>
      </c>
      <c r="E76" s="22">
        <v>2.4039838123016333</v>
      </c>
      <c r="F76" s="22">
        <v>0</v>
      </c>
      <c r="G76" s="22">
        <v>130.37638143517466</v>
      </c>
      <c r="H76" s="22">
        <v>0</v>
      </c>
      <c r="I76" s="22">
        <v>4.5269528897911968</v>
      </c>
      <c r="J76" s="22">
        <v>91.466217805308617</v>
      </c>
      <c r="K76" s="22">
        <v>21.807365584502744</v>
      </c>
      <c r="L76" s="22">
        <v>29.846726632896679</v>
      </c>
      <c r="M76" s="22">
        <v>216.31421172302583</v>
      </c>
      <c r="N76" s="22">
        <v>0</v>
      </c>
      <c r="O76" s="22">
        <v>1226.552254717943</v>
      </c>
      <c r="P76" s="22">
        <v>5.5455828498120967</v>
      </c>
      <c r="Q76" s="22">
        <v>48.63760911449404</v>
      </c>
      <c r="R76" s="22">
        <v>32986.327465735427</v>
      </c>
      <c r="S76" s="22">
        <v>36630.293313615846</v>
      </c>
      <c r="T76" s="22">
        <v>4.3203651439637492</v>
      </c>
      <c r="U76" s="22">
        <v>6329.633288987895</v>
      </c>
      <c r="V76" s="22">
        <v>7.7966487217700156</v>
      </c>
      <c r="W76" s="22">
        <v>2.3545128719420792E-2</v>
      </c>
      <c r="X76" s="22">
        <v>509.9273119500138</v>
      </c>
      <c r="Y76" s="22">
        <v>6149.3653888908793</v>
      </c>
      <c r="Z76" s="22">
        <v>12.277310009485955</v>
      </c>
      <c r="AA76" s="22">
        <v>0</v>
      </c>
      <c r="AB76" s="22">
        <v>58.920257652292207</v>
      </c>
      <c r="AC76" s="22">
        <v>23.840417827571478</v>
      </c>
      <c r="AD76" s="22">
        <v>2800.4257488685539</v>
      </c>
      <c r="AE76" s="22">
        <v>67.197039533354555</v>
      </c>
      <c r="AF76" s="22">
        <v>200.44982617206745</v>
      </c>
      <c r="AG76" s="22">
        <v>32.563009940463473</v>
      </c>
      <c r="AH76" s="22">
        <v>1.6275241633704331E-6</v>
      </c>
      <c r="AI76" s="22">
        <v>7088.3897793377173</v>
      </c>
      <c r="AJ76" s="22">
        <v>0.24441695952932205</v>
      </c>
      <c r="AK76" s="22">
        <v>26.568773400190565</v>
      </c>
      <c r="AL76" s="22">
        <v>269.28201000670356</v>
      </c>
      <c r="AM76" s="22">
        <v>15.534237666579379</v>
      </c>
      <c r="AN76" s="22">
        <v>3261.7209188868856</v>
      </c>
      <c r="AO76" s="22">
        <v>66.301863133827254</v>
      </c>
      <c r="AP76" s="22">
        <v>15.979546278736272</v>
      </c>
      <c r="AQ76" s="22">
        <v>155.45690517373239</v>
      </c>
      <c r="AR76" s="22">
        <v>178.22873845905454</v>
      </c>
      <c r="AS76" s="22">
        <v>91.051710478427694</v>
      </c>
      <c r="AT76" s="22">
        <v>5132.7322306311471</v>
      </c>
      <c r="AU76" s="22">
        <v>62.36740763212913</v>
      </c>
      <c r="AV76" s="22">
        <v>717.37566053903754</v>
      </c>
      <c r="AW76" s="22">
        <v>261.90490060091599</v>
      </c>
      <c r="AX76" s="22">
        <v>0.43108193748568036</v>
      </c>
      <c r="AY76" s="22">
        <v>94.348295351657711</v>
      </c>
      <c r="AZ76" s="22">
        <v>859.54862584349758</v>
      </c>
      <c r="BA76" s="22">
        <v>75.147553416371565</v>
      </c>
      <c r="BB76" s="22">
        <v>0.53146544798787798</v>
      </c>
      <c r="BC76" s="22">
        <v>4001.3040539535996</v>
      </c>
      <c r="BD76" s="22">
        <v>114619.08056232877</v>
      </c>
    </row>
    <row r="77" spans="1:65" x14ac:dyDescent="0.3">
      <c r="A77" s="23" t="s">
        <v>13</v>
      </c>
      <c r="B77" s="22">
        <v>109.14554810398737</v>
      </c>
      <c r="C77" s="22">
        <v>1024.0774097333722</v>
      </c>
      <c r="D77" s="22">
        <v>222.05887105199238</v>
      </c>
      <c r="E77" s="22">
        <v>7.5749924165532416</v>
      </c>
      <c r="F77" s="22">
        <v>0</v>
      </c>
      <c r="G77" s="22">
        <v>17.532845526324451</v>
      </c>
      <c r="H77" s="22">
        <v>0</v>
      </c>
      <c r="I77" s="22">
        <v>43.556041926678503</v>
      </c>
      <c r="J77" s="22">
        <v>2296.4612576487707</v>
      </c>
      <c r="K77" s="22">
        <v>474.45379904123342</v>
      </c>
      <c r="L77" s="22">
        <v>1.5908716362862496</v>
      </c>
      <c r="M77" s="22">
        <v>0.30628560951932854</v>
      </c>
      <c r="N77" s="22">
        <v>633.37244256030544</v>
      </c>
      <c r="O77" s="22">
        <v>0</v>
      </c>
      <c r="P77" s="22">
        <v>0.23784125109182511</v>
      </c>
      <c r="Q77" s="22">
        <v>776.91429137127727</v>
      </c>
      <c r="R77" s="22">
        <v>110.85084362991503</v>
      </c>
      <c r="S77" s="22">
        <v>6922.7098435882563</v>
      </c>
      <c r="T77" s="22">
        <v>7.9497599042126437</v>
      </c>
      <c r="U77" s="22">
        <v>0.75514270141669648</v>
      </c>
      <c r="V77" s="22">
        <v>46.555758077775188</v>
      </c>
      <c r="W77" s="22">
        <v>7.666969949202981</v>
      </c>
      <c r="X77" s="22">
        <v>3.0732398068675888</v>
      </c>
      <c r="Y77" s="22">
        <v>397.59902694026124</v>
      </c>
      <c r="Z77" s="22">
        <v>209.39205735920788</v>
      </c>
      <c r="AA77" s="22">
        <v>0</v>
      </c>
      <c r="AB77" s="22">
        <v>11.850293632700987</v>
      </c>
      <c r="AC77" s="22">
        <v>0.32621737088557806</v>
      </c>
      <c r="AD77" s="22">
        <v>0</v>
      </c>
      <c r="AE77" s="22">
        <v>63.323447932729508</v>
      </c>
      <c r="AF77" s="22">
        <v>0.38285701189916072</v>
      </c>
      <c r="AG77" s="22">
        <v>15.29020239466424</v>
      </c>
      <c r="AH77" s="22">
        <v>8.6872348353468743E-6</v>
      </c>
      <c r="AI77" s="22">
        <v>1441.3163647293081</v>
      </c>
      <c r="AJ77" s="22">
        <v>21.335829813457231</v>
      </c>
      <c r="AK77" s="22">
        <v>426.36229189476882</v>
      </c>
      <c r="AL77" s="22">
        <v>17.212410539133344</v>
      </c>
      <c r="AM77" s="22">
        <v>78.098077711011342</v>
      </c>
      <c r="AN77" s="22">
        <v>425.89107792313979</v>
      </c>
      <c r="AO77" s="22">
        <v>67.344055103044838</v>
      </c>
      <c r="AP77" s="22">
        <v>112.33612486414245</v>
      </c>
      <c r="AQ77" s="22">
        <v>30.428157007233892</v>
      </c>
      <c r="AR77" s="22">
        <v>2.3040057313526008</v>
      </c>
      <c r="AS77" s="22">
        <v>199.50991153171336</v>
      </c>
      <c r="AT77" s="22">
        <v>14.604994654797371</v>
      </c>
      <c r="AU77" s="22">
        <v>0.4886485511479764</v>
      </c>
      <c r="AV77" s="22">
        <v>315.52879990209914</v>
      </c>
      <c r="AW77" s="22">
        <v>2206.1224463122967</v>
      </c>
      <c r="AX77" s="22">
        <v>39.328194434691596</v>
      </c>
      <c r="AY77" s="22">
        <v>11.437676819644585</v>
      </c>
      <c r="AZ77" s="22">
        <v>576.72652106509611</v>
      </c>
      <c r="BA77" s="22">
        <v>5386.2472914303853</v>
      </c>
      <c r="BB77" s="22">
        <v>14.990709440104123</v>
      </c>
      <c r="BC77" s="22">
        <v>4111.3613319369342</v>
      </c>
      <c r="BD77" s="22">
        <v>28903.983088260135</v>
      </c>
    </row>
    <row r="78" spans="1:65" x14ac:dyDescent="0.3">
      <c r="A78" s="23" t="s">
        <v>14</v>
      </c>
      <c r="B78" s="22">
        <v>2.9581693365274703E-6</v>
      </c>
      <c r="C78" s="22">
        <v>4.8744729033017453E-5</v>
      </c>
      <c r="D78" s="22">
        <v>7.2446409829756319E-6</v>
      </c>
      <c r="E78" s="22">
        <v>2.1254937363026304E-6</v>
      </c>
      <c r="F78" s="22">
        <v>0</v>
      </c>
      <c r="G78" s="22">
        <v>0</v>
      </c>
      <c r="H78" s="22">
        <v>0</v>
      </c>
      <c r="I78" s="22">
        <v>1.1672170638961051E-3</v>
      </c>
      <c r="J78" s="22">
        <v>1.2099461197900925E-2</v>
      </c>
      <c r="K78" s="22">
        <v>6.6316207167802304E-6</v>
      </c>
      <c r="L78" s="22">
        <v>0</v>
      </c>
      <c r="M78" s="22">
        <v>0</v>
      </c>
      <c r="N78" s="22">
        <v>0</v>
      </c>
      <c r="O78" s="22">
        <v>1.0784459453848835E-6</v>
      </c>
      <c r="P78" s="22">
        <v>0</v>
      </c>
      <c r="Q78" s="22">
        <v>2571.4369550147617</v>
      </c>
      <c r="R78" s="22">
        <v>4.266601374258464E-5</v>
      </c>
      <c r="S78" s="22">
        <v>2.456477227122288E-5</v>
      </c>
      <c r="T78" s="22">
        <v>0</v>
      </c>
      <c r="U78" s="22">
        <v>0</v>
      </c>
      <c r="V78" s="22">
        <v>1.1854388652706239E-5</v>
      </c>
      <c r="W78" s="22">
        <v>0</v>
      </c>
      <c r="X78" s="22">
        <v>0</v>
      </c>
      <c r="Y78" s="22">
        <v>0.80903856878488867</v>
      </c>
      <c r="Z78" s="22">
        <v>4.5897937646091689E-4</v>
      </c>
      <c r="AA78" s="22">
        <v>0</v>
      </c>
      <c r="AB78" s="22">
        <v>18.497031266991296</v>
      </c>
      <c r="AC78" s="22">
        <v>2.7204511610832382E-2</v>
      </c>
      <c r="AD78" s="22">
        <v>0</v>
      </c>
      <c r="AE78" s="22">
        <v>1.1041228040732097E-5</v>
      </c>
      <c r="AF78" s="22">
        <v>0</v>
      </c>
      <c r="AG78" s="22">
        <v>2.7472252069824388E-4</v>
      </c>
      <c r="AH78" s="22">
        <v>0</v>
      </c>
      <c r="AI78" s="22">
        <v>1.6133534540511172E-5</v>
      </c>
      <c r="AJ78" s="22">
        <v>1.3834111903900476E-6</v>
      </c>
      <c r="AK78" s="22">
        <v>0.52894842980833134</v>
      </c>
      <c r="AL78" s="22">
        <v>1.5171257737650699E-6</v>
      </c>
      <c r="AM78" s="22">
        <v>0</v>
      </c>
      <c r="AN78" s="22">
        <v>0</v>
      </c>
      <c r="AO78" s="22">
        <v>0</v>
      </c>
      <c r="AP78" s="22">
        <v>9.8758741127457213E-7</v>
      </c>
      <c r="AQ78" s="22">
        <v>0</v>
      </c>
      <c r="AR78" s="22">
        <v>111.25623262099137</v>
      </c>
      <c r="AS78" s="22">
        <v>1.1944298292365126E-6</v>
      </c>
      <c r="AT78" s="22">
        <v>0</v>
      </c>
      <c r="AU78" s="22">
        <v>0</v>
      </c>
      <c r="AV78" s="22">
        <v>0</v>
      </c>
      <c r="AW78" s="22">
        <v>0.49972915237364146</v>
      </c>
      <c r="AX78" s="22">
        <v>5.1985442210681875E-6</v>
      </c>
      <c r="AY78" s="22">
        <v>5.4574936868598187E-7</v>
      </c>
      <c r="AZ78" s="22">
        <v>1.3430336834420191</v>
      </c>
      <c r="BA78" s="22">
        <v>0.30225553570986374</v>
      </c>
      <c r="BB78" s="22">
        <v>0</v>
      </c>
      <c r="BC78" s="22">
        <v>18.329843381910337</v>
      </c>
      <c r="BD78" s="22">
        <v>2723.0444584164275</v>
      </c>
    </row>
    <row r="79" spans="1:65" x14ac:dyDescent="0.3">
      <c r="A79" s="23" t="s">
        <v>15</v>
      </c>
      <c r="B79" s="22">
        <v>8.951657378797961</v>
      </c>
      <c r="C79" s="22">
        <v>102.25731466489997</v>
      </c>
      <c r="D79" s="22">
        <v>17.750322627325303</v>
      </c>
      <c r="E79" s="22">
        <v>7.4620699720362476</v>
      </c>
      <c r="F79" s="22">
        <v>0</v>
      </c>
      <c r="G79" s="22">
        <v>2.4232363211113314E-2</v>
      </c>
      <c r="H79" s="22">
        <v>0</v>
      </c>
      <c r="I79" s="22">
        <v>315.18899547577394</v>
      </c>
      <c r="J79" s="22">
        <v>439.9035305637338</v>
      </c>
      <c r="K79" s="22">
        <v>17.197767822464353</v>
      </c>
      <c r="L79" s="22">
        <v>18.511136525324421</v>
      </c>
      <c r="M79" s="22">
        <v>0</v>
      </c>
      <c r="N79" s="22">
        <v>0.13521386657007048</v>
      </c>
      <c r="O79" s="22">
        <v>13.393471962749427</v>
      </c>
      <c r="P79" s="22">
        <v>269.58650299285529</v>
      </c>
      <c r="Q79" s="22">
        <v>0</v>
      </c>
      <c r="R79" s="22">
        <v>142.12158978879583</v>
      </c>
      <c r="S79" s="22">
        <v>841.83572307122245</v>
      </c>
      <c r="T79" s="22">
        <v>1.0140691781382523</v>
      </c>
      <c r="U79" s="22">
        <v>0.72497973354723744</v>
      </c>
      <c r="V79" s="22">
        <v>13.031140814901397</v>
      </c>
      <c r="W79" s="22">
        <v>2.9678741510208845E-2</v>
      </c>
      <c r="X79" s="22">
        <v>2.8424483408759889</v>
      </c>
      <c r="Y79" s="22">
        <v>61.514230988402026</v>
      </c>
      <c r="Z79" s="22">
        <v>83.820919700616187</v>
      </c>
      <c r="AA79" s="22">
        <v>0</v>
      </c>
      <c r="AB79" s="22">
        <v>37.36205959263598</v>
      </c>
      <c r="AC79" s="22">
        <v>116.43034087673298</v>
      </c>
      <c r="AD79" s="22">
        <v>0</v>
      </c>
      <c r="AE79" s="22">
        <v>1.8562691283664214</v>
      </c>
      <c r="AF79" s="22">
        <v>0</v>
      </c>
      <c r="AG79" s="22">
        <v>9.5572659128160069</v>
      </c>
      <c r="AH79" s="22">
        <v>1.2019880289381563E-4</v>
      </c>
      <c r="AI79" s="22">
        <v>52.954064337310484</v>
      </c>
      <c r="AJ79" s="22">
        <v>1.9293031507543457E-2</v>
      </c>
      <c r="AK79" s="22">
        <v>49.758140158251109</v>
      </c>
      <c r="AL79" s="22">
        <v>107.05816134705347</v>
      </c>
      <c r="AM79" s="22">
        <v>9.1238542694837932</v>
      </c>
      <c r="AN79" s="22">
        <v>21.359947409823192</v>
      </c>
      <c r="AO79" s="22">
        <v>11.645968157869882</v>
      </c>
      <c r="AP79" s="22">
        <v>14.746906365340452</v>
      </c>
      <c r="AQ79" s="22">
        <v>37.16399627865254</v>
      </c>
      <c r="AR79" s="22">
        <v>825.96196456043106</v>
      </c>
      <c r="AS79" s="22">
        <v>17.636828506262397</v>
      </c>
      <c r="AT79" s="22">
        <v>0.72652000037944497</v>
      </c>
      <c r="AU79" s="22">
        <v>2.9080355538826356E-5</v>
      </c>
      <c r="AV79" s="22">
        <v>19.075409914402375</v>
      </c>
      <c r="AW79" s="22">
        <v>43.803678435425688</v>
      </c>
      <c r="AX79" s="22">
        <v>8.8930512490384235</v>
      </c>
      <c r="AY79" s="22">
        <v>9.3063985043402475</v>
      </c>
      <c r="AZ79" s="22">
        <v>352.94452193505259</v>
      </c>
      <c r="BA79" s="22">
        <v>755.72431444222229</v>
      </c>
      <c r="BB79" s="22">
        <v>0.41313825166599277</v>
      </c>
      <c r="BC79" s="22">
        <v>4488.2911603361526</v>
      </c>
      <c r="BD79" s="22">
        <v>9349.110398854129</v>
      </c>
    </row>
    <row r="80" spans="1:65" x14ac:dyDescent="0.3">
      <c r="A80" s="23" t="s">
        <v>16</v>
      </c>
      <c r="B80" s="22">
        <v>2007.5291511015901</v>
      </c>
      <c r="C80" s="22">
        <v>864.81020144753938</v>
      </c>
      <c r="D80" s="22">
        <v>10048.382995369371</v>
      </c>
      <c r="E80" s="22">
        <v>510.75751913488261</v>
      </c>
      <c r="F80" s="22">
        <v>0.11082702976028337</v>
      </c>
      <c r="G80" s="22">
        <v>44.075294848890664</v>
      </c>
      <c r="H80" s="22">
        <v>0</v>
      </c>
      <c r="I80" s="22">
        <v>4767.0582538824765</v>
      </c>
      <c r="J80" s="22">
        <v>39936.5462589663</v>
      </c>
      <c r="K80" s="22">
        <v>983.84970802730754</v>
      </c>
      <c r="L80" s="22">
        <v>3540.906473027364</v>
      </c>
      <c r="M80" s="22">
        <v>47.284856006451079</v>
      </c>
      <c r="N80" s="22">
        <v>211.66274031361161</v>
      </c>
      <c r="O80" s="22">
        <v>235.95602002568958</v>
      </c>
      <c r="P80" s="22">
        <v>19.987623015746962</v>
      </c>
      <c r="Q80" s="22">
        <v>2466.6376441214879</v>
      </c>
      <c r="R80" s="22">
        <v>0</v>
      </c>
      <c r="S80" s="22">
        <v>27252.289040156604</v>
      </c>
      <c r="T80" s="22">
        <v>714.61639791048503</v>
      </c>
      <c r="U80" s="22">
        <v>441.42361581491667</v>
      </c>
      <c r="V80" s="22">
        <v>6441.5832779147804</v>
      </c>
      <c r="W80" s="22">
        <v>398.1384240596015</v>
      </c>
      <c r="X80" s="22">
        <v>468.93826373967875</v>
      </c>
      <c r="Y80" s="22">
        <v>25416.657482930194</v>
      </c>
      <c r="Z80" s="22">
        <v>4341.9003455006268</v>
      </c>
      <c r="AA80" s="22">
        <v>0</v>
      </c>
      <c r="AB80" s="22">
        <v>12.248222574654998</v>
      </c>
      <c r="AC80" s="22">
        <v>11064.141842500694</v>
      </c>
      <c r="AD80" s="22">
        <v>582.8756201736154</v>
      </c>
      <c r="AE80" s="22">
        <v>20.166801657551066</v>
      </c>
      <c r="AF80" s="22">
        <v>338.34988426588336</v>
      </c>
      <c r="AG80" s="22">
        <v>473.97972557372793</v>
      </c>
      <c r="AH80" s="22">
        <v>1.8123037762314926E-3</v>
      </c>
      <c r="AI80" s="22">
        <v>25027.722561842569</v>
      </c>
      <c r="AJ80" s="22">
        <v>2.0604350223080581</v>
      </c>
      <c r="AK80" s="22">
        <v>7.1961132950557429</v>
      </c>
      <c r="AL80" s="22">
        <v>1423.6951925329927</v>
      </c>
      <c r="AM80" s="22">
        <v>161.65327306827783</v>
      </c>
      <c r="AN80" s="22">
        <v>2472.5508120292552</v>
      </c>
      <c r="AO80" s="22">
        <v>391.39419551877506</v>
      </c>
      <c r="AP80" s="22">
        <v>4110.0046529391784</v>
      </c>
      <c r="AQ80" s="22">
        <v>1234.5150465813492</v>
      </c>
      <c r="AR80" s="22">
        <v>3898.7886444157816</v>
      </c>
      <c r="AS80" s="22">
        <v>42518.664898563875</v>
      </c>
      <c r="AT80" s="22">
        <v>68.781757823962934</v>
      </c>
      <c r="AU80" s="22">
        <v>24.194986575713251</v>
      </c>
      <c r="AV80" s="22">
        <v>3792.0322910825521</v>
      </c>
      <c r="AW80" s="22">
        <v>9292.0049075827228</v>
      </c>
      <c r="AX80" s="22">
        <v>25.658496152291907</v>
      </c>
      <c r="AY80" s="22">
        <v>11821.107231063354</v>
      </c>
      <c r="AZ80" s="22">
        <v>15535.288355005379</v>
      </c>
      <c r="BA80" s="22">
        <v>15147.544735306852</v>
      </c>
      <c r="BB80" s="22">
        <v>116.72369505575607</v>
      </c>
      <c r="BC80" s="22">
        <v>30732.734478413746</v>
      </c>
      <c r="BD80" s="22">
        <v>311457.18308326695</v>
      </c>
    </row>
    <row r="81" spans="1:56" x14ac:dyDescent="0.3">
      <c r="A81" s="23" t="s">
        <v>17</v>
      </c>
      <c r="B81" s="22">
        <v>3476.8255742964438</v>
      </c>
      <c r="C81" s="22">
        <v>49267.024990325684</v>
      </c>
      <c r="D81" s="22">
        <v>33458.865487370531</v>
      </c>
      <c r="E81" s="22">
        <v>1559.0955367582558</v>
      </c>
      <c r="F81" s="22">
        <v>0</v>
      </c>
      <c r="G81" s="22">
        <v>3019.175678857016</v>
      </c>
      <c r="H81" s="22">
        <v>1.2876085821240197</v>
      </c>
      <c r="I81" s="22">
        <v>3192.3224443229087</v>
      </c>
      <c r="J81" s="22">
        <v>93898.639324725344</v>
      </c>
      <c r="K81" s="22">
        <v>10532.950319758727</v>
      </c>
      <c r="L81" s="22">
        <v>857.73975171899917</v>
      </c>
      <c r="M81" s="22">
        <v>1735.1865643662811</v>
      </c>
      <c r="N81" s="22">
        <v>11535.444597273841</v>
      </c>
      <c r="O81" s="22">
        <v>19460.554820982721</v>
      </c>
      <c r="P81" s="22">
        <v>2652.1497512537949</v>
      </c>
      <c r="Q81" s="22">
        <v>7884.8017801808573</v>
      </c>
      <c r="R81" s="22">
        <v>78104.045267144262</v>
      </c>
      <c r="S81" s="22">
        <v>0</v>
      </c>
      <c r="T81" s="22">
        <v>3783.6284868628854</v>
      </c>
      <c r="U81" s="22">
        <v>46623.18388642522</v>
      </c>
      <c r="V81" s="22">
        <v>5782.0834441896168</v>
      </c>
      <c r="W81" s="22">
        <v>807.12606427629726</v>
      </c>
      <c r="X81" s="22">
        <v>9741.5585204785639</v>
      </c>
      <c r="Y81" s="22">
        <v>73871.246227784286</v>
      </c>
      <c r="Z81" s="22">
        <v>17718.861167557199</v>
      </c>
      <c r="AA81" s="22">
        <v>3.2552921195952322</v>
      </c>
      <c r="AB81" s="22">
        <v>571.38585557073816</v>
      </c>
      <c r="AC81" s="22">
        <v>3457.5714257523764</v>
      </c>
      <c r="AD81" s="22">
        <v>5766.7696364727744</v>
      </c>
      <c r="AE81" s="22">
        <v>5059.8824427217805</v>
      </c>
      <c r="AF81" s="22">
        <v>3011.0233008928535</v>
      </c>
      <c r="AG81" s="22">
        <v>2688.6263029511188</v>
      </c>
      <c r="AH81" s="22">
        <v>7.1313607078376657</v>
      </c>
      <c r="AI81" s="22">
        <v>184101.27502836092</v>
      </c>
      <c r="AJ81" s="22">
        <v>194.25259097001532</v>
      </c>
      <c r="AK81" s="22">
        <v>3021.7867344576198</v>
      </c>
      <c r="AL81" s="22">
        <v>1679.1325035739394</v>
      </c>
      <c r="AM81" s="22">
        <v>3653.5737334963983</v>
      </c>
      <c r="AN81" s="22">
        <v>86790.517529643723</v>
      </c>
      <c r="AO81" s="22">
        <v>6088.1919196833824</v>
      </c>
      <c r="AP81" s="22">
        <v>6280.786555646062</v>
      </c>
      <c r="AQ81" s="22">
        <v>20513.899614585276</v>
      </c>
      <c r="AR81" s="22">
        <v>7395.2502424456661</v>
      </c>
      <c r="AS81" s="22">
        <v>5237.216297655079</v>
      </c>
      <c r="AT81" s="22">
        <v>6688.0444530187342</v>
      </c>
      <c r="AU81" s="22">
        <v>2488.3955479936176</v>
      </c>
      <c r="AV81" s="22">
        <v>20474.503054715198</v>
      </c>
      <c r="AW81" s="22">
        <v>18853.519822705137</v>
      </c>
      <c r="AX81" s="22">
        <v>17285.28271063837</v>
      </c>
      <c r="AY81" s="22">
        <v>97619.351853603424</v>
      </c>
      <c r="AZ81" s="22">
        <v>52662.748880867322</v>
      </c>
      <c r="BA81" s="22">
        <v>50178.194036458801</v>
      </c>
      <c r="BB81" s="22">
        <v>786.52280761122643</v>
      </c>
      <c r="BC81" s="22">
        <v>104948.68117001103</v>
      </c>
      <c r="BD81" s="22">
        <v>1196470.5700008217</v>
      </c>
    </row>
    <row r="82" spans="1:56" x14ac:dyDescent="0.3">
      <c r="A82" s="23" t="s">
        <v>18</v>
      </c>
      <c r="B82" s="22">
        <v>2.0145133181752076E-5</v>
      </c>
      <c r="C82" s="22">
        <v>2.5950649640865458E-4</v>
      </c>
      <c r="D82" s="22">
        <v>4.9336005094064036E-5</v>
      </c>
      <c r="E82" s="22">
        <v>1.4474612344220913E-5</v>
      </c>
      <c r="F82" s="22">
        <v>0</v>
      </c>
      <c r="G82" s="22">
        <v>415.1479782974979</v>
      </c>
      <c r="H82" s="22">
        <v>0</v>
      </c>
      <c r="I82" s="22">
        <v>7.9487482051324772E-3</v>
      </c>
      <c r="J82" s="22">
        <v>0.72043861627218031</v>
      </c>
      <c r="K82" s="22">
        <v>4.5161337081273366E-5</v>
      </c>
      <c r="L82" s="22">
        <v>0</v>
      </c>
      <c r="M82" s="22">
        <v>272.92264348767389</v>
      </c>
      <c r="N82" s="22">
        <v>0</v>
      </c>
      <c r="O82" s="22">
        <v>7.3442168880710578E-6</v>
      </c>
      <c r="P82" s="22">
        <v>0</v>
      </c>
      <c r="Q82" s="22">
        <v>0</v>
      </c>
      <c r="R82" s="22">
        <v>2.7625039265225833</v>
      </c>
      <c r="S82" s="22">
        <v>45.417084081863294</v>
      </c>
      <c r="T82" s="22">
        <v>0</v>
      </c>
      <c r="U82" s="22">
        <v>0</v>
      </c>
      <c r="V82" s="22">
        <v>8.0728386724929468E-5</v>
      </c>
      <c r="W82" s="22">
        <v>0</v>
      </c>
      <c r="X82" s="22">
        <v>0</v>
      </c>
      <c r="Y82" s="22">
        <v>4.3071499068176831</v>
      </c>
      <c r="Z82" s="22">
        <v>1.3233025120832822</v>
      </c>
      <c r="AA82" s="22">
        <v>0</v>
      </c>
      <c r="AB82" s="22">
        <v>0</v>
      </c>
      <c r="AC82" s="22">
        <v>1.0306233193035527E-5</v>
      </c>
      <c r="AD82" s="22">
        <v>0</v>
      </c>
      <c r="AE82" s="22">
        <v>7.5190762957385573E-5</v>
      </c>
      <c r="AF82" s="22">
        <v>161.09414038573846</v>
      </c>
      <c r="AG82" s="22">
        <v>1.8708603659550406E-3</v>
      </c>
      <c r="AH82" s="22">
        <v>0</v>
      </c>
      <c r="AI82" s="22">
        <v>0.11698200984470154</v>
      </c>
      <c r="AJ82" s="22">
        <v>9.42103020655622E-6</v>
      </c>
      <c r="AK82" s="22">
        <v>8.4601724352769221E-6</v>
      </c>
      <c r="AL82" s="22">
        <v>1.0331626519340126E-5</v>
      </c>
      <c r="AM82" s="22">
        <v>0</v>
      </c>
      <c r="AN82" s="22">
        <v>0</v>
      </c>
      <c r="AO82" s="22">
        <v>0</v>
      </c>
      <c r="AP82" s="22">
        <v>6.7254702707798355E-6</v>
      </c>
      <c r="AQ82" s="22">
        <v>0</v>
      </c>
      <c r="AR82" s="22">
        <v>0</v>
      </c>
      <c r="AS82" s="22">
        <v>8.1340671371006515E-6</v>
      </c>
      <c r="AT82" s="22">
        <v>0</v>
      </c>
      <c r="AU82" s="22">
        <v>7.0355013528732613</v>
      </c>
      <c r="AV82" s="22">
        <v>3.8708858939909883</v>
      </c>
      <c r="AW82" s="22">
        <v>0</v>
      </c>
      <c r="AX82" s="22">
        <v>3.5402086145474357E-5</v>
      </c>
      <c r="AY82" s="22">
        <v>3.7165532007515369E-6</v>
      </c>
      <c r="AZ82" s="22">
        <v>3.4740025274005135</v>
      </c>
      <c r="BA82" s="22">
        <v>2.0583601981841722</v>
      </c>
      <c r="BB82" s="22">
        <v>0</v>
      </c>
      <c r="BC82" s="22">
        <v>229.34912954609183</v>
      </c>
      <c r="BD82" s="22">
        <v>1149.6105667356157</v>
      </c>
    </row>
    <row r="83" spans="1:56" x14ac:dyDescent="0.3">
      <c r="A83" s="23" t="s">
        <v>19</v>
      </c>
      <c r="B83" s="22">
        <v>450.73137363477457</v>
      </c>
      <c r="C83" s="22">
        <v>176.51632426652583</v>
      </c>
      <c r="D83" s="22">
        <v>11.852136225690286</v>
      </c>
      <c r="E83" s="22">
        <v>0.24065498428844434</v>
      </c>
      <c r="F83" s="22">
        <v>0</v>
      </c>
      <c r="G83" s="22">
        <v>48.338269027474453</v>
      </c>
      <c r="H83" s="22">
        <v>0</v>
      </c>
      <c r="I83" s="22">
        <v>2.0751928094678749</v>
      </c>
      <c r="J83" s="22">
        <v>395.18108427495673</v>
      </c>
      <c r="K83" s="22">
        <v>36.442594655862685</v>
      </c>
      <c r="L83" s="22">
        <v>0.60753362677682621</v>
      </c>
      <c r="M83" s="22">
        <v>2.015036904732425E-2</v>
      </c>
      <c r="N83" s="22">
        <v>6.154943333990726</v>
      </c>
      <c r="O83" s="22">
        <v>4.6523449505080076E-2</v>
      </c>
      <c r="P83" s="22">
        <v>17.211483837286391</v>
      </c>
      <c r="Q83" s="22">
        <v>3.7550673112251381E-3</v>
      </c>
      <c r="R83" s="22">
        <v>81.832333031496574</v>
      </c>
      <c r="S83" s="22">
        <v>5709.307770314238</v>
      </c>
      <c r="T83" s="22">
        <v>0.76292522720321443</v>
      </c>
      <c r="U83" s="22">
        <v>0</v>
      </c>
      <c r="V83" s="22">
        <v>26.605212110818478</v>
      </c>
      <c r="W83" s="22">
        <v>3.9052082715874764E-2</v>
      </c>
      <c r="X83" s="22">
        <v>4.1560268584645108</v>
      </c>
      <c r="Y83" s="22">
        <v>41.137559288143379</v>
      </c>
      <c r="Z83" s="22">
        <v>17.33586132939638</v>
      </c>
      <c r="AA83" s="22">
        <v>0</v>
      </c>
      <c r="AB83" s="22">
        <v>0.29510649357647667</v>
      </c>
      <c r="AC83" s="22">
        <v>2.1848565641334954E-2</v>
      </c>
      <c r="AD83" s="22">
        <v>0</v>
      </c>
      <c r="AE83" s="22">
        <v>74.962209485114514</v>
      </c>
      <c r="AF83" s="22">
        <v>1.2090221428394549E-2</v>
      </c>
      <c r="AG83" s="22">
        <v>96.346810319622051</v>
      </c>
      <c r="AH83" s="22">
        <v>3.7286931297031597E-7</v>
      </c>
      <c r="AI83" s="22">
        <v>711.00852683596304</v>
      </c>
      <c r="AJ83" s="22">
        <v>2.1799754543775633E-2</v>
      </c>
      <c r="AK83" s="22">
        <v>1.1717282898653749E-3</v>
      </c>
      <c r="AL83" s="22">
        <v>1.4227958358937327</v>
      </c>
      <c r="AM83" s="22">
        <v>5.8942532927996663</v>
      </c>
      <c r="AN83" s="22">
        <v>321.86989602626625</v>
      </c>
      <c r="AO83" s="22">
        <v>0.14006713634431686</v>
      </c>
      <c r="AP83" s="22">
        <v>13.718941386958857</v>
      </c>
      <c r="AQ83" s="22">
        <v>470.46113395053527</v>
      </c>
      <c r="AR83" s="22">
        <v>31.046563207450333</v>
      </c>
      <c r="AS83" s="22">
        <v>10.607648670361296</v>
      </c>
      <c r="AT83" s="22">
        <v>6861.5190367525711</v>
      </c>
      <c r="AU83" s="22">
        <v>3.213983953258535</v>
      </c>
      <c r="AV83" s="22">
        <v>86.27173805797517</v>
      </c>
      <c r="AW83" s="22">
        <v>30.540471084339956</v>
      </c>
      <c r="AX83" s="22">
        <v>10.454043378097802</v>
      </c>
      <c r="AY83" s="22">
        <v>459.51044909425343</v>
      </c>
      <c r="AZ83" s="22">
        <v>2437.3838367337949</v>
      </c>
      <c r="BA83" s="22">
        <v>282.80726730825938</v>
      </c>
      <c r="BB83" s="22">
        <v>4.4638491825046938</v>
      </c>
      <c r="BC83" s="22">
        <v>708.70766610944236</v>
      </c>
      <c r="BD83" s="22">
        <v>19649.30196474359</v>
      </c>
    </row>
    <row r="84" spans="1:56" x14ac:dyDescent="0.3">
      <c r="A84" s="23" t="s">
        <v>20</v>
      </c>
      <c r="B84" s="22">
        <v>40.259191299591279</v>
      </c>
      <c r="C84" s="22">
        <v>0.52157383164654603</v>
      </c>
      <c r="D84" s="22">
        <v>10471.566572499503</v>
      </c>
      <c r="E84" s="22">
        <v>39.828342992148002</v>
      </c>
      <c r="F84" s="22">
        <v>0</v>
      </c>
      <c r="G84" s="22">
        <v>5.7895782800356177E-2</v>
      </c>
      <c r="H84" s="22">
        <v>0</v>
      </c>
      <c r="I84" s="22">
        <v>559.78813917149444</v>
      </c>
      <c r="J84" s="22">
        <v>1614.3705408565788</v>
      </c>
      <c r="K84" s="22">
        <v>69.444672242694764</v>
      </c>
      <c r="L84" s="22">
        <v>2448.5398179886329</v>
      </c>
      <c r="M84" s="22">
        <v>0</v>
      </c>
      <c r="N84" s="22">
        <v>39.086851859522923</v>
      </c>
      <c r="O84" s="22">
        <v>13589.13216803682</v>
      </c>
      <c r="P84" s="22">
        <v>146.34657479015627</v>
      </c>
      <c r="Q84" s="22">
        <v>126.87204393475747</v>
      </c>
      <c r="R84" s="22">
        <v>238.83998734926618</v>
      </c>
      <c r="S84" s="22">
        <v>9871.3394031711705</v>
      </c>
      <c r="T84" s="22">
        <v>526.77949098100578</v>
      </c>
      <c r="U84" s="22">
        <v>6.7809083520384478E-2</v>
      </c>
      <c r="V84" s="22">
        <v>0</v>
      </c>
      <c r="W84" s="22">
        <v>8.8241591935917879E-2</v>
      </c>
      <c r="X84" s="22">
        <v>263.39434323544612</v>
      </c>
      <c r="Y84" s="22">
        <v>3404.8051972524759</v>
      </c>
      <c r="Z84" s="22">
        <v>1979.616965278824</v>
      </c>
      <c r="AA84" s="22">
        <v>0</v>
      </c>
      <c r="AB84" s="22">
        <v>5.4356827812509795E-3</v>
      </c>
      <c r="AC84" s="22">
        <v>263.62229673460035</v>
      </c>
      <c r="AD84" s="22">
        <v>0</v>
      </c>
      <c r="AE84" s="22">
        <v>12.224429762442226</v>
      </c>
      <c r="AF84" s="22">
        <v>0</v>
      </c>
      <c r="AG84" s="22">
        <v>37.169015320870962</v>
      </c>
      <c r="AH84" s="22">
        <v>341.43001271800864</v>
      </c>
      <c r="AI84" s="22">
        <v>110.42720338618408</v>
      </c>
      <c r="AJ84" s="22">
        <v>0.22477731840639714</v>
      </c>
      <c r="AK84" s="22">
        <v>0.18201842332660892</v>
      </c>
      <c r="AL84" s="22">
        <v>61.470977513388725</v>
      </c>
      <c r="AM84" s="22">
        <v>30.624725027876508</v>
      </c>
      <c r="AN84" s="22">
        <v>136.66438730576206</v>
      </c>
      <c r="AO84" s="22">
        <v>341.43918518789894</v>
      </c>
      <c r="AP84" s="22">
        <v>89.400044776508054</v>
      </c>
      <c r="AQ84" s="22">
        <v>2.649361786752665E-3</v>
      </c>
      <c r="AR84" s="22">
        <v>0.54416653212950084</v>
      </c>
      <c r="AS84" s="22">
        <v>13.327124206241407</v>
      </c>
      <c r="AT84" s="22">
        <v>9.7552687958188748</v>
      </c>
      <c r="AU84" s="22">
        <v>312.16447708062708</v>
      </c>
      <c r="AV84" s="22">
        <v>1102.3866233021142</v>
      </c>
      <c r="AW84" s="22">
        <v>19.576057199237553</v>
      </c>
      <c r="AX84" s="22">
        <v>1.7083750268684865</v>
      </c>
      <c r="AY84" s="22">
        <v>28543.896782483043</v>
      </c>
      <c r="AZ84" s="22">
        <v>695.96124328513793</v>
      </c>
      <c r="BA84" s="22">
        <v>38915.837380959769</v>
      </c>
      <c r="BB84" s="22">
        <v>147.99162851088661</v>
      </c>
      <c r="BC84" s="22">
        <v>22021.627943637894</v>
      </c>
      <c r="BD84" s="22">
        <v>138640.41005276961</v>
      </c>
    </row>
    <row r="85" spans="1:56" x14ac:dyDescent="0.3">
      <c r="A85" s="23" t="s">
        <v>21</v>
      </c>
      <c r="B85" s="22">
        <v>214.60681090655976</v>
      </c>
      <c r="C85" s="22">
        <v>0.41566834089368565</v>
      </c>
      <c r="D85" s="22">
        <v>0.62138619090689484</v>
      </c>
      <c r="E85" s="22">
        <v>1.692664009131317</v>
      </c>
      <c r="F85" s="22">
        <v>0</v>
      </c>
      <c r="G85" s="22">
        <v>0.3551827258473631</v>
      </c>
      <c r="H85" s="22">
        <v>0</v>
      </c>
      <c r="I85" s="22">
        <v>7508.6659392928696</v>
      </c>
      <c r="J85" s="22">
        <v>388.69709945218204</v>
      </c>
      <c r="K85" s="22">
        <v>14.046834995937164</v>
      </c>
      <c r="L85" s="22">
        <v>0</v>
      </c>
      <c r="M85" s="22">
        <v>0</v>
      </c>
      <c r="N85" s="22">
        <v>0.25249823890578649</v>
      </c>
      <c r="O85" s="22">
        <v>2.8713825164348773E-2</v>
      </c>
      <c r="P85" s="22">
        <v>0.35631479894172846</v>
      </c>
      <c r="Q85" s="22">
        <v>130.15396079522606</v>
      </c>
      <c r="R85" s="22">
        <v>4.0542505176960333</v>
      </c>
      <c r="S85" s="22">
        <v>2412.0245250761386</v>
      </c>
      <c r="T85" s="22">
        <v>5.6707189217999378E-4</v>
      </c>
      <c r="U85" s="22">
        <v>7.4599598966660866E-2</v>
      </c>
      <c r="V85" s="22">
        <v>64.191071586563922</v>
      </c>
      <c r="W85" s="22">
        <v>0</v>
      </c>
      <c r="X85" s="22">
        <v>0.10231876097122357</v>
      </c>
      <c r="Y85" s="22">
        <v>0.68858275936214663</v>
      </c>
      <c r="Z85" s="22">
        <v>256.24429298910559</v>
      </c>
      <c r="AA85" s="22">
        <v>0</v>
      </c>
      <c r="AB85" s="22">
        <v>6.8653254079305212E-2</v>
      </c>
      <c r="AC85" s="22">
        <v>4.3399126457840789E-2</v>
      </c>
      <c r="AD85" s="22">
        <v>0</v>
      </c>
      <c r="AE85" s="22">
        <v>0.85405124440893299</v>
      </c>
      <c r="AF85" s="22">
        <v>0</v>
      </c>
      <c r="AG85" s="22">
        <v>90.503656525079947</v>
      </c>
      <c r="AH85" s="22">
        <v>2.8810012433994731E-3</v>
      </c>
      <c r="AI85" s="22">
        <v>261.57622961336494</v>
      </c>
      <c r="AJ85" s="22">
        <v>69.213317205902754</v>
      </c>
      <c r="AK85" s="22">
        <v>0.4305095551278208</v>
      </c>
      <c r="AL85" s="22">
        <v>5.3205192709572735</v>
      </c>
      <c r="AM85" s="22">
        <v>2.591934635806485</v>
      </c>
      <c r="AN85" s="22">
        <v>0.21677131933471258</v>
      </c>
      <c r="AO85" s="22">
        <v>90.52848462683464</v>
      </c>
      <c r="AP85" s="22">
        <v>22.306413383148744</v>
      </c>
      <c r="AQ85" s="22">
        <v>7.8471498684570243E-4</v>
      </c>
      <c r="AR85" s="22">
        <v>7.6871898379262591</v>
      </c>
      <c r="AS85" s="22">
        <v>22.944669297437297</v>
      </c>
      <c r="AT85" s="22">
        <v>2.3775980799490394E-3</v>
      </c>
      <c r="AU85" s="22">
        <v>6.9701642985471124E-4</v>
      </c>
      <c r="AV85" s="22">
        <v>0.4435237109504358</v>
      </c>
      <c r="AW85" s="22">
        <v>45.193164869992337</v>
      </c>
      <c r="AX85" s="22">
        <v>0.51226370041233726</v>
      </c>
      <c r="AY85" s="22">
        <v>2600.7862499902121</v>
      </c>
      <c r="AZ85" s="22">
        <v>9.3351618186159602</v>
      </c>
      <c r="BA85" s="22">
        <v>6246.6561093591372</v>
      </c>
      <c r="BB85" s="22">
        <v>111.09112759376619</v>
      </c>
      <c r="BC85" s="22">
        <v>1557.8422888677053</v>
      </c>
      <c r="BD85" s="22">
        <v>22143.425711070653</v>
      </c>
    </row>
    <row r="86" spans="1:56" x14ac:dyDescent="0.3">
      <c r="A86" s="23" t="s">
        <v>22</v>
      </c>
      <c r="B86" s="22">
        <v>63.990159434808255</v>
      </c>
      <c r="C86" s="22">
        <v>6.6708896222725151</v>
      </c>
      <c r="D86" s="22">
        <v>14.311813158509873</v>
      </c>
      <c r="E86" s="22">
        <v>1.2721646552690871</v>
      </c>
      <c r="F86" s="22">
        <v>0</v>
      </c>
      <c r="G86" s="22">
        <v>1212.3256033381867</v>
      </c>
      <c r="H86" s="22">
        <v>0</v>
      </c>
      <c r="I86" s="22">
        <v>71.788521386219102</v>
      </c>
      <c r="J86" s="22">
        <v>1411.2974307556703</v>
      </c>
      <c r="K86" s="22">
        <v>48.031987275461375</v>
      </c>
      <c r="L86" s="22">
        <v>0</v>
      </c>
      <c r="M86" s="22">
        <v>0</v>
      </c>
      <c r="N86" s="22">
        <v>11.312211258503961</v>
      </c>
      <c r="O86" s="22">
        <v>2.1120224873384208</v>
      </c>
      <c r="P86" s="22">
        <v>1.1706180611448032</v>
      </c>
      <c r="Q86" s="22">
        <v>20.210731632761458</v>
      </c>
      <c r="R86" s="22">
        <v>12.78253104630407</v>
      </c>
      <c r="S86" s="22">
        <v>703.87661903471769</v>
      </c>
      <c r="T86" s="22">
        <v>3.5982348921750424</v>
      </c>
      <c r="U86" s="22">
        <v>4.1632991212121846</v>
      </c>
      <c r="V86" s="22">
        <v>19.892621068086193</v>
      </c>
      <c r="W86" s="22">
        <v>5.3572243768992903E-2</v>
      </c>
      <c r="X86" s="22">
        <v>0</v>
      </c>
      <c r="Y86" s="22">
        <v>118.23723821573415</v>
      </c>
      <c r="Z86" s="22">
        <v>86.670263956963282</v>
      </c>
      <c r="AA86" s="22">
        <v>0</v>
      </c>
      <c r="AB86" s="22">
        <v>1.7446458060721684E-3</v>
      </c>
      <c r="AC86" s="22">
        <v>26.344178748177264</v>
      </c>
      <c r="AD86" s="22">
        <v>0</v>
      </c>
      <c r="AE86" s="22">
        <v>6.9197524918063813</v>
      </c>
      <c r="AF86" s="22">
        <v>0</v>
      </c>
      <c r="AG86" s="22">
        <v>19.437989327811014</v>
      </c>
      <c r="AH86" s="22">
        <v>2.3481851962246002E-5</v>
      </c>
      <c r="AI86" s="22">
        <v>169.59709156329245</v>
      </c>
      <c r="AJ86" s="22">
        <v>4.0937855062195105E-2</v>
      </c>
      <c r="AK86" s="22">
        <v>4.2200839963680101</v>
      </c>
      <c r="AL86" s="22">
        <v>35.956509352762566</v>
      </c>
      <c r="AM86" s="22">
        <v>7.7628869196157266</v>
      </c>
      <c r="AN86" s="22">
        <v>24.822420175492404</v>
      </c>
      <c r="AO86" s="22">
        <v>0.90815658175447045</v>
      </c>
      <c r="AP86" s="22">
        <v>114.25354317505113</v>
      </c>
      <c r="AQ86" s="22">
        <v>9.6458119917080509</v>
      </c>
      <c r="AR86" s="22">
        <v>20.78988374138568</v>
      </c>
      <c r="AS86" s="22">
        <v>9.7991310053623728</v>
      </c>
      <c r="AT86" s="22">
        <v>1.7611616335567031</v>
      </c>
      <c r="AU86" s="22">
        <v>0.22165974061378341</v>
      </c>
      <c r="AV86" s="22">
        <v>374.55080327356364</v>
      </c>
      <c r="AW86" s="22">
        <v>22.570112223546285</v>
      </c>
      <c r="AX86" s="22">
        <v>5.8274799045727343</v>
      </c>
      <c r="AY86" s="22">
        <v>0.20900808183573949</v>
      </c>
      <c r="AZ86" s="22">
        <v>380.97429213210535</v>
      </c>
      <c r="BA86" s="22">
        <v>2787.9453585613833</v>
      </c>
      <c r="BB86" s="22">
        <v>1.1682416095142043</v>
      </c>
      <c r="BC86" s="22">
        <v>221.74913294533133</v>
      </c>
      <c r="BD86" s="22">
        <v>8061.2459278044371</v>
      </c>
    </row>
    <row r="87" spans="1:56" x14ac:dyDescent="0.3">
      <c r="A87" s="23" t="s">
        <v>23</v>
      </c>
      <c r="B87" s="22">
        <v>137.75371173300869</v>
      </c>
      <c r="C87" s="22">
        <v>1542.8585824903171</v>
      </c>
      <c r="D87" s="22">
        <v>2153.3446182748667</v>
      </c>
      <c r="E87" s="22">
        <v>936.35401921638675</v>
      </c>
      <c r="F87" s="22">
        <v>0</v>
      </c>
      <c r="G87" s="22">
        <v>521.82236223744997</v>
      </c>
      <c r="H87" s="22">
        <v>0</v>
      </c>
      <c r="I87" s="22">
        <v>841.79647658440319</v>
      </c>
      <c r="J87" s="22">
        <v>7741.5237762346933</v>
      </c>
      <c r="K87" s="22">
        <v>384.64239776093473</v>
      </c>
      <c r="L87" s="22">
        <v>390.27738530083792</v>
      </c>
      <c r="M87" s="22">
        <v>391.92568548890904</v>
      </c>
      <c r="N87" s="22">
        <v>651.77563966353478</v>
      </c>
      <c r="O87" s="22">
        <v>160.53214565965641</v>
      </c>
      <c r="P87" s="22">
        <v>14.235714991094719</v>
      </c>
      <c r="Q87" s="22">
        <v>103.1722775799844</v>
      </c>
      <c r="R87" s="22">
        <v>6852.6631486581509</v>
      </c>
      <c r="S87" s="22">
        <v>11778.480190721048</v>
      </c>
      <c r="T87" s="22">
        <v>238.608758654469</v>
      </c>
      <c r="U87" s="22">
        <v>1359.4916453581802</v>
      </c>
      <c r="V87" s="22">
        <v>2219.2988625936937</v>
      </c>
      <c r="W87" s="22">
        <v>64.340713299911954</v>
      </c>
      <c r="X87" s="22">
        <v>337.67930607616302</v>
      </c>
      <c r="Y87" s="22">
        <v>0</v>
      </c>
      <c r="Z87" s="22">
        <v>601.14476404612014</v>
      </c>
      <c r="AA87" s="22">
        <v>1.7047212214036316</v>
      </c>
      <c r="AB87" s="22">
        <v>20.922757787494394</v>
      </c>
      <c r="AC87" s="22">
        <v>39.638059507995905</v>
      </c>
      <c r="AD87" s="22">
        <v>12.332025856962442</v>
      </c>
      <c r="AE87" s="22">
        <v>13.367141994450272</v>
      </c>
      <c r="AF87" s="22">
        <v>1527.312334718727</v>
      </c>
      <c r="AG87" s="22">
        <v>250.62054546096985</v>
      </c>
      <c r="AH87" s="22">
        <v>1.2082206053961215E-5</v>
      </c>
      <c r="AI87" s="22">
        <v>1817.3942366134236</v>
      </c>
      <c r="AJ87" s="22">
        <v>4.1377430225196274</v>
      </c>
      <c r="AK87" s="22">
        <v>133.92357839821838</v>
      </c>
      <c r="AL87" s="22">
        <v>260.68327349010218</v>
      </c>
      <c r="AM87" s="22">
        <v>90.345623972752605</v>
      </c>
      <c r="AN87" s="22">
        <v>2176.9964747888744</v>
      </c>
      <c r="AO87" s="22">
        <v>508.24944359574812</v>
      </c>
      <c r="AP87" s="22">
        <v>576.12437798856342</v>
      </c>
      <c r="AQ87" s="22">
        <v>2006.5843240749491</v>
      </c>
      <c r="AR87" s="22">
        <v>2272.279769558244</v>
      </c>
      <c r="AS87" s="22">
        <v>132.26585840249098</v>
      </c>
      <c r="AT87" s="22">
        <v>1466.5609970490068</v>
      </c>
      <c r="AU87" s="22">
        <v>472.68836755369898</v>
      </c>
      <c r="AV87" s="22">
        <v>1839.16348506552</v>
      </c>
      <c r="AW87" s="22">
        <v>2628.8076621370947</v>
      </c>
      <c r="AX87" s="22">
        <v>230.54404143669734</v>
      </c>
      <c r="AY87" s="22">
        <v>1410.9221171766176</v>
      </c>
      <c r="AZ87" s="22">
        <v>4212.651418556623</v>
      </c>
      <c r="BA87" s="22">
        <v>209819.54147650179</v>
      </c>
      <c r="BB87" s="22">
        <v>17.620729730721717</v>
      </c>
      <c r="BC87" s="22">
        <v>15032.787254438032</v>
      </c>
      <c r="BD87" s="22">
        <v>288399.89203480573</v>
      </c>
    </row>
    <row r="88" spans="1:56" x14ac:dyDescent="0.3">
      <c r="A88" s="23" t="s">
        <v>24</v>
      </c>
      <c r="B88" s="22">
        <v>11.937046285660539</v>
      </c>
      <c r="C88" s="22">
        <v>12.0584893550042</v>
      </c>
      <c r="D88" s="22">
        <v>145.94000594643046</v>
      </c>
      <c r="E88" s="22">
        <v>19.84006949969244</v>
      </c>
      <c r="F88" s="22">
        <v>0</v>
      </c>
      <c r="G88" s="22">
        <v>1.5792414369526118</v>
      </c>
      <c r="H88" s="22">
        <v>0</v>
      </c>
      <c r="I88" s="22">
        <v>8.175892251762729</v>
      </c>
      <c r="J88" s="22">
        <v>32709.353705940659</v>
      </c>
      <c r="K88" s="22">
        <v>2784.8377153484862</v>
      </c>
      <c r="L88" s="22">
        <v>0</v>
      </c>
      <c r="M88" s="22">
        <v>0</v>
      </c>
      <c r="N88" s="22">
        <v>13.439318938516836</v>
      </c>
      <c r="O88" s="22">
        <v>3.4835799249448121</v>
      </c>
      <c r="P88" s="22">
        <v>8.7398163099515629E-5</v>
      </c>
      <c r="Q88" s="22">
        <v>0.27846556947410772</v>
      </c>
      <c r="R88" s="22">
        <v>109.19460802319432</v>
      </c>
      <c r="S88" s="22">
        <v>577.43237386675378</v>
      </c>
      <c r="T88" s="22">
        <v>8.0848451415763689E-2</v>
      </c>
      <c r="U88" s="22">
        <v>2.6164061556148162</v>
      </c>
      <c r="V88" s="22">
        <v>170.60124937970323</v>
      </c>
      <c r="W88" s="22">
        <v>1873.1187479368409</v>
      </c>
      <c r="X88" s="22">
        <v>2.5097110156701069E-5</v>
      </c>
      <c r="Y88" s="22">
        <v>2.6493867869879222</v>
      </c>
      <c r="Z88" s="22">
        <v>0</v>
      </c>
      <c r="AA88" s="22">
        <v>0</v>
      </c>
      <c r="AB88" s="22">
        <v>6.8976220355059153E-2</v>
      </c>
      <c r="AC88" s="22">
        <v>1.568396687901926</v>
      </c>
      <c r="AD88" s="22">
        <v>0</v>
      </c>
      <c r="AE88" s="22">
        <v>2846.9410374260951</v>
      </c>
      <c r="AF88" s="22">
        <v>0</v>
      </c>
      <c r="AG88" s="22">
        <v>42.036983531332091</v>
      </c>
      <c r="AH88" s="22">
        <v>7.0666224728351199E-7</v>
      </c>
      <c r="AI88" s="22">
        <v>16.759351808257435</v>
      </c>
      <c r="AJ88" s="22">
        <v>1.5719922917253699</v>
      </c>
      <c r="AK88" s="22">
        <v>19.34887151338485</v>
      </c>
      <c r="AL88" s="22">
        <v>5571.2140802576287</v>
      </c>
      <c r="AM88" s="22">
        <v>917.15566038694169</v>
      </c>
      <c r="AN88" s="22">
        <v>3.3085562303784313</v>
      </c>
      <c r="AO88" s="22">
        <v>0.20581187730072775</v>
      </c>
      <c r="AP88" s="22">
        <v>998.10888486742772</v>
      </c>
      <c r="AQ88" s="22">
        <v>0.10700905222340261</v>
      </c>
      <c r="AR88" s="22">
        <v>5.0763427485927011</v>
      </c>
      <c r="AS88" s="22">
        <v>1534.1077723575972</v>
      </c>
      <c r="AT88" s="22">
        <v>0.29942676517514688</v>
      </c>
      <c r="AU88" s="22">
        <v>1.7096667272988191E-7</v>
      </c>
      <c r="AV88" s="22">
        <v>1.4840887841883255</v>
      </c>
      <c r="AW88" s="22">
        <v>1.0376574018987701</v>
      </c>
      <c r="AX88" s="22">
        <v>5084.6215301083885</v>
      </c>
      <c r="AY88" s="22">
        <v>11.854802274895432</v>
      </c>
      <c r="AZ88" s="22">
        <v>473.04087068473268</v>
      </c>
      <c r="BA88" s="22">
        <v>1356.7097917776366</v>
      </c>
      <c r="BB88" s="22">
        <v>764.10311651869677</v>
      </c>
      <c r="BC88" s="22">
        <v>471.17091644735308</v>
      </c>
      <c r="BD88" s="22">
        <v>58568.51919249112</v>
      </c>
    </row>
    <row r="89" spans="1:56" x14ac:dyDescent="0.3">
      <c r="A89" s="23" t="s">
        <v>25</v>
      </c>
      <c r="B89" s="22">
        <v>0</v>
      </c>
      <c r="C89" s="22">
        <v>0</v>
      </c>
      <c r="D89" s="22">
        <v>0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</row>
    <row r="90" spans="1:56" x14ac:dyDescent="0.3">
      <c r="A90" s="23" t="s">
        <v>26</v>
      </c>
      <c r="B90" s="22">
        <v>0.13391844650348242</v>
      </c>
      <c r="C90" s="22">
        <v>4.4542083355445681E-3</v>
      </c>
      <c r="D90" s="22">
        <v>5.0722837047464678E-2</v>
      </c>
      <c r="E90" s="22">
        <v>6.7343983012903294E-3</v>
      </c>
      <c r="F90" s="22">
        <v>0</v>
      </c>
      <c r="G90" s="22">
        <v>5.8331865506844847E-4</v>
      </c>
      <c r="H90" s="22">
        <v>0</v>
      </c>
      <c r="I90" s="22">
        <v>1.54855148104537E-3</v>
      </c>
      <c r="J90" s="22">
        <v>4.5631307668765961</v>
      </c>
      <c r="K90" s="22">
        <v>1.0286763398659029</v>
      </c>
      <c r="L90" s="22">
        <v>0</v>
      </c>
      <c r="M90" s="22">
        <v>0</v>
      </c>
      <c r="N90" s="22">
        <v>0.16401391361019632</v>
      </c>
      <c r="O90" s="22">
        <v>1.2860545862274412E-3</v>
      </c>
      <c r="P90" s="22">
        <v>2.1883300785394137</v>
      </c>
      <c r="Q90" s="22">
        <v>1.0278122799997871E-4</v>
      </c>
      <c r="R90" s="22">
        <v>3.5284693572100304E-2</v>
      </c>
      <c r="S90" s="22">
        <v>0.41451486926412767</v>
      </c>
      <c r="T90" s="22">
        <v>2.9864294019025852E-5</v>
      </c>
      <c r="U90" s="22">
        <v>9.6645896496177412E-4</v>
      </c>
      <c r="V90" s="22">
        <v>3.1815706291847357</v>
      </c>
      <c r="W90" s="22">
        <v>1.1015279888626902E-3</v>
      </c>
      <c r="X90" s="22">
        <v>0</v>
      </c>
      <c r="Y90" s="22">
        <v>9.7773759262793935E-4</v>
      </c>
      <c r="Z90" s="22">
        <v>0.61500165563408804</v>
      </c>
      <c r="AA90" s="22">
        <v>0</v>
      </c>
      <c r="AB90" s="22">
        <v>0</v>
      </c>
      <c r="AC90" s="22">
        <v>0.18394667347516036</v>
      </c>
      <c r="AD90" s="22">
        <v>0</v>
      </c>
      <c r="AE90" s="22">
        <v>1.5442282698056307E-2</v>
      </c>
      <c r="AF90" s="22">
        <v>0</v>
      </c>
      <c r="AG90" s="22">
        <v>1.5339837494641972E-2</v>
      </c>
      <c r="AH90" s="22">
        <v>0</v>
      </c>
      <c r="AI90" s="22">
        <v>5.7672597456815446E-3</v>
      </c>
      <c r="AJ90" s="22">
        <v>5.7971864860461967E-4</v>
      </c>
      <c r="AK90" s="22">
        <v>0</v>
      </c>
      <c r="AL90" s="22">
        <v>3.7239340740492032E-2</v>
      </c>
      <c r="AM90" s="22">
        <v>0.1664049370868719</v>
      </c>
      <c r="AN90" s="22">
        <v>1.2221171389559494E-3</v>
      </c>
      <c r="AO90" s="22">
        <v>0</v>
      </c>
      <c r="AP90" s="22">
        <v>0.16815175814845995</v>
      </c>
      <c r="AQ90" s="22">
        <v>3.9527653185202001E-5</v>
      </c>
      <c r="AR90" s="22">
        <v>376.80773051142273</v>
      </c>
      <c r="AS90" s="22">
        <v>0.19472836501660126</v>
      </c>
      <c r="AT90" s="22">
        <v>0</v>
      </c>
      <c r="AU90" s="22">
        <v>0</v>
      </c>
      <c r="AV90" s="22">
        <v>4.8048698018958609E-4</v>
      </c>
      <c r="AW90" s="22">
        <v>3.8322979086048378E-4</v>
      </c>
      <c r="AX90" s="22">
        <v>1.5426923959772338E-2</v>
      </c>
      <c r="AY90" s="22">
        <v>4.7064672497132571</v>
      </c>
      <c r="AZ90" s="22">
        <v>17.206676285585534</v>
      </c>
      <c r="BA90" s="22">
        <v>0.29570130722938442</v>
      </c>
      <c r="BB90" s="22">
        <v>2.5075148909224743E-2</v>
      </c>
      <c r="BC90" s="22">
        <v>13.79984955409866</v>
      </c>
      <c r="BD90" s="22">
        <v>426.03960164706211</v>
      </c>
    </row>
    <row r="91" spans="1:56" x14ac:dyDescent="0.3">
      <c r="A91" s="23" t="s">
        <v>27</v>
      </c>
      <c r="B91" s="22">
        <v>2.2805114261819353</v>
      </c>
      <c r="C91" s="22">
        <v>52.079920450082412</v>
      </c>
      <c r="D91" s="22">
        <v>76.432357139835844</v>
      </c>
      <c r="E91" s="22">
        <v>3.2866216354322311</v>
      </c>
      <c r="F91" s="22">
        <v>0</v>
      </c>
      <c r="G91" s="22">
        <v>0.29106539045388619</v>
      </c>
      <c r="H91" s="22">
        <v>0</v>
      </c>
      <c r="I91" s="22">
        <v>266.32098346199825</v>
      </c>
      <c r="J91" s="22">
        <v>2458.1540769839357</v>
      </c>
      <c r="K91" s="22">
        <v>492.05842791678145</v>
      </c>
      <c r="L91" s="22">
        <v>47.19720190109522</v>
      </c>
      <c r="M91" s="22">
        <v>0</v>
      </c>
      <c r="N91" s="22">
        <v>1.9366400154837269</v>
      </c>
      <c r="O91" s="22">
        <v>74.501357606922625</v>
      </c>
      <c r="P91" s="22">
        <v>5.2514674696862134</v>
      </c>
      <c r="Q91" s="22">
        <v>5.9738522599864412</v>
      </c>
      <c r="R91" s="22">
        <v>17.968570700667975</v>
      </c>
      <c r="S91" s="22">
        <v>5005.0419720495402</v>
      </c>
      <c r="T91" s="22">
        <v>1.4290053315568428E-2</v>
      </c>
      <c r="U91" s="22">
        <v>0.46440322627919339</v>
      </c>
      <c r="V91" s="22">
        <v>33.321463217312328</v>
      </c>
      <c r="W91" s="22">
        <v>0.5362594970493435</v>
      </c>
      <c r="X91" s="22">
        <v>4.2845803856045979E-2</v>
      </c>
      <c r="Y91" s="22">
        <v>409.18511469428284</v>
      </c>
      <c r="Z91" s="22">
        <v>246.74209861388749</v>
      </c>
      <c r="AA91" s="22">
        <v>0</v>
      </c>
      <c r="AB91" s="22">
        <v>3.8924940897625668</v>
      </c>
      <c r="AC91" s="22">
        <v>0</v>
      </c>
      <c r="AD91" s="22">
        <v>0</v>
      </c>
      <c r="AE91" s="22">
        <v>7.4521279522487776</v>
      </c>
      <c r="AF91" s="22">
        <v>0</v>
      </c>
      <c r="AG91" s="22">
        <v>863.31164851108485</v>
      </c>
      <c r="AH91" s="22">
        <v>1.0003052656211352E-4</v>
      </c>
      <c r="AI91" s="22">
        <v>247.64704103234334</v>
      </c>
      <c r="AJ91" s="22">
        <v>0.2891926458211857</v>
      </c>
      <c r="AK91" s="22">
        <v>332.85788655796347</v>
      </c>
      <c r="AL91" s="22">
        <v>17.985527131612347</v>
      </c>
      <c r="AM91" s="22">
        <v>79.604984215388569</v>
      </c>
      <c r="AN91" s="22">
        <v>25.433885801771659</v>
      </c>
      <c r="AO91" s="22">
        <v>1.7731085293286459</v>
      </c>
      <c r="AP91" s="22">
        <v>187.35572154581877</v>
      </c>
      <c r="AQ91" s="22">
        <v>1.8915152794481423E-2</v>
      </c>
      <c r="AR91" s="22">
        <v>323.73573950418842</v>
      </c>
      <c r="AS91" s="22">
        <v>93.577658569751023</v>
      </c>
      <c r="AT91" s="22">
        <v>99.200349371968002</v>
      </c>
      <c r="AU91" s="22">
        <v>2.420093384567262E-5</v>
      </c>
      <c r="AV91" s="22">
        <v>219.10520638633724</v>
      </c>
      <c r="AW91" s="22">
        <v>936.30530823311312</v>
      </c>
      <c r="AX91" s="22">
        <v>7.4111026721512525</v>
      </c>
      <c r="AY91" s="22">
        <v>2330.6224610099607</v>
      </c>
      <c r="AZ91" s="22">
        <v>138.23157213643066</v>
      </c>
      <c r="BA91" s="22">
        <v>1620.4586306187693</v>
      </c>
      <c r="BB91" s="22">
        <v>11.988966544392724</v>
      </c>
      <c r="BC91" s="22">
        <v>664.61443171414237</v>
      </c>
      <c r="BD91" s="22">
        <v>17411.955585672666</v>
      </c>
    </row>
    <row r="92" spans="1:56" x14ac:dyDescent="0.3">
      <c r="A92" s="23" t="s">
        <v>28</v>
      </c>
      <c r="B92" s="22">
        <v>5.9497281492739036E-3</v>
      </c>
      <c r="C92" s="22">
        <v>2721.8738266829987</v>
      </c>
      <c r="D92" s="22">
        <v>23487.464795020456</v>
      </c>
      <c r="E92" s="22">
        <v>9.0582911200153568E-4</v>
      </c>
      <c r="F92" s="22">
        <v>0</v>
      </c>
      <c r="G92" s="22">
        <v>1.894935426949653E-4</v>
      </c>
      <c r="H92" s="22">
        <v>0</v>
      </c>
      <c r="I92" s="22">
        <v>4.0709580232366456</v>
      </c>
      <c r="J92" s="22">
        <v>0.64922559960366866</v>
      </c>
      <c r="K92" s="22">
        <v>3.1540397908899477E-3</v>
      </c>
      <c r="L92" s="22">
        <v>0</v>
      </c>
      <c r="M92" s="22">
        <v>0.50174418927837383</v>
      </c>
      <c r="N92" s="22">
        <v>11.252099117352135</v>
      </c>
      <c r="O92" s="22">
        <v>4.5419132711200279</v>
      </c>
      <c r="P92" s="22">
        <v>0.11101968906622146</v>
      </c>
      <c r="Q92" s="22">
        <v>12.094730014267716</v>
      </c>
      <c r="R92" s="22">
        <v>7663.1299221271183</v>
      </c>
      <c r="S92" s="22">
        <v>12254.334008866126</v>
      </c>
      <c r="T92" s="22">
        <v>4.5677461462248683E-3</v>
      </c>
      <c r="U92" s="22">
        <v>96.381266295274813</v>
      </c>
      <c r="V92" s="22">
        <v>6.4919153743630593</v>
      </c>
      <c r="W92" s="22">
        <v>1.3018632668498042</v>
      </c>
      <c r="X92" s="22">
        <v>5.5323723661514182E-5</v>
      </c>
      <c r="Y92" s="22">
        <v>34.367630996665085</v>
      </c>
      <c r="Z92" s="22">
        <v>4.8733048131386951E-2</v>
      </c>
      <c r="AA92" s="22">
        <v>0</v>
      </c>
      <c r="AB92" s="22">
        <v>3.7009279818308665E-5</v>
      </c>
      <c r="AC92" s="22">
        <v>3.5237250629070952E-5</v>
      </c>
      <c r="AD92" s="22">
        <v>0</v>
      </c>
      <c r="AE92" s="22">
        <v>4.5834015536990759E-4</v>
      </c>
      <c r="AF92" s="22">
        <v>0</v>
      </c>
      <c r="AG92" s="22">
        <v>1.3585853188952397</v>
      </c>
      <c r="AH92" s="22">
        <v>1.5577565164529104E-6</v>
      </c>
      <c r="AI92" s="22">
        <v>17783.26572140701</v>
      </c>
      <c r="AJ92" s="22">
        <v>1.1023894246624621E-4</v>
      </c>
      <c r="AK92" s="22">
        <v>31.778384023591109</v>
      </c>
      <c r="AL92" s="22">
        <v>2.7281151955696041E-3</v>
      </c>
      <c r="AM92" s="22">
        <v>6.7297096822234502E-4</v>
      </c>
      <c r="AN92" s="22">
        <v>1.5778857544106195</v>
      </c>
      <c r="AO92" s="22">
        <v>276.23041877595995</v>
      </c>
      <c r="AP92" s="22">
        <v>7.0756930108303612E-4</v>
      </c>
      <c r="AQ92" s="22">
        <v>9.2026737951640367</v>
      </c>
      <c r="AR92" s="22">
        <v>3.8971995552961483</v>
      </c>
      <c r="AS92" s="22">
        <v>2.4646147184660965E-3</v>
      </c>
      <c r="AT92" s="22">
        <v>1.2855665755202157E-6</v>
      </c>
      <c r="AU92" s="22">
        <v>3.7687657656118801E-7</v>
      </c>
      <c r="AV92" s="22">
        <v>0.91607198286435809</v>
      </c>
      <c r="AW92" s="22">
        <v>40.842174183945993</v>
      </c>
      <c r="AX92" s="22">
        <v>2.5857626511583315E-4</v>
      </c>
      <c r="AY92" s="22">
        <v>15.937945668977312</v>
      </c>
      <c r="AZ92" s="22">
        <v>6.8441408988379147</v>
      </c>
      <c r="BA92" s="22">
        <v>6.2328832501415015</v>
      </c>
      <c r="BB92" s="22">
        <v>0</v>
      </c>
      <c r="BC92" s="22">
        <v>162.40805032882571</v>
      </c>
      <c r="BD92" s="22">
        <v>64639.130084578588</v>
      </c>
    </row>
    <row r="93" spans="1:56" x14ac:dyDescent="0.3">
      <c r="A93" s="23" t="s">
        <v>29</v>
      </c>
      <c r="B93" s="22">
        <v>8643.858774907445</v>
      </c>
      <c r="C93" s="22">
        <v>0.74452502765177475</v>
      </c>
      <c r="D93" s="22">
        <v>16.075566614204416</v>
      </c>
      <c r="E93" s="22">
        <v>4.994520652218168</v>
      </c>
      <c r="F93" s="22">
        <v>0</v>
      </c>
      <c r="G93" s="22">
        <v>0.14943542841776544</v>
      </c>
      <c r="H93" s="22">
        <v>0</v>
      </c>
      <c r="I93" s="22">
        <v>2638.0102085709946</v>
      </c>
      <c r="J93" s="22">
        <v>2419.7988217550819</v>
      </c>
      <c r="K93" s="22">
        <v>165.26740485278702</v>
      </c>
      <c r="L93" s="22">
        <v>0</v>
      </c>
      <c r="M93" s="22">
        <v>0</v>
      </c>
      <c r="N93" s="22">
        <v>0.16376338476667657</v>
      </c>
      <c r="O93" s="22">
        <v>1.4366640963952952</v>
      </c>
      <c r="P93" s="22">
        <v>6.1607836709266436E-2</v>
      </c>
      <c r="Q93" s="22">
        <v>0.16867037807994187</v>
      </c>
      <c r="R93" s="22">
        <v>3647.7563170019489</v>
      </c>
      <c r="S93" s="22">
        <v>49426.788588171919</v>
      </c>
      <c r="T93" s="22">
        <v>4.6045982196108188E-3</v>
      </c>
      <c r="U93" s="22">
        <v>0.15873804297469737</v>
      </c>
      <c r="V93" s="22">
        <v>7063.7730406216078</v>
      </c>
      <c r="W93" s="22">
        <v>921.22950896345128</v>
      </c>
      <c r="X93" s="22">
        <v>1.7691203219545478E-2</v>
      </c>
      <c r="Y93" s="22">
        <v>10.17741764705826</v>
      </c>
      <c r="Z93" s="22">
        <v>120809.84179869949</v>
      </c>
      <c r="AA93" s="22">
        <v>0</v>
      </c>
      <c r="AB93" s="22">
        <v>1.5714193134687183E-2</v>
      </c>
      <c r="AC93" s="22">
        <v>1.8315576718132753</v>
      </c>
      <c r="AD93" s="22">
        <v>0</v>
      </c>
      <c r="AE93" s="22">
        <v>0</v>
      </c>
      <c r="AF93" s="22">
        <v>0</v>
      </c>
      <c r="AG93" s="22">
        <v>530.03419250422087</v>
      </c>
      <c r="AH93" s="22">
        <v>4.9813326499406878E-4</v>
      </c>
      <c r="AI93" s="22">
        <v>15679.946192293808</v>
      </c>
      <c r="AJ93" s="22">
        <v>9.0766933801829399</v>
      </c>
      <c r="AK93" s="22">
        <v>1.5001274440793411</v>
      </c>
      <c r="AL93" s="22">
        <v>1058.3541108167656</v>
      </c>
      <c r="AM93" s="22">
        <v>490.90388593008947</v>
      </c>
      <c r="AN93" s="22">
        <v>0.22189899306388189</v>
      </c>
      <c r="AO93" s="22">
        <v>2.9486285803319318E-2</v>
      </c>
      <c r="AP93" s="22">
        <v>66.245681587481954</v>
      </c>
      <c r="AQ93" s="22">
        <v>6.1004392580629391E-3</v>
      </c>
      <c r="AR93" s="22">
        <v>1.6119911908589968</v>
      </c>
      <c r="AS93" s="22">
        <v>2289.1710785550963</v>
      </c>
      <c r="AT93" s="22">
        <v>4.1109343396573576E-4</v>
      </c>
      <c r="AU93" s="22">
        <v>1.20516112498565E-4</v>
      </c>
      <c r="AV93" s="22">
        <v>0.14919243877969462</v>
      </c>
      <c r="AW93" s="22">
        <v>0.18585466911082954</v>
      </c>
      <c r="AX93" s="22">
        <v>1252.6080377162675</v>
      </c>
      <c r="AY93" s="22">
        <v>44372.517478776535</v>
      </c>
      <c r="AZ93" s="22">
        <v>61.468201997843067</v>
      </c>
      <c r="BA93" s="22">
        <v>347995.37759176013</v>
      </c>
      <c r="BB93" s="22">
        <v>3394.1313975474213</v>
      </c>
      <c r="BC93" s="22">
        <v>16180.879057095188</v>
      </c>
      <c r="BD93" s="22">
        <v>629156.74422148429</v>
      </c>
    </row>
    <row r="94" spans="1:56" x14ac:dyDescent="0.3">
      <c r="A94" s="23" t="s">
        <v>30</v>
      </c>
      <c r="B94" s="22">
        <v>0</v>
      </c>
      <c r="C94" s="22">
        <v>6.7987666895366799E-6</v>
      </c>
      <c r="D94" s="22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3.7022388705502378E-6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0.11284206666501581</v>
      </c>
      <c r="Z94" s="22">
        <v>6.379996692088043E-5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2.4835329850827135</v>
      </c>
      <c r="BD94" s="22">
        <v>2.5964493527202106</v>
      </c>
    </row>
    <row r="95" spans="1:56" x14ac:dyDescent="0.3">
      <c r="A95" s="25" t="s">
        <v>31</v>
      </c>
      <c r="B95" s="22">
        <v>6.122295384895643E-2</v>
      </c>
      <c r="C95" s="22">
        <v>6.5365042532272615E-3</v>
      </c>
      <c r="D95" s="22">
        <v>8.6225083276112502E-2</v>
      </c>
      <c r="E95" s="22">
        <v>2.2689450368502333E-2</v>
      </c>
      <c r="F95" s="22">
        <v>0</v>
      </c>
      <c r="G95" s="22">
        <v>2.0941287525086433E-3</v>
      </c>
      <c r="H95" s="22">
        <v>0</v>
      </c>
      <c r="I95" s="22">
        <v>35.540281314816767</v>
      </c>
      <c r="J95" s="22">
        <v>5.1196518526251262</v>
      </c>
      <c r="K95" s="22">
        <v>1.1984872314726107</v>
      </c>
      <c r="L95" s="22">
        <v>0</v>
      </c>
      <c r="M95" s="22">
        <v>0</v>
      </c>
      <c r="N95" s="22">
        <v>1.9017153264321387E-3</v>
      </c>
      <c r="O95" s="22">
        <v>5.7864691514550202E-3</v>
      </c>
      <c r="P95" s="22">
        <v>1.4668750705446895E-3</v>
      </c>
      <c r="Q95" s="22">
        <v>3.7580788629678211E-3</v>
      </c>
      <c r="R95" s="22">
        <v>7949.1609562758767</v>
      </c>
      <c r="S95" s="22">
        <v>0.45047645362339916</v>
      </c>
      <c r="T95" s="22">
        <v>3.4686769485173144E-5</v>
      </c>
      <c r="U95" s="22">
        <v>1.3540847144611473E-3</v>
      </c>
      <c r="V95" s="22">
        <v>0.11572795369752929</v>
      </c>
      <c r="W95" s="22">
        <v>2.3677178658714658E-3</v>
      </c>
      <c r="X95" s="22">
        <v>4.2122538879518811E-4</v>
      </c>
      <c r="Y95" s="22">
        <v>8.8551533129790864E-3</v>
      </c>
      <c r="Z95" s="22">
        <v>0.62446602960606568</v>
      </c>
      <c r="AA95" s="22">
        <v>0</v>
      </c>
      <c r="AB95" s="22">
        <v>3.1022616732132686E-4</v>
      </c>
      <c r="AC95" s="22">
        <v>6.8044138495672677E-3</v>
      </c>
      <c r="AD95" s="22">
        <v>0</v>
      </c>
      <c r="AE95" s="22">
        <v>17.021935396107896</v>
      </c>
      <c r="AF95" s="22">
        <v>0</v>
      </c>
      <c r="AG95" s="22">
        <v>0</v>
      </c>
      <c r="AH95" s="22">
        <v>1.1860492224018096E-5</v>
      </c>
      <c r="AI95" s="22">
        <v>0.12155556831863951</v>
      </c>
      <c r="AJ95" s="22">
        <v>6.8711083411360525E-3</v>
      </c>
      <c r="AK95" s="22">
        <v>6.6969830619261848E-3</v>
      </c>
      <c r="AL95" s="22">
        <v>0.48791081351230775</v>
      </c>
      <c r="AM95" s="22">
        <v>1.8982388549436178</v>
      </c>
      <c r="AN95" s="22">
        <v>2.2163333104616013E-3</v>
      </c>
      <c r="AO95" s="22">
        <v>7.0206486509108781E-4</v>
      </c>
      <c r="AP95" s="22">
        <v>0.19699621213315563</v>
      </c>
      <c r="AQ95" s="22">
        <v>4.6051162949702624E-5</v>
      </c>
      <c r="AR95" s="22">
        <v>3.3677180749460758E-2</v>
      </c>
      <c r="AS95" s="22">
        <v>0.24085563262125906</v>
      </c>
      <c r="AT95" s="22">
        <v>9.7880844736469479E-6</v>
      </c>
      <c r="AU95" s="22">
        <v>2.869473925165669E-6</v>
      </c>
      <c r="AV95" s="22">
        <v>2.0414227070541684</v>
      </c>
      <c r="AW95" s="22">
        <v>3.4634142626158598E-3</v>
      </c>
      <c r="AX95" s="22">
        <v>3.9428548047062945E-2</v>
      </c>
      <c r="AY95" s="22">
        <v>7.0993071931604278E-3</v>
      </c>
      <c r="AZ95" s="22">
        <v>0.2669326354065697</v>
      </c>
      <c r="BA95" s="22">
        <v>1224.2072645850992</v>
      </c>
      <c r="BB95" s="22">
        <v>2.7999928031261546E-2</v>
      </c>
      <c r="BC95" s="22">
        <v>71.059938977121973</v>
      </c>
      <c r="BD95" s="22">
        <v>9310.0931526981021</v>
      </c>
    </row>
    <row r="96" spans="1:56" x14ac:dyDescent="0.3">
      <c r="A96" s="23" t="s">
        <v>32</v>
      </c>
      <c r="B96" s="22">
        <v>0</v>
      </c>
      <c r="C96" s="22">
        <v>0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</row>
    <row r="97" spans="1:56" x14ac:dyDescent="0.3">
      <c r="A97" s="23" t="s">
        <v>33</v>
      </c>
      <c r="B97" s="22">
        <v>89.289117637089532</v>
      </c>
      <c r="C97" s="22">
        <v>24750.588682201858</v>
      </c>
      <c r="D97" s="22">
        <v>95296.830565847209</v>
      </c>
      <c r="E97" s="22">
        <v>94.564935534078487</v>
      </c>
      <c r="F97" s="22">
        <v>0</v>
      </c>
      <c r="G97" s="22">
        <v>529.56656018967942</v>
      </c>
      <c r="H97" s="22">
        <v>0</v>
      </c>
      <c r="I97" s="22">
        <v>850.18680652665569</v>
      </c>
      <c r="J97" s="22">
        <v>9390.015243113774</v>
      </c>
      <c r="K97" s="22">
        <v>1436.4352223186741</v>
      </c>
      <c r="L97" s="22">
        <v>1650.4824730389491</v>
      </c>
      <c r="M97" s="22">
        <v>3914.6756684861816</v>
      </c>
      <c r="N97" s="22">
        <v>10428.436356777487</v>
      </c>
      <c r="O97" s="22">
        <v>4167.4554221340295</v>
      </c>
      <c r="P97" s="22">
        <v>2709.3847022543669</v>
      </c>
      <c r="Q97" s="22">
        <v>3889.0505191270577</v>
      </c>
      <c r="R97" s="22">
        <v>245657.45189293582</v>
      </c>
      <c r="S97" s="22">
        <v>637574.34757744311</v>
      </c>
      <c r="T97" s="22">
        <v>1825.8342792108958</v>
      </c>
      <c r="U97" s="22">
        <v>24032.282426504928</v>
      </c>
      <c r="V97" s="22">
        <v>201.43838870685107</v>
      </c>
      <c r="W97" s="22">
        <v>426.59067839128898</v>
      </c>
      <c r="X97" s="22">
        <v>1350.1606623329508</v>
      </c>
      <c r="Y97" s="22">
        <v>72006.299086167361</v>
      </c>
      <c r="Z97" s="22">
        <v>2961.0537034746603</v>
      </c>
      <c r="AA97" s="22">
        <v>0</v>
      </c>
      <c r="AB97" s="22">
        <v>100.63985228516027</v>
      </c>
      <c r="AC97" s="22">
        <v>914.25351038079157</v>
      </c>
      <c r="AD97" s="22">
        <v>34189.147282890292</v>
      </c>
      <c r="AE97" s="22">
        <v>59.409906725334977</v>
      </c>
      <c r="AF97" s="22">
        <v>2058.6886491996434</v>
      </c>
      <c r="AG97" s="22">
        <v>51.836060288111469</v>
      </c>
      <c r="AH97" s="22">
        <v>3.204222595961452E-4</v>
      </c>
      <c r="AI97" s="22">
        <v>0</v>
      </c>
      <c r="AJ97" s="22">
        <v>5.6623672270233634</v>
      </c>
      <c r="AK97" s="22">
        <v>786.9587315023183</v>
      </c>
      <c r="AL97" s="22">
        <v>2130.3633990198514</v>
      </c>
      <c r="AM97" s="22">
        <v>269.16560314281043</v>
      </c>
      <c r="AN97" s="22">
        <v>11900.411823176384</v>
      </c>
      <c r="AO97" s="22">
        <v>13055.181117900906</v>
      </c>
      <c r="AP97" s="22">
        <v>628.378027693273</v>
      </c>
      <c r="AQ97" s="22">
        <v>1646.3978002337799</v>
      </c>
      <c r="AR97" s="22">
        <v>905.49969321159665</v>
      </c>
      <c r="AS97" s="22">
        <v>663.79816536875967</v>
      </c>
      <c r="AT97" s="22">
        <v>2090.1305419768673</v>
      </c>
      <c r="AU97" s="22">
        <v>7.7521514418422212E-5</v>
      </c>
      <c r="AV97" s="22">
        <v>30255.414547081215</v>
      </c>
      <c r="AW97" s="22">
        <v>18148.486583336053</v>
      </c>
      <c r="AX97" s="22">
        <v>1719.206910668546</v>
      </c>
      <c r="AY97" s="22">
        <v>39830.326627845629</v>
      </c>
      <c r="AZ97" s="22">
        <v>204679.82060336834</v>
      </c>
      <c r="BA97" s="22">
        <v>4452.9013635368592</v>
      </c>
      <c r="BB97" s="22">
        <v>222.07044549922963</v>
      </c>
      <c r="BC97" s="22">
        <v>22239.79395313717</v>
      </c>
      <c r="BD97" s="22">
        <v>1538236.3649349946</v>
      </c>
    </row>
    <row r="98" spans="1:56" x14ac:dyDescent="0.3">
      <c r="A98" s="23" t="s">
        <v>34</v>
      </c>
      <c r="B98" s="22">
        <v>308.82497760502685</v>
      </c>
      <c r="C98" s="22">
        <v>0</v>
      </c>
      <c r="D98" s="22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3.1326964168487996</v>
      </c>
      <c r="X98" s="22">
        <v>0</v>
      </c>
      <c r="Y98" s="22">
        <v>0</v>
      </c>
      <c r="Z98" s="22">
        <v>0</v>
      </c>
      <c r="AA98" s="22">
        <v>0.17743043043053491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71.422425737607583</v>
      </c>
      <c r="AW98" s="22">
        <v>0</v>
      </c>
      <c r="AX98" s="22">
        <v>5.1823676615714316</v>
      </c>
      <c r="AY98" s="22">
        <v>0</v>
      </c>
      <c r="AZ98" s="22">
        <v>1.5135642452497244</v>
      </c>
      <c r="BA98" s="22">
        <v>8.5223842229376281</v>
      </c>
      <c r="BB98" s="22">
        <v>4.9756834684175821</v>
      </c>
      <c r="BC98" s="22">
        <v>208.67408497039784</v>
      </c>
      <c r="BD98" s="22">
        <v>612.425614758488</v>
      </c>
    </row>
    <row r="99" spans="1:56" x14ac:dyDescent="0.3">
      <c r="A99" s="23" t="s">
        <v>35</v>
      </c>
      <c r="B99" s="22">
        <v>3.8651293072747318E-5</v>
      </c>
      <c r="C99" s="22">
        <v>0.61138040923942383</v>
      </c>
      <c r="D99" s="22">
        <v>9.4658117904950777E-5</v>
      </c>
      <c r="E99" s="22">
        <v>2.7771595192910547E-5</v>
      </c>
      <c r="F99" s="22">
        <v>0</v>
      </c>
      <c r="G99" s="22">
        <v>0</v>
      </c>
      <c r="H99" s="22">
        <v>0</v>
      </c>
      <c r="I99" s="22">
        <v>1.5250799965737881E-2</v>
      </c>
      <c r="J99" s="22">
        <v>1.2072636772538834E-4</v>
      </c>
      <c r="K99" s="22">
        <v>8.6648425668715961E-5</v>
      </c>
      <c r="L99" s="22">
        <v>0</v>
      </c>
      <c r="M99" s="22">
        <v>0</v>
      </c>
      <c r="N99" s="22">
        <v>1.5442823427059644</v>
      </c>
      <c r="O99" s="22">
        <v>16.938203505335146</v>
      </c>
      <c r="P99" s="22">
        <v>12.48324939486813</v>
      </c>
      <c r="Q99" s="22">
        <v>1.2967408304765524</v>
      </c>
      <c r="R99" s="22">
        <v>2.4359838487552528E-4</v>
      </c>
      <c r="S99" s="22">
        <v>18.848024076492813</v>
      </c>
      <c r="T99" s="22">
        <v>13.776223289289018</v>
      </c>
      <c r="U99" s="22">
        <v>0</v>
      </c>
      <c r="V99" s="22">
        <v>49.347017218062206</v>
      </c>
      <c r="W99" s="22">
        <v>0</v>
      </c>
      <c r="X99" s="22">
        <v>0</v>
      </c>
      <c r="Y99" s="22">
        <v>1.0041738781873959</v>
      </c>
      <c r="Z99" s="22">
        <v>7.2889097720307703</v>
      </c>
      <c r="AA99" s="22">
        <v>0</v>
      </c>
      <c r="AB99" s="22">
        <v>1.5999253695853586</v>
      </c>
      <c r="AC99" s="22">
        <v>1.9318660234306946</v>
      </c>
      <c r="AD99" s="22">
        <v>0</v>
      </c>
      <c r="AE99" s="22">
        <v>1.4426413512430409E-4</v>
      </c>
      <c r="AF99" s="22">
        <v>0</v>
      </c>
      <c r="AG99" s="22">
        <v>3.5895107592645113E-3</v>
      </c>
      <c r="AH99" s="22">
        <v>0</v>
      </c>
      <c r="AI99" s="22">
        <v>3.1580332954219164</v>
      </c>
      <c r="AJ99" s="22">
        <v>1.8075581644238106E-5</v>
      </c>
      <c r="AK99" s="22">
        <v>0</v>
      </c>
      <c r="AL99" s="22">
        <v>1.9822689724330364E-5</v>
      </c>
      <c r="AM99" s="22">
        <v>0</v>
      </c>
      <c r="AN99" s="22">
        <v>22.641061535829834</v>
      </c>
      <c r="AO99" s="22">
        <v>0</v>
      </c>
      <c r="AP99" s="22">
        <v>0.36723535582299027</v>
      </c>
      <c r="AQ99" s="22">
        <v>0</v>
      </c>
      <c r="AR99" s="22">
        <v>0.38551899861119732</v>
      </c>
      <c r="AS99" s="22">
        <v>1.5606360600994373E-5</v>
      </c>
      <c r="AT99" s="22">
        <v>0</v>
      </c>
      <c r="AU99" s="22">
        <v>0</v>
      </c>
      <c r="AV99" s="22">
        <v>1.3996858115406536</v>
      </c>
      <c r="AW99" s="22">
        <v>54.450522550914847</v>
      </c>
      <c r="AX99" s="22">
        <v>6.7923919621184101E-5</v>
      </c>
      <c r="AY99" s="22">
        <v>0.81382675887434708</v>
      </c>
      <c r="AZ99" s="22">
        <v>1.5492231206532963</v>
      </c>
      <c r="BA99" s="22">
        <v>3.9492557607591507</v>
      </c>
      <c r="BB99" s="22">
        <v>0</v>
      </c>
      <c r="BC99" s="22">
        <v>188.9943181735384</v>
      </c>
      <c r="BD99" s="22">
        <v>404.39839552926628</v>
      </c>
    </row>
    <row r="100" spans="1:56" x14ac:dyDescent="0.3">
      <c r="A100" s="23" t="s">
        <v>361</v>
      </c>
      <c r="B100" s="22">
        <v>702.48362239689015</v>
      </c>
      <c r="C100" s="22">
        <v>2470.4054396300471</v>
      </c>
      <c r="D100" s="22">
        <v>260.40976567192342</v>
      </c>
      <c r="E100" s="22">
        <v>43.16939119682695</v>
      </c>
      <c r="F100" s="22">
        <v>0</v>
      </c>
      <c r="G100" s="22">
        <v>1.2422557478764229</v>
      </c>
      <c r="H100" s="22">
        <v>0</v>
      </c>
      <c r="I100" s="22">
        <v>894.46029459193176</v>
      </c>
      <c r="J100" s="22">
        <v>63739.166352027038</v>
      </c>
      <c r="K100" s="22">
        <v>2118.1825143037076</v>
      </c>
      <c r="L100" s="22">
        <v>204.87804046857158</v>
      </c>
      <c r="M100" s="22">
        <v>0</v>
      </c>
      <c r="N100" s="22">
        <v>4456.9810277368888</v>
      </c>
      <c r="O100" s="22">
        <v>4.2315165825839189</v>
      </c>
      <c r="P100" s="22">
        <v>36.229329953069296</v>
      </c>
      <c r="Q100" s="22">
        <v>10.585007481226139</v>
      </c>
      <c r="R100" s="22">
        <v>2109.0299202358792</v>
      </c>
      <c r="S100" s="22">
        <v>10740.717934054173</v>
      </c>
      <c r="T100" s="22">
        <v>4.9538446883894247</v>
      </c>
      <c r="U100" s="22">
        <v>54.8274555635886</v>
      </c>
      <c r="V100" s="22">
        <v>6637.5105262871193</v>
      </c>
      <c r="W100" s="22">
        <v>754.60861687601357</v>
      </c>
      <c r="X100" s="22">
        <v>1.2120356786159034E-2</v>
      </c>
      <c r="Y100" s="22">
        <v>2069.2956839885255</v>
      </c>
      <c r="Z100" s="22">
        <v>9507.9169374689955</v>
      </c>
      <c r="AA100" s="22">
        <v>0</v>
      </c>
      <c r="AB100" s="22">
        <v>6.0542652980235798E-2</v>
      </c>
      <c r="AC100" s="22">
        <v>266.96617980037388</v>
      </c>
      <c r="AD100" s="22">
        <v>525.38246778394284</v>
      </c>
      <c r="AE100" s="22">
        <v>567.34926145807128</v>
      </c>
      <c r="AF100" s="22">
        <v>19.513874677767841</v>
      </c>
      <c r="AG100" s="22">
        <v>489.78708269582796</v>
      </c>
      <c r="AH100" s="22">
        <v>3.4127429456646847E-4</v>
      </c>
      <c r="AI100" s="22">
        <v>6793.5002764598485</v>
      </c>
      <c r="AJ100" s="22">
        <v>6.2452160653429427</v>
      </c>
      <c r="AK100" s="22">
        <v>5.2935307406681301E-2</v>
      </c>
      <c r="AL100" s="22">
        <v>0</v>
      </c>
      <c r="AM100" s="22">
        <v>1755.7131090601754</v>
      </c>
      <c r="AN100" s="22">
        <v>836.49241949876898</v>
      </c>
      <c r="AO100" s="22">
        <v>592.39560044832535</v>
      </c>
      <c r="AP100" s="22">
        <v>2792.6968573927156</v>
      </c>
      <c r="AQ100" s="22">
        <v>99.553788208997162</v>
      </c>
      <c r="AR100" s="22">
        <v>20.923807382733283</v>
      </c>
      <c r="AS100" s="22">
        <v>4914.5026299374222</v>
      </c>
      <c r="AT100" s="22">
        <v>2.8164274810925155E-4</v>
      </c>
      <c r="AU100" s="22">
        <v>260.87906175756888</v>
      </c>
      <c r="AV100" s="22">
        <v>105.78392005950425</v>
      </c>
      <c r="AW100" s="22">
        <v>1.1937941546754327</v>
      </c>
      <c r="AX100" s="22">
        <v>3089.3153574238295</v>
      </c>
      <c r="AY100" s="22">
        <v>16729.716658029552</v>
      </c>
      <c r="AZ100" s="22">
        <v>390.70018440140376</v>
      </c>
      <c r="BA100" s="22">
        <v>1820.0051713464873</v>
      </c>
      <c r="BB100" s="22">
        <v>28397.613853797819</v>
      </c>
      <c r="BC100" s="22">
        <v>2107.150753040115</v>
      </c>
      <c r="BD100" s="22">
        <v>179404.7930230668</v>
      </c>
    </row>
    <row r="101" spans="1:56" x14ac:dyDescent="0.3">
      <c r="A101" s="23" t="s">
        <v>36</v>
      </c>
      <c r="B101" s="22">
        <v>500.8718804316897</v>
      </c>
      <c r="C101" s="22">
        <v>16.459143333577405</v>
      </c>
      <c r="D101" s="22">
        <v>986.48698073475737</v>
      </c>
      <c r="E101" s="22">
        <v>20.382872490499601</v>
      </c>
      <c r="F101" s="22">
        <v>0</v>
      </c>
      <c r="G101" s="22">
        <v>1.7903478172547653</v>
      </c>
      <c r="H101" s="22">
        <v>0</v>
      </c>
      <c r="I101" s="22">
        <v>1188.60428501977</v>
      </c>
      <c r="J101" s="22">
        <v>15294.756237796868</v>
      </c>
      <c r="K101" s="22">
        <v>3064.4971059036966</v>
      </c>
      <c r="L101" s="22">
        <v>0</v>
      </c>
      <c r="M101" s="22">
        <v>0</v>
      </c>
      <c r="N101" s="22">
        <v>2.4076251055802884</v>
      </c>
      <c r="O101" s="22">
        <v>3.8727700777425302</v>
      </c>
      <c r="P101" s="22">
        <v>5.4123467690325E-2</v>
      </c>
      <c r="Q101" s="22">
        <v>1.9818204052928714</v>
      </c>
      <c r="R101" s="22">
        <v>2187.840070203672</v>
      </c>
      <c r="S101" s="22">
        <v>1342.5198645431108</v>
      </c>
      <c r="T101" s="22">
        <v>8.8984802374123165E-2</v>
      </c>
      <c r="U101" s="22">
        <v>2.8882423923469163</v>
      </c>
      <c r="V101" s="22">
        <v>174.8338343654103</v>
      </c>
      <c r="W101" s="22">
        <v>3.3223109938147442</v>
      </c>
      <c r="X101" s="22">
        <v>50.020383068129362</v>
      </c>
      <c r="Y101" s="22">
        <v>709.95315567842056</v>
      </c>
      <c r="Z101" s="22">
        <v>300266.41752861638</v>
      </c>
      <c r="AA101" s="22">
        <v>0</v>
      </c>
      <c r="AB101" s="22">
        <v>8.6254195553627358E-2</v>
      </c>
      <c r="AC101" s="22">
        <v>1.7844232987280542</v>
      </c>
      <c r="AD101" s="22">
        <v>0</v>
      </c>
      <c r="AE101" s="22">
        <v>106.90987421340338</v>
      </c>
      <c r="AF101" s="22">
        <v>0</v>
      </c>
      <c r="AG101" s="22">
        <v>34188.863174927239</v>
      </c>
      <c r="AH101" s="22">
        <v>4.3761802253523087E-4</v>
      </c>
      <c r="AI101" s="22">
        <v>121.29494575512436</v>
      </c>
      <c r="AJ101" s="22">
        <v>1.8051800357130694</v>
      </c>
      <c r="AK101" s="22">
        <v>0.11163277893304331</v>
      </c>
      <c r="AL101" s="22">
        <v>168.7338455279056</v>
      </c>
      <c r="AM101" s="22">
        <v>0</v>
      </c>
      <c r="AN101" s="22">
        <v>19.035213023005795</v>
      </c>
      <c r="AO101" s="22">
        <v>2.5904172621980776E-2</v>
      </c>
      <c r="AP101" s="22">
        <v>702.93120964835862</v>
      </c>
      <c r="AQ101" s="22">
        <v>0.11778330775849619</v>
      </c>
      <c r="AR101" s="22">
        <v>38.705241285008064</v>
      </c>
      <c r="AS101" s="22">
        <v>689.28828527346832</v>
      </c>
      <c r="AT101" s="22">
        <v>3.6115214199044674E-4</v>
      </c>
      <c r="AU101" s="22">
        <v>1.0587532803271713E-4</v>
      </c>
      <c r="AV101" s="22">
        <v>996.5188845986803</v>
      </c>
      <c r="AW101" s="22">
        <v>9.6738886134952597</v>
      </c>
      <c r="AX101" s="22">
        <v>837.35374956711541</v>
      </c>
      <c r="AY101" s="22">
        <v>70.987542158358124</v>
      </c>
      <c r="AZ101" s="22">
        <v>2546.2616412465595</v>
      </c>
      <c r="BA101" s="22">
        <v>13079.102583189873</v>
      </c>
      <c r="BB101" s="22">
        <v>74.989462209534281</v>
      </c>
      <c r="BC101" s="22">
        <v>1305.1601477502684</v>
      </c>
      <c r="BD101" s="22">
        <v>380779.79133867007</v>
      </c>
    </row>
    <row r="102" spans="1:56" x14ac:dyDescent="0.3">
      <c r="A102" s="23" t="s">
        <v>37</v>
      </c>
      <c r="B102" s="22">
        <v>6.1694351496722311</v>
      </c>
      <c r="C102" s="22">
        <v>114.95458658113608</v>
      </c>
      <c r="D102" s="22">
        <v>472.76156298856284</v>
      </c>
      <c r="E102" s="22">
        <v>13.759199598429801</v>
      </c>
      <c r="F102" s="22">
        <v>0</v>
      </c>
      <c r="G102" s="22">
        <v>142.04064754623181</v>
      </c>
      <c r="H102" s="22">
        <v>0</v>
      </c>
      <c r="I102" s="22">
        <v>6.7185816342086335</v>
      </c>
      <c r="J102" s="22">
        <v>410.92482355109769</v>
      </c>
      <c r="K102" s="22">
        <v>34.906515270010367</v>
      </c>
      <c r="L102" s="22">
        <v>8.122613762976405</v>
      </c>
      <c r="M102" s="22">
        <v>4364.5024319141239</v>
      </c>
      <c r="N102" s="22">
        <v>438.61492337020735</v>
      </c>
      <c r="O102" s="22">
        <v>42.619199336627304</v>
      </c>
      <c r="P102" s="22">
        <v>623.67010606629981</v>
      </c>
      <c r="Q102" s="22">
        <v>336.65888117778491</v>
      </c>
      <c r="R102" s="22">
        <v>774.07417305647039</v>
      </c>
      <c r="S102" s="22">
        <v>8419.8936047267562</v>
      </c>
      <c r="T102" s="22">
        <v>190.81216326174086</v>
      </c>
      <c r="U102" s="22">
        <v>740.60417866100011</v>
      </c>
      <c r="V102" s="22">
        <v>100.46495551129843</v>
      </c>
      <c r="W102" s="22">
        <v>3.7405608375664319E-2</v>
      </c>
      <c r="X102" s="22">
        <v>1.0649653123253764</v>
      </c>
      <c r="Y102" s="22">
        <v>1217.4809661186839</v>
      </c>
      <c r="Z102" s="22">
        <v>27.993699683895102</v>
      </c>
      <c r="AA102" s="22">
        <v>0</v>
      </c>
      <c r="AB102" s="22">
        <v>12.039713835942647</v>
      </c>
      <c r="AC102" s="22">
        <v>12.930811030555839</v>
      </c>
      <c r="AD102" s="22">
        <v>85.352933210656062</v>
      </c>
      <c r="AE102" s="22">
        <v>2.7038996827904045</v>
      </c>
      <c r="AF102" s="22">
        <v>4.9368404165944409E-2</v>
      </c>
      <c r="AG102" s="22">
        <v>1.7764324731922296</v>
      </c>
      <c r="AH102" s="22">
        <v>5.1550539111280695E-7</v>
      </c>
      <c r="AI102" s="22">
        <v>3711.4030737122794</v>
      </c>
      <c r="AJ102" s="22">
        <v>8.6445871456012957E-2</v>
      </c>
      <c r="AK102" s="22">
        <v>113.27398899309989</v>
      </c>
      <c r="AL102" s="22">
        <v>6.5910478597794802</v>
      </c>
      <c r="AM102" s="22">
        <v>5.6418553173998296</v>
      </c>
      <c r="AN102" s="22">
        <v>0</v>
      </c>
      <c r="AO102" s="22">
        <v>62.497407633332479</v>
      </c>
      <c r="AP102" s="22">
        <v>11.636850766831939</v>
      </c>
      <c r="AQ102" s="22">
        <v>39.938364123948709</v>
      </c>
      <c r="AR102" s="22">
        <v>190.55039056381111</v>
      </c>
      <c r="AS102" s="22">
        <v>10.782290266720786</v>
      </c>
      <c r="AT102" s="22">
        <v>44.684451306323979</v>
      </c>
      <c r="AU102" s="22">
        <v>34.814800246233524</v>
      </c>
      <c r="AV102" s="22">
        <v>314.65430612175157</v>
      </c>
      <c r="AW102" s="22">
        <v>962.76753211560538</v>
      </c>
      <c r="AX102" s="22">
        <v>0.84501981902773382</v>
      </c>
      <c r="AY102" s="22">
        <v>6800.9488539476124</v>
      </c>
      <c r="AZ102" s="22">
        <v>2011.8349680740587</v>
      </c>
      <c r="BA102" s="22">
        <v>1389.4348270193627</v>
      </c>
      <c r="BB102" s="22">
        <v>3.7124836053397106</v>
      </c>
      <c r="BC102" s="22">
        <v>2709.0873903790639</v>
      </c>
      <c r="BD102" s="22">
        <v>37028.889126783775</v>
      </c>
    </row>
    <row r="103" spans="1:56" x14ac:dyDescent="0.3">
      <c r="A103" s="23" t="s">
        <v>38</v>
      </c>
      <c r="B103" s="22">
        <v>2.3738640431757596</v>
      </c>
      <c r="C103" s="22">
        <v>193.97944033123349</v>
      </c>
      <c r="D103" s="22">
        <v>4757.7854856152544</v>
      </c>
      <c r="E103" s="22">
        <v>85.517245872791619</v>
      </c>
      <c r="F103" s="22">
        <v>0</v>
      </c>
      <c r="G103" s="22">
        <v>0.34988385689652368</v>
      </c>
      <c r="H103" s="22">
        <v>0</v>
      </c>
      <c r="I103" s="22">
        <v>3.1073713515120538</v>
      </c>
      <c r="J103" s="22">
        <v>2786.9772859294985</v>
      </c>
      <c r="K103" s="22">
        <v>617.02448933624601</v>
      </c>
      <c r="L103" s="22">
        <v>0</v>
      </c>
      <c r="M103" s="22">
        <v>0</v>
      </c>
      <c r="N103" s="22">
        <v>0.47740657696629224</v>
      </c>
      <c r="O103" s="22">
        <v>96.770722869613664</v>
      </c>
      <c r="P103" s="22">
        <v>2.3968562570052168E-6</v>
      </c>
      <c r="Q103" s="22">
        <v>6.1655361817887798E-2</v>
      </c>
      <c r="R103" s="22">
        <v>513.38774547961782</v>
      </c>
      <c r="S103" s="22">
        <v>2401.1627527347118</v>
      </c>
      <c r="T103" s="22">
        <v>62.92837264678986</v>
      </c>
      <c r="U103" s="22">
        <v>218.79408560883707</v>
      </c>
      <c r="V103" s="22">
        <v>31.342799453150764</v>
      </c>
      <c r="W103" s="22">
        <v>0.66071150895404029</v>
      </c>
      <c r="X103" s="22">
        <v>15.273980426149013</v>
      </c>
      <c r="Y103" s="22">
        <v>3.022934910610521</v>
      </c>
      <c r="Z103" s="22">
        <v>212.37062373717472</v>
      </c>
      <c r="AA103" s="22">
        <v>0</v>
      </c>
      <c r="AB103" s="22">
        <v>1.5279278538273088E-2</v>
      </c>
      <c r="AC103" s="22">
        <v>0.34963975797661784</v>
      </c>
      <c r="AD103" s="22">
        <v>149.22658053531683</v>
      </c>
      <c r="AE103" s="22">
        <v>9.2826000034120337</v>
      </c>
      <c r="AF103" s="22">
        <v>0</v>
      </c>
      <c r="AG103" s="22">
        <v>15.585924723471948</v>
      </c>
      <c r="AH103" s="22">
        <v>1.9379901921534094E-8</v>
      </c>
      <c r="AI103" s="22">
        <v>3055.8324165676968</v>
      </c>
      <c r="AJ103" s="22">
        <v>0.3502455601547802</v>
      </c>
      <c r="AK103" s="22">
        <v>2.26783589574776E-3</v>
      </c>
      <c r="AL103" s="22">
        <v>22.339401275242238</v>
      </c>
      <c r="AM103" s="22">
        <v>99.811678021239132</v>
      </c>
      <c r="AN103" s="22">
        <v>0.73304185472335071</v>
      </c>
      <c r="AO103" s="22">
        <v>0</v>
      </c>
      <c r="AP103" s="22">
        <v>100.86124301023564</v>
      </c>
      <c r="AQ103" s="22">
        <v>58.155508826450685</v>
      </c>
      <c r="AR103" s="22">
        <v>1.1243614224518579</v>
      </c>
      <c r="AS103" s="22">
        <v>116.8026083170395</v>
      </c>
      <c r="AT103" s="22">
        <v>1.5993612534463989E-8</v>
      </c>
      <c r="AU103" s="22">
        <v>0.43524797611088972</v>
      </c>
      <c r="AV103" s="22">
        <v>570.46405487095285</v>
      </c>
      <c r="AW103" s="22">
        <v>342.22193423892963</v>
      </c>
      <c r="AX103" s="22">
        <v>9.2627337077598</v>
      </c>
      <c r="AY103" s="22">
        <v>2.6273511701900114</v>
      </c>
      <c r="AZ103" s="22">
        <v>179.78564678867517</v>
      </c>
      <c r="BA103" s="22">
        <v>728.46713579438233</v>
      </c>
      <c r="BB103" s="22">
        <v>15.040373940451037</v>
      </c>
      <c r="BC103" s="22">
        <v>1298.0564860999573</v>
      </c>
      <c r="BD103" s="22">
        <v>18780.20262166049</v>
      </c>
    </row>
    <row r="104" spans="1:56" x14ac:dyDescent="0.3">
      <c r="A104" s="23" t="s">
        <v>197</v>
      </c>
      <c r="B104" s="22">
        <v>3251.461635789924</v>
      </c>
      <c r="C104" s="22">
        <v>0.44364235418055314</v>
      </c>
      <c r="D104" s="22">
        <v>1433.4478822253561</v>
      </c>
      <c r="E104" s="22">
        <v>2.1625701045330388</v>
      </c>
      <c r="F104" s="22">
        <v>0</v>
      </c>
      <c r="G104" s="22">
        <v>50.854613886819479</v>
      </c>
      <c r="H104" s="22">
        <v>0</v>
      </c>
      <c r="I104" s="22">
        <v>3054.0199200606407</v>
      </c>
      <c r="J104" s="22">
        <v>1552.5800590631286</v>
      </c>
      <c r="K104" s="22">
        <v>74.250867043619934</v>
      </c>
      <c r="L104" s="22">
        <v>0</v>
      </c>
      <c r="M104" s="22">
        <v>5.2143633988475475</v>
      </c>
      <c r="N104" s="22">
        <v>0.14434563949992762</v>
      </c>
      <c r="O104" s="22">
        <v>0.53552425367137946</v>
      </c>
      <c r="P104" s="22">
        <v>10.405518860553222</v>
      </c>
      <c r="Q104" s="22">
        <v>0.33030397112220505</v>
      </c>
      <c r="R104" s="22">
        <v>11.69557322939931</v>
      </c>
      <c r="S104" s="22">
        <v>5149.417065270778</v>
      </c>
      <c r="T104" s="22">
        <v>227.48789319903528</v>
      </c>
      <c r="U104" s="22">
        <v>1.4708005649971687</v>
      </c>
      <c r="V104" s="22">
        <v>39.558079146390789</v>
      </c>
      <c r="W104" s="22">
        <v>0.95619709881289727</v>
      </c>
      <c r="X104" s="22">
        <v>3.7375290620800659E-2</v>
      </c>
      <c r="Y104" s="22">
        <v>3.4863781252844408</v>
      </c>
      <c r="Z104" s="22">
        <v>20546.536902827345</v>
      </c>
      <c r="AA104" s="22">
        <v>0</v>
      </c>
      <c r="AB104" s="22">
        <v>2.6745656220013535E-2</v>
      </c>
      <c r="AC104" s="22">
        <v>0.45712620673540416</v>
      </c>
      <c r="AD104" s="22">
        <v>0</v>
      </c>
      <c r="AE104" s="22">
        <v>626.05185265083344</v>
      </c>
      <c r="AF104" s="22">
        <v>12.959226682429932</v>
      </c>
      <c r="AG104" s="22">
        <v>94.407244955143639</v>
      </c>
      <c r="AH104" s="22">
        <v>1.0523804014908578E-3</v>
      </c>
      <c r="AI104" s="22">
        <v>13852.142589658482</v>
      </c>
      <c r="AJ104" s="22">
        <v>72.094887539356378</v>
      </c>
      <c r="AK104" s="22">
        <v>0.48840752405813909</v>
      </c>
      <c r="AL104" s="22">
        <v>43.740468006337103</v>
      </c>
      <c r="AM104" s="22">
        <v>54.553758803924964</v>
      </c>
      <c r="AN104" s="22">
        <v>32.595607374132761</v>
      </c>
      <c r="AO104" s="22">
        <v>2.4394304072894673</v>
      </c>
      <c r="AP104" s="22">
        <v>0</v>
      </c>
      <c r="AQ104" s="22">
        <v>2.8746769462545969E-3</v>
      </c>
      <c r="AR104" s="22">
        <v>2.9307256834355186</v>
      </c>
      <c r="AS104" s="22">
        <v>18.982078564689907</v>
      </c>
      <c r="AT104" s="22">
        <v>8.6849584938333249E-4</v>
      </c>
      <c r="AU104" s="22">
        <v>44.475707127743668</v>
      </c>
      <c r="AV104" s="22">
        <v>0.3468346531286593</v>
      </c>
      <c r="AW104" s="22">
        <v>0.29556325530511451</v>
      </c>
      <c r="AX104" s="22">
        <v>1254.2601604360423</v>
      </c>
      <c r="AY104" s="22">
        <v>1227.665002783895</v>
      </c>
      <c r="AZ104" s="22">
        <v>29.955339638671049</v>
      </c>
      <c r="BA104" s="22">
        <v>82869.905653060836</v>
      </c>
      <c r="BB104" s="22">
        <v>2952.7388875393235</v>
      </c>
      <c r="BC104" s="22">
        <v>3871.9416925483624</v>
      </c>
      <c r="BD104" s="22">
        <v>142481.95729771414</v>
      </c>
    </row>
    <row r="105" spans="1:56" x14ac:dyDescent="0.3">
      <c r="A105" s="23" t="s">
        <v>40</v>
      </c>
      <c r="B105" s="22">
        <v>1.8279717564666509E-2</v>
      </c>
      <c r="C105" s="22">
        <v>9.6317204214014964</v>
      </c>
      <c r="D105" s="22">
        <v>0.48067136133796384</v>
      </c>
      <c r="E105" s="22">
        <v>3.0986989493596469E-2</v>
      </c>
      <c r="F105" s="22">
        <v>0</v>
      </c>
      <c r="G105" s="22">
        <v>18.241778611108909</v>
      </c>
      <c r="H105" s="22">
        <v>0</v>
      </c>
      <c r="I105" s="22">
        <v>8.2896576330774463E-2</v>
      </c>
      <c r="J105" s="22">
        <v>39.646479736884039</v>
      </c>
      <c r="K105" s="22">
        <v>4.7125944812715259</v>
      </c>
      <c r="L105" s="22">
        <v>0</v>
      </c>
      <c r="M105" s="22">
        <v>0</v>
      </c>
      <c r="N105" s="22">
        <v>3.4120808970059944</v>
      </c>
      <c r="O105" s="22">
        <v>5.9612007538331346E-3</v>
      </c>
      <c r="P105" s="22">
        <v>0</v>
      </c>
      <c r="Q105" s="22">
        <v>4.7082057135739509E-4</v>
      </c>
      <c r="R105" s="22">
        <v>2131.6151652601984</v>
      </c>
      <c r="S105" s="22">
        <v>103.99537135688796</v>
      </c>
      <c r="T105" s="22">
        <v>1.6257097689501895E-2</v>
      </c>
      <c r="U105" s="22">
        <v>2.2380955671516491</v>
      </c>
      <c r="V105" s="22">
        <v>0.23997168972793939</v>
      </c>
      <c r="W105" s="22">
        <v>5.0458828637715992E-3</v>
      </c>
      <c r="X105" s="22">
        <v>0.44330811904113349</v>
      </c>
      <c r="Y105" s="22">
        <v>394.54173341971398</v>
      </c>
      <c r="Z105" s="22">
        <v>8.5198322617981379</v>
      </c>
      <c r="AA105" s="22">
        <v>0</v>
      </c>
      <c r="AB105" s="22">
        <v>1.1668533444575596E-4</v>
      </c>
      <c r="AC105" s="22">
        <v>2.7474328687568379E-3</v>
      </c>
      <c r="AD105" s="22">
        <v>0</v>
      </c>
      <c r="AE105" s="22">
        <v>7.1455111135242111E-2</v>
      </c>
      <c r="AF105" s="22">
        <v>0</v>
      </c>
      <c r="AG105" s="22">
        <v>1.0966361427277596</v>
      </c>
      <c r="AH105" s="22">
        <v>0</v>
      </c>
      <c r="AI105" s="22">
        <v>80.236010439904348</v>
      </c>
      <c r="AJ105" s="22">
        <v>2.7454203365464601E-3</v>
      </c>
      <c r="AK105" s="22">
        <v>7.1363338782565098</v>
      </c>
      <c r="AL105" s="22">
        <v>0.17068461598375806</v>
      </c>
      <c r="AM105" s="22">
        <v>0.95067420794341218</v>
      </c>
      <c r="AN105" s="22">
        <v>0.66854541967743508</v>
      </c>
      <c r="AO105" s="22">
        <v>2.0180594600895239</v>
      </c>
      <c r="AP105" s="22">
        <v>0.77033423796315437</v>
      </c>
      <c r="AQ105" s="22">
        <v>0</v>
      </c>
      <c r="AR105" s="22">
        <v>8.5864276788356394E-3</v>
      </c>
      <c r="AS105" s="22">
        <v>0.89208987503676096</v>
      </c>
      <c r="AT105" s="22">
        <v>0.90273653332012649</v>
      </c>
      <c r="AU105" s="22">
        <v>0</v>
      </c>
      <c r="AV105" s="22">
        <v>2.2010162647861844E-3</v>
      </c>
      <c r="AW105" s="22">
        <v>12.047646116717521</v>
      </c>
      <c r="AX105" s="22">
        <v>7.1005312415912111E-2</v>
      </c>
      <c r="AY105" s="22">
        <v>4179.9804076828214</v>
      </c>
      <c r="AZ105" s="22">
        <v>1.9334244309230419</v>
      </c>
      <c r="BA105" s="22">
        <v>20.984031482389046</v>
      </c>
      <c r="BB105" s="22">
        <v>0.11486432071346142</v>
      </c>
      <c r="BC105" s="22">
        <v>603.88693573334126</v>
      </c>
      <c r="BD105" s="22">
        <v>7631.8269734526384</v>
      </c>
    </row>
    <row r="106" spans="1:56" x14ac:dyDescent="0.3">
      <c r="A106" s="23" t="s">
        <v>41</v>
      </c>
      <c r="B106" s="22">
        <v>0.25206194313555574</v>
      </c>
      <c r="C106" s="22">
        <v>1.5408652029248158</v>
      </c>
      <c r="D106" s="22">
        <v>2.6568790177504518</v>
      </c>
      <c r="E106" s="22">
        <v>8.8285078404430773E-3</v>
      </c>
      <c r="F106" s="22">
        <v>0</v>
      </c>
      <c r="G106" s="22">
        <v>1.1978490306932346</v>
      </c>
      <c r="H106" s="22">
        <v>0</v>
      </c>
      <c r="I106" s="22">
        <v>1.0403922471139559</v>
      </c>
      <c r="J106" s="22">
        <v>357.53699691573138</v>
      </c>
      <c r="K106" s="22">
        <v>1.0655106395921339</v>
      </c>
      <c r="L106" s="22">
        <v>0</v>
      </c>
      <c r="M106" s="22">
        <v>0</v>
      </c>
      <c r="N106" s="22">
        <v>2.3935602780659755</v>
      </c>
      <c r="O106" s="22">
        <v>2.284512233568816E-3</v>
      </c>
      <c r="P106" s="22">
        <v>0.34630742445655965</v>
      </c>
      <c r="Q106" s="22">
        <v>1.0587131298982242E-4</v>
      </c>
      <c r="R106" s="22">
        <v>3.5031731172479872</v>
      </c>
      <c r="S106" s="22">
        <v>35.410023954151967</v>
      </c>
      <c r="T106" s="22">
        <v>3.0762154537684862E-5</v>
      </c>
      <c r="U106" s="22">
        <v>0.29374722814667792</v>
      </c>
      <c r="V106" s="22">
        <v>1323.27437609753</v>
      </c>
      <c r="W106" s="22">
        <v>1.2239528688048958E-3</v>
      </c>
      <c r="X106" s="22">
        <v>0.26416915645869399</v>
      </c>
      <c r="Y106" s="22">
        <v>7.1064958445155124</v>
      </c>
      <c r="Z106" s="22">
        <v>4.1974319483652032</v>
      </c>
      <c r="AA106" s="22">
        <v>0</v>
      </c>
      <c r="AB106" s="22">
        <v>2.6238508501896411E-5</v>
      </c>
      <c r="AC106" s="22">
        <v>28.831304042117882</v>
      </c>
      <c r="AD106" s="22">
        <v>0</v>
      </c>
      <c r="AE106" s="22">
        <v>171.28226584716293</v>
      </c>
      <c r="AF106" s="22">
        <v>0</v>
      </c>
      <c r="AG106" s="22">
        <v>0.26029793747561114</v>
      </c>
      <c r="AH106" s="22">
        <v>0</v>
      </c>
      <c r="AI106" s="22">
        <v>2.1451634516352902</v>
      </c>
      <c r="AJ106" s="22">
        <v>0.49192652193899666</v>
      </c>
      <c r="AK106" s="22">
        <v>1.1056335782402631E-3</v>
      </c>
      <c r="AL106" s="22">
        <v>808.46697959182302</v>
      </c>
      <c r="AM106" s="22">
        <v>0.17140784869178227</v>
      </c>
      <c r="AN106" s="22">
        <v>55.560675908995421</v>
      </c>
      <c r="AO106" s="22">
        <v>0</v>
      </c>
      <c r="AP106" s="22">
        <v>109.11430508702927</v>
      </c>
      <c r="AQ106" s="22">
        <v>4.0716039529363657E-5</v>
      </c>
      <c r="AR106" s="22">
        <v>0</v>
      </c>
      <c r="AS106" s="22">
        <v>0.2016458273831645</v>
      </c>
      <c r="AT106" s="22">
        <v>0</v>
      </c>
      <c r="AU106" s="22">
        <v>0</v>
      </c>
      <c r="AV106" s="22">
        <v>0.24212971869093355</v>
      </c>
      <c r="AW106" s="22">
        <v>0.64940413032060273</v>
      </c>
      <c r="AX106" s="22">
        <v>199.57280553123672</v>
      </c>
      <c r="AY106" s="22">
        <v>0.58845082614473487</v>
      </c>
      <c r="AZ106" s="22">
        <v>0.18391026193564872</v>
      </c>
      <c r="BA106" s="22">
        <v>269.3053009562534</v>
      </c>
      <c r="BB106" s="22">
        <v>0.24590495475803281</v>
      </c>
      <c r="BC106" s="22">
        <v>1780.7884770317744</v>
      </c>
      <c r="BD106" s="22">
        <v>5170.1958417157839</v>
      </c>
    </row>
    <row r="107" spans="1:56" x14ac:dyDescent="0.3">
      <c r="A107" s="23" t="s">
        <v>42</v>
      </c>
      <c r="B107" s="22">
        <v>37879.27675306514</v>
      </c>
      <c r="C107" s="22">
        <v>17.586257983543618</v>
      </c>
      <c r="D107" s="22">
        <v>158.83989807190531</v>
      </c>
      <c r="E107" s="22">
        <v>22.220425725070449</v>
      </c>
      <c r="F107" s="22">
        <v>21.790605397444619</v>
      </c>
      <c r="G107" s="22">
        <v>1.8925749007905284</v>
      </c>
      <c r="H107" s="22">
        <v>113.80102165016515</v>
      </c>
      <c r="I107" s="22">
        <v>3008.4059014799727</v>
      </c>
      <c r="J107" s="22">
        <v>18346.022720776531</v>
      </c>
      <c r="K107" s="22">
        <v>3146.9268592305771</v>
      </c>
      <c r="L107" s="22">
        <v>0</v>
      </c>
      <c r="M107" s="22">
        <v>0</v>
      </c>
      <c r="N107" s="22">
        <v>2.5087664918806443</v>
      </c>
      <c r="O107" s="22">
        <v>10.132824729651444</v>
      </c>
      <c r="P107" s="22">
        <v>0.11297973225686399</v>
      </c>
      <c r="Q107" s="22">
        <v>0.59450344044349335</v>
      </c>
      <c r="R107" s="22">
        <v>122.12874530849402</v>
      </c>
      <c r="S107" s="22">
        <v>691.82062652685556</v>
      </c>
      <c r="T107" s="22">
        <v>9.1308510700605791E-2</v>
      </c>
      <c r="U107" s="22">
        <v>2.9727326224570572</v>
      </c>
      <c r="V107" s="22">
        <v>38583.731677466836</v>
      </c>
      <c r="W107" s="22">
        <v>1514.1168217616678</v>
      </c>
      <c r="X107" s="22">
        <v>3.2443070716446469E-2</v>
      </c>
      <c r="Y107" s="22">
        <v>3.8696672715555906</v>
      </c>
      <c r="Z107" s="22">
        <v>33119.700678007022</v>
      </c>
      <c r="AA107" s="22">
        <v>0</v>
      </c>
      <c r="AB107" s="22">
        <v>9.9496482599003455E-2</v>
      </c>
      <c r="AC107" s="22">
        <v>2.5860187358254754</v>
      </c>
      <c r="AD107" s="22">
        <v>0</v>
      </c>
      <c r="AE107" s="22">
        <v>6023.4559909375021</v>
      </c>
      <c r="AF107" s="22">
        <v>0</v>
      </c>
      <c r="AG107" s="22">
        <v>208.68805930619635</v>
      </c>
      <c r="AH107" s="22">
        <v>129.74645677175764</v>
      </c>
      <c r="AI107" s="22">
        <v>151733.39422084609</v>
      </c>
      <c r="AJ107" s="22">
        <v>357.14748867413084</v>
      </c>
      <c r="AK107" s="22">
        <v>0.79942395840221103</v>
      </c>
      <c r="AL107" s="22">
        <v>12672.082253768243</v>
      </c>
      <c r="AM107" s="22">
        <v>1517.3283332968444</v>
      </c>
      <c r="AN107" s="22">
        <v>3.7979343871740205</v>
      </c>
      <c r="AO107" s="22">
        <v>5.4073521377310703E-2</v>
      </c>
      <c r="AP107" s="22">
        <v>693.64380777981933</v>
      </c>
      <c r="AQ107" s="22">
        <v>0.12086455289578769</v>
      </c>
      <c r="AR107" s="22">
        <v>8609.2198019797888</v>
      </c>
      <c r="AS107" s="22">
        <v>0</v>
      </c>
      <c r="AT107" s="22">
        <v>7.5388503448324757E-4</v>
      </c>
      <c r="AU107" s="22">
        <v>2.2100886591718306E-4</v>
      </c>
      <c r="AV107" s="22">
        <v>1.6068026011147412</v>
      </c>
      <c r="AW107" s="22">
        <v>1.4041765651889473</v>
      </c>
      <c r="AX107" s="22">
        <v>10264.082149613852</v>
      </c>
      <c r="AY107" s="22">
        <v>21745.018756429959</v>
      </c>
      <c r="AZ107" s="22">
        <v>537.61957964523447</v>
      </c>
      <c r="BA107" s="22">
        <v>164171.14131358796</v>
      </c>
      <c r="BB107" s="22">
        <v>20194.219674176817</v>
      </c>
      <c r="BC107" s="22">
        <v>8375.2582595492986</v>
      </c>
      <c r="BD107" s="22">
        <v>544011.09270528378</v>
      </c>
    </row>
    <row r="108" spans="1:56" x14ac:dyDescent="0.3">
      <c r="A108" s="23" t="s">
        <v>43</v>
      </c>
      <c r="B108" s="22">
        <v>53.204156159323809</v>
      </c>
      <c r="C108" s="22">
        <v>91.781147771886964</v>
      </c>
      <c r="D108" s="22">
        <v>0.18310596370625781</v>
      </c>
      <c r="E108" s="22">
        <v>5.3270526165066592</v>
      </c>
      <c r="F108" s="22">
        <v>0</v>
      </c>
      <c r="G108" s="22">
        <v>2.3416582412149615E-2</v>
      </c>
      <c r="H108" s="22">
        <v>0</v>
      </c>
      <c r="I108" s="22">
        <v>479.65782093237419</v>
      </c>
      <c r="J108" s="22">
        <v>19.736218400253779</v>
      </c>
      <c r="K108" s="22">
        <v>2.8631010700943098</v>
      </c>
      <c r="L108" s="22">
        <v>0.37882693808969586</v>
      </c>
      <c r="M108" s="22">
        <v>0</v>
      </c>
      <c r="N108" s="22">
        <v>196.9801690939268</v>
      </c>
      <c r="O108" s="22">
        <v>1.7504143507846553E-2</v>
      </c>
      <c r="P108" s="22">
        <v>2.2389897164938249E-2</v>
      </c>
      <c r="Q108" s="22">
        <v>5.5855998037986784E-2</v>
      </c>
      <c r="R108" s="22">
        <v>4.1410134684790512</v>
      </c>
      <c r="S108" s="22">
        <v>2912.6883651151002</v>
      </c>
      <c r="T108" s="22">
        <v>9.1838750148396929E-5</v>
      </c>
      <c r="U108" s="22">
        <v>6536.7116691340934</v>
      </c>
      <c r="V108" s="22">
        <v>1.3136064665071905</v>
      </c>
      <c r="W108" s="22">
        <v>1.9999110841849875E-2</v>
      </c>
      <c r="X108" s="22">
        <v>6.4294453752515822E-3</v>
      </c>
      <c r="Y108" s="22">
        <v>5.3504323107417442E-2</v>
      </c>
      <c r="Z108" s="22">
        <v>212.33459360145247</v>
      </c>
      <c r="AA108" s="22">
        <v>0</v>
      </c>
      <c r="AB108" s="22">
        <v>4.3619325861261075E-3</v>
      </c>
      <c r="AC108" s="22">
        <v>63.817088568583181</v>
      </c>
      <c r="AD108" s="22">
        <v>0</v>
      </c>
      <c r="AE108" s="22">
        <v>0.15212403680740302</v>
      </c>
      <c r="AF108" s="22">
        <v>0</v>
      </c>
      <c r="AG108" s="22">
        <v>37.759557611845651</v>
      </c>
      <c r="AH108" s="22">
        <v>1.8103464061374172E-4</v>
      </c>
      <c r="AI108" s="22">
        <v>0.90291385269489777</v>
      </c>
      <c r="AJ108" s="22">
        <v>2.1958021053017366E-2</v>
      </c>
      <c r="AK108" s="22">
        <v>3.5385703236114049E-2</v>
      </c>
      <c r="AL108" s="22">
        <v>0.41459014270357636</v>
      </c>
      <c r="AM108" s="22">
        <v>0.4760491221465285</v>
      </c>
      <c r="AN108" s="22">
        <v>10.084053299712428</v>
      </c>
      <c r="AO108" s="22">
        <v>1.0716086494447519E-2</v>
      </c>
      <c r="AP108" s="22">
        <v>1.0691095021773229</v>
      </c>
      <c r="AQ108" s="22">
        <v>9.9936992306060208</v>
      </c>
      <c r="AR108" s="22">
        <v>0.48657080003748449</v>
      </c>
      <c r="AS108" s="22">
        <v>37.326563129598327</v>
      </c>
      <c r="AT108" s="22">
        <v>0</v>
      </c>
      <c r="AU108" s="22">
        <v>0.28517152072301238</v>
      </c>
      <c r="AV108" s="22">
        <v>2.8216153185440827</v>
      </c>
      <c r="AW108" s="22">
        <v>0.13288792324439375</v>
      </c>
      <c r="AX108" s="22">
        <v>0.16460690918516732</v>
      </c>
      <c r="AY108" s="22">
        <v>1.4839791938631759E-2</v>
      </c>
      <c r="AZ108" s="22">
        <v>1.2625995298061776</v>
      </c>
      <c r="BA108" s="22">
        <v>2420.6450882820536</v>
      </c>
      <c r="BB108" s="22">
        <v>5.9949499008244464E-2</v>
      </c>
      <c r="BC108" s="22">
        <v>316.18321087572173</v>
      </c>
      <c r="BD108" s="22">
        <v>13421.624929796146</v>
      </c>
    </row>
    <row r="109" spans="1:56" x14ac:dyDescent="0.3">
      <c r="A109" s="23" t="s">
        <v>44</v>
      </c>
      <c r="B109" s="22">
        <v>0.80110312649357218</v>
      </c>
      <c r="C109" s="22">
        <v>759.14932996278048</v>
      </c>
      <c r="D109" s="22">
        <v>8518.7011476762145</v>
      </c>
      <c r="E109" s="22">
        <v>3.0081817516610729</v>
      </c>
      <c r="F109" s="22">
        <v>0</v>
      </c>
      <c r="G109" s="22">
        <v>75.298623027330407</v>
      </c>
      <c r="H109" s="22">
        <v>0</v>
      </c>
      <c r="I109" s="22">
        <v>1.5042397805834316</v>
      </c>
      <c r="J109" s="22">
        <v>144.37908806435948</v>
      </c>
      <c r="K109" s="22">
        <v>33.266473177317522</v>
      </c>
      <c r="L109" s="22">
        <v>50825.225472143335</v>
      </c>
      <c r="M109" s="22">
        <v>54.65384596705757</v>
      </c>
      <c r="N109" s="22">
        <v>2.1747699265072935</v>
      </c>
      <c r="O109" s="22">
        <v>230.33746083889349</v>
      </c>
      <c r="P109" s="22">
        <v>726.60921010663162</v>
      </c>
      <c r="Q109" s="22">
        <v>0.52219502778376037</v>
      </c>
      <c r="R109" s="22">
        <v>5063.40998689758</v>
      </c>
      <c r="S109" s="22">
        <v>501.20717034943857</v>
      </c>
      <c r="T109" s="22">
        <v>788.06962962155797</v>
      </c>
      <c r="U109" s="22">
        <v>661.70387744590323</v>
      </c>
      <c r="V109" s="22">
        <v>1.7030416356280857</v>
      </c>
      <c r="W109" s="22">
        <v>3.6055098646247077E-2</v>
      </c>
      <c r="X109" s="22">
        <v>10.214222070088663</v>
      </c>
      <c r="Y109" s="22">
        <v>9972.4892288969459</v>
      </c>
      <c r="Z109" s="22">
        <v>19.236268654405389</v>
      </c>
      <c r="AA109" s="22">
        <v>0</v>
      </c>
      <c r="AB109" s="22">
        <v>8.2355845414889986E-4</v>
      </c>
      <c r="AC109" s="22">
        <v>53.594369181351553</v>
      </c>
      <c r="AD109" s="22">
        <v>773.31071292916283</v>
      </c>
      <c r="AE109" s="22">
        <v>0.51302086016988335</v>
      </c>
      <c r="AF109" s="22">
        <v>87.767954940977873</v>
      </c>
      <c r="AG109" s="22">
        <v>1.4245908981785818</v>
      </c>
      <c r="AH109" s="22">
        <v>0</v>
      </c>
      <c r="AI109" s="22">
        <v>4429.0380390411028</v>
      </c>
      <c r="AJ109" s="22">
        <v>2.4435483076109068</v>
      </c>
      <c r="AK109" s="22">
        <v>1.2468405424591342</v>
      </c>
      <c r="AL109" s="22">
        <v>1.3056213455498304</v>
      </c>
      <c r="AM109" s="22">
        <v>5.3800460070887777</v>
      </c>
      <c r="AN109" s="22">
        <v>467.07872099603895</v>
      </c>
      <c r="AO109" s="22">
        <v>0</v>
      </c>
      <c r="AP109" s="22">
        <v>5.4377529451490823</v>
      </c>
      <c r="AQ109" s="22">
        <v>137.15577240951706</v>
      </c>
      <c r="AR109" s="22">
        <v>60.78273212387144</v>
      </c>
      <c r="AS109" s="22">
        <v>11.27440134589788</v>
      </c>
      <c r="AT109" s="22">
        <v>6.2718023659796724</v>
      </c>
      <c r="AU109" s="22">
        <v>0</v>
      </c>
      <c r="AV109" s="22">
        <v>48.097337749888872</v>
      </c>
      <c r="AW109" s="22">
        <v>240.67933045592994</v>
      </c>
      <c r="AX109" s="22">
        <v>5.6526569810431893</v>
      </c>
      <c r="AY109" s="22">
        <v>0.30244113210681917</v>
      </c>
      <c r="AZ109" s="22">
        <v>898.04299944101035</v>
      </c>
      <c r="BA109" s="22">
        <v>386.1245228426186</v>
      </c>
      <c r="BB109" s="22">
        <v>1.3648409915962345</v>
      </c>
      <c r="BC109" s="22">
        <v>2716.5171819779484</v>
      </c>
      <c r="BD109" s="22">
        <v>88734.508682617889</v>
      </c>
    </row>
    <row r="110" spans="1:56" x14ac:dyDescent="0.3">
      <c r="A110" s="23" t="s">
        <v>45</v>
      </c>
      <c r="B110" s="22">
        <v>187.06117912386716</v>
      </c>
      <c r="C110" s="22">
        <v>0.39985144698256331</v>
      </c>
      <c r="D110" s="22">
        <v>22.484060841742277</v>
      </c>
      <c r="E110" s="22">
        <v>140.23143550780318</v>
      </c>
      <c r="F110" s="22">
        <v>0</v>
      </c>
      <c r="G110" s="22">
        <v>11.981098656342319</v>
      </c>
      <c r="H110" s="22">
        <v>0</v>
      </c>
      <c r="I110" s="22">
        <v>7.5974528827062864</v>
      </c>
      <c r="J110" s="22">
        <v>27.123386310298471</v>
      </c>
      <c r="K110" s="22">
        <v>6.5465329328980353</v>
      </c>
      <c r="L110" s="22">
        <v>0</v>
      </c>
      <c r="M110" s="22">
        <v>0.59544340534843154</v>
      </c>
      <c r="N110" s="22">
        <v>173.96319119828749</v>
      </c>
      <c r="O110" s="22">
        <v>6.6873533520603123</v>
      </c>
      <c r="P110" s="22">
        <v>3.0200388838265733E-5</v>
      </c>
      <c r="Q110" s="22">
        <v>1.3175517354820963</v>
      </c>
      <c r="R110" s="22">
        <v>505.21252121341809</v>
      </c>
      <c r="S110" s="22">
        <v>813.3796488997574</v>
      </c>
      <c r="T110" s="22">
        <v>4.1505403876432609</v>
      </c>
      <c r="U110" s="22">
        <v>0.36882532111384803</v>
      </c>
      <c r="V110" s="22">
        <v>365.97413492660638</v>
      </c>
      <c r="W110" s="22">
        <v>144.66850905985436</v>
      </c>
      <c r="X110" s="22">
        <v>33.375064925376236</v>
      </c>
      <c r="Y110" s="22">
        <v>215.26699023707278</v>
      </c>
      <c r="Z110" s="22">
        <v>13.330771713515118</v>
      </c>
      <c r="AA110" s="22">
        <v>0</v>
      </c>
      <c r="AB110" s="22">
        <v>4.0544211727964221</v>
      </c>
      <c r="AC110" s="22">
        <v>1.2674105590380519E-2</v>
      </c>
      <c r="AD110" s="22">
        <v>3.8285701189916067E-2</v>
      </c>
      <c r="AE110" s="22">
        <v>3.9255593868370879</v>
      </c>
      <c r="AF110" s="22">
        <v>5.1524493654008117</v>
      </c>
      <c r="AG110" s="22">
        <v>363.09643161183095</v>
      </c>
      <c r="AH110" s="22">
        <v>2.4418676421132962E-7</v>
      </c>
      <c r="AI110" s="22">
        <v>199.26862843182246</v>
      </c>
      <c r="AJ110" s="22">
        <v>3.3078703044438315E-2</v>
      </c>
      <c r="AK110" s="22">
        <v>141.29376258822481</v>
      </c>
      <c r="AL110" s="22">
        <v>1.7391555653950368</v>
      </c>
      <c r="AM110" s="22">
        <v>1.0526452408197202</v>
      </c>
      <c r="AN110" s="22">
        <v>82.584967509110285</v>
      </c>
      <c r="AO110" s="22">
        <v>9531.9739118940015</v>
      </c>
      <c r="AP110" s="22">
        <v>2.3380453517602708</v>
      </c>
      <c r="AQ110" s="22">
        <v>1.301963899023568</v>
      </c>
      <c r="AR110" s="22">
        <v>0.19184468239881067</v>
      </c>
      <c r="AS110" s="22">
        <v>49.924494818090977</v>
      </c>
      <c r="AT110" s="22">
        <v>4.6859685234747719</v>
      </c>
      <c r="AU110" s="22">
        <v>0.2962104840731094</v>
      </c>
      <c r="AV110" s="22">
        <v>0</v>
      </c>
      <c r="AW110" s="22">
        <v>1.7041851554661811</v>
      </c>
      <c r="AX110" s="22">
        <v>1.0262691124764021</v>
      </c>
      <c r="AY110" s="22">
        <v>9511.3335880668528</v>
      </c>
      <c r="AZ110" s="22">
        <v>2890.3217790376357</v>
      </c>
      <c r="BA110" s="22">
        <v>1802.451723633239</v>
      </c>
      <c r="BB110" s="22">
        <v>12.217592971117302</v>
      </c>
      <c r="BC110" s="22">
        <v>11659.112458083284</v>
      </c>
      <c r="BD110" s="22">
        <v>38952.847669617702</v>
      </c>
    </row>
    <row r="111" spans="1:56" x14ac:dyDescent="0.3">
      <c r="A111" s="23" t="s">
        <v>46</v>
      </c>
      <c r="B111" s="22">
        <v>21.253125659383215</v>
      </c>
      <c r="C111" s="22">
        <v>55.057152593193386</v>
      </c>
      <c r="D111" s="22">
        <v>24.967118638035718</v>
      </c>
      <c r="E111" s="22">
        <v>108.15174054295277</v>
      </c>
      <c r="F111" s="22">
        <v>0</v>
      </c>
      <c r="G111" s="22">
        <v>5.8386298685267013</v>
      </c>
      <c r="H111" s="22">
        <v>0</v>
      </c>
      <c r="I111" s="22">
        <v>17.965648728442353</v>
      </c>
      <c r="J111" s="22">
        <v>3459.3986705806578</v>
      </c>
      <c r="K111" s="22">
        <v>92.93435399437827</v>
      </c>
      <c r="L111" s="22">
        <v>3.4920589559012929</v>
      </c>
      <c r="M111" s="22">
        <v>3.0890515749548078</v>
      </c>
      <c r="N111" s="22">
        <v>6.4429717970720128</v>
      </c>
      <c r="O111" s="22">
        <v>159.31942788022013</v>
      </c>
      <c r="P111" s="22">
        <v>121.46519359204754</v>
      </c>
      <c r="Q111" s="22">
        <v>631.12884960786675</v>
      </c>
      <c r="R111" s="22">
        <v>1337.5179074293349</v>
      </c>
      <c r="S111" s="22">
        <v>451.92711977377917</v>
      </c>
      <c r="T111" s="22">
        <v>9.9528607270361462</v>
      </c>
      <c r="U111" s="22">
        <v>15.791631668605467</v>
      </c>
      <c r="V111" s="22">
        <v>73.937808473053394</v>
      </c>
      <c r="W111" s="22">
        <v>0.10017889596228544</v>
      </c>
      <c r="X111" s="22">
        <v>6.9269144954992941</v>
      </c>
      <c r="Y111" s="22">
        <v>119.6131235492621</v>
      </c>
      <c r="Z111" s="22">
        <v>66.425792670088498</v>
      </c>
      <c r="AA111" s="22">
        <v>0</v>
      </c>
      <c r="AB111" s="22">
        <v>14.676957664305764</v>
      </c>
      <c r="AC111" s="22">
        <v>739.00834578646527</v>
      </c>
      <c r="AD111" s="22">
        <v>0.28714275892437052</v>
      </c>
      <c r="AE111" s="22">
        <v>5.3086934561667327</v>
      </c>
      <c r="AF111" s="22">
        <v>0</v>
      </c>
      <c r="AG111" s="22">
        <v>275.86070177860046</v>
      </c>
      <c r="AH111" s="22">
        <v>6.339165918533804E-6</v>
      </c>
      <c r="AI111" s="22">
        <v>783.32753067339115</v>
      </c>
      <c r="AJ111" s="22">
        <v>0.47242397980165385</v>
      </c>
      <c r="AK111" s="22">
        <v>2509.7731160278609</v>
      </c>
      <c r="AL111" s="22">
        <v>38.334219813612059</v>
      </c>
      <c r="AM111" s="22">
        <v>16.167595861019759</v>
      </c>
      <c r="AN111" s="22">
        <v>460.7392106960599</v>
      </c>
      <c r="AO111" s="22">
        <v>11.450822448997341</v>
      </c>
      <c r="AP111" s="22">
        <v>282.40716806609674</v>
      </c>
      <c r="AQ111" s="22">
        <v>460.63194008154147</v>
      </c>
      <c r="AR111" s="22">
        <v>11.636635228579127</v>
      </c>
      <c r="AS111" s="22">
        <v>36.366039168858435</v>
      </c>
      <c r="AT111" s="22">
        <v>1.6422603088675864</v>
      </c>
      <c r="AU111" s="22">
        <v>4.4391278347947063</v>
      </c>
      <c r="AV111" s="22">
        <v>48.78307207197166</v>
      </c>
      <c r="AW111" s="22">
        <v>0</v>
      </c>
      <c r="AX111" s="22">
        <v>351.58125898077776</v>
      </c>
      <c r="AY111" s="22">
        <v>21.982213974548745</v>
      </c>
      <c r="AZ111" s="22">
        <v>406.07845292995029</v>
      </c>
      <c r="BA111" s="22">
        <v>378.1838571242609</v>
      </c>
      <c r="BB111" s="22">
        <v>2.2648925637195054</v>
      </c>
      <c r="BC111" s="22">
        <v>1072.0543776415095</v>
      </c>
      <c r="BD111" s="22">
        <v>14726.1553949561</v>
      </c>
    </row>
    <row r="112" spans="1:56" x14ac:dyDescent="0.3">
      <c r="A112" s="23" t="s">
        <v>47</v>
      </c>
      <c r="B112" s="22">
        <v>1.5431719619844835</v>
      </c>
      <c r="C112" s="22">
        <v>163.80048563548203</v>
      </c>
      <c r="D112" s="22">
        <v>4.7165582247978319</v>
      </c>
      <c r="E112" s="22">
        <v>6.5220664448617907</v>
      </c>
      <c r="F112" s="22">
        <v>0</v>
      </c>
      <c r="G112" s="22">
        <v>9.0711069837105751E-2</v>
      </c>
      <c r="H112" s="22">
        <v>0</v>
      </c>
      <c r="I112" s="22">
        <v>804.75291957125853</v>
      </c>
      <c r="J112" s="22">
        <v>17567.069438183677</v>
      </c>
      <c r="K112" s="22">
        <v>94.964778182685819</v>
      </c>
      <c r="L112" s="22">
        <v>0</v>
      </c>
      <c r="M112" s="22">
        <v>0</v>
      </c>
      <c r="N112" s="22">
        <v>9.9114042799127069E-2</v>
      </c>
      <c r="O112" s="22">
        <v>0.12633306224143481</v>
      </c>
      <c r="P112" s="22">
        <v>3.7849475622830121E-2</v>
      </c>
      <c r="Q112" s="22">
        <v>0.10343139981236904</v>
      </c>
      <c r="R112" s="22">
        <v>3.7388251278785054</v>
      </c>
      <c r="S112" s="22">
        <v>12620.211059252912</v>
      </c>
      <c r="T112" s="22">
        <v>2.772760508380006E-3</v>
      </c>
      <c r="U112" s="22">
        <v>9.5706164893772608E-2</v>
      </c>
      <c r="V112" s="22">
        <v>8462.9955461489717</v>
      </c>
      <c r="W112" s="22">
        <v>52.43764567715634</v>
      </c>
      <c r="X112" s="22">
        <v>1.0868792036257385E-2</v>
      </c>
      <c r="Y112" s="22">
        <v>199.7753474808535</v>
      </c>
      <c r="Z112" s="22">
        <v>39.005572579982974</v>
      </c>
      <c r="AA112" s="22">
        <v>0</v>
      </c>
      <c r="AB112" s="22">
        <v>9.6063201570015834E-3</v>
      </c>
      <c r="AC112" s="22">
        <v>6.6220779908853014E-2</v>
      </c>
      <c r="AD112" s="22">
        <v>0</v>
      </c>
      <c r="AE112" s="22">
        <v>4871.8133561766917</v>
      </c>
      <c r="AF112" s="22">
        <v>0</v>
      </c>
      <c r="AG112" s="22">
        <v>50305.800727300906</v>
      </c>
      <c r="AH112" s="22">
        <v>1.3030838495595543</v>
      </c>
      <c r="AI112" s="22">
        <v>65.058521758691811</v>
      </c>
      <c r="AJ112" s="22">
        <v>8.0545332712926215E-2</v>
      </c>
      <c r="AK112" s="22">
        <v>5.318711482177349E-2</v>
      </c>
      <c r="AL112" s="22">
        <v>2411.9090257256194</v>
      </c>
      <c r="AM112" s="22">
        <v>15.389607244035528</v>
      </c>
      <c r="AN112" s="22">
        <v>6912.4973761288074</v>
      </c>
      <c r="AO112" s="22">
        <v>45.924849982675745</v>
      </c>
      <c r="AP112" s="22">
        <v>1259.7604698359776</v>
      </c>
      <c r="AQ112" s="22">
        <v>3.6735862030578101E-3</v>
      </c>
      <c r="AR112" s="22">
        <v>0.98682232543488491</v>
      </c>
      <c r="AS112" s="22">
        <v>99.906331070692232</v>
      </c>
      <c r="AT112" s="22">
        <v>2.5255992968912849E-4</v>
      </c>
      <c r="AU112" s="22">
        <v>55.604242121742566</v>
      </c>
      <c r="AV112" s="22">
        <v>9.0755047745708708E-2</v>
      </c>
      <c r="AW112" s="22">
        <v>0.11346169088824953</v>
      </c>
      <c r="AX112" s="22">
        <v>0</v>
      </c>
      <c r="AY112" s="22">
        <v>4175.6173228450134</v>
      </c>
      <c r="AZ112" s="22">
        <v>16.368620223179665</v>
      </c>
      <c r="BA112" s="22">
        <v>2504.529098007029</v>
      </c>
      <c r="BB112" s="22">
        <v>174009.91967365867</v>
      </c>
      <c r="BC112" s="22">
        <v>6518.1352348188248</v>
      </c>
      <c r="BD112" s="22">
        <v>293293.04226674623</v>
      </c>
    </row>
    <row r="113" spans="1:65" x14ac:dyDescent="0.3">
      <c r="A113" s="23" t="s">
        <v>48</v>
      </c>
      <c r="B113" s="22">
        <v>0</v>
      </c>
      <c r="C113" s="22">
        <v>7.6092451634821225E-3</v>
      </c>
      <c r="D113" s="22">
        <v>0</v>
      </c>
      <c r="E113" s="22">
        <v>0</v>
      </c>
      <c r="F113" s="22">
        <v>0</v>
      </c>
      <c r="G113" s="22">
        <v>88.881019879115669</v>
      </c>
      <c r="H113" s="22">
        <v>0</v>
      </c>
      <c r="I113" s="22">
        <v>0</v>
      </c>
      <c r="J113" s="22">
        <v>210.97340952055126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15.293372492692429</v>
      </c>
      <c r="S113" s="22">
        <v>23.84253453843035</v>
      </c>
      <c r="T113" s="22">
        <v>0.90039930358705511</v>
      </c>
      <c r="U113" s="22">
        <v>0</v>
      </c>
      <c r="V113" s="22">
        <v>0</v>
      </c>
      <c r="W113" s="22">
        <v>0</v>
      </c>
      <c r="X113" s="22">
        <v>0</v>
      </c>
      <c r="Y113" s="22">
        <v>126.29392788688462</v>
      </c>
      <c r="Z113" s="22">
        <v>7.1405537488169385E-2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23.41233292100685</v>
      </c>
      <c r="AH113" s="22">
        <v>0</v>
      </c>
      <c r="AI113" s="22">
        <v>4.2073913286792726</v>
      </c>
      <c r="AJ113" s="22">
        <v>0</v>
      </c>
      <c r="AK113" s="22">
        <v>0</v>
      </c>
      <c r="AL113" s="22">
        <v>10.307279568473264</v>
      </c>
      <c r="AM113" s="22">
        <v>0</v>
      </c>
      <c r="AN113" s="22">
        <v>0</v>
      </c>
      <c r="AO113" s="22">
        <v>0</v>
      </c>
      <c r="AP113" s="22">
        <v>0</v>
      </c>
      <c r="AQ113" s="22">
        <v>4.5263843647279911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v>0</v>
      </c>
      <c r="AX113" s="22">
        <v>883.97945409845556</v>
      </c>
      <c r="AY113" s="22">
        <v>0</v>
      </c>
      <c r="AZ113" s="22">
        <v>0.75797427831759667</v>
      </c>
      <c r="BA113" s="22">
        <v>0</v>
      </c>
      <c r="BB113" s="22">
        <v>0</v>
      </c>
      <c r="BC113" s="22">
        <v>2794.6258007963147</v>
      </c>
      <c r="BD113" s="22">
        <v>4188.080295759888</v>
      </c>
    </row>
    <row r="114" spans="1:65" x14ac:dyDescent="0.3">
      <c r="A114" s="23" t="s">
        <v>49</v>
      </c>
      <c r="B114" s="22">
        <v>405.18365681987615</v>
      </c>
      <c r="C114" s="22">
        <v>514.78619344089702</v>
      </c>
      <c r="D114" s="22">
        <v>956.32589921457031</v>
      </c>
      <c r="E114" s="22">
        <v>94.92275972761513</v>
      </c>
      <c r="F114" s="22">
        <v>0</v>
      </c>
      <c r="G114" s="22">
        <v>122.65684881108251</v>
      </c>
      <c r="H114" s="22">
        <v>0</v>
      </c>
      <c r="I114" s="22">
        <v>859.95786766296681</v>
      </c>
      <c r="J114" s="22">
        <v>24326.932413670496</v>
      </c>
      <c r="K114" s="22">
        <v>5407.9142114511887</v>
      </c>
      <c r="L114" s="22">
        <v>912.84798850807374</v>
      </c>
      <c r="M114" s="22">
        <v>5.0406148171881604</v>
      </c>
      <c r="N114" s="22">
        <v>217.72990137920414</v>
      </c>
      <c r="O114" s="22">
        <v>148.23901941991733</v>
      </c>
      <c r="P114" s="22">
        <v>1793.6780725690451</v>
      </c>
      <c r="Q114" s="22">
        <v>276.6148686327727</v>
      </c>
      <c r="R114" s="22">
        <v>3533.8684095735935</v>
      </c>
      <c r="S114" s="22">
        <v>23294.260895302232</v>
      </c>
      <c r="T114" s="22">
        <v>27.539888019922529</v>
      </c>
      <c r="U114" s="22">
        <v>320.10136745035283</v>
      </c>
      <c r="V114" s="22">
        <v>1963.2745186887785</v>
      </c>
      <c r="W114" s="22">
        <v>8.2059373639847166</v>
      </c>
      <c r="X114" s="22">
        <v>1924.6688919257888</v>
      </c>
      <c r="Y114" s="22">
        <v>4456.6230341692017</v>
      </c>
      <c r="Z114" s="22">
        <v>3239.8212084185625</v>
      </c>
      <c r="AA114" s="22">
        <v>0</v>
      </c>
      <c r="AB114" s="22">
        <v>12.429561999777196</v>
      </c>
      <c r="AC114" s="22">
        <v>24.798898523636364</v>
      </c>
      <c r="AD114" s="22">
        <v>274.62736470907748</v>
      </c>
      <c r="AE114" s="22">
        <v>536.50800316286393</v>
      </c>
      <c r="AF114" s="22">
        <v>21.205240866951677</v>
      </c>
      <c r="AG114" s="22">
        <v>1209.962786179253</v>
      </c>
      <c r="AH114" s="22">
        <v>1.6264282480978842</v>
      </c>
      <c r="AI114" s="22">
        <v>3286.9964159835927</v>
      </c>
      <c r="AJ114" s="22">
        <v>4.3432140285518654</v>
      </c>
      <c r="AK114" s="22">
        <v>107.16610938094836</v>
      </c>
      <c r="AL114" s="22">
        <v>587.32293432590279</v>
      </c>
      <c r="AM114" s="22">
        <v>980.05337364664172</v>
      </c>
      <c r="AN114" s="22">
        <v>2852.3850520383403</v>
      </c>
      <c r="AO114" s="22">
        <v>63.929304324523272</v>
      </c>
      <c r="AP114" s="22">
        <v>954.38858444555842</v>
      </c>
      <c r="AQ114" s="22">
        <v>346.2188636695094</v>
      </c>
      <c r="AR114" s="22">
        <v>917.58673955245979</v>
      </c>
      <c r="AS114" s="22">
        <v>3592.5823739144112</v>
      </c>
      <c r="AT114" s="22">
        <v>244.66400812378217</v>
      </c>
      <c r="AU114" s="22">
        <v>51.855030706217811</v>
      </c>
      <c r="AV114" s="22">
        <v>5947.1336705816475</v>
      </c>
      <c r="AW114" s="22">
        <v>5681.7782151414085</v>
      </c>
      <c r="AX114" s="22">
        <v>250.75034322160818</v>
      </c>
      <c r="AY114" s="22">
        <v>752.31034243006093</v>
      </c>
      <c r="AZ114" s="22">
        <v>0</v>
      </c>
      <c r="BA114" s="22">
        <v>24711.091885675571</v>
      </c>
      <c r="BB114" s="22">
        <v>153.7898952169034</v>
      </c>
      <c r="BC114" s="22">
        <v>5600.4545545795036</v>
      </c>
      <c r="BD114" s="22">
        <v>133979.15366171414</v>
      </c>
    </row>
    <row r="115" spans="1:65" x14ac:dyDescent="0.3">
      <c r="A115" s="23" t="s">
        <v>50</v>
      </c>
      <c r="B115" s="22">
        <v>440.8583379242051</v>
      </c>
      <c r="C115" s="22">
        <v>33.885968860278069</v>
      </c>
      <c r="D115" s="22">
        <v>16.539473289966367</v>
      </c>
      <c r="E115" s="22">
        <v>45.559994491184653</v>
      </c>
      <c r="F115" s="22">
        <v>0</v>
      </c>
      <c r="G115" s="22">
        <v>0</v>
      </c>
      <c r="H115" s="22">
        <v>2.8460985753512191</v>
      </c>
      <c r="I115" s="22">
        <v>7907.4894506959936</v>
      </c>
      <c r="J115" s="22">
        <v>3778.731183558039</v>
      </c>
      <c r="K115" s="22">
        <v>1556.1586459043469</v>
      </c>
      <c r="L115" s="22">
        <v>0</v>
      </c>
      <c r="M115" s="22">
        <v>0</v>
      </c>
      <c r="N115" s="22">
        <v>111.34127725355562</v>
      </c>
      <c r="O115" s="22">
        <v>35.977053257795092</v>
      </c>
      <c r="P115" s="22">
        <v>0</v>
      </c>
      <c r="Q115" s="22">
        <v>93.614584520058997</v>
      </c>
      <c r="R115" s="22">
        <v>19807.232039883791</v>
      </c>
      <c r="S115" s="22">
        <v>10011.317626711094</v>
      </c>
      <c r="T115" s="22">
        <v>0</v>
      </c>
      <c r="U115" s="22">
        <v>0</v>
      </c>
      <c r="V115" s="22">
        <v>683.80611858221039</v>
      </c>
      <c r="W115" s="22">
        <v>17.7544901675974</v>
      </c>
      <c r="X115" s="22">
        <v>33.751465146887178</v>
      </c>
      <c r="Y115" s="22">
        <v>1099.1804862759548</v>
      </c>
      <c r="Z115" s="22">
        <v>14291.92251604456</v>
      </c>
      <c r="AA115" s="22">
        <v>0</v>
      </c>
      <c r="AB115" s="22">
        <v>0</v>
      </c>
      <c r="AC115" s="22">
        <v>19.208026963641608</v>
      </c>
      <c r="AD115" s="22">
        <v>0</v>
      </c>
      <c r="AE115" s="22">
        <v>97.048015977217105</v>
      </c>
      <c r="AF115" s="22">
        <v>0</v>
      </c>
      <c r="AG115" s="22">
        <v>2935.0279471881622</v>
      </c>
      <c r="AH115" s="22">
        <v>0</v>
      </c>
      <c r="AI115" s="22">
        <v>219.28319732401218</v>
      </c>
      <c r="AJ115" s="22">
        <v>21.520594142542301</v>
      </c>
      <c r="AK115" s="22">
        <v>9.4636812741829761</v>
      </c>
      <c r="AL115" s="22">
        <v>387.27743865781036</v>
      </c>
      <c r="AM115" s="22">
        <v>152.92085851979252</v>
      </c>
      <c r="AN115" s="22">
        <v>9.0341660827547354</v>
      </c>
      <c r="AO115" s="22">
        <v>10.606066146582929</v>
      </c>
      <c r="AP115" s="22">
        <v>204.84915549432452</v>
      </c>
      <c r="AQ115" s="22">
        <v>4.6305145063370183</v>
      </c>
      <c r="AR115" s="22">
        <v>27.432480691783187</v>
      </c>
      <c r="AS115" s="22">
        <v>209.19272874542762</v>
      </c>
      <c r="AT115" s="22">
        <v>0</v>
      </c>
      <c r="AU115" s="22">
        <v>0</v>
      </c>
      <c r="AV115" s="22">
        <v>34.276029629111648</v>
      </c>
      <c r="AW115" s="22">
        <v>60.605579871089539</v>
      </c>
      <c r="AX115" s="22">
        <v>102.56446160908878</v>
      </c>
      <c r="AY115" s="22">
        <v>197.5007692860689</v>
      </c>
      <c r="AZ115" s="22">
        <v>3910.9411602899022</v>
      </c>
      <c r="BA115" s="22">
        <v>0</v>
      </c>
      <c r="BB115" s="22">
        <v>73.980629130679588</v>
      </c>
      <c r="BC115" s="22">
        <v>8197.3503332018954</v>
      </c>
      <c r="BD115" s="22">
        <v>76852.680645875269</v>
      </c>
    </row>
    <row r="116" spans="1:65" x14ac:dyDescent="0.3">
      <c r="A116" s="23" t="s">
        <v>229</v>
      </c>
      <c r="B116" s="22">
        <v>1037.4214771671034</v>
      </c>
      <c r="C116" s="22">
        <v>39.93069567588087</v>
      </c>
      <c r="D116" s="22">
        <v>12985.706628271173</v>
      </c>
      <c r="E116" s="22">
        <v>4751.7572917620091</v>
      </c>
      <c r="F116" s="22">
        <v>0</v>
      </c>
      <c r="G116" s="22">
        <v>474.70354585237396</v>
      </c>
      <c r="H116" s="22">
        <v>20.921962948810581</v>
      </c>
      <c r="I116" s="22">
        <v>6535.4347909569706</v>
      </c>
      <c r="J116" s="22">
        <v>44555.563804622565</v>
      </c>
      <c r="K116" s="22">
        <v>2307.5379848211728</v>
      </c>
      <c r="L116" s="22">
        <v>0</v>
      </c>
      <c r="M116" s="22">
        <v>0</v>
      </c>
      <c r="N116" s="22">
        <v>1.8913699322129862</v>
      </c>
      <c r="O116" s="22">
        <v>5.5037350629651369</v>
      </c>
      <c r="P116" s="22">
        <v>0.17470549664482468</v>
      </c>
      <c r="Q116" s="22">
        <v>175.34691206500088</v>
      </c>
      <c r="R116" s="22">
        <v>213.4584294955489</v>
      </c>
      <c r="S116" s="22">
        <v>81075.7637241677</v>
      </c>
      <c r="T116" s="22">
        <v>375.46822054158594</v>
      </c>
      <c r="U116" s="22">
        <v>2.1828627140023777</v>
      </c>
      <c r="V116" s="22">
        <v>22953.506273077146</v>
      </c>
      <c r="W116" s="22">
        <v>68.934826623117445</v>
      </c>
      <c r="X116" s="22">
        <v>253.04885534887509</v>
      </c>
      <c r="Y116" s="22">
        <v>3948.2856281742602</v>
      </c>
      <c r="Z116" s="22">
        <v>27421.123018657894</v>
      </c>
      <c r="AA116" s="22">
        <v>13.801515700181421</v>
      </c>
      <c r="AB116" s="22">
        <v>9.023056037426426E-2</v>
      </c>
      <c r="AC116" s="22">
        <v>5.0013801883488815</v>
      </c>
      <c r="AD116" s="22">
        <v>0.44834571130296458</v>
      </c>
      <c r="AE116" s="22">
        <v>12179.240166647654</v>
      </c>
      <c r="AF116" s="22">
        <v>101.68480732351236</v>
      </c>
      <c r="AG116" s="22">
        <v>2245.7235423520206</v>
      </c>
      <c r="AH116" s="22">
        <v>10.887246460523615</v>
      </c>
      <c r="AI116" s="22">
        <v>664554.53038395022</v>
      </c>
      <c r="AJ116" s="22">
        <v>4.756196941335566</v>
      </c>
      <c r="AK116" s="22">
        <v>3.2448850149726542</v>
      </c>
      <c r="AL116" s="22">
        <v>6968.5486981391941</v>
      </c>
      <c r="AM116" s="22">
        <v>372.02892080272699</v>
      </c>
      <c r="AN116" s="22">
        <v>299.77789044783219</v>
      </c>
      <c r="AO116" s="22">
        <v>1942.9126951470735</v>
      </c>
      <c r="AP116" s="22">
        <v>4856.7727166947589</v>
      </c>
      <c r="AQ116" s="22">
        <v>133.88261357081825</v>
      </c>
      <c r="AR116" s="22">
        <v>7.9318218166342183</v>
      </c>
      <c r="AS116" s="22">
        <v>20850.897289040691</v>
      </c>
      <c r="AT116" s="22">
        <v>1.1657653698723008E-3</v>
      </c>
      <c r="AU116" s="22">
        <v>2411.5111762855681</v>
      </c>
      <c r="AV116" s="22">
        <v>2459.4618383767756</v>
      </c>
      <c r="AW116" s="22">
        <v>1844.7390743189096</v>
      </c>
      <c r="AX116" s="22">
        <v>8796.9391732413551</v>
      </c>
      <c r="AY116" s="22">
        <v>174114.42959623595</v>
      </c>
      <c r="AZ116" s="22">
        <v>24903.514680471071</v>
      </c>
      <c r="BA116" s="22">
        <v>741843.34761845914</v>
      </c>
      <c r="BB116" s="22">
        <v>0</v>
      </c>
      <c r="BC116" s="22">
        <v>12514.262020044065</v>
      </c>
      <c r="BD116" s="22">
        <v>1892644.0344331434</v>
      </c>
    </row>
    <row r="117" spans="1:65" x14ac:dyDescent="0.3">
      <c r="A117" s="23" t="s">
        <v>51</v>
      </c>
      <c r="B117" s="22">
        <v>77.267204034142111</v>
      </c>
      <c r="C117" s="22">
        <v>38.38461344057604</v>
      </c>
      <c r="D117" s="22">
        <v>72.066056907521627</v>
      </c>
      <c r="E117" s="22">
        <v>14.357267627497984</v>
      </c>
      <c r="F117" s="22">
        <v>0</v>
      </c>
      <c r="G117" s="22">
        <v>22.089215549654945</v>
      </c>
      <c r="H117" s="22">
        <v>0</v>
      </c>
      <c r="I117" s="22">
        <v>556.4114638579963</v>
      </c>
      <c r="J117" s="22">
        <v>92843.640764956959</v>
      </c>
      <c r="K117" s="22">
        <v>187.3283472811849</v>
      </c>
      <c r="L117" s="22">
        <v>16.483595939184902</v>
      </c>
      <c r="M117" s="22">
        <v>5.8849058841813866</v>
      </c>
      <c r="N117" s="22">
        <v>40.35679442372701</v>
      </c>
      <c r="O117" s="22">
        <v>2.4054978237259896</v>
      </c>
      <c r="P117" s="22">
        <v>0.33194375435632567</v>
      </c>
      <c r="Q117" s="22">
        <v>5.4798041635646557</v>
      </c>
      <c r="R117" s="22">
        <v>712.32883869494697</v>
      </c>
      <c r="S117" s="22">
        <v>1204.0090856301997</v>
      </c>
      <c r="T117" s="22">
        <v>0.72480188712660332</v>
      </c>
      <c r="U117" s="22">
        <v>97.010590835998684</v>
      </c>
      <c r="V117" s="22">
        <v>130.10744878176354</v>
      </c>
      <c r="W117" s="22">
        <v>1.2936570209477922</v>
      </c>
      <c r="X117" s="22">
        <v>1.7123806901219498</v>
      </c>
      <c r="Y117" s="22">
        <v>91.456016228440134</v>
      </c>
      <c r="Z117" s="22">
        <v>396.29003854061187</v>
      </c>
      <c r="AA117" s="22">
        <v>0</v>
      </c>
      <c r="AB117" s="22">
        <v>0.47895770052798836</v>
      </c>
      <c r="AC117" s="22">
        <v>2.0717059348996143</v>
      </c>
      <c r="AD117" s="22">
        <v>0.19540111390306536</v>
      </c>
      <c r="AE117" s="22">
        <v>16.644116013511251</v>
      </c>
      <c r="AF117" s="22">
        <v>5.7957289619660157</v>
      </c>
      <c r="AG117" s="22">
        <v>48.985584976661194</v>
      </c>
      <c r="AH117" s="22">
        <v>1.2044560638799341E-3</v>
      </c>
      <c r="AI117" s="22">
        <v>1200.3706592558415</v>
      </c>
      <c r="AJ117" s="22">
        <v>18.032621586664796</v>
      </c>
      <c r="AK117" s="22">
        <v>79.804860869886852</v>
      </c>
      <c r="AL117" s="22">
        <v>390.97124852765461</v>
      </c>
      <c r="AM117" s="22">
        <v>274.92441926762729</v>
      </c>
      <c r="AN117" s="22">
        <v>55.477919702552313</v>
      </c>
      <c r="AO117" s="22">
        <v>0.31355574193569519</v>
      </c>
      <c r="AP117" s="22">
        <v>179.32312016298781</v>
      </c>
      <c r="AQ117" s="22">
        <v>3.2966356391537173</v>
      </c>
      <c r="AR117" s="22">
        <v>218.89338643765717</v>
      </c>
      <c r="AS117" s="22">
        <v>207.06404804797617</v>
      </c>
      <c r="AT117" s="22">
        <v>1.4122337844003559</v>
      </c>
      <c r="AU117" s="22">
        <v>16.208132764812401</v>
      </c>
      <c r="AV117" s="22">
        <v>91.796484740921073</v>
      </c>
      <c r="AW117" s="22">
        <v>6.0476660518210492</v>
      </c>
      <c r="AX117" s="22">
        <v>16.500601892321143</v>
      </c>
      <c r="AY117" s="22">
        <v>21138.455147634359</v>
      </c>
      <c r="AZ117" s="22">
        <v>426.4094247253891</v>
      </c>
      <c r="BA117" s="22">
        <v>1675.1224265173439</v>
      </c>
      <c r="BB117" s="22">
        <v>31.20082877412711</v>
      </c>
      <c r="BC117" s="22">
        <v>0</v>
      </c>
      <c r="BD117" s="22">
        <v>122623.21845523739</v>
      </c>
    </row>
    <row r="118" spans="1:65" x14ac:dyDescent="0.3">
      <c r="A118" s="23" t="s">
        <v>52</v>
      </c>
      <c r="B118" s="22">
        <v>108300.45275560858</v>
      </c>
      <c r="C118" s="22">
        <v>91286.178627612811</v>
      </c>
      <c r="D118" s="22">
        <v>209772.4341581366</v>
      </c>
      <c r="E118" s="22">
        <v>41093.724798448406</v>
      </c>
      <c r="F118" s="22">
        <v>22.06783196507989</v>
      </c>
      <c r="G118" s="22">
        <v>6986.8578283001634</v>
      </c>
      <c r="H118" s="22">
        <v>853.62080331687139</v>
      </c>
      <c r="I118" s="22">
        <v>53076.342579440272</v>
      </c>
      <c r="J118" s="22">
        <v>492285.46248944988</v>
      </c>
      <c r="K118" s="22">
        <v>43808.573915395471</v>
      </c>
      <c r="L118" s="22">
        <v>61174.702552451454</v>
      </c>
      <c r="M118" s="22">
        <v>11139.022538099827</v>
      </c>
      <c r="N118" s="22">
        <v>34069.230371445192</v>
      </c>
      <c r="O118" s="22">
        <v>40435.473689516162</v>
      </c>
      <c r="P118" s="22">
        <v>9271.8726751182367</v>
      </c>
      <c r="Q118" s="22">
        <v>20789.467971479127</v>
      </c>
      <c r="R118" s="22">
        <v>458249.31140736514</v>
      </c>
      <c r="S118" s="22">
        <v>1029648.9226807152</v>
      </c>
      <c r="T118" s="22">
        <v>9598.1649860816742</v>
      </c>
      <c r="U118" s="22">
        <v>96429.017162333766</v>
      </c>
      <c r="V118" s="22">
        <v>329556.16803720791</v>
      </c>
      <c r="W118" s="22">
        <v>9269.1766309160721</v>
      </c>
      <c r="X118" s="22">
        <v>15217.575605694921</v>
      </c>
      <c r="Y118" s="22">
        <v>221631.14392819046</v>
      </c>
      <c r="Z118" s="22">
        <v>645896.17723543034</v>
      </c>
      <c r="AA118" s="22">
        <v>210.46367027214586</v>
      </c>
      <c r="AB118" s="22">
        <v>892.86149781901599</v>
      </c>
      <c r="AC118" s="22">
        <v>17500.077838414887</v>
      </c>
      <c r="AD118" s="22">
        <v>51345.602581454019</v>
      </c>
      <c r="AE118" s="22">
        <v>41832.768373822211</v>
      </c>
      <c r="AF118" s="22">
        <v>7558.8546424629558</v>
      </c>
      <c r="AG118" s="22">
        <v>138804.96903108497</v>
      </c>
      <c r="AH118" s="22">
        <v>2457.5955108953262</v>
      </c>
      <c r="AI118" s="22">
        <v>1143427.6900805596</v>
      </c>
      <c r="AJ118" s="22">
        <v>4274.5523044513402</v>
      </c>
      <c r="AK118" s="22">
        <v>8400.8166966773861</v>
      </c>
      <c r="AL118" s="22">
        <v>38819.570327948997</v>
      </c>
      <c r="AM118" s="22">
        <v>19705.575302607169</v>
      </c>
      <c r="AN118" s="22">
        <v>124321.63955082236</v>
      </c>
      <c r="AO118" s="22">
        <v>38595.671870887214</v>
      </c>
      <c r="AP118" s="22">
        <v>49437.82456600439</v>
      </c>
      <c r="AQ118" s="22">
        <v>27923.548378326268</v>
      </c>
      <c r="AR118" s="22">
        <v>31086.841838835004</v>
      </c>
      <c r="AS118" s="22">
        <v>88880.997635537118</v>
      </c>
      <c r="AT118" s="22">
        <v>23112.472621900994</v>
      </c>
      <c r="AU118" s="22">
        <v>30244.018025392335</v>
      </c>
      <c r="AV118" s="22">
        <v>80836.539101786926</v>
      </c>
      <c r="AW118" s="22">
        <v>63252.921277027621</v>
      </c>
      <c r="AX118" s="22">
        <v>58363.642653526644</v>
      </c>
      <c r="AY118" s="22">
        <v>560127.21147904918</v>
      </c>
      <c r="AZ118" s="22">
        <v>329968.88447106368</v>
      </c>
      <c r="BA118" s="22">
        <v>1929216.9427656406</v>
      </c>
      <c r="BB118" s="22">
        <v>235968.89576728994</v>
      </c>
      <c r="BC118" s="22">
        <v>669154.14770936768</v>
      </c>
      <c r="BD118" s="22">
        <v>9855584.7408306468</v>
      </c>
    </row>
    <row r="121" spans="1:65" x14ac:dyDescent="0.3">
      <c r="A121" s="7" t="s">
        <v>343</v>
      </c>
      <c r="BF121" s="7" t="s">
        <v>344</v>
      </c>
    </row>
    <row r="122" spans="1:65" x14ac:dyDescent="0.3">
      <c r="A122" s="6" t="s">
        <v>86</v>
      </c>
      <c r="BF122" s="6" t="s">
        <v>86</v>
      </c>
    </row>
    <row r="123" spans="1:65" x14ac:dyDescent="0.3">
      <c r="A123" s="23" t="s">
        <v>90</v>
      </c>
      <c r="B123" s="23" t="s">
        <v>1</v>
      </c>
      <c r="C123" s="23" t="s">
        <v>2</v>
      </c>
      <c r="D123" s="23" t="s">
        <v>3</v>
      </c>
      <c r="E123" s="23" t="s">
        <v>4</v>
      </c>
      <c r="F123" s="23" t="s">
        <v>5</v>
      </c>
      <c r="G123" s="23" t="s">
        <v>6</v>
      </c>
      <c r="H123" s="23" t="s">
        <v>7</v>
      </c>
      <c r="I123" s="23" t="s">
        <v>8</v>
      </c>
      <c r="J123" s="23" t="s">
        <v>9</v>
      </c>
      <c r="K123" s="23" t="s">
        <v>360</v>
      </c>
      <c r="L123" s="23" t="s">
        <v>10</v>
      </c>
      <c r="M123" s="23" t="s">
        <v>11</v>
      </c>
      <c r="N123" s="23" t="s">
        <v>12</v>
      </c>
      <c r="O123" s="23" t="s">
        <v>13</v>
      </c>
      <c r="P123" s="23" t="s">
        <v>14</v>
      </c>
      <c r="Q123" s="23" t="s">
        <v>15</v>
      </c>
      <c r="R123" s="23" t="s">
        <v>16</v>
      </c>
      <c r="S123" s="23" t="s">
        <v>17</v>
      </c>
      <c r="T123" s="23" t="s">
        <v>18</v>
      </c>
      <c r="U123" s="23" t="s">
        <v>19</v>
      </c>
      <c r="V123" s="23" t="s">
        <v>20</v>
      </c>
      <c r="W123" s="23" t="s">
        <v>21</v>
      </c>
      <c r="X123" s="23" t="s">
        <v>22</v>
      </c>
      <c r="Y123" s="23" t="s">
        <v>23</v>
      </c>
      <c r="Z123" s="23" t="s">
        <v>24</v>
      </c>
      <c r="AA123" s="23" t="s">
        <v>25</v>
      </c>
      <c r="AB123" s="23" t="s">
        <v>26</v>
      </c>
      <c r="AC123" s="23" t="s">
        <v>27</v>
      </c>
      <c r="AD123" s="23" t="s">
        <v>28</v>
      </c>
      <c r="AE123" s="23" t="s">
        <v>29</v>
      </c>
      <c r="AF123" s="23" t="s">
        <v>30</v>
      </c>
      <c r="AG123" s="23" t="s">
        <v>31</v>
      </c>
      <c r="AH123" s="23" t="s">
        <v>32</v>
      </c>
      <c r="AI123" s="23" t="s">
        <v>33</v>
      </c>
      <c r="AJ123" s="24" t="s">
        <v>34</v>
      </c>
      <c r="AK123" s="23" t="s">
        <v>35</v>
      </c>
      <c r="AL123" s="23" t="s">
        <v>361</v>
      </c>
      <c r="AM123" s="23" t="s">
        <v>36</v>
      </c>
      <c r="AN123" s="23" t="s">
        <v>37</v>
      </c>
      <c r="AO123" s="23" t="s">
        <v>38</v>
      </c>
      <c r="AP123" s="23" t="s">
        <v>197</v>
      </c>
      <c r="AQ123" s="23" t="s">
        <v>40</v>
      </c>
      <c r="AR123" s="23" t="s">
        <v>41</v>
      </c>
      <c r="AS123" s="23" t="s">
        <v>42</v>
      </c>
      <c r="AT123" s="23" t="s">
        <v>43</v>
      </c>
      <c r="AU123" s="23" t="s">
        <v>44</v>
      </c>
      <c r="AV123" s="23" t="s">
        <v>45</v>
      </c>
      <c r="AW123" s="23" t="s">
        <v>46</v>
      </c>
      <c r="AX123" s="23" t="s">
        <v>47</v>
      </c>
      <c r="AY123" s="23" t="s">
        <v>48</v>
      </c>
      <c r="AZ123" s="23" t="s">
        <v>49</v>
      </c>
      <c r="BA123" s="23" t="s">
        <v>50</v>
      </c>
      <c r="BB123" s="23" t="s">
        <v>229</v>
      </c>
      <c r="BC123" s="24" t="s">
        <v>51</v>
      </c>
      <c r="BD123" s="23" t="s">
        <v>52</v>
      </c>
      <c r="BF123" s="1" t="s">
        <v>84</v>
      </c>
      <c r="BG123" s="12" t="s">
        <v>56</v>
      </c>
      <c r="BH123" s="12" t="s">
        <v>57</v>
      </c>
      <c r="BI123" s="12" t="s">
        <v>65</v>
      </c>
      <c r="BJ123" s="12" t="s">
        <v>58</v>
      </c>
      <c r="BK123" s="12" t="s">
        <v>59</v>
      </c>
      <c r="BL123" s="12" t="s">
        <v>60</v>
      </c>
      <c r="BM123" s="12" t="s">
        <v>61</v>
      </c>
    </row>
    <row r="124" spans="1:65" x14ac:dyDescent="0.3">
      <c r="A124" s="23" t="s">
        <v>1</v>
      </c>
      <c r="B124" s="22">
        <v>0</v>
      </c>
      <c r="C124" s="22">
        <v>12.990616830737645</v>
      </c>
      <c r="D124" s="22">
        <v>149.14583511335877</v>
      </c>
      <c r="E124" s="22">
        <v>13.818220371461857</v>
      </c>
      <c r="F124" s="22">
        <v>0</v>
      </c>
      <c r="G124" s="22">
        <v>1.2053312867404895</v>
      </c>
      <c r="H124" s="22">
        <v>956.28216853002812</v>
      </c>
      <c r="I124" s="22">
        <v>733.88626076404989</v>
      </c>
      <c r="J124" s="22">
        <v>17354.523983770549</v>
      </c>
      <c r="K124" s="22">
        <v>2071.7067874278159</v>
      </c>
      <c r="L124" s="22">
        <v>0</v>
      </c>
      <c r="M124" s="22">
        <v>0</v>
      </c>
      <c r="N124" s="22">
        <v>9.0080846796681389</v>
      </c>
      <c r="O124" s="22">
        <v>9.85590698928325</v>
      </c>
      <c r="P124" s="22">
        <v>3.1641182613425897E-2</v>
      </c>
      <c r="Q124" s="22">
        <v>0.28548466151989482</v>
      </c>
      <c r="R124" s="22">
        <v>180.93895106874484</v>
      </c>
      <c r="S124" s="22">
        <v>853.70796303311874</v>
      </c>
      <c r="T124" s="22">
        <v>6.0145174984181572E-2</v>
      </c>
      <c r="U124" s="22">
        <v>1.9513942940764426</v>
      </c>
      <c r="V124" s="22">
        <v>847.76345207871441</v>
      </c>
      <c r="W124" s="22">
        <v>1263.5038398911827</v>
      </c>
      <c r="X124" s="22">
        <v>419.308377086397</v>
      </c>
      <c r="Y124" s="22">
        <v>471.90903815365493</v>
      </c>
      <c r="Z124" s="22">
        <v>800.16725064822299</v>
      </c>
      <c r="AA124" s="22">
        <v>27.052176983909725</v>
      </c>
      <c r="AB124" s="22">
        <v>5.7354227689185196E-2</v>
      </c>
      <c r="AC124" s="22">
        <v>1.2505467453168779</v>
      </c>
      <c r="AD124" s="22">
        <v>0</v>
      </c>
      <c r="AE124" s="22">
        <v>533.28565431706056</v>
      </c>
      <c r="AF124" s="22">
        <v>0</v>
      </c>
      <c r="AG124" s="22">
        <v>116.13117171081959</v>
      </c>
      <c r="AH124" s="22">
        <v>2.5583637480860793E-4</v>
      </c>
      <c r="AI124" s="22">
        <v>228.92598031092601</v>
      </c>
      <c r="AJ124" s="22">
        <v>11490.917599318958</v>
      </c>
      <c r="AK124" s="22">
        <v>15.58146933638414</v>
      </c>
      <c r="AL124" s="22">
        <v>290.32044400308996</v>
      </c>
      <c r="AM124" s="22">
        <v>678.64900859586623</v>
      </c>
      <c r="AN124" s="22">
        <v>2.4784708360142083</v>
      </c>
      <c r="AO124" s="22">
        <v>1.514386811043739E-2</v>
      </c>
      <c r="AP124" s="22">
        <v>572.05641869379042</v>
      </c>
      <c r="AQ124" s="22">
        <v>7.9609723496042589E-2</v>
      </c>
      <c r="AR124" s="22">
        <v>327.13724543189983</v>
      </c>
      <c r="AS124" s="22">
        <v>2204.7485934729657</v>
      </c>
      <c r="AT124" s="22">
        <v>2.1113356855352345E-4</v>
      </c>
      <c r="AU124" s="22">
        <v>6.1895897131114815E-5</v>
      </c>
      <c r="AV124" s="22">
        <v>950.06316371835624</v>
      </c>
      <c r="AW124" s="22">
        <v>136.7859161264935</v>
      </c>
      <c r="AX124" s="22">
        <v>4302.804516382942</v>
      </c>
      <c r="AY124" s="22">
        <v>52.328902883729803</v>
      </c>
      <c r="AZ124" s="22">
        <v>858.96401300766456</v>
      </c>
      <c r="BA124" s="22">
        <v>17721.275670833817</v>
      </c>
      <c r="BB124" s="22">
        <v>69.406679273479241</v>
      </c>
      <c r="BC124" s="22">
        <v>10804.116593106521</v>
      </c>
      <c r="BD124" s="22">
        <v>77536.483604812049</v>
      </c>
      <c r="BF124" s="12" t="s">
        <v>62</v>
      </c>
      <c r="BG124" s="13">
        <f>B124+AJ124+B158+AJ158</f>
        <v>12778.987322528044</v>
      </c>
      <c r="BH124" s="13">
        <f>SUM(C124,D124,G124,L124:U124,X124:Y124,AB124:AD124,AF124,AI124,AK124,AN124:AO124,AQ124,AT124:AW124,AZ124,AR124)+SUM(C158,D158,G158,L158:U158,X158:Y158,AB158:AD158,AF158,AI158,AK158,AN158:AO158,AQ158,AT158:AW158,AZ158,AR158)</f>
        <v>4935.9446983821936</v>
      </c>
      <c r="BI124" s="13">
        <f>SUM(F124,H124,V124:W124,AA124,AE124,AH124,AM124,AS124,AX124,BB124,AY124)+SUM(F158,H158,V158:W158,AA158,AE158,AH158,AM158,AS158,AX158,BB158,AY158)</f>
        <v>10991.999306490654</v>
      </c>
      <c r="BJ124" s="13">
        <f>SUM(E124,I124,AG124,BA124)+SUM(E158,I158,AG158,BA158)</f>
        <v>18620.657104893351</v>
      </c>
      <c r="BK124" s="13">
        <f>SUM(J124:K124,Z124,AL124,AP124)+SUM(J158:K158,Z158,AL158,AP158)</f>
        <v>21088.774884543469</v>
      </c>
      <c r="BL124" s="13">
        <f>BC124+BC158</f>
        <v>11674.469674496511</v>
      </c>
      <c r="BM124" s="13">
        <f>SUM(BG124:BL124)</f>
        <v>80090.832991334231</v>
      </c>
    </row>
    <row r="125" spans="1:65" x14ac:dyDescent="0.3">
      <c r="A125" s="23" t="s">
        <v>2</v>
      </c>
      <c r="B125" s="22">
        <v>64.913528690304389</v>
      </c>
      <c r="C125" s="22">
        <v>0</v>
      </c>
      <c r="D125" s="22">
        <v>91.513964349265407</v>
      </c>
      <c r="E125" s="22">
        <v>5.7876621736608866</v>
      </c>
      <c r="F125" s="22">
        <v>0</v>
      </c>
      <c r="G125" s="22">
        <v>66.893704181961695</v>
      </c>
      <c r="H125" s="22">
        <v>0</v>
      </c>
      <c r="I125" s="22">
        <v>90.1172194428555</v>
      </c>
      <c r="J125" s="22">
        <v>415.65387970681348</v>
      </c>
      <c r="K125" s="22">
        <v>4.7088096251480209</v>
      </c>
      <c r="L125" s="22">
        <v>605.73227752034074</v>
      </c>
      <c r="M125" s="22">
        <v>415.48302172299049</v>
      </c>
      <c r="N125" s="22">
        <v>19507.373929491823</v>
      </c>
      <c r="O125" s="22">
        <v>1175.5181389248278</v>
      </c>
      <c r="P125" s="22">
        <v>4.2283238261944444E-3</v>
      </c>
      <c r="Q125" s="22">
        <v>0.83460244756614865</v>
      </c>
      <c r="R125" s="22">
        <v>1286.4976176967946</v>
      </c>
      <c r="S125" s="22">
        <v>50834.937616335468</v>
      </c>
      <c r="T125" s="22">
        <v>216.96163839633238</v>
      </c>
      <c r="U125" s="22">
        <v>27516.678516473126</v>
      </c>
      <c r="V125" s="22">
        <v>206.84465323533027</v>
      </c>
      <c r="W125" s="22">
        <v>13.954243687279</v>
      </c>
      <c r="X125" s="22">
        <v>1.1064010532433031</v>
      </c>
      <c r="Y125" s="22">
        <v>25327.849713981122</v>
      </c>
      <c r="Z125" s="22">
        <v>1872.7817080858426</v>
      </c>
      <c r="AA125" s="22">
        <v>0</v>
      </c>
      <c r="AB125" s="22">
        <v>9.2702451011123692E-4</v>
      </c>
      <c r="AC125" s="22">
        <v>6.5346377038624857</v>
      </c>
      <c r="AD125" s="22">
        <v>333.04784859875002</v>
      </c>
      <c r="AE125" s="22">
        <v>5981.4379705131541</v>
      </c>
      <c r="AF125" s="22">
        <v>0.12606694161835216</v>
      </c>
      <c r="AG125" s="22">
        <v>18.800844046373953</v>
      </c>
      <c r="AH125" s="22">
        <v>3.4188325146590437E-5</v>
      </c>
      <c r="AI125" s="22">
        <v>5110.6050044267968</v>
      </c>
      <c r="AJ125" s="22">
        <v>16.45347106122701</v>
      </c>
      <c r="AK125" s="22">
        <v>265.61241699431798</v>
      </c>
      <c r="AL125" s="22">
        <v>103.4102521448536</v>
      </c>
      <c r="AM125" s="22">
        <v>5579.3822146473049</v>
      </c>
      <c r="AN125" s="22">
        <v>16876.833165510776</v>
      </c>
      <c r="AO125" s="22">
        <v>2625.3334762370064</v>
      </c>
      <c r="AP125" s="22">
        <v>82.854067039155765</v>
      </c>
      <c r="AQ125" s="22">
        <v>1434.1965427097159</v>
      </c>
      <c r="AR125" s="22">
        <v>128.381005899082</v>
      </c>
      <c r="AS125" s="22">
        <v>8499.8107995510363</v>
      </c>
      <c r="AT125" s="22">
        <v>817.61138031174028</v>
      </c>
      <c r="AU125" s="22">
        <v>86859.248719187453</v>
      </c>
      <c r="AV125" s="22">
        <v>332.80729900017661</v>
      </c>
      <c r="AW125" s="22">
        <v>1947.7615336054098</v>
      </c>
      <c r="AX125" s="22">
        <v>747.9581148711826</v>
      </c>
      <c r="AY125" s="22">
        <v>24842.267581728989</v>
      </c>
      <c r="AZ125" s="22">
        <v>2225.2437091568709</v>
      </c>
      <c r="BA125" s="22">
        <v>336.0437132353224</v>
      </c>
      <c r="BB125" s="22">
        <v>0.11298485810827388</v>
      </c>
      <c r="BC125" s="22">
        <v>67747.879105755899</v>
      </c>
      <c r="BD125" s="22">
        <v>362641.90196249489</v>
      </c>
      <c r="BF125" s="12" t="s">
        <v>63</v>
      </c>
      <c r="BG125" s="13">
        <f>BG130-SUM(BG126:BG129,BG124)</f>
        <v>31053.851580472547</v>
      </c>
      <c r="BH125" s="13">
        <f t="shared" ref="BH125:BM125" si="2">BH130-SUM(BH126:BH129,BH124)</f>
        <v>12595306.855058644</v>
      </c>
      <c r="BI125" s="13">
        <f t="shared" si="2"/>
        <v>1426341.558988533</v>
      </c>
      <c r="BJ125" s="13">
        <f t="shared" si="2"/>
        <v>1438658.2757482463</v>
      </c>
      <c r="BK125" s="13">
        <f t="shared" si="2"/>
        <v>1096053.2120643379</v>
      </c>
      <c r="BL125" s="13">
        <f t="shared" si="2"/>
        <v>979928.86068562279</v>
      </c>
      <c r="BM125" s="13">
        <f t="shared" si="2"/>
        <v>17567342.614125852</v>
      </c>
    </row>
    <row r="126" spans="1:65" x14ac:dyDescent="0.3">
      <c r="A126" s="23" t="s">
        <v>3</v>
      </c>
      <c r="B126" s="22">
        <v>61.807928991591162</v>
      </c>
      <c r="C126" s="22">
        <v>187.10401712027993</v>
      </c>
      <c r="D126" s="22">
        <v>0</v>
      </c>
      <c r="E126" s="22">
        <v>12.351014963865531</v>
      </c>
      <c r="F126" s="22">
        <v>0</v>
      </c>
      <c r="G126" s="22">
        <v>21.514630781238392</v>
      </c>
      <c r="H126" s="22">
        <v>0</v>
      </c>
      <c r="I126" s="22">
        <v>237.85373679676502</v>
      </c>
      <c r="J126" s="22">
        <v>2588.5058668348133</v>
      </c>
      <c r="K126" s="22">
        <v>624.34456640042481</v>
      </c>
      <c r="L126" s="22">
        <v>1.8699929673388904</v>
      </c>
      <c r="M126" s="22">
        <v>1.147209168727005</v>
      </c>
      <c r="N126" s="22">
        <v>342.20340793743549</v>
      </c>
      <c r="O126" s="22">
        <v>83.795388472317896</v>
      </c>
      <c r="P126" s="22">
        <v>42.46199733745523</v>
      </c>
      <c r="Q126" s="22">
        <v>2691.0853419065566</v>
      </c>
      <c r="R126" s="22">
        <v>101800.61825544981</v>
      </c>
      <c r="S126" s="22">
        <v>95618.3751669669</v>
      </c>
      <c r="T126" s="22">
        <v>442.77987480228251</v>
      </c>
      <c r="U126" s="22">
        <v>1683.5653282904375</v>
      </c>
      <c r="V126" s="22">
        <v>91.015406375504412</v>
      </c>
      <c r="W126" s="22">
        <v>0.77357347710828983</v>
      </c>
      <c r="X126" s="22">
        <v>135.18895851189947</v>
      </c>
      <c r="Y126" s="22">
        <v>2162.0319560475032</v>
      </c>
      <c r="Z126" s="22">
        <v>248.16951810311929</v>
      </c>
      <c r="AA126" s="22">
        <v>0</v>
      </c>
      <c r="AB126" s="22">
        <v>41.623872200129263</v>
      </c>
      <c r="AC126" s="22">
        <v>9.3919883949810448</v>
      </c>
      <c r="AD126" s="22">
        <v>24002.561573971416</v>
      </c>
      <c r="AE126" s="22">
        <v>25.559420698620517</v>
      </c>
      <c r="AF126" s="22">
        <v>0.47905437814973817</v>
      </c>
      <c r="AG126" s="22">
        <v>11.159897298310991</v>
      </c>
      <c r="AH126" s="22">
        <v>8.9392738193014244E-5</v>
      </c>
      <c r="AI126" s="22">
        <v>44888.846732465754</v>
      </c>
      <c r="AJ126" s="22">
        <v>0.36197900358201762</v>
      </c>
      <c r="AK126" s="22">
        <v>19.158707995721489</v>
      </c>
      <c r="AL126" s="22">
        <v>25.075280698808633</v>
      </c>
      <c r="AM126" s="22">
        <v>107.86632254738444</v>
      </c>
      <c r="AN126" s="22">
        <v>1914.7256564752547</v>
      </c>
      <c r="AO126" s="22">
        <v>19972.853885541557</v>
      </c>
      <c r="AP126" s="22">
        <v>102.36288837752873</v>
      </c>
      <c r="AQ126" s="22">
        <v>470.48481260974899</v>
      </c>
      <c r="AR126" s="22">
        <v>1091.9006259899413</v>
      </c>
      <c r="AS126" s="22">
        <v>119.77877240279564</v>
      </c>
      <c r="AT126" s="22">
        <v>48.489621750770098</v>
      </c>
      <c r="AU126" s="22">
        <v>76.068814199789045</v>
      </c>
      <c r="AV126" s="22">
        <v>40781.279895436332</v>
      </c>
      <c r="AW126" s="22">
        <v>354.6673944517251</v>
      </c>
      <c r="AX126" s="22">
        <v>79.999847673712594</v>
      </c>
      <c r="AY126" s="22">
        <v>172.95433261659375</v>
      </c>
      <c r="AZ126" s="22">
        <v>2319.0223234370187</v>
      </c>
      <c r="BA126" s="22">
        <v>1391.623817278881</v>
      </c>
      <c r="BB126" s="22">
        <v>15.214235739118401</v>
      </c>
      <c r="BC126" s="22">
        <v>12377.332813993427</v>
      </c>
      <c r="BD126" s="22">
        <v>359499.40779472323</v>
      </c>
      <c r="BF126" s="12" t="s">
        <v>65</v>
      </c>
      <c r="BG126" s="13">
        <f>B128+AJ128+B130+AJ130+B144+AJ144+B145+AJ145+B149+AJ149+B153+AJ153+B156+AJ156+B161+AJ161+B167+AJ167+B172+AJ172+B173+AJ173+B176+AJ176</f>
        <v>189291.12986224698</v>
      </c>
      <c r="BH126" s="13">
        <f>SUM(C128,D128,G128,L128:U128,X128:Y128,AB128:AD128,AF128,AI128,AK128,AN128:AO128,AQ128,AT128:AW128,AZ128,AR128)+SUM(C130,D130,G130,L130:U130,X130:Y130,AB130:AD130,AF130,AI130,AK130,AN130:AO130,AQ130,AT130:AW130,AZ130,AR130)+SUM(C144,D144,G144,L144:U144,X144:Y144,AB144:AD144,AF144,AI144,AK144,AN144:AO144,AQ144,AT144:AW144,AZ144,AR144)+SUM(C145,D145,G145,L145:U145,X145:Y145,AB145:AD145,AF145,AI145,AK145,AN145:AO145,AQ145,AT145:AW145,AZ145,AR145)+SUM(C149,D149,G149,L149:U149,X149:Y149,AB149:AD149,AF149,AI149,AK149,AN149:AO149,AQ149,AT149:AW149,AZ149,AR149)+SUM(C153,D153,G153,L153:U153,X153:Y153,AB153:AD153,AF153,AI153,AK153,AN153:AO153,AQ153,AT153:AW153,AZ153,AR153)+SUM(C156,D156,G156,L156:U156,X156:Y156,AB156:AD156,AF156,AI156,AK156,AN156:AO156,AQ156,AT156:AW156,AZ156,AR156)+SUM(C161,D161,G161,L161:U161,X161:Y161,AB161:AD161,AF161,AI161,AK161,AN161:AO161,AQ161,AT161:AW161,AZ161,AR161)+SUM(C167,D167,G167,L167:U167,X167:Y167,AB167:AD167,AF167,AI167,AK167,AN167:AO167,AQ167,AT167:AW167,AZ167,AR167)+SUM(C172,D172,G172,L172:U172,X172:Y172,AB172:AD172,AF172,AI172,AK172,AN172:AO172,AQ172,AT172:AW172,AZ172,AR172)+SUM(C173,D173,G173,L173:U173,X173:Y173,AB173:AD173,AF173,AI173,AK173,AN173:AO173,AQ173,AT173:AW173,AZ173,AR173)+SUM(C176,D176,G176,L176:U176,X176:Y176,AB176:AD176,AF176,AI176,AK176,AN176:AO176,AQ176,AT176:AW176,AZ176,AR176)</f>
        <v>4520042.4199357433</v>
      </c>
      <c r="BI126" s="13">
        <f>SUM(F128,H128,V128:W128,AA128,AE128,AH128,AM128,AS128,AX128,BB128,AY128)+SUM(F130,H130,V130:W130,AA130,AE130,AH130,AM130,AS130,AX130,BB130,AY130)+SUM(F144,H144,V144:W144,AA144,AE144,AH144,AM144,AS144,AX144,BB144,AY144)+SUM(F145,H145,V145:W145,AA145,AE145,AH145,AM145,AS145,AX145,BB145,AY145)+SUM(F149,H149,V149:W149,AA149,AE149,AH149,AM149,AS149,AX149,BB149,AY149)+SUM(F153,H153,V153:W153,AA153,AE153,AH153,AM153,AS153,AX153,BB153,AY153)+SUM(F156,H156,V156:W156,AA156,AE156,AH156,AM156,AS156,AX156,BB156,AY156)+SUM(F161,H161,V161:W161,AA161,AE161,AH161,AM161,AS161,AX161,BB161,AY161)+SUM(F167,H167,V167:W167,AA167,AE167,AH167,AM167,AS167,AX167,BB167,AY167)+SUM(F172,H172,V172:W172,AA172,AE172,AH172,AM172,AS172,AX172,BB172,AY172)+SUM(F173,H173,V173:W173,AA173,AE173,AH173,AM173,AS173,AX173,BB173,AY173)+SUM(F176,H176,V176:W176,AA176,AE176,AH176,AM176,AS176,AX176,BB176,AY176)</f>
        <v>2495709.6889528041</v>
      </c>
      <c r="BJ126" s="13">
        <f>SUM(E128,I128,AG128,BA128)+SUM(E130,I130,AG130,BA130)+SUM(E144,I144,AG144,BA144)+SUM(E145,I145,AG145,BA145)+SUM(E149,I149,AG149,BA149)+SUM(E153,I153,AG153,BA153)+SUM(E156,I156,AG156,BA156)+SUM(E161,I161,AG161,BA161)+SUM(E167,I167,AG167,BA167)+SUM(E172,I172,AG172,BA172)+SUM(E173,I173,AG173,BA173)+SUM(E176,I176,AG176,BA176)</f>
        <v>5763245.570801083</v>
      </c>
      <c r="BK126" s="13">
        <f>SUM(J128:K128,Z128,AL128,AP128)+SUM(J130:K130,Z130,AL130,AP130)+SUM(J144:K144,Z144,AL144,AP144)+SUM(J145:K145,Z145,AL145,AP145)+SUM(J149:K149,Z149,AL149,AP149)+SUM(J153:K153,Z153,AL153,AP153)+SUM(J156:K156,Z156,AL156,AP156)+SUM(J161:K161,Z161,AL161,AP161)+SUM(J167:K167,Z167,AL167,AP167)+SUM(J172:K172,Z172,AL172,AP172)+SUM(J173:K173,Z173,AL173,AP173)+SUM(J176:K176,Z176,AL176,AP176)</f>
        <v>2444671.2786759827</v>
      </c>
      <c r="BL126" s="13">
        <f>BC128+BC130+BC144+BC145+BC149+BC153+BC156+BC161+BC167+BC172+BC173+BC176</f>
        <v>279911.15563169395</v>
      </c>
      <c r="BM126" s="13">
        <f>SUM(BG126:BL126)</f>
        <v>15692871.243859554</v>
      </c>
    </row>
    <row r="127" spans="1:65" x14ac:dyDescent="0.3">
      <c r="A127" s="23" t="s">
        <v>4</v>
      </c>
      <c r="B127" s="22">
        <v>0.50884339431441139</v>
      </c>
      <c r="C127" s="22">
        <v>9.0134087556218692E-5</v>
      </c>
      <c r="D127" s="22">
        <v>5.0280317764552472E-4</v>
      </c>
      <c r="E127" s="22">
        <v>0</v>
      </c>
      <c r="F127" s="22">
        <v>0</v>
      </c>
      <c r="G127" s="22">
        <v>0</v>
      </c>
      <c r="H127" s="22">
        <v>0</v>
      </c>
      <c r="I127" s="22">
        <v>8.1008907150563678E-2</v>
      </c>
      <c r="J127" s="22">
        <v>3502.9874072551929</v>
      </c>
      <c r="K127" s="22">
        <v>4.6025744783938704E-4</v>
      </c>
      <c r="L127" s="22">
        <v>0</v>
      </c>
      <c r="M127" s="22">
        <v>0</v>
      </c>
      <c r="N127" s="22">
        <v>0</v>
      </c>
      <c r="O127" s="22">
        <v>7.4847884047351637E-5</v>
      </c>
      <c r="P127" s="22">
        <v>0</v>
      </c>
      <c r="Q127" s="22">
        <v>0</v>
      </c>
      <c r="R127" s="22">
        <v>1.1680244278638641E-3</v>
      </c>
      <c r="S127" s="22">
        <v>1.7048802811808134E-3</v>
      </c>
      <c r="T127" s="22">
        <v>47.501561356342499</v>
      </c>
      <c r="U127" s="22">
        <v>0</v>
      </c>
      <c r="V127" s="22">
        <v>8.2273563281221301E-4</v>
      </c>
      <c r="W127" s="22">
        <v>0</v>
      </c>
      <c r="X127" s="22">
        <v>0</v>
      </c>
      <c r="Y127" s="22">
        <v>1.4960812347225905</v>
      </c>
      <c r="Z127" s="22">
        <v>2.6600838418502906</v>
      </c>
      <c r="AA127" s="22">
        <v>0</v>
      </c>
      <c r="AB127" s="22">
        <v>0</v>
      </c>
      <c r="AC127" s="22">
        <v>1.0503498994565996E-4</v>
      </c>
      <c r="AD127" s="22">
        <v>0</v>
      </c>
      <c r="AE127" s="22">
        <v>7.6629946977838299E-4</v>
      </c>
      <c r="AF127" s="22">
        <v>0</v>
      </c>
      <c r="AG127" s="22">
        <v>418.66935223639518</v>
      </c>
      <c r="AH127" s="22">
        <v>0</v>
      </c>
      <c r="AI127" s="22">
        <v>0.90993630530590119</v>
      </c>
      <c r="AJ127" s="22">
        <v>9.6013528365734551E-5</v>
      </c>
      <c r="AK127" s="22">
        <v>8.6221038281798738E-5</v>
      </c>
      <c r="AL127" s="22">
        <v>765.25358733194309</v>
      </c>
      <c r="AM127" s="22">
        <v>0</v>
      </c>
      <c r="AN127" s="22">
        <v>0</v>
      </c>
      <c r="AO127" s="22">
        <v>0</v>
      </c>
      <c r="AP127" s="22">
        <v>6.8541987071334059E-5</v>
      </c>
      <c r="AQ127" s="22">
        <v>0</v>
      </c>
      <c r="AR127" s="22">
        <v>0</v>
      </c>
      <c r="AS127" s="22">
        <v>8.2897567322659461E-5</v>
      </c>
      <c r="AT127" s="22">
        <v>0</v>
      </c>
      <c r="AU127" s="22">
        <v>0</v>
      </c>
      <c r="AV127" s="22">
        <v>258.63124734077257</v>
      </c>
      <c r="AW127" s="22">
        <v>4.5291229668947928</v>
      </c>
      <c r="AX127" s="22">
        <v>3.6079697525746336E-4</v>
      </c>
      <c r="AY127" s="22">
        <v>3.787689651125308E-5</v>
      </c>
      <c r="AZ127" s="22">
        <v>8.0413891954877646E-4</v>
      </c>
      <c r="BA127" s="22">
        <v>20.977581107607673</v>
      </c>
      <c r="BB127" s="22">
        <v>0</v>
      </c>
      <c r="BC127" s="22">
        <v>270.20320039920341</v>
      </c>
      <c r="BD127" s="22">
        <v>5294.4162451820057</v>
      </c>
      <c r="BF127" s="12" t="s">
        <v>64</v>
      </c>
      <c r="BG127" s="13">
        <f>B127+AJ127+B131+AJ131+B155+AJ155+B175+AJ175</f>
        <v>2975.4057241747114</v>
      </c>
      <c r="BH127" s="13">
        <f>SUM(C127,D127,G127,L127:U127,X127:Y127,AB127:AD127,AF127,AI127,AK127,AN127:AO127,AQ127,AT127:AW127,AZ127,AR127)+SUM(C131,D131,G131,L131:U131,X131:Y131,AB131:AD131,AF131,AI131,AK131,AN131:AO131,AQ131,AT131:AW131,AZ131,AR131)+SUM(C155,D155,G155,L155:U155,X155:Y155,AB155:AD155,AF155,AI155,AK155,AN155:AO155,AQ155,AT155:AW155,AZ155,AR155)+SUM(C175,D175,G175,L175:U175,X175:Y175,AB175:AD175,AF175,AI175,AK175,AN175:AO175,AQ175,AT175:AW175,AZ175,AR175)</f>
        <v>242710.2375881527</v>
      </c>
      <c r="BI127" s="13">
        <f>SUM(F127,H127,V127:W127,AA127,AE127,AH127,AM127,AS127,AX127,BB127,AY127)+SUM(F131,H131,V131:W131,AA131,AE131,AH131,AM131,AS131,AX131,BB131,AY131)+SUM(F155,H155,V155:W155,AA155,AE155,AH155,AM155,AS155,AX155,BB155,AY155)+SUM(F175,H175,V175:W175,AA175,AE175,AH175,AM175,AS175,AX175,BB175,AY175)</f>
        <v>58051.242512613891</v>
      </c>
      <c r="BJ127" s="13">
        <f>SUM(E127,I127,AG127,BA127)+SUM(E131,I131,AG131,BA131)+SUM(E155,I155,AG155,BA155)+SUM(E175,I175,AG175,BA175)</f>
        <v>680681.85773863294</v>
      </c>
      <c r="BK127" s="13">
        <f>SUM(J127:K127,Z127,AL127,AP127)+SUM(J131:K131,Z131,AL131,AP131)+SUM(J155:K155,Z155,AL155,AP155)+SUM(J175:K175,Z175,AL175,AP175)</f>
        <v>133852.7908993981</v>
      </c>
      <c r="BL127" s="13">
        <f>BC127+BC131+BC155+BC175</f>
        <v>72571.524576755663</v>
      </c>
      <c r="BM127" s="13">
        <f>SUM(BG127:BL127)</f>
        <v>1190843.059039728</v>
      </c>
    </row>
    <row r="128" spans="1:65" x14ac:dyDescent="0.3">
      <c r="A128" s="23" t="s">
        <v>5</v>
      </c>
      <c r="B128" s="22">
        <v>0</v>
      </c>
      <c r="C128" s="22">
        <v>0</v>
      </c>
      <c r="D128" s="22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F128" s="12" t="s">
        <v>59</v>
      </c>
      <c r="BG128" s="13">
        <f>B132+AJ132+B133+AJ133+B148+AJ148+B160+AJ160+B164+AJ164</f>
        <v>329313.04516834038</v>
      </c>
      <c r="BH128" s="13">
        <f>SUM(C132,D132,G132,L132:U132,X132:Y132,AB132:AD132,AF132,AI132,AK132,AN132:AO132,AQ132,AT132:AW132,AZ132,AR132)+SUM(C133,D133,G133,L133:U133,X133:Y133,AB133:AD133,AF133,AI133,AK133,AN133:AO133,AQ133,AT133:AW133,AZ133,AR133)+SUM(C148,D148,G148,L148:U148,X148:Y148,AB148:AD148,AF148,AI148,AK148,AN148:AO148,AQ148,AT148:AW148,AZ148,AR148)+SUM(C160,D160,G160,L160:U160,X160:Y160,AB160:AD160,AF160,AI160,AK160,AN160:AO160,AQ160,AT160:AW160,AZ160,AR160)+SUM(C164,D164,G164,L164:U164,X164:Y164,AB164:AD164,AF164,AI164,AK164,AN164:AO164,AQ164,AT164:AW164,AZ164,AR164)</f>
        <v>660426.80188832781</v>
      </c>
      <c r="BI128" s="13">
        <f>SUM(F132,H132,V132:W132,AA132,AE132,AH132,AM132,AS132,AX132,BB132,AY132)+SUM(F133,H133,V133:W133,AA133,AE133,AH133,AM133,AS133,AX133,BB133,AY133)+SUM(F148,H148,V148:W148,AA148,AE148,AH148,AM148,AS148,AX148,BB148,AY148)+SUM(F160,H160,V160:W160,AA160,AE160,AH160,AM160,AS160,AX160,BB160,AY160)+SUM(F164,H164,V164:W164,AA164,AE164,AH164,AM164,AS164,AX164,BB164,AY164)</f>
        <v>2146653.541510426</v>
      </c>
      <c r="BJ128" s="13">
        <f>SUM(E132,I132,AG132,BA132)+SUM(E133,I133,AG133,BA133)+SUM(E148,I148,AG148,BA148)+SUM(E160,I160,AG160,BA160)+SUM(E164,I164,AG164,BA164)</f>
        <v>1369629.6218848028</v>
      </c>
      <c r="BK128" s="13">
        <f>SUM(J132:K132,Z132,AL132,AP132)+SUM(J133:K133,Z133,AL133,AP133)+SUM(J148:K148,Z148,AL148,AP148)+SUM(J160:K160,Z160,AL160,AP160)+SUM(J164:K164,Z164,AL164,AP164)</f>
        <v>1584819.8751338995</v>
      </c>
      <c r="BL128" s="13">
        <f>BC132+BC133+BC148+BC160+BC164</f>
        <v>2155524.2386859218</v>
      </c>
      <c r="BM128" s="13">
        <f>SUM(BG128:BL128)</f>
        <v>8246367.1242717179</v>
      </c>
    </row>
    <row r="129" spans="1:65" x14ac:dyDescent="0.3">
      <c r="A129" s="23" t="s">
        <v>6</v>
      </c>
      <c r="B129" s="22">
        <v>0.32415031030460978</v>
      </c>
      <c r="C129" s="22">
        <v>0.39170239953192237</v>
      </c>
      <c r="D129" s="22">
        <v>4.1236114198136846</v>
      </c>
      <c r="E129" s="22">
        <v>0.54901400567616665</v>
      </c>
      <c r="F129" s="22">
        <v>0</v>
      </c>
      <c r="G129" s="22">
        <v>0</v>
      </c>
      <c r="H129" s="22">
        <v>0</v>
      </c>
      <c r="I129" s="22">
        <v>1.6583420347403335</v>
      </c>
      <c r="J129" s="22">
        <v>395.93583631733321</v>
      </c>
      <c r="K129" s="22">
        <v>83.444012557669893</v>
      </c>
      <c r="L129" s="22">
        <v>0</v>
      </c>
      <c r="M129" s="22">
        <v>0</v>
      </c>
      <c r="N129" s="22">
        <v>6.455693181081669E-2</v>
      </c>
      <c r="O129" s="22">
        <v>0.10572726470259369</v>
      </c>
      <c r="P129" s="22">
        <v>0</v>
      </c>
      <c r="Q129" s="22">
        <v>8.3365220830989625E-3</v>
      </c>
      <c r="R129" s="22">
        <v>2.8996740923885782</v>
      </c>
      <c r="S129" s="22">
        <v>33.133640761502164</v>
      </c>
      <c r="T129" s="22">
        <v>1382.4398973671775</v>
      </c>
      <c r="U129" s="22">
        <v>7.8388891245923492E-2</v>
      </c>
      <c r="V129" s="22">
        <v>7.3942312102622152</v>
      </c>
      <c r="W129" s="22">
        <v>9.9519813225055636</v>
      </c>
      <c r="X129" s="22">
        <v>0</v>
      </c>
      <c r="Y129" s="22">
        <v>505.04628681777513</v>
      </c>
      <c r="Z129" s="22">
        <v>29.004679358373856</v>
      </c>
      <c r="AA129" s="22">
        <v>0</v>
      </c>
      <c r="AB129" s="22">
        <v>1.540082761162431</v>
      </c>
      <c r="AC129" s="22">
        <v>4.8894113816486125E-2</v>
      </c>
      <c r="AD129" s="22">
        <v>16.376095716223944</v>
      </c>
      <c r="AE129" s="22">
        <v>1.2670129088826096</v>
      </c>
      <c r="AF129" s="22">
        <v>0</v>
      </c>
      <c r="AG129" s="22">
        <v>1.6049587394544964</v>
      </c>
      <c r="AH129" s="22">
        <v>0</v>
      </c>
      <c r="AI129" s="22">
        <v>0.48896475873252376</v>
      </c>
      <c r="AJ129" s="22">
        <v>4.8837259385674792E-2</v>
      </c>
      <c r="AK129" s="22">
        <v>1.6313568097404564E-3</v>
      </c>
      <c r="AL129" s="22">
        <v>38.7876435479766</v>
      </c>
      <c r="AM129" s="22">
        <v>13.497001930758106</v>
      </c>
      <c r="AN129" s="22">
        <v>9.9125168236383662E-2</v>
      </c>
      <c r="AO129" s="22">
        <v>0</v>
      </c>
      <c r="AP129" s="22">
        <v>13.63998236883868</v>
      </c>
      <c r="AQ129" s="22">
        <v>55.897085745788296</v>
      </c>
      <c r="AR129" s="22">
        <v>226.65650845005325</v>
      </c>
      <c r="AS129" s="22">
        <v>15.795866195676926</v>
      </c>
      <c r="AT129" s="22">
        <v>0</v>
      </c>
      <c r="AU129" s="22">
        <v>0</v>
      </c>
      <c r="AV129" s="22">
        <v>2.0518408374580317</v>
      </c>
      <c r="AW129" s="22">
        <v>3.1083532242001263E-2</v>
      </c>
      <c r="AX129" s="22">
        <v>14.869122269715756</v>
      </c>
      <c r="AY129" s="22">
        <v>4.6631520130846846</v>
      </c>
      <c r="AZ129" s="22">
        <v>13.684720591281957</v>
      </c>
      <c r="BA129" s="22">
        <v>420.89330984919087</v>
      </c>
      <c r="BB129" s="22">
        <v>2.0338298800904608</v>
      </c>
      <c r="BC129" s="22">
        <v>198.16879697719716</v>
      </c>
      <c r="BD129" s="22">
        <v>3498.6996165569526</v>
      </c>
      <c r="BF129" s="12" t="s">
        <v>60</v>
      </c>
      <c r="BG129" s="13">
        <f>B177+AJ177</f>
        <v>369.36117110537077</v>
      </c>
      <c r="BH129" s="13">
        <f>SUM(C177,D177,G177,L177:U177,X177:Y177,AB177:AD177,AF177,AI177,AK177,AN177:AO177,AQ177,AT177:AW177,AZ177,AR177)</f>
        <v>17128.223121808038</v>
      </c>
      <c r="BI129" s="13">
        <f>SUM(F177,H177,V177:W177,AA177,AE177,AH177,AM177,AS177,AX177,BB177,AY177)</f>
        <v>84554.761549915027</v>
      </c>
      <c r="BJ129" s="13">
        <f>SUM(E177,I177,AG177,BA177)</f>
        <v>8894.437695007924</v>
      </c>
      <c r="BK129" s="13">
        <f>SUM(J177:K177,Z177,AL177,AP177)</f>
        <v>364313.85076334019</v>
      </c>
      <c r="BL129" s="13">
        <f>BC177</f>
        <v>0</v>
      </c>
      <c r="BM129" s="13">
        <f>SUM(BG129:BL129)</f>
        <v>475260.63430117653</v>
      </c>
    </row>
    <row r="130" spans="1:65" x14ac:dyDescent="0.3">
      <c r="A130" s="23" t="s">
        <v>7</v>
      </c>
      <c r="B130" s="22">
        <v>0</v>
      </c>
      <c r="C130" s="22">
        <v>0</v>
      </c>
      <c r="D130" s="22">
        <v>0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  <c r="AQ130" s="22"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F130" s="12" t="s">
        <v>61</v>
      </c>
      <c r="BG130" s="13">
        <f>B178+AJ178</f>
        <v>565781.78082886804</v>
      </c>
      <c r="BH130" s="13">
        <f>SUM(C178,D178,G178,L178:U178,X178:Y178,AB178:AD178,AF178,AI178,AK178,AN178:AO178,AQ178,AT178:AW178,AZ178,AR178)</f>
        <v>18040550.482291058</v>
      </c>
      <c r="BI130" s="13">
        <f>SUM(F178,H178,V178:W178,AA178,AE178,AH178,AM178,AS178,AX178,BB178,AY178)</f>
        <v>6222302.7928207833</v>
      </c>
      <c r="BJ130" s="13">
        <f>SUM(E178,I178,AG178,BA178)</f>
        <v>9279730.4209726658</v>
      </c>
      <c r="BK130" s="13">
        <f>SUM(J178:K178,Z178,AL178,AP178)</f>
        <v>5644799.7824215023</v>
      </c>
      <c r="BL130" s="13">
        <f>BC178</f>
        <v>3499610.2492544907</v>
      </c>
      <c r="BM130" s="13">
        <f>SUM(BG130:BL130)</f>
        <v>43252775.508589365</v>
      </c>
    </row>
    <row r="131" spans="1:65" x14ac:dyDescent="0.3">
      <c r="A131" s="25" t="s">
        <v>8</v>
      </c>
      <c r="B131" s="22">
        <v>957.25687995264741</v>
      </c>
      <c r="C131" s="22">
        <v>2182.1097535314898</v>
      </c>
      <c r="D131" s="22">
        <v>100.84872072858637</v>
      </c>
      <c r="E131" s="22">
        <v>1.3725748380267455</v>
      </c>
      <c r="F131" s="22">
        <v>0</v>
      </c>
      <c r="G131" s="22">
        <v>0</v>
      </c>
      <c r="H131" s="22">
        <v>0</v>
      </c>
      <c r="I131" s="22">
        <v>0</v>
      </c>
      <c r="J131" s="22">
        <v>6069.9784720523649</v>
      </c>
      <c r="K131" s="22">
        <v>12267.957962719078</v>
      </c>
      <c r="L131" s="22">
        <v>0</v>
      </c>
      <c r="M131" s="22">
        <v>0</v>
      </c>
      <c r="N131" s="22">
        <v>17.865912809955756</v>
      </c>
      <c r="O131" s="22">
        <v>60.441912690327619</v>
      </c>
      <c r="P131" s="22">
        <v>0</v>
      </c>
      <c r="Q131" s="22">
        <v>1814.9553343241723</v>
      </c>
      <c r="R131" s="22">
        <v>1444.9884456939767</v>
      </c>
      <c r="S131" s="22">
        <v>30047.080659074702</v>
      </c>
      <c r="T131" s="22">
        <v>43.331477039176768</v>
      </c>
      <c r="U131" s="22">
        <v>1.2379353443783454</v>
      </c>
      <c r="V131" s="22">
        <v>129.14919429629313</v>
      </c>
      <c r="W131" s="22">
        <v>676.90753428920095</v>
      </c>
      <c r="X131" s="22">
        <v>107.82005451082574</v>
      </c>
      <c r="Y131" s="22">
        <v>2212.5719389694405</v>
      </c>
      <c r="Z131" s="22">
        <v>4485.1669122045241</v>
      </c>
      <c r="AA131" s="22">
        <v>0</v>
      </c>
      <c r="AB131" s="22">
        <v>1.4885144020017567</v>
      </c>
      <c r="AC131" s="22">
        <v>131.24732640564736</v>
      </c>
      <c r="AD131" s="22">
        <v>0</v>
      </c>
      <c r="AE131" s="22">
        <v>3787.5959556262292</v>
      </c>
      <c r="AF131" s="22">
        <v>0</v>
      </c>
      <c r="AG131" s="22">
        <v>57.621963295580571</v>
      </c>
      <c r="AH131" s="22">
        <v>0</v>
      </c>
      <c r="AI131" s="22">
        <v>5154.4673151025909</v>
      </c>
      <c r="AJ131" s="22">
        <v>88.832145920466644</v>
      </c>
      <c r="AK131" s="22">
        <v>26.972778560896156</v>
      </c>
      <c r="AL131" s="22">
        <v>3776.5031573439746</v>
      </c>
      <c r="AM131" s="22">
        <v>10759.285036529407</v>
      </c>
      <c r="AN131" s="22">
        <v>28.494952836310009</v>
      </c>
      <c r="AO131" s="22">
        <v>21.931277520950506</v>
      </c>
      <c r="AP131" s="22">
        <v>18619.84535456965</v>
      </c>
      <c r="AQ131" s="22">
        <v>26.004122203814607</v>
      </c>
      <c r="AR131" s="22">
        <v>181.49029745210868</v>
      </c>
      <c r="AS131" s="22">
        <v>3944.8735841372336</v>
      </c>
      <c r="AT131" s="22">
        <v>0</v>
      </c>
      <c r="AU131" s="22">
        <v>0</v>
      </c>
      <c r="AV131" s="22">
        <v>20.543742739185049</v>
      </c>
      <c r="AW131" s="22">
        <v>2264.7036029129144</v>
      </c>
      <c r="AX131" s="22">
        <v>1.0397160898404232</v>
      </c>
      <c r="AY131" s="22">
        <v>32258.474502474721</v>
      </c>
      <c r="AZ131" s="22">
        <v>15071.369139662977</v>
      </c>
      <c r="BA131" s="22">
        <v>629516.00705904257</v>
      </c>
      <c r="BB131" s="22">
        <v>0</v>
      </c>
      <c r="BC131" s="22">
        <v>37814.833226145915</v>
      </c>
      <c r="BD131" s="22">
        <v>826174.66644604411</v>
      </c>
    </row>
    <row r="132" spans="1:65" x14ac:dyDescent="0.3">
      <c r="A132" s="26" t="s">
        <v>9</v>
      </c>
      <c r="B132" s="22">
        <v>300790.94710213749</v>
      </c>
      <c r="C132" s="22">
        <v>9416.325304725573</v>
      </c>
      <c r="D132" s="22">
        <v>13421.384711509534</v>
      </c>
      <c r="E132" s="22">
        <v>204935.29127179363</v>
      </c>
      <c r="F132" s="22">
        <v>1.0480126078289078</v>
      </c>
      <c r="G132" s="22">
        <v>32.33543761278748</v>
      </c>
      <c r="H132" s="22">
        <v>2947.7407154443003</v>
      </c>
      <c r="I132" s="22">
        <v>40129.614639728556</v>
      </c>
      <c r="J132" s="22">
        <v>0</v>
      </c>
      <c r="K132" s="22">
        <v>24859.521582779649</v>
      </c>
      <c r="L132" s="22">
        <v>452.82016826645508</v>
      </c>
      <c r="M132" s="22">
        <v>132.34757189475133</v>
      </c>
      <c r="N132" s="22">
        <v>625.851778299579</v>
      </c>
      <c r="O132" s="22">
        <v>381.77148587065841</v>
      </c>
      <c r="P132" s="22">
        <v>505.72569370411742</v>
      </c>
      <c r="Q132" s="22">
        <v>861.13855739107623</v>
      </c>
      <c r="R132" s="22">
        <v>17721.687975415927</v>
      </c>
      <c r="S132" s="22">
        <v>56819.251903052776</v>
      </c>
      <c r="T132" s="22">
        <v>194.57750656353198</v>
      </c>
      <c r="U132" s="22">
        <v>63.218668682613007</v>
      </c>
      <c r="V132" s="22">
        <v>1420588.5976095789</v>
      </c>
      <c r="W132" s="22">
        <v>10734.512146018156</v>
      </c>
      <c r="X132" s="22">
        <v>239.97816986264539</v>
      </c>
      <c r="Y132" s="22">
        <v>24354.313063900656</v>
      </c>
      <c r="Z132" s="22">
        <v>537662.68961416732</v>
      </c>
      <c r="AA132" s="22">
        <v>1162.295243504378</v>
      </c>
      <c r="AB132" s="22">
        <v>1.2609603961182709</v>
      </c>
      <c r="AC132" s="22">
        <v>2085.8720054850501</v>
      </c>
      <c r="AD132" s="22">
        <v>2171.4154756151006</v>
      </c>
      <c r="AE132" s="22">
        <v>37012.351194577692</v>
      </c>
      <c r="AF132" s="22">
        <v>45.774003206182513</v>
      </c>
      <c r="AG132" s="22">
        <v>258244.06622096658</v>
      </c>
      <c r="AH132" s="22">
        <v>12378.812967581252</v>
      </c>
      <c r="AI132" s="22">
        <v>117269.54440516411</v>
      </c>
      <c r="AJ132" s="22">
        <v>3040.996409203955</v>
      </c>
      <c r="AK132" s="22">
        <v>694.45108816970424</v>
      </c>
      <c r="AL132" s="22">
        <v>2870.0905890255594</v>
      </c>
      <c r="AM132" s="22">
        <v>28451.287749692852</v>
      </c>
      <c r="AN132" s="22">
        <v>769.25628374565269</v>
      </c>
      <c r="AO132" s="22">
        <v>37.799465007397011</v>
      </c>
      <c r="AP132" s="22">
        <v>122120.34684070405</v>
      </c>
      <c r="AQ132" s="22">
        <v>199.34026194687894</v>
      </c>
      <c r="AR132" s="22">
        <v>26080.40252141875</v>
      </c>
      <c r="AS132" s="22">
        <v>10176.739042619809</v>
      </c>
      <c r="AT132" s="22">
        <v>2.7256246087758589</v>
      </c>
      <c r="AU132" s="22">
        <v>17383.066625120049</v>
      </c>
      <c r="AV132" s="22">
        <v>4729.8599209127915</v>
      </c>
      <c r="AW132" s="22">
        <v>2327.0436102148442</v>
      </c>
      <c r="AX132" s="22">
        <v>33439.114159041863</v>
      </c>
      <c r="AY132" s="22">
        <v>44036.481143309626</v>
      </c>
      <c r="AZ132" s="22">
        <v>17511.400462242491</v>
      </c>
      <c r="BA132" s="22">
        <v>295110.12005352671</v>
      </c>
      <c r="BB132" s="22">
        <v>27866.327263612628</v>
      </c>
      <c r="BC132" s="22">
        <v>2114899.3823097637</v>
      </c>
      <c r="BD132" s="22">
        <v>5849990.3145913929</v>
      </c>
    </row>
    <row r="133" spans="1:65" x14ac:dyDescent="0.3">
      <c r="A133" s="23" t="s">
        <v>360</v>
      </c>
      <c r="B133" s="22">
        <v>0</v>
      </c>
      <c r="C133" s="22">
        <v>0</v>
      </c>
      <c r="D133" s="22">
        <v>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204.77545024985369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2">
        <v>204.77545024985369</v>
      </c>
    </row>
    <row r="134" spans="1:65" x14ac:dyDescent="0.3">
      <c r="A134" s="23" t="s">
        <v>10</v>
      </c>
      <c r="B134" s="22">
        <v>278.27274434934486</v>
      </c>
      <c r="C134" s="22">
        <v>4428.0133275933413</v>
      </c>
      <c r="D134" s="22">
        <v>0</v>
      </c>
      <c r="E134" s="22">
        <v>0</v>
      </c>
      <c r="F134" s="22">
        <v>0</v>
      </c>
      <c r="G134" s="22">
        <v>0.92668540381460573</v>
      </c>
      <c r="H134" s="22">
        <v>0</v>
      </c>
      <c r="I134" s="22">
        <v>0</v>
      </c>
      <c r="J134" s="22">
        <v>5.1570250499279178</v>
      </c>
      <c r="K134" s="22">
        <v>1.624194551452376E-4</v>
      </c>
      <c r="L134" s="22">
        <v>0</v>
      </c>
      <c r="M134" s="22">
        <v>0</v>
      </c>
      <c r="N134" s="22">
        <v>0.36568751361293855</v>
      </c>
      <c r="O134" s="22">
        <v>1469.8601832675695</v>
      </c>
      <c r="P134" s="22">
        <v>49.791679410343519</v>
      </c>
      <c r="Q134" s="22">
        <v>0</v>
      </c>
      <c r="R134" s="22">
        <v>32088.136757758883</v>
      </c>
      <c r="S134" s="22">
        <v>38634.8401034985</v>
      </c>
      <c r="T134" s="22">
        <v>783.88442974875318</v>
      </c>
      <c r="U134" s="22">
        <v>7789.8961926824541</v>
      </c>
      <c r="V134" s="22">
        <v>2.6429233938389651</v>
      </c>
      <c r="W134" s="22">
        <v>2.6480693667792175E-3</v>
      </c>
      <c r="X134" s="22">
        <v>0</v>
      </c>
      <c r="Y134" s="22">
        <v>15981.466876044884</v>
      </c>
      <c r="Z134" s="22">
        <v>9.0357885856787572</v>
      </c>
      <c r="AA134" s="22">
        <v>0</v>
      </c>
      <c r="AB134" s="22">
        <v>0.3864652132500373</v>
      </c>
      <c r="AC134" s="22">
        <v>0</v>
      </c>
      <c r="AD134" s="22">
        <v>7.6378823865975116</v>
      </c>
      <c r="AE134" s="22">
        <v>0</v>
      </c>
      <c r="AF134" s="22">
        <v>0</v>
      </c>
      <c r="AG134" s="22">
        <v>0</v>
      </c>
      <c r="AH134" s="22">
        <v>0</v>
      </c>
      <c r="AI134" s="22">
        <v>12176.704383682902</v>
      </c>
      <c r="AJ134" s="22">
        <v>14.531923126186889</v>
      </c>
      <c r="AK134" s="22">
        <v>1645.1325463262799</v>
      </c>
      <c r="AL134" s="22">
        <v>0</v>
      </c>
      <c r="AM134" s="22">
        <v>0</v>
      </c>
      <c r="AN134" s="22">
        <v>7.6212602268878333</v>
      </c>
      <c r="AO134" s="22">
        <v>0.81864136570169199</v>
      </c>
      <c r="AP134" s="22">
        <v>0</v>
      </c>
      <c r="AQ134" s="22">
        <v>8.9925884029363523</v>
      </c>
      <c r="AR134" s="22">
        <v>2.0071257849437423</v>
      </c>
      <c r="AS134" s="22">
        <v>0</v>
      </c>
      <c r="AT134" s="22">
        <v>692.35866284733311</v>
      </c>
      <c r="AU134" s="22">
        <v>1622.422520622931</v>
      </c>
      <c r="AV134" s="22">
        <v>68.192410208958208</v>
      </c>
      <c r="AW134" s="22">
        <v>0.58593112976618567</v>
      </c>
      <c r="AX134" s="22">
        <v>0.6524197686049017</v>
      </c>
      <c r="AY134" s="22">
        <v>206798.86953841164</v>
      </c>
      <c r="AZ134" s="22">
        <v>1.192640127243936</v>
      </c>
      <c r="BA134" s="22">
        <v>8.2787516565458223E-4</v>
      </c>
      <c r="BB134" s="22">
        <v>0</v>
      </c>
      <c r="BC134" s="22">
        <v>1413.5524992899736</v>
      </c>
      <c r="BD134" s="22">
        <v>325983.95348158706</v>
      </c>
    </row>
    <row r="135" spans="1:65" x14ac:dyDescent="0.3">
      <c r="A135" s="23" t="s">
        <v>11</v>
      </c>
      <c r="B135" s="22">
        <v>0</v>
      </c>
      <c r="C135" s="22">
        <v>0</v>
      </c>
      <c r="D135" s="22">
        <v>0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7.9368382374500346</v>
      </c>
      <c r="S135" s="22">
        <v>0</v>
      </c>
      <c r="T135" s="22">
        <v>224.07363317456506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0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524.54353291702682</v>
      </c>
      <c r="BD135" s="22">
        <v>756.55400432904196</v>
      </c>
    </row>
    <row r="136" spans="1:65" x14ac:dyDescent="0.3">
      <c r="A136" s="23" t="s">
        <v>12</v>
      </c>
      <c r="B136" s="22">
        <v>339.88732728340034</v>
      </c>
      <c r="C136" s="22">
        <v>12982.464625265646</v>
      </c>
      <c r="D136" s="22">
        <v>6088.0235518890076</v>
      </c>
      <c r="E136" s="22">
        <v>10.026710882403984</v>
      </c>
      <c r="F136" s="22">
        <v>0</v>
      </c>
      <c r="G136" s="22">
        <v>543.78331328817421</v>
      </c>
      <c r="H136" s="22">
        <v>0</v>
      </c>
      <c r="I136" s="22">
        <v>18.881345029000684</v>
      </c>
      <c r="J136" s="22">
        <v>381.49396711734158</v>
      </c>
      <c r="K136" s="22">
        <v>90.955749661787024</v>
      </c>
      <c r="L136" s="22">
        <v>124.48690261673548</v>
      </c>
      <c r="M136" s="22">
        <v>902.21907884867369</v>
      </c>
      <c r="N136" s="22">
        <v>0</v>
      </c>
      <c r="O136" s="22">
        <v>5115.7935329201991</v>
      </c>
      <c r="P136" s="22">
        <v>23.129921102192132</v>
      </c>
      <c r="Q136" s="22">
        <v>202.86128471701159</v>
      </c>
      <c r="R136" s="22">
        <v>137581.77857885321</v>
      </c>
      <c r="S136" s="22">
        <v>152780.29690293031</v>
      </c>
      <c r="T136" s="22">
        <v>18.019693802956787</v>
      </c>
      <c r="U136" s="22">
        <v>26400.095814105378</v>
      </c>
      <c r="V136" s="22">
        <v>32.51883069462356</v>
      </c>
      <c r="W136" s="22">
        <v>9.8203738789983785E-2</v>
      </c>
      <c r="X136" s="22">
        <v>2126.84199527492</v>
      </c>
      <c r="Y136" s="22">
        <v>25648.221318777429</v>
      </c>
      <c r="Z136" s="22">
        <v>51.207099336039292</v>
      </c>
      <c r="AA136" s="22">
        <v>0</v>
      </c>
      <c r="AB136" s="22">
        <v>245.7489046195619</v>
      </c>
      <c r="AC136" s="22">
        <v>99.435352122402662</v>
      </c>
      <c r="AD136" s="22">
        <v>11680.219803419173</v>
      </c>
      <c r="AE136" s="22">
        <v>280.27030968621102</v>
      </c>
      <c r="AF136" s="22">
        <v>836.05074342458784</v>
      </c>
      <c r="AG136" s="22">
        <v>135.8161749938221</v>
      </c>
      <c r="AH136" s="22">
        <v>6.7881963916461733E-6</v>
      </c>
      <c r="AI136" s="22">
        <v>29564.77268087733</v>
      </c>
      <c r="AJ136" s="22">
        <v>1.0194320674773547</v>
      </c>
      <c r="AK136" s="22">
        <v>110.81497638237454</v>
      </c>
      <c r="AL136" s="22">
        <v>1123.1410321289868</v>
      </c>
      <c r="AM136" s="22">
        <v>64.791330567328345</v>
      </c>
      <c r="AN136" s="22">
        <v>13604.223316901589</v>
      </c>
      <c r="AO136" s="22">
        <v>276.53664272020171</v>
      </c>
      <c r="AP136" s="22">
        <v>66.648656180210409</v>
      </c>
      <c r="AQ136" s="22">
        <v>648.39098952082736</v>
      </c>
      <c r="AR136" s="22">
        <v>743.36941135787902</v>
      </c>
      <c r="AS136" s="22">
        <v>379.76510974983131</v>
      </c>
      <c r="AT136" s="22">
        <v>21407.973651894808</v>
      </c>
      <c r="AU136" s="22">
        <v>260.12652897761342</v>
      </c>
      <c r="AV136" s="22">
        <v>2992.0826860359912</v>
      </c>
      <c r="AW136" s="22">
        <v>1092.3720465887404</v>
      </c>
      <c r="AX136" s="22">
        <v>1.7979879613486893</v>
      </c>
      <c r="AY136" s="22">
        <v>393.51474618833009</v>
      </c>
      <c r="AZ136" s="22">
        <v>3585.0680510401917</v>
      </c>
      <c r="BA136" s="22">
        <v>313.4308924087822</v>
      </c>
      <c r="BB136" s="22">
        <v>2.2166748227226165</v>
      </c>
      <c r="BC136" s="22">
        <v>16688.930556138785</v>
      </c>
      <c r="BD136" s="22">
        <v>478061.61444370047</v>
      </c>
    </row>
    <row r="137" spans="1:65" x14ac:dyDescent="0.3">
      <c r="A137" s="23" t="s">
        <v>13</v>
      </c>
      <c r="B137" s="22">
        <v>455.23220636515856</v>
      </c>
      <c r="C137" s="22">
        <v>4271.2966934526603</v>
      </c>
      <c r="D137" s="22">
        <v>926.17932263846228</v>
      </c>
      <c r="E137" s="22">
        <v>31.594330422908911</v>
      </c>
      <c r="F137" s="22">
        <v>0</v>
      </c>
      <c r="G137" s="22">
        <v>73.127269883732367</v>
      </c>
      <c r="H137" s="22">
        <v>0</v>
      </c>
      <c r="I137" s="22">
        <v>181.66671395450928</v>
      </c>
      <c r="J137" s="22">
        <v>9578.2479754056458</v>
      </c>
      <c r="K137" s="22">
        <v>1978.8864823885719</v>
      </c>
      <c r="L137" s="22">
        <v>6.6353233605126025</v>
      </c>
      <c r="M137" s="22">
        <v>1.277478341732635</v>
      </c>
      <c r="N137" s="22">
        <v>2641.7159424854635</v>
      </c>
      <c r="O137" s="22">
        <v>0</v>
      </c>
      <c r="P137" s="22">
        <v>0.9920056235003295</v>
      </c>
      <c r="Q137" s="22">
        <v>3240.4107465804141</v>
      </c>
      <c r="R137" s="22">
        <v>462.34477722359668</v>
      </c>
      <c r="S137" s="22">
        <v>28873.742730394999</v>
      </c>
      <c r="T137" s="22">
        <v>33.157437972825406</v>
      </c>
      <c r="U137" s="22">
        <v>3.1496042125231694</v>
      </c>
      <c r="V137" s="22">
        <v>194.17814869147088</v>
      </c>
      <c r="W137" s="22">
        <v>31.977957019243117</v>
      </c>
      <c r="X137" s="22">
        <v>12.818092558723938</v>
      </c>
      <c r="Y137" s="22">
        <v>1658.3349978710016</v>
      </c>
      <c r="Z137" s="22">
        <v>873.34765295378702</v>
      </c>
      <c r="AA137" s="22">
        <v>0</v>
      </c>
      <c r="AB137" s="22">
        <v>49.426068311551951</v>
      </c>
      <c r="AC137" s="22">
        <v>1.3606111846302382</v>
      </c>
      <c r="AD137" s="22">
        <v>0</v>
      </c>
      <c r="AE137" s="22">
        <v>264.11405153787092</v>
      </c>
      <c r="AF137" s="22">
        <v>1.596847927165794</v>
      </c>
      <c r="AG137" s="22">
        <v>63.773490470368934</v>
      </c>
      <c r="AH137" s="22">
        <v>3.6233352161458852E-5</v>
      </c>
      <c r="AI137" s="22">
        <v>6011.5473345812279</v>
      </c>
      <c r="AJ137" s="22">
        <v>88.989033903223699</v>
      </c>
      <c r="AK137" s="22">
        <v>1778.3029195587555</v>
      </c>
      <c r="AL137" s="22">
        <v>71.790776286424844</v>
      </c>
      <c r="AM137" s="22">
        <v>325.73715416581859</v>
      </c>
      <c r="AN137" s="22">
        <v>1776.3375459846507</v>
      </c>
      <c r="AO137" s="22">
        <v>280.88349293850791</v>
      </c>
      <c r="AP137" s="22">
        <v>468.53969643996197</v>
      </c>
      <c r="AQ137" s="22">
        <v>126.9119747956307</v>
      </c>
      <c r="AR137" s="22">
        <v>9.6097150161573808</v>
      </c>
      <c r="AS137" s="22">
        <v>832.13047894329497</v>
      </c>
      <c r="AT137" s="22">
        <v>60.915576092213158</v>
      </c>
      <c r="AU137" s="22">
        <v>2.0380909889636141</v>
      </c>
      <c r="AV137" s="22">
        <v>1316.0305138083381</v>
      </c>
      <c r="AW137" s="22">
        <v>9201.4562773518937</v>
      </c>
      <c r="AX137" s="22">
        <v>164.03289951693912</v>
      </c>
      <c r="AY137" s="22">
        <v>47.705096036878253</v>
      </c>
      <c r="AZ137" s="22">
        <v>2405.4530048594293</v>
      </c>
      <c r="BA137" s="22">
        <v>22465.352743202136</v>
      </c>
      <c r="BB137" s="22">
        <v>62.524343428976763</v>
      </c>
      <c r="BC137" s="22">
        <v>17147.965471929976</v>
      </c>
      <c r="BD137" s="22">
        <v>120554.83913529581</v>
      </c>
    </row>
    <row r="138" spans="1:65" x14ac:dyDescent="0.3">
      <c r="A138" s="23" t="s">
        <v>14</v>
      </c>
      <c r="B138" s="22">
        <v>1.2338148254898551E-5</v>
      </c>
      <c r="C138" s="22">
        <v>2.0330806827989777E-4</v>
      </c>
      <c r="D138" s="22">
        <v>3.0216476588319621E-5</v>
      </c>
      <c r="E138" s="22">
        <v>8.8651641775668736E-6</v>
      </c>
      <c r="F138" s="22">
        <v>0</v>
      </c>
      <c r="G138" s="22">
        <v>0</v>
      </c>
      <c r="H138" s="22">
        <v>0</v>
      </c>
      <c r="I138" s="22">
        <v>4.8683139947975056E-3</v>
      </c>
      <c r="J138" s="22">
        <v>5.0465314551375991E-2</v>
      </c>
      <c r="K138" s="22">
        <v>2.7659646986247242E-5</v>
      </c>
      <c r="L138" s="22">
        <v>0</v>
      </c>
      <c r="M138" s="22">
        <v>0</v>
      </c>
      <c r="N138" s="22">
        <v>0</v>
      </c>
      <c r="O138" s="22">
        <v>4.498060944229977E-6</v>
      </c>
      <c r="P138" s="22">
        <v>0</v>
      </c>
      <c r="Q138" s="22">
        <v>10725.136653718537</v>
      </c>
      <c r="R138" s="22">
        <v>1.7795451954062257E-4</v>
      </c>
      <c r="S138" s="22">
        <v>1.0245654242564499E-4</v>
      </c>
      <c r="T138" s="22">
        <v>0</v>
      </c>
      <c r="U138" s="22">
        <v>0</v>
      </c>
      <c r="V138" s="22">
        <v>4.9443148119427613E-5</v>
      </c>
      <c r="W138" s="22">
        <v>0</v>
      </c>
      <c r="X138" s="22">
        <v>0</v>
      </c>
      <c r="Y138" s="22">
        <v>3.3743970239771963</v>
      </c>
      <c r="Z138" s="22">
        <v>1.9143446329422454E-3</v>
      </c>
      <c r="AA138" s="22">
        <v>0</v>
      </c>
      <c r="AB138" s="22">
        <v>77.148766039044247</v>
      </c>
      <c r="AC138" s="22">
        <v>0.11346655964278735</v>
      </c>
      <c r="AD138" s="22">
        <v>0</v>
      </c>
      <c r="AE138" s="22">
        <v>4.6051558577309525E-5</v>
      </c>
      <c r="AF138" s="22">
        <v>0</v>
      </c>
      <c r="AG138" s="22">
        <v>1.1458327106159873E-3</v>
      </c>
      <c r="AH138" s="22">
        <v>0</v>
      </c>
      <c r="AI138" s="22">
        <v>6.7290921644811292E-5</v>
      </c>
      <c r="AJ138" s="22">
        <v>5.7700322134211207E-6</v>
      </c>
      <c r="AK138" s="22">
        <v>2.2061766598635644</v>
      </c>
      <c r="AL138" s="22">
        <v>6.3277387426422209E-6</v>
      </c>
      <c r="AM138" s="22">
        <v>0</v>
      </c>
      <c r="AN138" s="22">
        <v>0</v>
      </c>
      <c r="AO138" s="22">
        <v>0</v>
      </c>
      <c r="AP138" s="22">
        <v>4.1191015485546348E-6</v>
      </c>
      <c r="AQ138" s="22">
        <v>0</v>
      </c>
      <c r="AR138" s="22">
        <v>464.03560317160515</v>
      </c>
      <c r="AS138" s="22">
        <v>4.9818149796971222E-6</v>
      </c>
      <c r="AT138" s="22">
        <v>0</v>
      </c>
      <c r="AU138" s="22">
        <v>0</v>
      </c>
      <c r="AV138" s="22">
        <v>0</v>
      </c>
      <c r="AW138" s="22">
        <v>2.0843067680900895</v>
      </c>
      <c r="AX138" s="22">
        <v>2.1682467097870199E-5</v>
      </c>
      <c r="AY138" s="22">
        <v>2.2762512401569555E-6</v>
      </c>
      <c r="AZ138" s="22">
        <v>5.6016227648015313</v>
      </c>
      <c r="BA138" s="22">
        <v>1.2606694161835215</v>
      </c>
      <c r="BB138" s="22">
        <v>0</v>
      </c>
      <c r="BC138" s="22">
        <v>76.451446623593455</v>
      </c>
      <c r="BD138" s="22">
        <v>11357.472277790886</v>
      </c>
    </row>
    <row r="139" spans="1:65" x14ac:dyDescent="0.3">
      <c r="A139" s="23" t="s">
        <v>15</v>
      </c>
      <c r="B139" s="22">
        <v>37.33622497632841</v>
      </c>
      <c r="C139" s="22">
        <v>426.50226033523461</v>
      </c>
      <c r="D139" s="22">
        <v>74.034339225930296</v>
      </c>
      <c r="E139" s="22">
        <v>31.123345261730901</v>
      </c>
      <c r="F139" s="22">
        <v>0</v>
      </c>
      <c r="G139" s="22">
        <v>0.10107010649236005</v>
      </c>
      <c r="H139" s="22">
        <v>0</v>
      </c>
      <c r="I139" s="22">
        <v>1314.6132327426801</v>
      </c>
      <c r="J139" s="22">
        <v>1834.7817046606185</v>
      </c>
      <c r="K139" s="22">
        <v>71.729703376606736</v>
      </c>
      <c r="L139" s="22">
        <v>77.207597278466125</v>
      </c>
      <c r="M139" s="22">
        <v>0</v>
      </c>
      <c r="N139" s="22">
        <v>0.56395984883609374</v>
      </c>
      <c r="O139" s="22">
        <v>55.862468954604729</v>
      </c>
      <c r="P139" s="22">
        <v>1124.4110336665344</v>
      </c>
      <c r="Q139" s="22">
        <v>0</v>
      </c>
      <c r="R139" s="22">
        <v>592.77108425931226</v>
      </c>
      <c r="S139" s="22">
        <v>3511.1897852727971</v>
      </c>
      <c r="T139" s="22">
        <v>4.2295536317336504</v>
      </c>
      <c r="U139" s="22">
        <v>3.0237983079098818</v>
      </c>
      <c r="V139" s="22">
        <v>54.351231797111787</v>
      </c>
      <c r="W139" s="22">
        <v>0.12378625802457266</v>
      </c>
      <c r="X139" s="22">
        <v>11.855490692695403</v>
      </c>
      <c r="Y139" s="22">
        <v>256.56803765396302</v>
      </c>
      <c r="Z139" s="22">
        <v>349.60640060658852</v>
      </c>
      <c r="AA139" s="22">
        <v>0</v>
      </c>
      <c r="AB139" s="22">
        <v>155.83240102928991</v>
      </c>
      <c r="AC139" s="22">
        <v>485.61615096444166</v>
      </c>
      <c r="AD139" s="22">
        <v>0</v>
      </c>
      <c r="AE139" s="22">
        <v>7.742262562176867</v>
      </c>
      <c r="AF139" s="22">
        <v>0</v>
      </c>
      <c r="AG139" s="22">
        <v>39.862141185681637</v>
      </c>
      <c r="AH139" s="22">
        <v>5.0133392698408624E-4</v>
      </c>
      <c r="AI139" s="22">
        <v>220.8646707358991</v>
      </c>
      <c r="AJ139" s="22">
        <v>8.0468781853418256E-2</v>
      </c>
      <c r="AK139" s="22">
        <v>207.53487725661924</v>
      </c>
      <c r="AL139" s="22">
        <v>446.52598155431144</v>
      </c>
      <c r="AM139" s="22">
        <v>38.054436317403415</v>
      </c>
      <c r="AN139" s="22">
        <v>89.089625331794281</v>
      </c>
      <c r="AO139" s="22">
        <v>48.573852730249882</v>
      </c>
      <c r="AP139" s="22">
        <v>61.507471796818812</v>
      </c>
      <c r="AQ139" s="22">
        <v>155.00630412482641</v>
      </c>
      <c r="AR139" s="22">
        <v>3444.9823564247554</v>
      </c>
      <c r="AS139" s="22">
        <v>73.560969674551842</v>
      </c>
      <c r="AT139" s="22">
        <v>3.0302225650655545</v>
      </c>
      <c r="AU139" s="22">
        <v>1.2129046620582733E-4</v>
      </c>
      <c r="AV139" s="22">
        <v>79.561109852871525</v>
      </c>
      <c r="AW139" s="22">
        <v>182.69957435249947</v>
      </c>
      <c r="AX139" s="22">
        <v>37.091786259217031</v>
      </c>
      <c r="AY139" s="22">
        <v>38.815805115641261</v>
      </c>
      <c r="AZ139" s="22">
        <v>1472.0867340545271</v>
      </c>
      <c r="BA139" s="22">
        <v>3152.030046516953</v>
      </c>
      <c r="BB139" s="22">
        <v>1.7231471288280897</v>
      </c>
      <c r="BC139" s="22">
        <v>18720.091870191638</v>
      </c>
      <c r="BD139" s="22">
        <v>38993.950998046508</v>
      </c>
    </row>
    <row r="140" spans="1:65" x14ac:dyDescent="0.3">
      <c r="A140" s="23" t="s">
        <v>16</v>
      </c>
      <c r="B140" s="22">
        <v>8373.14888856162</v>
      </c>
      <c r="C140" s="22">
        <v>3607.0134140237828</v>
      </c>
      <c r="D140" s="22">
        <v>41910.528105333018</v>
      </c>
      <c r="E140" s="22">
        <v>2130.304683905591</v>
      </c>
      <c r="F140" s="22">
        <v>0.46224545260062455</v>
      </c>
      <c r="G140" s="22">
        <v>183.8324518846994</v>
      </c>
      <c r="H140" s="22">
        <v>0</v>
      </c>
      <c r="I140" s="22">
        <v>19882.793980003655</v>
      </c>
      <c r="J140" s="22">
        <v>166570.2576412209</v>
      </c>
      <c r="K140" s="22">
        <v>4103.5120634537907</v>
      </c>
      <c r="L140" s="22">
        <v>14768.670772656373</v>
      </c>
      <c r="M140" s="22">
        <v>197.21912346775011</v>
      </c>
      <c r="N140" s="22">
        <v>882.81838290334144</v>
      </c>
      <c r="O140" s="22">
        <v>984.14256437741108</v>
      </c>
      <c r="P140" s="22">
        <v>83.365834736424787</v>
      </c>
      <c r="Q140" s="22">
        <v>10288.032050257847</v>
      </c>
      <c r="R140" s="22">
        <v>0</v>
      </c>
      <c r="S140" s="22">
        <v>113665.83322694671</v>
      </c>
      <c r="T140" s="22">
        <v>2980.5741523746815</v>
      </c>
      <c r="U140" s="22">
        <v>1841.1217870073563</v>
      </c>
      <c r="V140" s="22">
        <v>26867.024986637327</v>
      </c>
      <c r="W140" s="22">
        <v>1660.5847546866471</v>
      </c>
      <c r="X140" s="22">
        <v>1955.8818857904632</v>
      </c>
      <c r="Y140" s="22">
        <v>106009.64735051001</v>
      </c>
      <c r="Z140" s="22">
        <v>18109.514390973905</v>
      </c>
      <c r="AA140" s="22">
        <v>0</v>
      </c>
      <c r="AB140" s="22">
        <v>51.085779343005925</v>
      </c>
      <c r="AC140" s="22">
        <v>46147.129131643029</v>
      </c>
      <c r="AD140" s="22">
        <v>2431.1001155566264</v>
      </c>
      <c r="AE140" s="22">
        <v>84.113166073881459</v>
      </c>
      <c r="AF140" s="22">
        <v>1411.2143556327705</v>
      </c>
      <c r="AG140" s="22">
        <v>1976.9091822206703</v>
      </c>
      <c r="AH140" s="22">
        <v>7.5588886673759875E-3</v>
      </c>
      <c r="AI140" s="22">
        <v>104387.44923675378</v>
      </c>
      <c r="AJ140" s="22">
        <v>8.5938125518751711</v>
      </c>
      <c r="AK140" s="22">
        <v>30.014073770931933</v>
      </c>
      <c r="AL140" s="22">
        <v>5938.0516653852073</v>
      </c>
      <c r="AM140" s="22">
        <v>674.2352523156477</v>
      </c>
      <c r="AN140" s="22">
        <v>10312.6951219087</v>
      </c>
      <c r="AO140" s="22">
        <v>1632.4554347812102</v>
      </c>
      <c r="AP140" s="22">
        <v>17142.306936293786</v>
      </c>
      <c r="AQ140" s="22">
        <v>5149.0053255381763</v>
      </c>
      <c r="AR140" s="22">
        <v>16261.351814898089</v>
      </c>
      <c r="AS140" s="22">
        <v>177339.94624345959</v>
      </c>
      <c r="AT140" s="22">
        <v>286.87996822412543</v>
      </c>
      <c r="AU140" s="22">
        <v>100.9142132974909</v>
      </c>
      <c r="AV140" s="22">
        <v>15816.084636203066</v>
      </c>
      <c r="AW140" s="22">
        <v>38755.771253305284</v>
      </c>
      <c r="AX140" s="22">
        <v>107.01832569745513</v>
      </c>
      <c r="AY140" s="22">
        <v>49304.335540548767</v>
      </c>
      <c r="AZ140" s="22">
        <v>64795.712855187798</v>
      </c>
      <c r="BA140" s="22">
        <v>63178.483508085134</v>
      </c>
      <c r="BB140" s="22">
        <v>486.83969395344093</v>
      </c>
      <c r="BC140" s="22">
        <v>128182.32870949098</v>
      </c>
      <c r="BD140" s="22">
        <v>1299048.3176481749</v>
      </c>
    </row>
    <row r="141" spans="1:65" x14ac:dyDescent="0.3">
      <c r="A141" s="23" t="s">
        <v>17</v>
      </c>
      <c r="B141" s="22">
        <v>14501.397490127743</v>
      </c>
      <c r="C141" s="22">
        <v>205486.49832263761</v>
      </c>
      <c r="D141" s="22">
        <v>139552.67459721788</v>
      </c>
      <c r="E141" s="22">
        <v>6502.7892888157367</v>
      </c>
      <c r="F141" s="22">
        <v>0</v>
      </c>
      <c r="G141" s="22">
        <v>12592.597953520131</v>
      </c>
      <c r="H141" s="22">
        <v>5.3704517129418026</v>
      </c>
      <c r="I141" s="22">
        <v>13314.771101552999</v>
      </c>
      <c r="J141" s="22">
        <v>391639.28806107061</v>
      </c>
      <c r="K141" s="22">
        <v>43931.596816299243</v>
      </c>
      <c r="L141" s="22">
        <v>3577.5234670142108</v>
      </c>
      <c r="M141" s="22">
        <v>7237.2425799635866</v>
      </c>
      <c r="N141" s="22">
        <v>48112.873008955779</v>
      </c>
      <c r="O141" s="22">
        <v>81167.500297911291</v>
      </c>
      <c r="P141" s="22">
        <v>11061.779466477055</v>
      </c>
      <c r="Q141" s="22">
        <v>32886.505895081311</v>
      </c>
      <c r="R141" s="22">
        <v>325762.0440838426</v>
      </c>
      <c r="S141" s="22">
        <v>0</v>
      </c>
      <c r="T141" s="22">
        <v>15781.033437109401</v>
      </c>
      <c r="U141" s="22">
        <v>194459.37316806123</v>
      </c>
      <c r="V141" s="22">
        <v>24116.335016963767</v>
      </c>
      <c r="W141" s="22">
        <v>3366.4202107928427</v>
      </c>
      <c r="X141" s="22">
        <v>40630.80222463746</v>
      </c>
      <c r="Y141" s="22">
        <v>308107.5773716289</v>
      </c>
      <c r="Z141" s="22">
        <v>73903.117476674379</v>
      </c>
      <c r="AA141" s="22">
        <v>13.577409612296528</v>
      </c>
      <c r="AB141" s="22">
        <v>2383.177767997377</v>
      </c>
      <c r="AC141" s="22">
        <v>14421.090884172112</v>
      </c>
      <c r="AD141" s="22">
        <v>24052.463071695347</v>
      </c>
      <c r="AE141" s="22">
        <v>21104.126447319697</v>
      </c>
      <c r="AF141" s="22">
        <v>12558.595421376427</v>
      </c>
      <c r="AG141" s="22">
        <v>11213.918526642343</v>
      </c>
      <c r="AH141" s="22">
        <v>29.743998961109607</v>
      </c>
      <c r="AI141" s="22">
        <v>767863.01486114261</v>
      </c>
      <c r="AJ141" s="22">
        <v>810.202863200411</v>
      </c>
      <c r="AK141" s="22">
        <v>12603.488334508213</v>
      </c>
      <c r="AL141" s="22">
        <v>7003.4482180908253</v>
      </c>
      <c r="AM141" s="22">
        <v>15238.591593609792</v>
      </c>
      <c r="AN141" s="22">
        <v>361992.2156508945</v>
      </c>
      <c r="AO141" s="22">
        <v>25393.074555193372</v>
      </c>
      <c r="AP141" s="22">
        <v>26196.362298820379</v>
      </c>
      <c r="AQ141" s="22">
        <v>85560.867528960327</v>
      </c>
      <c r="AR141" s="22">
        <v>30844.648663851691</v>
      </c>
      <c r="AS141" s="22">
        <v>21843.763413250828</v>
      </c>
      <c r="AT141" s="22">
        <v>27894.983217412147</v>
      </c>
      <c r="AU141" s="22">
        <v>10378.781501404987</v>
      </c>
      <c r="AV141" s="22">
        <v>85396.549485903117</v>
      </c>
      <c r="AW141" s="22">
        <v>78635.634487466217</v>
      </c>
      <c r="AX141" s="22">
        <v>72094.716850132012</v>
      </c>
      <c r="AY141" s="22">
        <v>407157.90703541419</v>
      </c>
      <c r="AZ141" s="22">
        <v>219649.63099961463</v>
      </c>
      <c r="BA141" s="22">
        <v>209286.86858462598</v>
      </c>
      <c r="BB141" s="22">
        <v>3280.4866463655349</v>
      </c>
      <c r="BC141" s="22">
        <v>437727.60789674666</v>
      </c>
      <c r="BD141" s="22">
        <v>4990326.6500024535</v>
      </c>
    </row>
    <row r="142" spans="1:65" x14ac:dyDescent="0.3">
      <c r="A142" s="23" t="s">
        <v>18</v>
      </c>
      <c r="B142" s="22">
        <v>8.4022789615859111E-5</v>
      </c>
      <c r="C142" s="22">
        <v>1.082368607592233E-3</v>
      </c>
      <c r="D142" s="22">
        <v>2.0577420556645658E-4</v>
      </c>
      <c r="E142" s="22">
        <v>6.0371768049230411E-5</v>
      </c>
      <c r="F142" s="22">
        <v>0</v>
      </c>
      <c r="G142" s="22">
        <v>1731.529443128067</v>
      </c>
      <c r="H142" s="22">
        <v>0</v>
      </c>
      <c r="I142" s="22">
        <v>3.3153218304571019E-2</v>
      </c>
      <c r="J142" s="22">
        <v>3.004857885030539</v>
      </c>
      <c r="K142" s="22">
        <v>1.8836219597634374E-4</v>
      </c>
      <c r="L142" s="22">
        <v>0</v>
      </c>
      <c r="M142" s="22">
        <v>1138.3256515742983</v>
      </c>
      <c r="N142" s="22">
        <v>0</v>
      </c>
      <c r="O142" s="22">
        <v>3.0631795030206144E-5</v>
      </c>
      <c r="P142" s="22">
        <v>0</v>
      </c>
      <c r="Q142" s="22">
        <v>0</v>
      </c>
      <c r="R142" s="22">
        <v>11.522052703103762</v>
      </c>
      <c r="S142" s="22">
        <v>189.42888420478988</v>
      </c>
      <c r="T142" s="22">
        <v>0</v>
      </c>
      <c r="U142" s="22">
        <v>0</v>
      </c>
      <c r="V142" s="22">
        <v>3.3670783869330193E-4</v>
      </c>
      <c r="W142" s="22">
        <v>0</v>
      </c>
      <c r="X142" s="22">
        <v>0</v>
      </c>
      <c r="Y142" s="22">
        <v>17.96457472876504</v>
      </c>
      <c r="Z142" s="22">
        <v>5.5193265573259032</v>
      </c>
      <c r="AA142" s="22">
        <v>0</v>
      </c>
      <c r="AB142" s="22">
        <v>0</v>
      </c>
      <c r="AC142" s="22">
        <v>4.2985988501421928E-5</v>
      </c>
      <c r="AD142" s="22">
        <v>0</v>
      </c>
      <c r="AE142" s="22">
        <v>3.1361111391147784E-4</v>
      </c>
      <c r="AF142" s="22">
        <v>671.90318097471891</v>
      </c>
      <c r="AG142" s="22">
        <v>7.8031207592948737E-3</v>
      </c>
      <c r="AH142" s="22">
        <v>0</v>
      </c>
      <c r="AI142" s="22">
        <v>0.48791709210069617</v>
      </c>
      <c r="AJ142" s="22">
        <v>3.9293919373397824E-5</v>
      </c>
      <c r="AK142" s="22">
        <v>3.5286303755343998E-5</v>
      </c>
      <c r="AL142" s="22">
        <v>4.3091900837393522E-5</v>
      </c>
      <c r="AM142" s="22">
        <v>0</v>
      </c>
      <c r="AN142" s="22">
        <v>0</v>
      </c>
      <c r="AO142" s="22">
        <v>0</v>
      </c>
      <c r="AP142" s="22">
        <v>2.8051081545657054E-5</v>
      </c>
      <c r="AQ142" s="22">
        <v>0</v>
      </c>
      <c r="AR142" s="22">
        <v>0</v>
      </c>
      <c r="AS142" s="22">
        <v>3.3926160011737408E-5</v>
      </c>
      <c r="AT142" s="22">
        <v>0</v>
      </c>
      <c r="AU142" s="22">
        <v>29.344181777365101</v>
      </c>
      <c r="AV142" s="22">
        <v>16.144972989923634</v>
      </c>
      <c r="AW142" s="22">
        <v>0</v>
      </c>
      <c r="AX142" s="22">
        <v>1.4765760093649605E-4</v>
      </c>
      <c r="AY142" s="22">
        <v>1.5501270945468867E-5</v>
      </c>
      <c r="AZ142" s="22">
        <v>14.489622920395572</v>
      </c>
      <c r="BA142" s="22">
        <v>8.5851587242097818</v>
      </c>
      <c r="BB142" s="22">
        <v>0</v>
      </c>
      <c r="BC142" s="22">
        <v>956.58606406670003</v>
      </c>
      <c r="BD142" s="22">
        <v>4794.8795333103981</v>
      </c>
    </row>
    <row r="143" spans="1:65" x14ac:dyDescent="0.3">
      <c r="A143" s="23" t="s">
        <v>19</v>
      </c>
      <c r="B143" s="22">
        <v>1879.9432616552231</v>
      </c>
      <c r="C143" s="22">
        <v>736.22714944598556</v>
      </c>
      <c r="D143" s="22">
        <v>49.433753532676626</v>
      </c>
      <c r="E143" s="22">
        <v>1.0037413469766505</v>
      </c>
      <c r="F143" s="22">
        <v>0</v>
      </c>
      <c r="G143" s="22">
        <v>201.61277526669818</v>
      </c>
      <c r="H143" s="22">
        <v>0</v>
      </c>
      <c r="I143" s="22">
        <v>8.6553654060825629</v>
      </c>
      <c r="J143" s="22">
        <v>1648.250066387197</v>
      </c>
      <c r="K143" s="22">
        <v>151.99742966202976</v>
      </c>
      <c r="L143" s="22">
        <v>2.5339455265288788</v>
      </c>
      <c r="M143" s="22">
        <v>8.4044627745568104E-2</v>
      </c>
      <c r="N143" s="22">
        <v>25.671486218710569</v>
      </c>
      <c r="O143" s="22">
        <v>0.1940433937418829</v>
      </c>
      <c r="P143" s="22">
        <v>71.786911130825203</v>
      </c>
      <c r="Q143" s="22">
        <v>1.5661908404271903E-2</v>
      </c>
      <c r="R143" s="22">
        <v>341.31225840237164</v>
      </c>
      <c r="S143" s="22">
        <v>23812.796932602912</v>
      </c>
      <c r="T143" s="22">
        <v>3.1820641382501891</v>
      </c>
      <c r="U143" s="22">
        <v>0</v>
      </c>
      <c r="V143" s="22">
        <v>110.96695761224973</v>
      </c>
      <c r="W143" s="22">
        <v>0.1628812726375678</v>
      </c>
      <c r="X143" s="22">
        <v>17.334259705115173</v>
      </c>
      <c r="Y143" s="22">
        <v>171.57953031100203</v>
      </c>
      <c r="Z143" s="22">
        <v>72.305673839327511</v>
      </c>
      <c r="AA143" s="22">
        <v>0</v>
      </c>
      <c r="AB143" s="22">
        <v>1.2308516702441397</v>
      </c>
      <c r="AC143" s="22">
        <v>9.1127589861409536E-2</v>
      </c>
      <c r="AD143" s="22">
        <v>0</v>
      </c>
      <c r="AE143" s="22">
        <v>312.65784643275987</v>
      </c>
      <c r="AF143" s="22">
        <v>5.0426776647340861E-2</v>
      </c>
      <c r="AG143" s="22">
        <v>401.85029806492531</v>
      </c>
      <c r="AH143" s="22">
        <v>1.5551905045876683E-6</v>
      </c>
      <c r="AI143" s="22">
        <v>2965.5261807618499</v>
      </c>
      <c r="AJ143" s="22">
        <v>9.0924004978443301E-2</v>
      </c>
      <c r="AK143" s="22">
        <v>4.8871297448402464E-3</v>
      </c>
      <c r="AL143" s="22">
        <v>5.9343005631706722</v>
      </c>
      <c r="AM143" s="22">
        <v>24.58418119628524</v>
      </c>
      <c r="AN143" s="22">
        <v>1342.4784196508003</v>
      </c>
      <c r="AO143" s="22">
        <v>0.58420222010817324</v>
      </c>
      <c r="AP143" s="22">
        <v>57.219960548729077</v>
      </c>
      <c r="AQ143" s="22">
        <v>1962.2335838499712</v>
      </c>
      <c r="AR143" s="22">
        <v>129.49126844383531</v>
      </c>
      <c r="AS143" s="22">
        <v>44.24315414087512</v>
      </c>
      <c r="AT143" s="22">
        <v>28618.523653767767</v>
      </c>
      <c r="AU143" s="22">
        <v>13.405118501673879</v>
      </c>
      <c r="AV143" s="22">
        <v>359.82845242273595</v>
      </c>
      <c r="AW143" s="22">
        <v>127.38042253367446</v>
      </c>
      <c r="AX143" s="22">
        <v>43.602485993422562</v>
      </c>
      <c r="AY143" s="22">
        <v>1916.5596693849925</v>
      </c>
      <c r="AZ143" s="22">
        <v>10166.018138439904</v>
      </c>
      <c r="BA143" s="22">
        <v>1179.5531609789659</v>
      </c>
      <c r="BB143" s="22">
        <v>18.6181474877644</v>
      </c>
      <c r="BC143" s="22">
        <v>2955.929583161048</v>
      </c>
      <c r="BD143" s="22">
        <v>81954.740640664619</v>
      </c>
    </row>
    <row r="144" spans="1:65" x14ac:dyDescent="0.3">
      <c r="A144" s="23" t="s">
        <v>20</v>
      </c>
      <c r="B144" s="22">
        <v>156.03577393037295</v>
      </c>
      <c r="C144" s="22">
        <v>2.0215054961530012</v>
      </c>
      <c r="D144" s="22">
        <v>40585.489714493364</v>
      </c>
      <c r="E144" s="22">
        <v>154.36590061875518</v>
      </c>
      <c r="F144" s="22">
        <v>0</v>
      </c>
      <c r="G144" s="22">
        <v>0.22439132493578096</v>
      </c>
      <c r="H144" s="22">
        <v>0</v>
      </c>
      <c r="I144" s="22">
        <v>2169.6157501691846</v>
      </c>
      <c r="J144" s="22">
        <v>6256.9452743952252</v>
      </c>
      <c r="K144" s="22">
        <v>269.15228122925498</v>
      </c>
      <c r="L144" s="22">
        <v>9490.001988764976</v>
      </c>
      <c r="M144" s="22">
        <v>0</v>
      </c>
      <c r="N144" s="22">
        <v>151.49204401590683</v>
      </c>
      <c r="O144" s="22">
        <v>52668.488522353371</v>
      </c>
      <c r="P144" s="22">
        <v>567.20714754330072</v>
      </c>
      <c r="Q144" s="22">
        <v>491.72814769603036</v>
      </c>
      <c r="R144" s="22">
        <v>925.69127865073585</v>
      </c>
      <c r="S144" s="22">
        <v>38259.141174523218</v>
      </c>
      <c r="T144" s="22">
        <v>2041.6814871962824</v>
      </c>
      <c r="U144" s="22">
        <v>0.2628130989486594</v>
      </c>
      <c r="V144" s="22">
        <v>0</v>
      </c>
      <c r="W144" s="22">
        <v>0.3420050091942331</v>
      </c>
      <c r="X144" s="22">
        <v>1020.8585634466625</v>
      </c>
      <c r="Y144" s="22">
        <v>13196.276350460117</v>
      </c>
      <c r="Z144" s="22">
        <v>7672.5601109159243</v>
      </c>
      <c r="AA144" s="22">
        <v>0</v>
      </c>
      <c r="AB144" s="22">
        <v>2.106751134916884E-2</v>
      </c>
      <c r="AC144" s="22">
        <v>1021.7420610906161</v>
      </c>
      <c r="AD144" s="22">
        <v>0</v>
      </c>
      <c r="AE144" s="22">
        <v>47.37920204719866</v>
      </c>
      <c r="AF144" s="22">
        <v>0</v>
      </c>
      <c r="AG144" s="22">
        <v>144.05893125530491</v>
      </c>
      <c r="AH144" s="22">
        <v>1323.3076611266265</v>
      </c>
      <c r="AI144" s="22">
        <v>427.99156135818515</v>
      </c>
      <c r="AJ144" s="22">
        <v>0.87118746570282235</v>
      </c>
      <c r="AK144" s="22">
        <v>0.70546338951527843</v>
      </c>
      <c r="AL144" s="22">
        <v>238.24799358688409</v>
      </c>
      <c r="AM144" s="22">
        <v>118.69470093350053</v>
      </c>
      <c r="AN144" s="22">
        <v>529.68111761825946</v>
      </c>
      <c r="AO144" s="22">
        <v>1323.343211603225</v>
      </c>
      <c r="AP144" s="22">
        <v>346.49491770228502</v>
      </c>
      <c r="AQ144" s="22">
        <v>1.0268343786172989E-2</v>
      </c>
      <c r="AR144" s="22">
        <v>2.1090698359034312</v>
      </c>
      <c r="AS144" s="22">
        <v>51.653003268552908</v>
      </c>
      <c r="AT144" s="22">
        <v>37.809277020173745</v>
      </c>
      <c r="AU144" s="22">
        <v>1209.8808794338677</v>
      </c>
      <c r="AV144" s="22">
        <v>4272.6081767862588</v>
      </c>
      <c r="AW144" s="22">
        <v>75.872493634001316</v>
      </c>
      <c r="AX144" s="22">
        <v>6.621285993975051</v>
      </c>
      <c r="AY144" s="22">
        <v>110629.86815357716</v>
      </c>
      <c r="AZ144" s="22">
        <v>2697.3927621502812</v>
      </c>
      <c r="BA144" s="22">
        <v>150829.22949692342</v>
      </c>
      <c r="BB144" s="22">
        <v>573.58301407676004</v>
      </c>
      <c r="BC144" s="22">
        <v>85350.988146330463</v>
      </c>
      <c r="BD144" s="22">
        <v>537339.74732939515</v>
      </c>
    </row>
    <row r="145" spans="1:56" x14ac:dyDescent="0.3">
      <c r="A145" s="23" t="s">
        <v>21</v>
      </c>
      <c r="B145" s="22">
        <v>831.76881476191534</v>
      </c>
      <c r="C145" s="22">
        <v>1.6110390987997514</v>
      </c>
      <c r="D145" s="22">
        <v>2.408356255501539</v>
      </c>
      <c r="E145" s="22">
        <v>6.5603935435129888</v>
      </c>
      <c r="F145" s="22">
        <v>0</v>
      </c>
      <c r="G145" s="22">
        <v>1.3766101534894821</v>
      </c>
      <c r="H145" s="22">
        <v>0</v>
      </c>
      <c r="I145" s="22">
        <v>29101.93829536979</v>
      </c>
      <c r="J145" s="22">
        <v>1506.5044969775167</v>
      </c>
      <c r="K145" s="22">
        <v>54.442444050920471</v>
      </c>
      <c r="L145" s="22">
        <v>0</v>
      </c>
      <c r="M145" s="22">
        <v>0</v>
      </c>
      <c r="N145" s="22">
        <v>0.97862765872598612</v>
      </c>
      <c r="O145" s="22">
        <v>0.11128847320055495</v>
      </c>
      <c r="P145" s="22">
        <v>1.3809978199011232</v>
      </c>
      <c r="Q145" s="22">
        <v>504.44813587183739</v>
      </c>
      <c r="R145" s="22">
        <v>15.713383622853303</v>
      </c>
      <c r="S145" s="22">
        <v>9348.4767418345164</v>
      </c>
      <c r="T145" s="22">
        <v>2.1978459753950559E-3</v>
      </c>
      <c r="U145" s="22">
        <v>0.2891316438285374</v>
      </c>
      <c r="V145" s="22">
        <v>248.79048016374739</v>
      </c>
      <c r="W145" s="22">
        <v>0</v>
      </c>
      <c r="X145" s="22">
        <v>0.39656502131238269</v>
      </c>
      <c r="Y145" s="22">
        <v>2.6687953807277567</v>
      </c>
      <c r="Z145" s="22">
        <v>993.14654073049519</v>
      </c>
      <c r="AA145" s="22">
        <v>0</v>
      </c>
      <c r="AB145" s="22">
        <v>0.26608491843232024</v>
      </c>
      <c r="AC145" s="22">
        <v>0.16820547224504387</v>
      </c>
      <c r="AD145" s="22">
        <v>0</v>
      </c>
      <c r="AE145" s="22">
        <v>3.310114848206076</v>
      </c>
      <c r="AF145" s="22">
        <v>0</v>
      </c>
      <c r="AG145" s="22">
        <v>350.77227419525599</v>
      </c>
      <c r="AH145" s="22">
        <v>1.1166127390958481E-2</v>
      </c>
      <c r="AI145" s="22">
        <v>1013.8119547852097</v>
      </c>
      <c r="AJ145" s="22">
        <v>268.25559997329299</v>
      </c>
      <c r="AK145" s="22">
        <v>1.6685603821225303</v>
      </c>
      <c r="AL145" s="22">
        <v>20.621162903580483</v>
      </c>
      <c r="AM145" s="22">
        <v>10.045768775268721</v>
      </c>
      <c r="AN145" s="22">
        <v>0.84015797353195432</v>
      </c>
      <c r="AO145" s="22">
        <v>350.86850245885142</v>
      </c>
      <c r="AP145" s="22">
        <v>86.454753895808608</v>
      </c>
      <c r="AQ145" s="22">
        <v>3.0413827584379392E-3</v>
      </c>
      <c r="AR145" s="22">
        <v>29.793857675494323</v>
      </c>
      <c r="AS145" s="22">
        <v>88.928493490092592</v>
      </c>
      <c r="AT145" s="22">
        <v>9.2150474096578151E-3</v>
      </c>
      <c r="AU145" s="22">
        <v>2.7014824332964073E-3</v>
      </c>
      <c r="AV145" s="22">
        <v>1.7190003887466283</v>
      </c>
      <c r="AW145" s="22">
        <v>175.15877068608151</v>
      </c>
      <c r="AX145" s="22">
        <v>1.985421474451903</v>
      </c>
      <c r="AY145" s="22">
        <v>10080.075685693546</v>
      </c>
      <c r="AZ145" s="22">
        <v>36.181034742935758</v>
      </c>
      <c r="BA145" s="22">
        <v>24210.665665076107</v>
      </c>
      <c r="BB145" s="22">
        <v>430.56478561374126</v>
      </c>
      <c r="BC145" s="22">
        <v>6037.8541982139568</v>
      </c>
      <c r="BD145" s="22">
        <v>85823.049513955484</v>
      </c>
    </row>
    <row r="146" spans="1:56" x14ac:dyDescent="0.3">
      <c r="A146" s="23" t="s">
        <v>22</v>
      </c>
      <c r="B146" s="22">
        <v>266.89482045948716</v>
      </c>
      <c r="C146" s="22">
        <v>27.823432599122324</v>
      </c>
      <c r="D146" s="22">
        <v>59.692753340952258</v>
      </c>
      <c r="E146" s="22">
        <v>5.3060370572893811</v>
      </c>
      <c r="F146" s="22">
        <v>0</v>
      </c>
      <c r="G146" s="22">
        <v>5056.4559785325109</v>
      </c>
      <c r="H146" s="22">
        <v>0</v>
      </c>
      <c r="I146" s="22">
        <v>299.42079681715381</v>
      </c>
      <c r="J146" s="22">
        <v>5886.3421770375662</v>
      </c>
      <c r="K146" s="22">
        <v>200.3353130141337</v>
      </c>
      <c r="L146" s="22">
        <v>0</v>
      </c>
      <c r="M146" s="22">
        <v>0</v>
      </c>
      <c r="N146" s="22">
        <v>47.181795130766432</v>
      </c>
      <c r="O146" s="22">
        <v>8.8089773106263287</v>
      </c>
      <c r="P146" s="22">
        <v>4.8824991219809943</v>
      </c>
      <c r="Q146" s="22">
        <v>84.296392416027274</v>
      </c>
      <c r="R146" s="22">
        <v>53.31431205600915</v>
      </c>
      <c r="S146" s="22">
        <v>2935.7798999436845</v>
      </c>
      <c r="T146" s="22">
        <v>15.007780321230539</v>
      </c>
      <c r="U146" s="22">
        <v>17.364591388572716</v>
      </c>
      <c r="V146" s="22">
        <v>82.969593689548589</v>
      </c>
      <c r="W146" s="22">
        <v>0.22344301856137552</v>
      </c>
      <c r="X146" s="22">
        <v>0</v>
      </c>
      <c r="Y146" s="22">
        <v>493.15249006940587</v>
      </c>
      <c r="Z146" s="22">
        <v>361.49065328609294</v>
      </c>
      <c r="AA146" s="22">
        <v>0</v>
      </c>
      <c r="AB146" s="22">
        <v>7.2766958746431805E-3</v>
      </c>
      <c r="AC146" s="22">
        <v>109.87822063969945</v>
      </c>
      <c r="AD146" s="22">
        <v>0</v>
      </c>
      <c r="AE146" s="22">
        <v>28.86140799205663</v>
      </c>
      <c r="AF146" s="22">
        <v>0</v>
      </c>
      <c r="AG146" s="22">
        <v>81.073382494457803</v>
      </c>
      <c r="AH146" s="22">
        <v>9.7939819479661875E-5</v>
      </c>
      <c r="AI146" s="22">
        <v>707.36790942599055</v>
      </c>
      <c r="AJ146" s="22">
        <v>0.17074658937132883</v>
      </c>
      <c r="AK146" s="22">
        <v>17.601433884253147</v>
      </c>
      <c r="AL146" s="22">
        <v>149.97002965482909</v>
      </c>
      <c r="AM146" s="22">
        <v>32.378014509698481</v>
      </c>
      <c r="AN146" s="22">
        <v>103.53115908169244</v>
      </c>
      <c r="AO146" s="22">
        <v>3.7878056560148847</v>
      </c>
      <c r="AP146" s="22">
        <v>476.53700446912956</v>
      </c>
      <c r="AQ146" s="22">
        <v>40.231455624605019</v>
      </c>
      <c r="AR146" s="22">
        <v>86.711962238250791</v>
      </c>
      <c r="AS146" s="22">
        <v>40.870929740370961</v>
      </c>
      <c r="AT146" s="22">
        <v>7.3455812915597534</v>
      </c>
      <c r="AU146" s="22">
        <v>0.92451460031886523</v>
      </c>
      <c r="AV146" s="22">
        <v>1562.2037868884706</v>
      </c>
      <c r="AW146" s="22">
        <v>94.137068931525661</v>
      </c>
      <c r="AX146" s="22">
        <v>24.30567788234281</v>
      </c>
      <c r="AY146" s="22">
        <v>0.87174613985705307</v>
      </c>
      <c r="AZ146" s="22">
        <v>1588.9953423520976</v>
      </c>
      <c r="BA146" s="22">
        <v>11628.165681977418</v>
      </c>
      <c r="BB146" s="22">
        <v>4.8725872443285336</v>
      </c>
      <c r="BC146" s="22">
        <v>924.88744437003902</v>
      </c>
      <c r="BD146" s="22">
        <v>33622.432004924791</v>
      </c>
    </row>
    <row r="147" spans="1:56" x14ac:dyDescent="0.3">
      <c r="A147" s="23" t="s">
        <v>23</v>
      </c>
      <c r="B147" s="22">
        <v>574.55322014106594</v>
      </c>
      <c r="C147" s="22">
        <v>6435.0670166347263</v>
      </c>
      <c r="D147" s="22">
        <v>8981.3266658193243</v>
      </c>
      <c r="E147" s="22">
        <v>3905.4135831600397</v>
      </c>
      <c r="F147" s="22">
        <v>0</v>
      </c>
      <c r="G147" s="22">
        <v>2176.4547379038263</v>
      </c>
      <c r="H147" s="22">
        <v>0</v>
      </c>
      <c r="I147" s="22">
        <v>3511.0260931653575</v>
      </c>
      <c r="J147" s="22">
        <v>32288.911554377039</v>
      </c>
      <c r="K147" s="22">
        <v>1604.2945446338208</v>
      </c>
      <c r="L147" s="22">
        <v>1627.7973613330994</v>
      </c>
      <c r="M147" s="22">
        <v>1634.6722118826867</v>
      </c>
      <c r="N147" s="22">
        <v>2718.4733381558226</v>
      </c>
      <c r="O147" s="22">
        <v>669.55917241400164</v>
      </c>
      <c r="P147" s="22">
        <v>59.375357558398299</v>
      </c>
      <c r="Q147" s="22">
        <v>430.31845434233554</v>
      </c>
      <c r="R147" s="22">
        <v>28581.586870302217</v>
      </c>
      <c r="S147" s="22">
        <v>49126.543574106341</v>
      </c>
      <c r="T147" s="22">
        <v>995.20679997718821</v>
      </c>
      <c r="U147" s="22">
        <v>5670.2668317883918</v>
      </c>
      <c r="V147" s="22">
        <v>9256.4134346520823</v>
      </c>
      <c r="W147" s="22">
        <v>268.35693606780268</v>
      </c>
      <c r="X147" s="22">
        <v>1408.4174592485417</v>
      </c>
      <c r="Y147" s="22">
        <v>0</v>
      </c>
      <c r="Z147" s="22">
        <v>2507.2983922427184</v>
      </c>
      <c r="AA147" s="22">
        <v>7.110175507275061</v>
      </c>
      <c r="AB147" s="22">
        <v>87.266162993384725</v>
      </c>
      <c r="AC147" s="22">
        <v>165.32530734709107</v>
      </c>
      <c r="AD147" s="22">
        <v>51.435312180287681</v>
      </c>
      <c r="AE147" s="22">
        <v>55.752650003941447</v>
      </c>
      <c r="AF147" s="22">
        <v>6370.2255934461436</v>
      </c>
      <c r="AG147" s="22">
        <v>1045.3064357873593</v>
      </c>
      <c r="AH147" s="22">
        <v>5.0393345539508109E-5</v>
      </c>
      <c r="AI147" s="22">
        <v>7580.1203305206272</v>
      </c>
      <c r="AJ147" s="22">
        <v>17.25800014966287</v>
      </c>
      <c r="AK147" s="22">
        <v>558.57822089503054</v>
      </c>
      <c r="AL147" s="22">
        <v>1087.2767952049514</v>
      </c>
      <c r="AM147" s="22">
        <v>376.82011269363539</v>
      </c>
      <c r="AN147" s="22">
        <v>9079.9755526731005</v>
      </c>
      <c r="AO147" s="22">
        <v>2119.8438196628927</v>
      </c>
      <c r="AP147" s="22">
        <v>2402.9415426327118</v>
      </c>
      <c r="AQ147" s="22">
        <v>8369.2081351415945</v>
      </c>
      <c r="AR147" s="22">
        <v>9477.390062573917</v>
      </c>
      <c r="AS147" s="22">
        <v>551.66408152517124</v>
      </c>
      <c r="AT147" s="22">
        <v>6116.8394868440446</v>
      </c>
      <c r="AU147" s="22">
        <v>1971.5230920788624</v>
      </c>
      <c r="AV147" s="22">
        <v>7670.9170984686652</v>
      </c>
      <c r="AW147" s="22">
        <v>10964.422580059265</v>
      </c>
      <c r="AX147" s="22">
        <v>961.56988966308666</v>
      </c>
      <c r="AY147" s="22">
        <v>5884.7767918098662</v>
      </c>
      <c r="AZ147" s="22">
        <v>17570.433547044384</v>
      </c>
      <c r="BA147" s="22">
        <v>875130.63486447721</v>
      </c>
      <c r="BB147" s="22">
        <v>73.493823728276695</v>
      </c>
      <c r="BC147" s="22">
        <v>62699.844643556753</v>
      </c>
      <c r="BD147" s="22">
        <v>1202879.2877689693</v>
      </c>
    </row>
    <row r="148" spans="1:56" x14ac:dyDescent="0.3">
      <c r="A148" s="23" t="s">
        <v>24</v>
      </c>
      <c r="B148" s="22">
        <v>75.181548983676166</v>
      </c>
      <c r="C148" s="22">
        <v>75.94641810188979</v>
      </c>
      <c r="D148" s="22">
        <v>919.15499388820649</v>
      </c>
      <c r="E148" s="22">
        <v>124.95613414203396</v>
      </c>
      <c r="F148" s="22">
        <v>0</v>
      </c>
      <c r="G148" s="22">
        <v>9.9463313292107234</v>
      </c>
      <c r="H148" s="22">
        <v>0</v>
      </c>
      <c r="I148" s="22">
        <v>51.493160795526293</v>
      </c>
      <c r="J148" s="22">
        <v>206009.07620016742</v>
      </c>
      <c r="K148" s="22">
        <v>17539.381861957452</v>
      </c>
      <c r="L148" s="22">
        <v>0</v>
      </c>
      <c r="M148" s="22">
        <v>0</v>
      </c>
      <c r="N148" s="22">
        <v>84.643117811906848</v>
      </c>
      <c r="O148" s="22">
        <v>21.940179211703288</v>
      </c>
      <c r="P148" s="22">
        <v>5.5044850484015366E-4</v>
      </c>
      <c r="Q148" s="22">
        <v>1.7538235465195267</v>
      </c>
      <c r="R148" s="22">
        <v>687.72622434334744</v>
      </c>
      <c r="S148" s="22">
        <v>3636.767359507774</v>
      </c>
      <c r="T148" s="22">
        <v>0.509197306009462</v>
      </c>
      <c r="U148" s="22">
        <v>16.478571234647969</v>
      </c>
      <c r="V148" s="22">
        <v>1074.4757019434458</v>
      </c>
      <c r="W148" s="22">
        <v>11797.22064656996</v>
      </c>
      <c r="X148" s="22">
        <v>1.5806587085628689E-4</v>
      </c>
      <c r="Y148" s="22">
        <v>16.686288863762659</v>
      </c>
      <c r="Z148" s="22">
        <v>0</v>
      </c>
      <c r="AA148" s="22">
        <v>0</v>
      </c>
      <c r="AB148" s="22">
        <v>0.4344239743429768</v>
      </c>
      <c r="AC148" s="22">
        <v>9.8780292541028114</v>
      </c>
      <c r="AD148" s="22">
        <v>0</v>
      </c>
      <c r="AE148" s="22">
        <v>17930.519153301917</v>
      </c>
      <c r="AF148" s="22">
        <v>0</v>
      </c>
      <c r="AG148" s="22">
        <v>264.75607624000679</v>
      </c>
      <c r="AH148" s="22">
        <v>4.4506790949516866E-6</v>
      </c>
      <c r="AI148" s="22">
        <v>105.55324983708445</v>
      </c>
      <c r="AJ148" s="22">
        <v>9.9006749788917716</v>
      </c>
      <c r="AK148" s="22">
        <v>121.86248563095896</v>
      </c>
      <c r="AL148" s="22">
        <v>35088.454400699178</v>
      </c>
      <c r="AM148" s="22">
        <v>5776.402432976005</v>
      </c>
      <c r="AN148" s="22">
        <v>20.837850197351294</v>
      </c>
      <c r="AO148" s="22">
        <v>1.2962382288233538</v>
      </c>
      <c r="AP148" s="22">
        <v>6286.2596175776316</v>
      </c>
      <c r="AQ148" s="22">
        <v>0.67396122197287145</v>
      </c>
      <c r="AR148" s="22">
        <v>31.971670535424494</v>
      </c>
      <c r="AS148" s="22">
        <v>9662.0718286306674</v>
      </c>
      <c r="AT148" s="22">
        <v>1.8858407242737214</v>
      </c>
      <c r="AU148" s="22">
        <v>1.0767772003915368E-6</v>
      </c>
      <c r="AV148" s="22">
        <v>9.3470437287832731</v>
      </c>
      <c r="AW148" s="22">
        <v>6.5353429083072099</v>
      </c>
      <c r="AX148" s="22">
        <v>32023.811710314174</v>
      </c>
      <c r="AY148" s="22">
        <v>74.663562207384729</v>
      </c>
      <c r="AZ148" s="22">
        <v>2979.2919068586079</v>
      </c>
      <c r="BA148" s="22">
        <v>8544.7891569031744</v>
      </c>
      <c r="BB148" s="22">
        <v>4812.4514648266022</v>
      </c>
      <c r="BC148" s="22">
        <v>2967.514616838072</v>
      </c>
      <c r="BD148" s="22">
        <v>368874.50121234014</v>
      </c>
    </row>
    <row r="149" spans="1:56" x14ac:dyDescent="0.3">
      <c r="A149" s="23" t="s">
        <v>25</v>
      </c>
      <c r="B149" s="22">
        <v>0</v>
      </c>
      <c r="C149" s="22">
        <v>0</v>
      </c>
      <c r="D149" s="22">
        <v>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0</v>
      </c>
      <c r="AQ149" s="22"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</row>
    <row r="150" spans="1:56" x14ac:dyDescent="0.3">
      <c r="A150" s="23" t="s">
        <v>26</v>
      </c>
      <c r="B150" s="22">
        <v>0.55855681641446231</v>
      </c>
      <c r="C150" s="22">
        <v>1.857793674065536E-2</v>
      </c>
      <c r="D150" s="22">
        <v>0.21155850534754139</v>
      </c>
      <c r="E150" s="22">
        <v>2.8088319225969181E-2</v>
      </c>
      <c r="F150" s="22">
        <v>0</v>
      </c>
      <c r="G150" s="22">
        <v>2.4329479577835903E-3</v>
      </c>
      <c r="H150" s="22">
        <v>0</v>
      </c>
      <c r="I150" s="22">
        <v>6.4588113728164427E-3</v>
      </c>
      <c r="J150" s="22">
        <v>19.032238355327678</v>
      </c>
      <c r="K150" s="22">
        <v>4.2904782464112525</v>
      </c>
      <c r="L150" s="22">
        <v>0</v>
      </c>
      <c r="M150" s="22">
        <v>0</v>
      </c>
      <c r="N150" s="22">
        <v>0.68408118392715722</v>
      </c>
      <c r="O150" s="22">
        <v>5.3639701936039012E-3</v>
      </c>
      <c r="P150" s="22">
        <v>9.127246573168696</v>
      </c>
      <c r="Q150" s="22">
        <v>4.2868743625505126E-4</v>
      </c>
      <c r="R150" s="22">
        <v>0.14716797143610599</v>
      </c>
      <c r="S150" s="22">
        <v>1.7288888258318285</v>
      </c>
      <c r="T150" s="22">
        <v>1.2456017395108283E-4</v>
      </c>
      <c r="U150" s="22">
        <v>4.0309774848696989E-3</v>
      </c>
      <c r="V150" s="22">
        <v>13.269926647401579</v>
      </c>
      <c r="W150" s="22">
        <v>4.5943332133454098E-3</v>
      </c>
      <c r="X150" s="22">
        <v>0</v>
      </c>
      <c r="Y150" s="22">
        <v>4.0780192071060281E-3</v>
      </c>
      <c r="Z150" s="22">
        <v>2.565093725543381</v>
      </c>
      <c r="AA150" s="22">
        <v>0</v>
      </c>
      <c r="AB150" s="22">
        <v>0</v>
      </c>
      <c r="AC150" s="22">
        <v>0.76721819143596803</v>
      </c>
      <c r="AD150" s="22">
        <v>0</v>
      </c>
      <c r="AE150" s="22">
        <v>6.4407798083098058E-2</v>
      </c>
      <c r="AF150" s="22">
        <v>0</v>
      </c>
      <c r="AG150" s="22">
        <v>6.3980512162673697E-2</v>
      </c>
      <c r="AH150" s="22">
        <v>0</v>
      </c>
      <c r="AI150" s="22">
        <v>2.4054507254901568E-2</v>
      </c>
      <c r="AJ150" s="22">
        <v>2.4179327884621964E-3</v>
      </c>
      <c r="AK150" s="22">
        <v>0</v>
      </c>
      <c r="AL150" s="22">
        <v>0.15532055629723668</v>
      </c>
      <c r="AM150" s="22">
        <v>0.69405383889720595</v>
      </c>
      <c r="AN150" s="22">
        <v>5.0972952288767422E-3</v>
      </c>
      <c r="AO150" s="22">
        <v>0</v>
      </c>
      <c r="AP150" s="22">
        <v>0.70133960748608337</v>
      </c>
      <c r="AQ150" s="22">
        <v>1.6486481660976622E-4</v>
      </c>
      <c r="AR150" s="22">
        <v>1571.6171434929686</v>
      </c>
      <c r="AS150" s="22">
        <v>0.81218725626747623</v>
      </c>
      <c r="AT150" s="22">
        <v>0</v>
      </c>
      <c r="AU150" s="22">
        <v>0</v>
      </c>
      <c r="AV150" s="22">
        <v>2.0040501140096119E-3</v>
      </c>
      <c r="AW150" s="22">
        <v>1.5984027408251465E-3</v>
      </c>
      <c r="AX150" s="22">
        <v>6.434373873814582E-2</v>
      </c>
      <c r="AY150" s="22">
        <v>19.630076604050263</v>
      </c>
      <c r="AZ150" s="22">
        <v>71.766859443825467</v>
      </c>
      <c r="BA150" s="22">
        <v>1.2333325623766465</v>
      </c>
      <c r="BB150" s="22">
        <v>0.10458525850276304</v>
      </c>
      <c r="BC150" s="22">
        <v>57.557418228678806</v>
      </c>
      <c r="BD150" s="22">
        <v>1776.9570195565302</v>
      </c>
    </row>
    <row r="151" spans="1:56" x14ac:dyDescent="0.3">
      <c r="A151" s="23" t="s">
        <v>27</v>
      </c>
      <c r="B151" s="22">
        <v>9.5117232559284748</v>
      </c>
      <c r="C151" s="22">
        <v>217.21872770499951</v>
      </c>
      <c r="D151" s="22">
        <v>318.78964541281294</v>
      </c>
      <c r="E151" s="22">
        <v>13.708081040188766</v>
      </c>
      <c r="F151" s="22">
        <v>0</v>
      </c>
      <c r="G151" s="22">
        <v>1.2139967428320451</v>
      </c>
      <c r="H151" s="22">
        <v>0</v>
      </c>
      <c r="I151" s="22">
        <v>1110.7909668219918</v>
      </c>
      <c r="J151" s="22">
        <v>10252.64817017329</v>
      </c>
      <c r="K151" s="22">
        <v>2052.3131514966885</v>
      </c>
      <c r="L151" s="22">
        <v>196.85352933705687</v>
      </c>
      <c r="M151" s="22">
        <v>0</v>
      </c>
      <c r="N151" s="22">
        <v>8.0774793154527558</v>
      </c>
      <c r="O151" s="22">
        <v>310.7356918331335</v>
      </c>
      <c r="P151" s="22">
        <v>21.903203240158309</v>
      </c>
      <c r="Q151" s="22">
        <v>24.916178369658727</v>
      </c>
      <c r="R151" s="22">
        <v>74.944624195758578</v>
      </c>
      <c r="S151" s="22">
        <v>20875.393815564141</v>
      </c>
      <c r="T151" s="22">
        <v>5.9601995802193504E-2</v>
      </c>
      <c r="U151" s="22">
        <v>1.9369668210448225</v>
      </c>
      <c r="V151" s="22">
        <v>138.97958719562652</v>
      </c>
      <c r="W151" s="22">
        <v>2.2366701919299303</v>
      </c>
      <c r="X151" s="22">
        <v>0.17870440124863018</v>
      </c>
      <c r="Y151" s="22">
        <v>1706.659097048904</v>
      </c>
      <c r="Z151" s="22">
        <v>1029.1299270232535</v>
      </c>
      <c r="AA151" s="22">
        <v>0</v>
      </c>
      <c r="AB151" s="22">
        <v>16.235098027614534</v>
      </c>
      <c r="AC151" s="22">
        <v>0</v>
      </c>
      <c r="AD151" s="22">
        <v>0</v>
      </c>
      <c r="AE151" s="22">
        <v>31.081878361044637</v>
      </c>
      <c r="AF151" s="22">
        <v>0</v>
      </c>
      <c r="AG151" s="22">
        <v>3600.7631402245515</v>
      </c>
      <c r="AH151" s="22">
        <v>4.1721461023178406E-4</v>
      </c>
      <c r="AI151" s="22">
        <v>1032.90432681274</v>
      </c>
      <c r="AJ151" s="22">
        <v>1.2061857630356863</v>
      </c>
      <c r="AK151" s="22">
        <v>1388.3079313455723</v>
      </c>
      <c r="AL151" s="22">
        <v>75.015347313695855</v>
      </c>
      <c r="AM151" s="22">
        <v>332.02226963493581</v>
      </c>
      <c r="AN151" s="22">
        <v>106.08150447830317</v>
      </c>
      <c r="AO151" s="22">
        <v>7.3954102751138473</v>
      </c>
      <c r="AP151" s="22">
        <v>781.43689757441848</v>
      </c>
      <c r="AQ151" s="22">
        <v>7.8892697777851892E-2</v>
      </c>
      <c r="AR151" s="22">
        <v>1350.2606156078657</v>
      </c>
      <c r="AS151" s="22">
        <v>390.30051813571828</v>
      </c>
      <c r="AT151" s="22">
        <v>413.75204670529092</v>
      </c>
      <c r="AU151" s="22">
        <v>1.0093901860446388E-4</v>
      </c>
      <c r="AV151" s="22">
        <v>913.85996279313031</v>
      </c>
      <c r="AW151" s="22">
        <v>3905.2104158410325</v>
      </c>
      <c r="AX151" s="22">
        <v>30.910767132964573</v>
      </c>
      <c r="AY151" s="22">
        <v>9720.7300119921238</v>
      </c>
      <c r="AZ151" s="22">
        <v>576.54631513727304</v>
      </c>
      <c r="BA151" s="22">
        <v>6758.7269527220988</v>
      </c>
      <c r="BB151" s="22">
        <v>50.004455397870537</v>
      </c>
      <c r="BC151" s="22">
        <v>2772.0223077087821</v>
      </c>
      <c r="BD151" s="22">
        <v>72623.053309018462</v>
      </c>
    </row>
    <row r="152" spans="1:56" x14ac:dyDescent="0.3">
      <c r="A152" s="23" t="s">
        <v>28</v>
      </c>
      <c r="B152" s="22">
        <v>2.4815559770576676E-2</v>
      </c>
      <c r="C152" s="22">
        <v>11352.58972164355</v>
      </c>
      <c r="D152" s="22">
        <v>97963.22989165083</v>
      </c>
      <c r="E152" s="22">
        <v>3.7780980755474963E-3</v>
      </c>
      <c r="F152" s="22">
        <v>0</v>
      </c>
      <c r="G152" s="22">
        <v>7.9035347782387458E-4</v>
      </c>
      <c r="H152" s="22">
        <v>0</v>
      </c>
      <c r="I152" s="22">
        <v>16.979448407481669</v>
      </c>
      <c r="J152" s="22">
        <v>2.7078374452317577</v>
      </c>
      <c r="K152" s="22">
        <v>1.3155099020643242E-2</v>
      </c>
      <c r="L152" s="22">
        <v>0</v>
      </c>
      <c r="M152" s="22">
        <v>2.0927112308646461</v>
      </c>
      <c r="N152" s="22">
        <v>46.931075031584669</v>
      </c>
      <c r="O152" s="22">
        <v>18.943742877732905</v>
      </c>
      <c r="P152" s="22">
        <v>0.463049010074498</v>
      </c>
      <c r="Q152" s="22">
        <v>50.44558138587837</v>
      </c>
      <c r="R152" s="22">
        <v>31961.940754460778</v>
      </c>
      <c r="S152" s="22">
        <v>51111.269358204125</v>
      </c>
      <c r="T152" s="22">
        <v>1.9051488515874074E-2</v>
      </c>
      <c r="U152" s="22">
        <v>401.99400955926791</v>
      </c>
      <c r="V152" s="22">
        <v>27.076953762617311</v>
      </c>
      <c r="W152" s="22">
        <v>5.4299061908521251</v>
      </c>
      <c r="X152" s="22">
        <v>2.3074821854183667E-4</v>
      </c>
      <c r="Y152" s="22">
        <v>143.34302001259454</v>
      </c>
      <c r="Z152" s="22">
        <v>0.20325934872409399</v>
      </c>
      <c r="AA152" s="22">
        <v>0</v>
      </c>
      <c r="AB152" s="22">
        <v>1.5436100143656424E-4</v>
      </c>
      <c r="AC152" s="22">
        <v>1.4697009295176205E-4</v>
      </c>
      <c r="AD152" s="22">
        <v>0</v>
      </c>
      <c r="AE152" s="22">
        <v>1.9116785230305698E-3</v>
      </c>
      <c r="AF152" s="22">
        <v>0</v>
      </c>
      <c r="AG152" s="22">
        <v>5.6664866593253018</v>
      </c>
      <c r="AH152" s="22">
        <v>6.4972044053407893E-6</v>
      </c>
      <c r="AI152" s="22">
        <v>74171.740683560289</v>
      </c>
      <c r="AJ152" s="22">
        <v>4.5979261525590036E-4</v>
      </c>
      <c r="AK152" s="22">
        <v>132.54360003759223</v>
      </c>
      <c r="AL152" s="22">
        <v>1.1378621677855643E-2</v>
      </c>
      <c r="AM152" s="22">
        <v>2.8068763591866833E-3</v>
      </c>
      <c r="AN152" s="22">
        <v>6.581160897997794</v>
      </c>
      <c r="AO152" s="22">
        <v>1152.1219618114503</v>
      </c>
      <c r="AP152" s="22">
        <v>2.9511816073468987E-3</v>
      </c>
      <c r="AQ152" s="22">
        <v>38.383182539337156</v>
      </c>
      <c r="AR152" s="22">
        <v>16.254723926187939</v>
      </c>
      <c r="AS152" s="22">
        <v>1.0279594684507122E-2</v>
      </c>
      <c r="AT152" s="22">
        <v>5.3619347629808539E-6</v>
      </c>
      <c r="AU152" s="22">
        <v>1.571904291614707E-6</v>
      </c>
      <c r="AV152" s="22">
        <v>3.8208197878243313</v>
      </c>
      <c r="AW152" s="22">
        <v>170.34751659127554</v>
      </c>
      <c r="AX152" s="22">
        <v>1.0784887311225345E-3</v>
      </c>
      <c r="AY152" s="22">
        <v>66.475145325249443</v>
      </c>
      <c r="AZ152" s="22">
        <v>28.54604164966559</v>
      </c>
      <c r="BA152" s="22">
        <v>25.996563701114422</v>
      </c>
      <c r="BB152" s="22">
        <v>0</v>
      </c>
      <c r="BC152" s="22">
        <v>677.38333232076241</v>
      </c>
      <c r="BD152" s="22">
        <v>269601.59454137372</v>
      </c>
    </row>
    <row r="153" spans="1:56" x14ac:dyDescent="0.3">
      <c r="A153" s="23" t="s">
        <v>29</v>
      </c>
      <c r="B153" s="22">
        <v>33501.696138174077</v>
      </c>
      <c r="C153" s="22">
        <v>2.8856153129274706</v>
      </c>
      <c r="D153" s="22">
        <v>62.305361758275474</v>
      </c>
      <c r="E153" s="22">
        <v>19.357663932708075</v>
      </c>
      <c r="F153" s="22">
        <v>0</v>
      </c>
      <c r="G153" s="22">
        <v>0.57917886507619942</v>
      </c>
      <c r="H153" s="22">
        <v>0</v>
      </c>
      <c r="I153" s="22">
        <v>10224.347564944223</v>
      </c>
      <c r="J153" s="22">
        <v>9378.6082064741331</v>
      </c>
      <c r="K153" s="22">
        <v>640.5401248566734</v>
      </c>
      <c r="L153" s="22">
        <v>0</v>
      </c>
      <c r="M153" s="22">
        <v>0</v>
      </c>
      <c r="N153" s="22">
        <v>0.63471087368278178</v>
      </c>
      <c r="O153" s="22">
        <v>5.5681941669130257</v>
      </c>
      <c r="P153" s="22">
        <v>0.23877842973969582</v>
      </c>
      <c r="Q153" s="22">
        <v>0.65372930089381931</v>
      </c>
      <c r="R153" s="22">
        <v>14137.901474404043</v>
      </c>
      <c r="S153" s="22">
        <v>191567.36539629966</v>
      </c>
      <c r="T153" s="22">
        <v>1.7846410313827783E-2</v>
      </c>
      <c r="U153" s="22">
        <v>0.61523375378881906</v>
      </c>
      <c r="V153" s="22">
        <v>27377.631236052326</v>
      </c>
      <c r="W153" s="22">
        <v>3570.4830315374193</v>
      </c>
      <c r="X153" s="22">
        <v>6.8567214020250566E-2</v>
      </c>
      <c r="Y153" s="22">
        <v>39.445433152242501</v>
      </c>
      <c r="Z153" s="22">
        <v>468232.38507668109</v>
      </c>
      <c r="AA153" s="22">
        <v>0</v>
      </c>
      <c r="AB153" s="22">
        <v>6.0904757604685444E-2</v>
      </c>
      <c r="AC153" s="22">
        <v>7.0987148423519839</v>
      </c>
      <c r="AD153" s="22">
        <v>0</v>
      </c>
      <c r="AE153" s="22">
        <v>0</v>
      </c>
      <c r="AF153" s="22">
        <v>0</v>
      </c>
      <c r="AG153" s="22">
        <v>2054.2959947085678</v>
      </c>
      <c r="AH153" s="22">
        <v>1.9306550135447498E-3</v>
      </c>
      <c r="AI153" s="22">
        <v>60772.023985638472</v>
      </c>
      <c r="AJ153" s="22">
        <v>35.17926790347417</v>
      </c>
      <c r="AK153" s="22">
        <v>5.8141641492309022</v>
      </c>
      <c r="AL153" s="22">
        <v>4101.9478395573806</v>
      </c>
      <c r="AM153" s="22">
        <v>1902.635529772966</v>
      </c>
      <c r="AN153" s="22">
        <v>0.8600317095153569</v>
      </c>
      <c r="AO153" s="22">
        <v>0.11428236080091872</v>
      </c>
      <c r="AP153" s="22">
        <v>256.75369679253203</v>
      </c>
      <c r="AQ153" s="22">
        <v>2.364396129727386E-2</v>
      </c>
      <c r="AR153" s="22">
        <v>6.2477234369380055</v>
      </c>
      <c r="AS153" s="22">
        <v>8872.3237941691423</v>
      </c>
      <c r="AT153" s="22">
        <v>1.5933077654043553E-3</v>
      </c>
      <c r="AU153" s="22">
        <v>4.6709395488985878E-4</v>
      </c>
      <c r="AV153" s="22">
        <v>0.57823709066371065</v>
      </c>
      <c r="AW153" s="22">
        <v>0.72033183472257378</v>
      </c>
      <c r="AX153" s="22">
        <v>4854.8333507744328</v>
      </c>
      <c r="AY153" s="22">
        <v>171978.12182854724</v>
      </c>
      <c r="AZ153" s="22">
        <v>238.23723629886507</v>
      </c>
      <c r="BA153" s="22">
        <v>1348753.5718899034</v>
      </c>
      <c r="BB153" s="22">
        <v>13154.907049587628</v>
      </c>
      <c r="BC153" s="22">
        <v>62713.529632505146</v>
      </c>
      <c r="BD153" s="22">
        <v>2438473.2116839527</v>
      </c>
    </row>
    <row r="154" spans="1:56" x14ac:dyDescent="0.3">
      <c r="A154" s="23" t="s">
        <v>30</v>
      </c>
      <c r="B154" s="22">
        <v>0</v>
      </c>
      <c r="C154" s="22">
        <v>2.8356791590720484E-5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1.5441567693862415E-5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0.47064991537518142</v>
      </c>
      <c r="Z154" s="22">
        <v>2.6610155166150546E-4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10.358500369641268</v>
      </c>
      <c r="BD154" s="22">
        <v>10.829460184927397</v>
      </c>
    </row>
    <row r="155" spans="1:56" x14ac:dyDescent="0.3">
      <c r="A155" s="25" t="s">
        <v>31</v>
      </c>
      <c r="B155" s="22">
        <v>0.25535315773300438</v>
      </c>
      <c r="C155" s="22">
        <v>2.7262928308142156E-2</v>
      </c>
      <c r="D155" s="22">
        <v>0.35963386125842567</v>
      </c>
      <c r="E155" s="22">
        <v>9.4634813163659681E-2</v>
      </c>
      <c r="F155" s="22">
        <v>0</v>
      </c>
      <c r="G155" s="22">
        <v>8.7343448173347864E-3</v>
      </c>
      <c r="H155" s="22">
        <v>0</v>
      </c>
      <c r="I155" s="22">
        <v>148.23399542020709</v>
      </c>
      <c r="J155" s="22">
        <v>21.353417058032655</v>
      </c>
      <c r="K155" s="22">
        <v>4.9987378886396856</v>
      </c>
      <c r="L155" s="22">
        <v>0</v>
      </c>
      <c r="M155" s="22">
        <v>0</v>
      </c>
      <c r="N155" s="22">
        <v>7.9318128771072895E-3</v>
      </c>
      <c r="O155" s="22">
        <v>2.4134627244448842E-2</v>
      </c>
      <c r="P155" s="22">
        <v>6.1181494474689549E-3</v>
      </c>
      <c r="Q155" s="22">
        <v>1.5674469203756806E-2</v>
      </c>
      <c r="R155" s="22">
        <v>33154.939837120481</v>
      </c>
      <c r="S155" s="22">
        <v>1.8788800226936622</v>
      </c>
      <c r="T155" s="22">
        <v>1.4467410607870825E-4</v>
      </c>
      <c r="U155" s="22">
        <v>5.6477152103555596E-3</v>
      </c>
      <c r="V155" s="22">
        <v>0.48268658332869296</v>
      </c>
      <c r="W155" s="22">
        <v>9.8754502300354916E-3</v>
      </c>
      <c r="X155" s="22">
        <v>1.7568775497426804E-3</v>
      </c>
      <c r="Y155" s="22">
        <v>3.6933718785566706E-2</v>
      </c>
      <c r="Z155" s="22">
        <v>2.6045684262524151</v>
      </c>
      <c r="AA155" s="22">
        <v>0</v>
      </c>
      <c r="AB155" s="22">
        <v>1.2939139073940399E-3</v>
      </c>
      <c r="AC155" s="22">
        <v>2.8380345177331019E-2</v>
      </c>
      <c r="AD155" s="22">
        <v>0</v>
      </c>
      <c r="AE155" s="22">
        <v>70.996328678405305</v>
      </c>
      <c r="AF155" s="22">
        <v>0</v>
      </c>
      <c r="AG155" s="22">
        <v>0</v>
      </c>
      <c r="AH155" s="22">
        <v>4.9468605339472512E-5</v>
      </c>
      <c r="AI155" s="22">
        <v>0.50699282309658811</v>
      </c>
      <c r="AJ155" s="22">
        <v>2.8658519423341803E-2</v>
      </c>
      <c r="AK155" s="22">
        <v>2.7932265018873231E-2</v>
      </c>
      <c r="AL155" s="22">
        <v>2.035013979067763</v>
      </c>
      <c r="AM155" s="22">
        <v>7.9173129564639195</v>
      </c>
      <c r="AN155" s="22">
        <v>9.2440444936954004E-3</v>
      </c>
      <c r="AO155" s="22">
        <v>2.928223304558194E-3</v>
      </c>
      <c r="AP155" s="22">
        <v>0.82164615829785759</v>
      </c>
      <c r="AQ155" s="22">
        <v>1.9207354655731209E-4</v>
      </c>
      <c r="AR155" s="22">
        <v>0.14046323980277109</v>
      </c>
      <c r="AS155" s="22">
        <v>1.0045782256660469</v>
      </c>
      <c r="AT155" s="22">
        <v>4.0824856060840719E-5</v>
      </c>
      <c r="AU155" s="22">
        <v>1.1968210969227222E-5</v>
      </c>
      <c r="AV155" s="22">
        <v>8.5145146018305908</v>
      </c>
      <c r="AW155" s="22">
        <v>1.4445460613977869E-2</v>
      </c>
      <c r="AX155" s="22">
        <v>0.16445146167700997</v>
      </c>
      <c r="AY155" s="22">
        <v>2.9610307826090754E-2</v>
      </c>
      <c r="AZ155" s="22">
        <v>1.1133420893285144</v>
      </c>
      <c r="BA155" s="22">
        <v>5106.0128771754325</v>
      </c>
      <c r="BB155" s="22">
        <v>0.11678414041764458</v>
      </c>
      <c r="BC155" s="22">
        <v>296.38197220750385</v>
      </c>
      <c r="BD155" s="22">
        <v>38831.215024271587</v>
      </c>
    </row>
    <row r="156" spans="1:56" x14ac:dyDescent="0.3">
      <c r="A156" s="23" t="s">
        <v>32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</row>
    <row r="157" spans="1:56" x14ac:dyDescent="0.3">
      <c r="A157" s="23" t="s">
        <v>33</v>
      </c>
      <c r="B157" s="22">
        <v>372.4135590725528</v>
      </c>
      <c r="C157" s="22">
        <v>103231.55905452502</v>
      </c>
      <c r="D157" s="22">
        <v>397470.9659872278</v>
      </c>
      <c r="E157" s="22">
        <v>394.41832484952118</v>
      </c>
      <c r="F157" s="22">
        <v>0</v>
      </c>
      <c r="G157" s="22">
        <v>2208.7548031063316</v>
      </c>
      <c r="H157" s="22">
        <v>0</v>
      </c>
      <c r="I157" s="22">
        <v>3546.0210927607986</v>
      </c>
      <c r="J157" s="22">
        <v>39164.559903556808</v>
      </c>
      <c r="K157" s="22">
        <v>5991.1887100859949</v>
      </c>
      <c r="L157" s="22">
        <v>6883.9525827723164</v>
      </c>
      <c r="M157" s="22">
        <v>16327.614572708915</v>
      </c>
      <c r="N157" s="22">
        <v>43495.682362705709</v>
      </c>
      <c r="O157" s="22">
        <v>17381.926791361351</v>
      </c>
      <c r="P157" s="22">
        <v>11300.499171291478</v>
      </c>
      <c r="Q157" s="22">
        <v>16220.735332246661</v>
      </c>
      <c r="R157" s="22">
        <v>1024606.003432388</v>
      </c>
      <c r="S157" s="22">
        <v>2659241.5541582908</v>
      </c>
      <c r="T157" s="22">
        <v>7615.322675281428</v>
      </c>
      <c r="U157" s="22">
        <v>100235.59497438437</v>
      </c>
      <c r="V157" s="22">
        <v>840.17391208933941</v>
      </c>
      <c r="W157" s="22">
        <v>1779.2554906028427</v>
      </c>
      <c r="X157" s="22">
        <v>5631.34848776135</v>
      </c>
      <c r="Y157" s="22">
        <v>300329.11991934874</v>
      </c>
      <c r="Z157" s="22">
        <v>12350.178582769413</v>
      </c>
      <c r="AA157" s="22">
        <v>0</v>
      </c>
      <c r="AB157" s="22">
        <v>419.75603036404038</v>
      </c>
      <c r="AC157" s="22">
        <v>3813.2351702628384</v>
      </c>
      <c r="AD157" s="22">
        <v>142598.58713160758</v>
      </c>
      <c r="AE157" s="22">
        <v>247.79116865816056</v>
      </c>
      <c r="AF157" s="22">
        <v>8586.5286516420347</v>
      </c>
      <c r="AG157" s="22">
        <v>216.20161796935702</v>
      </c>
      <c r="AH157" s="22">
        <v>1.3364405121268879E-3</v>
      </c>
      <c r="AI157" s="22">
        <v>0</v>
      </c>
      <c r="AJ157" s="22">
        <v>23.617013893702186</v>
      </c>
      <c r="AK157" s="22">
        <v>3282.3048294998575</v>
      </c>
      <c r="AL157" s="22">
        <v>8885.4749217201988</v>
      </c>
      <c r="AM157" s="22">
        <v>1122.6555138975366</v>
      </c>
      <c r="AN157" s="22">
        <v>49635.104912911149</v>
      </c>
      <c r="AO157" s="22">
        <v>54451.50084487658</v>
      </c>
      <c r="AP157" s="22">
        <v>2620.8848729739889</v>
      </c>
      <c r="AQ157" s="22">
        <v>6866.9159317528429</v>
      </c>
      <c r="AR157" s="22">
        <v>3776.7241116509645</v>
      </c>
      <c r="AS157" s="22">
        <v>2768.6177645474236</v>
      </c>
      <c r="AT157" s="22">
        <v>8717.6687894663955</v>
      </c>
      <c r="AU157" s="22">
        <v>3.2333238196618249E-4</v>
      </c>
      <c r="AV157" s="22">
        <v>126191.48795366325</v>
      </c>
      <c r="AW157" s="22">
        <v>75695.030471139515</v>
      </c>
      <c r="AX157" s="22">
        <v>7170.5934757523873</v>
      </c>
      <c r="AY157" s="22">
        <v>166127.22906264538</v>
      </c>
      <c r="AZ157" s="22">
        <v>853693.51247311395</v>
      </c>
      <c r="BA157" s="22">
        <v>18572.485526555814</v>
      </c>
      <c r="BB157" s="22">
        <v>926.22759818652435</v>
      </c>
      <c r="BC157" s="22">
        <v>92759.353416296406</v>
      </c>
      <c r="BD157" s="22">
        <v>6415788.3347960077</v>
      </c>
    </row>
    <row r="158" spans="1:56" x14ac:dyDescent="0.3">
      <c r="A158" s="23" t="s">
        <v>34</v>
      </c>
      <c r="B158" s="22">
        <v>1288.0697232090865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13.066078520725355</v>
      </c>
      <c r="X158" s="22">
        <v>0</v>
      </c>
      <c r="Y158" s="22">
        <v>0</v>
      </c>
      <c r="Z158" s="22">
        <v>0</v>
      </c>
      <c r="AA158" s="22">
        <v>0.74003977005326305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0</v>
      </c>
      <c r="AQ158" s="22"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297.89385840552643</v>
      </c>
      <c r="AW158" s="22">
        <v>0</v>
      </c>
      <c r="AX158" s="22">
        <v>21.6149967246023</v>
      </c>
      <c r="AY158" s="22">
        <v>0</v>
      </c>
      <c r="AZ158" s="22">
        <v>6.3128840599525677</v>
      </c>
      <c r="BA158" s="22">
        <v>35.545781213203504</v>
      </c>
      <c r="BB158" s="22">
        <v>20.752943229020538</v>
      </c>
      <c r="BC158" s="22">
        <v>870.35308138998982</v>
      </c>
      <c r="BD158" s="22">
        <v>2554.3493865221603</v>
      </c>
    </row>
    <row r="159" spans="1:56" x14ac:dyDescent="0.3">
      <c r="A159" s="23" t="s">
        <v>35</v>
      </c>
      <c r="B159" s="22">
        <v>1.3957223111766599E-5</v>
      </c>
      <c r="C159" s="22">
        <v>0.22077328077632863</v>
      </c>
      <c r="D159" s="22">
        <v>3.4181637039999789E-5</v>
      </c>
      <c r="E159" s="22">
        <v>1.002849631828801E-5</v>
      </c>
      <c r="F159" s="22">
        <v>0</v>
      </c>
      <c r="G159" s="22">
        <v>0</v>
      </c>
      <c r="H159" s="22">
        <v>0</v>
      </c>
      <c r="I159" s="22">
        <v>5.5071590322759711E-3</v>
      </c>
      <c r="J159" s="22">
        <v>4.359504471545108E-5</v>
      </c>
      <c r="K159" s="22">
        <v>3.128928719319638E-5</v>
      </c>
      <c r="L159" s="22">
        <v>0</v>
      </c>
      <c r="M159" s="22">
        <v>0</v>
      </c>
      <c r="N159" s="22">
        <v>0.557649990238133</v>
      </c>
      <c r="O159" s="22">
        <v>6.1164909797845937</v>
      </c>
      <c r="P159" s="22">
        <v>4.5077792516817237</v>
      </c>
      <c r="Q159" s="22">
        <v>0.46826120551863581</v>
      </c>
      <c r="R159" s="22">
        <v>8.7964896826982916E-5</v>
      </c>
      <c r="S159" s="22">
        <v>6.8061391052669427</v>
      </c>
      <c r="T159" s="22">
        <v>4.9746801930850628</v>
      </c>
      <c r="U159" s="22">
        <v>0</v>
      </c>
      <c r="V159" s="22">
        <v>17.819515841717379</v>
      </c>
      <c r="W159" s="22">
        <v>0</v>
      </c>
      <c r="X159" s="22">
        <v>0</v>
      </c>
      <c r="Y159" s="22">
        <v>0.36261345343583379</v>
      </c>
      <c r="Z159" s="22">
        <v>2.6320708013129912</v>
      </c>
      <c r="AA159" s="22">
        <v>0</v>
      </c>
      <c r="AB159" s="22">
        <v>0.57774303445551578</v>
      </c>
      <c r="AC159" s="22">
        <v>0.6976088758612643</v>
      </c>
      <c r="AD159" s="22">
        <v>0</v>
      </c>
      <c r="AE159" s="22">
        <v>5.2094679398337556E-5</v>
      </c>
      <c r="AF159" s="22">
        <v>0</v>
      </c>
      <c r="AG159" s="22">
        <v>1.2961947336366426E-3</v>
      </c>
      <c r="AH159" s="22">
        <v>0</v>
      </c>
      <c r="AI159" s="22">
        <v>1.1403855290334328</v>
      </c>
      <c r="AJ159" s="22">
        <v>6.5272053229564031E-6</v>
      </c>
      <c r="AK159" s="22">
        <v>0</v>
      </c>
      <c r="AL159" s="22">
        <v>7.1580969525927563E-6</v>
      </c>
      <c r="AM159" s="22">
        <v>0</v>
      </c>
      <c r="AN159" s="22">
        <v>8.1758286003017879</v>
      </c>
      <c r="AO159" s="22">
        <v>0</v>
      </c>
      <c r="AP159" s="22">
        <v>0.13261097852802439</v>
      </c>
      <c r="AQ159" s="22">
        <v>0</v>
      </c>
      <c r="AR159" s="22">
        <v>0.13921331602836484</v>
      </c>
      <c r="AS159" s="22">
        <v>5.6355541963574404E-6</v>
      </c>
      <c r="AT159" s="22">
        <v>0</v>
      </c>
      <c r="AU159" s="22">
        <v>0</v>
      </c>
      <c r="AV159" s="22">
        <v>0.50543528055524412</v>
      </c>
      <c r="AW159" s="22">
        <v>19.662423463168714</v>
      </c>
      <c r="AX159" s="22">
        <v>2.4527751218936961E-5</v>
      </c>
      <c r="AY159" s="22">
        <v>0.29387792089015791</v>
      </c>
      <c r="AZ159" s="22">
        <v>0.55943413598525749</v>
      </c>
      <c r="BA159" s="22">
        <v>1.4261008984770571</v>
      </c>
      <c r="BB159" s="22">
        <v>0</v>
      </c>
      <c r="BC159" s="22">
        <v>68.247027612750045</v>
      </c>
      <c r="BD159" s="22">
        <v>146.03078406249071</v>
      </c>
    </row>
    <row r="160" spans="1:56" x14ac:dyDescent="0.3">
      <c r="A160" s="23" t="s">
        <v>361</v>
      </c>
      <c r="B160" s="22">
        <v>4424.3614042868403</v>
      </c>
      <c r="C160" s="22">
        <v>15559.033878606517</v>
      </c>
      <c r="D160" s="22">
        <v>1640.1050213912267</v>
      </c>
      <c r="E160" s="22">
        <v>271.88817243328054</v>
      </c>
      <c r="F160" s="22">
        <v>0</v>
      </c>
      <c r="G160" s="22">
        <v>7.8239381103360222</v>
      </c>
      <c r="H160" s="22">
        <v>0</v>
      </c>
      <c r="I160" s="22">
        <v>5633.4631568445502</v>
      </c>
      <c r="J160" s="22">
        <v>401440.11697684706</v>
      </c>
      <c r="K160" s="22">
        <v>13340.673952717147</v>
      </c>
      <c r="L160" s="22">
        <v>1290.3567655317315</v>
      </c>
      <c r="M160" s="22">
        <v>0</v>
      </c>
      <c r="N160" s="22">
        <v>28070.825012937814</v>
      </c>
      <c r="O160" s="22">
        <v>26.650811567257566</v>
      </c>
      <c r="P160" s="22">
        <v>228.17848564300218</v>
      </c>
      <c r="Q160" s="22">
        <v>66.666178499981072</v>
      </c>
      <c r="R160" s="22">
        <v>13283.029357666466</v>
      </c>
      <c r="S160" s="22">
        <v>67646.869431088882</v>
      </c>
      <c r="T160" s="22">
        <v>31.20015690523601</v>
      </c>
      <c r="U160" s="22">
        <v>345.31264581388632</v>
      </c>
      <c r="V160" s="22">
        <v>41804.170882806284</v>
      </c>
      <c r="W160" s="22">
        <v>4752.6534902791345</v>
      </c>
      <c r="X160" s="22">
        <v>7.6336069712058113E-2</v>
      </c>
      <c r="Y160" s="22">
        <v>13032.776375708285</v>
      </c>
      <c r="Z160" s="22">
        <v>59882.478953418489</v>
      </c>
      <c r="AA160" s="22">
        <v>0</v>
      </c>
      <c r="AB160" s="22">
        <v>0.38130793177061362</v>
      </c>
      <c r="AC160" s="22">
        <v>1681.3984333592687</v>
      </c>
      <c r="AD160" s="22">
        <v>3308.9481930141874</v>
      </c>
      <c r="AE160" s="22">
        <v>3573.2622015884394</v>
      </c>
      <c r="AF160" s="22">
        <v>122.90170364089693</v>
      </c>
      <c r="AG160" s="22">
        <v>3084.7624000170017</v>
      </c>
      <c r="AH160" s="22">
        <v>2.1494035860981594E-3</v>
      </c>
      <c r="AI160" s="22">
        <v>42786.620876122492</v>
      </c>
      <c r="AJ160" s="22">
        <v>39.333433606120977</v>
      </c>
      <c r="AK160" s="22">
        <v>0.33339557471114767</v>
      </c>
      <c r="AL160" s="22">
        <v>0</v>
      </c>
      <c r="AM160" s="22">
        <v>11057.779952537552</v>
      </c>
      <c r="AN160" s="22">
        <v>5268.3716143889042</v>
      </c>
      <c r="AO160" s="22">
        <v>3731.0083069980788</v>
      </c>
      <c r="AP160" s="22">
        <v>17588.880076040587</v>
      </c>
      <c r="AQ160" s="22">
        <v>627.00670045454888</v>
      </c>
      <c r="AR160" s="22">
        <v>131.78169976266625</v>
      </c>
      <c r="AS160" s="22">
        <v>30952.373925774758</v>
      </c>
      <c r="AT160" s="22">
        <v>1.7738339582639203E-3</v>
      </c>
      <c r="AU160" s="22">
        <v>1643.0607280046111</v>
      </c>
      <c r="AV160" s="22">
        <v>666.24513110856401</v>
      </c>
      <c r="AW160" s="22">
        <v>7.5187187490402634</v>
      </c>
      <c r="AX160" s="22">
        <v>19457.033868519557</v>
      </c>
      <c r="AY160" s="22">
        <v>105366.60261756479</v>
      </c>
      <c r="AZ160" s="22">
        <v>2460.6962517009342</v>
      </c>
      <c r="BA160" s="22">
        <v>11462.702302201746</v>
      </c>
      <c r="BB160" s="22">
        <v>178853.00482862975</v>
      </c>
      <c r="BC160" s="22">
        <v>13271.194042866138</v>
      </c>
      <c r="BD160" s="22">
        <v>1129921.9180185681</v>
      </c>
    </row>
    <row r="161" spans="1:56" x14ac:dyDescent="0.3">
      <c r="A161" s="23" t="s">
        <v>36</v>
      </c>
      <c r="B161" s="22">
        <v>1941.2692848580236</v>
      </c>
      <c r="C161" s="22">
        <v>63.792020787853282</v>
      </c>
      <c r="D161" s="22">
        <v>3823.4066443542174</v>
      </c>
      <c r="E161" s="22">
        <v>78.999532313295688</v>
      </c>
      <c r="F161" s="22">
        <v>0</v>
      </c>
      <c r="G161" s="22">
        <v>6.9389945066466678</v>
      </c>
      <c r="H161" s="22">
        <v>0</v>
      </c>
      <c r="I161" s="22">
        <v>4606.7688774439011</v>
      </c>
      <c r="J161" s="22">
        <v>59279.112411412541</v>
      </c>
      <c r="K161" s="22">
        <v>11877.317009890507</v>
      </c>
      <c r="L161" s="22">
        <v>0</v>
      </c>
      <c r="M161" s="22">
        <v>0</v>
      </c>
      <c r="N161" s="22">
        <v>9.3314255591425699</v>
      </c>
      <c r="O161" s="22">
        <v>15.010005338609005</v>
      </c>
      <c r="P161" s="22">
        <v>0.20977066096559011</v>
      </c>
      <c r="Q161" s="22">
        <v>7.6811001599532371</v>
      </c>
      <c r="R161" s="22">
        <v>8479.5870848398608</v>
      </c>
      <c r="S161" s="22">
        <v>5203.3118231813678</v>
      </c>
      <c r="T161" s="22">
        <v>0.34488552944749684</v>
      </c>
      <c r="U161" s="22">
        <v>11.194192492210798</v>
      </c>
      <c r="V161" s="22">
        <v>677.61750233414114</v>
      </c>
      <c r="W161" s="22">
        <v>12.876546955441029</v>
      </c>
      <c r="X161" s="22">
        <v>193.86800709055785</v>
      </c>
      <c r="Y161" s="22">
        <v>2751.6223382688149</v>
      </c>
      <c r="Z161" s="22">
        <v>1163766.6165652415</v>
      </c>
      <c r="AA161" s="22">
        <v>0</v>
      </c>
      <c r="AB161" s="22">
        <v>0.33430229777339349</v>
      </c>
      <c r="AC161" s="22">
        <v>6.9160323754254778</v>
      </c>
      <c r="AD161" s="22">
        <v>0</v>
      </c>
      <c r="AE161" s="22">
        <v>414.359166818549</v>
      </c>
      <c r="AF161" s="22">
        <v>0</v>
      </c>
      <c r="AG161" s="22">
        <v>132508.516765799</v>
      </c>
      <c r="AH161" s="22">
        <v>1.6961112388975722E-3</v>
      </c>
      <c r="AI161" s="22">
        <v>470.11254135488753</v>
      </c>
      <c r="AJ161" s="22">
        <v>6.9964809243201733</v>
      </c>
      <c r="AK161" s="22">
        <v>0.43266410711514924</v>
      </c>
      <c r="AL161" s="22">
        <v>653.97528676791978</v>
      </c>
      <c r="AM161" s="22">
        <v>0</v>
      </c>
      <c r="AN161" s="22">
        <v>73.776300519091095</v>
      </c>
      <c r="AO161" s="22">
        <v>0.10039887768778366</v>
      </c>
      <c r="AP161" s="22">
        <v>2724.4068193294388</v>
      </c>
      <c r="AQ161" s="22">
        <v>0.45650220456273388</v>
      </c>
      <c r="AR161" s="22">
        <v>150.01300533151471</v>
      </c>
      <c r="AS161" s="22">
        <v>2671.5298440402908</v>
      </c>
      <c r="AT161" s="22">
        <v>1.3997462980003628E-3</v>
      </c>
      <c r="AU161" s="22">
        <v>4.1034949328167068E-4</v>
      </c>
      <c r="AV161" s="22">
        <v>3862.2880980762689</v>
      </c>
      <c r="AW161" s="22">
        <v>37.49386532605984</v>
      </c>
      <c r="AX161" s="22">
        <v>3245.3990293772003</v>
      </c>
      <c r="AY161" s="22">
        <v>275.13210580081471</v>
      </c>
      <c r="AZ161" s="22">
        <v>9868.750290201735</v>
      </c>
      <c r="BA161" s="22">
        <v>50691.72598863134</v>
      </c>
      <c r="BB161" s="22">
        <v>290.64266804102266</v>
      </c>
      <c r="BC161" s="22">
        <v>5058.5137749490896</v>
      </c>
      <c r="BD161" s="22">
        <v>1475818.7514605764</v>
      </c>
    </row>
    <row r="162" spans="1:56" x14ac:dyDescent="0.3">
      <c r="A162" s="23" t="s">
        <v>37</v>
      </c>
      <c r="B162" s="22">
        <v>25.731929739692692</v>
      </c>
      <c r="C162" s="22">
        <v>479.46096739802283</v>
      </c>
      <c r="D162" s="22">
        <v>1971.8283809329453</v>
      </c>
      <c r="E162" s="22">
        <v>57.387872431078797</v>
      </c>
      <c r="F162" s="22">
        <v>0</v>
      </c>
      <c r="G162" s="22">
        <v>592.43348445509969</v>
      </c>
      <c r="H162" s="22">
        <v>0</v>
      </c>
      <c r="I162" s="22">
        <v>28.022349918214328</v>
      </c>
      <c r="J162" s="22">
        <v>1713.9152015357888</v>
      </c>
      <c r="K162" s="22">
        <v>145.59063781278854</v>
      </c>
      <c r="L162" s="22">
        <v>33.878389444238508</v>
      </c>
      <c r="M162" s="22">
        <v>18203.784820187102</v>
      </c>
      <c r="N162" s="22">
        <v>1829.4070878664622</v>
      </c>
      <c r="O162" s="22">
        <v>177.75926260450521</v>
      </c>
      <c r="P162" s="22">
        <v>2601.2487303472708</v>
      </c>
      <c r="Q162" s="22">
        <v>1404.1613967156379</v>
      </c>
      <c r="R162" s="22">
        <v>3228.5649741302555</v>
      </c>
      <c r="S162" s="22">
        <v>35118.30587343598</v>
      </c>
      <c r="T162" s="22">
        <v>795.85327658249923</v>
      </c>
      <c r="U162" s="22">
        <v>3088.9658822720799</v>
      </c>
      <c r="V162" s="22">
        <v>419.02655815345213</v>
      </c>
      <c r="W162" s="22">
        <v>0.15601403746730222</v>
      </c>
      <c r="X162" s="22">
        <v>4.441834937420869</v>
      </c>
      <c r="Y162" s="22">
        <v>5077.9583413310611</v>
      </c>
      <c r="Z162" s="22">
        <v>116.75816277253774</v>
      </c>
      <c r="AA162" s="22">
        <v>0</v>
      </c>
      <c r="AB162" s="22">
        <v>50.216115899839131</v>
      </c>
      <c r="AC162" s="22">
        <v>53.93276902070744</v>
      </c>
      <c r="AD162" s="22">
        <v>355.99623420467742</v>
      </c>
      <c r="AE162" s="22">
        <v>11.277621852372738</v>
      </c>
      <c r="AF162" s="22">
        <v>0.20590933797664188</v>
      </c>
      <c r="AG162" s="22">
        <v>7.4092740224231877</v>
      </c>
      <c r="AH162" s="22">
        <v>2.1501074543675667E-6</v>
      </c>
      <c r="AI162" s="22">
        <v>15479.790420281453</v>
      </c>
      <c r="AJ162" s="22">
        <v>0.36055474068980364</v>
      </c>
      <c r="AK162" s="22">
        <v>472.45140849888412</v>
      </c>
      <c r="AL162" s="22">
        <v>27.490422757390998</v>
      </c>
      <c r="AM162" s="22">
        <v>23.531461326172931</v>
      </c>
      <c r="AN162" s="22">
        <v>0</v>
      </c>
      <c r="AO162" s="22">
        <v>260.66874245680077</v>
      </c>
      <c r="AP162" s="22">
        <v>48.535825251249619</v>
      </c>
      <c r="AQ162" s="22">
        <v>166.57783972497228</v>
      </c>
      <c r="AR162" s="22">
        <v>794.76145593644605</v>
      </c>
      <c r="AS162" s="22">
        <v>44.971562038539602</v>
      </c>
      <c r="AT162" s="22">
        <v>186.3731660315994</v>
      </c>
      <c r="AU162" s="22">
        <v>145.20810610759258</v>
      </c>
      <c r="AV162" s="22">
        <v>1312.3831114177162</v>
      </c>
      <c r="AW162" s="22">
        <v>4015.5809877298516</v>
      </c>
      <c r="AX162" s="22">
        <v>3.524470244739454</v>
      </c>
      <c r="AY162" s="22">
        <v>28365.893121077857</v>
      </c>
      <c r="AZ162" s="22">
        <v>8391.1079037906584</v>
      </c>
      <c r="BA162" s="22">
        <v>5795.1560360665726</v>
      </c>
      <c r="BB162" s="22">
        <v>15.484297180340361</v>
      </c>
      <c r="BC162" s="22">
        <v>11299.259121254405</v>
      </c>
      <c r="BD162" s="22">
        <v>154442.78936944369</v>
      </c>
    </row>
    <row r="163" spans="1:56" x14ac:dyDescent="0.3">
      <c r="A163" s="23" t="s">
        <v>38</v>
      </c>
      <c r="B163" s="22">
        <v>9.9010851542586877</v>
      </c>
      <c r="C163" s="22">
        <v>809.06358660944784</v>
      </c>
      <c r="D163" s="22">
        <v>19844.118442331899</v>
      </c>
      <c r="E163" s="22">
        <v>356.68156143072639</v>
      </c>
      <c r="F163" s="22">
        <v>0</v>
      </c>
      <c r="G163" s="22">
        <v>1.4593210892560171</v>
      </c>
      <c r="H163" s="22">
        <v>0</v>
      </c>
      <c r="I163" s="22">
        <v>12.960450892573224</v>
      </c>
      <c r="J163" s="22">
        <v>11624.127974092948</v>
      </c>
      <c r="K163" s="22">
        <v>2573.5307077688576</v>
      </c>
      <c r="L163" s="22">
        <v>0</v>
      </c>
      <c r="M163" s="22">
        <v>0</v>
      </c>
      <c r="N163" s="22">
        <v>1.9912021437516003</v>
      </c>
      <c r="O163" s="22">
        <v>403.61838342242152</v>
      </c>
      <c r="P163" s="22">
        <v>9.9969827553301586E-6</v>
      </c>
      <c r="Q163" s="22">
        <v>0.25715667640294559</v>
      </c>
      <c r="R163" s="22">
        <v>2141.2750236304214</v>
      </c>
      <c r="S163" s="22">
        <v>10014.944601568473</v>
      </c>
      <c r="T163" s="22">
        <v>262.46624274289104</v>
      </c>
      <c r="U163" s="22">
        <v>912.56231758040485</v>
      </c>
      <c r="V163" s="22">
        <v>130.72683216657234</v>
      </c>
      <c r="W163" s="22">
        <v>2.7557437130228926</v>
      </c>
      <c r="X163" s="22">
        <v>63.705830701857465</v>
      </c>
      <c r="Y163" s="22">
        <v>12.608277231283765</v>
      </c>
      <c r="Z163" s="22">
        <v>885.77087467562092</v>
      </c>
      <c r="AA163" s="22">
        <v>0</v>
      </c>
      <c r="AB163" s="22">
        <v>6.3727928454021518E-2</v>
      </c>
      <c r="AC163" s="22">
        <v>1.4583029836913795</v>
      </c>
      <c r="AD163" s="22">
        <v>622.40509746396651</v>
      </c>
      <c r="AE163" s="22">
        <v>38.716544593577524</v>
      </c>
      <c r="AF163" s="22">
        <v>0</v>
      </c>
      <c r="AG163" s="22">
        <v>65.006910711076458</v>
      </c>
      <c r="AH163" s="22">
        <v>8.0831107307051371E-8</v>
      </c>
      <c r="AI163" s="22">
        <v>12745.488546641562</v>
      </c>
      <c r="AJ163" s="22">
        <v>1.4608297075658423</v>
      </c>
      <c r="AK163" s="22">
        <v>9.4588552298235443E-3</v>
      </c>
      <c r="AL163" s="22">
        <v>93.174802894536356</v>
      </c>
      <c r="AM163" s="22">
        <v>416.30182078821349</v>
      </c>
      <c r="AN163" s="22">
        <v>3.0574243904642397</v>
      </c>
      <c r="AO163" s="22">
        <v>0</v>
      </c>
      <c r="AP163" s="22">
        <v>420.67942293474624</v>
      </c>
      <c r="AQ163" s="22">
        <v>242.55923448321039</v>
      </c>
      <c r="AR163" s="22">
        <v>4.6895685622190602</v>
      </c>
      <c r="AS163" s="22">
        <v>487.16883113465974</v>
      </c>
      <c r="AT163" s="22">
        <v>6.6707324744723226E-8</v>
      </c>
      <c r="AU163" s="22">
        <v>1.8153639788601841</v>
      </c>
      <c r="AV163" s="22">
        <v>2379.3330544595196</v>
      </c>
      <c r="AW163" s="22">
        <v>1427.3641838484541</v>
      </c>
      <c r="AX163" s="22">
        <v>38.633684799850961</v>
      </c>
      <c r="AY163" s="22">
        <v>10.958347737299833</v>
      </c>
      <c r="AZ163" s="22">
        <v>749.86307808376557</v>
      </c>
      <c r="BA163" s="22">
        <v>3038.343819357935</v>
      </c>
      <c r="BB163" s="22">
        <v>62.73148774648395</v>
      </c>
      <c r="BC163" s="22">
        <v>5414.0285922692674</v>
      </c>
      <c r="BD163" s="22">
        <v>78329.837762122246</v>
      </c>
    </row>
    <row r="164" spans="1:56" x14ac:dyDescent="0.3">
      <c r="A164" s="23" t="s">
        <v>197</v>
      </c>
      <c r="B164" s="22">
        <v>20478.258724131039</v>
      </c>
      <c r="C164" s="22">
        <v>2.7941350468017419</v>
      </c>
      <c r="D164" s="22">
        <v>9028.0987100243183</v>
      </c>
      <c r="E164" s="22">
        <v>13.62023454997332</v>
      </c>
      <c r="F164" s="22">
        <v>0</v>
      </c>
      <c r="G164" s="22">
        <v>320.29101282539693</v>
      </c>
      <c r="H164" s="22">
        <v>0</v>
      </c>
      <c r="I164" s="22">
        <v>19234.737197339815</v>
      </c>
      <c r="J164" s="22">
        <v>9778.4134339623542</v>
      </c>
      <c r="K164" s="22">
        <v>467.64459684018397</v>
      </c>
      <c r="L164" s="22">
        <v>0</v>
      </c>
      <c r="M164" s="22">
        <v>32.840948079431222</v>
      </c>
      <c r="N164" s="22">
        <v>0.90911340267483642</v>
      </c>
      <c r="O164" s="22">
        <v>3.3728228864879162</v>
      </c>
      <c r="P164" s="22">
        <v>65.535728621157759</v>
      </c>
      <c r="Q164" s="22">
        <v>2.0803106220889291</v>
      </c>
      <c r="R164" s="22">
        <v>73.660710580850363</v>
      </c>
      <c r="S164" s="22">
        <v>32431.905017834186</v>
      </c>
      <c r="T164" s="22">
        <v>1432.7574658298456</v>
      </c>
      <c r="U164" s="22">
        <v>9.2633522628947738</v>
      </c>
      <c r="V164" s="22">
        <v>249.1435145574581</v>
      </c>
      <c r="W164" s="22">
        <v>6.022292056352943</v>
      </c>
      <c r="X164" s="22">
        <v>0.23539594095084548</v>
      </c>
      <c r="Y164" s="22">
        <v>21.957802753647051</v>
      </c>
      <c r="Z164" s="22">
        <v>129405.58607537865</v>
      </c>
      <c r="AA164" s="22">
        <v>0</v>
      </c>
      <c r="AB164" s="22">
        <v>0.16844869451674777</v>
      </c>
      <c r="AC164" s="22">
        <v>2.8790586449081639</v>
      </c>
      <c r="AD164" s="22">
        <v>0</v>
      </c>
      <c r="AE164" s="22">
        <v>3942.9811110751975</v>
      </c>
      <c r="AF164" s="22">
        <v>81.619415079762874</v>
      </c>
      <c r="AG164" s="22">
        <v>594.59289519009303</v>
      </c>
      <c r="AH164" s="22">
        <v>6.628070865335311E-3</v>
      </c>
      <c r="AI164" s="22">
        <v>87243.151422165116</v>
      </c>
      <c r="AJ164" s="22">
        <v>454.06587101231275</v>
      </c>
      <c r="AK164" s="22">
        <v>3.0760737049400748</v>
      </c>
      <c r="AL164" s="22">
        <v>275.48491136686459</v>
      </c>
      <c r="AM164" s="22">
        <v>343.58885704312121</v>
      </c>
      <c r="AN164" s="22">
        <v>205.29268244480417</v>
      </c>
      <c r="AO164" s="22">
        <v>15.363947853516571</v>
      </c>
      <c r="AP164" s="22">
        <v>0</v>
      </c>
      <c r="AQ164" s="22">
        <v>1.8105204627270607E-2</v>
      </c>
      <c r="AR164" s="22">
        <v>18.458209112551234</v>
      </c>
      <c r="AS164" s="22">
        <v>119.55236121833086</v>
      </c>
      <c r="AT164" s="22">
        <v>5.4699346622261455E-3</v>
      </c>
      <c r="AU164" s="22">
        <v>280.11557247832758</v>
      </c>
      <c r="AV164" s="22">
        <v>2.1844236705986546</v>
      </c>
      <c r="AW164" s="22">
        <v>1.8615076816104221</v>
      </c>
      <c r="AX164" s="22">
        <v>7899.5439435776534</v>
      </c>
      <c r="AY164" s="22">
        <v>7732.0431146535529</v>
      </c>
      <c r="AZ164" s="22">
        <v>188.66382691945674</v>
      </c>
      <c r="BA164" s="22">
        <v>521928.76881213015</v>
      </c>
      <c r="BB164" s="22">
        <v>18596.852018259488</v>
      </c>
      <c r="BC164" s="22">
        <v>24386.147716453685</v>
      </c>
      <c r="BD164" s="22">
        <v>897375.61499916727</v>
      </c>
    </row>
    <row r="165" spans="1:56" x14ac:dyDescent="0.3">
      <c r="A165" s="23" t="s">
        <v>40</v>
      </c>
      <c r="B165" s="22">
        <v>7.6242378211952636E-2</v>
      </c>
      <c r="C165" s="22">
        <v>40.172681476201909</v>
      </c>
      <c r="D165" s="22">
        <v>2.0048191443406358</v>
      </c>
      <c r="E165" s="22">
        <v>0.12924279405646749</v>
      </c>
      <c r="F165" s="22">
        <v>0</v>
      </c>
      <c r="G165" s="22">
        <v>76.084139659531289</v>
      </c>
      <c r="H165" s="22">
        <v>0</v>
      </c>
      <c r="I165" s="22">
        <v>0.34575108191515508</v>
      </c>
      <c r="J165" s="22">
        <v>165.36042705138897</v>
      </c>
      <c r="K165" s="22">
        <v>19.655632507975213</v>
      </c>
      <c r="L165" s="22">
        <v>0</v>
      </c>
      <c r="M165" s="22">
        <v>0</v>
      </c>
      <c r="N165" s="22">
        <v>14.231355671608032</v>
      </c>
      <c r="O165" s="22">
        <v>2.4863410545775289E-2</v>
      </c>
      <c r="P165" s="22">
        <v>0</v>
      </c>
      <c r="Q165" s="22">
        <v>1.9637327515816595E-3</v>
      </c>
      <c r="R165" s="22">
        <v>8890.6958795819337</v>
      </c>
      <c r="S165" s="22">
        <v>433.75147385265257</v>
      </c>
      <c r="T165" s="22">
        <v>6.7806287831683895E-2</v>
      </c>
      <c r="U165" s="22">
        <v>9.3348120998927353</v>
      </c>
      <c r="V165" s="22">
        <v>1.0008914122264063</v>
      </c>
      <c r="W165" s="22">
        <v>2.1045735983169913E-2</v>
      </c>
      <c r="X165" s="22">
        <v>1.8489818104024982</v>
      </c>
      <c r="Y165" s="22">
        <v>1645.5834152453995</v>
      </c>
      <c r="Z165" s="22">
        <v>35.535137307700531</v>
      </c>
      <c r="AA165" s="22">
        <v>0</v>
      </c>
      <c r="AB165" s="22">
        <v>4.8667969672559964E-4</v>
      </c>
      <c r="AC165" s="22">
        <v>1.1459193237022559E-2</v>
      </c>
      <c r="AD165" s="22">
        <v>0</v>
      </c>
      <c r="AE165" s="22">
        <v>0.298030185044034</v>
      </c>
      <c r="AF165" s="22">
        <v>0</v>
      </c>
      <c r="AG165" s="22">
        <v>4.5739299449768103</v>
      </c>
      <c r="AH165" s="22">
        <v>0</v>
      </c>
      <c r="AI165" s="22">
        <v>334.65419980021301</v>
      </c>
      <c r="AJ165" s="22">
        <v>1.1450799221009753E-2</v>
      </c>
      <c r="AK165" s="22">
        <v>29.764741422728317</v>
      </c>
      <c r="AL165" s="22">
        <v>0.71190383553571024</v>
      </c>
      <c r="AM165" s="22">
        <v>3.9651412699325528</v>
      </c>
      <c r="AN165" s="22">
        <v>2.788417958789482</v>
      </c>
      <c r="AO165" s="22">
        <v>8.4170694687186458</v>
      </c>
      <c r="AP165" s="22">
        <v>3.2129661802832481</v>
      </c>
      <c r="AQ165" s="22">
        <v>0</v>
      </c>
      <c r="AR165" s="22">
        <v>3.5812898326435867E-2</v>
      </c>
      <c r="AS165" s="22">
        <v>3.7207934647237071</v>
      </c>
      <c r="AT165" s="22">
        <v>3.7651993230014513</v>
      </c>
      <c r="AU165" s="22">
        <v>0</v>
      </c>
      <c r="AV165" s="22">
        <v>9.180159043313374E-3</v>
      </c>
      <c r="AW165" s="22">
        <v>50.249200434585475</v>
      </c>
      <c r="AX165" s="22">
        <v>0.29615413176492339</v>
      </c>
      <c r="AY165" s="22">
        <v>17434.166913886882</v>
      </c>
      <c r="AZ165" s="22">
        <v>8.0640675210209789</v>
      </c>
      <c r="BA165" s="22">
        <v>87.521727785569041</v>
      </c>
      <c r="BB165" s="22">
        <v>0.47908447993870978</v>
      </c>
      <c r="BC165" s="22">
        <v>2518.7356417603669</v>
      </c>
      <c r="BD165" s="22">
        <v>31831.380134826144</v>
      </c>
    </row>
    <row r="166" spans="1:56" x14ac:dyDescent="0.3">
      <c r="A166" s="23" t="s">
        <v>41</v>
      </c>
      <c r="B166" s="22">
        <v>0.97693667224630509</v>
      </c>
      <c r="C166" s="22">
        <v>5.972054745749344</v>
      </c>
      <c r="D166" s="22">
        <v>10.297478920751933</v>
      </c>
      <c r="E166" s="22">
        <v>3.421735531850801E-2</v>
      </c>
      <c r="F166" s="22">
        <v>0</v>
      </c>
      <c r="G166" s="22">
        <v>4.6425994790874858</v>
      </c>
      <c r="H166" s="22">
        <v>0</v>
      </c>
      <c r="I166" s="22">
        <v>4.0323316050124944</v>
      </c>
      <c r="J166" s="22">
        <v>1385.7347905310232</v>
      </c>
      <c r="K166" s="22">
        <v>4.1296849716276629</v>
      </c>
      <c r="L166" s="22">
        <v>0</v>
      </c>
      <c r="M166" s="22">
        <v>0</v>
      </c>
      <c r="N166" s="22">
        <v>9.276913380046329</v>
      </c>
      <c r="O166" s="22">
        <v>8.8542671353146144E-3</v>
      </c>
      <c r="P166" s="22">
        <v>1.3422114366579947</v>
      </c>
      <c r="Q166" s="22">
        <v>4.1033393185817421E-4</v>
      </c>
      <c r="R166" s="22">
        <v>13.577528780798342</v>
      </c>
      <c r="S166" s="22">
        <v>137.24146745678027</v>
      </c>
      <c r="T166" s="22">
        <v>1.1922734749771595E-4</v>
      </c>
      <c r="U166" s="22">
        <v>1.1384996718559037</v>
      </c>
      <c r="V166" s="22">
        <v>5128.7205413563715</v>
      </c>
      <c r="W166" s="22">
        <v>4.7437722163140173E-3</v>
      </c>
      <c r="X166" s="22">
        <v>1.0238615691464366</v>
      </c>
      <c r="Y166" s="22">
        <v>27.543215430738542</v>
      </c>
      <c r="Z166" s="22">
        <v>16.268323367684907</v>
      </c>
      <c r="AA166" s="22">
        <v>0</v>
      </c>
      <c r="AB166" s="22">
        <v>1.0169469004991268E-4</v>
      </c>
      <c r="AC166" s="22">
        <v>111.74379550141201</v>
      </c>
      <c r="AD166" s="22">
        <v>0</v>
      </c>
      <c r="AE166" s="22">
        <v>663.85240361947569</v>
      </c>
      <c r="AF166" s="22">
        <v>0</v>
      </c>
      <c r="AG166" s="22">
        <v>1.0088575755096989</v>
      </c>
      <c r="AH166" s="22">
        <v>0</v>
      </c>
      <c r="AI166" s="22">
        <v>8.3141818943208836</v>
      </c>
      <c r="AJ166" s="22">
        <v>1.9065990421026466</v>
      </c>
      <c r="AK166" s="22">
        <v>4.2851926602380224E-3</v>
      </c>
      <c r="AL166" s="22">
        <v>3133.4402601137654</v>
      </c>
      <c r="AM166" s="22">
        <v>0.66433913511407361</v>
      </c>
      <c r="AN166" s="22">
        <v>215.34096403080861</v>
      </c>
      <c r="AO166" s="22">
        <v>0</v>
      </c>
      <c r="AP166" s="22">
        <v>422.90305620973288</v>
      </c>
      <c r="AQ166" s="22">
        <v>1.5780641722449142E-4</v>
      </c>
      <c r="AR166" s="22">
        <v>0</v>
      </c>
      <c r="AS166" s="22">
        <v>0.78153489227891892</v>
      </c>
      <c r="AT166" s="22">
        <v>0</v>
      </c>
      <c r="AU166" s="22">
        <v>0</v>
      </c>
      <c r="AV166" s="22">
        <v>0.93844155403754625</v>
      </c>
      <c r="AW166" s="22">
        <v>2.5169476285328352</v>
      </c>
      <c r="AX166" s="22">
        <v>773.50031536372376</v>
      </c>
      <c r="AY166" s="22">
        <v>2.2807060229844511</v>
      </c>
      <c r="AZ166" s="22">
        <v>0.71279574001671242</v>
      </c>
      <c r="BA166" s="22">
        <v>1043.7681359657024</v>
      </c>
      <c r="BB166" s="22">
        <v>0.95307353899511971</v>
      </c>
      <c r="BC166" s="22">
        <v>6901.9446056971365</v>
      </c>
      <c r="BD166" s="22">
        <v>20038.54234255094</v>
      </c>
    </row>
    <row r="167" spans="1:56" x14ac:dyDescent="0.3">
      <c r="A167" s="23" t="s">
        <v>42</v>
      </c>
      <c r="B167" s="22">
        <v>146811.7484055699</v>
      </c>
      <c r="C167" s="22">
        <v>68.16046935918672</v>
      </c>
      <c r="D167" s="22">
        <v>615.62852175132787</v>
      </c>
      <c r="E167" s="22">
        <v>86.121484638687619</v>
      </c>
      <c r="F167" s="22">
        <v>84.455595550826473</v>
      </c>
      <c r="G167" s="22">
        <v>7.3352042063757734</v>
      </c>
      <c r="H167" s="22">
        <v>441.0677391681964</v>
      </c>
      <c r="I167" s="22">
        <v>11659.919833980732</v>
      </c>
      <c r="J167" s="22">
        <v>71105.150435787189</v>
      </c>
      <c r="K167" s="22">
        <v>12196.796610450196</v>
      </c>
      <c r="L167" s="22">
        <v>0</v>
      </c>
      <c r="M167" s="22">
        <v>0</v>
      </c>
      <c r="N167" s="22">
        <v>9.7234273350929747</v>
      </c>
      <c r="O167" s="22">
        <v>39.27260080875088</v>
      </c>
      <c r="P167" s="22">
        <v>0.43788460205173235</v>
      </c>
      <c r="Q167" s="22">
        <v>2.3041646252544479</v>
      </c>
      <c r="R167" s="22">
        <v>473.34416510124322</v>
      </c>
      <c r="S167" s="22">
        <v>2681.3446419677416</v>
      </c>
      <c r="T167" s="22">
        <v>0.35389171202113562</v>
      </c>
      <c r="U167" s="22">
        <v>11.521658047757736</v>
      </c>
      <c r="V167" s="22">
        <v>149542.06080827327</v>
      </c>
      <c r="W167" s="22">
        <v>5868.3839013670631</v>
      </c>
      <c r="X167" s="22">
        <v>0.12574220903364092</v>
      </c>
      <c r="Y167" s="22">
        <v>14.997979544023808</v>
      </c>
      <c r="Z167" s="22">
        <v>128364.67799807963</v>
      </c>
      <c r="AA167" s="22">
        <v>0</v>
      </c>
      <c r="AB167" s="22">
        <v>0.38562649085907003</v>
      </c>
      <c r="AC167" s="22">
        <v>10.022840047635762</v>
      </c>
      <c r="AD167" s="22">
        <v>0</v>
      </c>
      <c r="AE167" s="22">
        <v>23345.591079744725</v>
      </c>
      <c r="AF167" s="22">
        <v>0</v>
      </c>
      <c r="AG167" s="22">
        <v>808.82903487930969</v>
      </c>
      <c r="AH167" s="22">
        <v>502.86873987233855</v>
      </c>
      <c r="AI167" s="22">
        <v>588085.27528898616</v>
      </c>
      <c r="AJ167" s="22">
        <v>1384.2251422254194</v>
      </c>
      <c r="AK167" s="22">
        <v>3.0983914982176417</v>
      </c>
      <c r="AL167" s="22">
        <v>49114.20468091088</v>
      </c>
      <c r="AM167" s="22">
        <v>5880.8310139816349</v>
      </c>
      <c r="AN167" s="22">
        <v>14.719958655639747</v>
      </c>
      <c r="AO167" s="22">
        <v>0.20957708003774284</v>
      </c>
      <c r="AP167" s="22">
        <v>2688.410891652306</v>
      </c>
      <c r="AQ167" s="22">
        <v>0.46844443325999435</v>
      </c>
      <c r="AR167" s="22">
        <v>33367.443094969633</v>
      </c>
      <c r="AS167" s="22">
        <v>0</v>
      </c>
      <c r="AT167" s="22">
        <v>2.9218926414777162E-3</v>
      </c>
      <c r="AU167" s="22">
        <v>8.5658177240166729E-4</v>
      </c>
      <c r="AV167" s="22">
        <v>6.227613603873368</v>
      </c>
      <c r="AW167" s="22">
        <v>5.4422796387957888</v>
      </c>
      <c r="AX167" s="22">
        <v>39781.325709743767</v>
      </c>
      <c r="AY167" s="22">
        <v>84278.91175311491</v>
      </c>
      <c r="AZ167" s="22">
        <v>2083.6952875135771</v>
      </c>
      <c r="BA167" s="22">
        <v>636291.24840762489</v>
      </c>
      <c r="BB167" s="22">
        <v>78268.35547519142</v>
      </c>
      <c r="BC167" s="22">
        <v>32460.659596229656</v>
      </c>
      <c r="BD167" s="22">
        <v>2108467.3868706995</v>
      </c>
    </row>
    <row r="168" spans="1:56" x14ac:dyDescent="0.3">
      <c r="A168" s="23" t="s">
        <v>43</v>
      </c>
      <c r="B168" s="22">
        <v>221.90777193339858</v>
      </c>
      <c r="C168" s="22">
        <v>382.80749997348136</v>
      </c>
      <c r="D168" s="22">
        <v>0.76371169786239945</v>
      </c>
      <c r="E168" s="22">
        <v>22.218459279027837</v>
      </c>
      <c r="F168" s="22">
        <v>0</v>
      </c>
      <c r="G168" s="22">
        <v>9.7667588483391354E-2</v>
      </c>
      <c r="H168" s="22">
        <v>0</v>
      </c>
      <c r="I168" s="22">
        <v>2000.5917961519838</v>
      </c>
      <c r="J168" s="22">
        <v>82.317258044205445</v>
      </c>
      <c r="K168" s="22">
        <v>11.941630600853278</v>
      </c>
      <c r="L168" s="22">
        <v>1.5800390016166805</v>
      </c>
      <c r="M168" s="22">
        <v>0</v>
      </c>
      <c r="N168" s="22">
        <v>821.57924482065403</v>
      </c>
      <c r="O168" s="22">
        <v>7.3007557413312801E-2</v>
      </c>
      <c r="P168" s="22">
        <v>9.3385414831330948E-2</v>
      </c>
      <c r="Q168" s="22">
        <v>0.23296826730243667</v>
      </c>
      <c r="R168" s="22">
        <v>17.271640764014705</v>
      </c>
      <c r="S168" s="22">
        <v>12148.452904759686</v>
      </c>
      <c r="T168" s="22">
        <v>3.8304775216338769E-4</v>
      </c>
      <c r="U168" s="22">
        <v>27263.793413522475</v>
      </c>
      <c r="V168" s="22">
        <v>5.4788855838066173</v>
      </c>
      <c r="W168" s="22">
        <v>8.3413748998747095E-2</v>
      </c>
      <c r="X168" s="22">
        <v>2.6816399337620946E-2</v>
      </c>
      <c r="Y168" s="22">
        <v>0.22315973011613979</v>
      </c>
      <c r="Z168" s="22">
        <v>885.6205975597386</v>
      </c>
      <c r="AA168" s="22">
        <v>0</v>
      </c>
      <c r="AB168" s="22">
        <v>1.8193066320088665E-2</v>
      </c>
      <c r="AC168" s="22">
        <v>266.17296387753925</v>
      </c>
      <c r="AD168" s="22">
        <v>0</v>
      </c>
      <c r="AE168" s="22">
        <v>0.63449001924503345</v>
      </c>
      <c r="AF168" s="22">
        <v>0</v>
      </c>
      <c r="AG168" s="22">
        <v>157.49031473675691</v>
      </c>
      <c r="AH168" s="22">
        <v>7.5507247255379739E-4</v>
      </c>
      <c r="AI168" s="22">
        <v>3.7659388995724674</v>
      </c>
      <c r="AJ168" s="22">
        <v>9.1584114469369884E-2</v>
      </c>
      <c r="AK168" s="22">
        <v>0.14758926990417881</v>
      </c>
      <c r="AL168" s="22">
        <v>1.7292027817788751</v>
      </c>
      <c r="AM168" s="22">
        <v>1.9855403722604412</v>
      </c>
      <c r="AN168" s="22">
        <v>42.059304410275253</v>
      </c>
      <c r="AO168" s="22">
        <v>4.4695434520329314E-2</v>
      </c>
      <c r="AP168" s="22">
        <v>4.459119826476539</v>
      </c>
      <c r="AQ168" s="22">
        <v>41.682449074002704</v>
      </c>
      <c r="AR168" s="22">
        <v>2.0294249532091757</v>
      </c>
      <c r="AS168" s="22">
        <v>155.68434979433349</v>
      </c>
      <c r="AT168" s="22">
        <v>0</v>
      </c>
      <c r="AU168" s="22">
        <v>1.1894141614237936</v>
      </c>
      <c r="AV168" s="22">
        <v>11.768598804879945</v>
      </c>
      <c r="AW168" s="22">
        <v>0.55425863490275651</v>
      </c>
      <c r="AX168" s="22">
        <v>0.68655449308770711</v>
      </c>
      <c r="AY168" s="22">
        <v>6.1894885715237248E-2</v>
      </c>
      <c r="AZ168" s="22">
        <v>5.26614213491938</v>
      </c>
      <c r="BA168" s="22">
        <v>10096.202946507225</v>
      </c>
      <c r="BB168" s="22">
        <v>0.25004173947624347</v>
      </c>
      <c r="BC168" s="22">
        <v>1318.7599787894289</v>
      </c>
      <c r="BD168" s="22">
        <v>55979.891401301255</v>
      </c>
    </row>
    <row r="169" spans="1:56" x14ac:dyDescent="0.3">
      <c r="A169" s="23" t="s">
        <v>44</v>
      </c>
      <c r="B169" s="22">
        <v>3.3412993029476801</v>
      </c>
      <c r="C169" s="22">
        <v>3166.3153508591249</v>
      </c>
      <c r="D169" s="22">
        <v>35530.419574487241</v>
      </c>
      <c r="E169" s="22">
        <v>12.546743680753471</v>
      </c>
      <c r="F169" s="22">
        <v>0</v>
      </c>
      <c r="G169" s="22">
        <v>314.06098455185344</v>
      </c>
      <c r="H169" s="22">
        <v>0</v>
      </c>
      <c r="I169" s="22">
        <v>6.2739929031720241</v>
      </c>
      <c r="J169" s="22">
        <v>602.18682258948456</v>
      </c>
      <c r="K169" s="22">
        <v>138.75023072924012</v>
      </c>
      <c r="L169" s="22">
        <v>211985.55445107707</v>
      </c>
      <c r="M169" s="22">
        <v>227.95424383430438</v>
      </c>
      <c r="N169" s="22">
        <v>9.0706889028334139</v>
      </c>
      <c r="O169" s="22">
        <v>960.70826825054053</v>
      </c>
      <c r="P169" s="22">
        <v>3030.5946474971511</v>
      </c>
      <c r="Q169" s="22">
        <v>2.1780090785235786</v>
      </c>
      <c r="R169" s="22">
        <v>21118.839385649255</v>
      </c>
      <c r="S169" s="22">
        <v>2090.4713931788601</v>
      </c>
      <c r="T169" s="22">
        <v>3286.9382443358572</v>
      </c>
      <c r="U169" s="22">
        <v>2759.8827558508024</v>
      </c>
      <c r="V169" s="22">
        <v>7.1031701685171962</v>
      </c>
      <c r="W169" s="22">
        <v>0.15038123306510631</v>
      </c>
      <c r="X169" s="22">
        <v>42.602221804228478</v>
      </c>
      <c r="Y169" s="22">
        <v>41593.984853127367</v>
      </c>
      <c r="Z169" s="22">
        <v>80.23203120877443</v>
      </c>
      <c r="AA169" s="22">
        <v>0</v>
      </c>
      <c r="AB169" s="22">
        <v>3.4349576200367847E-3</v>
      </c>
      <c r="AC169" s="22">
        <v>223.53530084370161</v>
      </c>
      <c r="AD169" s="22">
        <v>3225.3806789916675</v>
      </c>
      <c r="AE169" s="22">
        <v>2.1397447916426331</v>
      </c>
      <c r="AF169" s="22">
        <v>366.06898283998379</v>
      </c>
      <c r="AG169" s="22">
        <v>5.9417875397692601</v>
      </c>
      <c r="AH169" s="22">
        <v>0</v>
      </c>
      <c r="AI169" s="22">
        <v>18472.954633632355</v>
      </c>
      <c r="AJ169" s="22">
        <v>10.191729362829815</v>
      </c>
      <c r="AK169" s="22">
        <v>5.2004134020054158</v>
      </c>
      <c r="AL169" s="22">
        <v>5.4455806593762732</v>
      </c>
      <c r="AM169" s="22">
        <v>22.439487974531605</v>
      </c>
      <c r="AN169" s="22">
        <v>1948.125969395129</v>
      </c>
      <c r="AO169" s="22">
        <v>0</v>
      </c>
      <c r="AP169" s="22">
        <v>22.680176277372333</v>
      </c>
      <c r="AQ169" s="22">
        <v>572.05929123389478</v>
      </c>
      <c r="AR169" s="22">
        <v>253.51704887944513</v>
      </c>
      <c r="AS169" s="22">
        <v>47.024094791749938</v>
      </c>
      <c r="AT169" s="22">
        <v>26.158890385808075</v>
      </c>
      <c r="AU169" s="22">
        <v>0</v>
      </c>
      <c r="AV169" s="22">
        <v>200.60788153550206</v>
      </c>
      <c r="AW169" s="22">
        <v>1003.8428917463045</v>
      </c>
      <c r="AX169" s="22">
        <v>23.576513692102655</v>
      </c>
      <c r="AY169" s="22">
        <v>1.2614435151618779</v>
      </c>
      <c r="AZ169" s="22">
        <v>3745.6231898420488</v>
      </c>
      <c r="BA169" s="22">
        <v>1610.4762999391428</v>
      </c>
      <c r="BB169" s="22">
        <v>5.6925782749288905</v>
      </c>
      <c r="BC169" s="22">
        <v>11330.247837525005</v>
      </c>
      <c r="BD169" s="22">
        <v>370100.35562633019</v>
      </c>
    </row>
    <row r="170" spans="1:56" x14ac:dyDescent="0.3">
      <c r="A170" s="23" t="s">
        <v>45</v>
      </c>
      <c r="B170" s="22">
        <v>780.20839857521582</v>
      </c>
      <c r="C170" s="22">
        <v>1.6677295555357941</v>
      </c>
      <c r="D170" s="22">
        <v>93.778159557026143</v>
      </c>
      <c r="E170" s="22">
        <v>584.88749103307237</v>
      </c>
      <c r="F170" s="22">
        <v>0</v>
      </c>
      <c r="G170" s="22">
        <v>49.971639436992248</v>
      </c>
      <c r="H170" s="22">
        <v>0</v>
      </c>
      <c r="I170" s="22">
        <v>31.688010172018782</v>
      </c>
      <c r="J170" s="22">
        <v>113.12819632705319</v>
      </c>
      <c r="K170" s="22">
        <v>27.304756656185322</v>
      </c>
      <c r="L170" s="22">
        <v>0</v>
      </c>
      <c r="M170" s="22">
        <v>2.4835187498815374</v>
      </c>
      <c r="N170" s="22">
        <v>725.57835597718883</v>
      </c>
      <c r="O170" s="22">
        <v>27.892100723168557</v>
      </c>
      <c r="P170" s="22">
        <v>1.2596198271716002E-4</v>
      </c>
      <c r="Q170" s="22">
        <v>5.495340799171327</v>
      </c>
      <c r="R170" s="22">
        <v>2107.1772024651796</v>
      </c>
      <c r="S170" s="22">
        <v>3392.5031172904737</v>
      </c>
      <c r="T170" s="22">
        <v>17.311376332769683</v>
      </c>
      <c r="U170" s="22">
        <v>1.538323528633792</v>
      </c>
      <c r="V170" s="22">
        <v>1526.4315934946758</v>
      </c>
      <c r="W170" s="22">
        <v>603.39396076998094</v>
      </c>
      <c r="X170" s="22">
        <v>139.20315310601649</v>
      </c>
      <c r="Y170" s="22">
        <v>897.85125115542496</v>
      </c>
      <c r="Z170" s="22">
        <v>55.600954185615841</v>
      </c>
      <c r="AA170" s="22">
        <v>0</v>
      </c>
      <c r="AB170" s="22">
        <v>16.910475306489396</v>
      </c>
      <c r="AC170" s="22">
        <v>5.2862083262589184E-2</v>
      </c>
      <c r="AD170" s="22">
        <v>0.15968479271657937</v>
      </c>
      <c r="AE170" s="22">
        <v>16.373009178392874</v>
      </c>
      <c r="AF170" s="22">
        <v>21.490211314541767</v>
      </c>
      <c r="AG170" s="22">
        <v>1514.4290587875209</v>
      </c>
      <c r="AH170" s="22">
        <v>1.0184719520688472E-6</v>
      </c>
      <c r="AI170" s="22">
        <v>831.12411780598768</v>
      </c>
      <c r="AJ170" s="22">
        <v>0.13796706537467479</v>
      </c>
      <c r="AK170" s="22">
        <v>589.3183222405994</v>
      </c>
      <c r="AL170" s="22">
        <v>7.2537967787080424</v>
      </c>
      <c r="AM170" s="22">
        <v>4.3904494853202216</v>
      </c>
      <c r="AN170" s="22">
        <v>344.4514011322625</v>
      </c>
      <c r="AO170" s="22">
        <v>39756.651465000185</v>
      </c>
      <c r="AP170" s="22">
        <v>9.7516899457005675</v>
      </c>
      <c r="AQ170" s="22">
        <v>5.4303259148563532</v>
      </c>
      <c r="AR170" s="22">
        <v>0.80015978264754473</v>
      </c>
      <c r="AS170" s="22">
        <v>208.22872139551055</v>
      </c>
      <c r="AT170" s="22">
        <v>19.544579022744159</v>
      </c>
      <c r="AU170" s="22">
        <v>1.2354562742643553</v>
      </c>
      <c r="AV170" s="22">
        <v>0</v>
      </c>
      <c r="AW170" s="22">
        <v>7.1079396443956142</v>
      </c>
      <c r="AX170" s="22">
        <v>4.2804380069806793</v>
      </c>
      <c r="AY170" s="22">
        <v>39670.563298151887</v>
      </c>
      <c r="AZ170" s="22">
        <v>12055.164717510861</v>
      </c>
      <c r="BA170" s="22">
        <v>7517.7970083991559</v>
      </c>
      <c r="BB170" s="22">
        <v>50.958027160339974</v>
      </c>
      <c r="BC170" s="22">
        <v>48628.675935513114</v>
      </c>
      <c r="BD170" s="22">
        <v>162467.37587456554</v>
      </c>
    </row>
    <row r="171" spans="1:56" x14ac:dyDescent="0.3">
      <c r="A171" s="23" t="s">
        <v>46</v>
      </c>
      <c r="B171" s="22">
        <v>88.644085390080406</v>
      </c>
      <c r="C171" s="22">
        <v>229.63638450285987</v>
      </c>
      <c r="D171" s="22">
        <v>104.1346779746342</v>
      </c>
      <c r="E171" s="22">
        <v>451.08716136267134</v>
      </c>
      <c r="F171" s="22">
        <v>0</v>
      </c>
      <c r="G171" s="22">
        <v>24.35218296459152</v>
      </c>
      <c r="H171" s="22">
        <v>0</v>
      </c>
      <c r="I171" s="22">
        <v>74.93243702105184</v>
      </c>
      <c r="J171" s="22">
        <v>14428.712090068255</v>
      </c>
      <c r="K171" s="22">
        <v>387.61737652986255</v>
      </c>
      <c r="L171" s="22">
        <v>14.564933988306954</v>
      </c>
      <c r="M171" s="22">
        <v>12.884041433395593</v>
      </c>
      <c r="N171" s="22">
        <v>26.872816323531119</v>
      </c>
      <c r="O171" s="22">
        <v>664.50108071881823</v>
      </c>
      <c r="P171" s="22">
        <v>506.61588160056937</v>
      </c>
      <c r="Q171" s="22">
        <v>2632.3582014903759</v>
      </c>
      <c r="R171" s="22">
        <v>5578.6171642279014</v>
      </c>
      <c r="S171" s="22">
        <v>1884.930566795631</v>
      </c>
      <c r="T171" s="22">
        <v>41.512116867076102</v>
      </c>
      <c r="U171" s="22">
        <v>65.864888229394921</v>
      </c>
      <c r="V171" s="22">
        <v>308.38520003513509</v>
      </c>
      <c r="W171" s="22">
        <v>0.4178334401389186</v>
      </c>
      <c r="X171" s="22">
        <v>28.891279799013098</v>
      </c>
      <c r="Y171" s="22">
        <v>498.89113289055558</v>
      </c>
      <c r="Z171" s="22">
        <v>277.05353706180387</v>
      </c>
      <c r="AA171" s="22">
        <v>0</v>
      </c>
      <c r="AB171" s="22">
        <v>61.215724656806657</v>
      </c>
      <c r="AC171" s="22">
        <v>3082.3098662175139</v>
      </c>
      <c r="AD171" s="22">
        <v>1.1976359453743455</v>
      </c>
      <c r="AE171" s="22">
        <v>22.141885555099179</v>
      </c>
      <c r="AF171" s="22">
        <v>0</v>
      </c>
      <c r="AG171" s="22">
        <v>1150.5799192145475</v>
      </c>
      <c r="AH171" s="22">
        <v>2.6439855200136509E-5</v>
      </c>
      <c r="AI171" s="22">
        <v>3267.1595524471227</v>
      </c>
      <c r="AJ171" s="22">
        <v>1.9704203643745242</v>
      </c>
      <c r="AK171" s="22">
        <v>10467.94462012127</v>
      </c>
      <c r="AL171" s="22">
        <v>159.88715772824145</v>
      </c>
      <c r="AM171" s="22">
        <v>67.432987082716835</v>
      </c>
      <c r="AN171" s="22">
        <v>1921.6846778237632</v>
      </c>
      <c r="AO171" s="22">
        <v>47.759924785812785</v>
      </c>
      <c r="AP171" s="22">
        <v>1177.8843979012343</v>
      </c>
      <c r="AQ171" s="22">
        <v>1921.2372657270382</v>
      </c>
      <c r="AR171" s="22">
        <v>48.534926268596749</v>
      </c>
      <c r="AS171" s="22">
        <v>151.67812645760495</v>
      </c>
      <c r="AT171" s="22">
        <v>6.8496589812297248</v>
      </c>
      <c r="AU171" s="22">
        <v>18.515037889087818</v>
      </c>
      <c r="AV171" s="22">
        <v>203.46799222114038</v>
      </c>
      <c r="AW171" s="22">
        <v>0</v>
      </c>
      <c r="AX171" s="22">
        <v>1466.400737572663</v>
      </c>
      <c r="AY171" s="22">
        <v>91.685020069629957</v>
      </c>
      <c r="AZ171" s="22">
        <v>1693.7016057542526</v>
      </c>
      <c r="BA171" s="22">
        <v>1577.3567926594494</v>
      </c>
      <c r="BB171" s="22">
        <v>9.4465789660953075</v>
      </c>
      <c r="BC171" s="22">
        <v>4471.4025276798448</v>
      </c>
      <c r="BD171" s="22">
        <v>61420.922137246016</v>
      </c>
    </row>
    <row r="172" spans="1:56" x14ac:dyDescent="0.3">
      <c r="A172" s="23" t="s">
        <v>47</v>
      </c>
      <c r="B172" s="22">
        <v>5.9809952366913413</v>
      </c>
      <c r="C172" s="22">
        <v>634.85466849312627</v>
      </c>
      <c r="D172" s="22">
        <v>18.280342677958043</v>
      </c>
      <c r="E172" s="22">
        <v>25.278095572666341</v>
      </c>
      <c r="F172" s="22">
        <v>0</v>
      </c>
      <c r="G172" s="22">
        <v>0.35157616258994756</v>
      </c>
      <c r="H172" s="22">
        <v>0</v>
      </c>
      <c r="I172" s="22">
        <v>3119.0453800621503</v>
      </c>
      <c r="J172" s="22">
        <v>68086.098776241939</v>
      </c>
      <c r="K172" s="22">
        <v>368.06260090008351</v>
      </c>
      <c r="L172" s="22">
        <v>0</v>
      </c>
      <c r="M172" s="22">
        <v>0</v>
      </c>
      <c r="N172" s="22">
        <v>0.3841442382794934</v>
      </c>
      <c r="O172" s="22">
        <v>0.48963917315538286</v>
      </c>
      <c r="P172" s="22">
        <v>0.14669624577697468</v>
      </c>
      <c r="Q172" s="22">
        <v>0.40087736483143616</v>
      </c>
      <c r="R172" s="22">
        <v>14.490864162608526</v>
      </c>
      <c r="S172" s="22">
        <v>48913.163335577781</v>
      </c>
      <c r="T172" s="22">
        <v>1.0746610100264009E-2</v>
      </c>
      <c r="U172" s="22">
        <v>0.3709360527880079</v>
      </c>
      <c r="V172" s="22">
        <v>32800.710028819194</v>
      </c>
      <c r="W172" s="22">
        <v>203.23678549411977</v>
      </c>
      <c r="X172" s="22">
        <v>4.2125048276439481E-2</v>
      </c>
      <c r="Y172" s="22">
        <v>774.28532342875508</v>
      </c>
      <c r="Z172" s="22">
        <v>151.17702339879756</v>
      </c>
      <c r="AA172" s="22">
        <v>0</v>
      </c>
      <c r="AB172" s="22">
        <v>3.7231984844561479E-2</v>
      </c>
      <c r="AC172" s="22">
        <v>0.25665718336114901</v>
      </c>
      <c r="AD172" s="22">
        <v>0</v>
      </c>
      <c r="AE172" s="22">
        <v>18882.077432168273</v>
      </c>
      <c r="AF172" s="22">
        <v>0</v>
      </c>
      <c r="AG172" s="22">
        <v>194974.22318443851</v>
      </c>
      <c r="AH172" s="22">
        <v>5.0504664996651076</v>
      </c>
      <c r="AI172" s="22">
        <v>252.15252630985029</v>
      </c>
      <c r="AJ172" s="22">
        <v>0.3121760005762565</v>
      </c>
      <c r="AK172" s="22">
        <v>0.2061415631173717</v>
      </c>
      <c r="AL172" s="22">
        <v>9348.0290917460534</v>
      </c>
      <c r="AM172" s="22">
        <v>59.646734057271949</v>
      </c>
      <c r="AN172" s="22">
        <v>26791.32002055096</v>
      </c>
      <c r="AO172" s="22">
        <v>177.99462131162664</v>
      </c>
      <c r="AP172" s="22">
        <v>4882.554605108091</v>
      </c>
      <c r="AQ172" s="22">
        <v>1.4238012433694488E-2</v>
      </c>
      <c r="AR172" s="22">
        <v>3.8247063666816841</v>
      </c>
      <c r="AS172" s="22">
        <v>387.21497342441131</v>
      </c>
      <c r="AT172" s="22">
        <v>9.7886675863863705E-4</v>
      </c>
      <c r="AU172" s="22">
        <v>215.50981709277471</v>
      </c>
      <c r="AV172" s="22">
        <v>0.35174661129453372</v>
      </c>
      <c r="AW172" s="22">
        <v>0.43975256774163013</v>
      </c>
      <c r="AX172" s="22">
        <v>0</v>
      </c>
      <c r="AY172" s="22">
        <v>16183.774675419483</v>
      </c>
      <c r="AZ172" s="22">
        <v>63.441173114724805</v>
      </c>
      <c r="BA172" s="22">
        <v>9707.0041280892074</v>
      </c>
      <c r="BB172" s="22">
        <v>674424.1901380918</v>
      </c>
      <c r="BC172" s="22">
        <v>25262.85906687137</v>
      </c>
      <c r="BD172" s="22">
        <v>1136739.3472444126</v>
      </c>
    </row>
    <row r="173" spans="1:56" x14ac:dyDescent="0.3">
      <c r="A173" s="23" t="s">
        <v>48</v>
      </c>
      <c r="B173" s="22">
        <v>0</v>
      </c>
      <c r="C173" s="22">
        <v>2.9491761254576768E-2</v>
      </c>
      <c r="D173" s="22">
        <v>0</v>
      </c>
      <c r="E173" s="22">
        <v>0</v>
      </c>
      <c r="F173" s="22">
        <v>0</v>
      </c>
      <c r="G173" s="22">
        <v>344.48329131488231</v>
      </c>
      <c r="H173" s="22">
        <v>0</v>
      </c>
      <c r="I173" s="22">
        <v>0</v>
      </c>
      <c r="J173" s="22">
        <v>817.68654984390946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59.273749319623484</v>
      </c>
      <c r="S173" s="22">
        <v>92.408421755938164</v>
      </c>
      <c r="T173" s="22">
        <v>3.4897497353107862</v>
      </c>
      <c r="U173" s="22">
        <v>0</v>
      </c>
      <c r="V173" s="22">
        <v>0</v>
      </c>
      <c r="W173" s="22">
        <v>0</v>
      </c>
      <c r="X173" s="22">
        <v>0</v>
      </c>
      <c r="Y173" s="22">
        <v>489.48749700138205</v>
      </c>
      <c r="Z173" s="22">
        <v>0.27675216379703788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90.741054872653166</v>
      </c>
      <c r="AH173" s="22">
        <v>0</v>
      </c>
      <c r="AI173" s="22">
        <v>16.306923736073045</v>
      </c>
      <c r="AJ173" s="22">
        <v>0</v>
      </c>
      <c r="AK173" s="22">
        <v>0</v>
      </c>
      <c r="AL173" s="22">
        <v>39.948749407685554</v>
      </c>
      <c r="AM173" s="22">
        <v>0</v>
      </c>
      <c r="AN173" s="22">
        <v>0</v>
      </c>
      <c r="AO173" s="22">
        <v>0</v>
      </c>
      <c r="AP173" s="22">
        <v>0</v>
      </c>
      <c r="AQ173" s="22">
        <v>17.543270608712945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v>0</v>
      </c>
      <c r="AX173" s="22">
        <v>3426.1100088267654</v>
      </c>
      <c r="AY173" s="22">
        <v>0</v>
      </c>
      <c r="AZ173" s="22">
        <v>2.9377416515021459</v>
      </c>
      <c r="BA173" s="22">
        <v>0</v>
      </c>
      <c r="BB173" s="22">
        <v>0</v>
      </c>
      <c r="BC173" s="22">
        <v>10831.355166278965</v>
      </c>
      <c r="BD173" s="22">
        <v>16232.078418278456</v>
      </c>
    </row>
    <row r="174" spans="1:56" x14ac:dyDescent="0.3">
      <c r="A174" s="23" t="s">
        <v>49</v>
      </c>
      <c r="B174" s="22">
        <v>1689.9695249272095</v>
      </c>
      <c r="C174" s="22">
        <v>2147.1077723037201</v>
      </c>
      <c r="D174" s="22">
        <v>3988.7137557714877</v>
      </c>
      <c r="E174" s="22">
        <v>395.91076407351341</v>
      </c>
      <c r="F174" s="22">
        <v>0</v>
      </c>
      <c r="G174" s="22">
        <v>511.58612403382932</v>
      </c>
      <c r="H174" s="22">
        <v>0</v>
      </c>
      <c r="I174" s="22">
        <v>3586.7749466456489</v>
      </c>
      <c r="J174" s="22">
        <v>101464.5426144205</v>
      </c>
      <c r="K174" s="22">
        <v>22555.722712271421</v>
      </c>
      <c r="L174" s="22">
        <v>3807.3729172041776</v>
      </c>
      <c r="M174" s="22">
        <v>21.023763630553859</v>
      </c>
      <c r="N174" s="22">
        <v>908.12374043960142</v>
      </c>
      <c r="O174" s="22">
        <v>618.28610559216395</v>
      </c>
      <c r="P174" s="22">
        <v>7481.2032251325591</v>
      </c>
      <c r="Q174" s="22">
        <v>1153.7254532922655</v>
      </c>
      <c r="R174" s="22">
        <v>14739.315904681866</v>
      </c>
      <c r="S174" s="22">
        <v>97157.400986350127</v>
      </c>
      <c r="T174" s="22">
        <v>114.86537201145556</v>
      </c>
      <c r="U174" s="22">
        <v>1335.1021117791695</v>
      </c>
      <c r="V174" s="22">
        <v>8188.5684424955143</v>
      </c>
      <c r="W174" s="22">
        <v>34.225921591799533</v>
      </c>
      <c r="X174" s="22">
        <v>8027.549280883155</v>
      </c>
      <c r="Y174" s="22">
        <v>18588.00814165792</v>
      </c>
      <c r="Z174" s="22">
        <v>13512.882408468435</v>
      </c>
      <c r="AA174" s="22">
        <v>0</v>
      </c>
      <c r="AB174" s="22">
        <v>51.842123032999744</v>
      </c>
      <c r="AC174" s="22">
        <v>103.43305326191519</v>
      </c>
      <c r="AD174" s="22">
        <v>1145.4358270815733</v>
      </c>
      <c r="AE174" s="22">
        <v>2237.7066793388835</v>
      </c>
      <c r="AF174" s="22">
        <v>88.444364008048609</v>
      </c>
      <c r="AG174" s="22">
        <v>5046.6009685281269</v>
      </c>
      <c r="AH174" s="22">
        <v>6.7836254683590749</v>
      </c>
      <c r="AI174" s="22">
        <v>13709.644202225723</v>
      </c>
      <c r="AJ174" s="22">
        <v>18.114993595982895</v>
      </c>
      <c r="AK174" s="22">
        <v>446.97621908114064</v>
      </c>
      <c r="AL174" s="22">
        <v>2449.6492975353171</v>
      </c>
      <c r="AM174" s="22">
        <v>4087.6780353488252</v>
      </c>
      <c r="AN174" s="22">
        <v>11896.935451781141</v>
      </c>
      <c r="AO174" s="22">
        <v>266.6410015304985</v>
      </c>
      <c r="AP174" s="22">
        <v>3980.6334621448445</v>
      </c>
      <c r="AQ174" s="22">
        <v>1444.0348684066105</v>
      </c>
      <c r="AR174" s="22">
        <v>3827.1376454118345</v>
      </c>
      <c r="AS174" s="22">
        <v>14984.204386123638</v>
      </c>
      <c r="AT174" s="22">
        <v>1020.4624757595903</v>
      </c>
      <c r="AU174" s="22">
        <v>216.2807411717252</v>
      </c>
      <c r="AV174" s="22">
        <v>24804.738529766029</v>
      </c>
      <c r="AW174" s="22">
        <v>23697.974657583152</v>
      </c>
      <c r="AX174" s="22">
        <v>1045.8478057468592</v>
      </c>
      <c r="AY174" s="22">
        <v>3137.7908032444343</v>
      </c>
      <c r="AZ174" s="22">
        <v>0</v>
      </c>
      <c r="BA174" s="22">
        <v>103066.82293711703</v>
      </c>
      <c r="BB174" s="22">
        <v>641.4381029041698</v>
      </c>
      <c r="BC174" s="22">
        <v>23358.784007388098</v>
      </c>
      <c r="BD174" s="22">
        <v>558810.0182542447</v>
      </c>
    </row>
    <row r="175" spans="1:56" x14ac:dyDescent="0.3">
      <c r="A175" s="23" t="s">
        <v>50</v>
      </c>
      <c r="B175" s="22">
        <v>1838.7640847843311</v>
      </c>
      <c r="C175" s="22">
        <v>141.33406847147336</v>
      </c>
      <c r="D175" s="22">
        <v>68.984040565131664</v>
      </c>
      <c r="E175" s="22">
        <v>190.02494535504337</v>
      </c>
      <c r="F175" s="22">
        <v>0</v>
      </c>
      <c r="G175" s="22">
        <v>0</v>
      </c>
      <c r="H175" s="22">
        <v>11.870715356667278</v>
      </c>
      <c r="I175" s="22">
        <v>32981.133284702832</v>
      </c>
      <c r="J175" s="22">
        <v>15760.607407578811</v>
      </c>
      <c r="K175" s="22">
        <v>6490.5398904068816</v>
      </c>
      <c r="L175" s="22">
        <v>0</v>
      </c>
      <c r="M175" s="22">
        <v>0</v>
      </c>
      <c r="N175" s="22">
        <v>464.39031352300532</v>
      </c>
      <c r="O175" s="22">
        <v>150.05571567114191</v>
      </c>
      <c r="P175" s="22">
        <v>0</v>
      </c>
      <c r="Q175" s="22">
        <v>390.45453158036031</v>
      </c>
      <c r="R175" s="22">
        <v>82613.446907721824</v>
      </c>
      <c r="S175" s="22">
        <v>41755.933164475064</v>
      </c>
      <c r="T175" s="22">
        <v>0</v>
      </c>
      <c r="U175" s="22">
        <v>0</v>
      </c>
      <c r="V175" s="22">
        <v>2852.0683939540595</v>
      </c>
      <c r="W175" s="22">
        <v>74.051721506620055</v>
      </c>
      <c r="X175" s="22">
        <v>140.77307058127167</v>
      </c>
      <c r="Y175" s="22">
        <v>4584.5420784748476</v>
      </c>
      <c r="Z175" s="22">
        <v>59609.791999763358</v>
      </c>
      <c r="AA175" s="22">
        <v>0</v>
      </c>
      <c r="AB175" s="22">
        <v>0</v>
      </c>
      <c r="AC175" s="22">
        <v>80.114238706732735</v>
      </c>
      <c r="AD175" s="22">
        <v>0</v>
      </c>
      <c r="AE175" s="22">
        <v>404.77493772424157</v>
      </c>
      <c r="AF175" s="22">
        <v>0</v>
      </c>
      <c r="AG175" s="22">
        <v>12241.628461738946</v>
      </c>
      <c r="AH175" s="22">
        <v>0</v>
      </c>
      <c r="AI175" s="22">
        <v>914.60234036764734</v>
      </c>
      <c r="AJ175" s="22">
        <v>89.759662432266751</v>
      </c>
      <c r="AK175" s="22">
        <v>39.471811554589294</v>
      </c>
      <c r="AL175" s="22">
        <v>1615.2849652435948</v>
      </c>
      <c r="AM175" s="22">
        <v>637.81346131401403</v>
      </c>
      <c r="AN175" s="22">
        <v>37.68035829187864</v>
      </c>
      <c r="AO175" s="22">
        <v>44.236553635368786</v>
      </c>
      <c r="AP175" s="22">
        <v>854.39978677713907</v>
      </c>
      <c r="AQ175" s="22">
        <v>19.313287366676061</v>
      </c>
      <c r="AR175" s="22">
        <v>114.41738969959735</v>
      </c>
      <c r="AS175" s="22">
        <v>872.51627864471823</v>
      </c>
      <c r="AT175" s="22">
        <v>0</v>
      </c>
      <c r="AU175" s="22">
        <v>0</v>
      </c>
      <c r="AV175" s="22">
        <v>142.96096235305819</v>
      </c>
      <c r="AW175" s="22">
        <v>252.77816935300183</v>
      </c>
      <c r="AX175" s="22">
        <v>427.78333119437923</v>
      </c>
      <c r="AY175" s="22">
        <v>823.7506020424546</v>
      </c>
      <c r="AZ175" s="22">
        <v>16312.038413759572</v>
      </c>
      <c r="BA175" s="22">
        <v>0</v>
      </c>
      <c r="BB175" s="22">
        <v>308.5637995546557</v>
      </c>
      <c r="BC175" s="22">
        <v>34190.106178003036</v>
      </c>
      <c r="BD175" s="22">
        <v>320542.76132423023</v>
      </c>
    </row>
    <row r="176" spans="1:56" x14ac:dyDescent="0.3">
      <c r="A176" s="23" t="s">
        <v>229</v>
      </c>
      <c r="B176" s="22">
        <v>4326.9531023971213</v>
      </c>
      <c r="C176" s="22">
        <v>166.54585560290812</v>
      </c>
      <c r="D176" s="22">
        <v>54161.731580351894</v>
      </c>
      <c r="E176" s="22">
        <v>19818.97561208476</v>
      </c>
      <c r="F176" s="22">
        <v>0</v>
      </c>
      <c r="G176" s="22">
        <v>1979.9281445895792</v>
      </c>
      <c r="H176" s="22">
        <v>87.262847822275859</v>
      </c>
      <c r="I176" s="22">
        <v>27258.467716964722</v>
      </c>
      <c r="J176" s="22">
        <v>185835.59264641168</v>
      </c>
      <c r="K176" s="22">
        <v>9624.4475963484383</v>
      </c>
      <c r="L176" s="22">
        <v>0</v>
      </c>
      <c r="M176" s="22">
        <v>0</v>
      </c>
      <c r="N176" s="22">
        <v>7.8886635529441538</v>
      </c>
      <c r="O176" s="22">
        <v>22.955379303018706</v>
      </c>
      <c r="P176" s="22">
        <v>0.72867441763150431</v>
      </c>
      <c r="Q176" s="22">
        <v>731.34967981118803</v>
      </c>
      <c r="R176" s="22">
        <v>890.30797420999306</v>
      </c>
      <c r="S176" s="22">
        <v>338156.70399794157</v>
      </c>
      <c r="T176" s="22">
        <v>1566.0302176896737</v>
      </c>
      <c r="U176" s="22">
        <v>9.1044428907058421</v>
      </c>
      <c r="V176" s="22">
        <v>95736.156774384086</v>
      </c>
      <c r="W176" s="22">
        <v>287.51839872702044</v>
      </c>
      <c r="X176" s="22">
        <v>1055.4346076387321</v>
      </c>
      <c r="Y176" s="22">
        <v>16467.797442009924</v>
      </c>
      <c r="Z176" s="22">
        <v>114370.01828879937</v>
      </c>
      <c r="AA176" s="22">
        <v>57.564367512186536</v>
      </c>
      <c r="AB176" s="22">
        <v>0.37634019705143024</v>
      </c>
      <c r="AC176" s="22">
        <v>20.860120981241163</v>
      </c>
      <c r="AD176" s="22">
        <v>1.8699929673388904</v>
      </c>
      <c r="AE176" s="22">
        <v>50798.062488373922</v>
      </c>
      <c r="AF176" s="22">
        <v>424.11440499246032</v>
      </c>
      <c r="AG176" s="22">
        <v>9366.6274147716849</v>
      </c>
      <c r="AH176" s="22">
        <v>45.40932098067281</v>
      </c>
      <c r="AI176" s="22">
        <v>2771772.4668753147</v>
      </c>
      <c r="AJ176" s="22">
        <v>19.837492826079902</v>
      </c>
      <c r="AK176" s="22">
        <v>13.534002901885438</v>
      </c>
      <c r="AL176" s="22">
        <v>29064.93076561009</v>
      </c>
      <c r="AM176" s="22">
        <v>1551.6853356888048</v>
      </c>
      <c r="AN176" s="22">
        <v>1250.3354727582689</v>
      </c>
      <c r="AO176" s="22">
        <v>8103.6418649343577</v>
      </c>
      <c r="AP176" s="22">
        <v>20256.981599731309</v>
      </c>
      <c r="AQ176" s="22">
        <v>558.40736180746637</v>
      </c>
      <c r="AR176" s="22">
        <v>33.082620489857447</v>
      </c>
      <c r="AS176" s="22">
        <v>86966.441989368948</v>
      </c>
      <c r="AT176" s="22">
        <v>4.8622591635661501E-3</v>
      </c>
      <c r="AU176" s="22">
        <v>10058.106560689053</v>
      </c>
      <c r="AV176" s="22">
        <v>10258.102676697865</v>
      </c>
      <c r="AW176" s="22">
        <v>7694.1721724657118</v>
      </c>
      <c r="AX176" s="22">
        <v>36690.91500900581</v>
      </c>
      <c r="AY176" s="22">
        <v>726209.15210933716</v>
      </c>
      <c r="AZ176" s="22">
        <v>103869.39395308048</v>
      </c>
      <c r="BA176" s="22">
        <v>3094134.2984682759</v>
      </c>
      <c r="BB176" s="22">
        <v>0</v>
      </c>
      <c r="BC176" s="22">
        <v>52195.396050315343</v>
      </c>
      <c r="BD176" s="22">
        <v>7893977.6713382844</v>
      </c>
    </row>
    <row r="177" spans="1:65" x14ac:dyDescent="0.3">
      <c r="A177" s="23" t="s">
        <v>51</v>
      </c>
      <c r="B177" s="22">
        <v>299.47069455977368</v>
      </c>
      <c r="C177" s="22">
        <v>148.77032230101659</v>
      </c>
      <c r="D177" s="22">
        <v>279.31219184200552</v>
      </c>
      <c r="E177" s="22">
        <v>55.645612677890057</v>
      </c>
      <c r="F177" s="22">
        <v>0</v>
      </c>
      <c r="G177" s="22">
        <v>85.612942847171141</v>
      </c>
      <c r="H177" s="22">
        <v>0</v>
      </c>
      <c r="I177" s="22">
        <v>2156.5284990634077</v>
      </c>
      <c r="J177" s="22">
        <v>359841.53863072401</v>
      </c>
      <c r="K177" s="22">
        <v>726.04348730209369</v>
      </c>
      <c r="L177" s="22">
        <v>63.88679371094026</v>
      </c>
      <c r="M177" s="22">
        <v>22.808601328138721</v>
      </c>
      <c r="N177" s="22">
        <v>156.41406218010977</v>
      </c>
      <c r="O177" s="22">
        <v>9.3231806823880046</v>
      </c>
      <c r="P177" s="22">
        <v>1.2865410094034533</v>
      </c>
      <c r="Q177" s="22">
        <v>21.238516126313041</v>
      </c>
      <c r="R177" s="22">
        <v>2760.8299633137008</v>
      </c>
      <c r="S177" s="22">
        <v>4666.4744976488437</v>
      </c>
      <c r="T177" s="22">
        <v>2.8091727566604781</v>
      </c>
      <c r="U177" s="22">
        <v>375.99172094377053</v>
      </c>
      <c r="V177" s="22">
        <v>504.26786553397397</v>
      </c>
      <c r="W177" s="22">
        <v>5.0139301845861652</v>
      </c>
      <c r="X177" s="22">
        <v>6.6368110640443296</v>
      </c>
      <c r="Y177" s="22">
        <v>354.46341101586609</v>
      </c>
      <c r="Z177" s="22">
        <v>1535.9330594703094</v>
      </c>
      <c r="AA177" s="22">
        <v>0</v>
      </c>
      <c r="AB177" s="22">
        <v>1.8563347416905314</v>
      </c>
      <c r="AC177" s="22">
        <v>8.029476710116878</v>
      </c>
      <c r="AD177" s="22">
        <v>0.75733175581774037</v>
      </c>
      <c r="AE177" s="22">
        <v>64.508934226443543</v>
      </c>
      <c r="AF177" s="22">
        <v>22.462971184426785</v>
      </c>
      <c r="AG177" s="22">
        <v>189.85735720287502</v>
      </c>
      <c r="AH177" s="22">
        <v>4.668206887070387E-3</v>
      </c>
      <c r="AI177" s="22">
        <v>4652.3727569808079</v>
      </c>
      <c r="AJ177" s="22">
        <v>69.89047654559711</v>
      </c>
      <c r="AK177" s="22">
        <v>309.3060945157373</v>
      </c>
      <c r="AL177" s="22">
        <v>1515.3185987905354</v>
      </c>
      <c r="AM177" s="22">
        <v>1065.5466030987579</v>
      </c>
      <c r="AN177" s="22">
        <v>215.0202191697457</v>
      </c>
      <c r="AO177" s="22">
        <v>1.2152731161230557</v>
      </c>
      <c r="AP177" s="22">
        <v>695.01698705321826</v>
      </c>
      <c r="AQ177" s="22">
        <v>12.777034925861074</v>
      </c>
      <c r="AR177" s="22">
        <v>848.3826390568056</v>
      </c>
      <c r="AS177" s="22">
        <v>802.53472430405986</v>
      </c>
      <c r="AT177" s="22">
        <v>5.4735076489667618</v>
      </c>
      <c r="AU177" s="22">
        <v>62.819159011507857</v>
      </c>
      <c r="AV177" s="22">
        <v>355.7829921134732</v>
      </c>
      <c r="AW177" s="22">
        <v>23.439423952808525</v>
      </c>
      <c r="AX177" s="22">
        <v>63.952705046299442</v>
      </c>
      <c r="AY177" s="22">
        <v>81928.00456692453</v>
      </c>
      <c r="AZ177" s="22">
        <v>1652.6691781537766</v>
      </c>
      <c r="BA177" s="22">
        <v>6492.406226063752</v>
      </c>
      <c r="BB177" s="22">
        <v>120.9275523894937</v>
      </c>
      <c r="BC177" s="22">
        <v>0</v>
      </c>
      <c r="BD177" s="22">
        <v>475260.63430117647</v>
      </c>
    </row>
    <row r="178" spans="1:65" x14ac:dyDescent="0.3">
      <c r="A178" s="23" t="s">
        <v>52</v>
      </c>
      <c r="B178" s="22">
        <v>547765.50470453256</v>
      </c>
      <c r="C178" s="22">
        <v>389131.44667464669</v>
      </c>
      <c r="D178" s="22">
        <v>879913.43190192315</v>
      </c>
      <c r="E178" s="22">
        <v>240721.6617606873</v>
      </c>
      <c r="F178" s="22">
        <v>85.965853611256009</v>
      </c>
      <c r="G178" s="22">
        <v>29231.931299770713</v>
      </c>
      <c r="H178" s="22">
        <v>4449.5946380344103</v>
      </c>
      <c r="I178" s="22">
        <v>238490.1961113312</v>
      </c>
      <c r="J178" s="22">
        <v>2216503.9248233815</v>
      </c>
      <c r="K178" s="22">
        <v>199557.08275360323</v>
      </c>
      <c r="L178" s="22">
        <v>255013.28019937244</v>
      </c>
      <c r="M178" s="22">
        <v>46513.505192675526</v>
      </c>
      <c r="N178" s="22">
        <v>151787.71792001734</v>
      </c>
      <c r="O178" s="22">
        <v>164717.07239257146</v>
      </c>
      <c r="P178" s="22">
        <v>38850.694309720719</v>
      </c>
      <c r="Q178" s="22">
        <v>86941.636348230837</v>
      </c>
      <c r="R178" s="22">
        <v>1919968.6936404267</v>
      </c>
      <c r="S178" s="22">
        <v>4325713.4394247998</v>
      </c>
      <c r="T178" s="22">
        <v>40384.619314106872</v>
      </c>
      <c r="U178" s="22">
        <v>402309.14535175706</v>
      </c>
      <c r="V178" s="22">
        <v>1852208.5047656023</v>
      </c>
      <c r="W178" s="22">
        <v>47046.568562628723</v>
      </c>
      <c r="X178" s="22">
        <v>63426.691759122325</v>
      </c>
      <c r="Y178" s="22">
        <v>935652.76023910369</v>
      </c>
      <c r="Z178" s="22">
        <v>2804580.7687746556</v>
      </c>
      <c r="AA178" s="22">
        <v>1268.3394128900991</v>
      </c>
      <c r="AB178" s="22">
        <v>3718.444931348366</v>
      </c>
      <c r="AC178" s="22">
        <v>74171.128565388994</v>
      </c>
      <c r="AD178" s="22">
        <v>216006.99498696445</v>
      </c>
      <c r="AE178" s="22">
        <v>192229.03845453213</v>
      </c>
      <c r="AF178" s="22">
        <v>31609.852308124551</v>
      </c>
      <c r="AG178" s="22">
        <v>642275.97237703658</v>
      </c>
      <c r="AH178" s="22">
        <v>14292.016250448291</v>
      </c>
      <c r="AI178" s="22">
        <v>4802703.2984512169</v>
      </c>
      <c r="AJ178" s="22">
        <v>18016.276124335531</v>
      </c>
      <c r="AK178" s="22">
        <v>35289.96726049784</v>
      </c>
      <c r="AL178" s="22">
        <v>169613.50266340887</v>
      </c>
      <c r="AM178" s="22">
        <v>96861.511019485362</v>
      </c>
      <c r="AN178" s="22">
        <v>518439.19245065399</v>
      </c>
      <c r="AO178" s="22">
        <v>162115.08851776476</v>
      </c>
      <c r="AP178" s="22">
        <v>254544.50340645321</v>
      </c>
      <c r="AQ178" s="22">
        <v>116742.5259771256</v>
      </c>
      <c r="AR178" s="22">
        <v>135883.73418860254</v>
      </c>
      <c r="AS178" s="22">
        <v>386759.04011049186</v>
      </c>
      <c r="AT178" s="22">
        <v>96397.448550955116</v>
      </c>
      <c r="AU178" s="22">
        <v>132551.6058146329</v>
      </c>
      <c r="AV178" s="22">
        <v>338260.55970349669</v>
      </c>
      <c r="AW178" s="22">
        <v>264368.95697924396</v>
      </c>
      <c r="AX178" s="22">
        <v>270479.98551506782</v>
      </c>
      <c r="AY178" s="22">
        <v>2353119.6757480022</v>
      </c>
      <c r="AZ178" s="22">
        <v>1382735.6176367968</v>
      </c>
      <c r="BA178" s="22">
        <v>8158242.5907236105</v>
      </c>
      <c r="BB178" s="22">
        <v>1003502.5524899886</v>
      </c>
      <c r="BC178" s="22">
        <v>3499610.2492544907</v>
      </c>
      <c r="BD178" s="22">
        <v>43252775.508589365</v>
      </c>
    </row>
    <row r="181" spans="1:65" x14ac:dyDescent="0.3">
      <c r="A181" s="7" t="s">
        <v>346</v>
      </c>
      <c r="BF181" s="7" t="s">
        <v>345</v>
      </c>
    </row>
    <row r="182" spans="1:65" x14ac:dyDescent="0.3">
      <c r="A182" s="6" t="s">
        <v>86</v>
      </c>
      <c r="BF182" s="6" t="s">
        <v>86</v>
      </c>
    </row>
    <row r="183" spans="1:65" x14ac:dyDescent="0.3">
      <c r="A183" s="23" t="s">
        <v>92</v>
      </c>
      <c r="B183" s="23" t="s">
        <v>1</v>
      </c>
      <c r="C183" s="23" t="s">
        <v>2</v>
      </c>
      <c r="D183" s="23" t="s">
        <v>3</v>
      </c>
      <c r="E183" s="23" t="s">
        <v>4</v>
      </c>
      <c r="F183" s="23" t="s">
        <v>5</v>
      </c>
      <c r="G183" s="23" t="s">
        <v>6</v>
      </c>
      <c r="H183" s="23" t="s">
        <v>7</v>
      </c>
      <c r="I183" s="23" t="s">
        <v>8</v>
      </c>
      <c r="J183" s="23" t="s">
        <v>9</v>
      </c>
      <c r="K183" s="23" t="s">
        <v>360</v>
      </c>
      <c r="L183" s="23" t="s">
        <v>10</v>
      </c>
      <c r="M183" s="23" t="s">
        <v>11</v>
      </c>
      <c r="N183" s="23" t="s">
        <v>12</v>
      </c>
      <c r="O183" s="23" t="s">
        <v>13</v>
      </c>
      <c r="P183" s="23" t="s">
        <v>14</v>
      </c>
      <c r="Q183" s="23" t="s">
        <v>15</v>
      </c>
      <c r="R183" s="23" t="s">
        <v>16</v>
      </c>
      <c r="S183" s="23" t="s">
        <v>17</v>
      </c>
      <c r="T183" s="23" t="s">
        <v>18</v>
      </c>
      <c r="U183" s="23" t="s">
        <v>19</v>
      </c>
      <c r="V183" s="23" t="s">
        <v>20</v>
      </c>
      <c r="W183" s="23" t="s">
        <v>21</v>
      </c>
      <c r="X183" s="23" t="s">
        <v>22</v>
      </c>
      <c r="Y183" s="23" t="s">
        <v>23</v>
      </c>
      <c r="Z183" s="23" t="s">
        <v>24</v>
      </c>
      <c r="AA183" s="23" t="s">
        <v>25</v>
      </c>
      <c r="AB183" s="23" t="s">
        <v>26</v>
      </c>
      <c r="AC183" s="23" t="s">
        <v>27</v>
      </c>
      <c r="AD183" s="23" t="s">
        <v>28</v>
      </c>
      <c r="AE183" s="23" t="s">
        <v>29</v>
      </c>
      <c r="AF183" s="23" t="s">
        <v>30</v>
      </c>
      <c r="AG183" s="23" t="s">
        <v>31</v>
      </c>
      <c r="AH183" s="23" t="s">
        <v>32</v>
      </c>
      <c r="AI183" s="23" t="s">
        <v>33</v>
      </c>
      <c r="AJ183" s="24" t="s">
        <v>34</v>
      </c>
      <c r="AK183" s="23" t="s">
        <v>35</v>
      </c>
      <c r="AL183" s="23" t="s">
        <v>361</v>
      </c>
      <c r="AM183" s="23" t="s">
        <v>36</v>
      </c>
      <c r="AN183" s="23" t="s">
        <v>37</v>
      </c>
      <c r="AO183" s="23" t="s">
        <v>38</v>
      </c>
      <c r="AP183" s="23" t="s">
        <v>197</v>
      </c>
      <c r="AQ183" s="23" t="s">
        <v>40</v>
      </c>
      <c r="AR183" s="23" t="s">
        <v>41</v>
      </c>
      <c r="AS183" s="23" t="s">
        <v>42</v>
      </c>
      <c r="AT183" s="23" t="s">
        <v>43</v>
      </c>
      <c r="AU183" s="23" t="s">
        <v>44</v>
      </c>
      <c r="AV183" s="23" t="s">
        <v>45</v>
      </c>
      <c r="AW183" s="23" t="s">
        <v>46</v>
      </c>
      <c r="AX183" s="23" t="s">
        <v>47</v>
      </c>
      <c r="AY183" s="23" t="s">
        <v>48</v>
      </c>
      <c r="AZ183" s="23" t="s">
        <v>49</v>
      </c>
      <c r="BA183" s="23" t="s">
        <v>50</v>
      </c>
      <c r="BB183" s="23" t="s">
        <v>229</v>
      </c>
      <c r="BC183" s="24" t="s">
        <v>51</v>
      </c>
      <c r="BD183" s="23" t="s">
        <v>52</v>
      </c>
      <c r="BF183" s="1" t="s">
        <v>84</v>
      </c>
      <c r="BG183" s="12" t="s">
        <v>56</v>
      </c>
      <c r="BH183" s="12" t="s">
        <v>57</v>
      </c>
      <c r="BI183" s="12" t="s">
        <v>65</v>
      </c>
      <c r="BJ183" s="12" t="s">
        <v>58</v>
      </c>
      <c r="BK183" s="12" t="s">
        <v>59</v>
      </c>
      <c r="BL183" s="12" t="s">
        <v>60</v>
      </c>
      <c r="BM183" s="12" t="s">
        <v>61</v>
      </c>
    </row>
    <row r="184" spans="1:65" x14ac:dyDescent="0.3">
      <c r="A184" s="23" t="s">
        <v>1</v>
      </c>
      <c r="B184" s="22">
        <v>0</v>
      </c>
      <c r="C184" s="22">
        <v>7.5713753170164475</v>
      </c>
      <c r="D184" s="22">
        <v>86.927288313296216</v>
      </c>
      <c r="E184" s="22">
        <v>8.0537309358572902</v>
      </c>
      <c r="F184" s="22">
        <v>0</v>
      </c>
      <c r="G184" s="22">
        <v>0.70250825439336861</v>
      </c>
      <c r="H184" s="22">
        <v>557.35391946743209</v>
      </c>
      <c r="I184" s="22">
        <v>427.73398620294068</v>
      </c>
      <c r="J184" s="22">
        <v>10114.80949991419</v>
      </c>
      <c r="K184" s="22">
        <v>1207.4614961555856</v>
      </c>
      <c r="L184" s="22">
        <v>0</v>
      </c>
      <c r="M184" s="22">
        <v>0</v>
      </c>
      <c r="N184" s="22">
        <v>5.2502195150467363</v>
      </c>
      <c r="O184" s="22">
        <v>5.744359323177096</v>
      </c>
      <c r="P184" s="22">
        <v>1.8441562256970943E-2</v>
      </c>
      <c r="Q184" s="22">
        <v>0.16639021439721657</v>
      </c>
      <c r="R184" s="22">
        <v>105.45740251280672</v>
      </c>
      <c r="S184" s="22">
        <v>497.57016802737269</v>
      </c>
      <c r="T184" s="22">
        <v>3.5054662857530346E-2</v>
      </c>
      <c r="U184" s="22">
        <v>1.1373392645203715</v>
      </c>
      <c r="V184" s="22">
        <v>494.10550394726408</v>
      </c>
      <c r="W184" s="22">
        <v>736.41320585116443</v>
      </c>
      <c r="X184" s="22">
        <v>244.38724795409894</v>
      </c>
      <c r="Y184" s="22">
        <v>275.04471034041507</v>
      </c>
      <c r="Z184" s="22">
        <v>466.36481161602063</v>
      </c>
      <c r="AA184" s="22">
        <v>15.766932991426254</v>
      </c>
      <c r="AB184" s="22">
        <v>3.3428003420510409E-2</v>
      </c>
      <c r="AC184" s="22">
        <v>0.72886136845049432</v>
      </c>
      <c r="AD184" s="22">
        <v>0</v>
      </c>
      <c r="AE184" s="22">
        <v>310.81709918973002</v>
      </c>
      <c r="AF184" s="22">
        <v>0</v>
      </c>
      <c r="AG184" s="22">
        <v>67.685214527074194</v>
      </c>
      <c r="AH184" s="22">
        <v>1.4911017995985896E-4</v>
      </c>
      <c r="AI184" s="22">
        <v>133.4258826454446</v>
      </c>
      <c r="AJ184" s="22">
        <v>6697.299367301347</v>
      </c>
      <c r="AK184" s="22">
        <v>9.0814126745087496</v>
      </c>
      <c r="AL184" s="22">
        <v>169.20867364428571</v>
      </c>
      <c r="AM184" s="22">
        <v>395.53982844313151</v>
      </c>
      <c r="AN184" s="22">
        <v>1.4445374808793849</v>
      </c>
      <c r="AO184" s="22">
        <v>8.826363729258534E-3</v>
      </c>
      <c r="AP184" s="22">
        <v>333.41402528251234</v>
      </c>
      <c r="AQ184" s="22">
        <v>4.6399266741994655E-2</v>
      </c>
      <c r="AR184" s="22">
        <v>190.66676337332891</v>
      </c>
      <c r="AS184" s="22">
        <v>1285.0028061292658</v>
      </c>
      <c r="AT184" s="22">
        <v>1.2305585719049923E-4</v>
      </c>
      <c r="AU184" s="22">
        <v>3.607504353867555E-5</v>
      </c>
      <c r="AV184" s="22">
        <v>553.72927098914852</v>
      </c>
      <c r="AW184" s="22">
        <v>79.723505247657087</v>
      </c>
      <c r="AX184" s="22">
        <v>2507.821478669448</v>
      </c>
      <c r="AY184" s="22">
        <v>30.499072432261492</v>
      </c>
      <c r="AZ184" s="22">
        <v>500.63357352695755</v>
      </c>
      <c r="BA184" s="22">
        <v>10328.564913308772</v>
      </c>
      <c r="BB184" s="22">
        <v>40.45258397922111</v>
      </c>
      <c r="BC184" s="22">
        <v>6297.0082761319973</v>
      </c>
      <c r="BD184" s="22">
        <v>45190.91170056392</v>
      </c>
      <c r="BF184" s="12" t="s">
        <v>62</v>
      </c>
      <c r="BG184" s="13">
        <f>B184+AJ184+B218+AJ218</f>
        <v>7446.3803411799363</v>
      </c>
      <c r="BH184" s="13">
        <f>SUM(C184,D184,G184,L184:U184,X184:Y184,AB184:AD184,AF184,AI184,AK184,AN184:AO184,AQ184,AT184:AW184,AZ184,AR184)+SUM(C218,D218,G218,L218:U218,X218:Y218,AB218:AD218,AF218,AI218,AK218,AN218:AO218,AQ218,AT218:AW218,AZ218,AR218)</f>
        <v>2876.4475073262038</v>
      </c>
      <c r="BI184" s="13">
        <f>SUM(F184,H184,V184:W184,AA184,AE184,AH184,AM184,AS184,AX184,BB184,AY184)+SUM(F218,H218,V218:W218,AA218,AE218,AH218,AM218,AS218,AX218,BB218,AY218)</f>
        <v>6406.4407793757018</v>
      </c>
      <c r="BJ184" s="13">
        <f>SUM(E184,I184,AG184,BA184)+SUM(E218,I218,AG218,BA218)</f>
        <v>10852.709605150891</v>
      </c>
      <c r="BK184" s="13">
        <f>SUM(J184:K184,Z184,AL184,AP184)+SUM(J218:K218,Z218,AL218,AP218)</f>
        <v>12291.258506612594</v>
      </c>
      <c r="BL184" s="13">
        <f>BC184+BC218</f>
        <v>6803.1648312302295</v>
      </c>
      <c r="BM184" s="13">
        <f>SUM(BG184:BL184)</f>
        <v>46676.401570875561</v>
      </c>
    </row>
    <row r="185" spans="1:65" x14ac:dyDescent="0.3">
      <c r="A185" s="23" t="s">
        <v>2</v>
      </c>
      <c r="B185" s="22">
        <v>37.750665521493531</v>
      </c>
      <c r="C185" s="22">
        <v>0</v>
      </c>
      <c r="D185" s="22">
        <v>53.220232028628025</v>
      </c>
      <c r="E185" s="22">
        <v>3.3658330286072733</v>
      </c>
      <c r="F185" s="22">
        <v>0</v>
      </c>
      <c r="G185" s="22">
        <v>38.902242768450058</v>
      </c>
      <c r="H185" s="22">
        <v>0</v>
      </c>
      <c r="I185" s="22">
        <v>52.407950662253839</v>
      </c>
      <c r="J185" s="22">
        <v>241.72481302602017</v>
      </c>
      <c r="K185" s="22">
        <v>2.7384229566602341</v>
      </c>
      <c r="L185" s="22">
        <v>352.26549943599525</v>
      </c>
      <c r="M185" s="22">
        <v>241.625450031447</v>
      </c>
      <c r="N185" s="22">
        <v>11344.574286329642</v>
      </c>
      <c r="O185" s="22">
        <v>683.6262482157731</v>
      </c>
      <c r="P185" s="22">
        <v>2.4589949383397127E-3</v>
      </c>
      <c r="Q185" s="22">
        <v>0.48536566224592614</v>
      </c>
      <c r="R185" s="22">
        <v>748.16671100370922</v>
      </c>
      <c r="S185" s="22">
        <v>29563.216874495738</v>
      </c>
      <c r="T185" s="22">
        <v>126.17471900458423</v>
      </c>
      <c r="U185" s="22">
        <v>16002.410404982296</v>
      </c>
      <c r="V185" s="22">
        <v>120.29115465976146</v>
      </c>
      <c r="W185" s="22">
        <v>8.1151340355737478</v>
      </c>
      <c r="X185" s="22">
        <v>0.64343099098623713</v>
      </c>
      <c r="Y185" s="22">
        <v>14729.490172885462</v>
      </c>
      <c r="Z185" s="22">
        <v>1089.1220564208782</v>
      </c>
      <c r="AA185" s="22">
        <v>0</v>
      </c>
      <c r="AB185" s="22">
        <v>5.3911400161893745E-4</v>
      </c>
      <c r="AC185" s="22">
        <v>3.8002389831489598</v>
      </c>
      <c r="AD185" s="22">
        <v>193.68501741890859</v>
      </c>
      <c r="AE185" s="22">
        <v>3478.5239489858382</v>
      </c>
      <c r="AF185" s="22">
        <v>7.3314623967790774E-2</v>
      </c>
      <c r="AG185" s="22">
        <v>10.93368962427758</v>
      </c>
      <c r="AH185" s="22">
        <v>1.9882327357467678E-5</v>
      </c>
      <c r="AI185" s="22">
        <v>2972.0883154423736</v>
      </c>
      <c r="AJ185" s="22">
        <v>9.5685675271682964</v>
      </c>
      <c r="AK185" s="22">
        <v>154.46773137454809</v>
      </c>
      <c r="AL185" s="22">
        <v>60.138555382473875</v>
      </c>
      <c r="AM185" s="22">
        <v>3244.7071673855817</v>
      </c>
      <c r="AN185" s="22">
        <v>9814.7750822919988</v>
      </c>
      <c r="AO185" s="22">
        <v>1526.7708895727631</v>
      </c>
      <c r="AP185" s="22">
        <v>48.184041678167851</v>
      </c>
      <c r="AQ185" s="22">
        <v>834.06148253351125</v>
      </c>
      <c r="AR185" s="22">
        <v>74.660375283727419</v>
      </c>
      <c r="AS185" s="22">
        <v>4943.0915398342222</v>
      </c>
      <c r="AT185" s="22">
        <v>475.4844539721542</v>
      </c>
      <c r="AU185" s="22">
        <v>50513.267603891909</v>
      </c>
      <c r="AV185" s="22">
        <v>193.54512504792999</v>
      </c>
      <c r="AW185" s="22">
        <v>1132.7268083294257</v>
      </c>
      <c r="AX185" s="22">
        <v>434.97737972772109</v>
      </c>
      <c r="AY185" s="22">
        <v>14447.098366004657</v>
      </c>
      <c r="AZ185" s="22">
        <v>1294.097434896275</v>
      </c>
      <c r="BA185" s="22">
        <v>195.42727186300888</v>
      </c>
      <c r="BB185" s="22">
        <v>6.5706697409532763E-2</v>
      </c>
      <c r="BC185" s="22">
        <v>39398.990865427528</v>
      </c>
      <c r="BD185" s="22">
        <v>210895.53165993816</v>
      </c>
      <c r="BF185" s="12" t="s">
        <v>63</v>
      </c>
      <c r="BG185" s="13">
        <f>BG190-SUM(BG186:BG189,BG184)</f>
        <v>18059.468147448497</v>
      </c>
      <c r="BH185" s="13">
        <f t="shared" ref="BH185:BM185" si="3">BH190-SUM(BH186:BH189,BH184)</f>
        <v>7324831.0561545519</v>
      </c>
      <c r="BI185" s="13">
        <f t="shared" si="3"/>
        <v>829498.63459831197</v>
      </c>
      <c r="BJ185" s="13">
        <f t="shared" si="3"/>
        <v>836657.30977221765</v>
      </c>
      <c r="BK185" s="13">
        <f t="shared" si="3"/>
        <v>637419.04411182879</v>
      </c>
      <c r="BL185" s="13">
        <f t="shared" si="3"/>
        <v>569877.57113633538</v>
      </c>
      <c r="BM185" s="13">
        <f t="shared" si="3"/>
        <v>10216343.083920699</v>
      </c>
    </row>
    <row r="186" spans="1:65" x14ac:dyDescent="0.3">
      <c r="A186" s="23" t="s">
        <v>3</v>
      </c>
      <c r="B186" s="22">
        <v>35.944594308987021</v>
      </c>
      <c r="C186" s="22">
        <v>108.81092602027155</v>
      </c>
      <c r="D186" s="22">
        <v>0</v>
      </c>
      <c r="E186" s="22">
        <v>7.1827713599783172</v>
      </c>
      <c r="F186" s="22">
        <v>0</v>
      </c>
      <c r="G186" s="22">
        <v>12.511900782899053</v>
      </c>
      <c r="H186" s="22">
        <v>0</v>
      </c>
      <c r="I186" s="22">
        <v>138.32458413546658</v>
      </c>
      <c r="J186" s="22">
        <v>1505.3536782063738</v>
      </c>
      <c r="K186" s="22">
        <v>363.08953421391675</v>
      </c>
      <c r="L186" s="22">
        <v>1.08750025552223</v>
      </c>
      <c r="M186" s="22">
        <v>0.66716307810689623</v>
      </c>
      <c r="N186" s="22">
        <v>199.00946157146512</v>
      </c>
      <c r="O186" s="22">
        <v>48.731470100077445</v>
      </c>
      <c r="P186" s="22">
        <v>24.69390728253914</v>
      </c>
      <c r="Q186" s="22">
        <v>1565.0090925850745</v>
      </c>
      <c r="R186" s="22">
        <v>59202.467762575012</v>
      </c>
      <c r="S186" s="22">
        <v>55607.164969541947</v>
      </c>
      <c r="T186" s="22">
        <v>257.50002026628954</v>
      </c>
      <c r="U186" s="22">
        <v>979.08267928390353</v>
      </c>
      <c r="V186" s="22">
        <v>52.93029408055687</v>
      </c>
      <c r="W186" s="22">
        <v>0.44987407370715904</v>
      </c>
      <c r="X186" s="22">
        <v>78.61956140652768</v>
      </c>
      <c r="Y186" s="22">
        <v>1257.336442283415</v>
      </c>
      <c r="Z186" s="22">
        <v>144.323759000031</v>
      </c>
      <c r="AA186" s="22">
        <v>0</v>
      </c>
      <c r="AB186" s="22">
        <v>24.206492989051906</v>
      </c>
      <c r="AC186" s="22">
        <v>5.4619402092931537</v>
      </c>
      <c r="AD186" s="22">
        <v>13958.764712376313</v>
      </c>
      <c r="AE186" s="22">
        <v>14.864161002864703</v>
      </c>
      <c r="AF186" s="22">
        <v>0.27859557107760496</v>
      </c>
      <c r="AG186" s="22">
        <v>6.4900731582888476</v>
      </c>
      <c r="AH186" s="22">
        <v>5.198662632677005E-5</v>
      </c>
      <c r="AI186" s="22">
        <v>26105.249134238002</v>
      </c>
      <c r="AJ186" s="22">
        <v>0.2105100210346334</v>
      </c>
      <c r="AK186" s="22">
        <v>11.141806522659</v>
      </c>
      <c r="AL186" s="22">
        <v>14.582607872612456</v>
      </c>
      <c r="AM186" s="22">
        <v>62.729997054189589</v>
      </c>
      <c r="AN186" s="22">
        <v>1113.5146907183257</v>
      </c>
      <c r="AO186" s="22">
        <v>11615.27560980303</v>
      </c>
      <c r="AP186" s="22">
        <v>59.529457709656747</v>
      </c>
      <c r="AQ186" s="22">
        <v>273.61191345042425</v>
      </c>
      <c r="AR186" s="22">
        <v>634.99822219050577</v>
      </c>
      <c r="AS186" s="22">
        <v>69.657719504446106</v>
      </c>
      <c r="AT186" s="22">
        <v>28.19929110170942</v>
      </c>
      <c r="AU186" s="22">
        <v>44.238056679574548</v>
      </c>
      <c r="AV186" s="22">
        <v>23716.480800418594</v>
      </c>
      <c r="AW186" s="22">
        <v>206.25793188972767</v>
      </c>
      <c r="AX186" s="22">
        <v>46.524161484258315</v>
      </c>
      <c r="AY186" s="22">
        <v>100.58213276699244</v>
      </c>
      <c r="AZ186" s="22">
        <v>1348.6346811712228</v>
      </c>
      <c r="BA186" s="22">
        <v>809.30318098214491</v>
      </c>
      <c r="BB186" s="22">
        <v>8.8478863518999749</v>
      </c>
      <c r="BC186" s="22">
        <v>7198.0765879865339</v>
      </c>
      <c r="BD186" s="22">
        <v>209068.00435362314</v>
      </c>
      <c r="BF186" s="12" t="s">
        <v>65</v>
      </c>
      <c r="BG186" s="13">
        <f>B188+AJ188+B190+AJ190+B204+AJ204+B205+AJ205+B209+AJ209+B213+AJ213+B216+AJ216+B221+AJ221+B227+AJ227+B232+AJ232+B233+AJ233+B236+AJ236</f>
        <v>110319.76925815419</v>
      </c>
      <c r="BH186" s="13">
        <f>SUM(C188,D188,G188,L188:U188,X188:Y188,AB188:AD188,AF188,AI188,AK188,AN188:AO188,AQ188,AT188:AW188,AZ188,AR188)+SUM(C190,D190,G190,L190:U190,X190:Y190,AB190:AD190,AF190,AI190,AK190,AN190:AO190,AQ190,AT190:AW190,AZ190,AR190)+SUM(C204,D204,G204,L204:U204,X204:Y204,AB204:AD204,AF204,AI204,AK204,AN204:AO204,AQ204,AT204:AW204,AZ204,AR204)+SUM(C205,D205,G205,L205:U205,X205:Y205,AB205:AD205,AF205,AI205,AK205,AN205:AO205,AQ205,AT205:AW205,AZ205,AR205)+SUM(C209,D209,G209,L209:U209,X209:Y209,AB209:AD209,AF209,AI209,AK209,AN209:AO209,AQ209,AT209:AW209,AZ209,AR209)+SUM(C213,D213,G213,L213:U213,X213:Y213,AB213:AD213,AF213,AI213,AK213,AN213:AO213,AQ213,AT213:AW213,AZ213,AR213)+SUM(C216,D216,G216,L216:U216,X216:Y216,AB216:AD216,AF216,AI216,AK216,AN216:AO216,AQ216,AT216:AW216,AZ216,AR216)+SUM(C221,D221,G221,L221:U221,X221:Y221,AB221:AD221,AF221,AI221,AK221,AN221:AO221,AQ221,AT221:AW221,AZ221,AR221)+SUM(C227,D227,G227,L227:U227,X227:Y227,AB227:AD227,AF227,AI227,AK227,AN227:AO227,AQ227,AT227:AW227,AZ227,AR227)+SUM(C232,D232,G232,L232:U232,X232:Y232,AB232:AD232,AF232,AI232,AK232,AN232:AO232,AQ232,AT232:AW232,AZ232,AR232)+SUM(C233,D233,G233,L233:U233,X233:Y233,AB233:AD233,AF233,AI233,AK233,AN233:AO233,AQ233,AT233:AW233,AZ233,AR233)+SUM(C236,D236,G236,L236:U236,X236:Y236,AB236:AD236,AF236,AI236,AK236,AN236:AO236,AQ236,AT236:AW236,AZ236,AR236)</f>
        <v>2630170.2184229004</v>
      </c>
      <c r="BI186" s="13">
        <f>SUM(F188,H188,V188:W188,AA188,AE188,AH188,AM188,AS188,AX188,BB188,AY188)+SUM(F190,H190,V190:W190,AA190,AE190,AH190,AM190,AS190,AX190,BB190,AY190)+SUM(F204,H204,V204:W204,AA204,AE204,AH204,AM204,AS204,AX204,BB204,AY204)+SUM(F205,H205,V205:W205,AA205,AE205,AH205,AM205,AS205,AX205,BB205,AY205)+SUM(F209,H209,V209:W209,AA209,AE209,AH209,AM209,AS209,AX209,BB209,AY209)+SUM(F213,H213,V213:W213,AA213,AE213,AH213,AM213,AS213,AX213,BB213,AY213)+SUM(F216,H216,V216:W216,AA216,AE216,AH216,AM216,AS216,AX216,BB216,AY216)+SUM(F221,H221,V221:W221,AA221,AE221,AH221,AM221,AS221,AX221,BB221,AY221)+SUM(F227,H227,V227:W227,AA227,AE227,AH227,AM227,AS227,AX227,BB227,AY227)+SUM(F232,H232,V232:W232,AA232,AE232,AH232,AM232,AS232,AX232,BB232,AY232)+SUM(F233,H233,V233:W233,AA233,AE233,AH233,AM233,AS233,AX233,BB233,AY233)+SUM(F236,H236,V236:W236,AA236,AE236,AH236,AM236,AS236,AX236,BB236,AY236)</f>
        <v>1453305.8449540637</v>
      </c>
      <c r="BJ186" s="13">
        <f>SUM(E188,I188,AG188,BA188)+SUM(E190,I190,AG190,BA190)+SUM(E204,I204,AG204,BA204)+SUM(E205,I205,AG205,BA205)+SUM(E209,I209,AG209,BA209)+SUM(E213,I213,AG213,BA213)+SUM(E216,I216,AG216,BA216)+SUM(E221,I221,AG221,BA221)+SUM(E227,I227,AG227,BA227)+SUM(E232,I232,AG232,BA232)+SUM(E233,I233,AG233,BA233)+SUM(E236,I236,AG236,BA236)</f>
        <v>3354980.4065256603</v>
      </c>
      <c r="BK186" s="13">
        <f>SUM(J188:K188,Z188,AL188,AP188)+SUM(J190:K190,Z190,AL190,AP190)+SUM(J204:K204,Z204,AL204,AP204)+SUM(J205:K205,Z205,AL205,AP205)+SUM(J209:K209,Z209,AL209,AP209)+SUM(J213:K213,Z213,AL213,AP213)+SUM(J216:K216,Z216,AL216,AP216)+SUM(J221:K221,Z221,AL221,AP221)+SUM(J227:K227,Z227,AL227,AP227)+SUM(J232:K232,Z232,AL232,AP232)+SUM(J233:K233,Z233,AL233,AP233)+SUM(J236:K236,Z236,AL236,AP236)</f>
        <v>1424377.85626458</v>
      </c>
      <c r="BL186" s="13">
        <f>BC188+BC190+BC204+BC205+BC209+BC213+BC216+BC221+BC227+BC232+BC233+BC236</f>
        <v>163074.92038613543</v>
      </c>
      <c r="BM186" s="13">
        <f>SUM(BG186:BL186)</f>
        <v>9136229.0158114936</v>
      </c>
    </row>
    <row r="187" spans="1:65" x14ac:dyDescent="0.3">
      <c r="A187" s="23" t="s">
        <v>4</v>
      </c>
      <c r="B187" s="22">
        <v>0.29591946654494389</v>
      </c>
      <c r="C187" s="22">
        <v>5.2417760366307837E-5</v>
      </c>
      <c r="D187" s="22">
        <v>2.9240675966018403E-4</v>
      </c>
      <c r="E187" s="22">
        <v>0</v>
      </c>
      <c r="F187" s="22">
        <v>0</v>
      </c>
      <c r="G187" s="22">
        <v>0</v>
      </c>
      <c r="H187" s="22">
        <v>0</v>
      </c>
      <c r="I187" s="22">
        <v>4.7110983177215945E-2</v>
      </c>
      <c r="J187" s="22">
        <v>2037.1732765938243</v>
      </c>
      <c r="K187" s="22">
        <v>2.6766415749874536E-4</v>
      </c>
      <c r="L187" s="22">
        <v>0</v>
      </c>
      <c r="M187" s="22">
        <v>0</v>
      </c>
      <c r="N187" s="22">
        <v>0</v>
      </c>
      <c r="O187" s="22">
        <v>4.3528020932948199E-5</v>
      </c>
      <c r="P187" s="22">
        <v>0</v>
      </c>
      <c r="Q187" s="22">
        <v>0</v>
      </c>
      <c r="R187" s="22">
        <v>6.7926825712385749E-4</v>
      </c>
      <c r="S187" s="22">
        <v>9.914784567652032E-4</v>
      </c>
      <c r="T187" s="22">
        <v>27.624681490775686</v>
      </c>
      <c r="U187" s="22">
        <v>0</v>
      </c>
      <c r="V187" s="22">
        <v>4.7846447903158242E-4</v>
      </c>
      <c r="W187" s="22">
        <v>0</v>
      </c>
      <c r="X187" s="22">
        <v>0</v>
      </c>
      <c r="Y187" s="22">
        <v>0.8700507186174774</v>
      </c>
      <c r="Z187" s="22">
        <v>1.5469800733205052</v>
      </c>
      <c r="AA187" s="22">
        <v>0</v>
      </c>
      <c r="AB187" s="22">
        <v>0</v>
      </c>
      <c r="AC187" s="22">
        <v>6.1083426729261855E-5</v>
      </c>
      <c r="AD187" s="22">
        <v>0</v>
      </c>
      <c r="AE187" s="22">
        <v>4.4564385200680621E-4</v>
      </c>
      <c r="AF187" s="22">
        <v>0</v>
      </c>
      <c r="AG187" s="22">
        <v>243.47847050159186</v>
      </c>
      <c r="AH187" s="22">
        <v>0</v>
      </c>
      <c r="AI187" s="22">
        <v>0.52917630269878368</v>
      </c>
      <c r="AJ187" s="22">
        <v>5.5836967547485211E-5</v>
      </c>
      <c r="AK187" s="22">
        <v>5.0142114329061763E-5</v>
      </c>
      <c r="AL187" s="22">
        <v>445.03561580078014</v>
      </c>
      <c r="AM187" s="22">
        <v>0</v>
      </c>
      <c r="AN187" s="22">
        <v>0</v>
      </c>
      <c r="AO187" s="22">
        <v>0</v>
      </c>
      <c r="AP187" s="22">
        <v>3.9860806835092621E-5</v>
      </c>
      <c r="AQ187" s="22">
        <v>0</v>
      </c>
      <c r="AR187" s="22">
        <v>0</v>
      </c>
      <c r="AS187" s="22">
        <v>4.8209339404015925E-5</v>
      </c>
      <c r="AT187" s="22">
        <v>0</v>
      </c>
      <c r="AU187" s="22">
        <v>0</v>
      </c>
      <c r="AV187" s="22">
        <v>150.40781034025753</v>
      </c>
      <c r="AW187" s="22">
        <v>2.6339256188748412</v>
      </c>
      <c r="AX187" s="22">
        <v>2.0982260876761479E-4</v>
      </c>
      <c r="AY187" s="22">
        <v>2.2027427564604257E-5</v>
      </c>
      <c r="AZ187" s="22">
        <v>4.6764950230220964E-4</v>
      </c>
      <c r="BA187" s="22">
        <v>12.199577866448378</v>
      </c>
      <c r="BB187" s="22">
        <v>0</v>
      </c>
      <c r="BC187" s="22">
        <v>157.13751581387933</v>
      </c>
      <c r="BD187" s="22">
        <v>3078.9843170747272</v>
      </c>
      <c r="BF187" s="12" t="s">
        <v>64</v>
      </c>
      <c r="BG187" s="13">
        <f>B187+AJ187+B191+AJ191+B215+AJ215+B235+AJ235</f>
        <v>1730.3564996434038</v>
      </c>
      <c r="BH187" s="13">
        <f>SUM(C187,D187,G187,L187:U187,X187:Y187,AB187:AD187,AF187,AI187,AK187,AN187:AO187,AQ187,AT187:AW187,AZ187,AR187)+SUM(C191,D191,G191,L191:U191,X191:Y191,AB191:AD191,AF191,AI191,AK191,AN191:AO191,AQ191,AT191:AW191,AZ191,AR191)+SUM(C215,D215,G215,L215:U215,X215:Y215,AB215:AD215,AF215,AI215,AK215,AN215:AO215,AQ215,AT215:AW215,AZ215,AR215)+SUM(C235,D235,G235,L235:U235,X235:Y235,AB235:AD235,AF235,AI235,AK235,AN235:AO235,AQ235,AT235:AW235,AZ235,AR235)</f>
        <v>141148.89735151778</v>
      </c>
      <c r="BI187" s="13">
        <f>SUM(F187,H187,V187:W187,AA187,AE187,AH187,AM187,AS187,AX187,BB187,AY187)+SUM(F191,H191,V191:W191,AA191,AE191,AH191,AM191,AS191,AX191,BB191,AY191)+SUM(F215,H215,V215:W215,AA215,AE215,AH215,AM215,AS215,AX215,BB215,AY215)+SUM(F235,H235,V235:W235,AA235,AE235,AH235,AM235,AS235,AX235,BB235,AY235)</f>
        <v>33759.881544201366</v>
      </c>
      <c r="BJ187" s="13">
        <f>SUM(E187,I187,AG187,BA187)+SUM(E191,I191,AG191,BA191)+SUM(E215,I215,AG215,BA215)+SUM(E235,I235,AG235,BA235)</f>
        <v>395852.66209504346</v>
      </c>
      <c r="BK187" s="13">
        <f>SUM(J187:K187,Z187,AL187,AP187)+SUM(J191:K191,Z191,AL191,AP191)+SUM(J215:K215,Z215,AL215,AP215)+SUM(J235:K235,Z235,AL235,AP235)</f>
        <v>77842.508954783116</v>
      </c>
      <c r="BL187" s="13">
        <f>BC187+BC191+BC215+BC235</f>
        <v>42204.196967205484</v>
      </c>
      <c r="BM187" s="13">
        <f>SUM(BG187:BL187)</f>
        <v>692538.50341239467</v>
      </c>
    </row>
    <row r="188" spans="1:65" x14ac:dyDescent="0.3">
      <c r="A188" s="23" t="s">
        <v>5</v>
      </c>
      <c r="B188" s="22">
        <v>0</v>
      </c>
      <c r="C188" s="22">
        <v>0</v>
      </c>
      <c r="D188" s="22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0</v>
      </c>
      <c r="AQ188" s="22"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v>0</v>
      </c>
      <c r="BC188" s="22">
        <v>0</v>
      </c>
      <c r="BD188" s="22">
        <v>0</v>
      </c>
      <c r="BF188" s="12" t="s">
        <v>59</v>
      </c>
      <c r="BG188" s="13">
        <f>B192+AJ192+B193+AJ193+B208+AJ208+B220+AJ220+B224+AJ224</f>
        <v>442490.10586751148</v>
      </c>
      <c r="BH188" s="13">
        <f>SUM(C192,D192,G192,L192:U192,X192:Y192,AB192:AD192,AF192,AI192,AK192,AN192:AO192,AQ192,AT192:AW192,AZ192,AR192)+SUM(C193,D193,G193,L193:U193,X193:Y193,AB193:AD193,AF193,AI193,AK193,AN193:AO193,AQ193,AT193:AW193,AZ193,AR193)+SUM(C208,D208,G208,L208:U208,X208:Y208,AB208:AD208,AF208,AI208,AK208,AN208:AO208,AQ208,AT208:AW208,AZ208,AR208)+SUM(C220,D220,G220,L220:U220,X220:Y220,AB220:AD220,AF220,AI220,AK220,AN220:AO220,AQ220,AT220:AW220,AZ220,AR220)+SUM(C224,D224,G224,L224:U224,X224:Y224,AB224:AD224,AF224,AI224,AK224,AN224:AO224,AQ224,AT224:AW224,AZ224,AR224)</f>
        <v>887399.78501587454</v>
      </c>
      <c r="BI188" s="13">
        <f>SUM(F192,H192,V192:W192,AA192,AE192,AH192,AM192,AS192,AX192,BB192,AY192)+SUM(F193,H193,V193:W193,AA193,AE193,AH193,AM193,AS193,AX193,BB193,AY193)+SUM(F208,H208,V208:W208,AA208,AE208,AH208,AM208,AS208,AX208,BB208,AY208)+SUM(F220,H220,V220:W220,AA220,AE220,AH220,AM220,AS220,AX220,BB220,AY220)+SUM(F224,H224,V224:W224,AA224,AE224,AH224,AM224,AS224,AX224,BB224,AY224)</f>
        <v>2884407.3041754384</v>
      </c>
      <c r="BJ188" s="13">
        <f>SUM(E192,I192,AG192,BA192)+SUM(E193,I193,AG193,BA193)+SUM(E208,I208,AG208,BA208)+SUM(E220,I220,AG220,BA220)+SUM(E224,I224,AG224,BA224)</f>
        <v>1840338.7453943186</v>
      </c>
      <c r="BK188" s="13">
        <f>SUM(J192:K192,Z192,AL192,AP192)+SUM(J193:K193,Z193,AL193,AP193)+SUM(J208:K208,Z208,AL208,AP208)+SUM(J220:K220,Z220,AL220,AP220)+SUM(J224:K224,Z224,AL224,AP224)</f>
        <v>2129484.7702448512</v>
      </c>
      <c r="BL188" s="13">
        <f>BC192+BC193+BC208+BC220+BC224</f>
        <v>2896326.6489748443</v>
      </c>
      <c r="BM188" s="13">
        <f>SUM(BG188:BL188)</f>
        <v>11080447.359672837</v>
      </c>
    </row>
    <row r="189" spans="1:65" x14ac:dyDescent="0.3">
      <c r="A189" s="23" t="s">
        <v>6</v>
      </c>
      <c r="B189" s="22">
        <v>0.1885106262113492</v>
      </c>
      <c r="C189" s="22">
        <v>0.2277957548609531</v>
      </c>
      <c r="D189" s="22">
        <v>2.3980991110909748</v>
      </c>
      <c r="E189" s="22">
        <v>0.3192808111507261</v>
      </c>
      <c r="F189" s="22">
        <v>0</v>
      </c>
      <c r="G189" s="22">
        <v>0</v>
      </c>
      <c r="H189" s="22">
        <v>0</v>
      </c>
      <c r="I189" s="22">
        <v>0.96441399407495032</v>
      </c>
      <c r="J189" s="22">
        <v>230.25772325670761</v>
      </c>
      <c r="K189" s="22">
        <v>48.527126338556329</v>
      </c>
      <c r="L189" s="22">
        <v>0</v>
      </c>
      <c r="M189" s="22">
        <v>0</v>
      </c>
      <c r="N189" s="22">
        <v>3.7543285491549803E-2</v>
      </c>
      <c r="O189" s="22">
        <v>6.148602127812177E-2</v>
      </c>
      <c r="P189" s="22">
        <v>0</v>
      </c>
      <c r="Q189" s="22">
        <v>4.8481304763612247E-3</v>
      </c>
      <c r="R189" s="22">
        <v>1.6863145324504811</v>
      </c>
      <c r="S189" s="22">
        <v>19.268972356506897</v>
      </c>
      <c r="T189" s="22">
        <v>803.96224364969805</v>
      </c>
      <c r="U189" s="22">
        <v>4.5587304738027384E-2</v>
      </c>
      <c r="V189" s="22">
        <v>4.3001382737785079</v>
      </c>
      <c r="W189" s="22">
        <v>5.7876058467635385</v>
      </c>
      <c r="X189" s="22">
        <v>0</v>
      </c>
      <c r="Y189" s="22">
        <v>293.71124681098752</v>
      </c>
      <c r="Z189" s="22">
        <v>16.867761945895914</v>
      </c>
      <c r="AA189" s="22">
        <v>0</v>
      </c>
      <c r="AB189" s="22">
        <v>0.89563994386188583</v>
      </c>
      <c r="AC189" s="22">
        <v>2.8434524726918649E-2</v>
      </c>
      <c r="AD189" s="22">
        <v>9.5235696534160219</v>
      </c>
      <c r="AE189" s="22">
        <v>0.73683531768603461</v>
      </c>
      <c r="AF189" s="22">
        <v>0</v>
      </c>
      <c r="AG189" s="22">
        <v>0.93336877183190559</v>
      </c>
      <c r="AH189" s="22">
        <v>0</v>
      </c>
      <c r="AI189" s="22">
        <v>0.2843589838841456</v>
      </c>
      <c r="AJ189" s="22">
        <v>2.8401460854960411E-2</v>
      </c>
      <c r="AK189" s="22">
        <v>9.4872065212380223E-4</v>
      </c>
      <c r="AL189" s="22">
        <v>22.557075350693204</v>
      </c>
      <c r="AM189" s="22">
        <v>7.8492236627879493</v>
      </c>
      <c r="AN189" s="22">
        <v>5.7646551440861865E-2</v>
      </c>
      <c r="AO189" s="22">
        <v>0</v>
      </c>
      <c r="AP189" s="22">
        <v>7.9323743834928404</v>
      </c>
      <c r="AQ189" s="22">
        <v>32.507124942826806</v>
      </c>
      <c r="AR189" s="22">
        <v>131.81280098928806</v>
      </c>
      <c r="AS189" s="22">
        <v>9.1861353620163193</v>
      </c>
      <c r="AT189" s="22">
        <v>0</v>
      </c>
      <c r="AU189" s="22">
        <v>0</v>
      </c>
      <c r="AV189" s="22">
        <v>1.1932544528239251</v>
      </c>
      <c r="AW189" s="22">
        <v>1.8076725338605947E-2</v>
      </c>
      <c r="AX189" s="22">
        <v>8.6471845349869252</v>
      </c>
      <c r="AY189" s="22">
        <v>2.7118706296447632</v>
      </c>
      <c r="AZ189" s="22">
        <v>7.9583920366008671</v>
      </c>
      <c r="BA189" s="22">
        <v>244.77182000312911</v>
      </c>
      <c r="BB189" s="22">
        <v>1.1827801242667932</v>
      </c>
      <c r="BC189" s="22">
        <v>115.24568333319255</v>
      </c>
      <c r="BD189" s="22">
        <v>2034.6796985101607</v>
      </c>
      <c r="BF189" s="12" t="s">
        <v>60</v>
      </c>
      <c r="BG189" s="13">
        <f>B237+AJ237</f>
        <v>215.27630984807482</v>
      </c>
      <c r="BH189" s="13">
        <f>SUM(C237,D237,G237,L237:U237,X237:Y237,AB237:AD237,AF237,AI237,AK237,AN237:AO237,AQ237,AT237:AW237,AZ237,AR237)</f>
        <v>9982.9136259301031</v>
      </c>
      <c r="BI189" s="13">
        <f>SUM(F237,H237,V237:W237,AA237,AE237,AH237,AM237,AS237,AX237,BB237,AY237)</f>
        <v>49281.403868401678</v>
      </c>
      <c r="BJ189" s="13">
        <f>SUM(E237,I237,AG237,BA237)</f>
        <v>5183.9821696057006</v>
      </c>
      <c r="BK189" s="13">
        <f>SUM(J237:K237,Z237,AL237,AP237)</f>
        <v>212334.55910962619</v>
      </c>
      <c r="BL189" s="13">
        <f>BC237</f>
        <v>0</v>
      </c>
      <c r="BM189" s="13">
        <f>SUM(BG189:BL189)</f>
        <v>276998.13508341176</v>
      </c>
    </row>
    <row r="190" spans="1:65" x14ac:dyDescent="0.3">
      <c r="A190" s="23" t="s">
        <v>7</v>
      </c>
      <c r="B190" s="22">
        <v>0</v>
      </c>
      <c r="C190" s="22">
        <v>0</v>
      </c>
      <c r="D190" s="22">
        <v>0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F190" s="12" t="s">
        <v>61</v>
      </c>
      <c r="BG190" s="13">
        <f>B238+AJ238</f>
        <v>580261.35642378556</v>
      </c>
      <c r="BH190" s="13">
        <f>SUM(C238,D238,G238,L238:U238,X238:Y238,AB238:AD238,AF238,AI238,AK238,AN238:AO238,AQ238,AT238:AW238,AZ238,AR238)</f>
        <v>10996409.318078101</v>
      </c>
      <c r="BI190" s="13">
        <f>SUM(F238,H238,V238:W238,AA238,AE238,AH238,AM238,AS238,AX238,BB238,AY238)</f>
        <v>5256659.5099197924</v>
      </c>
      <c r="BJ190" s="13">
        <f>SUM(E238,I238,AG238,BA238)</f>
        <v>6443865.8155619968</v>
      </c>
      <c r="BK190" s="13">
        <f>SUM(J238:K238,Z238,AL238,AP238)</f>
        <v>4493749.9971922822</v>
      </c>
      <c r="BL190" s="13">
        <f>BC238</f>
        <v>3678286.5022957511</v>
      </c>
      <c r="BM190" s="13">
        <f>SUM(BG190:BL190)</f>
        <v>31449232.499471709</v>
      </c>
    </row>
    <row r="191" spans="1:65" x14ac:dyDescent="0.3">
      <c r="A191" s="25" t="s">
        <v>8</v>
      </c>
      <c r="B191" s="22">
        <v>556.69573080285159</v>
      </c>
      <c r="C191" s="22">
        <v>1269.0127481709342</v>
      </c>
      <c r="D191" s="22">
        <v>58.648888780313861</v>
      </c>
      <c r="E191" s="22">
        <v>0.79822518755331684</v>
      </c>
      <c r="F191" s="22">
        <v>0</v>
      </c>
      <c r="G191" s="22">
        <v>0</v>
      </c>
      <c r="H191" s="22">
        <v>0</v>
      </c>
      <c r="I191" s="22">
        <v>0</v>
      </c>
      <c r="J191" s="22">
        <v>3530.0149544226033</v>
      </c>
      <c r="K191" s="22">
        <v>7134.4693013357037</v>
      </c>
      <c r="L191" s="22">
        <v>0</v>
      </c>
      <c r="M191" s="22">
        <v>0</v>
      </c>
      <c r="N191" s="22">
        <v>10.389977441259383</v>
      </c>
      <c r="O191" s="22">
        <v>35.150183258989522</v>
      </c>
      <c r="P191" s="22">
        <v>0</v>
      </c>
      <c r="Q191" s="22">
        <v>1055.4929480016997</v>
      </c>
      <c r="R191" s="22">
        <v>840.33754744815951</v>
      </c>
      <c r="S191" s="22">
        <v>17473.973680735788</v>
      </c>
      <c r="T191" s="22">
        <v>25.199555920961114</v>
      </c>
      <c r="U191" s="22">
        <v>0.71992516915571614</v>
      </c>
      <c r="V191" s="22">
        <v>75.107117647387298</v>
      </c>
      <c r="W191" s="22">
        <v>393.65769249495889</v>
      </c>
      <c r="X191" s="22">
        <v>62.703089732900729</v>
      </c>
      <c r="Y191" s="22">
        <v>1286.7281273333915</v>
      </c>
      <c r="Z191" s="22">
        <v>2608.3628378685353</v>
      </c>
      <c r="AA191" s="22">
        <v>0</v>
      </c>
      <c r="AB191" s="22">
        <v>0.86565020339569498</v>
      </c>
      <c r="AC191" s="22">
        <v>76.327292934083232</v>
      </c>
      <c r="AD191" s="22">
        <v>0</v>
      </c>
      <c r="AE191" s="22">
        <v>2202.688267550056</v>
      </c>
      <c r="AF191" s="22">
        <v>0</v>
      </c>
      <c r="AG191" s="22">
        <v>33.510232873661998</v>
      </c>
      <c r="AH191" s="22">
        <v>0</v>
      </c>
      <c r="AI191" s="22">
        <v>2997.5965793240298</v>
      </c>
      <c r="AJ191" s="22">
        <v>51.660612138328013</v>
      </c>
      <c r="AK191" s="22">
        <v>15.686103685652647</v>
      </c>
      <c r="AL191" s="22">
        <v>2196.2372160342979</v>
      </c>
      <c r="AM191" s="22">
        <v>6257.0958451854794</v>
      </c>
      <c r="AN191" s="22">
        <v>16.571328893647742</v>
      </c>
      <c r="AO191" s="22">
        <v>12.754202996764713</v>
      </c>
      <c r="AP191" s="22">
        <v>10828.429269279304</v>
      </c>
      <c r="AQ191" s="22">
        <v>15.122778553292131</v>
      </c>
      <c r="AR191" s="22">
        <v>105.5462497994545</v>
      </c>
      <c r="AS191" s="22">
        <v>2294.1535640410084</v>
      </c>
      <c r="AT191" s="22">
        <v>0</v>
      </c>
      <c r="AU191" s="22">
        <v>0</v>
      </c>
      <c r="AV191" s="22">
        <v>11.947277807167218</v>
      </c>
      <c r="AW191" s="22">
        <v>1317.0454594568403</v>
      </c>
      <c r="AX191" s="22">
        <v>0.60465014207035983</v>
      </c>
      <c r="AY191" s="22">
        <v>18760.016682908205</v>
      </c>
      <c r="AZ191" s="22">
        <v>8764.8018344033862</v>
      </c>
      <c r="BA191" s="22">
        <v>366097.00169421866</v>
      </c>
      <c r="BB191" s="22">
        <v>0</v>
      </c>
      <c r="BC191" s="22">
        <v>21991.334467148052</v>
      </c>
      <c r="BD191" s="22">
        <v>480464.45979132992</v>
      </c>
    </row>
    <row r="192" spans="1:65" x14ac:dyDescent="0.3">
      <c r="A192" s="26" t="s">
        <v>9</v>
      </c>
      <c r="B192" s="22">
        <v>404165.64111262735</v>
      </c>
      <c r="C192" s="22">
        <v>12652.492338531629</v>
      </c>
      <c r="D192" s="22">
        <v>18033.995400481643</v>
      </c>
      <c r="E192" s="22">
        <v>275366.67636257753</v>
      </c>
      <c r="F192" s="22">
        <v>1.4081896134774896</v>
      </c>
      <c r="G192" s="22">
        <v>43.448358400866063</v>
      </c>
      <c r="H192" s="22">
        <v>3960.8090854103834</v>
      </c>
      <c r="I192" s="22">
        <v>53921.208682391582</v>
      </c>
      <c r="J192" s="22">
        <v>0</v>
      </c>
      <c r="K192" s="22">
        <v>33403.14785087471</v>
      </c>
      <c r="L192" s="22">
        <v>608.44368947711268</v>
      </c>
      <c r="M192" s="22">
        <v>177.83228438181143</v>
      </c>
      <c r="N192" s="22">
        <v>840.94214820911975</v>
      </c>
      <c r="O192" s="22">
        <v>512.97726488104979</v>
      </c>
      <c r="P192" s="22">
        <v>679.53158561533155</v>
      </c>
      <c r="Q192" s="22">
        <v>1157.0913968251343</v>
      </c>
      <c r="R192" s="22">
        <v>23812.210610679704</v>
      </c>
      <c r="S192" s="22">
        <v>76346.6772992318</v>
      </c>
      <c r="T192" s="22">
        <v>261.44916741673944</v>
      </c>
      <c r="U192" s="22">
        <v>84.945421411632267</v>
      </c>
      <c r="V192" s="22">
        <v>1908811.1089832848</v>
      </c>
      <c r="W192" s="22">
        <v>14423.70864324421</v>
      </c>
      <c r="X192" s="22">
        <v>322.45295880742219</v>
      </c>
      <c r="Y192" s="22">
        <v>32724.311180770557</v>
      </c>
      <c r="Z192" s="22">
        <v>722444.56737742445</v>
      </c>
      <c r="AA192" s="22">
        <v>1561.7484727477226</v>
      </c>
      <c r="AB192" s="22">
        <v>1.6943224915001167</v>
      </c>
      <c r="AC192" s="22">
        <v>2802.7365999465483</v>
      </c>
      <c r="AD192" s="22">
        <v>2917.6793260531649</v>
      </c>
      <c r="AE192" s="22">
        <v>49732.615937282993</v>
      </c>
      <c r="AF192" s="22">
        <v>61.505439343678788</v>
      </c>
      <c r="AG192" s="22">
        <v>346996.40927786095</v>
      </c>
      <c r="AH192" s="22">
        <v>16633.116546412934</v>
      </c>
      <c r="AI192" s="22">
        <v>157572.29748475386</v>
      </c>
      <c r="AJ192" s="22">
        <v>4086.114542967839</v>
      </c>
      <c r="AK192" s="22">
        <v>933.11740920235843</v>
      </c>
      <c r="AL192" s="22">
        <v>3856.4724575003343</v>
      </c>
      <c r="AM192" s="22">
        <v>38229.318616859186</v>
      </c>
      <c r="AN192" s="22">
        <v>1033.6313712074796</v>
      </c>
      <c r="AO192" s="22">
        <v>50.790242045553804</v>
      </c>
      <c r="AP192" s="22">
        <v>164090.20533789467</v>
      </c>
      <c r="AQ192" s="22">
        <v>267.84876854010503</v>
      </c>
      <c r="AR192" s="22">
        <v>35043.616528676059</v>
      </c>
      <c r="AS192" s="22">
        <v>13674.24219120427</v>
      </c>
      <c r="AT192" s="22">
        <v>3.662356956056211</v>
      </c>
      <c r="AU192" s="22">
        <v>23357.213156616413</v>
      </c>
      <c r="AV192" s="22">
        <v>6355.4002729327958</v>
      </c>
      <c r="AW192" s="22">
        <v>3126.7931487983328</v>
      </c>
      <c r="AX192" s="22">
        <v>44931.342324402845</v>
      </c>
      <c r="AY192" s="22">
        <v>59170.772275890005</v>
      </c>
      <c r="AZ192" s="22">
        <v>23529.652281053975</v>
      </c>
      <c r="BA192" s="22">
        <v>396532.448929579</v>
      </c>
      <c r="BB192" s="22">
        <v>37443.321125379203</v>
      </c>
      <c r="BC192" s="22">
        <v>2841739.9957508594</v>
      </c>
      <c r="BD192" s="22">
        <v>7860492.8398880279</v>
      </c>
    </row>
    <row r="193" spans="1:56" x14ac:dyDescent="0.3">
      <c r="A193" s="23" t="s">
        <v>360</v>
      </c>
      <c r="B193" s="22">
        <v>0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275.15190178331966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0</v>
      </c>
      <c r="AQ193" s="22"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275.15190178331966</v>
      </c>
    </row>
    <row r="194" spans="1:56" x14ac:dyDescent="0.3">
      <c r="A194" s="23" t="s">
        <v>10</v>
      </c>
      <c r="B194" s="22">
        <v>161.83038432247852</v>
      </c>
      <c r="C194" s="22">
        <v>2575.1249920828786</v>
      </c>
      <c r="D194" s="22">
        <v>0</v>
      </c>
      <c r="E194" s="22">
        <v>0</v>
      </c>
      <c r="F194" s="22">
        <v>0</v>
      </c>
      <c r="G194" s="22">
        <v>0.53891679329212727</v>
      </c>
      <c r="H194" s="22">
        <v>0</v>
      </c>
      <c r="I194" s="22">
        <v>0</v>
      </c>
      <c r="J194" s="22">
        <v>2.9990840380068611</v>
      </c>
      <c r="K194" s="22">
        <v>9.4455541842803701E-5</v>
      </c>
      <c r="L194" s="22">
        <v>0</v>
      </c>
      <c r="M194" s="22">
        <v>0</v>
      </c>
      <c r="N194" s="22">
        <v>0.2126667166354583</v>
      </c>
      <c r="O194" s="22">
        <v>854.8017841800521</v>
      </c>
      <c r="P194" s="22">
        <v>28.956506803705242</v>
      </c>
      <c r="Q194" s="22">
        <v>0</v>
      </c>
      <c r="R194" s="22">
        <v>18660.956235014026</v>
      </c>
      <c r="S194" s="22">
        <v>22468.212029912334</v>
      </c>
      <c r="T194" s="22">
        <v>455.87044044598082</v>
      </c>
      <c r="U194" s="22">
        <v>4530.2384811047059</v>
      </c>
      <c r="V194" s="22">
        <v>1.5370003611380851</v>
      </c>
      <c r="W194" s="22">
        <v>1.5399930177871625E-3</v>
      </c>
      <c r="X194" s="22">
        <v>0</v>
      </c>
      <c r="Y194" s="22">
        <v>9294.0720178490355</v>
      </c>
      <c r="Z194" s="22">
        <v>5.2547910967569429</v>
      </c>
      <c r="AA194" s="22">
        <v>0</v>
      </c>
      <c r="AB194" s="22">
        <v>0.22475005280792751</v>
      </c>
      <c r="AC194" s="22">
        <v>0</v>
      </c>
      <c r="AD194" s="22">
        <v>4.4418343769996858</v>
      </c>
      <c r="AE194" s="22">
        <v>0</v>
      </c>
      <c r="AF194" s="22">
        <v>0</v>
      </c>
      <c r="AG194" s="22">
        <v>0</v>
      </c>
      <c r="AH194" s="22">
        <v>0</v>
      </c>
      <c r="AI194" s="22">
        <v>7081.4004971998356</v>
      </c>
      <c r="AJ194" s="22">
        <v>8.4510853190249744</v>
      </c>
      <c r="AK194" s="22">
        <v>956.73197479653345</v>
      </c>
      <c r="AL194" s="22">
        <v>0</v>
      </c>
      <c r="AM194" s="22">
        <v>0</v>
      </c>
      <c r="AN194" s="22">
        <v>4.4321677080617112</v>
      </c>
      <c r="AO194" s="22">
        <v>0.47608344519528734</v>
      </c>
      <c r="AP194" s="22">
        <v>0</v>
      </c>
      <c r="AQ194" s="22">
        <v>5.2296678954446785</v>
      </c>
      <c r="AR194" s="22">
        <v>1.1672502742605269</v>
      </c>
      <c r="AS194" s="22">
        <v>0</v>
      </c>
      <c r="AT194" s="22">
        <v>402.64334460625395</v>
      </c>
      <c r="AU194" s="22">
        <v>943.52488836002465</v>
      </c>
      <c r="AV194" s="22">
        <v>39.657509318043978</v>
      </c>
      <c r="AW194" s="22">
        <v>0.34075008006363211</v>
      </c>
      <c r="AX194" s="22">
        <v>0.37941675581553352</v>
      </c>
      <c r="AY194" s="22">
        <v>120264.52900770427</v>
      </c>
      <c r="AZ194" s="22">
        <v>0.69358359404396419</v>
      </c>
      <c r="BA194" s="22">
        <v>4.8145339042160505E-4</v>
      </c>
      <c r="BB194" s="22">
        <v>0</v>
      </c>
      <c r="BC194" s="22">
        <v>822.0558745520384</v>
      </c>
      <c r="BD194" s="22">
        <v>189576.98713266168</v>
      </c>
    </row>
    <row r="195" spans="1:56" x14ac:dyDescent="0.3">
      <c r="A195" s="23" t="s">
        <v>11</v>
      </c>
      <c r="B195" s="22">
        <v>0</v>
      </c>
      <c r="C195" s="22">
        <v>0</v>
      </c>
      <c r="D195" s="22">
        <v>0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4.6156930865619152</v>
      </c>
      <c r="S195" s="22">
        <v>0</v>
      </c>
      <c r="T195" s="22">
        <v>130.31072179907983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0</v>
      </c>
      <c r="AQ195" s="22"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305.04993122598273</v>
      </c>
      <c r="BD195" s="22">
        <v>439.97634611162448</v>
      </c>
    </row>
    <row r="196" spans="1:56" x14ac:dyDescent="0.3">
      <c r="A196" s="23" t="s">
        <v>12</v>
      </c>
      <c r="B196" s="22">
        <v>197.66253762732987</v>
      </c>
      <c r="C196" s="22">
        <v>7549.9928843989492</v>
      </c>
      <c r="D196" s="22">
        <v>3540.5091270082867</v>
      </c>
      <c r="E196" s="22">
        <v>5.8310650559178097</v>
      </c>
      <c r="F196" s="22">
        <v>0</v>
      </c>
      <c r="G196" s="22">
        <v>316.23888564199285</v>
      </c>
      <c r="H196" s="22">
        <v>0</v>
      </c>
      <c r="I196" s="22">
        <v>10.98050522236025</v>
      </c>
      <c r="J196" s="22">
        <v>221.85900907995889</v>
      </c>
      <c r="K196" s="22">
        <v>52.89560053221502</v>
      </c>
      <c r="L196" s="22">
        <v>72.395747347394476</v>
      </c>
      <c r="M196" s="22">
        <v>524.68832552948948</v>
      </c>
      <c r="N196" s="22">
        <v>0</v>
      </c>
      <c r="O196" s="22">
        <v>2975.1057204064095</v>
      </c>
      <c r="P196" s="22">
        <v>13.451277918247088</v>
      </c>
      <c r="Q196" s="22">
        <v>117.97461424641682</v>
      </c>
      <c r="R196" s="22">
        <v>80011.113396123677</v>
      </c>
      <c r="S196" s="22">
        <v>88849.859236175689</v>
      </c>
      <c r="T196" s="22">
        <v>10.47940925843946</v>
      </c>
      <c r="U196" s="22">
        <v>15353.058244121165</v>
      </c>
      <c r="V196" s="22">
        <v>18.911427640293557</v>
      </c>
      <c r="W196" s="22">
        <v>5.7110691266033749E-2</v>
      </c>
      <c r="X196" s="22">
        <v>1236.8716105966621</v>
      </c>
      <c r="Y196" s="22">
        <v>14915.803281096691</v>
      </c>
      <c r="Z196" s="22">
        <v>29.779648685920918</v>
      </c>
      <c r="AA196" s="22">
        <v>0</v>
      </c>
      <c r="AB196" s="22">
        <v>142.91604366213042</v>
      </c>
      <c r="AC196" s="22">
        <v>57.826939849372607</v>
      </c>
      <c r="AD196" s="22">
        <v>6792.6683375981856</v>
      </c>
      <c r="AE196" s="22">
        <v>162.99207468827476</v>
      </c>
      <c r="AF196" s="22">
        <v>486.20792322959488</v>
      </c>
      <c r="AG196" s="22">
        <v>78.984321112190784</v>
      </c>
      <c r="AH196" s="22">
        <v>3.9476968306226023E-6</v>
      </c>
      <c r="AI196" s="22">
        <v>17193.48596838013</v>
      </c>
      <c r="AJ196" s="22">
        <v>0.59285390545977701</v>
      </c>
      <c r="AK196" s="22">
        <v>64.444795909054605</v>
      </c>
      <c r="AL196" s="22">
        <v>653.1661780343062</v>
      </c>
      <c r="AM196" s="22">
        <v>37.679600821100621</v>
      </c>
      <c r="AN196" s="22">
        <v>7911.5785950604586</v>
      </c>
      <c r="AO196" s="22">
        <v>160.82074899321177</v>
      </c>
      <c r="AP196" s="22">
        <v>38.759734337041913</v>
      </c>
      <c r="AQ196" s="22">
        <v>377.07380674572585</v>
      </c>
      <c r="AR196" s="22">
        <v>432.30880485584089</v>
      </c>
      <c r="AS196" s="22">
        <v>220.85358667368942</v>
      </c>
      <c r="AT196" s="22">
        <v>12449.873995932321</v>
      </c>
      <c r="AU196" s="22">
        <v>151.27739605022742</v>
      </c>
      <c r="AV196" s="22">
        <v>1740.0550389439475</v>
      </c>
      <c r="AW196" s="22">
        <v>635.27237831333991</v>
      </c>
      <c r="AX196" s="22">
        <v>1.0456255192099022</v>
      </c>
      <c r="AY196" s="22">
        <v>228.84973072415812</v>
      </c>
      <c r="AZ196" s="22">
        <v>2084.907531560912</v>
      </c>
      <c r="BA196" s="22">
        <v>182.27671522645858</v>
      </c>
      <c r="BB196" s="22">
        <v>1.2891141722051573</v>
      </c>
      <c r="BC196" s="22">
        <v>9705.4997324514425</v>
      </c>
      <c r="BD196" s="22">
        <v>278018.22624110238</v>
      </c>
    </row>
    <row r="197" spans="1:56" x14ac:dyDescent="0.3">
      <c r="A197" s="23" t="s">
        <v>13</v>
      </c>
      <c r="B197" s="22">
        <v>264.74171261112554</v>
      </c>
      <c r="C197" s="22">
        <v>2483.9859436215861</v>
      </c>
      <c r="D197" s="22">
        <v>538.62248020219408</v>
      </c>
      <c r="E197" s="22">
        <v>18.37378161740461</v>
      </c>
      <c r="F197" s="22">
        <v>0</v>
      </c>
      <c r="G197" s="22">
        <v>42.527392387668748</v>
      </c>
      <c r="H197" s="22">
        <v>0</v>
      </c>
      <c r="I197" s="22">
        <v>105.64884536788171</v>
      </c>
      <c r="J197" s="22">
        <v>5570.2600505134487</v>
      </c>
      <c r="K197" s="22">
        <v>1150.8276195870069</v>
      </c>
      <c r="L197" s="22">
        <v>3.8587930415047218</v>
      </c>
      <c r="M197" s="22">
        <v>0.74292152287361324</v>
      </c>
      <c r="N197" s="22">
        <v>1536.2981640291127</v>
      </c>
      <c r="O197" s="22">
        <v>0</v>
      </c>
      <c r="P197" s="22">
        <v>0.57690397123327275</v>
      </c>
      <c r="Q197" s="22">
        <v>1884.4709987963024</v>
      </c>
      <c r="R197" s="22">
        <v>268.87805042686546</v>
      </c>
      <c r="S197" s="22">
        <v>16791.615340603137</v>
      </c>
      <c r="T197" s="22">
        <v>19.28281169913906</v>
      </c>
      <c r="U197" s="22">
        <v>1.8316621750653386</v>
      </c>
      <c r="V197" s="22">
        <v>112.92490934835638</v>
      </c>
      <c r="W197" s="22">
        <v>18.596880863671974</v>
      </c>
      <c r="X197" s="22">
        <v>7.454401795294908</v>
      </c>
      <c r="Y197" s="22">
        <v>964.40990176159414</v>
      </c>
      <c r="Z197" s="22">
        <v>507.89805755181828</v>
      </c>
      <c r="AA197" s="22">
        <v>0</v>
      </c>
      <c r="AB197" s="22">
        <v>28.743884526348015</v>
      </c>
      <c r="AC197" s="22">
        <v>0.79126768752367993</v>
      </c>
      <c r="AD197" s="22">
        <v>0</v>
      </c>
      <c r="AE197" s="22">
        <v>153.59635225964661</v>
      </c>
      <c r="AF197" s="22">
        <v>0.92865190359201655</v>
      </c>
      <c r="AG197" s="22">
        <v>37.087672731071855</v>
      </c>
      <c r="AH197" s="22">
        <v>2.1071619210465443E-5</v>
      </c>
      <c r="AI197" s="22">
        <v>3496.0341437777683</v>
      </c>
      <c r="AJ197" s="22">
        <v>51.751850835112762</v>
      </c>
      <c r="AK197" s="22">
        <v>1034.1776216239648</v>
      </c>
      <c r="AL197" s="22">
        <v>41.750150358441182</v>
      </c>
      <c r="AM197" s="22">
        <v>189.43346021911245</v>
      </c>
      <c r="AN197" s="22">
        <v>1033.0346524784297</v>
      </c>
      <c r="AO197" s="22">
        <v>163.34867332538292</v>
      </c>
      <c r="AP197" s="22">
        <v>272.48072506169245</v>
      </c>
      <c r="AQ197" s="22">
        <v>73.806055653506121</v>
      </c>
      <c r="AR197" s="22">
        <v>5.5885598064246897</v>
      </c>
      <c r="AS197" s="22">
        <v>483.92808116623803</v>
      </c>
      <c r="AT197" s="22">
        <v>35.425643690969153</v>
      </c>
      <c r="AU197" s="22">
        <v>1.1852581854516739</v>
      </c>
      <c r="AV197" s="22">
        <v>765.34165905355098</v>
      </c>
      <c r="AW197" s="22">
        <v>5351.1356607061307</v>
      </c>
      <c r="AX197" s="22">
        <v>95.393845460593923</v>
      </c>
      <c r="AY197" s="22">
        <v>27.743047720465448</v>
      </c>
      <c r="AZ197" s="22">
        <v>1398.8987141240257</v>
      </c>
      <c r="BA197" s="22">
        <v>13064.796111718113</v>
      </c>
      <c r="BB197" s="22">
        <v>36.361227364471368</v>
      </c>
      <c r="BC197" s="22">
        <v>9972.4529226160757</v>
      </c>
      <c r="BD197" s="22">
        <v>70109.043538620026</v>
      </c>
    </row>
    <row r="198" spans="1:56" x14ac:dyDescent="0.3">
      <c r="A198" s="23" t="s">
        <v>14</v>
      </c>
      <c r="B198" s="22">
        <v>7.1752886851588315E-6</v>
      </c>
      <c r="C198" s="22">
        <v>1.1823444262400335E-4</v>
      </c>
      <c r="D198" s="22">
        <v>1.7572486412898855E-5</v>
      </c>
      <c r="E198" s="22">
        <v>5.15556393886872E-6</v>
      </c>
      <c r="F198" s="22">
        <v>0</v>
      </c>
      <c r="G198" s="22">
        <v>0</v>
      </c>
      <c r="H198" s="22">
        <v>0</v>
      </c>
      <c r="I198" s="22">
        <v>2.8311832214207868E-3</v>
      </c>
      <c r="J198" s="22">
        <v>2.9348261425672654E-2</v>
      </c>
      <c r="K198" s="22">
        <v>1.6085554165481156E-5</v>
      </c>
      <c r="L198" s="22">
        <v>0</v>
      </c>
      <c r="M198" s="22">
        <v>0</v>
      </c>
      <c r="N198" s="22">
        <v>0</v>
      </c>
      <c r="O198" s="22">
        <v>2.6158614024980835E-6</v>
      </c>
      <c r="P198" s="22">
        <v>0</v>
      </c>
      <c r="Q198" s="22">
        <v>6237.2367464182034</v>
      </c>
      <c r="R198" s="22">
        <v>1.0349000710262616E-4</v>
      </c>
      <c r="S198" s="22">
        <v>5.9583922514089697E-5</v>
      </c>
      <c r="T198" s="22">
        <v>0</v>
      </c>
      <c r="U198" s="22">
        <v>0</v>
      </c>
      <c r="V198" s="22">
        <v>2.8753817342007468E-5</v>
      </c>
      <c r="W198" s="22">
        <v>0</v>
      </c>
      <c r="X198" s="22">
        <v>0</v>
      </c>
      <c r="Y198" s="22">
        <v>1.9623911372409015</v>
      </c>
      <c r="Z198" s="22">
        <v>1.1132931052916719E-3</v>
      </c>
      <c r="AA198" s="22">
        <v>0</v>
      </c>
      <c r="AB198" s="22">
        <v>44.866106047489033</v>
      </c>
      <c r="AC198" s="22">
        <v>6.5986832442668356E-2</v>
      </c>
      <c r="AD198" s="22">
        <v>0</v>
      </c>
      <c r="AE198" s="22">
        <v>2.6781427842100049E-5</v>
      </c>
      <c r="AF198" s="22">
        <v>0</v>
      </c>
      <c r="AG198" s="22">
        <v>6.6636259458979655E-4</v>
      </c>
      <c r="AH198" s="22">
        <v>0</v>
      </c>
      <c r="AI198" s="22">
        <v>3.9133245825622804E-5</v>
      </c>
      <c r="AJ198" s="22">
        <v>3.355580270120766E-6</v>
      </c>
      <c r="AK198" s="22">
        <v>1.2830089327785192</v>
      </c>
      <c r="AL198" s="22">
        <v>3.6799162455107995E-6</v>
      </c>
      <c r="AM198" s="22">
        <v>0</v>
      </c>
      <c r="AN198" s="22">
        <v>0</v>
      </c>
      <c r="AO198" s="22">
        <v>0</v>
      </c>
      <c r="AP198" s="22">
        <v>2.3954763813629756E-6</v>
      </c>
      <c r="AQ198" s="22">
        <v>0</v>
      </c>
      <c r="AR198" s="22">
        <v>269.86135554224217</v>
      </c>
      <c r="AS198" s="22">
        <v>2.8971900739791729E-6</v>
      </c>
      <c r="AT198" s="22">
        <v>0</v>
      </c>
      <c r="AU198" s="22">
        <v>0</v>
      </c>
      <c r="AV198" s="22">
        <v>0</v>
      </c>
      <c r="AW198" s="22">
        <v>1.2121351162674743</v>
      </c>
      <c r="AX198" s="22">
        <v>1.2609506517471807E-5</v>
      </c>
      <c r="AY198" s="22">
        <v>1.3237610239925957E-6</v>
      </c>
      <c r="AZ198" s="22">
        <v>3.2576412288489753</v>
      </c>
      <c r="BA198" s="22">
        <v>0.73314623967790771</v>
      </c>
      <c r="BB198" s="22">
        <v>0</v>
      </c>
      <c r="BC198" s="22">
        <v>44.460577761699533</v>
      </c>
      <c r="BD198" s="22">
        <v>6604.9735052002852</v>
      </c>
    </row>
    <row r="199" spans="1:56" x14ac:dyDescent="0.3">
      <c r="A199" s="23" t="s">
        <v>15</v>
      </c>
      <c r="B199" s="22">
        <v>21.712998343396592</v>
      </c>
      <c r="C199" s="22">
        <v>248.03372269117204</v>
      </c>
      <c r="D199" s="22">
        <v>43.054901399010319</v>
      </c>
      <c r="E199" s="22">
        <v>18.099878724680284</v>
      </c>
      <c r="F199" s="22">
        <v>0</v>
      </c>
      <c r="G199" s="22">
        <v>5.8777636363260916E-2</v>
      </c>
      <c r="H199" s="22">
        <v>0</v>
      </c>
      <c r="I199" s="22">
        <v>764.5174348195726</v>
      </c>
      <c r="J199" s="22">
        <v>1067.023035645637</v>
      </c>
      <c r="K199" s="22">
        <v>41.714633216830109</v>
      </c>
      <c r="L199" s="22">
        <v>44.900319538673997</v>
      </c>
      <c r="M199" s="22">
        <v>0</v>
      </c>
      <c r="N199" s="22">
        <v>0.32797261295923552</v>
      </c>
      <c r="O199" s="22">
        <v>32.486993439706211</v>
      </c>
      <c r="P199" s="22">
        <v>653.9047513983345</v>
      </c>
      <c r="Q199" s="22">
        <v>0</v>
      </c>
      <c r="R199" s="22">
        <v>344.72787697995994</v>
      </c>
      <c r="S199" s="22">
        <v>2041.9433951695796</v>
      </c>
      <c r="T199" s="22">
        <v>2.4597101355952571</v>
      </c>
      <c r="U199" s="22">
        <v>1.7584993579838124</v>
      </c>
      <c r="V199" s="22">
        <v>31.608128746826097</v>
      </c>
      <c r="W199" s="22">
        <v>7.1988285294694004E-2</v>
      </c>
      <c r="X199" s="22">
        <v>6.8945976711318595</v>
      </c>
      <c r="Y199" s="22">
        <v>149.2079442975556</v>
      </c>
      <c r="Z199" s="22">
        <v>203.31469509904883</v>
      </c>
      <c r="AA199" s="22">
        <v>0</v>
      </c>
      <c r="AB199" s="22">
        <v>90.624819931359411</v>
      </c>
      <c r="AC199" s="22">
        <v>282.41159056928444</v>
      </c>
      <c r="AD199" s="22">
        <v>0</v>
      </c>
      <c r="AE199" s="22">
        <v>4.5025369943873539</v>
      </c>
      <c r="AF199" s="22">
        <v>0</v>
      </c>
      <c r="AG199" s="22">
        <v>23.18195281064704</v>
      </c>
      <c r="AH199" s="22">
        <v>2.9155231234532901E-4</v>
      </c>
      <c r="AI199" s="22">
        <v>128.44453966205469</v>
      </c>
      <c r="AJ199" s="22">
        <v>4.6796871622296281E-2</v>
      </c>
      <c r="AK199" s="22">
        <v>120.69255659689682</v>
      </c>
      <c r="AL199" s="22">
        <v>259.6785803577975</v>
      </c>
      <c r="AM199" s="22">
        <v>22.130676393838421</v>
      </c>
      <c r="AN199" s="22">
        <v>51.810350094834327</v>
      </c>
      <c r="AO199" s="22">
        <v>28.248275891121491</v>
      </c>
      <c r="AP199" s="22">
        <v>35.7698624881752</v>
      </c>
      <c r="AQ199" s="22">
        <v>90.144400694292102</v>
      </c>
      <c r="AR199" s="22">
        <v>2003.4402579667824</v>
      </c>
      <c r="AS199" s="22">
        <v>42.779611856711618</v>
      </c>
      <c r="AT199" s="22">
        <v>1.7622354048141258</v>
      </c>
      <c r="AU199" s="22">
        <v>7.0536849760966688E-5</v>
      </c>
      <c r="AV199" s="22">
        <v>46.269012133108127</v>
      </c>
      <c r="AW199" s="22">
        <v>106.24950856092653</v>
      </c>
      <c r="AX199" s="22">
        <v>21.570844243375326</v>
      </c>
      <c r="AY199" s="22">
        <v>22.573452798398161</v>
      </c>
      <c r="AZ199" s="22">
        <v>856.09664175012927</v>
      </c>
      <c r="BA199" s="22">
        <v>1833.07292640728</v>
      </c>
      <c r="BB199" s="22">
        <v>1.0021015991143789</v>
      </c>
      <c r="BC199" s="22">
        <v>10886.727943797456</v>
      </c>
      <c r="BD199" s="22">
        <v>22677.054093172886</v>
      </c>
    </row>
    <row r="200" spans="1:56" x14ac:dyDescent="0.3">
      <c r="A200" s="23" t="s">
        <v>16</v>
      </c>
      <c r="B200" s="22">
        <v>4869.4309095688877</v>
      </c>
      <c r="C200" s="22">
        <v>2097.6699260025052</v>
      </c>
      <c r="D200" s="22">
        <v>24373.198626773985</v>
      </c>
      <c r="E200" s="22">
        <v>1238.8853479937643</v>
      </c>
      <c r="F200" s="22">
        <v>0.26882028788189949</v>
      </c>
      <c r="G200" s="22">
        <v>106.90833703101217</v>
      </c>
      <c r="H200" s="22">
        <v>0</v>
      </c>
      <c r="I200" s="22">
        <v>11562.900990221357</v>
      </c>
      <c r="J200" s="22">
        <v>96869.454009237059</v>
      </c>
      <c r="K200" s="22">
        <v>2386.4102675717813</v>
      </c>
      <c r="L200" s="22">
        <v>8588.7666528731079</v>
      </c>
      <c r="M200" s="22">
        <v>114.6933977352119</v>
      </c>
      <c r="N200" s="22">
        <v>513.40579015830997</v>
      </c>
      <c r="O200" s="22">
        <v>572.33118462139089</v>
      </c>
      <c r="P200" s="22">
        <v>48.481661782237062</v>
      </c>
      <c r="Q200" s="22">
        <v>5983.0371979408128</v>
      </c>
      <c r="R200" s="22">
        <v>0</v>
      </c>
      <c r="S200" s="22">
        <v>66102.720618440784</v>
      </c>
      <c r="T200" s="22">
        <v>1733.3622152189623</v>
      </c>
      <c r="U200" s="22">
        <v>1070.710130352694</v>
      </c>
      <c r="V200" s="22">
        <v>15624.602363969854</v>
      </c>
      <c r="W200" s="22">
        <v>965.71825487019362</v>
      </c>
      <c r="X200" s="22">
        <v>1137.4492245258584</v>
      </c>
      <c r="Y200" s="22">
        <v>61650.241789710672</v>
      </c>
      <c r="Z200" s="22">
        <v>10531.644702168847</v>
      </c>
      <c r="AA200" s="22">
        <v>0</v>
      </c>
      <c r="AB200" s="22">
        <v>29.709094664741095</v>
      </c>
      <c r="AC200" s="22">
        <v>26837.00719671441</v>
      </c>
      <c r="AD200" s="22">
        <v>1413.8138715196708</v>
      </c>
      <c r="AE200" s="22">
        <v>48.916274657600134</v>
      </c>
      <c r="AF200" s="22">
        <v>820.69611979944466</v>
      </c>
      <c r="AG200" s="22">
        <v>1149.6777144935686</v>
      </c>
      <c r="AH200" s="22">
        <v>4.3958953326618307E-3</v>
      </c>
      <c r="AI200" s="22">
        <v>60706.847405865439</v>
      </c>
      <c r="AJ200" s="22">
        <v>4.9977585527361521</v>
      </c>
      <c r="AK200" s="22">
        <v>17.454778421760917</v>
      </c>
      <c r="AL200" s="22">
        <v>3453.2925076184674</v>
      </c>
      <c r="AM200" s="22">
        <v>392.10361856001668</v>
      </c>
      <c r="AN200" s="22">
        <v>5997.3800843530726</v>
      </c>
      <c r="AO200" s="22">
        <v>949.35956095041843</v>
      </c>
      <c r="AP200" s="22">
        <v>9969.1621835289698</v>
      </c>
      <c r="AQ200" s="22">
        <v>2994.4201422193419</v>
      </c>
      <c r="AR200" s="22">
        <v>9456.8399789247524</v>
      </c>
      <c r="AS200" s="22">
        <v>103132.60008058103</v>
      </c>
      <c r="AT200" s="22">
        <v>166.83594227197247</v>
      </c>
      <c r="AU200" s="22">
        <v>58.68697618848195</v>
      </c>
      <c r="AV200" s="22">
        <v>9197.8934593046361</v>
      </c>
      <c r="AW200" s="22">
        <v>22538.53991809826</v>
      </c>
      <c r="AX200" s="22">
        <v>62.236841835380126</v>
      </c>
      <c r="AY200" s="22">
        <v>28673.090452849556</v>
      </c>
      <c r="AZ200" s="22">
        <v>37682.14935430378</v>
      </c>
      <c r="BA200" s="22">
        <v>36741.644572237681</v>
      </c>
      <c r="BB200" s="22">
        <v>283.12314581918076</v>
      </c>
      <c r="BC200" s="22">
        <v>74544.833943080492</v>
      </c>
      <c r="BD200" s="22">
        <v>755465.60979236732</v>
      </c>
    </row>
    <row r="201" spans="1:56" x14ac:dyDescent="0.3">
      <c r="A201" s="23" t="s">
        <v>17</v>
      </c>
      <c r="B201" s="22">
        <v>8433.3330399554216</v>
      </c>
      <c r="C201" s="22">
        <v>119501.31542486107</v>
      </c>
      <c r="D201" s="22">
        <v>81157.294136380355</v>
      </c>
      <c r="E201" s="22">
        <v>3781.717437824324</v>
      </c>
      <c r="F201" s="22">
        <v>0</v>
      </c>
      <c r="G201" s="22">
        <v>7323.2647027704406</v>
      </c>
      <c r="H201" s="22">
        <v>3.1232029810278878</v>
      </c>
      <c r="I201" s="22">
        <v>7743.2467544327274</v>
      </c>
      <c r="J201" s="22">
        <v>227759.05218780064</v>
      </c>
      <c r="K201" s="22">
        <v>25548.557453246747</v>
      </c>
      <c r="L201" s="22">
        <v>2080.5199551371679</v>
      </c>
      <c r="M201" s="22">
        <v>4208.8410451013351</v>
      </c>
      <c r="N201" s="22">
        <v>27980.191693237415</v>
      </c>
      <c r="O201" s="22">
        <v>47203.213517798482</v>
      </c>
      <c r="P201" s="22">
        <v>6433.0124264816377</v>
      </c>
      <c r="Q201" s="22">
        <v>19125.250302426877</v>
      </c>
      <c r="R201" s="22">
        <v>189447.9350287421</v>
      </c>
      <c r="S201" s="22">
        <v>0</v>
      </c>
      <c r="T201" s="22">
        <v>9177.5093249060119</v>
      </c>
      <c r="U201" s="22">
        <v>113088.45632179035</v>
      </c>
      <c r="V201" s="22">
        <v>14024.930013790199</v>
      </c>
      <c r="W201" s="22">
        <v>1957.7521965990113</v>
      </c>
      <c r="X201" s="22">
        <v>23628.970040590961</v>
      </c>
      <c r="Y201" s="22">
        <v>179180.92472657893</v>
      </c>
      <c r="Z201" s="22">
        <v>42978.588980547604</v>
      </c>
      <c r="AA201" s="22">
        <v>7.8959850013310673</v>
      </c>
      <c r="AB201" s="22">
        <v>1385.9444804972691</v>
      </c>
      <c r="AC201" s="22">
        <v>8386.6304822334259</v>
      </c>
      <c r="AD201" s="22">
        <v>13987.785084363562</v>
      </c>
      <c r="AE201" s="22">
        <v>12273.170704322954</v>
      </c>
      <c r="AF201" s="22">
        <v>7303.4904239145662</v>
      </c>
      <c r="AG201" s="22">
        <v>6521.4893724886115</v>
      </c>
      <c r="AH201" s="22">
        <v>17.297715571888354</v>
      </c>
      <c r="AI201" s="22">
        <v>446553.13653713319</v>
      </c>
      <c r="AJ201" s="22">
        <v>471.1760076879541</v>
      </c>
      <c r="AK201" s="22">
        <v>7329.5980378760405</v>
      </c>
      <c r="AL201" s="22">
        <v>4072.8772031420262</v>
      </c>
      <c r="AM201" s="22">
        <v>8862.0505752128265</v>
      </c>
      <c r="AN201" s="22">
        <v>210517.70455458804</v>
      </c>
      <c r="AO201" s="22">
        <v>14767.421883177216</v>
      </c>
      <c r="AP201" s="22">
        <v>15234.576381461451</v>
      </c>
      <c r="AQ201" s="22">
        <v>49758.189964136618</v>
      </c>
      <c r="AR201" s="22">
        <v>17937.801847012597</v>
      </c>
      <c r="AS201" s="22">
        <v>12703.308893873711</v>
      </c>
      <c r="AT201" s="22">
        <v>16222.414686347001</v>
      </c>
      <c r="AU201" s="22">
        <v>6035.8128249269703</v>
      </c>
      <c r="AV201" s="22">
        <v>49662.630292558853</v>
      </c>
      <c r="AW201" s="22">
        <v>45730.799041435363</v>
      </c>
      <c r="AX201" s="22">
        <v>41926.907943345628</v>
      </c>
      <c r="AY201" s="22">
        <v>236783.95356161008</v>
      </c>
      <c r="AZ201" s="22">
        <v>127737.92950535481</v>
      </c>
      <c r="BA201" s="22">
        <v>121711.43263020694</v>
      </c>
      <c r="BB201" s="22">
        <v>1907.7772635886363</v>
      </c>
      <c r="BC201" s="22">
        <v>254561.85865461486</v>
      </c>
      <c r="BD201" s="22">
        <v>2902140.0624516653</v>
      </c>
    </row>
    <row r="202" spans="1:56" x14ac:dyDescent="0.3">
      <c r="A202" s="23" t="s">
        <v>18</v>
      </c>
      <c r="B202" s="22">
        <v>4.8863715945931639E-5</v>
      </c>
      <c r="C202" s="22">
        <v>6.294548470954102E-4</v>
      </c>
      <c r="D202" s="22">
        <v>1.1966863247184118E-4</v>
      </c>
      <c r="E202" s="22">
        <v>3.5109390423695976E-5</v>
      </c>
      <c r="F202" s="22">
        <v>0</v>
      </c>
      <c r="G202" s="22">
        <v>1006.9763601976064</v>
      </c>
      <c r="H202" s="22">
        <v>0</v>
      </c>
      <c r="I202" s="22">
        <v>1.9280357737875557E-2</v>
      </c>
      <c r="J202" s="22">
        <v>1.7474844958529157</v>
      </c>
      <c r="K202" s="22">
        <v>1.0954262386692668E-4</v>
      </c>
      <c r="L202" s="22">
        <v>0</v>
      </c>
      <c r="M202" s="22">
        <v>661.99684093796589</v>
      </c>
      <c r="N202" s="22">
        <v>0</v>
      </c>
      <c r="O202" s="22">
        <v>1.7814016151011947E-5</v>
      </c>
      <c r="P202" s="22">
        <v>0</v>
      </c>
      <c r="Q202" s="22">
        <v>0</v>
      </c>
      <c r="R202" s="22">
        <v>6.7006857659990029</v>
      </c>
      <c r="S202" s="22">
        <v>110.16295974051475</v>
      </c>
      <c r="T202" s="22">
        <v>0</v>
      </c>
      <c r="U202" s="22">
        <v>0</v>
      </c>
      <c r="V202" s="22">
        <v>1.9581349609907082E-4</v>
      </c>
      <c r="W202" s="22">
        <v>0</v>
      </c>
      <c r="X202" s="22">
        <v>0</v>
      </c>
      <c r="Y202" s="22">
        <v>10.447354588547855</v>
      </c>
      <c r="Z202" s="22">
        <v>3.209781612143777</v>
      </c>
      <c r="AA202" s="22">
        <v>0</v>
      </c>
      <c r="AB202" s="22">
        <v>0</v>
      </c>
      <c r="AC202" s="22">
        <v>2.499863598187543E-5</v>
      </c>
      <c r="AD202" s="22">
        <v>0</v>
      </c>
      <c r="AE202" s="22">
        <v>1.8238152360470131E-4</v>
      </c>
      <c r="AF202" s="22">
        <v>390.74739518193348</v>
      </c>
      <c r="AG202" s="22">
        <v>4.5379292691565144E-3</v>
      </c>
      <c r="AH202" s="22">
        <v>0</v>
      </c>
      <c r="AI202" s="22">
        <v>0.2837497100795302</v>
      </c>
      <c r="AJ202" s="22">
        <v>2.285150163952241E-5</v>
      </c>
      <c r="AK202" s="22">
        <v>2.0520860249533388E-5</v>
      </c>
      <c r="AL202" s="22">
        <v>2.5060229631928548E-5</v>
      </c>
      <c r="AM202" s="22">
        <v>0</v>
      </c>
      <c r="AN202" s="22">
        <v>0</v>
      </c>
      <c r="AO202" s="22">
        <v>0</v>
      </c>
      <c r="AP202" s="22">
        <v>1.6313194157081862E-5</v>
      </c>
      <c r="AQ202" s="22">
        <v>0</v>
      </c>
      <c r="AR202" s="22">
        <v>0</v>
      </c>
      <c r="AS202" s="22">
        <v>1.972986440379817E-5</v>
      </c>
      <c r="AT202" s="22">
        <v>0</v>
      </c>
      <c r="AU202" s="22">
        <v>17.065200638902766</v>
      </c>
      <c r="AV202" s="22">
        <v>9.3891595094750731</v>
      </c>
      <c r="AW202" s="22">
        <v>0</v>
      </c>
      <c r="AX202" s="22">
        <v>8.5870739383983011E-5</v>
      </c>
      <c r="AY202" s="22">
        <v>9.0148125733895753E-6</v>
      </c>
      <c r="AZ202" s="22">
        <v>8.4264855021218317</v>
      </c>
      <c r="BA202" s="22">
        <v>4.9927258922065523</v>
      </c>
      <c r="BB202" s="22">
        <v>0</v>
      </c>
      <c r="BC202" s="22">
        <v>556.30561572749161</v>
      </c>
      <c r="BD202" s="22">
        <v>2788.4771807959328</v>
      </c>
    </row>
    <row r="203" spans="1:56" x14ac:dyDescent="0.3">
      <c r="A203" s="23" t="s">
        <v>19</v>
      </c>
      <c r="B203" s="22">
        <v>1093.2868802852804</v>
      </c>
      <c r="C203" s="22">
        <v>428.15520011515349</v>
      </c>
      <c r="D203" s="22">
        <v>28.748353890716118</v>
      </c>
      <c r="E203" s="22">
        <v>0.58372891790534442</v>
      </c>
      <c r="F203" s="22">
        <v>0</v>
      </c>
      <c r="G203" s="22">
        <v>117.24853967290123</v>
      </c>
      <c r="H203" s="22">
        <v>0</v>
      </c>
      <c r="I203" s="22">
        <v>5.0335548075070555</v>
      </c>
      <c r="J203" s="22">
        <v>958.54497833294135</v>
      </c>
      <c r="K203" s="22">
        <v>88.394580345083966</v>
      </c>
      <c r="L203" s="22">
        <v>1.4736239417525949</v>
      </c>
      <c r="M203" s="22">
        <v>4.8876415978527182E-2</v>
      </c>
      <c r="N203" s="22">
        <v>14.929333056376002</v>
      </c>
      <c r="O203" s="22">
        <v>0.11284654218619621</v>
      </c>
      <c r="P203" s="22">
        <v>41.747902565120214</v>
      </c>
      <c r="Q203" s="22">
        <v>9.1082317896892719E-3</v>
      </c>
      <c r="R203" s="22">
        <v>198.49121077372575</v>
      </c>
      <c r="S203" s="22">
        <v>13848.406492007705</v>
      </c>
      <c r="T203" s="22">
        <v>1.8505393463375921</v>
      </c>
      <c r="U203" s="22">
        <v>0</v>
      </c>
      <c r="V203" s="22">
        <v>64.533181068363007</v>
      </c>
      <c r="W203" s="22">
        <v>9.4724113249052611E-2</v>
      </c>
      <c r="X203" s="22">
        <v>10.080792916257614</v>
      </c>
      <c r="Y203" s="22">
        <v>99.782612188713927</v>
      </c>
      <c r="Z203" s="22">
        <v>42.049590639837682</v>
      </c>
      <c r="AA203" s="22">
        <v>0</v>
      </c>
      <c r="AB203" s="22">
        <v>0.71580563632028138</v>
      </c>
      <c r="AC203" s="22">
        <v>5.2995534737456669E-2</v>
      </c>
      <c r="AD203" s="22">
        <v>0</v>
      </c>
      <c r="AE203" s="22">
        <v>181.82714792265691</v>
      </c>
      <c r="AF203" s="22">
        <v>2.9325849587116308E-2</v>
      </c>
      <c r="AG203" s="22">
        <v>233.69729697389431</v>
      </c>
      <c r="AH203" s="22">
        <v>9.0442589927576651E-7</v>
      </c>
      <c r="AI203" s="22">
        <v>1724.6110202894258</v>
      </c>
      <c r="AJ203" s="22">
        <v>5.2877139312386544E-2</v>
      </c>
      <c r="AK203" s="22">
        <v>2.842125579673845E-3</v>
      </c>
      <c r="AL203" s="22">
        <v>3.4511110424001239</v>
      </c>
      <c r="AM203" s="22">
        <v>14.297007421803785</v>
      </c>
      <c r="AN203" s="22">
        <v>780.72252136911129</v>
      </c>
      <c r="AO203" s="22">
        <v>0.33974462724765758</v>
      </c>
      <c r="AP203" s="22">
        <v>33.27644691961973</v>
      </c>
      <c r="AQ203" s="22">
        <v>1141.1430743869862</v>
      </c>
      <c r="AR203" s="22">
        <v>75.306051937171844</v>
      </c>
      <c r="AS203" s="22">
        <v>25.729744589243442</v>
      </c>
      <c r="AT203" s="22">
        <v>16643.19188880736</v>
      </c>
      <c r="AU203" s="22">
        <v>7.7957885673878033</v>
      </c>
      <c r="AV203" s="22">
        <v>209.25936128559667</v>
      </c>
      <c r="AW203" s="22">
        <v>74.078482899875041</v>
      </c>
      <c r="AX203" s="22">
        <v>25.357162025443163</v>
      </c>
      <c r="AY203" s="22">
        <v>1114.5812666588811</v>
      </c>
      <c r="AZ203" s="22">
        <v>5912.0796261227179</v>
      </c>
      <c r="BA203" s="22">
        <v>685.97282790433599</v>
      </c>
      <c r="BB203" s="22">
        <v>10.827441869531391</v>
      </c>
      <c r="BC203" s="22">
        <v>1719.0300889569046</v>
      </c>
      <c r="BD203" s="22">
        <v>47661.035599942443</v>
      </c>
    </row>
    <row r="204" spans="1:56" x14ac:dyDescent="0.3">
      <c r="A204" s="23" t="s">
        <v>20</v>
      </c>
      <c r="B204" s="22">
        <v>90.942980052541557</v>
      </c>
      <c r="C204" s="22">
        <v>1.1782024684594463</v>
      </c>
      <c r="D204" s="22">
        <v>23654.610020230371</v>
      </c>
      <c r="E204" s="22">
        <v>89.969720834841311</v>
      </c>
      <c r="F204" s="22">
        <v>0</v>
      </c>
      <c r="G204" s="22">
        <v>0.13078293056503906</v>
      </c>
      <c r="H204" s="22">
        <v>0</v>
      </c>
      <c r="I204" s="22">
        <v>1264.5261847283903</v>
      </c>
      <c r="J204" s="22">
        <v>3646.7614762053377</v>
      </c>
      <c r="K204" s="22">
        <v>156.87114516348453</v>
      </c>
      <c r="L204" s="22">
        <v>5531.0973876282169</v>
      </c>
      <c r="M204" s="22">
        <v>0</v>
      </c>
      <c r="N204" s="22">
        <v>88.294739020585553</v>
      </c>
      <c r="O204" s="22">
        <v>30696.994544489768</v>
      </c>
      <c r="P204" s="22">
        <v>330.58770437929991</v>
      </c>
      <c r="Q204" s="22">
        <v>286.59596450714008</v>
      </c>
      <c r="R204" s="22">
        <v>539.52450369945973</v>
      </c>
      <c r="S204" s="22">
        <v>22298.734610786316</v>
      </c>
      <c r="T204" s="22">
        <v>1189.9617253578556</v>
      </c>
      <c r="U204" s="22">
        <v>0.15317645315041525</v>
      </c>
      <c r="V204" s="22">
        <v>0</v>
      </c>
      <c r="W204" s="22">
        <v>0.19933220405532992</v>
      </c>
      <c r="X204" s="22">
        <v>594.99124869546608</v>
      </c>
      <c r="Y204" s="22">
        <v>7691.2407115257993</v>
      </c>
      <c r="Z204" s="22">
        <v>4471.8301678069884</v>
      </c>
      <c r="AA204" s="22">
        <v>0</v>
      </c>
      <c r="AB204" s="22">
        <v>1.2278865391721619E-2</v>
      </c>
      <c r="AC204" s="22">
        <v>595.50618130730663</v>
      </c>
      <c r="AD204" s="22">
        <v>0</v>
      </c>
      <c r="AE204" s="22">
        <v>27.614217676815709</v>
      </c>
      <c r="AF204" s="22">
        <v>0</v>
      </c>
      <c r="AG204" s="22">
        <v>83.962466949327336</v>
      </c>
      <c r="AH204" s="22">
        <v>771.26891608148389</v>
      </c>
      <c r="AI204" s="22">
        <v>249.44810441111974</v>
      </c>
      <c r="AJ204" s="22">
        <v>0.50775781937538045</v>
      </c>
      <c r="AK204" s="22">
        <v>0.4111681657637995</v>
      </c>
      <c r="AL204" s="22">
        <v>138.85907047186754</v>
      </c>
      <c r="AM204" s="22">
        <v>69.179326941746567</v>
      </c>
      <c r="AN204" s="22">
        <v>308.71625205166282</v>
      </c>
      <c r="AO204" s="22">
        <v>771.28963611383756</v>
      </c>
      <c r="AP204" s="22">
        <v>201.94907613280435</v>
      </c>
      <c r="AQ204" s="22">
        <v>5.9847415794231215E-3</v>
      </c>
      <c r="AR204" s="22">
        <v>1.22923795732619</v>
      </c>
      <c r="AS204" s="22">
        <v>30.105135044236732</v>
      </c>
      <c r="AT204" s="22">
        <v>22.036538411896611</v>
      </c>
      <c r="AU204" s="22">
        <v>705.15991245317809</v>
      </c>
      <c r="AV204" s="22">
        <v>2490.2220202861008</v>
      </c>
      <c r="AW204" s="22">
        <v>44.221081494892012</v>
      </c>
      <c r="AX204" s="22">
        <v>3.859111695379192</v>
      </c>
      <c r="AY204" s="22">
        <v>64478.866860336428</v>
      </c>
      <c r="AZ204" s="22">
        <v>1572.1326589604121</v>
      </c>
      <c r="BA204" s="22">
        <v>87908.428073678311</v>
      </c>
      <c r="BB204" s="22">
        <v>334.3037772282658</v>
      </c>
      <c r="BC204" s="22">
        <v>49745.471932097273</v>
      </c>
      <c r="BD204" s="22">
        <v>313179.96310654184</v>
      </c>
    </row>
    <row r="205" spans="1:56" x14ac:dyDescent="0.3">
      <c r="A205" s="23" t="s">
        <v>21</v>
      </c>
      <c r="B205" s="22">
        <v>484.78328285776973</v>
      </c>
      <c r="C205" s="22">
        <v>0.93896862838253958</v>
      </c>
      <c r="D205" s="22">
        <v>1.4036723078723201</v>
      </c>
      <c r="E205" s="22">
        <v>3.8236214948422766</v>
      </c>
      <c r="F205" s="22">
        <v>0</v>
      </c>
      <c r="G205" s="22">
        <v>0.80233542972513738</v>
      </c>
      <c r="H205" s="22">
        <v>0</v>
      </c>
      <c r="I205" s="22">
        <v>16961.603914414503</v>
      </c>
      <c r="J205" s="22">
        <v>878.04229098659107</v>
      </c>
      <c r="K205" s="22">
        <v>31.73091643422617</v>
      </c>
      <c r="L205" s="22">
        <v>0</v>
      </c>
      <c r="M205" s="22">
        <v>0</v>
      </c>
      <c r="N205" s="22">
        <v>0.57037763459356772</v>
      </c>
      <c r="O205" s="22">
        <v>6.4862724383140974E-2</v>
      </c>
      <c r="P205" s="22">
        <v>0.80489271161569365</v>
      </c>
      <c r="Q205" s="22">
        <v>294.00960819795921</v>
      </c>
      <c r="R205" s="22">
        <v>9.1582968275515224</v>
      </c>
      <c r="S205" s="22">
        <v>5448.6116384674451</v>
      </c>
      <c r="T205" s="22">
        <v>1.2809797244835799E-3</v>
      </c>
      <c r="U205" s="22">
        <v>0.16851580028686552</v>
      </c>
      <c r="V205" s="22">
        <v>145.0035918358702</v>
      </c>
      <c r="W205" s="22">
        <v>0</v>
      </c>
      <c r="X205" s="22">
        <v>0.23113164317588319</v>
      </c>
      <c r="Y205" s="22">
        <v>1.5554651280298191</v>
      </c>
      <c r="Z205" s="22">
        <v>578.83973506746588</v>
      </c>
      <c r="AA205" s="22">
        <v>0</v>
      </c>
      <c r="AB205" s="22">
        <v>0.15508338132812191</v>
      </c>
      <c r="AC205" s="22">
        <v>9.803589601148327E-2</v>
      </c>
      <c r="AD205" s="22">
        <v>0</v>
      </c>
      <c r="AE205" s="22">
        <v>1.9292480245354164</v>
      </c>
      <c r="AF205" s="22">
        <v>0</v>
      </c>
      <c r="AG205" s="22">
        <v>204.4420656339905</v>
      </c>
      <c r="AH205" s="22">
        <v>6.5080005373204216E-3</v>
      </c>
      <c r="AI205" s="22">
        <v>590.8842444182128</v>
      </c>
      <c r="AJ205" s="22">
        <v>156.34852869214362</v>
      </c>
      <c r="AK205" s="22">
        <v>0.97249399753381105</v>
      </c>
      <c r="AL205" s="22">
        <v>12.018718268013064</v>
      </c>
      <c r="AM205" s="22">
        <v>5.8550172587305251</v>
      </c>
      <c r="AN205" s="22">
        <v>0.48967277120690755</v>
      </c>
      <c r="AO205" s="22">
        <v>204.49815075367948</v>
      </c>
      <c r="AP205" s="22">
        <v>50.388784321359118</v>
      </c>
      <c r="AQ205" s="22">
        <v>1.7726217813114301E-3</v>
      </c>
      <c r="AR205" s="22">
        <v>17.364878168770502</v>
      </c>
      <c r="AS205" s="22">
        <v>51.830564272913932</v>
      </c>
      <c r="AT205" s="22">
        <v>5.370844465024358E-3</v>
      </c>
      <c r="AU205" s="22">
        <v>1.5745162590291347E-3</v>
      </c>
      <c r="AV205" s="22">
        <v>1.0018921566912893</v>
      </c>
      <c r="AW205" s="22">
        <v>102.08851590430881</v>
      </c>
      <c r="AX205" s="22">
        <v>1.1571714677913381</v>
      </c>
      <c r="AY205" s="22">
        <v>5875.0124982313173</v>
      </c>
      <c r="AZ205" s="22">
        <v>21.087543183368858</v>
      </c>
      <c r="BA205" s="22">
        <v>14110.803113779937</v>
      </c>
      <c r="BB205" s="22">
        <v>250.94786742218528</v>
      </c>
      <c r="BC205" s="22">
        <v>3519.0677116989118</v>
      </c>
      <c r="BD205" s="22">
        <v>50020.605425257971</v>
      </c>
    </row>
    <row r="206" spans="1:56" x14ac:dyDescent="0.3">
      <c r="A206" s="23" t="s">
        <v>22</v>
      </c>
      <c r="B206" s="22">
        <v>155.2135171183516</v>
      </c>
      <c r="C206" s="22">
        <v>16.180804200622191</v>
      </c>
      <c r="D206" s="22">
        <v>34.71450729758098</v>
      </c>
      <c r="E206" s="22">
        <v>3.0857424366809902</v>
      </c>
      <c r="F206" s="22">
        <v>0</v>
      </c>
      <c r="G206" s="22">
        <v>2940.5977801704062</v>
      </c>
      <c r="H206" s="22">
        <v>0</v>
      </c>
      <c r="I206" s="22">
        <v>174.12910034132432</v>
      </c>
      <c r="J206" s="22">
        <v>3423.2206930324437</v>
      </c>
      <c r="K206" s="22">
        <v>116.50562750673367</v>
      </c>
      <c r="L206" s="22">
        <v>0</v>
      </c>
      <c r="M206" s="22">
        <v>0</v>
      </c>
      <c r="N206" s="22">
        <v>27.43872044274233</v>
      </c>
      <c r="O206" s="22">
        <v>5.1228882907662632</v>
      </c>
      <c r="P206" s="22">
        <v>2.8394326264752943</v>
      </c>
      <c r="Q206" s="22">
        <v>49.022830509617883</v>
      </c>
      <c r="R206" s="22">
        <v>31.005104830105232</v>
      </c>
      <c r="S206" s="22">
        <v>1707.3119776964338</v>
      </c>
      <c r="T206" s="22">
        <v>8.7278215582732361</v>
      </c>
      <c r="U206" s="22">
        <v>10.098432401585432</v>
      </c>
      <c r="V206" s="22">
        <v>48.251226562825785</v>
      </c>
      <c r="W206" s="22">
        <v>0.1299439858995563</v>
      </c>
      <c r="X206" s="22">
        <v>0</v>
      </c>
      <c r="Y206" s="22">
        <v>286.79437213343857</v>
      </c>
      <c r="Z206" s="22">
        <v>210.22601939351586</v>
      </c>
      <c r="AA206" s="22">
        <v>0</v>
      </c>
      <c r="AB206" s="22">
        <v>4.2317852319483634E-3</v>
      </c>
      <c r="AC206" s="22">
        <v>63.900022678719523</v>
      </c>
      <c r="AD206" s="22">
        <v>0</v>
      </c>
      <c r="AE206" s="22">
        <v>16.784442034965593</v>
      </c>
      <c r="AF206" s="22">
        <v>0</v>
      </c>
      <c r="AG206" s="22">
        <v>47.148479014999509</v>
      </c>
      <c r="AH206" s="22">
        <v>5.6957208166136974E-5</v>
      </c>
      <c r="AI206" s="22">
        <v>411.37201887111718</v>
      </c>
      <c r="AJ206" s="22">
        <v>9.9298212781576828E-2</v>
      </c>
      <c r="AK206" s="22">
        <v>10.236168895288682</v>
      </c>
      <c r="AL206" s="22">
        <v>87.215539533495217</v>
      </c>
      <c r="AM206" s="22">
        <v>18.829535547776427</v>
      </c>
      <c r="AN206" s="22">
        <v>60.208869189532606</v>
      </c>
      <c r="AO206" s="22">
        <v>2.2028102194665764</v>
      </c>
      <c r="AP206" s="22">
        <v>277.13158454464883</v>
      </c>
      <c r="AQ206" s="22">
        <v>23.396728777034102</v>
      </c>
      <c r="AR206" s="22">
        <v>50.427612690503913</v>
      </c>
      <c r="AS206" s="22">
        <v>23.768616947974635</v>
      </c>
      <c r="AT206" s="22">
        <v>4.2718457614834744</v>
      </c>
      <c r="AU206" s="22">
        <v>0.53765435573351661</v>
      </c>
      <c r="AV206" s="22">
        <v>908.50449552044961</v>
      </c>
      <c r="AW206" s="22">
        <v>54.745706697941358</v>
      </c>
      <c r="AX206" s="22">
        <v>14.135042949013716</v>
      </c>
      <c r="AY206" s="22">
        <v>0.50696669260428118</v>
      </c>
      <c r="AZ206" s="22">
        <v>924.0852083474042</v>
      </c>
      <c r="BA206" s="22">
        <v>6762.3961005589999</v>
      </c>
      <c r="BB206" s="22">
        <v>2.8336683430432039</v>
      </c>
      <c r="BC206" s="22">
        <v>537.87118435694117</v>
      </c>
      <c r="BD206" s="22">
        <v>19553.230432020184</v>
      </c>
    </row>
    <row r="207" spans="1:56" x14ac:dyDescent="0.3">
      <c r="A207" s="23" t="s">
        <v>23</v>
      </c>
      <c r="B207" s="22">
        <v>334.13322115520805</v>
      </c>
      <c r="C207" s="22">
        <v>3742.3333387460261</v>
      </c>
      <c r="D207" s="22">
        <v>5223.1185970214765</v>
      </c>
      <c r="E207" s="22">
        <v>2271.205477125648</v>
      </c>
      <c r="F207" s="22">
        <v>0</v>
      </c>
      <c r="G207" s="22">
        <v>1265.7240561557885</v>
      </c>
      <c r="H207" s="22">
        <v>0</v>
      </c>
      <c r="I207" s="22">
        <v>2041.8481995128168</v>
      </c>
      <c r="J207" s="22">
        <v>18777.717445584451</v>
      </c>
      <c r="K207" s="22">
        <v>932.98250725775108</v>
      </c>
      <c r="L207" s="22">
        <v>946.65064377610918</v>
      </c>
      <c r="M207" s="22">
        <v>950.64873460315266</v>
      </c>
      <c r="N207" s="22">
        <v>1580.9366674153177</v>
      </c>
      <c r="O207" s="22">
        <v>389.38422967636808</v>
      </c>
      <c r="P207" s="22">
        <v>34.529924788096842</v>
      </c>
      <c r="Q207" s="22">
        <v>250.25304224495116</v>
      </c>
      <c r="R207" s="22">
        <v>16621.711186923159</v>
      </c>
      <c r="S207" s="22">
        <v>28569.694979009309</v>
      </c>
      <c r="T207" s="22">
        <v>578.76562541987084</v>
      </c>
      <c r="U207" s="22">
        <v>3297.5614005780317</v>
      </c>
      <c r="V207" s="22">
        <v>5383.0961673233205</v>
      </c>
      <c r="W207" s="22">
        <v>156.06381502075968</v>
      </c>
      <c r="X207" s="22">
        <v>819.06957596444477</v>
      </c>
      <c r="Y207" s="22">
        <v>0</v>
      </c>
      <c r="Z207" s="22">
        <v>1458.1272175128388</v>
      </c>
      <c r="AA207" s="22">
        <v>4.1349447917833997</v>
      </c>
      <c r="AB207" s="22">
        <v>50.749909872014932</v>
      </c>
      <c r="AC207" s="22">
        <v>96.145449274125511</v>
      </c>
      <c r="AD207" s="22">
        <v>29.912366578858641</v>
      </c>
      <c r="AE207" s="22">
        <v>32.423127885667547</v>
      </c>
      <c r="AF207" s="22">
        <v>3704.6246064044522</v>
      </c>
      <c r="AG207" s="22">
        <v>607.90122523052935</v>
      </c>
      <c r="AH207" s="22">
        <v>2.9306407621854676E-5</v>
      </c>
      <c r="AI207" s="22">
        <v>4408.2426727311431</v>
      </c>
      <c r="AJ207" s="22">
        <v>10.036443933406407</v>
      </c>
      <c r="AK207" s="22">
        <v>324.84291040780801</v>
      </c>
      <c r="AL207" s="22">
        <v>632.30921894397284</v>
      </c>
      <c r="AM207" s="22">
        <v>219.14091442996281</v>
      </c>
      <c r="AN207" s="22">
        <v>5280.4881655354875</v>
      </c>
      <c r="AO207" s="22">
        <v>1232.801799694058</v>
      </c>
      <c r="AP207" s="22">
        <v>1397.4381654155584</v>
      </c>
      <c r="AQ207" s="22">
        <v>4867.1391520991665</v>
      </c>
      <c r="AR207" s="22">
        <v>5511.6058160368184</v>
      </c>
      <c r="AS207" s="22">
        <v>320.82197104452354</v>
      </c>
      <c r="AT207" s="22">
        <v>3557.26712405643</v>
      </c>
      <c r="AU207" s="22">
        <v>1146.5454169353495</v>
      </c>
      <c r="AV207" s="22">
        <v>4461.045816950771</v>
      </c>
      <c r="AW207" s="22">
        <v>6376.3942248598096</v>
      </c>
      <c r="AX207" s="22">
        <v>559.20397508189137</v>
      </c>
      <c r="AY207" s="22">
        <v>3422.3103383600751</v>
      </c>
      <c r="AZ207" s="22">
        <v>10218.140552281713</v>
      </c>
      <c r="BA207" s="22">
        <v>508934.95625536062</v>
      </c>
      <c r="BB207" s="22">
        <v>42.740562921765395</v>
      </c>
      <c r="BC207" s="22">
        <v>36463.290644405417</v>
      </c>
      <c r="BD207" s="22">
        <v>699538.20985364448</v>
      </c>
    </row>
    <row r="208" spans="1:56" x14ac:dyDescent="0.3">
      <c r="A208" s="23" t="s">
        <v>24</v>
      </c>
      <c r="B208" s="22">
        <v>101.01965912727412</v>
      </c>
      <c r="C208" s="22">
        <v>102.0473955685078</v>
      </c>
      <c r="D208" s="22">
        <v>1235.0467025876128</v>
      </c>
      <c r="E208" s="22">
        <v>167.9005852836444</v>
      </c>
      <c r="F208" s="22">
        <v>0</v>
      </c>
      <c r="G208" s="22">
        <v>13.364648827093957</v>
      </c>
      <c r="H208" s="22">
        <v>0</v>
      </c>
      <c r="I208" s="22">
        <v>69.190135362593153</v>
      </c>
      <c r="J208" s="22">
        <v>276809.4956301598</v>
      </c>
      <c r="K208" s="22">
        <v>23567.250222295155</v>
      </c>
      <c r="L208" s="22">
        <v>0</v>
      </c>
      <c r="M208" s="22">
        <v>0</v>
      </c>
      <c r="N208" s="22">
        <v>113.73294411219291</v>
      </c>
      <c r="O208" s="22">
        <v>29.480496945318414</v>
      </c>
      <c r="P208" s="22">
        <v>7.3962456317764247E-4</v>
      </c>
      <c r="Q208" s="22">
        <v>2.3565709836233601</v>
      </c>
      <c r="R208" s="22">
        <v>924.08136963414722</v>
      </c>
      <c r="S208" s="22">
        <v>4886.6377980911348</v>
      </c>
      <c r="T208" s="22">
        <v>0.68419630849546398</v>
      </c>
      <c r="U208" s="22">
        <v>22.141864214450845</v>
      </c>
      <c r="V208" s="22">
        <v>1443.7474435972711</v>
      </c>
      <c r="W208" s="22">
        <v>15851.644778222078</v>
      </c>
      <c r="X208" s="22">
        <v>2.1238935096994137E-4</v>
      </c>
      <c r="Y208" s="22">
        <v>22.420969451993205</v>
      </c>
      <c r="Z208" s="22">
        <v>0</v>
      </c>
      <c r="AA208" s="22">
        <v>0</v>
      </c>
      <c r="AB208" s="22">
        <v>0.58372516126758478</v>
      </c>
      <c r="AC208" s="22">
        <v>13.272872953380784</v>
      </c>
      <c r="AD208" s="22">
        <v>0</v>
      </c>
      <c r="AE208" s="22">
        <v>24092.812097219579</v>
      </c>
      <c r="AF208" s="22">
        <v>0</v>
      </c>
      <c r="AG208" s="22">
        <v>355.74644224804723</v>
      </c>
      <c r="AH208" s="22">
        <v>5.9802716375865725E-6</v>
      </c>
      <c r="AI208" s="22">
        <v>141.82939115331973</v>
      </c>
      <c r="AJ208" s="22">
        <v>13.303301475136399</v>
      </c>
      <c r="AK208" s="22">
        <v>163.74372336375697</v>
      </c>
      <c r="AL208" s="22">
        <v>47147.521576486273</v>
      </c>
      <c r="AM208" s="22">
        <v>7761.6145536971071</v>
      </c>
      <c r="AN208" s="22">
        <v>27.999323668346946</v>
      </c>
      <c r="AO208" s="22">
        <v>1.7417244761997175</v>
      </c>
      <c r="AP208" s="22">
        <v>8446.6975253612218</v>
      </c>
      <c r="AQ208" s="22">
        <v>0.90558566335848234</v>
      </c>
      <c r="AR208" s="22">
        <v>42.959573231450193</v>
      </c>
      <c r="AS208" s="22">
        <v>12982.696097461831</v>
      </c>
      <c r="AT208" s="22">
        <v>2.5339593252571455</v>
      </c>
      <c r="AU208" s="22">
        <v>1.4468399123193321E-6</v>
      </c>
      <c r="AV208" s="22">
        <v>12.559400332845351</v>
      </c>
      <c r="AW208" s="22">
        <v>8.7813848185063126</v>
      </c>
      <c r="AX208" s="22">
        <v>43029.634087937658</v>
      </c>
      <c r="AY208" s="22">
        <v>100.32365261662403</v>
      </c>
      <c r="AZ208" s="22">
        <v>4003.2036708481592</v>
      </c>
      <c r="BA208" s="22">
        <v>11481.429946757384</v>
      </c>
      <c r="BB208" s="22">
        <v>6466.3765659961382</v>
      </c>
      <c r="BC208" s="22">
        <v>3987.3788063780758</v>
      </c>
      <c r="BD208" s="22">
        <v>495647.89335884445</v>
      </c>
    </row>
    <row r="209" spans="1:56" x14ac:dyDescent="0.3">
      <c r="A209" s="23" t="s">
        <v>25</v>
      </c>
      <c r="B209" s="22">
        <v>0</v>
      </c>
      <c r="C209" s="22">
        <v>0</v>
      </c>
      <c r="D209" s="22">
        <v>0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  <c r="AQ209" s="22"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</row>
    <row r="210" spans="1:56" x14ac:dyDescent="0.3">
      <c r="A210" s="23" t="s">
        <v>26</v>
      </c>
      <c r="B210" s="22">
        <v>0.32483046256522591</v>
      </c>
      <c r="C210" s="22">
        <v>1.0804057183856318E-2</v>
      </c>
      <c r="D210" s="22">
        <v>0.12303251009053542</v>
      </c>
      <c r="E210" s="22">
        <v>1.6334849846467752E-2</v>
      </c>
      <c r="F210" s="22">
        <v>0</v>
      </c>
      <c r="G210" s="22">
        <v>1.4148884899428873E-3</v>
      </c>
      <c r="H210" s="22">
        <v>0</v>
      </c>
      <c r="I210" s="22">
        <v>3.7561419433054188E-3</v>
      </c>
      <c r="J210" s="22">
        <v>11.068257707959553</v>
      </c>
      <c r="K210" s="22">
        <v>2.4951410357038131</v>
      </c>
      <c r="L210" s="22">
        <v>0</v>
      </c>
      <c r="M210" s="22">
        <v>0</v>
      </c>
      <c r="N210" s="22">
        <v>0.39782955086585226</v>
      </c>
      <c r="O210" s="22">
        <v>3.1194336331965044E-3</v>
      </c>
      <c r="P210" s="22">
        <v>5.3079787752680518</v>
      </c>
      <c r="Q210" s="22">
        <v>2.4930451857793059E-4</v>
      </c>
      <c r="R210" s="22">
        <v>8.5585993817510031E-2</v>
      </c>
      <c r="S210" s="22">
        <v>1.0054407009547366</v>
      </c>
      <c r="T210" s="22">
        <v>7.2438358520921284E-5</v>
      </c>
      <c r="U210" s="22">
        <v>2.3442275566620983E-3</v>
      </c>
      <c r="V210" s="22">
        <v>7.7171673219427621</v>
      </c>
      <c r="W210" s="22">
        <v>2.6718488415373473E-3</v>
      </c>
      <c r="X210" s="22">
        <v>0</v>
      </c>
      <c r="Y210" s="22">
        <v>2.3715848172752292E-3</v>
      </c>
      <c r="Z210" s="22">
        <v>1.4917382742548893</v>
      </c>
      <c r="AA210" s="22">
        <v>0</v>
      </c>
      <c r="AB210" s="22">
        <v>0</v>
      </c>
      <c r="AC210" s="22">
        <v>0.44617813745858481</v>
      </c>
      <c r="AD210" s="22">
        <v>0</v>
      </c>
      <c r="AE210" s="22">
        <v>3.7456556306021481E-2</v>
      </c>
      <c r="AF210" s="22">
        <v>0</v>
      </c>
      <c r="AG210" s="22">
        <v>3.7208066843355841E-2</v>
      </c>
      <c r="AH210" s="22">
        <v>0</v>
      </c>
      <c r="AI210" s="22">
        <v>1.3988973885497006E-2</v>
      </c>
      <c r="AJ210" s="22">
        <v>1.4061563712884722E-3</v>
      </c>
      <c r="AK210" s="22">
        <v>0</v>
      </c>
      <c r="AL210" s="22">
        <v>9.0327155027470643E-2</v>
      </c>
      <c r="AM210" s="22">
        <v>0.40362917953696781</v>
      </c>
      <c r="AN210" s="22">
        <v>2.9643479738665308E-3</v>
      </c>
      <c r="AO210" s="22">
        <v>0</v>
      </c>
      <c r="AP210" s="22">
        <v>0.40786624103423924</v>
      </c>
      <c r="AQ210" s="22">
        <v>9.5877649446397258E-5</v>
      </c>
      <c r="AR210" s="22">
        <v>913.97886247878159</v>
      </c>
      <c r="AS210" s="22">
        <v>0.47233003767907272</v>
      </c>
      <c r="AT210" s="22">
        <v>0</v>
      </c>
      <c r="AU210" s="22">
        <v>0</v>
      </c>
      <c r="AV210" s="22">
        <v>1.1654616082146169E-3</v>
      </c>
      <c r="AW210" s="22">
        <v>9.2955611033576776E-4</v>
      </c>
      <c r="AX210" s="22">
        <v>3.7419302393722924E-2</v>
      </c>
      <c r="AY210" s="22">
        <v>11.415932410272461</v>
      </c>
      <c r="AZ210" s="22">
        <v>41.736241443866426</v>
      </c>
      <c r="BA210" s="22">
        <v>0.71724840689490199</v>
      </c>
      <c r="BB210" s="22">
        <v>6.0821884002840387E-2</v>
      </c>
      <c r="BC210" s="22">
        <v>33.47269648824539</v>
      </c>
      <c r="BD210" s="22">
        <v>1033.3949092705541</v>
      </c>
    </row>
    <row r="211" spans="1:56" x14ac:dyDescent="0.3">
      <c r="A211" s="23" t="s">
        <v>27</v>
      </c>
      <c r="B211" s="22">
        <v>5.5315723919534703</v>
      </c>
      <c r="C211" s="22">
        <v>126.3242300956689</v>
      </c>
      <c r="D211" s="22">
        <v>185.39311478675052</v>
      </c>
      <c r="E211" s="22">
        <v>7.9719773786844899</v>
      </c>
      <c r="F211" s="22">
        <v>0</v>
      </c>
      <c r="G211" s="22">
        <v>0.70600360059736322</v>
      </c>
      <c r="H211" s="22">
        <v>0</v>
      </c>
      <c r="I211" s="22">
        <v>645.98395895024953</v>
      </c>
      <c r="J211" s="22">
        <v>5962.4595918720124</v>
      </c>
      <c r="K211" s="22">
        <v>1193.5291285295011</v>
      </c>
      <c r="L211" s="22">
        <v>114.4807853257053</v>
      </c>
      <c r="M211" s="22">
        <v>0</v>
      </c>
      <c r="N211" s="22">
        <v>4.6974833451009808</v>
      </c>
      <c r="O211" s="22">
        <v>180.70931290682708</v>
      </c>
      <c r="P211" s="22">
        <v>12.737876311013288</v>
      </c>
      <c r="Q211" s="22">
        <v>14.490081415761161</v>
      </c>
      <c r="R211" s="22">
        <v>43.584280468651976</v>
      </c>
      <c r="S211" s="22">
        <v>12140.150527335645</v>
      </c>
      <c r="T211" s="22">
        <v>3.466172696721901E-2</v>
      </c>
      <c r="U211" s="22">
        <v>1.1264491094968825</v>
      </c>
      <c r="V211" s="22">
        <v>80.824013366584708</v>
      </c>
      <c r="W211" s="22">
        <v>1.300742541670717</v>
      </c>
      <c r="X211" s="22">
        <v>0.10392610315395527</v>
      </c>
      <c r="Y211" s="22">
        <v>992.51293269364919</v>
      </c>
      <c r="Z211" s="22">
        <v>598.4937259930017</v>
      </c>
      <c r="AA211" s="22">
        <v>0</v>
      </c>
      <c r="AB211" s="22">
        <v>9.4415720068639164</v>
      </c>
      <c r="AC211" s="22">
        <v>0</v>
      </c>
      <c r="AD211" s="22">
        <v>0</v>
      </c>
      <c r="AE211" s="22">
        <v>18.075763518965797</v>
      </c>
      <c r="AF211" s="22">
        <v>0</v>
      </c>
      <c r="AG211" s="22">
        <v>2094.0350597369802</v>
      </c>
      <c r="AH211" s="22">
        <v>2.4263246074146701E-4</v>
      </c>
      <c r="AI211" s="22">
        <v>600.68873998888364</v>
      </c>
      <c r="AJ211" s="22">
        <v>0.70146110088063574</v>
      </c>
      <c r="AK211" s="22">
        <v>807.37481715258059</v>
      </c>
      <c r="AL211" s="22">
        <v>43.625409718960093</v>
      </c>
      <c r="AM211" s="22">
        <v>193.08858876666974</v>
      </c>
      <c r="AN211" s="22">
        <v>61.692030526995268</v>
      </c>
      <c r="AO211" s="22">
        <v>4.3008239626285851</v>
      </c>
      <c r="AP211" s="22">
        <v>454.44707045931415</v>
      </c>
      <c r="AQ211" s="22">
        <v>4.5880295001507143E-2</v>
      </c>
      <c r="AR211" s="22">
        <v>785.2482817541229</v>
      </c>
      <c r="AS211" s="22">
        <v>226.9804863528831</v>
      </c>
      <c r="AT211" s="22">
        <v>240.61879609909039</v>
      </c>
      <c r="AU211" s="22">
        <v>5.8701401792290403E-5</v>
      </c>
      <c r="AV211" s="22">
        <v>531.45811797534884</v>
      </c>
      <c r="AW211" s="22">
        <v>2271.0873245362036</v>
      </c>
      <c r="AX211" s="22">
        <v>17.976253249403339</v>
      </c>
      <c r="AY211" s="22">
        <v>5653.1209242715049</v>
      </c>
      <c r="AZ211" s="22">
        <v>335.29231178042033</v>
      </c>
      <c r="BA211" s="22">
        <v>3930.5587862984926</v>
      </c>
      <c r="BB211" s="22">
        <v>29.080247344362949</v>
      </c>
      <c r="BC211" s="22">
        <v>1612.0782380462847</v>
      </c>
      <c r="BD211" s="22">
        <v>42234.163662525338</v>
      </c>
    </row>
    <row r="212" spans="1:56" x14ac:dyDescent="0.3">
      <c r="A212" s="23" t="s">
        <v>28</v>
      </c>
      <c r="B212" s="22">
        <v>1.4431566354943722E-2</v>
      </c>
      <c r="C212" s="22">
        <v>6602.1340394105355</v>
      </c>
      <c r="D212" s="22">
        <v>56970.822564407201</v>
      </c>
      <c r="E212" s="22">
        <v>2.1971647457010727E-3</v>
      </c>
      <c r="F212" s="22">
        <v>0</v>
      </c>
      <c r="G212" s="22">
        <v>4.5963253557551039E-4</v>
      </c>
      <c r="H212" s="22">
        <v>0</v>
      </c>
      <c r="I212" s="22">
        <v>9.8744512970227003</v>
      </c>
      <c r="J212" s="22">
        <v>1.5747513306388443</v>
      </c>
      <c r="K212" s="22">
        <v>7.6503889566645186E-3</v>
      </c>
      <c r="L212" s="22">
        <v>0</v>
      </c>
      <c r="M212" s="22">
        <v>1.217022757865327</v>
      </c>
      <c r="N212" s="22">
        <v>27.292913385343212</v>
      </c>
      <c r="O212" s="22">
        <v>11.016792886338417</v>
      </c>
      <c r="P212" s="22">
        <v>0.26928759924265172</v>
      </c>
      <c r="Q212" s="22">
        <v>29.336785541594082</v>
      </c>
      <c r="R212" s="22">
        <v>18587.566554822944</v>
      </c>
      <c r="S212" s="22">
        <v>29723.91846275824</v>
      </c>
      <c r="T212" s="22">
        <v>1.1079452698998928E-2</v>
      </c>
      <c r="U212" s="22">
        <v>233.78087284265359</v>
      </c>
      <c r="V212" s="22">
        <v>15.746687099852355</v>
      </c>
      <c r="W212" s="22">
        <v>3.1577789185039666</v>
      </c>
      <c r="X212" s="22">
        <v>1.3419234778334343E-4</v>
      </c>
      <c r="Y212" s="22">
        <v>83.361581360842735</v>
      </c>
      <c r="Z212" s="22">
        <v>0.11820610961403435</v>
      </c>
      <c r="AA212" s="22">
        <v>0</v>
      </c>
      <c r="AB212" s="22">
        <v>8.9769122898796988E-5</v>
      </c>
      <c r="AC212" s="22">
        <v>8.5470916966396185E-5</v>
      </c>
      <c r="AD212" s="22">
        <v>0</v>
      </c>
      <c r="AE212" s="22">
        <v>1.1117426207386078E-3</v>
      </c>
      <c r="AF212" s="22">
        <v>0</v>
      </c>
      <c r="AG212" s="22">
        <v>3.2953630294657712</v>
      </c>
      <c r="AH212" s="22">
        <v>3.7784695313818145E-6</v>
      </c>
      <c r="AI212" s="22">
        <v>43134.807646194968</v>
      </c>
      <c r="AJ212" s="22">
        <v>2.673938326568096E-4</v>
      </c>
      <c r="AK212" s="22">
        <v>77.081144916731517</v>
      </c>
      <c r="AL212" s="22">
        <v>6.6172730049183478E-3</v>
      </c>
      <c r="AM212" s="22">
        <v>1.6323477206327043E-3</v>
      </c>
      <c r="AN212" s="22">
        <v>3.8272946921240885</v>
      </c>
      <c r="AO212" s="22">
        <v>670.0201282819379</v>
      </c>
      <c r="AP212" s="22">
        <v>1.7162688887806016E-3</v>
      </c>
      <c r="AQ212" s="22">
        <v>22.321859786823939</v>
      </c>
      <c r="AR212" s="22">
        <v>9.4529855095274069</v>
      </c>
      <c r="AS212" s="22">
        <v>5.978130421514319E-3</v>
      </c>
      <c r="AT212" s="22">
        <v>3.1182499221551676E-6</v>
      </c>
      <c r="AU212" s="22">
        <v>9.1414585436656808E-7</v>
      </c>
      <c r="AV212" s="22">
        <v>2.222009691018445</v>
      </c>
      <c r="AW212" s="22">
        <v>99.066130758884768</v>
      </c>
      <c r="AX212" s="22">
        <v>6.2719849280644402E-4</v>
      </c>
      <c r="AY212" s="22">
        <v>38.658828556965922</v>
      </c>
      <c r="AZ212" s="22">
        <v>16.601039752751976</v>
      </c>
      <c r="BA212" s="22">
        <v>15.118382882419892</v>
      </c>
      <c r="BB212" s="22">
        <v>0</v>
      </c>
      <c r="BC212" s="22">
        <v>393.93439432749915</v>
      </c>
      <c r="BD212" s="22">
        <v>156787.65004671313</v>
      </c>
    </row>
    <row r="213" spans="1:56" x14ac:dyDescent="0.3">
      <c r="A213" s="23" t="s">
        <v>29</v>
      </c>
      <c r="B213" s="22">
        <v>19525.933104159863</v>
      </c>
      <c r="C213" s="22">
        <v>1.6818351922295247</v>
      </c>
      <c r="D213" s="22">
        <v>36.31369351285845</v>
      </c>
      <c r="E213" s="22">
        <v>11.282307899992393</v>
      </c>
      <c r="F213" s="22">
        <v>0</v>
      </c>
      <c r="G213" s="22">
        <v>0.33756523037455582</v>
      </c>
      <c r="H213" s="22">
        <v>0</v>
      </c>
      <c r="I213" s="22">
        <v>5959.0990785477743</v>
      </c>
      <c r="J213" s="22">
        <v>5466.1732855093414</v>
      </c>
      <c r="K213" s="22">
        <v>373.32866899924312</v>
      </c>
      <c r="L213" s="22">
        <v>0</v>
      </c>
      <c r="M213" s="22">
        <v>0</v>
      </c>
      <c r="N213" s="22">
        <v>0.36993118225709998</v>
      </c>
      <c r="O213" s="22">
        <v>3.2453337993902127</v>
      </c>
      <c r="P213" s="22">
        <v>0.13916822678422594</v>
      </c>
      <c r="Q213" s="22">
        <v>0.38101577140558524</v>
      </c>
      <c r="R213" s="22">
        <v>8240.0520046464171</v>
      </c>
      <c r="S213" s="22">
        <v>111652.00550565809</v>
      </c>
      <c r="T213" s="22">
        <v>1.0401497658505782E-2</v>
      </c>
      <c r="U213" s="22">
        <v>0.35857925134164204</v>
      </c>
      <c r="V213" s="22">
        <v>15956.618848810645</v>
      </c>
      <c r="W213" s="22">
        <v>2080.9994973328326</v>
      </c>
      <c r="X213" s="22">
        <v>3.996331494907393E-2</v>
      </c>
      <c r="Y213" s="22">
        <v>22.9901461053988</v>
      </c>
      <c r="Z213" s="22">
        <v>272901.83131327253</v>
      </c>
      <c r="AA213" s="22">
        <v>0</v>
      </c>
      <c r="AB213" s="22">
        <v>3.5497373560112976E-2</v>
      </c>
      <c r="AC213" s="22">
        <v>4.1373735397035949</v>
      </c>
      <c r="AD213" s="22">
        <v>0</v>
      </c>
      <c r="AE213" s="22">
        <v>0</v>
      </c>
      <c r="AF213" s="22">
        <v>0</v>
      </c>
      <c r="AG213" s="22">
        <v>1197.3138913141977</v>
      </c>
      <c r="AH213" s="22">
        <v>1.1252517032631728E-3</v>
      </c>
      <c r="AI213" s="22">
        <v>35420.011872051124</v>
      </c>
      <c r="AJ213" s="22">
        <v>20.503679243685987</v>
      </c>
      <c r="AK213" s="22">
        <v>3.38869350871841</v>
      </c>
      <c r="AL213" s="22">
        <v>2390.7553450908895</v>
      </c>
      <c r="AM213" s="22">
        <v>1108.9209908274661</v>
      </c>
      <c r="AN213" s="22">
        <v>0.50125586352979079</v>
      </c>
      <c r="AO213" s="22">
        <v>6.6607664363641406E-2</v>
      </c>
      <c r="AP213" s="22">
        <v>149.64482655265243</v>
      </c>
      <c r="AQ213" s="22">
        <v>1.3780508446611337E-2</v>
      </c>
      <c r="AR213" s="22">
        <v>3.6413866742686101</v>
      </c>
      <c r="AS213" s="22">
        <v>5171.0934326692432</v>
      </c>
      <c r="AT213" s="22">
        <v>9.2863420148373097E-4</v>
      </c>
      <c r="AU213" s="22">
        <v>2.7223831530560628E-4</v>
      </c>
      <c r="AV213" s="22">
        <v>0.33701633207097087</v>
      </c>
      <c r="AW213" s="22">
        <v>0.41983400361520617</v>
      </c>
      <c r="AX213" s="22">
        <v>2829.5627435725532</v>
      </c>
      <c r="AY213" s="22">
        <v>100234.72508237875</v>
      </c>
      <c r="AZ213" s="22">
        <v>138.85280075688428</v>
      </c>
      <c r="BA213" s="22">
        <v>786099.66224099009</v>
      </c>
      <c r="BB213" s="22">
        <v>7667.1292695835618</v>
      </c>
      <c r="BC213" s="22">
        <v>36551.587695129252</v>
      </c>
      <c r="BD213" s="22">
        <v>1421225.498889674</v>
      </c>
    </row>
    <row r="214" spans="1:56" x14ac:dyDescent="0.3">
      <c r="A214" s="23" t="s">
        <v>30</v>
      </c>
      <c r="B214" s="22">
        <v>0</v>
      </c>
      <c r="C214" s="22">
        <v>1.6490980789400216E-5</v>
      </c>
      <c r="D214" s="22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8.9800919607928765E-6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0.27370792947975225</v>
      </c>
      <c r="Z214" s="22">
        <v>1.5475218916922537E-4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  <c r="AQ214" s="22"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6.0240182693534754</v>
      </c>
      <c r="BD214" s="22">
        <v>6.2979064220951475</v>
      </c>
    </row>
    <row r="215" spans="1:56" x14ac:dyDescent="0.3">
      <c r="A215" s="25" t="s">
        <v>31</v>
      </c>
      <c r="B215" s="22">
        <v>0.14850142708195804</v>
      </c>
      <c r="C215" s="22">
        <v>1.5854841178135716E-2</v>
      </c>
      <c r="D215" s="22">
        <v>0.20914619618572419</v>
      </c>
      <c r="E215" s="22">
        <v>5.5035171412025692E-2</v>
      </c>
      <c r="F215" s="22">
        <v>0</v>
      </c>
      <c r="G215" s="22">
        <v>5.0794855310006401E-3</v>
      </c>
      <c r="H215" s="22">
        <v>0</v>
      </c>
      <c r="I215" s="22">
        <v>86.205943397722891</v>
      </c>
      <c r="J215" s="22">
        <v>12.418146438234633</v>
      </c>
      <c r="K215" s="22">
        <v>2.9070316445736371</v>
      </c>
      <c r="L215" s="22">
        <v>0</v>
      </c>
      <c r="M215" s="22">
        <v>0</v>
      </c>
      <c r="N215" s="22">
        <v>4.6127705725459382E-3</v>
      </c>
      <c r="O215" s="22">
        <v>1.403556791586338E-2</v>
      </c>
      <c r="P215" s="22">
        <v>3.5580289357526212E-3</v>
      </c>
      <c r="Q215" s="22">
        <v>9.1155365618932217E-3</v>
      </c>
      <c r="R215" s="22">
        <v>19281.358900510997</v>
      </c>
      <c r="S215" s="22">
        <v>1.0926685503436313</v>
      </c>
      <c r="T215" s="22">
        <v>8.4135678623401295E-5</v>
      </c>
      <c r="U215" s="22">
        <v>3.284446434640194E-3</v>
      </c>
      <c r="V215" s="22">
        <v>0.28070789135324942</v>
      </c>
      <c r="W215" s="22">
        <v>5.7430989507108558E-3</v>
      </c>
      <c r="X215" s="22">
        <v>1.0217176308343753E-3</v>
      </c>
      <c r="Y215" s="22">
        <v>2.1478919609974646E-2</v>
      </c>
      <c r="Z215" s="22">
        <v>1.5146949098452509</v>
      </c>
      <c r="AA215" s="22">
        <v>0</v>
      </c>
      <c r="AB215" s="22">
        <v>7.5247967745954475E-4</v>
      </c>
      <c r="AC215" s="22">
        <v>1.6504678451319168E-2</v>
      </c>
      <c r="AD215" s="22">
        <v>0</v>
      </c>
      <c r="AE215" s="22">
        <v>41.288136868652643</v>
      </c>
      <c r="AF215" s="22">
        <v>0</v>
      </c>
      <c r="AG215" s="22">
        <v>0</v>
      </c>
      <c r="AH215" s="22">
        <v>2.8768622067900697E-5</v>
      </c>
      <c r="AI215" s="22">
        <v>0.29484326106856251</v>
      </c>
      <c r="AJ215" s="22">
        <v>1.6666451553624961E-2</v>
      </c>
      <c r="AK215" s="22">
        <v>1.6244096034524987E-2</v>
      </c>
      <c r="AL215" s="22">
        <v>1.1834687407283899</v>
      </c>
      <c r="AM215" s="22">
        <v>4.6043380983708309</v>
      </c>
      <c r="AN215" s="22">
        <v>5.3759029710461828E-3</v>
      </c>
      <c r="AO215" s="22">
        <v>1.7029174160290211E-3</v>
      </c>
      <c r="AP215" s="22">
        <v>0.47783089172219678</v>
      </c>
      <c r="AQ215" s="22">
        <v>1.1170097139851084E-4</v>
      </c>
      <c r="AR215" s="22">
        <v>8.1686836177983835E-2</v>
      </c>
      <c r="AS215" s="22">
        <v>0.58421560732314204</v>
      </c>
      <c r="AT215" s="22">
        <v>2.374182265562321E-5</v>
      </c>
      <c r="AU215" s="22">
        <v>6.9601505002985557E-6</v>
      </c>
      <c r="AV215" s="22">
        <v>4.9516425820121617</v>
      </c>
      <c r="AW215" s="22">
        <v>8.4008027747787175E-3</v>
      </c>
      <c r="AX215" s="22">
        <v>9.5637261593156581E-2</v>
      </c>
      <c r="AY215" s="22">
        <v>1.7219967074416222E-2</v>
      </c>
      <c r="AZ215" s="22">
        <v>0.64746757221841056</v>
      </c>
      <c r="BA215" s="22">
        <v>2969.4177494849223</v>
      </c>
      <c r="BB215" s="22">
        <v>6.7916181912633003E-2</v>
      </c>
      <c r="BC215" s="22">
        <v>172.36186239059322</v>
      </c>
      <c r="BD215" s="22">
        <v>22582.414478931587</v>
      </c>
    </row>
    <row r="216" spans="1:56" x14ac:dyDescent="0.3">
      <c r="A216" s="23" t="s">
        <v>32</v>
      </c>
      <c r="B216" s="22">
        <v>0</v>
      </c>
      <c r="C216" s="22">
        <v>0</v>
      </c>
      <c r="D216" s="22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</row>
    <row r="217" spans="1:56" x14ac:dyDescent="0.3">
      <c r="A217" s="23" t="s">
        <v>33</v>
      </c>
      <c r="B217" s="22">
        <v>216.57826939728162</v>
      </c>
      <c r="C217" s="22">
        <v>60034.635857220819</v>
      </c>
      <c r="D217" s="22">
        <v>231150.48271485991</v>
      </c>
      <c r="E217" s="22">
        <v>229.37520971904868</v>
      </c>
      <c r="F217" s="22">
        <v>0</v>
      </c>
      <c r="G217" s="22">
        <v>1284.5082600403068</v>
      </c>
      <c r="H217" s="22">
        <v>0</v>
      </c>
      <c r="I217" s="22">
        <v>2062.1996509175779</v>
      </c>
      <c r="J217" s="22">
        <v>22776.272235474695</v>
      </c>
      <c r="K217" s="22">
        <v>3484.1945220640278</v>
      </c>
      <c r="L217" s="22">
        <v>4003.3841428939991</v>
      </c>
      <c r="M217" s="22">
        <v>9495.375292858811</v>
      </c>
      <c r="N217" s="22">
        <v>25295.050040144859</v>
      </c>
      <c r="O217" s="22">
        <v>10108.513859265484</v>
      </c>
      <c r="P217" s="22">
        <v>6571.8406170246826</v>
      </c>
      <c r="Q217" s="22">
        <v>9433.2193364767245</v>
      </c>
      <c r="R217" s="22">
        <v>595862.8240875093</v>
      </c>
      <c r="S217" s="22">
        <v>1546490.2382803359</v>
      </c>
      <c r="T217" s="22">
        <v>4428.7147063649545</v>
      </c>
      <c r="U217" s="22">
        <v>58292.323581402561</v>
      </c>
      <c r="V217" s="22">
        <v>488.60576485509546</v>
      </c>
      <c r="W217" s="22">
        <v>1034.7315922922728</v>
      </c>
      <c r="X217" s="22">
        <v>3274.9283159551846</v>
      </c>
      <c r="Y217" s="22">
        <v>174657.33848071122</v>
      </c>
      <c r="Z217" s="22">
        <v>7182.2849599374458</v>
      </c>
      <c r="AA217" s="22">
        <v>0</v>
      </c>
      <c r="AB217" s="22">
        <v>244.11043156354509</v>
      </c>
      <c r="AC217" s="22">
        <v>2217.5988329669844</v>
      </c>
      <c r="AD217" s="22">
        <v>82928.654091899851</v>
      </c>
      <c r="AE217" s="22">
        <v>144.10372869764177</v>
      </c>
      <c r="AF217" s="22">
        <v>4993.5225777870028</v>
      </c>
      <c r="AG217" s="22">
        <v>125.73272674954701</v>
      </c>
      <c r="AH217" s="22">
        <v>7.772111573748293E-4</v>
      </c>
      <c r="AI217" s="22">
        <v>0</v>
      </c>
      <c r="AJ217" s="22">
        <v>13.734548253741471</v>
      </c>
      <c r="AK217" s="22">
        <v>1908.8346336738166</v>
      </c>
      <c r="AL217" s="22">
        <v>5167.3757156199563</v>
      </c>
      <c r="AM217" s="22">
        <v>652.88382338913641</v>
      </c>
      <c r="AN217" s="22">
        <v>28865.450415290972</v>
      </c>
      <c r="AO217" s="22">
        <v>31666.440524982332</v>
      </c>
      <c r="AP217" s="22">
        <v>1524.1837904393726</v>
      </c>
      <c r="AQ217" s="22">
        <v>3993.4764252391637</v>
      </c>
      <c r="AR217" s="22">
        <v>2196.3657127022034</v>
      </c>
      <c r="AS217" s="22">
        <v>1610.0983153286165</v>
      </c>
      <c r="AT217" s="22">
        <v>5069.7875348665802</v>
      </c>
      <c r="AU217" s="22">
        <v>1.8803495742939416E-4</v>
      </c>
      <c r="AV217" s="22">
        <v>73387.054278407348</v>
      </c>
      <c r="AW217" s="22">
        <v>44020.681583776794</v>
      </c>
      <c r="AX217" s="22">
        <v>4170.0810502104714</v>
      </c>
      <c r="AY217" s="22">
        <v>96611.809354514029</v>
      </c>
      <c r="AZ217" s="22">
        <v>496468.13071887504</v>
      </c>
      <c r="BA217" s="22">
        <v>10800.887013256906</v>
      </c>
      <c r="BB217" s="22">
        <v>538.65055499807295</v>
      </c>
      <c r="BC217" s="22">
        <v>53944.491933491809</v>
      </c>
      <c r="BD217" s="22">
        <v>3731121.7610599492</v>
      </c>
    </row>
    <row r="218" spans="1:56" x14ac:dyDescent="0.3">
      <c r="A218" s="23" t="s">
        <v>34</v>
      </c>
      <c r="B218" s="22">
        <v>749.08097387858959</v>
      </c>
      <c r="C218" s="22">
        <v>0</v>
      </c>
      <c r="D218" s="22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7.5986188066702214</v>
      </c>
      <c r="X218" s="22">
        <v>0</v>
      </c>
      <c r="Y218" s="22">
        <v>0</v>
      </c>
      <c r="Z218" s="22">
        <v>0</v>
      </c>
      <c r="AA218" s="22">
        <v>0.43037244154709531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  <c r="AQ218" s="22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173.24110453502215</v>
      </c>
      <c r="AW218" s="22">
        <v>0</v>
      </c>
      <c r="AX218" s="22">
        <v>12.570268910993835</v>
      </c>
      <c r="AY218" s="22">
        <v>0</v>
      </c>
      <c r="AZ218" s="22">
        <v>3.6712774583587344</v>
      </c>
      <c r="BA218" s="22">
        <v>20.671760176245961</v>
      </c>
      <c r="BB218" s="22">
        <v>12.068939005965854</v>
      </c>
      <c r="BC218" s="22">
        <v>506.15655509823239</v>
      </c>
      <c r="BD218" s="22">
        <v>1485.4898703116257</v>
      </c>
    </row>
    <row r="219" spans="1:56" x14ac:dyDescent="0.3">
      <c r="A219" s="23" t="s">
        <v>35</v>
      </c>
      <c r="B219" s="22">
        <v>5.6703923923353229E-6</v>
      </c>
      <c r="C219" s="22">
        <v>8.9693424094483179E-2</v>
      </c>
      <c r="D219" s="22">
        <v>1.3886952517494679E-5</v>
      </c>
      <c r="E219" s="22">
        <v>4.0742709903263501E-6</v>
      </c>
      <c r="F219" s="22">
        <v>0</v>
      </c>
      <c r="G219" s="22">
        <v>0</v>
      </c>
      <c r="H219" s="22">
        <v>0</v>
      </c>
      <c r="I219" s="22">
        <v>2.2373900904164774E-3</v>
      </c>
      <c r="J219" s="22">
        <v>1.7711331825713229E-5</v>
      </c>
      <c r="K219" s="22">
        <v>1.2711879335963342E-5</v>
      </c>
      <c r="L219" s="22">
        <v>0</v>
      </c>
      <c r="M219" s="22">
        <v>0</v>
      </c>
      <c r="N219" s="22">
        <v>0.22655611627834346</v>
      </c>
      <c r="O219" s="22">
        <v>2.4849430034774511</v>
      </c>
      <c r="P219" s="22">
        <v>1.831372685696629</v>
      </c>
      <c r="Q219" s="22">
        <v>0.19024019005328927</v>
      </c>
      <c r="R219" s="22">
        <v>3.5737444172528653E-5</v>
      </c>
      <c r="S219" s="22">
        <v>2.7651259204379617</v>
      </c>
      <c r="T219" s="22">
        <v>2.0210602420899719</v>
      </c>
      <c r="U219" s="22">
        <v>0</v>
      </c>
      <c r="V219" s="22">
        <v>7.2395236684859201</v>
      </c>
      <c r="W219" s="22">
        <v>0</v>
      </c>
      <c r="X219" s="22">
        <v>0</v>
      </c>
      <c r="Y219" s="22">
        <v>0.1473187432238974</v>
      </c>
      <c r="Z219" s="22">
        <v>1.0693297748655137</v>
      </c>
      <c r="AA219" s="22">
        <v>0</v>
      </c>
      <c r="AB219" s="22">
        <v>0.23471930491240997</v>
      </c>
      <c r="AC219" s="22">
        <v>0.2834171260882441</v>
      </c>
      <c r="AD219" s="22">
        <v>0</v>
      </c>
      <c r="AE219" s="22">
        <v>2.1164473145983245E-5</v>
      </c>
      <c r="AF219" s="22">
        <v>0</v>
      </c>
      <c r="AG219" s="22">
        <v>5.2660423192647733E-4</v>
      </c>
      <c r="AH219" s="22">
        <v>0</v>
      </c>
      <c r="AI219" s="22">
        <v>0.46330372283788751</v>
      </c>
      <c r="AJ219" s="22">
        <v>2.6518036653938634E-6</v>
      </c>
      <c r="AK219" s="22">
        <v>0</v>
      </c>
      <c r="AL219" s="22">
        <v>2.9081156171647055E-6</v>
      </c>
      <c r="AM219" s="22">
        <v>0</v>
      </c>
      <c r="AN219" s="22">
        <v>3.3215888235751567</v>
      </c>
      <c r="AO219" s="22">
        <v>0</v>
      </c>
      <c r="AP219" s="22">
        <v>5.3875780143653178E-2</v>
      </c>
      <c r="AQ219" s="22">
        <v>0</v>
      </c>
      <c r="AR219" s="22">
        <v>5.6558107712236558E-2</v>
      </c>
      <c r="AS219" s="22">
        <v>2.2895531142350496E-6</v>
      </c>
      <c r="AT219" s="22">
        <v>0</v>
      </c>
      <c r="AU219" s="22">
        <v>0</v>
      </c>
      <c r="AV219" s="22">
        <v>0.20534287850296939</v>
      </c>
      <c r="AW219" s="22">
        <v>7.9882406068606135</v>
      </c>
      <c r="AX219" s="22">
        <v>9.9648743019448406E-6</v>
      </c>
      <c r="AY219" s="22">
        <v>0.11939360097253271</v>
      </c>
      <c r="AZ219" s="22">
        <v>0.2272809600664164</v>
      </c>
      <c r="BA219" s="22">
        <v>0.57938112908788619</v>
      </c>
      <c r="BB219" s="22">
        <v>0</v>
      </c>
      <c r="BC219" s="22">
        <v>27.726677654711114</v>
      </c>
      <c r="BD219" s="22">
        <v>59.327836229588009</v>
      </c>
    </row>
    <row r="220" spans="1:56" x14ac:dyDescent="0.3">
      <c r="A220" s="23" t="s">
        <v>361</v>
      </c>
      <c r="B220" s="22">
        <v>5944.9091826236263</v>
      </c>
      <c r="C220" s="22">
        <v>20906.303740932646</v>
      </c>
      <c r="D220" s="22">
        <v>2203.7701062776232</v>
      </c>
      <c r="E220" s="22">
        <v>365.32967026139767</v>
      </c>
      <c r="F220" s="22">
        <v>0</v>
      </c>
      <c r="G220" s="22">
        <v>10.512839541396573</v>
      </c>
      <c r="H220" s="22">
        <v>0</v>
      </c>
      <c r="I220" s="22">
        <v>7569.5504482630186</v>
      </c>
      <c r="J220" s="22">
        <v>539405.53666723869</v>
      </c>
      <c r="K220" s="22">
        <v>17925.54627365026</v>
      </c>
      <c r="L220" s="22">
        <v>1733.821693869198</v>
      </c>
      <c r="M220" s="22">
        <v>0</v>
      </c>
      <c r="N220" s="22">
        <v>37718.099887035351</v>
      </c>
      <c r="O220" s="22">
        <v>35.810061596019132</v>
      </c>
      <c r="P220" s="22">
        <v>306.59800378465928</v>
      </c>
      <c r="Q220" s="22">
        <v>89.57775835196415</v>
      </c>
      <c r="R220" s="22">
        <v>17848.090602394885</v>
      </c>
      <c r="S220" s="22">
        <v>90895.489429721405</v>
      </c>
      <c r="T220" s="22">
        <v>41.922908717519938</v>
      </c>
      <c r="U220" s="22">
        <v>463.98838869401322</v>
      </c>
      <c r="V220" s="22">
        <v>56171.270075804627</v>
      </c>
      <c r="W220" s="22">
        <v>6386.0274499304633</v>
      </c>
      <c r="X220" s="22">
        <v>0.10257096116897374</v>
      </c>
      <c r="Y220" s="22">
        <v>17511.831622967788</v>
      </c>
      <c r="Z220" s="22">
        <v>80462.662625958415</v>
      </c>
      <c r="AA220" s="22">
        <v>0</v>
      </c>
      <c r="AB220" s="22">
        <v>0.51235439826275553</v>
      </c>
      <c r="AC220" s="22">
        <v>2259.2550817483921</v>
      </c>
      <c r="AD220" s="22">
        <v>4446.1549814660129</v>
      </c>
      <c r="AE220" s="22">
        <v>4801.3074279064531</v>
      </c>
      <c r="AF220" s="22">
        <v>165.14009588523362</v>
      </c>
      <c r="AG220" s="22">
        <v>4144.9218638207431</v>
      </c>
      <c r="AH220" s="22">
        <v>2.8881024736763746E-3</v>
      </c>
      <c r="AI220" s="22">
        <v>57491.36476361088</v>
      </c>
      <c r="AJ220" s="22">
        <v>52.851399165217344</v>
      </c>
      <c r="AK220" s="22">
        <v>0.44797570370855844</v>
      </c>
      <c r="AL220" s="22">
        <v>0</v>
      </c>
      <c r="AM220" s="22">
        <v>14858.075905729072</v>
      </c>
      <c r="AN220" s="22">
        <v>7078.9856266054085</v>
      </c>
      <c r="AO220" s="22">
        <v>5013.2671176515632</v>
      </c>
      <c r="AP220" s="22">
        <v>23633.759795211416</v>
      </c>
      <c r="AQ220" s="22">
        <v>842.49398963817748</v>
      </c>
      <c r="AR220" s="22">
        <v>177.07193545756576</v>
      </c>
      <c r="AS220" s="22">
        <v>41589.968621697335</v>
      </c>
      <c r="AT220" s="22">
        <v>2.38345849792363E-3</v>
      </c>
      <c r="AU220" s="22">
        <v>2207.7416189506216</v>
      </c>
      <c r="AV220" s="22">
        <v>895.2177355963571</v>
      </c>
      <c r="AW220" s="22">
        <v>10.102723545464691</v>
      </c>
      <c r="AX220" s="22">
        <v>26143.95361091114</v>
      </c>
      <c r="AY220" s="22">
        <v>141578.5977239768</v>
      </c>
      <c r="AZ220" s="22">
        <v>3306.3790241480965</v>
      </c>
      <c r="BA220" s="22">
        <v>15402.160435631127</v>
      </c>
      <c r="BB220" s="22">
        <v>240320.52845306293</v>
      </c>
      <c r="BC220" s="22">
        <v>17832.187771408353</v>
      </c>
      <c r="BD220" s="22">
        <v>1518249.2053130639</v>
      </c>
    </row>
    <row r="221" spans="1:56" x14ac:dyDescent="0.3">
      <c r="A221" s="23" t="s">
        <v>36</v>
      </c>
      <c r="B221" s="22">
        <v>1131.4380632241011</v>
      </c>
      <c r="C221" s="22">
        <v>37.180169187418542</v>
      </c>
      <c r="D221" s="22">
        <v>2228.4120200885354</v>
      </c>
      <c r="E221" s="22">
        <v>46.043626473337092</v>
      </c>
      <c r="F221" s="22">
        <v>0</v>
      </c>
      <c r="G221" s="22">
        <v>4.0442830711645321</v>
      </c>
      <c r="H221" s="22">
        <v>0</v>
      </c>
      <c r="I221" s="22">
        <v>2684.9822933233077</v>
      </c>
      <c r="J221" s="22">
        <v>34549.892000850188</v>
      </c>
      <c r="K221" s="22">
        <v>6922.5061452265336</v>
      </c>
      <c r="L221" s="22">
        <v>0</v>
      </c>
      <c r="M221" s="22">
        <v>0</v>
      </c>
      <c r="N221" s="22">
        <v>5.4386736266361453</v>
      </c>
      <c r="O221" s="22">
        <v>8.7483439323778569</v>
      </c>
      <c r="P221" s="22">
        <v>0.12226150808413222</v>
      </c>
      <c r="Q221" s="22">
        <v>4.476807600159102</v>
      </c>
      <c r="R221" s="22">
        <v>4942.1930605124617</v>
      </c>
      <c r="S221" s="22">
        <v>3032.6679031559293</v>
      </c>
      <c r="T221" s="22">
        <v>0.20101106967271332</v>
      </c>
      <c r="U221" s="22">
        <v>6.5243578371823165</v>
      </c>
      <c r="V221" s="22">
        <v>394.93863135209779</v>
      </c>
      <c r="W221" s="22">
        <v>7.5048914964643405</v>
      </c>
      <c r="X221" s="22">
        <v>112.99289808713964</v>
      </c>
      <c r="Y221" s="22">
        <v>1603.7395086909512</v>
      </c>
      <c r="Z221" s="22">
        <v>678282.94454663573</v>
      </c>
      <c r="AA221" s="22">
        <v>0</v>
      </c>
      <c r="AB221" s="22">
        <v>0.19484280067397147</v>
      </c>
      <c r="AC221" s="22">
        <v>4.0308999565811785</v>
      </c>
      <c r="AD221" s="22">
        <v>0</v>
      </c>
      <c r="AE221" s="22">
        <v>241.50267911884208</v>
      </c>
      <c r="AF221" s="22">
        <v>0</v>
      </c>
      <c r="AG221" s="22">
        <v>77230.490761697118</v>
      </c>
      <c r="AH221" s="22">
        <v>9.8855157814504383E-4</v>
      </c>
      <c r="AI221" s="22">
        <v>273.99765062827709</v>
      </c>
      <c r="AJ221" s="22">
        <v>4.0777881194242118</v>
      </c>
      <c r="AK221" s="22">
        <v>0.25217142371711299</v>
      </c>
      <c r="AL221" s="22">
        <v>381.15914037718716</v>
      </c>
      <c r="AM221" s="22">
        <v>0</v>
      </c>
      <c r="AN221" s="22">
        <v>42.999348530497436</v>
      </c>
      <c r="AO221" s="22">
        <v>5.8515896072217126E-2</v>
      </c>
      <c r="AP221" s="22">
        <v>1587.8773744272551</v>
      </c>
      <c r="AQ221" s="22">
        <v>0.26606508134484136</v>
      </c>
      <c r="AR221" s="22">
        <v>87.432704743550872</v>
      </c>
      <c r="AS221" s="22">
        <v>1557.0588666720689</v>
      </c>
      <c r="AT221" s="22">
        <v>8.1581996519893582E-4</v>
      </c>
      <c r="AU221" s="22">
        <v>2.3916570438992996E-4</v>
      </c>
      <c r="AV221" s="22">
        <v>2251.0734597135042</v>
      </c>
      <c r="AW221" s="22">
        <v>21.85270570043815</v>
      </c>
      <c r="AX221" s="22">
        <v>1891.5294342878708</v>
      </c>
      <c r="AY221" s="22">
        <v>160.3563912261709</v>
      </c>
      <c r="AZ221" s="22">
        <v>5751.8448377473615</v>
      </c>
      <c r="BA221" s="22">
        <v>29544.869803190926</v>
      </c>
      <c r="BB221" s="22">
        <v>169.39647682246741</v>
      </c>
      <c r="BC221" s="22">
        <v>2948.2746535802839</v>
      </c>
      <c r="BD221" s="22">
        <v>860157.59011222795</v>
      </c>
    </row>
    <row r="222" spans="1:56" x14ac:dyDescent="0.3">
      <c r="A222" s="23" t="s">
        <v>37</v>
      </c>
      <c r="B222" s="22">
        <v>14.964484174942115</v>
      </c>
      <c r="C222" s="22">
        <v>278.83202432589252</v>
      </c>
      <c r="D222" s="22">
        <v>1146.7229586227365</v>
      </c>
      <c r="E222" s="22">
        <v>33.374096599671951</v>
      </c>
      <c r="F222" s="22">
        <v>0</v>
      </c>
      <c r="G222" s="22">
        <v>344.53154475852506</v>
      </c>
      <c r="H222" s="22">
        <v>0</v>
      </c>
      <c r="I222" s="22">
        <v>16.296485189331037</v>
      </c>
      <c r="J222" s="22">
        <v>996.73274293968063</v>
      </c>
      <c r="K222" s="22">
        <v>84.668690518320304</v>
      </c>
      <c r="L222" s="22">
        <v>19.702083280944308</v>
      </c>
      <c r="M222" s="22">
        <v>10586.46796495546</v>
      </c>
      <c r="N222" s="22">
        <v>1063.8974104486094</v>
      </c>
      <c r="O222" s="22">
        <v>103.37645482107811</v>
      </c>
      <c r="P222" s="22">
        <v>1512.7643303146563</v>
      </c>
      <c r="Q222" s="22">
        <v>816.59444949451063</v>
      </c>
      <c r="R222" s="22">
        <v>1877.5820527994958</v>
      </c>
      <c r="S222" s="22">
        <v>20423.160556169216</v>
      </c>
      <c r="T222" s="22">
        <v>462.83096073527798</v>
      </c>
      <c r="U222" s="22">
        <v>1796.3977645599111</v>
      </c>
      <c r="V222" s="22">
        <v>243.68620471923776</v>
      </c>
      <c r="W222" s="22">
        <v>9.0730451169658458E-2</v>
      </c>
      <c r="X222" s="22">
        <v>2.5831629924827171</v>
      </c>
      <c r="Y222" s="22">
        <v>2953.1025464696249</v>
      </c>
      <c r="Z222" s="22">
        <v>67.901074531918226</v>
      </c>
      <c r="AA222" s="22">
        <v>0</v>
      </c>
      <c r="AB222" s="22">
        <v>29.203339170907288</v>
      </c>
      <c r="AC222" s="22">
        <v>31.364770411145365</v>
      </c>
      <c r="AD222" s="22">
        <v>207.03072280184546</v>
      </c>
      <c r="AE222" s="22">
        <v>6.5585362406958261</v>
      </c>
      <c r="AF222" s="22">
        <v>0.1197472191473916</v>
      </c>
      <c r="AG222" s="22">
        <v>4.3088864682126884</v>
      </c>
      <c r="AH222" s="22">
        <v>1.2504017110569332E-6</v>
      </c>
      <c r="AI222" s="22">
        <v>9002.3205068213756</v>
      </c>
      <c r="AJ222" s="22">
        <v>0.20968173649759703</v>
      </c>
      <c r="AK222" s="22">
        <v>274.75559343708585</v>
      </c>
      <c r="AL222" s="22">
        <v>15.987141286215836</v>
      </c>
      <c r="AM222" s="22">
        <v>13.684794890668105</v>
      </c>
      <c r="AN222" s="22">
        <v>0</v>
      </c>
      <c r="AO222" s="22">
        <v>151.59272199394101</v>
      </c>
      <c r="AP222" s="22">
        <v>28.226160891839701</v>
      </c>
      <c r="AQ222" s="22">
        <v>96.873863393743349</v>
      </c>
      <c r="AR222" s="22">
        <v>462.1960090256697</v>
      </c>
      <c r="AS222" s="22">
        <v>26.15335247904305</v>
      </c>
      <c r="AT222" s="22">
        <v>108.38589728509946</v>
      </c>
      <c r="AU222" s="22">
        <v>84.446228009416885</v>
      </c>
      <c r="AV222" s="22">
        <v>763.22050079195685</v>
      </c>
      <c r="AW222" s="22">
        <v>2335.2736756228778</v>
      </c>
      <c r="AX222" s="22">
        <v>2.0496666878854843</v>
      </c>
      <c r="AY222" s="22">
        <v>16496.273812829804</v>
      </c>
      <c r="AZ222" s="22">
        <v>4879.8750310129917</v>
      </c>
      <c r="BA222" s="22">
        <v>3370.1911077141845</v>
      </c>
      <c r="BB222" s="22">
        <v>9.0049414272212065</v>
      </c>
      <c r="BC222" s="22">
        <v>6571.1194620493798</v>
      </c>
      <c r="BD222" s="22">
        <v>89816.686926821974</v>
      </c>
    </row>
    <row r="223" spans="1:56" x14ac:dyDescent="0.3">
      <c r="A223" s="23" t="s">
        <v>38</v>
      </c>
      <c r="B223" s="22">
        <v>5.7580070210244534</v>
      </c>
      <c r="C223" s="22">
        <v>470.51345782524214</v>
      </c>
      <c r="D223" s="22">
        <v>11540.40911039341</v>
      </c>
      <c r="E223" s="22">
        <v>207.42927699240224</v>
      </c>
      <c r="F223" s="22">
        <v>0</v>
      </c>
      <c r="G223" s="22">
        <v>0.84867274111373192</v>
      </c>
      <c r="H223" s="22">
        <v>0</v>
      </c>
      <c r="I223" s="22">
        <v>7.5371907293394713</v>
      </c>
      <c r="J223" s="22">
        <v>6760.047958917412</v>
      </c>
      <c r="K223" s="22">
        <v>1496.6448276410758</v>
      </c>
      <c r="L223" s="22">
        <v>0</v>
      </c>
      <c r="M223" s="22">
        <v>0</v>
      </c>
      <c r="N223" s="22">
        <v>1.1579898309499075</v>
      </c>
      <c r="O223" s="22">
        <v>234.72553254036197</v>
      </c>
      <c r="P223" s="22">
        <v>5.8137765706915851E-6</v>
      </c>
      <c r="Q223" s="22">
        <v>0.14955026900203822</v>
      </c>
      <c r="R223" s="22">
        <v>1245.2651833526622</v>
      </c>
      <c r="S223" s="22">
        <v>5824.2223385179814</v>
      </c>
      <c r="T223" s="22">
        <v>152.63806390407993</v>
      </c>
      <c r="U223" s="22">
        <v>530.7034683456103</v>
      </c>
      <c r="V223" s="22">
        <v>76.024597882348672</v>
      </c>
      <c r="W223" s="22">
        <v>1.6026113704218361</v>
      </c>
      <c r="X223" s="22">
        <v>37.048324981197958</v>
      </c>
      <c r="Y223" s="22">
        <v>7.3323830357653605</v>
      </c>
      <c r="Z223" s="22">
        <v>515.12282097760249</v>
      </c>
      <c r="AA223" s="22">
        <v>0</v>
      </c>
      <c r="AB223" s="22">
        <v>3.7061175998043809E-2</v>
      </c>
      <c r="AC223" s="22">
        <v>0.84808065864014504</v>
      </c>
      <c r="AD223" s="22">
        <v>361.96162999137988</v>
      </c>
      <c r="AE223" s="22">
        <v>22.5157275315159</v>
      </c>
      <c r="AF223" s="22">
        <v>0</v>
      </c>
      <c r="AG223" s="22">
        <v>37.804972127574153</v>
      </c>
      <c r="AH223" s="22">
        <v>4.700758312244109E-8</v>
      </c>
      <c r="AI223" s="22">
        <v>7412.1787051172569</v>
      </c>
      <c r="AJ223" s="22">
        <v>0.84955008280756461</v>
      </c>
      <c r="AK223" s="22">
        <v>5.5008268261132502E-3</v>
      </c>
      <c r="AL223" s="22">
        <v>54.186097876205835</v>
      </c>
      <c r="AM223" s="22">
        <v>242.10162518729189</v>
      </c>
      <c r="AN223" s="22">
        <v>1.7780547114042666</v>
      </c>
      <c r="AO223" s="22">
        <v>0</v>
      </c>
      <c r="AP223" s="22">
        <v>244.64743339944985</v>
      </c>
      <c r="AQ223" s="22">
        <v>141.0610810238216</v>
      </c>
      <c r="AR223" s="22">
        <v>2.7272332563687183</v>
      </c>
      <c r="AS223" s="22">
        <v>283.31455657576066</v>
      </c>
      <c r="AT223" s="22">
        <v>3.8793853224124997E-8</v>
      </c>
      <c r="AU223" s="22">
        <v>1.0557305965089896</v>
      </c>
      <c r="AV223" s="22">
        <v>1383.70857532123</v>
      </c>
      <c r="AW223" s="22">
        <v>830.08810288063728</v>
      </c>
      <c r="AX223" s="22">
        <v>22.467540159464772</v>
      </c>
      <c r="AY223" s="22">
        <v>6.3728613810638555</v>
      </c>
      <c r="AZ223" s="22">
        <v>436.08521703867768</v>
      </c>
      <c r="BA223" s="22">
        <v>1766.9583456338942</v>
      </c>
      <c r="BB223" s="22">
        <v>36.481692789825146</v>
      </c>
      <c r="BC223" s="22">
        <v>3148.5452514166996</v>
      </c>
      <c r="BD223" s="22">
        <v>45552.961999928899</v>
      </c>
    </row>
    <row r="224" spans="1:56" x14ac:dyDescent="0.3">
      <c r="A224" s="23" t="s">
        <v>197</v>
      </c>
      <c r="B224" s="22">
        <v>27516.149158898206</v>
      </c>
      <c r="C224" s="22">
        <v>3.7544128020662151</v>
      </c>
      <c r="D224" s="22">
        <v>12130.84149745387</v>
      </c>
      <c r="E224" s="22">
        <v>18.301185198652558</v>
      </c>
      <c r="F224" s="22">
        <v>0</v>
      </c>
      <c r="G224" s="22">
        <v>430.36741560321173</v>
      </c>
      <c r="H224" s="22">
        <v>0</v>
      </c>
      <c r="I224" s="22">
        <v>25845.258861317972</v>
      </c>
      <c r="J224" s="22">
        <v>13139.02154528519</v>
      </c>
      <c r="K224" s="22">
        <v>628.36292154294676</v>
      </c>
      <c r="L224" s="22">
        <v>0</v>
      </c>
      <c r="M224" s="22">
        <v>44.127600790999672</v>
      </c>
      <c r="N224" s="22">
        <v>1.2215540553199924</v>
      </c>
      <c r="O224" s="22">
        <v>4.5319818877854905</v>
      </c>
      <c r="P224" s="22">
        <v>88.058799738275624</v>
      </c>
      <c r="Q224" s="22">
        <v>2.7952639013583056</v>
      </c>
      <c r="R224" s="22">
        <v>98.976144739528692</v>
      </c>
      <c r="S224" s="22">
        <v>43577.979358487275</v>
      </c>
      <c r="T224" s="22">
        <v>1925.1621277664033</v>
      </c>
      <c r="U224" s="22">
        <v>12.446946100786981</v>
      </c>
      <c r="V224" s="22">
        <v>334.76821447015118</v>
      </c>
      <c r="W224" s="22">
        <v>8.0920105919839145</v>
      </c>
      <c r="X224" s="22">
        <v>0.31629592680993468</v>
      </c>
      <c r="Y224" s="22">
        <v>29.504177279440828</v>
      </c>
      <c r="Z224" s="22">
        <v>173879.20801336851</v>
      </c>
      <c r="AA224" s="22">
        <v>0</v>
      </c>
      <c r="AB224" s="22">
        <v>0.22634050416028181</v>
      </c>
      <c r="AC224" s="22">
        <v>3.8685226208787422</v>
      </c>
      <c r="AD224" s="22">
        <v>0</v>
      </c>
      <c r="AE224" s="22">
        <v>5298.0899325788323</v>
      </c>
      <c r="AF224" s="22">
        <v>109.67006667174918</v>
      </c>
      <c r="AG224" s="22">
        <v>798.94033048779022</v>
      </c>
      <c r="AH224" s="22">
        <v>8.9059811687701423E-3</v>
      </c>
      <c r="AI224" s="22">
        <v>117226.54743080467</v>
      </c>
      <c r="AJ224" s="22">
        <v>610.11751062687085</v>
      </c>
      <c r="AK224" s="22">
        <v>4.1332470709121463</v>
      </c>
      <c r="AL224" s="22">
        <v>370.16252281567716</v>
      </c>
      <c r="AM224" s="22">
        <v>461.67217472417445</v>
      </c>
      <c r="AN224" s="22">
        <v>275.84689438097013</v>
      </c>
      <c r="AO224" s="22">
        <v>20.644171289267408</v>
      </c>
      <c r="AP224" s="22">
        <v>0</v>
      </c>
      <c r="AQ224" s="22">
        <v>2.4327532813583574E-2</v>
      </c>
      <c r="AR224" s="22">
        <v>24.801856544013642</v>
      </c>
      <c r="AS224" s="22">
        <v>160.63966413832182</v>
      </c>
      <c r="AT224" s="22">
        <v>7.3498210996759822E-3</v>
      </c>
      <c r="AU224" s="22">
        <v>376.3846320078606</v>
      </c>
      <c r="AV224" s="22">
        <v>2.9351581282441792</v>
      </c>
      <c r="AW224" s="22">
        <v>2.5012635946077326</v>
      </c>
      <c r="AX224" s="22">
        <v>10614.429301189386</v>
      </c>
      <c r="AY224" s="22">
        <v>10389.362421480342</v>
      </c>
      <c r="AZ224" s="22">
        <v>253.50309673971609</v>
      </c>
      <c r="BA224" s="22">
        <v>701303.27223727724</v>
      </c>
      <c r="BB224" s="22">
        <v>24988.147718702039</v>
      </c>
      <c r="BC224" s="22">
        <v>32767.086646198124</v>
      </c>
      <c r="BD224" s="22">
        <v>1205782.2692111176</v>
      </c>
    </row>
    <row r="225" spans="1:56" x14ac:dyDescent="0.3">
      <c r="A225" s="23" t="s">
        <v>40</v>
      </c>
      <c r="B225" s="22">
        <v>4.4338993373387876E-2</v>
      </c>
      <c r="C225" s="22">
        <v>23.362548487309571</v>
      </c>
      <c r="D225" s="22">
        <v>1.1659088402075175</v>
      </c>
      <c r="E225" s="22">
        <v>7.5161550880497946E-2</v>
      </c>
      <c r="F225" s="22">
        <v>0</v>
      </c>
      <c r="G225" s="22">
        <v>44.246969248593132</v>
      </c>
      <c r="H225" s="22">
        <v>0</v>
      </c>
      <c r="I225" s="22">
        <v>0.20107262246279722</v>
      </c>
      <c r="J225" s="22">
        <v>96.1658732479398</v>
      </c>
      <c r="K225" s="22">
        <v>11.430794526084604</v>
      </c>
      <c r="L225" s="22">
        <v>0</v>
      </c>
      <c r="M225" s="22">
        <v>0</v>
      </c>
      <c r="N225" s="22">
        <v>8.2762893762780205</v>
      </c>
      <c r="O225" s="22">
        <v>1.445939412283607E-2</v>
      </c>
      <c r="P225" s="22">
        <v>0</v>
      </c>
      <c r="Q225" s="22">
        <v>1.1420149200675623E-3</v>
      </c>
      <c r="R225" s="22">
        <v>5170.4119799845148</v>
      </c>
      <c r="S225" s="22">
        <v>252.24952547236967</v>
      </c>
      <c r="T225" s="22">
        <v>3.9432958642569405E-2</v>
      </c>
      <c r="U225" s="22">
        <v>5.4286891561585335</v>
      </c>
      <c r="V225" s="22">
        <v>0.58207152944279705</v>
      </c>
      <c r="W225" s="22">
        <v>1.2239213547375291E-2</v>
      </c>
      <c r="X225" s="22">
        <v>1.075281151527598</v>
      </c>
      <c r="Y225" s="22">
        <v>956.99417902580785</v>
      </c>
      <c r="Z225" s="22">
        <v>20.66557017972918</v>
      </c>
      <c r="AA225" s="22">
        <v>0</v>
      </c>
      <c r="AB225" s="22">
        <v>2.8303009893119817E-4</v>
      </c>
      <c r="AC225" s="22">
        <v>6.6641296470085773E-3</v>
      </c>
      <c r="AD225" s="22">
        <v>0</v>
      </c>
      <c r="AE225" s="22">
        <v>0.17332038571778643</v>
      </c>
      <c r="AF225" s="22">
        <v>0</v>
      </c>
      <c r="AG225" s="22">
        <v>2.6599832570394999</v>
      </c>
      <c r="AH225" s="22">
        <v>0</v>
      </c>
      <c r="AI225" s="22">
        <v>194.61919598137422</v>
      </c>
      <c r="AJ225" s="22">
        <v>6.6592480807576761E-3</v>
      </c>
      <c r="AK225" s="22">
        <v>17.30977841528108</v>
      </c>
      <c r="AL225" s="22">
        <v>0.41400990087896755</v>
      </c>
      <c r="AM225" s="22">
        <v>2.3059403000695506</v>
      </c>
      <c r="AN225" s="22">
        <v>1.6216131801830393</v>
      </c>
      <c r="AO225" s="22">
        <v>4.8949730602494981</v>
      </c>
      <c r="AP225" s="22">
        <v>1.8685105254778718</v>
      </c>
      <c r="AQ225" s="22">
        <v>0</v>
      </c>
      <c r="AR225" s="22">
        <v>2.0827102968421236E-2</v>
      </c>
      <c r="AS225" s="22">
        <v>2.1638390701493853</v>
      </c>
      <c r="AT225" s="22">
        <v>2.189663435838018</v>
      </c>
      <c r="AU225" s="22">
        <v>0</v>
      </c>
      <c r="AV225" s="22">
        <v>5.3387501876785157E-3</v>
      </c>
      <c r="AW225" s="22">
        <v>29.222579585507177</v>
      </c>
      <c r="AX225" s="22">
        <v>0.17222936106900955</v>
      </c>
      <c r="AY225" s="22">
        <v>10138.894265816358</v>
      </c>
      <c r="AZ225" s="22">
        <v>4.6896836741255719</v>
      </c>
      <c r="BA225" s="22">
        <v>50.8985343757736</v>
      </c>
      <c r="BB225" s="22">
        <v>0.27861307686707587</v>
      </c>
      <c r="BC225" s="22">
        <v>1464.7785857212518</v>
      </c>
      <c r="BD225" s="22">
        <v>18511.638618358102</v>
      </c>
    </row>
    <row r="226" spans="1:56" x14ac:dyDescent="0.3">
      <c r="A226" s="23" t="s">
        <v>41</v>
      </c>
      <c r="B226" s="22">
        <v>0.56939206990018298</v>
      </c>
      <c r="C226" s="22">
        <v>3.4807175427458112</v>
      </c>
      <c r="D226" s="22">
        <v>6.0017225312657629</v>
      </c>
      <c r="E226" s="22">
        <v>1.9943043725154826E-2</v>
      </c>
      <c r="F226" s="22">
        <v>0</v>
      </c>
      <c r="G226" s="22">
        <v>2.7058655921237298</v>
      </c>
      <c r="H226" s="22">
        <v>0</v>
      </c>
      <c r="I226" s="22">
        <v>2.3501806251399775</v>
      </c>
      <c r="J226" s="22">
        <v>807.65357993872772</v>
      </c>
      <c r="K226" s="22">
        <v>2.406921493308336</v>
      </c>
      <c r="L226" s="22">
        <v>0</v>
      </c>
      <c r="M226" s="22">
        <v>0</v>
      </c>
      <c r="N226" s="22">
        <v>5.4069020662349905</v>
      </c>
      <c r="O226" s="22">
        <v>5.1605693949780176E-3</v>
      </c>
      <c r="P226" s="22">
        <v>0.78228668231395115</v>
      </c>
      <c r="Q226" s="22">
        <v>2.3915663466065579E-4</v>
      </c>
      <c r="R226" s="22">
        <v>7.9134476535229838</v>
      </c>
      <c r="S226" s="22">
        <v>79.989016126986996</v>
      </c>
      <c r="T226" s="22">
        <v>6.9489771557390364E-5</v>
      </c>
      <c r="U226" s="22">
        <v>0.6635565059177907</v>
      </c>
      <c r="V226" s="22">
        <v>2989.1935556762855</v>
      </c>
      <c r="W226" s="22">
        <v>2.7648325199742573E-3</v>
      </c>
      <c r="X226" s="22">
        <v>0.59674150301582529</v>
      </c>
      <c r="Y226" s="22">
        <v>16.05312697470416</v>
      </c>
      <c r="Z226" s="22">
        <v>9.4817346705111962</v>
      </c>
      <c r="AA226" s="22">
        <v>0</v>
      </c>
      <c r="AB226" s="22">
        <v>5.9271139788658217E-5</v>
      </c>
      <c r="AC226" s="22">
        <v>65.128101776294415</v>
      </c>
      <c r="AD226" s="22">
        <v>0</v>
      </c>
      <c r="AE226" s="22">
        <v>386.91586153273767</v>
      </c>
      <c r="AF226" s="22">
        <v>0</v>
      </c>
      <c r="AG226" s="22">
        <v>0.58799666290868946</v>
      </c>
      <c r="AH226" s="22">
        <v>0</v>
      </c>
      <c r="AI226" s="22">
        <v>4.8457892643633391</v>
      </c>
      <c r="AJ226" s="22">
        <v>1.111231061227713</v>
      </c>
      <c r="AK226" s="22">
        <v>2.4975566871941906E-3</v>
      </c>
      <c r="AL226" s="22">
        <v>1826.276038458431</v>
      </c>
      <c r="AM226" s="22">
        <v>0.38719954527710732</v>
      </c>
      <c r="AN226" s="22">
        <v>125.50807102150597</v>
      </c>
      <c r="AO226" s="22">
        <v>0</v>
      </c>
      <c r="AP226" s="22">
        <v>246.48234976039817</v>
      </c>
      <c r="AQ226" s="22">
        <v>9.1974971458877883E-5</v>
      </c>
      <c r="AR226" s="22">
        <v>0</v>
      </c>
      <c r="AS226" s="22">
        <v>0.45550523657864789</v>
      </c>
      <c r="AT226" s="22">
        <v>0</v>
      </c>
      <c r="AU226" s="22">
        <v>0</v>
      </c>
      <c r="AV226" s="22">
        <v>0.54695579981162268</v>
      </c>
      <c r="AW226" s="22">
        <v>1.4669630701296341</v>
      </c>
      <c r="AX226" s="22">
        <v>450.82241064890138</v>
      </c>
      <c r="AY226" s="22">
        <v>1.3292733911554135</v>
      </c>
      <c r="AZ226" s="22">
        <v>0.41544171014784381</v>
      </c>
      <c r="BA226" s="22">
        <v>608.34373027152435</v>
      </c>
      <c r="BB226" s="22">
        <v>0.55548382055076084</v>
      </c>
      <c r="BC226" s="22">
        <v>4022.6891230709016</v>
      </c>
      <c r="BD226" s="22">
        <v>11679.147099650394</v>
      </c>
    </row>
    <row r="227" spans="1:56" x14ac:dyDescent="0.3">
      <c r="A227" s="23" t="s">
        <v>42</v>
      </c>
      <c r="B227" s="22">
        <v>85566.902835270754</v>
      </c>
      <c r="C227" s="22">
        <v>39.726250264060667</v>
      </c>
      <c r="D227" s="22">
        <v>358.80933559755016</v>
      </c>
      <c r="E227" s="22">
        <v>50.194543612071477</v>
      </c>
      <c r="F227" s="22">
        <v>49.223606536098728</v>
      </c>
      <c r="G227" s="22">
        <v>4.2752076207820204</v>
      </c>
      <c r="H227" s="22">
        <v>257.06934759007169</v>
      </c>
      <c r="I227" s="22">
        <v>6795.7996436709109</v>
      </c>
      <c r="J227" s="22">
        <v>41442.511001357168</v>
      </c>
      <c r="K227" s="22">
        <v>7108.7097715427562</v>
      </c>
      <c r="L227" s="22">
        <v>0</v>
      </c>
      <c r="M227" s="22">
        <v>0</v>
      </c>
      <c r="N227" s="22">
        <v>5.6671456545105112</v>
      </c>
      <c r="O227" s="22">
        <v>22.889413510746461</v>
      </c>
      <c r="P227" s="22">
        <v>0.25521410652582532</v>
      </c>
      <c r="Q227" s="22">
        <v>1.3429458660280846</v>
      </c>
      <c r="R227" s="22">
        <v>275.88115135698365</v>
      </c>
      <c r="S227" s="22">
        <v>1562.7792662295074</v>
      </c>
      <c r="T227" s="22">
        <v>0.20626018057538015</v>
      </c>
      <c r="U227" s="22">
        <v>6.7152159509074973</v>
      </c>
      <c r="V227" s="22">
        <v>87158.222185454229</v>
      </c>
      <c r="W227" s="22">
        <v>3420.2946326963829</v>
      </c>
      <c r="X227" s="22">
        <v>7.3286855442596541E-2</v>
      </c>
      <c r="Y227" s="22">
        <v>8.7413348884289626</v>
      </c>
      <c r="Z227" s="22">
        <v>74815.319952458114</v>
      </c>
      <c r="AA227" s="22">
        <v>0</v>
      </c>
      <c r="AB227" s="22">
        <v>0.22475629390973589</v>
      </c>
      <c r="AC227" s="22">
        <v>5.8416536128996341</v>
      </c>
      <c r="AD227" s="22">
        <v>0</v>
      </c>
      <c r="AE227" s="22">
        <v>13606.608089933306</v>
      </c>
      <c r="AF227" s="22">
        <v>0</v>
      </c>
      <c r="AG227" s="22">
        <v>471.41319539818232</v>
      </c>
      <c r="AH227" s="22">
        <v>293.08908224894458</v>
      </c>
      <c r="AI227" s="22">
        <v>342756.19053656753</v>
      </c>
      <c r="AJ227" s="22">
        <v>806.77370532866462</v>
      </c>
      <c r="AK227" s="22">
        <v>1.8058484225746028</v>
      </c>
      <c r="AL227" s="22">
        <v>28625.436488594121</v>
      </c>
      <c r="AM227" s="22">
        <v>3427.5492351872444</v>
      </c>
      <c r="AN227" s="22">
        <v>8.5792948160172084</v>
      </c>
      <c r="AO227" s="22">
        <v>0.12214868250563622</v>
      </c>
      <c r="AP227" s="22">
        <v>1566.897717966071</v>
      </c>
      <c r="AQ227" s="22">
        <v>0.27302542023919307</v>
      </c>
      <c r="AR227" s="22">
        <v>19447.685843787487</v>
      </c>
      <c r="AS227" s="22">
        <v>0</v>
      </c>
      <c r="AT227" s="22">
        <v>1.7029788587336985E-3</v>
      </c>
      <c r="AU227" s="22">
        <v>4.9924512231186479E-4</v>
      </c>
      <c r="AV227" s="22">
        <v>3.6296659765004602</v>
      </c>
      <c r="AW227" s="22">
        <v>3.1719465104983664</v>
      </c>
      <c r="AX227" s="22">
        <v>23185.915763773846</v>
      </c>
      <c r="AY227" s="22">
        <v>49120.629182340985</v>
      </c>
      <c r="AZ227" s="22">
        <v>1214.4488035960303</v>
      </c>
      <c r="BA227" s="22">
        <v>370852.27864068362</v>
      </c>
      <c r="BB227" s="22">
        <v>45617.471631228451</v>
      </c>
      <c r="BC227" s="22">
        <v>18919.181440209617</v>
      </c>
      <c r="BD227" s="22">
        <v>1228886.8294470741</v>
      </c>
    </row>
    <row r="228" spans="1:56" x14ac:dyDescent="0.3">
      <c r="A228" s="23" t="s">
        <v>43</v>
      </c>
      <c r="B228" s="22">
        <v>129.05115842406562</v>
      </c>
      <c r="C228" s="22">
        <v>222.62289821838792</v>
      </c>
      <c r="D228" s="22">
        <v>0.44413892516001158</v>
      </c>
      <c r="E228" s="22">
        <v>12.921214445869175</v>
      </c>
      <c r="F228" s="22">
        <v>0</v>
      </c>
      <c r="G228" s="22">
        <v>5.6798891379295495E-2</v>
      </c>
      <c r="H228" s="22">
        <v>0</v>
      </c>
      <c r="I228" s="22">
        <v>1163.4504126542402</v>
      </c>
      <c r="J228" s="22">
        <v>47.871858729156088</v>
      </c>
      <c r="K228" s="22">
        <v>6.9446926039837509</v>
      </c>
      <c r="L228" s="22">
        <v>0.91887662039631113</v>
      </c>
      <c r="M228" s="22">
        <v>0</v>
      </c>
      <c r="N228" s="22">
        <v>477.79197798036574</v>
      </c>
      <c r="O228" s="22">
        <v>4.2457773226289894E-2</v>
      </c>
      <c r="P228" s="22">
        <v>5.4308579906395545E-2</v>
      </c>
      <c r="Q228" s="22">
        <v>0.13548342407966768</v>
      </c>
      <c r="R228" s="22">
        <v>10.044376675321589</v>
      </c>
      <c r="S228" s="22">
        <v>7064.9707613214159</v>
      </c>
      <c r="T228" s="22">
        <v>2.227626176304265E-4</v>
      </c>
      <c r="U228" s="22">
        <v>15855.34428287385</v>
      </c>
      <c r="V228" s="22">
        <v>3.1862630375801646</v>
      </c>
      <c r="W228" s="22">
        <v>4.8509526471264643E-2</v>
      </c>
      <c r="X228" s="22">
        <v>1.5595160859534874E-2</v>
      </c>
      <c r="Y228" s="22">
        <v>0.12977923861870491</v>
      </c>
      <c r="Z228" s="22">
        <v>515.03542685111347</v>
      </c>
      <c r="AA228" s="22">
        <v>0</v>
      </c>
      <c r="AB228" s="22">
        <v>1.058023458771851E-2</v>
      </c>
      <c r="AC228" s="22">
        <v>154.79371916668561</v>
      </c>
      <c r="AD228" s="22">
        <v>0</v>
      </c>
      <c r="AE228" s="22">
        <v>0.36898965402912731</v>
      </c>
      <c r="AF228" s="22">
        <v>0</v>
      </c>
      <c r="AG228" s="22">
        <v>91.588984830369654</v>
      </c>
      <c r="AH228" s="22">
        <v>4.3911475667664631E-4</v>
      </c>
      <c r="AI228" s="22">
        <v>2.1900935389047174</v>
      </c>
      <c r="AJ228" s="22">
        <v>5.3261028050255364E-2</v>
      </c>
      <c r="AK228" s="22">
        <v>8.5831001258544593E-2</v>
      </c>
      <c r="AL228" s="22">
        <v>1.0056232830171288</v>
      </c>
      <c r="AM228" s="22">
        <v>1.1546972100412278</v>
      </c>
      <c r="AN228" s="22">
        <v>24.459719951969436</v>
      </c>
      <c r="AO228" s="22">
        <v>2.5992769657687445E-2</v>
      </c>
      <c r="AP228" s="22">
        <v>2.5932150737434632</v>
      </c>
      <c r="AQ228" s="22">
        <v>24.240558553157051</v>
      </c>
      <c r="AR228" s="22">
        <v>1.1802184252697265</v>
      </c>
      <c r="AS228" s="22">
        <v>90.538720272880667</v>
      </c>
      <c r="AT228" s="22">
        <v>0</v>
      </c>
      <c r="AU228" s="22">
        <v>0.69170752353729104</v>
      </c>
      <c r="AV228" s="22">
        <v>6.8440654221595052</v>
      </c>
      <c r="AW228" s="22">
        <v>0.32233084167151055</v>
      </c>
      <c r="AX228" s="22">
        <v>0.39926791153942798</v>
      </c>
      <c r="AY228" s="22">
        <v>3.599516426343935E-2</v>
      </c>
      <c r="AZ228" s="22">
        <v>3.0625414198701324</v>
      </c>
      <c r="BA228" s="22">
        <v>5871.4783830206297</v>
      </c>
      <c r="BB228" s="22">
        <v>0.14541255519190341</v>
      </c>
      <c r="BC228" s="22">
        <v>766.92898794527378</v>
      </c>
      <c r="BD228" s="22">
        <v>32555.280830630596</v>
      </c>
    </row>
    <row r="229" spans="1:56" x14ac:dyDescent="0.3">
      <c r="A229" s="23" t="s">
        <v>44</v>
      </c>
      <c r="B229" s="22">
        <v>1.943143054116812</v>
      </c>
      <c r="C229" s="22">
        <v>1841.3805898015614</v>
      </c>
      <c r="D229" s="22">
        <v>20662.826567231939</v>
      </c>
      <c r="E229" s="22">
        <v>7.2965980071082139</v>
      </c>
      <c r="F229" s="22">
        <v>0</v>
      </c>
      <c r="G229" s="22">
        <v>182.64314728185161</v>
      </c>
      <c r="H229" s="22">
        <v>0</v>
      </c>
      <c r="I229" s="22">
        <v>3.6486601845640725</v>
      </c>
      <c r="J229" s="22">
        <v>350.20362903830295</v>
      </c>
      <c r="K229" s="22">
        <v>80.690630396617792</v>
      </c>
      <c r="L229" s="22">
        <v>123280.86183159918</v>
      </c>
      <c r="M229" s="22">
        <v>132.56750305855928</v>
      </c>
      <c r="N229" s="22">
        <v>5.2750874852922998</v>
      </c>
      <c r="O229" s="22">
        <v>558.70289645610353</v>
      </c>
      <c r="P229" s="22">
        <v>1762.4517905153043</v>
      </c>
      <c r="Q229" s="22">
        <v>1.2666279878018816</v>
      </c>
      <c r="R229" s="22">
        <v>12281.727059599332</v>
      </c>
      <c r="S229" s="22">
        <v>1215.7201732577032</v>
      </c>
      <c r="T229" s="22">
        <v>1911.529210555173</v>
      </c>
      <c r="U229" s="22">
        <v>1605.0184437165417</v>
      </c>
      <c r="V229" s="22">
        <v>4.130870815130943</v>
      </c>
      <c r="W229" s="22">
        <v>8.7454676162112846E-2</v>
      </c>
      <c r="X229" s="22">
        <v>24.775455259515436</v>
      </c>
      <c r="Y229" s="22">
        <v>24189.111908978808</v>
      </c>
      <c r="Z229" s="22">
        <v>46.65918854485048</v>
      </c>
      <c r="AA229" s="22">
        <v>0</v>
      </c>
      <c r="AB229" s="22">
        <v>1.9976103411842743E-3</v>
      </c>
      <c r="AC229" s="22">
        <v>129.99765294930603</v>
      </c>
      <c r="AD229" s="22">
        <v>1875.730216007938</v>
      </c>
      <c r="AE229" s="22">
        <v>1.2443752721568484</v>
      </c>
      <c r="AF229" s="22">
        <v>212.88856125687195</v>
      </c>
      <c r="AG229" s="22">
        <v>3.4554651170443944</v>
      </c>
      <c r="AH229" s="22">
        <v>0</v>
      </c>
      <c r="AI229" s="22">
        <v>10743.00451135603</v>
      </c>
      <c r="AJ229" s="22">
        <v>5.9270320690367715</v>
      </c>
      <c r="AK229" s="22">
        <v>3.0243166697841426</v>
      </c>
      <c r="AL229" s="22">
        <v>3.1668944546706315</v>
      </c>
      <c r="AM229" s="22">
        <v>13.049754374647703</v>
      </c>
      <c r="AN229" s="22">
        <v>1132.9387471021184</v>
      </c>
      <c r="AO229" s="22">
        <v>0</v>
      </c>
      <c r="AP229" s="22">
        <v>13.18972740952654</v>
      </c>
      <c r="AQ229" s="22">
        <v>332.6828690035299</v>
      </c>
      <c r="AR229" s="22">
        <v>147.43363223872188</v>
      </c>
      <c r="AS229" s="22">
        <v>27.347009317635571</v>
      </c>
      <c r="AT229" s="22">
        <v>15.212784473316587</v>
      </c>
      <c r="AU229" s="22">
        <v>0</v>
      </c>
      <c r="AV229" s="22">
        <v>116.66414058235085</v>
      </c>
      <c r="AW229" s="22">
        <v>583.78797158355314</v>
      </c>
      <c r="AX229" s="22">
        <v>13.710995234902645</v>
      </c>
      <c r="AY229" s="22">
        <v>0.7335964193585085</v>
      </c>
      <c r="AZ229" s="22">
        <v>2178.2788744066011</v>
      </c>
      <c r="BA229" s="22">
        <v>936.57752637896215</v>
      </c>
      <c r="BB229" s="22">
        <v>3.310536690079195</v>
      </c>
      <c r="BC229" s="22">
        <v>6589.141046863434</v>
      </c>
      <c r="BD229" s="22">
        <v>215233.01870234351</v>
      </c>
    </row>
    <row r="230" spans="1:56" x14ac:dyDescent="0.3">
      <c r="A230" s="23" t="s">
        <v>45</v>
      </c>
      <c r="B230" s="22">
        <v>453.73263302619227</v>
      </c>
      <c r="C230" s="22">
        <v>0.96987333613777715</v>
      </c>
      <c r="D230" s="22">
        <v>54.536981829294938</v>
      </c>
      <c r="E230" s="22">
        <v>340.14314869610467</v>
      </c>
      <c r="F230" s="22">
        <v>0</v>
      </c>
      <c r="G230" s="22">
        <v>29.061163119735557</v>
      </c>
      <c r="H230" s="22">
        <v>0</v>
      </c>
      <c r="I230" s="22">
        <v>18.428261368330741</v>
      </c>
      <c r="J230" s="22">
        <v>65.790056198721359</v>
      </c>
      <c r="K230" s="22">
        <v>15.879166584690449</v>
      </c>
      <c r="L230" s="22">
        <v>0</v>
      </c>
      <c r="M230" s="22">
        <v>1.4442980921654782</v>
      </c>
      <c r="N230" s="22">
        <v>421.9623609865659</v>
      </c>
      <c r="O230" s="22">
        <v>16.220738362809325</v>
      </c>
      <c r="P230" s="22">
        <v>7.325358479071398E-5</v>
      </c>
      <c r="Q230" s="22">
        <v>3.1958326195124749</v>
      </c>
      <c r="R230" s="22">
        <v>1225.435488868452</v>
      </c>
      <c r="S230" s="22">
        <v>1972.920792404642</v>
      </c>
      <c r="T230" s="22">
        <v>10.067485019539511</v>
      </c>
      <c r="U230" s="22">
        <v>0.89461685668571289</v>
      </c>
      <c r="V230" s="22">
        <v>887.70106463284435</v>
      </c>
      <c r="W230" s="22">
        <v>350.90564402053502</v>
      </c>
      <c r="X230" s="22">
        <v>80.954028820611313</v>
      </c>
      <c r="Y230" s="22">
        <v>522.14820168119252</v>
      </c>
      <c r="Z230" s="22">
        <v>32.334908708337956</v>
      </c>
      <c r="AA230" s="22">
        <v>0</v>
      </c>
      <c r="AB230" s="22">
        <v>9.8343397745392771</v>
      </c>
      <c r="AC230" s="22">
        <v>3.0742109761680684E-2</v>
      </c>
      <c r="AD230" s="22">
        <v>9.2865190359201655E-2</v>
      </c>
      <c r="AE230" s="22">
        <v>9.5217746676922292</v>
      </c>
      <c r="AF230" s="22">
        <v>12.497699565709405</v>
      </c>
      <c r="AG230" s="22">
        <v>880.72095305546225</v>
      </c>
      <c r="AH230" s="22">
        <v>5.9229554734275778E-7</v>
      </c>
      <c r="AI230" s="22">
        <v>483.34282870107677</v>
      </c>
      <c r="AJ230" s="22">
        <v>8.0235178136592492E-2</v>
      </c>
      <c r="AK230" s="22">
        <v>342.71991243507131</v>
      </c>
      <c r="AL230" s="22">
        <v>4.2184681911275472</v>
      </c>
      <c r="AM230" s="22">
        <v>2.5532796221890295</v>
      </c>
      <c r="AN230" s="22">
        <v>200.31678904086493</v>
      </c>
      <c r="AO230" s="22">
        <v>23120.604933836945</v>
      </c>
      <c r="AP230" s="22">
        <v>5.6711257704965679</v>
      </c>
      <c r="AQ230" s="22">
        <v>3.1580230103106306</v>
      </c>
      <c r="AR230" s="22">
        <v>0.46533542279900947</v>
      </c>
      <c r="AS230" s="22">
        <v>121.09606382473984</v>
      </c>
      <c r="AT230" s="22">
        <v>11.366211024609049</v>
      </c>
      <c r="AU230" s="22">
        <v>0.71848345818165948</v>
      </c>
      <c r="AV230" s="22">
        <v>0</v>
      </c>
      <c r="AW230" s="22">
        <v>4.1336445187368271</v>
      </c>
      <c r="AX230" s="22">
        <v>2.4893021030784195</v>
      </c>
      <c r="AY230" s="22">
        <v>23070.540091305378</v>
      </c>
      <c r="AZ230" s="22">
        <v>7010.7187244195493</v>
      </c>
      <c r="BA230" s="22">
        <v>4371.9983499364189</v>
      </c>
      <c r="BB230" s="22">
        <v>29.634799983574219</v>
      </c>
      <c r="BC230" s="22">
        <v>28280.158497512868</v>
      </c>
      <c r="BD230" s="22">
        <v>94483.410292738641</v>
      </c>
    </row>
    <row r="231" spans="1:56" x14ac:dyDescent="0.3">
      <c r="A231" s="23" t="s">
        <v>46</v>
      </c>
      <c r="B231" s="22">
        <v>51.551244949027975</v>
      </c>
      <c r="C231" s="22">
        <v>133.54575722252102</v>
      </c>
      <c r="D231" s="22">
        <v>60.55984748824816</v>
      </c>
      <c r="E231" s="22">
        <v>262.33114873303208</v>
      </c>
      <c r="F231" s="22">
        <v>0</v>
      </c>
      <c r="G231" s="22">
        <v>14.162088124964578</v>
      </c>
      <c r="H231" s="22">
        <v>0</v>
      </c>
      <c r="I231" s="22">
        <v>43.577192979105668</v>
      </c>
      <c r="J231" s="22">
        <v>8391.0626183452732</v>
      </c>
      <c r="K231" s="22">
        <v>225.42009696482955</v>
      </c>
      <c r="L231" s="22">
        <v>8.4702828890787618</v>
      </c>
      <c r="M231" s="22">
        <v>7.4927545695082181</v>
      </c>
      <c r="N231" s="22">
        <v>15.627970334043439</v>
      </c>
      <c r="O231" s="22">
        <v>386.44268064006627</v>
      </c>
      <c r="P231" s="22">
        <v>294.62404956328038</v>
      </c>
      <c r="Q231" s="22">
        <v>1530.8561405022808</v>
      </c>
      <c r="R231" s="22">
        <v>3244.2622499227245</v>
      </c>
      <c r="S231" s="22">
        <v>1096.1872631793826</v>
      </c>
      <c r="T231" s="22">
        <v>24.141501325781519</v>
      </c>
      <c r="U231" s="22">
        <v>38.303931635283668</v>
      </c>
      <c r="V231" s="22">
        <v>179.34237705435496</v>
      </c>
      <c r="W231" s="22">
        <v>0.2429923432083467</v>
      </c>
      <c r="X231" s="22">
        <v>16.801814077676692</v>
      </c>
      <c r="Y231" s="22">
        <v>290.13169780436459</v>
      </c>
      <c r="Z231" s="22">
        <v>161.12135051331816</v>
      </c>
      <c r="AA231" s="22">
        <v>0</v>
      </c>
      <c r="AB231" s="22">
        <v>35.60019602693572</v>
      </c>
      <c r="AC231" s="22">
        <v>1792.5269376174967</v>
      </c>
      <c r="AD231" s="22">
        <v>0.69648892769401238</v>
      </c>
      <c r="AE231" s="22">
        <v>12.876682757358493</v>
      </c>
      <c r="AF231" s="22">
        <v>0</v>
      </c>
      <c r="AG231" s="22">
        <v>669.12334858947509</v>
      </c>
      <c r="AH231" s="22">
        <v>1.5376180439350483E-5</v>
      </c>
      <c r="AI231" s="22">
        <v>1900.0268504615394</v>
      </c>
      <c r="AJ231" s="22">
        <v>1.1459041221919015</v>
      </c>
      <c r="AK231" s="22">
        <v>6087.6659153292867</v>
      </c>
      <c r="AL231" s="22">
        <v>92.982876364301674</v>
      </c>
      <c r="AM231" s="22">
        <v>39.215864425115726</v>
      </c>
      <c r="AN231" s="22">
        <v>1117.5617313365892</v>
      </c>
      <c r="AO231" s="22">
        <v>27.774933550796199</v>
      </c>
      <c r="AP231" s="22">
        <v>685.00235352013453</v>
      </c>
      <c r="AQ231" s="22">
        <v>1117.3015374331842</v>
      </c>
      <c r="AR231" s="22">
        <v>28.225638085667814</v>
      </c>
      <c r="AS231" s="22">
        <v>88.208888568448472</v>
      </c>
      <c r="AT231" s="22">
        <v>3.9834405917193556</v>
      </c>
      <c r="AU231" s="22">
        <v>10.767478160113194</v>
      </c>
      <c r="AV231" s="22">
        <v>118.32744689193541</v>
      </c>
      <c r="AW231" s="22">
        <v>0</v>
      </c>
      <c r="AX231" s="22">
        <v>852.78993272238074</v>
      </c>
      <c r="AY231" s="22">
        <v>53.319710017505017</v>
      </c>
      <c r="AZ231" s="22">
        <v>984.97746312773245</v>
      </c>
      <c r="BA231" s="22">
        <v>917.31677339298074</v>
      </c>
      <c r="BB231" s="22">
        <v>5.4936875265680136</v>
      </c>
      <c r="BC231" s="22">
        <v>2600.3581170224475</v>
      </c>
      <c r="BD231" s="22">
        <v>35719.529263107128</v>
      </c>
    </row>
    <row r="232" spans="1:56" x14ac:dyDescent="0.3">
      <c r="A232" s="23" t="s">
        <v>47</v>
      </c>
      <c r="B232" s="22">
        <v>3.4859283663211853</v>
      </c>
      <c r="C232" s="22">
        <v>370.01499078535875</v>
      </c>
      <c r="D232" s="22">
        <v>10.65440826574166</v>
      </c>
      <c r="E232" s="22">
        <v>14.732937732965295</v>
      </c>
      <c r="F232" s="22">
        <v>0</v>
      </c>
      <c r="G232" s="22">
        <v>0.20491059925548888</v>
      </c>
      <c r="H232" s="22">
        <v>0</v>
      </c>
      <c r="I232" s="22">
        <v>1817.8862105592407</v>
      </c>
      <c r="J232" s="22">
        <v>39682.904547428647</v>
      </c>
      <c r="K232" s="22">
        <v>214.51945876641864</v>
      </c>
      <c r="L232" s="22">
        <v>0</v>
      </c>
      <c r="M232" s="22">
        <v>0</v>
      </c>
      <c r="N232" s="22">
        <v>0.22389238646478404</v>
      </c>
      <c r="O232" s="22">
        <v>0.28537843877445046</v>
      </c>
      <c r="P232" s="22">
        <v>8.5499583957145783E-2</v>
      </c>
      <c r="Q232" s="22">
        <v>0.23364502431121173</v>
      </c>
      <c r="R232" s="22">
        <v>8.4457707184010946</v>
      </c>
      <c r="S232" s="22">
        <v>28508.262723900119</v>
      </c>
      <c r="T232" s="22">
        <v>6.2634915273779446E-3</v>
      </c>
      <c r="U232" s="22">
        <v>0.21619420469898956</v>
      </c>
      <c r="V232" s="22">
        <v>19117.374450241074</v>
      </c>
      <c r="W232" s="22">
        <v>118.45334222767376</v>
      </c>
      <c r="X232" s="22">
        <v>2.4551917349582047E-2</v>
      </c>
      <c r="Y232" s="22">
        <v>451.27994016922207</v>
      </c>
      <c r="Z232" s="22">
        <v>88.111134242166614</v>
      </c>
      <c r="AA232" s="22">
        <v>0</v>
      </c>
      <c r="AB232" s="22">
        <v>2.1700072808600909E-2</v>
      </c>
      <c r="AC232" s="22">
        <v>0.14958857522743399</v>
      </c>
      <c r="AD232" s="22">
        <v>0</v>
      </c>
      <c r="AE232" s="22">
        <v>11005.119838931798</v>
      </c>
      <c r="AF232" s="22">
        <v>0</v>
      </c>
      <c r="AG232" s="22">
        <v>113637.63862083596</v>
      </c>
      <c r="AH232" s="22">
        <v>2.943584426607365</v>
      </c>
      <c r="AI232" s="22">
        <v>146.96310719506721</v>
      </c>
      <c r="AJ232" s="22">
        <v>0.18194683871633899</v>
      </c>
      <c r="AK232" s="22">
        <v>0.12014634586904607</v>
      </c>
      <c r="AL232" s="22">
        <v>5448.3507327017969</v>
      </c>
      <c r="AM232" s="22">
        <v>34.764154455953538</v>
      </c>
      <c r="AN232" s="22">
        <v>15614.89664092955</v>
      </c>
      <c r="AO232" s="22">
        <v>103.74134653650744</v>
      </c>
      <c r="AP232" s="22">
        <v>2845.719637702628</v>
      </c>
      <c r="AQ232" s="22">
        <v>8.2984000920398523E-3</v>
      </c>
      <c r="AR232" s="22">
        <v>2.2291695426663605</v>
      </c>
      <c r="AS232" s="22">
        <v>225.68211581976854</v>
      </c>
      <c r="AT232" s="22">
        <v>5.7051699019157616E-4</v>
      </c>
      <c r="AU232" s="22">
        <v>125.60648435493196</v>
      </c>
      <c r="AV232" s="22">
        <v>0.20500994258394939</v>
      </c>
      <c r="AW232" s="22">
        <v>0.2563028207494687</v>
      </c>
      <c r="AX232" s="22">
        <v>0</v>
      </c>
      <c r="AY232" s="22">
        <v>9432.4568040291542</v>
      </c>
      <c r="AZ232" s="22">
        <v>36.975683176710241</v>
      </c>
      <c r="BA232" s="22">
        <v>5657.5736483652499</v>
      </c>
      <c r="BB232" s="22">
        <v>393077.45990383462</v>
      </c>
      <c r="BC232" s="22">
        <v>14724.057376828499</v>
      </c>
      <c r="BD232" s="22">
        <v>662530.52859223017</v>
      </c>
    </row>
    <row r="233" spans="1:56" x14ac:dyDescent="0.3">
      <c r="A233" s="23" t="s">
        <v>48</v>
      </c>
      <c r="B233" s="22">
        <v>0</v>
      </c>
      <c r="C233" s="22">
        <v>1.7188806053450915E-2</v>
      </c>
      <c r="D233" s="22">
        <v>0</v>
      </c>
      <c r="E233" s="22">
        <v>0</v>
      </c>
      <c r="F233" s="22">
        <v>0</v>
      </c>
      <c r="G233" s="22">
        <v>200.77663154644708</v>
      </c>
      <c r="H233" s="22">
        <v>0</v>
      </c>
      <c r="I233" s="22">
        <v>0</v>
      </c>
      <c r="J233" s="22">
        <v>476.57565773903065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34.546766207723991</v>
      </c>
      <c r="S233" s="22">
        <v>53.858785358972625</v>
      </c>
      <c r="T233" s="22">
        <v>2.0339453740162727</v>
      </c>
      <c r="U233" s="22">
        <v>0</v>
      </c>
      <c r="V233" s="22">
        <v>0</v>
      </c>
      <c r="W233" s="22">
        <v>0</v>
      </c>
      <c r="X233" s="22">
        <v>0</v>
      </c>
      <c r="Y233" s="22">
        <v>285.29003672984044</v>
      </c>
      <c r="Z233" s="22">
        <v>0.16130061637610499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52.886986973337542</v>
      </c>
      <c r="AH233" s="22">
        <v>0</v>
      </c>
      <c r="AI233" s="22">
        <v>9.5042322840001994</v>
      </c>
      <c r="AJ233" s="22">
        <v>0</v>
      </c>
      <c r="AK233" s="22">
        <v>0</v>
      </c>
      <c r="AL233" s="22">
        <v>23.283496015011849</v>
      </c>
      <c r="AM233" s="22">
        <v>0</v>
      </c>
      <c r="AN233" s="22">
        <v>0</v>
      </c>
      <c r="AO233" s="22">
        <v>0</v>
      </c>
      <c r="AP233" s="22">
        <v>0</v>
      </c>
      <c r="AQ233" s="22">
        <v>10.224817481511923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v>0</v>
      </c>
      <c r="AX233" s="22">
        <v>1996.8539671523054</v>
      </c>
      <c r="AY233" s="22">
        <v>0</v>
      </c>
      <c r="AZ233" s="22">
        <v>1.7122162032618027</v>
      </c>
      <c r="BA233" s="22">
        <v>0</v>
      </c>
      <c r="BB233" s="22">
        <v>0</v>
      </c>
      <c r="BC233" s="22">
        <v>6312.8838471903782</v>
      </c>
      <c r="BD233" s="22">
        <v>9460.6098756782667</v>
      </c>
    </row>
    <row r="234" spans="1:56" x14ac:dyDescent="0.3">
      <c r="A234" s="23" t="s">
        <v>49</v>
      </c>
      <c r="B234" s="22">
        <v>982.80705985674319</v>
      </c>
      <c r="C234" s="22">
        <v>1248.6572365760687</v>
      </c>
      <c r="D234" s="22">
        <v>2319.6489528938532</v>
      </c>
      <c r="E234" s="22">
        <v>230.24314241494145</v>
      </c>
      <c r="F234" s="22">
        <v>0</v>
      </c>
      <c r="G234" s="22">
        <v>297.51450958670466</v>
      </c>
      <c r="H234" s="22">
        <v>0</v>
      </c>
      <c r="I234" s="22">
        <v>2085.9001820358098</v>
      </c>
      <c r="J234" s="22">
        <v>59007.021923003616</v>
      </c>
      <c r="K234" s="22">
        <v>13117.351049715682</v>
      </c>
      <c r="L234" s="22">
        <v>2214.1896213760433</v>
      </c>
      <c r="M234" s="22">
        <v>12.226435457028574</v>
      </c>
      <c r="N234" s="22">
        <v>528.12219993493386</v>
      </c>
      <c r="O234" s="22">
        <v>359.56621739287493</v>
      </c>
      <c r="P234" s="22">
        <v>4350.7171208900991</v>
      </c>
      <c r="Q234" s="22">
        <v>670.95264376492162</v>
      </c>
      <c r="R234" s="22">
        <v>8571.6952376428544</v>
      </c>
      <c r="S234" s="22">
        <v>56502.190245608268</v>
      </c>
      <c r="T234" s="22">
        <v>66.800316148181508</v>
      </c>
      <c r="U234" s="22">
        <v>776.43280646894004</v>
      </c>
      <c r="V234" s="22">
        <v>4762.0875741835425</v>
      </c>
      <c r="W234" s="22">
        <v>19.904191687700852</v>
      </c>
      <c r="X234" s="22">
        <v>4668.4463774219275</v>
      </c>
      <c r="Y234" s="22">
        <v>10809.914238591304</v>
      </c>
      <c r="Z234" s="22">
        <v>7858.4590042407963</v>
      </c>
      <c r="AA234" s="22">
        <v>0</v>
      </c>
      <c r="AB234" s="22">
        <v>30.148948701893652</v>
      </c>
      <c r="AC234" s="22">
        <v>60.15181544337451</v>
      </c>
      <c r="AD234" s="22">
        <v>666.13178572974914</v>
      </c>
      <c r="AE234" s="22">
        <v>1301.3453141633252</v>
      </c>
      <c r="AF234" s="22">
        <v>51.43509635500309</v>
      </c>
      <c r="AG234" s="22">
        <v>2934.8665682968171</v>
      </c>
      <c r="AH234" s="22">
        <v>3.9450385958968504</v>
      </c>
      <c r="AI234" s="22">
        <v>7972.8864404533342</v>
      </c>
      <c r="AJ234" s="22">
        <v>10.53483115096914</v>
      </c>
      <c r="AK234" s="22">
        <v>259.94041739891173</v>
      </c>
      <c r="AL234" s="22">
        <v>1424.6012062818227</v>
      </c>
      <c r="AM234" s="22">
        <v>2377.2019390321284</v>
      </c>
      <c r="AN234" s="22">
        <v>6918.7000003293524</v>
      </c>
      <c r="AO234" s="22">
        <v>155.06590792679174</v>
      </c>
      <c r="AP234" s="22">
        <v>2314.9498328772825</v>
      </c>
      <c r="AQ234" s="22">
        <v>839.78299159592734</v>
      </c>
      <c r="AR234" s="22">
        <v>2225.6838608472972</v>
      </c>
      <c r="AS234" s="22">
        <v>8714.1108995163668</v>
      </c>
      <c r="AT234" s="22">
        <v>593.45314261723991</v>
      </c>
      <c r="AU234" s="22">
        <v>125.77874109521358</v>
      </c>
      <c r="AV234" s="22">
        <v>14425.273228524433</v>
      </c>
      <c r="AW234" s="22">
        <v>13781.631239049759</v>
      </c>
      <c r="AX234" s="22">
        <v>608.2160606227319</v>
      </c>
      <c r="AY234" s="22">
        <v>1824.7920499720367</v>
      </c>
      <c r="AZ234" s="22">
        <v>0</v>
      </c>
      <c r="BA234" s="22">
        <v>59938.833053197523</v>
      </c>
      <c r="BB234" s="22">
        <v>373.03033379994673</v>
      </c>
      <c r="BC234" s="22">
        <v>13584.373856160882</v>
      </c>
      <c r="BD234" s="22">
        <v>324977.71288662893</v>
      </c>
    </row>
    <row r="235" spans="1:56" x14ac:dyDescent="0.3">
      <c r="A235" s="23" t="s">
        <v>50</v>
      </c>
      <c r="B235" s="22">
        <v>1069.339001255009</v>
      </c>
      <c r="C235" s="22">
        <v>82.193269312370148</v>
      </c>
      <c r="D235" s="22">
        <v>40.11788442621507</v>
      </c>
      <c r="E235" s="22">
        <v>110.50960096565797</v>
      </c>
      <c r="F235" s="22">
        <v>0</v>
      </c>
      <c r="G235" s="22">
        <v>0</v>
      </c>
      <c r="H235" s="22">
        <v>6.9034516220551163</v>
      </c>
      <c r="I235" s="22">
        <v>19180.281156654768</v>
      </c>
      <c r="J235" s="22">
        <v>9165.6305035832593</v>
      </c>
      <c r="K235" s="22">
        <v>3774.5937618895528</v>
      </c>
      <c r="L235" s="22">
        <v>0</v>
      </c>
      <c r="M235" s="22">
        <v>0</v>
      </c>
      <c r="N235" s="22">
        <v>270.06763845587955</v>
      </c>
      <c r="O235" s="22">
        <v>87.265370504125826</v>
      </c>
      <c r="P235" s="22">
        <v>0</v>
      </c>
      <c r="Q235" s="22">
        <v>227.07005335304157</v>
      </c>
      <c r="R235" s="22">
        <v>48044.108288583724</v>
      </c>
      <c r="S235" s="22">
        <v>24283.293455673411</v>
      </c>
      <c r="T235" s="22">
        <v>0</v>
      </c>
      <c r="U235" s="22">
        <v>0</v>
      </c>
      <c r="V235" s="22">
        <v>1658.6292897163728</v>
      </c>
      <c r="W235" s="22">
        <v>43.065010118680306</v>
      </c>
      <c r="X235" s="22">
        <v>81.867019235713471</v>
      </c>
      <c r="Y235" s="22">
        <v>2666.1547764474976</v>
      </c>
      <c r="Z235" s="22">
        <v>34666.260870285703</v>
      </c>
      <c r="AA235" s="22">
        <v>0</v>
      </c>
      <c r="AB235" s="22">
        <v>0</v>
      </c>
      <c r="AC235" s="22">
        <v>46.590685947083372</v>
      </c>
      <c r="AD235" s="22">
        <v>0</v>
      </c>
      <c r="AE235" s="22">
        <v>235.39813030983086</v>
      </c>
      <c r="AF235" s="22">
        <v>0</v>
      </c>
      <c r="AG235" s="22">
        <v>7119.1572977379501</v>
      </c>
      <c r="AH235" s="22">
        <v>0</v>
      </c>
      <c r="AI235" s="22">
        <v>531.88984997438956</v>
      </c>
      <c r="AJ235" s="22">
        <v>52.200012265067045</v>
      </c>
      <c r="AK235" s="22">
        <v>22.954955393563228</v>
      </c>
      <c r="AL235" s="22">
        <v>939.37402071805809</v>
      </c>
      <c r="AM235" s="22">
        <v>370.92241215301112</v>
      </c>
      <c r="AN235" s="22">
        <v>21.913130148772932</v>
      </c>
      <c r="AO235" s="22">
        <v>25.72590604463387</v>
      </c>
      <c r="AP235" s="22">
        <v>496.87886674810687</v>
      </c>
      <c r="AQ235" s="22">
        <v>11.231702639033591</v>
      </c>
      <c r="AR235" s="22">
        <v>66.539790634383152</v>
      </c>
      <c r="AS235" s="22">
        <v>507.41456922360618</v>
      </c>
      <c r="AT235" s="22">
        <v>0</v>
      </c>
      <c r="AU235" s="22">
        <v>0</v>
      </c>
      <c r="AV235" s="22">
        <v>83.139394534674494</v>
      </c>
      <c r="AW235" s="22">
        <v>147.00393454047295</v>
      </c>
      <c r="AX235" s="22">
        <v>248.77873345377637</v>
      </c>
      <c r="AY235" s="22">
        <v>479.05473756009752</v>
      </c>
      <c r="AZ235" s="22">
        <v>9486.3169289326761</v>
      </c>
      <c r="BA235" s="22">
        <v>0</v>
      </c>
      <c r="BB235" s="22">
        <v>179.44624216321213</v>
      </c>
      <c r="BC235" s="22">
        <v>19883.363121852955</v>
      </c>
      <c r="BD235" s="22">
        <v>186412.64482505838</v>
      </c>
    </row>
    <row r="236" spans="1:56" x14ac:dyDescent="0.3">
      <c r="A236" s="23" t="s">
        <v>229</v>
      </c>
      <c r="B236" s="22">
        <v>2516.3531022182756</v>
      </c>
      <c r="C236" s="22">
        <v>96.855262927578508</v>
      </c>
      <c r="D236" s="22">
        <v>31497.924303415188</v>
      </c>
      <c r="E236" s="22">
        <v>11525.787218869815</v>
      </c>
      <c r="F236" s="22">
        <v>0</v>
      </c>
      <c r="G236" s="22">
        <v>1151.4334014961098</v>
      </c>
      <c r="H236" s="22">
        <v>50.747981923893754</v>
      </c>
      <c r="I236" s="22">
        <v>15852.247107393221</v>
      </c>
      <c r="J236" s="22">
        <v>108073.26980255578</v>
      </c>
      <c r="K236" s="22">
        <v>5597.1275844870197</v>
      </c>
      <c r="L236" s="22">
        <v>0</v>
      </c>
      <c r="M236" s="22">
        <v>0</v>
      </c>
      <c r="N236" s="22">
        <v>4.5876769481994257</v>
      </c>
      <c r="O236" s="22">
        <v>13.349772589341743</v>
      </c>
      <c r="P236" s="22">
        <v>0.4237628853195381</v>
      </c>
      <c r="Q236" s="22">
        <v>425.31869240267127</v>
      </c>
      <c r="R236" s="22">
        <v>517.76138539422755</v>
      </c>
      <c r="S236" s="22">
        <v>196656.08824595736</v>
      </c>
      <c r="T236" s="22">
        <v>910.72976831383767</v>
      </c>
      <c r="U236" s="22">
        <v>5.294717222450295</v>
      </c>
      <c r="V236" s="22">
        <v>55675.661231506121</v>
      </c>
      <c r="W236" s="22">
        <v>167.20722352658566</v>
      </c>
      <c r="X236" s="22">
        <v>613.79129523010533</v>
      </c>
      <c r="Y236" s="22">
        <v>9576.8990786950908</v>
      </c>
      <c r="Z236" s="22">
        <v>66512.241642356443</v>
      </c>
      <c r="AA236" s="22">
        <v>33.476737865791911</v>
      </c>
      <c r="AB236" s="22">
        <v>0.21886181798808152</v>
      </c>
      <c r="AC236" s="22">
        <v>12.131268562794132</v>
      </c>
      <c r="AD236" s="22">
        <v>1.08750025552223</v>
      </c>
      <c r="AE236" s="22">
        <v>29541.772028562616</v>
      </c>
      <c r="AF236" s="22">
        <v>246.64505795244176</v>
      </c>
      <c r="AG236" s="22">
        <v>5447.1914519771199</v>
      </c>
      <c r="AH236" s="22">
        <v>26.407932560220825</v>
      </c>
      <c r="AI236" s="22">
        <v>1611932.9423286105</v>
      </c>
      <c r="AJ236" s="22">
        <v>11.536555962551205</v>
      </c>
      <c r="AK236" s="22">
        <v>7.8707416932075001</v>
      </c>
      <c r="AL236" s="22">
        <v>16902.801340112579</v>
      </c>
      <c r="AM236" s="22">
        <v>902.38745734590873</v>
      </c>
      <c r="AN236" s="22">
        <v>727.13650257632548</v>
      </c>
      <c r="AO236" s="22">
        <v>4712.6982575328939</v>
      </c>
      <c r="AP236" s="22">
        <v>11780.510970138104</v>
      </c>
      <c r="AQ236" s="22">
        <v>324.74354677135079</v>
      </c>
      <c r="AR236" s="22">
        <v>19.239301358048866</v>
      </c>
      <c r="AS236" s="22">
        <v>50575.606185238837</v>
      </c>
      <c r="AT236" s="22">
        <v>2.8276620153915395E-3</v>
      </c>
      <c r="AU236" s="22">
        <v>5849.3233107634906</v>
      </c>
      <c r="AV236" s="22">
        <v>5965.6316771914926</v>
      </c>
      <c r="AW236" s="22">
        <v>4474.569877926232</v>
      </c>
      <c r="AX236" s="22">
        <v>21337.716314741137</v>
      </c>
      <c r="AY236" s="22">
        <v>422329.20244900731</v>
      </c>
      <c r="AZ236" s="22">
        <v>60405.570736268608</v>
      </c>
      <c r="BA236" s="22">
        <v>1799403.4731546373</v>
      </c>
      <c r="BB236" s="22">
        <v>0</v>
      </c>
      <c r="BC236" s="22">
        <v>30354.395729401214</v>
      </c>
      <c r="BD236" s="22">
        <v>4590767.3903628085</v>
      </c>
    </row>
    <row r="237" spans="1:56" x14ac:dyDescent="0.3">
      <c r="A237" s="23" t="s">
        <v>51</v>
      </c>
      <c r="B237" s="22">
        <v>174.54175228959411</v>
      </c>
      <c r="C237" s="22">
        <v>86.708426616762779</v>
      </c>
      <c r="D237" s="22">
        <v>162.79268818478732</v>
      </c>
      <c r="E237" s="22">
        <v>32.432164216617174</v>
      </c>
      <c r="F237" s="22">
        <v>0</v>
      </c>
      <c r="G237" s="22">
        <v>49.898148081502946</v>
      </c>
      <c r="H237" s="22">
        <v>0</v>
      </c>
      <c r="I237" s="22">
        <v>1256.8984876543439</v>
      </c>
      <c r="J237" s="22">
        <v>209727.94280094083</v>
      </c>
      <c r="K237" s="22">
        <v>423.16294987876051</v>
      </c>
      <c r="L237" s="22">
        <v>37.235406084937097</v>
      </c>
      <c r="M237" s="22">
        <v>13.293632116292056</v>
      </c>
      <c r="N237" s="22">
        <v>91.163459368812184</v>
      </c>
      <c r="O237" s="22">
        <v>5.4338682307750616</v>
      </c>
      <c r="P237" s="22">
        <v>0.74984005531426456</v>
      </c>
      <c r="Q237" s="22">
        <v>12.378532818267365</v>
      </c>
      <c r="R237" s="22">
        <v>1609.1060271481988</v>
      </c>
      <c r="S237" s="22">
        <v>2719.7807686379856</v>
      </c>
      <c r="T237" s="22">
        <v>1.6372818587557758</v>
      </c>
      <c r="U237" s="22">
        <v>219.14082082848662</v>
      </c>
      <c r="V237" s="22">
        <v>293.9045404860658</v>
      </c>
      <c r="W237" s="22">
        <v>2.9222898139059192</v>
      </c>
      <c r="X237" s="22">
        <v>3.8681602366339343</v>
      </c>
      <c r="Y237" s="22">
        <v>206.59338628176536</v>
      </c>
      <c r="Z237" s="22">
        <v>895.19426264247079</v>
      </c>
      <c r="AA237" s="22">
        <v>0</v>
      </c>
      <c r="AB237" s="22">
        <v>1.0819353096536302</v>
      </c>
      <c r="AC237" s="22">
        <v>4.679853355976884</v>
      </c>
      <c r="AD237" s="22">
        <v>0.44139882174213674</v>
      </c>
      <c r="AE237" s="22">
        <v>37.598010832977373</v>
      </c>
      <c r="AF237" s="22">
        <v>13.092187059986072</v>
      </c>
      <c r="AG237" s="22">
        <v>110.65535430762131</v>
      </c>
      <c r="AH237" s="22">
        <v>2.7207904643804311E-3</v>
      </c>
      <c r="AI237" s="22">
        <v>2711.5617923867344</v>
      </c>
      <c r="AJ237" s="22">
        <v>40.734557558480709</v>
      </c>
      <c r="AK237" s="22">
        <v>180.27415941312404</v>
      </c>
      <c r="AL237" s="22">
        <v>883.17945065947549</v>
      </c>
      <c r="AM237" s="22">
        <v>621.03696498409874</v>
      </c>
      <c r="AN237" s="22">
        <v>125.32112995814049</v>
      </c>
      <c r="AO237" s="22">
        <v>0.70830269222291353</v>
      </c>
      <c r="AP237" s="22">
        <v>405.07964550464476</v>
      </c>
      <c r="AQ237" s="22">
        <v>7.4468924857687799</v>
      </c>
      <c r="AR237" s="22">
        <v>494.46638727279225</v>
      </c>
      <c r="AS237" s="22">
        <v>467.74465614804291</v>
      </c>
      <c r="AT237" s="22">
        <v>3.1901472617397237</v>
      </c>
      <c r="AU237" s="22">
        <v>36.61315210606935</v>
      </c>
      <c r="AV237" s="22">
        <v>207.36248322930854</v>
      </c>
      <c r="AW237" s="22">
        <v>13.661297094181275</v>
      </c>
      <c r="AX237" s="22">
        <v>37.273821463063662</v>
      </c>
      <c r="AY237" s="22">
        <v>47750.440154826763</v>
      </c>
      <c r="AZ237" s="22">
        <v>963.23206093338683</v>
      </c>
      <c r="BA237" s="22">
        <v>3783.9961634271181</v>
      </c>
      <c r="BB237" s="22">
        <v>70.480709056294756</v>
      </c>
      <c r="BC237" s="22">
        <v>0</v>
      </c>
      <c r="BD237" s="22">
        <v>276998.13508341176</v>
      </c>
    </row>
    <row r="238" spans="1:56" x14ac:dyDescent="0.3">
      <c r="A238" s="23" t="s">
        <v>52</v>
      </c>
      <c r="B238" s="22">
        <v>567065.75988708704</v>
      </c>
      <c r="C238" s="22">
        <v>245396.08393298995</v>
      </c>
      <c r="D238" s="22">
        <v>530834.49417608778</v>
      </c>
      <c r="E238" s="22">
        <v>296491.74037554761</v>
      </c>
      <c r="F238" s="22">
        <v>50.900616437458119</v>
      </c>
      <c r="G238" s="22">
        <v>17282.788905634159</v>
      </c>
      <c r="H238" s="22">
        <v>4836.0069889948636</v>
      </c>
      <c r="I238" s="22">
        <v>188351.99738300894</v>
      </c>
      <c r="J238" s="22">
        <v>1760336.4936239584</v>
      </c>
      <c r="K238" s="22">
        <v>158926.00268558279</v>
      </c>
      <c r="L238" s="22">
        <v>149644.52453639207</v>
      </c>
      <c r="M238" s="22">
        <v>27175.997543994064</v>
      </c>
      <c r="N238" s="22">
        <v>110208.57018725797</v>
      </c>
      <c r="O238" s="22">
        <v>96188.788330376119</v>
      </c>
      <c r="P238" s="22">
        <v>23202.957724432319</v>
      </c>
      <c r="Q238" s="22">
        <v>51272.439658710777</v>
      </c>
      <c r="R238" s="22">
        <v>1140808.1435025616</v>
      </c>
      <c r="S238" s="22">
        <v>2638364.7707119919</v>
      </c>
      <c r="T238" s="22">
        <v>24751.950160375447</v>
      </c>
      <c r="U238" s="22">
        <v>234295.62739800318</v>
      </c>
      <c r="V238" s="22">
        <v>2192964.7252607453</v>
      </c>
      <c r="W238" s="22">
        <v>48172.723353758513</v>
      </c>
      <c r="X238" s="22">
        <v>37071.225346782994</v>
      </c>
      <c r="Y238" s="22">
        <v>572677.95541058946</v>
      </c>
      <c r="Z238" s="22">
        <v>2187307.6096356311</v>
      </c>
      <c r="AA238" s="22">
        <v>1623.4534458396026</v>
      </c>
      <c r="AB238" s="22">
        <v>2164.086945520512</v>
      </c>
      <c r="AC238" s="22">
        <v>46016.670906140833</v>
      </c>
      <c r="AD238" s="22">
        <v>129796.25580103119</v>
      </c>
      <c r="AE238" s="22">
        <v>159449.23806675157</v>
      </c>
      <c r="AF238" s="22">
        <v>18573.592885575035</v>
      </c>
      <c r="AG238" s="22">
        <v>573761.59233843838</v>
      </c>
      <c r="AH238" s="22">
        <v>17748.098487941665</v>
      </c>
      <c r="AI238" s="22">
        <v>2982420.1482723765</v>
      </c>
      <c r="AJ238" s="22">
        <v>13195.596536698551</v>
      </c>
      <c r="AK238" s="22">
        <v>21148.152105840865</v>
      </c>
      <c r="AL238" s="22">
        <v>127865.99451917993</v>
      </c>
      <c r="AM238" s="22">
        <v>91117.521366870147</v>
      </c>
      <c r="AN238" s="22">
        <v>306307.92408607987</v>
      </c>
      <c r="AO238" s="22">
        <v>97165.90387972162</v>
      </c>
      <c r="AP238" s="22">
        <v>259313.89672792947</v>
      </c>
      <c r="AQ238" s="22">
        <v>68522.326637768798</v>
      </c>
      <c r="AR238" s="22">
        <v>99083.427382525348</v>
      </c>
      <c r="AS238" s="22">
        <v>263740.49468463898</v>
      </c>
      <c r="AT238" s="22">
        <v>56063.813023991745</v>
      </c>
      <c r="AU238" s="22">
        <v>91801.440648710326</v>
      </c>
      <c r="AV238" s="22">
        <v>200849.78844360248</v>
      </c>
      <c r="AW238" s="22">
        <v>155527.35664797859</v>
      </c>
      <c r="AX238" s="22">
        <v>228110.69091767652</v>
      </c>
      <c r="AY238" s="22">
        <v>1488886.2795257447</v>
      </c>
      <c r="AZ238" s="22">
        <v>821792.1128850556</v>
      </c>
      <c r="BA238" s="22">
        <v>5385260.4854650013</v>
      </c>
      <c r="BB238" s="22">
        <v>759959.37720439408</v>
      </c>
      <c r="BC238" s="22">
        <v>3678286.5022957511</v>
      </c>
      <c r="BD238" s="22">
        <v>31449232.499471705</v>
      </c>
    </row>
    <row r="241" spans="1:65" x14ac:dyDescent="0.3">
      <c r="A241" s="7" t="s">
        <v>347</v>
      </c>
      <c r="BF241" s="7" t="s">
        <v>348</v>
      </c>
    </row>
    <row r="242" spans="1:65" x14ac:dyDescent="0.3">
      <c r="A242" s="6" t="s">
        <v>86</v>
      </c>
      <c r="BF242" s="6" t="s">
        <v>86</v>
      </c>
    </row>
    <row r="243" spans="1:65" x14ac:dyDescent="0.3">
      <c r="A243" s="23" t="s">
        <v>67</v>
      </c>
      <c r="B243" s="23" t="s">
        <v>1</v>
      </c>
      <c r="C243" s="23" t="s">
        <v>2</v>
      </c>
      <c r="D243" s="23" t="s">
        <v>3</v>
      </c>
      <c r="E243" s="23" t="s">
        <v>4</v>
      </c>
      <c r="F243" s="23" t="s">
        <v>5</v>
      </c>
      <c r="G243" s="23" t="s">
        <v>6</v>
      </c>
      <c r="H243" s="23" t="s">
        <v>7</v>
      </c>
      <c r="I243" s="23" t="s">
        <v>8</v>
      </c>
      <c r="J243" s="23" t="s">
        <v>9</v>
      </c>
      <c r="K243" s="23" t="s">
        <v>360</v>
      </c>
      <c r="L243" s="23" t="s">
        <v>10</v>
      </c>
      <c r="M243" s="23" t="s">
        <v>11</v>
      </c>
      <c r="N243" s="23" t="s">
        <v>12</v>
      </c>
      <c r="O243" s="23" t="s">
        <v>13</v>
      </c>
      <c r="P243" s="23" t="s">
        <v>14</v>
      </c>
      <c r="Q243" s="23" t="s">
        <v>15</v>
      </c>
      <c r="R243" s="23" t="s">
        <v>16</v>
      </c>
      <c r="S243" s="23" t="s">
        <v>17</v>
      </c>
      <c r="T243" s="23" t="s">
        <v>18</v>
      </c>
      <c r="U243" s="23" t="s">
        <v>19</v>
      </c>
      <c r="V243" s="23" t="s">
        <v>20</v>
      </c>
      <c r="W243" s="23" t="s">
        <v>21</v>
      </c>
      <c r="X243" s="23" t="s">
        <v>22</v>
      </c>
      <c r="Y243" s="23" t="s">
        <v>23</v>
      </c>
      <c r="Z243" s="23" t="s">
        <v>24</v>
      </c>
      <c r="AA243" s="23" t="s">
        <v>25</v>
      </c>
      <c r="AB243" s="23" t="s">
        <v>26</v>
      </c>
      <c r="AC243" s="23" t="s">
        <v>27</v>
      </c>
      <c r="AD243" s="23" t="s">
        <v>28</v>
      </c>
      <c r="AE243" s="23" t="s">
        <v>29</v>
      </c>
      <c r="AF243" s="23" t="s">
        <v>30</v>
      </c>
      <c r="AG243" s="23" t="s">
        <v>31</v>
      </c>
      <c r="AH243" s="23" t="s">
        <v>32</v>
      </c>
      <c r="AI243" s="23" t="s">
        <v>33</v>
      </c>
      <c r="AJ243" s="24" t="s">
        <v>34</v>
      </c>
      <c r="AK243" s="23" t="s">
        <v>35</v>
      </c>
      <c r="AL243" s="23" t="s">
        <v>361</v>
      </c>
      <c r="AM243" s="23" t="s">
        <v>36</v>
      </c>
      <c r="AN243" s="23" t="s">
        <v>37</v>
      </c>
      <c r="AO243" s="23" t="s">
        <v>38</v>
      </c>
      <c r="AP243" s="23" t="s">
        <v>197</v>
      </c>
      <c r="AQ243" s="23" t="s">
        <v>40</v>
      </c>
      <c r="AR243" s="23" t="s">
        <v>41</v>
      </c>
      <c r="AS243" s="23" t="s">
        <v>42</v>
      </c>
      <c r="AT243" s="23" t="s">
        <v>43</v>
      </c>
      <c r="AU243" s="23" t="s">
        <v>44</v>
      </c>
      <c r="AV243" s="23" t="s">
        <v>45</v>
      </c>
      <c r="AW243" s="23" t="s">
        <v>46</v>
      </c>
      <c r="AX243" s="23" t="s">
        <v>47</v>
      </c>
      <c r="AY243" s="23" t="s">
        <v>48</v>
      </c>
      <c r="AZ243" s="23" t="s">
        <v>49</v>
      </c>
      <c r="BA243" s="23" t="s">
        <v>50</v>
      </c>
      <c r="BB243" s="23" t="s">
        <v>229</v>
      </c>
      <c r="BC243" s="24" t="s">
        <v>51</v>
      </c>
      <c r="BD243" s="23" t="s">
        <v>52</v>
      </c>
      <c r="BF243" s="1" t="s">
        <v>84</v>
      </c>
      <c r="BG243" s="12" t="s">
        <v>56</v>
      </c>
      <c r="BH243" s="12" t="s">
        <v>57</v>
      </c>
      <c r="BI243" s="12" t="s">
        <v>65</v>
      </c>
      <c r="BJ243" s="12" t="s">
        <v>58</v>
      </c>
      <c r="BK243" s="12" t="s">
        <v>59</v>
      </c>
      <c r="BL243" s="12" t="s">
        <v>60</v>
      </c>
      <c r="BM243" s="12" t="s">
        <v>61</v>
      </c>
    </row>
    <row r="244" spans="1:65" x14ac:dyDescent="0.3">
      <c r="A244" s="23" t="s">
        <v>1</v>
      </c>
      <c r="B244" s="22">
        <v>0</v>
      </c>
      <c r="C244" s="22">
        <v>21.739889730419151</v>
      </c>
      <c r="D244" s="22">
        <v>249.59661664746235</v>
      </c>
      <c r="E244" s="22">
        <v>23.124890146510037</v>
      </c>
      <c r="F244" s="22">
        <v>0</v>
      </c>
      <c r="G244" s="22">
        <v>2.017130487627087</v>
      </c>
      <c r="H244" s="22">
        <v>1600.3450156283632</v>
      </c>
      <c r="I244" s="22">
        <v>1228.1638810198156</v>
      </c>
      <c r="J244" s="22">
        <v>29042.919412292675</v>
      </c>
      <c r="K244" s="22">
        <v>3467.0160546860043</v>
      </c>
      <c r="L244" s="22">
        <v>0</v>
      </c>
      <c r="M244" s="22">
        <v>0</v>
      </c>
      <c r="N244" s="22">
        <v>15.075093828869663</v>
      </c>
      <c r="O244" s="22">
        <v>16.493930498611942</v>
      </c>
      <c r="P244" s="22">
        <v>5.2951744318123745E-2</v>
      </c>
      <c r="Q244" s="22">
        <v>0.47776061306675693</v>
      </c>
      <c r="R244" s="22">
        <v>302.80262249478255</v>
      </c>
      <c r="S244" s="22">
        <v>1428.6863526300228</v>
      </c>
      <c r="T244" s="22">
        <v>0.10065337843535067</v>
      </c>
      <c r="U244" s="22">
        <v>3.2656722407062233</v>
      </c>
      <c r="V244" s="22">
        <v>1418.7381712361851</v>
      </c>
      <c r="W244" s="22">
        <v>2114.4826693834334</v>
      </c>
      <c r="X244" s="22">
        <v>701.71555359328295</v>
      </c>
      <c r="Y244" s="22">
        <v>789.74313428857204</v>
      </c>
      <c r="Z244" s="22">
        <v>1339.0855893636008</v>
      </c>
      <c r="AA244" s="22">
        <v>45.272010733657034</v>
      </c>
      <c r="AB244" s="22">
        <v>9.5982708271862546E-2</v>
      </c>
      <c r="AC244" s="22">
        <v>2.0927988793877579</v>
      </c>
      <c r="AD244" s="22">
        <v>0</v>
      </c>
      <c r="AE244" s="22">
        <v>892.45733830246525</v>
      </c>
      <c r="AF244" s="22">
        <v>0</v>
      </c>
      <c r="AG244" s="22">
        <v>194.34634245264175</v>
      </c>
      <c r="AH244" s="22">
        <v>4.2814399422583097E-4</v>
      </c>
      <c r="AI244" s="22">
        <v>383.1092574920508</v>
      </c>
      <c r="AJ244" s="22">
        <v>19230.132392130756</v>
      </c>
      <c r="AK244" s="22">
        <v>26.075699839702214</v>
      </c>
      <c r="AL244" s="22">
        <v>485.8533294723556</v>
      </c>
      <c r="AM244" s="22">
        <v>1135.723946350487</v>
      </c>
      <c r="AN244" s="22">
        <v>4.1477385852469251</v>
      </c>
      <c r="AO244" s="22">
        <v>2.5343371073336902E-2</v>
      </c>
      <c r="AP244" s="22">
        <v>957.34048844817755</v>
      </c>
      <c r="AQ244" s="22">
        <v>0.13322743891406502</v>
      </c>
      <c r="AR244" s="22">
        <v>547.46650871687166</v>
      </c>
      <c r="AS244" s="22">
        <v>3689.6624640630971</v>
      </c>
      <c r="AT244" s="22">
        <v>3.5333352977380192E-4</v>
      </c>
      <c r="AU244" s="22">
        <v>1.0358322440947523E-4</v>
      </c>
      <c r="AV244" s="22">
        <v>1589.9374668106052</v>
      </c>
      <c r="AW244" s="22">
        <v>228.91220424792377</v>
      </c>
      <c r="AX244" s="22">
        <v>7200.7739845254946</v>
      </c>
      <c r="AY244" s="22">
        <v>87.572791440843474</v>
      </c>
      <c r="AZ244" s="22">
        <v>1437.4823896737628</v>
      </c>
      <c r="BA244" s="22">
        <v>29656.680971045986</v>
      </c>
      <c r="BB244" s="22">
        <v>116.152571784717</v>
      </c>
      <c r="BC244" s="22">
        <v>18080.766019744919</v>
      </c>
      <c r="BD244" s="22">
        <v>129757.8571992529</v>
      </c>
      <c r="BF244" s="12" t="s">
        <v>62</v>
      </c>
      <c r="BG244" s="13">
        <f>B244+AJ244+B278+AJ278</f>
        <v>21416.757435754367</v>
      </c>
      <c r="BH244" s="13">
        <f>SUM(C244,D244,G244,L244:U244,X244:Y244,AB244:AD244,AF244,AI244,AK244,AN244:AO244,AQ244,AT244:AW244,AZ244,AR244)+SUM(C278,D278,G278,L278:U278,X278:Y278,AB278:AD278,AF278,AI278,AK278,AN278:AO278,AQ278,AT278:AW278,AZ278,AR278)</f>
        <v>8267.6673025354521</v>
      </c>
      <c r="BI244" s="13">
        <f>SUM(F244,H244,V244:W244,AA244,AE244,AH244,AM244,AS244,AX244,BB244,AY244)+SUM(F278,H278,V278:W278,AA278,AE278,AH278,AM278,AS278,AX278,BB278,AY278)</f>
        <v>18396.542380478619</v>
      </c>
      <c r="BJ244" s="13">
        <f>SUM(E244,I244,AG244,BA244)+SUM(E278,I278,AG278,BA278)</f>
        <v>31162.658544390124</v>
      </c>
      <c r="BK244" s="13">
        <f>SUM(J244:K244,Z244,AL244,AP244)+SUM(J278:K278,Z278,AL278,AP278)</f>
        <v>35292.214874262812</v>
      </c>
      <c r="BL244" s="13">
        <f>BC244+BC278</f>
        <v>19558.27597923754</v>
      </c>
      <c r="BM244" s="13">
        <f>SUM(BG244:BL244)</f>
        <v>134094.11651665892</v>
      </c>
    </row>
    <row r="245" spans="1:65" x14ac:dyDescent="0.3">
      <c r="A245" s="23" t="s">
        <v>2</v>
      </c>
      <c r="B245" s="22">
        <v>110.197099540984</v>
      </c>
      <c r="C245" s="22">
        <v>0</v>
      </c>
      <c r="D245" s="22">
        <v>155.35395536573736</v>
      </c>
      <c r="E245" s="22">
        <v>9.8251257870034276</v>
      </c>
      <c r="F245" s="22">
        <v>0</v>
      </c>
      <c r="G245" s="22">
        <v>113.55864219881474</v>
      </c>
      <c r="H245" s="22">
        <v>0</v>
      </c>
      <c r="I245" s="22">
        <v>152.9828435098508</v>
      </c>
      <c r="J245" s="22">
        <v>705.61334256181431</v>
      </c>
      <c r="K245" s="22">
        <v>7.993667475043357</v>
      </c>
      <c r="L245" s="22">
        <v>1028.2901180669576</v>
      </c>
      <c r="M245" s="22">
        <v>705.32329432948757</v>
      </c>
      <c r="N245" s="22">
        <v>33115.685898808377</v>
      </c>
      <c r="O245" s="22">
        <v>1995.5576592569316</v>
      </c>
      <c r="P245" s="22">
        <v>7.1779955729976905E-3</v>
      </c>
      <c r="Q245" s="22">
        <v>1.4168197423125557</v>
      </c>
      <c r="R245" s="22">
        <v>2183.9562398915964</v>
      </c>
      <c r="S245" s="22">
        <v>86297.306488959002</v>
      </c>
      <c r="T245" s="22">
        <v>368.3137205034833</v>
      </c>
      <c r="U245" s="22">
        <v>46712.268192715717</v>
      </c>
      <c r="V245" s="22">
        <v>351.13914313363335</v>
      </c>
      <c r="W245" s="22">
        <v>23.68870113289509</v>
      </c>
      <c r="X245" s="22">
        <v>1.8782246082812679</v>
      </c>
      <c r="Y245" s="22">
        <v>42996.516017585382</v>
      </c>
      <c r="Z245" s="22">
        <v>3179.2311474710232</v>
      </c>
      <c r="AA245" s="22">
        <v>0</v>
      </c>
      <c r="AB245" s="22">
        <v>1.5737152836819673E-3</v>
      </c>
      <c r="AC245" s="22">
        <v>11.093190218518449</v>
      </c>
      <c r="AD245" s="22">
        <v>565.38148001540912</v>
      </c>
      <c r="AE245" s="22">
        <v>10154.0792610356</v>
      </c>
      <c r="AF245" s="22">
        <v>0.21401103274824648</v>
      </c>
      <c r="AG245" s="22">
        <v>31.916281931261494</v>
      </c>
      <c r="AH245" s="22">
        <v>5.8038044539104944E-5</v>
      </c>
      <c r="AI245" s="22">
        <v>8675.7546500716944</v>
      </c>
      <c r="AJ245" s="22">
        <v>27.93138541241472</v>
      </c>
      <c r="AK245" s="22">
        <v>450.90320223519115</v>
      </c>
      <c r="AL245" s="22">
        <v>175.54907396163077</v>
      </c>
      <c r="AM245" s="22">
        <v>9471.5500711412915</v>
      </c>
      <c r="AN245" s="22">
        <v>28650.084224340608</v>
      </c>
      <c r="AO245" s="22">
        <v>4456.7617913579543</v>
      </c>
      <c r="AP245" s="22">
        <v>140.65292793508121</v>
      </c>
      <c r="AQ245" s="22">
        <v>2434.6896920722083</v>
      </c>
      <c r="AR245" s="22">
        <v>217.9393844652578</v>
      </c>
      <c r="AS245" s="22">
        <v>14429.264833627149</v>
      </c>
      <c r="AT245" s="22">
        <v>1387.9757344867842</v>
      </c>
      <c r="AU245" s="22">
        <v>147452.11776775622</v>
      </c>
      <c r="AV245" s="22">
        <v>564.97312341250438</v>
      </c>
      <c r="AW245" s="22">
        <v>3306.5167759532642</v>
      </c>
      <c r="AX245" s="22">
        <v>1269.732465634044</v>
      </c>
      <c r="AY245" s="22">
        <v>42172.192588514052</v>
      </c>
      <c r="AZ245" s="22">
        <v>3777.570060792797</v>
      </c>
      <c r="BA245" s="22">
        <v>570.46725489513756</v>
      </c>
      <c r="BB245" s="22">
        <v>0.1918029092977202</v>
      </c>
      <c r="BC245" s="22">
        <v>115008.68814458103</v>
      </c>
      <c r="BD245" s="22">
        <v>615620.29633218236</v>
      </c>
      <c r="BF245" s="12" t="s">
        <v>63</v>
      </c>
      <c r="BG245" s="13">
        <f>BG250-SUM(BG246:BG249,BG244)</f>
        <v>52716.898675111588</v>
      </c>
      <c r="BH245" s="13">
        <f t="shared" ref="BH245:BM245" si="4">BH250-SUM(BH246:BH249,BH244)</f>
        <v>21383856.297846187</v>
      </c>
      <c r="BI245" s="13">
        <f t="shared" si="4"/>
        <v>2421881.6468825731</v>
      </c>
      <c r="BJ245" s="13">
        <f t="shared" si="4"/>
        <v>2442292.8324525859</v>
      </c>
      <c r="BK245" s="13">
        <f t="shared" si="4"/>
        <v>1860643.1120281247</v>
      </c>
      <c r="BL245" s="13">
        <f t="shared" si="4"/>
        <v>1665939.7260370236</v>
      </c>
      <c r="BM245" s="13">
        <f t="shared" si="4"/>
        <v>29827330.513921604</v>
      </c>
    </row>
    <row r="246" spans="1:65" x14ac:dyDescent="0.3">
      <c r="A246" s="23" t="s">
        <v>3</v>
      </c>
      <c r="B246" s="22">
        <v>104.92503860024719</v>
      </c>
      <c r="C246" s="22">
        <v>317.62747173226853</v>
      </c>
      <c r="D246" s="22">
        <v>0</v>
      </c>
      <c r="E246" s="22">
        <v>20.967062688868449</v>
      </c>
      <c r="F246" s="22">
        <v>0</v>
      </c>
      <c r="G246" s="22">
        <v>36.523201828985769</v>
      </c>
      <c r="H246" s="22">
        <v>0</v>
      </c>
      <c r="I246" s="22">
        <v>403.78011238669598</v>
      </c>
      <c r="J246" s="22">
        <v>4394.2433022073847</v>
      </c>
      <c r="K246" s="22">
        <v>1059.886309058043</v>
      </c>
      <c r="L246" s="22">
        <v>3.1744969857656566</v>
      </c>
      <c r="M246" s="22">
        <v>1.9475003980090433</v>
      </c>
      <c r="N246" s="22">
        <v>580.92394249055735</v>
      </c>
      <c r="O246" s="22">
        <v>142.25091365182013</v>
      </c>
      <c r="P246" s="22">
        <v>72.083416842557867</v>
      </c>
      <c r="Q246" s="22">
        <v>4568.3820503760871</v>
      </c>
      <c r="R246" s="22">
        <v>172816.56211835355</v>
      </c>
      <c r="S246" s="22">
        <v>162321.59641931791</v>
      </c>
      <c r="T246" s="22">
        <v>751.66238722159278</v>
      </c>
      <c r="U246" s="22">
        <v>2858.0177323356784</v>
      </c>
      <c r="V246" s="22">
        <v>154.50760416946207</v>
      </c>
      <c r="W246" s="22">
        <v>1.3132170624380146</v>
      </c>
      <c r="X246" s="22">
        <v>229.49655362369555</v>
      </c>
      <c r="Y246" s="22">
        <v>3670.261892679091</v>
      </c>
      <c r="Z246" s="22">
        <v>421.29216576593456</v>
      </c>
      <c r="AA246" s="22">
        <v>0</v>
      </c>
      <c r="AB246" s="22">
        <v>70.660616987902841</v>
      </c>
      <c r="AC246" s="22">
        <v>15.943824052259199</v>
      </c>
      <c r="AD246" s="22">
        <v>40746.709050814396</v>
      </c>
      <c r="AE246" s="22">
        <v>43.389630540242997</v>
      </c>
      <c r="AF246" s="22">
        <v>0.81324192444333665</v>
      </c>
      <c r="AG246" s="22">
        <v>18.945023298861553</v>
      </c>
      <c r="AH246" s="22">
        <v>1.5175296533167902E-4</v>
      </c>
      <c r="AI246" s="22">
        <v>76203.232384073723</v>
      </c>
      <c r="AJ246" s="22">
        <v>0.61449496113175717</v>
      </c>
      <c r="AK246" s="22">
        <v>32.523791183092847</v>
      </c>
      <c r="AL246" s="22">
        <v>42.567755272830361</v>
      </c>
      <c r="AM246" s="22">
        <v>183.11369174804091</v>
      </c>
      <c r="AN246" s="22">
        <v>3250.4351252714214</v>
      </c>
      <c r="AO246" s="22">
        <v>33905.883906620686</v>
      </c>
      <c r="AP246" s="22">
        <v>173.77107095282565</v>
      </c>
      <c r="AQ246" s="22">
        <v>798.69424407706765</v>
      </c>
      <c r="AR246" s="22">
        <v>1853.6087068249019</v>
      </c>
      <c r="AS246" s="22">
        <v>203.33624703010804</v>
      </c>
      <c r="AT246" s="22">
        <v>82.31590213293056</v>
      </c>
      <c r="AU246" s="22">
        <v>129.13429387471902</v>
      </c>
      <c r="AV246" s="22">
        <v>69230.23367727283</v>
      </c>
      <c r="AW246" s="22">
        <v>602.08278549762076</v>
      </c>
      <c r="AX246" s="22">
        <v>135.80760983465689</v>
      </c>
      <c r="AY246" s="22">
        <v>293.6069905908833</v>
      </c>
      <c r="AZ246" s="22">
        <v>3936.7684821565172</v>
      </c>
      <c r="BA246" s="22">
        <v>2362.4183034004445</v>
      </c>
      <c r="BB246" s="22">
        <v>25.827661567781039</v>
      </c>
      <c r="BC246" s="22">
        <v>21011.739827960439</v>
      </c>
      <c r="BD246" s="22">
        <v>610285.60340145242</v>
      </c>
      <c r="BF246" s="12" t="s">
        <v>65</v>
      </c>
      <c r="BG246" s="13">
        <f>B248+AJ248+B250+AJ250+B264+AJ264+B265+AJ265+B269+AJ269+B273+AJ273+B276+AJ276+B281+AJ281+B287+AJ287+B292+AJ292+B293+AJ293+B296+AJ296</f>
        <v>316884.77271927887</v>
      </c>
      <c r="BH246" s="13">
        <f>SUM(C248,D248,G248,L248:U248,X248:Y248,AB248:AD248,AF248,AI248,AK248,AN248:AO248,AQ248,AT248:AW248,AZ248,AR248)+SUM(C250,D250,G250,L250:U250,X250:Y250,AB250:AD250,AF250,AI250,AK250,AN250:AO250,AQ250,AT250:AW250,AZ250,AR250)+SUM(C264,D264,G264,L264:U264,X264:Y264,AB264:AD264,AF264,AI264,AK264,AN264:AO264,AQ264,AT264:AW264,AZ264,AR264)+SUM(C265,D265,G265,L265:U265,X265:Y265,AB265:AD265,AF265,AI265,AK265,AN265:AO265,AQ265,AT265:AW265,AZ265,AR265)+SUM(C269,D269,G269,L269:U269,X269:Y269,AB269:AD269,AF269,AI269,AK269,AN269:AO269,AQ269,AT269:AW269,AZ269,AR269)+SUM(C273,D273,G273,L273:U273,X273:Y273,AB273:AD273,AF273,AI273,AK273,AN273:AO273,AQ273,AT273:AW273,AZ273,AR273)+SUM(C276,D276,G276,L276:U276,X276:Y276,AB276:AD276,AF276,AI276,AK276,AN276:AO276,AQ276,AT276:AW276,AZ276,AR276)+SUM(C281,D281,G281,L281:U281,X281:Y281,AB281:AD281,AF281,AI281,AK281,AN281:AO281,AQ281,AT281:AW281,AZ281,AR281)+SUM(C287,D287,G287,L287:U287,X287:Y287,AB287:AD287,AF287,AI287,AK287,AN287:AO287,AQ287,AT287:AW287,AZ287,AR287)+SUM(C292,D292,G292,L292:U292,X292:Y292,AB292:AD292,AF292,AI292,AK292,AN292:AO292,AQ292,AT292:AW292,AZ292,AR292)+SUM(C293,D293,G293,L293:U293,X293:Y293,AB293:AD293,AF293,AI293,AK293,AN293:AO293,AQ293,AT293:AW293,AZ293,AR293)+SUM(C296,D296,G296,L296:U296,X296:Y296,AB296:AD296,AF296,AI296,AK296,AN296:AO296,AQ296,AT296:AW296,AZ296,AR296)</f>
        <v>7644529.5166086555</v>
      </c>
      <c r="BI246" s="13">
        <f>SUM(F248,H248,V248:W248,AA248,AE248,AH248,AM248,AS248,AX248,BB248,AY248)+SUM(F250,H250,V250:W250,AA250,AE250,AH250,AM250,AS250,AX250,BB250,AY250)+SUM(F264,H264,V264:W264,AA264,AE264,AH264,AM264,AS264,AX264,BB264,AY264)+SUM(F265,H265,V265:W265,AA265,AE265,AH265,AM265,AS265,AX265,BB265,AY265)+SUM(F269,H269,V269:W269,AA269,AE269,AH269,AM269,AS269,AX269,BB269,AY269)+SUM(F273,H273,V273:W273,AA273,AE273,AH273,AM273,AS273,AX273,BB273,AY273)+SUM(F276,H276,V276:W276,AA276,AE276,AH276,AM276,AS276,AX276,BB276,AY276)+SUM(F281,H281,V281:W281,AA281,AE281,AH281,AM281,AS281,AX281,BB281,AY281)+SUM(F287,H287,V287:W287,AA287,AE287,AH287,AM287,AS287,AX287,BB287,AY287)+SUM(F292,H292,V292:W292,AA292,AE292,AH292,AM292,AS292,AX292,BB292,AY292)+SUM(F293,H293,V293:W293,AA293,AE293,AH293,AM293,AS293,AX293,BB293,AY293)+SUM(F296,H296,V296:W296,AA296,AE296,AH296,AM296,AS296,AX296,BB296,AY296)</f>
        <v>4200641.3466888694</v>
      </c>
      <c r="BJ246" s="13">
        <f>SUM(E248,I248,AG248,BA248)+SUM(E250,I250,AG250,BA250)+SUM(E264,I264,AG264,BA264)+SUM(E265,I265,AG265,BA265)+SUM(E269,I269,AG269,BA269)+SUM(E273,I273,AG273,BA273)+SUM(E276,I276,AG276,BA276)+SUM(E281,I281,AG281,BA281)+SUM(E287,I287,AG287,BA287)+SUM(E292,I292,AG292,BA292)+SUM(E293,I293,AG293,BA293)+SUM(E296,I296,AG296,BA296)</f>
        <v>9720733.8160137236</v>
      </c>
      <c r="BK246" s="13">
        <f>SUM(J248:K248,Z248,AL248,AP248)+SUM(J250:K250,Z250,AL250,AP250)+SUM(J264:K264,Z264,AL264,AP264)+SUM(J265:K265,Z265,AL265,AP265)+SUM(J269:K269,Z269,AL269,AP269)+SUM(J273:K273,Z273,AL273,AP273)+SUM(J276:K276,Z276,AL276,AP276)+SUM(J281:K281,Z281,AL281,AP281)+SUM(J287:K287,Z287,AL287,AP287)+SUM(J292:K292,Z292,AL292,AP292)+SUM(J293:K293,Z293,AL293,AP293)+SUM(J296:K296,Z296,AL296,AP296)</f>
        <v>4099827.2009032853</v>
      </c>
      <c r="BL246" s="13">
        <f>BC248+BC250+BC264+BC265+BC269+BC273+BC276+BC281+BC287+BC292+BC293+BC296</f>
        <v>469690.76297601347</v>
      </c>
      <c r="BM246" s="13">
        <f>SUM(BG246:BL246)</f>
        <v>26452307.415909827</v>
      </c>
    </row>
    <row r="247" spans="1:65" x14ac:dyDescent="0.3">
      <c r="A247" s="23" t="s">
        <v>4</v>
      </c>
      <c r="B247" s="22">
        <v>0.86381170929030904</v>
      </c>
      <c r="C247" s="22">
        <v>1.5301147879135304E-4</v>
      </c>
      <c r="D247" s="22">
        <v>8.5355784740758845E-4</v>
      </c>
      <c r="E247" s="22">
        <v>0</v>
      </c>
      <c r="F247" s="22">
        <v>0</v>
      </c>
      <c r="G247" s="22">
        <v>0</v>
      </c>
      <c r="H247" s="22">
        <v>0</v>
      </c>
      <c r="I247" s="22">
        <v>0.13752058754295296</v>
      </c>
      <c r="J247" s="22">
        <v>5946.6656611716508</v>
      </c>
      <c r="K247" s="22">
        <v>7.8133228646391046E-4</v>
      </c>
      <c r="L247" s="22">
        <v>0</v>
      </c>
      <c r="M247" s="22">
        <v>0</v>
      </c>
      <c r="N247" s="22">
        <v>0</v>
      </c>
      <c r="O247" s="22">
        <v>1.2706164485601251E-4</v>
      </c>
      <c r="P247" s="22">
        <v>0</v>
      </c>
      <c r="Q247" s="22">
        <v>0</v>
      </c>
      <c r="R247" s="22">
        <v>1.982836347684792E-3</v>
      </c>
      <c r="S247" s="22">
        <v>2.8942019613055472E-3</v>
      </c>
      <c r="T247" s="22">
        <v>80.63857243241921</v>
      </c>
      <c r="U247" s="22">
        <v>0</v>
      </c>
      <c r="V247" s="22">
        <v>1.3966746571036971E-3</v>
      </c>
      <c r="W247" s="22">
        <v>0</v>
      </c>
      <c r="X247" s="22">
        <v>0</v>
      </c>
      <c r="Y247" s="22">
        <v>2.5397450434511337</v>
      </c>
      <c r="Z247" s="22">
        <v>4.5157539548689263</v>
      </c>
      <c r="AA247" s="22">
        <v>0</v>
      </c>
      <c r="AB247" s="22">
        <v>0</v>
      </c>
      <c r="AC247" s="22">
        <v>1.7830722618006347E-4</v>
      </c>
      <c r="AD247" s="22">
        <v>0</v>
      </c>
      <c r="AE247" s="22">
        <v>1.3008687195583692E-3</v>
      </c>
      <c r="AF247" s="22">
        <v>0</v>
      </c>
      <c r="AG247" s="22">
        <v>710.73240376846604</v>
      </c>
      <c r="AH247" s="22">
        <v>0</v>
      </c>
      <c r="AI247" s="22">
        <v>1.5447063753095043</v>
      </c>
      <c r="AJ247" s="22">
        <v>1.6299240783963502E-4</v>
      </c>
      <c r="AK247" s="22">
        <v>1.4636869277891376E-4</v>
      </c>
      <c r="AL247" s="22">
        <v>1299.0932312374621</v>
      </c>
      <c r="AM247" s="22">
        <v>0</v>
      </c>
      <c r="AN247" s="22">
        <v>0</v>
      </c>
      <c r="AO247" s="22">
        <v>0</v>
      </c>
      <c r="AP247" s="22">
        <v>1.1635676452087232E-4</v>
      </c>
      <c r="AQ247" s="22">
        <v>0</v>
      </c>
      <c r="AR247" s="22">
        <v>0</v>
      </c>
      <c r="AS247" s="22">
        <v>1.4072677394481189E-4</v>
      </c>
      <c r="AT247" s="22">
        <v>0</v>
      </c>
      <c r="AU247" s="22">
        <v>0</v>
      </c>
      <c r="AV247" s="22">
        <v>439.05198011330486</v>
      </c>
      <c r="AW247" s="22">
        <v>7.6886316995244206</v>
      </c>
      <c r="AX247" s="22">
        <v>6.124883517920831E-4</v>
      </c>
      <c r="AY247" s="22">
        <v>6.4299757221140407E-5</v>
      </c>
      <c r="AZ247" s="22">
        <v>1.3651049072538151E-3</v>
      </c>
      <c r="BA247" s="22">
        <v>35.61150718631913</v>
      </c>
      <c r="BB247" s="22">
        <v>0</v>
      </c>
      <c r="BC247" s="22">
        <v>458.6965085928353</v>
      </c>
      <c r="BD247" s="22">
        <v>8987.7923100622666</v>
      </c>
      <c r="BF247" s="12" t="s">
        <v>64</v>
      </c>
      <c r="BG247" s="13">
        <f>B247+AJ247+B251+AJ251+B275+AJ275+B295+AJ295</f>
        <v>5051.0438636910394</v>
      </c>
      <c r="BH247" s="13">
        <f>SUM(C247,D247,G247,L247:U247,X247:Y247,AB247:AD247,AF247,AI247,AK247,AN247:AO247,AQ247,AT247:AW247,AZ247,AR247)+SUM(C251,D251,G251,L251:U251,X251:Y251,AB251:AD251,AF251,AI251,AK251,AN251:AO251,AQ251,AT251:AW251,AZ251,AR251)+SUM(C275,D275,G275,L275:U275,X275:Y275,AB275:AD275,AF275,AI275,AK275,AN275:AO275,AQ275,AT275:AW275,AZ275,AR275)+SUM(C295,D295,G295,L295:U295,X295:Y295,AB295:AD295,AF295,AI295,AK295,AN295:AO295,AQ295,AT295:AW295,AZ295,AR295)</f>
        <v>412024.50014263927</v>
      </c>
      <c r="BI247" s="13">
        <f>SUM(F247,H247,V247:W247,AA247,AE247,AH247,AM247,AS247,AX247,BB247,AY247)+SUM(F251,H251,V251:W251,AA251,AE251,AH251,AM251,AS251,AX251,BB251,AY251)+SUM(F275,H275,V275:W275,AA275,AE275,AH275,AM275,AS275,AX275,BB275,AY275)+SUM(F295,H295,V295:W295,AA295,AE295,AH295,AM295,AS295,AX295,BB295,AY295)</f>
        <v>98547.693812180558</v>
      </c>
      <c r="BJ247" s="13">
        <f>SUM(E247,I247,AG247,BA247)+SUM(E251,I251,AG251,BA251)+SUM(E275,I275,AG275,BA275)+SUM(E295,I295,AG295,BA295)</f>
        <v>1155524.4021754984</v>
      </c>
      <c r="BK247" s="13">
        <f>SUM(J247:K247,Z247,AL247,AP247)+SUM(J251:K251,Z251,AL251,AP251)+SUM(J275:K275,Z275,AL275,AP275)+SUM(J295:K295,Z295,AL295,AP295)</f>
        <v>227228.27768231623</v>
      </c>
      <c r="BL247" s="13">
        <f>BC247+BC251+BC275+BC295</f>
        <v>123197.3007626711</v>
      </c>
      <c r="BM247" s="13">
        <f>SUM(BG247:BL247)</f>
        <v>2021573.2184389967</v>
      </c>
    </row>
    <row r="248" spans="1:65" x14ac:dyDescent="0.3">
      <c r="A248" s="23" t="s">
        <v>5</v>
      </c>
      <c r="B248" s="22">
        <v>0</v>
      </c>
      <c r="C248" s="22">
        <v>0</v>
      </c>
      <c r="D248" s="22">
        <v>0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0</v>
      </c>
      <c r="AQ248" s="22"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v>0</v>
      </c>
      <c r="AW248" s="22"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v>0</v>
      </c>
      <c r="BC248" s="22">
        <v>0</v>
      </c>
      <c r="BD248" s="22">
        <v>0</v>
      </c>
      <c r="BF248" s="12" t="s">
        <v>59</v>
      </c>
      <c r="BG248" s="13">
        <f>B252+AJ252+B253+AJ253+B268+AJ268+B280+AJ280+B284+AJ284</f>
        <v>663649.85026618012</v>
      </c>
      <c r="BH248" s="13">
        <f>SUM(C252,D252,G252,L252:U252,X252:Y252,AB252:AD252,AF252,AI252,AK252,AN252:AO252,AQ252,AT252:AW252,AZ252,AR252)+SUM(C253,D253,G253,L253:U253,X253:Y253,AB253:AD253,AF253,AI253,AK253,AN253:AO253,AQ253,AT253:AW253,AZ253,AR253)+SUM(C268,D268,G268,L268:U268,X268:Y268,AB268:AD268,AF268,AI268,AK268,AN268:AO268,AQ268,AT268:AW268,AZ268,AR268)+SUM(C280,D280,G280,L280:U280,X280:Y280,AB280:AD280,AF280,AI280,AK280,AN280:AO280,AQ280,AT280:AW280,AZ280,AR280)+SUM(C284,D284,G284,L284:U284,X284:Y284,AB284:AD284,AF284,AI284,AK284,AN284:AO284,AQ284,AT284:AW284,AZ284,AR284)</f>
        <v>1330928.5939793605</v>
      </c>
      <c r="BI248" s="13">
        <f>SUM(F252,H252,V252:W252,AA252,AE252,AH252,AM252,AS252,AX252,BB252,AY252)+SUM(F253,H253,V253:W253,AA253,AE253,AH253,AM253,AS253,AX253,BB253,AY253)+SUM(F268,H268,V268:W268,AA268,AE268,AH268,AM268,AS268,AX268,BB268,AY268)+SUM(F280,H280,V280:W280,AA280,AE280,AH280,AM280,AS280,AX280,BB280,AY280)+SUM(F284,H284,V284:W284,AA284,AE284,AH284,AM284,AS284,AX284,BB284,AY284)</f>
        <v>4326054.8657236146</v>
      </c>
      <c r="BJ248" s="13">
        <f>SUM(E252,I252,AG252,BA252)+SUM(E253,I253,AG253,BA253)+SUM(E268,I268,AG268,BA268)+SUM(E280,I280,AG280,BA280)+SUM(E284,I284,AG284,BA284)</f>
        <v>2760153.315576457</v>
      </c>
      <c r="BK248" s="13">
        <f>SUM(J252:K252,Z252,AL252,AP252)+SUM(J253:K253,Z253,AL253,AP253)+SUM(J268:K268,Z268,AL268,AP268)+SUM(J280:K280,Z280,AL280,AP280)+SUM(J284:K284,Z284,AL284,AP284)</f>
        <v>3193816.6078232047</v>
      </c>
      <c r="BL248" s="13">
        <f>BC252+BC253+BC268+BC280+BC284</f>
        <v>4343931.5849688696</v>
      </c>
      <c r="BM248" s="13">
        <f>SUM(BG248:BL248)</f>
        <v>16618534.818337686</v>
      </c>
    </row>
    <row r="249" spans="1:65" x14ac:dyDescent="0.3">
      <c r="A249" s="23" t="s">
        <v>6</v>
      </c>
      <c r="B249" s="22">
        <v>0.55027703364111236</v>
      </c>
      <c r="C249" s="22">
        <v>0.66495334921006477</v>
      </c>
      <c r="D249" s="22">
        <v>7.0002359641468468</v>
      </c>
      <c r="E249" s="22">
        <v>0.93200527306917524</v>
      </c>
      <c r="F249" s="22">
        <v>0</v>
      </c>
      <c r="G249" s="22">
        <v>0</v>
      </c>
      <c r="H249" s="22">
        <v>0</v>
      </c>
      <c r="I249" s="22">
        <v>2.8151987106899266</v>
      </c>
      <c r="J249" s="22">
        <v>672.14002453421881</v>
      </c>
      <c r="K249" s="22">
        <v>141.65441847702377</v>
      </c>
      <c r="L249" s="22">
        <v>0</v>
      </c>
      <c r="M249" s="22">
        <v>0</v>
      </c>
      <c r="N249" s="22">
        <v>0.10959174126486274</v>
      </c>
      <c r="O249" s="22">
        <v>0.17948243066884564</v>
      </c>
      <c r="P249" s="22">
        <v>0</v>
      </c>
      <c r="Q249" s="22">
        <v>1.4152066177140061E-2</v>
      </c>
      <c r="R249" s="22">
        <v>4.9224819701271763</v>
      </c>
      <c r="S249" s="22">
        <v>56.247614061624944</v>
      </c>
      <c r="T249" s="22">
        <v>2346.8276960631861</v>
      </c>
      <c r="U249" s="22">
        <v>0.13307285285239195</v>
      </c>
      <c r="V249" s="22">
        <v>12.552434741203946</v>
      </c>
      <c r="W249" s="22">
        <v>16.894467125001039</v>
      </c>
      <c r="X249" s="22">
        <v>0</v>
      </c>
      <c r="Y249" s="22">
        <v>857.36574584914524</v>
      </c>
      <c r="Z249" s="22">
        <v>49.238295974602323</v>
      </c>
      <c r="AA249" s="22">
        <v>0</v>
      </c>
      <c r="AB249" s="22">
        <v>2.6144419623658282</v>
      </c>
      <c r="AC249" s="22">
        <v>8.3002567198419516E-2</v>
      </c>
      <c r="AD249" s="22">
        <v>27.800033153997216</v>
      </c>
      <c r="AE249" s="22">
        <v>2.1508790302552558</v>
      </c>
      <c r="AF249" s="22">
        <v>0</v>
      </c>
      <c r="AG249" s="22">
        <v>2.7245753164125208</v>
      </c>
      <c r="AH249" s="22">
        <v>0</v>
      </c>
      <c r="AI249" s="22">
        <v>0.83006577022101002</v>
      </c>
      <c r="AJ249" s="22">
        <v>8.2906051210183004E-2</v>
      </c>
      <c r="AK249" s="22">
        <v>2.7693886371128991E-3</v>
      </c>
      <c r="AL249" s="22">
        <v>65.845839892771053</v>
      </c>
      <c r="AM249" s="22">
        <v>22.912488279053527</v>
      </c>
      <c r="AN249" s="22">
        <v>0.16827472256631584</v>
      </c>
      <c r="AO249" s="22">
        <v>0</v>
      </c>
      <c r="AP249" s="22">
        <v>23.155211635578311</v>
      </c>
      <c r="AQ249" s="22">
        <v>94.890800827772196</v>
      </c>
      <c r="AR249" s="22">
        <v>384.77171596146786</v>
      </c>
      <c r="AS249" s="22">
        <v>26.815036474223628</v>
      </c>
      <c r="AT249" s="22">
        <v>0</v>
      </c>
      <c r="AU249" s="22">
        <v>0</v>
      </c>
      <c r="AV249" s="22">
        <v>3.4832016309936087</v>
      </c>
      <c r="AW249" s="22">
        <v>5.2767353210746194E-2</v>
      </c>
      <c r="AX249" s="22">
        <v>25.241797509733342</v>
      </c>
      <c r="AY249" s="22">
        <v>7.91615918789799</v>
      </c>
      <c r="AZ249" s="22">
        <v>23.231159168416792</v>
      </c>
      <c r="BA249" s="22">
        <v>714.5077905541915</v>
      </c>
      <c r="BB249" s="22">
        <v>3.4526262593891519</v>
      </c>
      <c r="BC249" s="22">
        <v>336.41102381906029</v>
      </c>
      <c r="BD249" s="22">
        <v>5939.3867147344754</v>
      </c>
      <c r="BF249" s="12" t="s">
        <v>60</v>
      </c>
      <c r="BG249" s="13">
        <f>B297+AJ297</f>
        <v>618.12854887147671</v>
      </c>
      <c r="BH249" s="13">
        <f>SUM(C297,D297,G297,L297:U297,X297:Y297,AB297:AD297,AF297,AI297,AK297,AN297:AO297,AQ297,AT297:AW297,AZ297,AR297)</f>
        <v>28664.203309041673</v>
      </c>
      <c r="BI249" s="13">
        <f>SUM(F297,H297,V297:W297,AA297,AE297,AH297,AM297,AS297,AX297,BB297,AY297)</f>
        <v>141502.99529484767</v>
      </c>
      <c r="BJ249" s="13">
        <f>SUM(E297,I297,AG297,BA297)</f>
        <v>14884.904791128076</v>
      </c>
      <c r="BK249" s="13">
        <f>SUM(J297:K297,Z297,AL297,AP297)</f>
        <v>609681.82235343975</v>
      </c>
      <c r="BL249" s="13">
        <f>BC297</f>
        <v>0</v>
      </c>
      <c r="BM249" s="13">
        <f>SUM(BG249:BL249)</f>
        <v>795352.05429732869</v>
      </c>
    </row>
    <row r="250" spans="1:65" x14ac:dyDescent="0.3">
      <c r="A250" s="23" t="s">
        <v>7</v>
      </c>
      <c r="B250" s="22">
        <v>0</v>
      </c>
      <c r="C250" s="22">
        <v>0</v>
      </c>
      <c r="D250" s="22">
        <v>0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0</v>
      </c>
      <c r="AQ250" s="22"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22"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v>0</v>
      </c>
      <c r="BC250" s="22">
        <v>0</v>
      </c>
      <c r="BD250" s="22">
        <v>0</v>
      </c>
      <c r="BF250" s="12" t="s">
        <v>61</v>
      </c>
      <c r="BG250" s="13">
        <f>B298+AJ298</f>
        <v>1060337.4515088876</v>
      </c>
      <c r="BH250" s="13">
        <f>SUM(C298,D298,G298,L298:U298,X298:Y298,AB298:AD298,AF298,AI298,AK298,AN298:AO298,AQ298,AT298:AW298,AZ298,AR298)</f>
        <v>30808270.779188421</v>
      </c>
      <c r="BI250" s="13">
        <f>SUM(F298,H298,V298:W298,AA298,AE298,AH298,AM298,AS298,AX298,BB298,AY298)</f>
        <v>11207025.090782564</v>
      </c>
      <c r="BJ250" s="13">
        <f>SUM(E298,I298,AG298,BA298)</f>
        <v>16124751.929553783</v>
      </c>
      <c r="BK250" s="13">
        <f>SUM(J298:K298,Z298,AL298,AP298)</f>
        <v>10026489.235664634</v>
      </c>
      <c r="BL250" s="13">
        <f>BC298</f>
        <v>6622317.650723815</v>
      </c>
      <c r="BM250" s="13">
        <f>SUM(BG250:BL250)</f>
        <v>75849192.1374221</v>
      </c>
    </row>
    <row r="251" spans="1:65" x14ac:dyDescent="0.3">
      <c r="A251" s="25" t="s">
        <v>8</v>
      </c>
      <c r="B251" s="22">
        <v>1625.0377050013826</v>
      </c>
      <c r="C251" s="22">
        <v>3704.3459286658303</v>
      </c>
      <c r="D251" s="22">
        <v>171.20062244234185</v>
      </c>
      <c r="E251" s="22">
        <v>2.3300807875519918</v>
      </c>
      <c r="F251" s="22">
        <v>0</v>
      </c>
      <c r="G251" s="22">
        <v>0</v>
      </c>
      <c r="H251" s="22">
        <v>0</v>
      </c>
      <c r="I251" s="22">
        <v>0</v>
      </c>
      <c r="J251" s="22">
        <v>10304.385470825464</v>
      </c>
      <c r="K251" s="22">
        <v>20826.065260326588</v>
      </c>
      <c r="L251" s="22">
        <v>0</v>
      </c>
      <c r="M251" s="22">
        <v>0</v>
      </c>
      <c r="N251" s="22">
        <v>30.329144202005079</v>
      </c>
      <c r="O251" s="22">
        <v>102.60609157391755</v>
      </c>
      <c r="P251" s="22">
        <v>0</v>
      </c>
      <c r="Q251" s="22">
        <v>3081.0651904806014</v>
      </c>
      <c r="R251" s="22">
        <v>2453.0100088287809</v>
      </c>
      <c r="S251" s="22">
        <v>51007.874708228315</v>
      </c>
      <c r="T251" s="22">
        <v>73.559444154161781</v>
      </c>
      <c r="U251" s="22">
        <v>2.1015170045768645</v>
      </c>
      <c r="V251" s="22">
        <v>219.24345982491928</v>
      </c>
      <c r="W251" s="22">
        <v>1149.1171168953954</v>
      </c>
      <c r="X251" s="22">
        <v>183.03514720527622</v>
      </c>
      <c r="Y251" s="22">
        <v>3756.0584845639528</v>
      </c>
      <c r="Z251" s="22">
        <v>7614.0119733770116</v>
      </c>
      <c r="AA251" s="22">
        <v>0</v>
      </c>
      <c r="AB251" s="22">
        <v>2.5268996006694624</v>
      </c>
      <c r="AC251" s="22">
        <v>222.80524544294838</v>
      </c>
      <c r="AD251" s="22">
        <v>0</v>
      </c>
      <c r="AE251" s="22">
        <v>6429.8166647889066</v>
      </c>
      <c r="AF251" s="22">
        <v>0</v>
      </c>
      <c r="AG251" s="22">
        <v>97.818950119382933</v>
      </c>
      <c r="AH251" s="22">
        <v>0</v>
      </c>
      <c r="AI251" s="22">
        <v>8750.2152365343118</v>
      </c>
      <c r="AJ251" s="22">
        <v>150.80130481181172</v>
      </c>
      <c r="AK251" s="22">
        <v>45.788944522683828</v>
      </c>
      <c r="AL251" s="22">
        <v>6410.9855486693441</v>
      </c>
      <c r="AM251" s="22">
        <v>18264.944582150572</v>
      </c>
      <c r="AN251" s="22">
        <v>48.372985069097069</v>
      </c>
      <c r="AO251" s="22">
        <v>37.230500649059614</v>
      </c>
      <c r="AP251" s="22">
        <v>31609.018849744163</v>
      </c>
      <c r="AQ251" s="22">
        <v>44.144555084057217</v>
      </c>
      <c r="AR251" s="22">
        <v>308.09763045649999</v>
      </c>
      <c r="AS251" s="22">
        <v>6696.8109082737119</v>
      </c>
      <c r="AT251" s="22">
        <v>0</v>
      </c>
      <c r="AU251" s="22">
        <v>0</v>
      </c>
      <c r="AV251" s="22">
        <v>34.875023885621502</v>
      </c>
      <c r="AW251" s="22">
        <v>3844.5571115331281</v>
      </c>
      <c r="AX251" s="22">
        <v>1.765020324085705</v>
      </c>
      <c r="AY251" s="22">
        <v>54761.933259691228</v>
      </c>
      <c r="AZ251" s="22">
        <v>25585.131463519083</v>
      </c>
      <c r="BA251" s="22">
        <v>1068665.3382146126</v>
      </c>
      <c r="BB251" s="22">
        <v>0</v>
      </c>
      <c r="BC251" s="22">
        <v>64194.398690418355</v>
      </c>
      <c r="BD251" s="22">
        <v>1402512.7549442891</v>
      </c>
    </row>
    <row r="252" spans="1:65" x14ac:dyDescent="0.3">
      <c r="A252" s="26" t="s">
        <v>9</v>
      </c>
      <c r="B252" s="22">
        <v>606170.5417825554</v>
      </c>
      <c r="C252" s="22">
        <v>18976.299208992135</v>
      </c>
      <c r="D252" s="22">
        <v>27047.516291390493</v>
      </c>
      <c r="E252" s="22">
        <v>412996.92606242729</v>
      </c>
      <c r="F252" s="22">
        <v>2.1120129325796571</v>
      </c>
      <c r="G252" s="22">
        <v>65.164161107095097</v>
      </c>
      <c r="H252" s="22">
        <v>5940.4500159661593</v>
      </c>
      <c r="I252" s="22">
        <v>80871.417448043809</v>
      </c>
      <c r="J252" s="22">
        <v>0</v>
      </c>
      <c r="K252" s="22">
        <v>50098.281917945351</v>
      </c>
      <c r="L252" s="22">
        <v>912.5482311638176</v>
      </c>
      <c r="M252" s="22">
        <v>266.71414193794078</v>
      </c>
      <c r="N252" s="22">
        <v>1261.2510954281165</v>
      </c>
      <c r="O252" s="22">
        <v>769.36699942889913</v>
      </c>
      <c r="P252" s="22">
        <v>1019.1663701962693</v>
      </c>
      <c r="Q252" s="22">
        <v>1735.4140173186331</v>
      </c>
      <c r="R252" s="22">
        <v>35713.725113248038</v>
      </c>
      <c r="S252" s="22">
        <v>114505.29692324056</v>
      </c>
      <c r="T252" s="22">
        <v>392.12334582750731</v>
      </c>
      <c r="U252" s="22">
        <v>127.40175532310454</v>
      </c>
      <c r="V252" s="22">
        <v>2862848.6600386775</v>
      </c>
      <c r="W252" s="22">
        <v>21632.782189796853</v>
      </c>
      <c r="X252" s="22">
        <v>483.61727187298101</v>
      </c>
      <c r="Y252" s="22">
        <v>49080.157787041724</v>
      </c>
      <c r="Z252" s="22">
        <v>1083527.5695615169</v>
      </c>
      <c r="AA252" s="22">
        <v>2342.3216165714498</v>
      </c>
      <c r="AB252" s="22">
        <v>2.5411570854950316</v>
      </c>
      <c r="AC252" s="22">
        <v>4203.5645548354778</v>
      </c>
      <c r="AD252" s="22">
        <v>4375.9564839618715</v>
      </c>
      <c r="AE252" s="22">
        <v>74589.335857388709</v>
      </c>
      <c r="AF252" s="22">
        <v>92.246301261275249</v>
      </c>
      <c r="AG252" s="22">
        <v>520427.71579870133</v>
      </c>
      <c r="AH252" s="22">
        <v>24946.468088468366</v>
      </c>
      <c r="AI252" s="22">
        <v>236328.06755495144</v>
      </c>
      <c r="AJ252" s="22">
        <v>6128.3840444174975</v>
      </c>
      <c r="AK252" s="22">
        <v>1399.4962162686825</v>
      </c>
      <c r="AL252" s="22">
        <v>5783.9651893641503</v>
      </c>
      <c r="AM252" s="22">
        <v>57336.607619997558</v>
      </c>
      <c r="AN252" s="22">
        <v>1550.2477809925545</v>
      </c>
      <c r="AO252" s="22">
        <v>76.175571117983836</v>
      </c>
      <c r="AP252" s="22">
        <v>246103.67273442823</v>
      </c>
      <c r="AQ252" s="22">
        <v>401.72151372090769</v>
      </c>
      <c r="AR252" s="22">
        <v>52558.668665474557</v>
      </c>
      <c r="AS252" s="22">
        <v>20508.727002843687</v>
      </c>
      <c r="AT252" s="22">
        <v>5.492829361106085</v>
      </c>
      <c r="AU252" s="22">
        <v>35031.316652004367</v>
      </c>
      <c r="AV252" s="22">
        <v>9531.8751393197326</v>
      </c>
      <c r="AW252" s="22">
        <v>4689.5869026157334</v>
      </c>
      <c r="AX252" s="22">
        <v>67388.351085022019</v>
      </c>
      <c r="AY252" s="22">
        <v>88744.750764633602</v>
      </c>
      <c r="AZ252" s="22">
        <v>35289.942093783815</v>
      </c>
      <c r="BA252" s="22">
        <v>594722.22512607009</v>
      </c>
      <c r="BB252" s="22">
        <v>56157.762916775049</v>
      </c>
      <c r="BC252" s="22">
        <v>4262062.1290007941</v>
      </c>
      <c r="BD252" s="22">
        <v>11789223.820005609</v>
      </c>
    </row>
    <row r="253" spans="1:65" x14ac:dyDescent="0.3">
      <c r="A253" s="23" t="s">
        <v>360</v>
      </c>
      <c r="B253" s="22">
        <v>0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412.67480560035267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  <c r="AQ253" s="22"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v>0</v>
      </c>
      <c r="AW253" s="22"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v>0</v>
      </c>
      <c r="BC253" s="22">
        <v>0</v>
      </c>
      <c r="BD253" s="22">
        <v>412.67480560035267</v>
      </c>
    </row>
    <row r="254" spans="1:65" x14ac:dyDescent="0.3">
      <c r="A254" s="23" t="s">
        <v>10</v>
      </c>
      <c r="B254" s="22">
        <v>472.39535313056717</v>
      </c>
      <c r="C254" s="22">
        <v>7516.9881421419168</v>
      </c>
      <c r="D254" s="22">
        <v>0</v>
      </c>
      <c r="E254" s="22">
        <v>0</v>
      </c>
      <c r="F254" s="22">
        <v>0</v>
      </c>
      <c r="G254" s="22">
        <v>1.5731396173905363</v>
      </c>
      <c r="H254" s="22">
        <v>0</v>
      </c>
      <c r="I254" s="22">
        <v>0</v>
      </c>
      <c r="J254" s="22">
        <v>8.7545572429670671</v>
      </c>
      <c r="K254" s="22">
        <v>2.7572299992228636E-4</v>
      </c>
      <c r="L254" s="22">
        <v>0</v>
      </c>
      <c r="M254" s="22">
        <v>0</v>
      </c>
      <c r="N254" s="22">
        <v>0.62079052166083948</v>
      </c>
      <c r="O254" s="22">
        <v>2495.2322296270131</v>
      </c>
      <c r="P254" s="22">
        <v>84.526273074320201</v>
      </c>
      <c r="Q254" s="22">
        <v>0</v>
      </c>
      <c r="R254" s="22">
        <v>54472.768184417153</v>
      </c>
      <c r="S254" s="22">
        <v>65586.441016741795</v>
      </c>
      <c r="T254" s="22">
        <v>1330.7209186819784</v>
      </c>
      <c r="U254" s="22">
        <v>13224.114964607934</v>
      </c>
      <c r="V254" s="22">
        <v>4.4866224065487943</v>
      </c>
      <c r="W254" s="22">
        <v>4.4953582017485541E-3</v>
      </c>
      <c r="X254" s="22">
        <v>0</v>
      </c>
      <c r="Y254" s="22">
        <v>27130.111883957707</v>
      </c>
      <c r="Z254" s="22">
        <v>15.339139841831637</v>
      </c>
      <c r="AA254" s="22">
        <v>0</v>
      </c>
      <c r="AB254" s="22">
        <v>0.65606271039156894</v>
      </c>
      <c r="AC254" s="22">
        <v>0</v>
      </c>
      <c r="AD254" s="22">
        <v>12.96605657741617</v>
      </c>
      <c r="AE254" s="22">
        <v>0</v>
      </c>
      <c r="AF254" s="22">
        <v>0</v>
      </c>
      <c r="AG254" s="22">
        <v>0</v>
      </c>
      <c r="AH254" s="22">
        <v>0</v>
      </c>
      <c r="AI254" s="22">
        <v>20671.153334640094</v>
      </c>
      <c r="AJ254" s="22">
        <v>24.669368798272224</v>
      </c>
      <c r="AK254" s="22">
        <v>2792.7743048839552</v>
      </c>
      <c r="AL254" s="22">
        <v>0</v>
      </c>
      <c r="AM254" s="22">
        <v>0</v>
      </c>
      <c r="AN254" s="22">
        <v>12.937838826431587</v>
      </c>
      <c r="AO254" s="22">
        <v>1.3897242359907427</v>
      </c>
      <c r="AP254" s="22">
        <v>0</v>
      </c>
      <c r="AQ254" s="22">
        <v>15.265803282659732</v>
      </c>
      <c r="AR254" s="22">
        <v>3.4072934313884713</v>
      </c>
      <c r="AS254" s="22">
        <v>0</v>
      </c>
      <c r="AT254" s="22">
        <v>1175.3469273231151</v>
      </c>
      <c r="AU254" s="22">
        <v>2754.2218026012679</v>
      </c>
      <c r="AV254" s="22">
        <v>115.76332341425424</v>
      </c>
      <c r="AW254" s="22">
        <v>0.9946757222065723</v>
      </c>
      <c r="AX254" s="22">
        <v>1.1075467261449066</v>
      </c>
      <c r="AY254" s="22">
        <v>351061.420805045</v>
      </c>
      <c r="AZ254" s="22">
        <v>2.0246239184668111</v>
      </c>
      <c r="BA254" s="22">
        <v>1.4053995196038822E-3</v>
      </c>
      <c r="BB254" s="22">
        <v>0</v>
      </c>
      <c r="BC254" s="22">
        <v>2399.6443979162377</v>
      </c>
      <c r="BD254" s="22">
        <v>553389.82328254473</v>
      </c>
    </row>
    <row r="255" spans="1:65" x14ac:dyDescent="0.3">
      <c r="A255" s="23" t="s">
        <v>11</v>
      </c>
      <c r="B255" s="22">
        <v>0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13.4735635381289</v>
      </c>
      <c r="S255" s="22">
        <v>0</v>
      </c>
      <c r="T255" s="22">
        <v>380.3870311418699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0</v>
      </c>
      <c r="AQ255" s="22"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v>0</v>
      </c>
      <c r="AW255" s="22"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v>0</v>
      </c>
      <c r="BC255" s="22">
        <v>890.4642387599954</v>
      </c>
      <c r="BD255" s="22">
        <v>1284.3248334399941</v>
      </c>
    </row>
    <row r="256" spans="1:65" x14ac:dyDescent="0.3">
      <c r="A256" s="23" t="s">
        <v>12</v>
      </c>
      <c r="B256" s="22">
        <v>576.99216778153925</v>
      </c>
      <c r="C256" s="22">
        <v>22039.010595512169</v>
      </c>
      <c r="D256" s="22">
        <v>10335.018768677295</v>
      </c>
      <c r="E256" s="22">
        <v>17.021327902976434</v>
      </c>
      <c r="F256" s="22">
        <v>0</v>
      </c>
      <c r="G256" s="22">
        <v>923.1256582742709</v>
      </c>
      <c r="H256" s="22">
        <v>0</v>
      </c>
      <c r="I256" s="22">
        <v>32.052940266968179</v>
      </c>
      <c r="J256" s="22">
        <v>647.62353113294341</v>
      </c>
      <c r="K256" s="22">
        <v>154.40633103037317</v>
      </c>
      <c r="L256" s="22">
        <v>211.32876113780179</v>
      </c>
      <c r="M256" s="22">
        <v>1531.6056243682842</v>
      </c>
      <c r="N256" s="22">
        <v>0</v>
      </c>
      <c r="O256" s="22">
        <v>8684.562687508489</v>
      </c>
      <c r="P256" s="22">
        <v>39.265316021158995</v>
      </c>
      <c r="Q256" s="22">
        <v>344.37698328840605</v>
      </c>
      <c r="R256" s="22">
        <v>233558.60103387048</v>
      </c>
      <c r="S256" s="22">
        <v>259359.58074372791</v>
      </c>
      <c r="T256" s="22">
        <v>30.590202562799085</v>
      </c>
      <c r="U256" s="22">
        <v>44816.75923362661</v>
      </c>
      <c r="V256" s="22">
        <v>55.203913503273689</v>
      </c>
      <c r="W256" s="22">
        <v>0.16671050545358804</v>
      </c>
      <c r="X256" s="22">
        <v>3610.5234731486962</v>
      </c>
      <c r="Y256" s="22">
        <v>43540.378326970451</v>
      </c>
      <c r="Z256" s="22">
        <v>86.929087612231569</v>
      </c>
      <c r="AA256" s="22">
        <v>0</v>
      </c>
      <c r="AB256" s="22">
        <v>417.18293629744528</v>
      </c>
      <c r="AC256" s="22">
        <v>168.80129022106036</v>
      </c>
      <c r="AD256" s="22">
        <v>19828.321927755602</v>
      </c>
      <c r="AE256" s="22">
        <v>475.78641676102325</v>
      </c>
      <c r="AF256" s="22">
        <v>1419.2783669798212</v>
      </c>
      <c r="AG256" s="22">
        <v>230.56131529182062</v>
      </c>
      <c r="AH256" s="22">
        <v>1.1523631029870519E-5</v>
      </c>
      <c r="AI256" s="22">
        <v>50189.109477695318</v>
      </c>
      <c r="AJ256" s="22">
        <v>1.7305862010834154</v>
      </c>
      <c r="AK256" s="22">
        <v>188.11932164865118</v>
      </c>
      <c r="AL256" s="22">
        <v>1906.642368905259</v>
      </c>
      <c r="AM256" s="22">
        <v>109.98965620839985</v>
      </c>
      <c r="AN256" s="22">
        <v>23094.507127823035</v>
      </c>
      <c r="AO256" s="22">
        <v>469.44814986031071</v>
      </c>
      <c r="AP256" s="22">
        <v>113.14264911407369</v>
      </c>
      <c r="AQ256" s="22">
        <v>1100.7074773979393</v>
      </c>
      <c r="AR256" s="22">
        <v>1261.9426900969288</v>
      </c>
      <c r="AS256" s="22">
        <v>644.68862570932026</v>
      </c>
      <c r="AT256" s="22">
        <v>36342.140861631728</v>
      </c>
      <c r="AU256" s="22">
        <v>441.59036776070701</v>
      </c>
      <c r="AV256" s="22">
        <v>5079.3546467180477</v>
      </c>
      <c r="AW256" s="22">
        <v>1854.4089896580754</v>
      </c>
      <c r="AX256" s="22">
        <v>3.0522614060237636</v>
      </c>
      <c r="AY256" s="22">
        <v>668.029985913205</v>
      </c>
      <c r="AZ256" s="22">
        <v>6086.0056270625291</v>
      </c>
      <c r="BA256" s="22">
        <v>532.07976745144742</v>
      </c>
      <c r="BB256" s="22">
        <v>3.7630235332753075</v>
      </c>
      <c r="BC256" s="22">
        <v>28331.101063715279</v>
      </c>
      <c r="BD256" s="22">
        <v>811556.61040877167</v>
      </c>
    </row>
    <row r="257" spans="1:56" x14ac:dyDescent="0.3">
      <c r="A257" s="23" t="s">
        <v>13</v>
      </c>
      <c r="B257" s="22">
        <v>772.80144480230558</v>
      </c>
      <c r="C257" s="22">
        <v>7250.9462417775003</v>
      </c>
      <c r="D257" s="22">
        <v>1572.28049481827</v>
      </c>
      <c r="E257" s="22">
        <v>53.634483362542127</v>
      </c>
      <c r="F257" s="22">
        <v>0</v>
      </c>
      <c r="G257" s="22">
        <v>124.14073308175708</v>
      </c>
      <c r="H257" s="22">
        <v>0</v>
      </c>
      <c r="I257" s="22">
        <v>308.39711482082197</v>
      </c>
      <c r="J257" s="22">
        <v>16260.018009645732</v>
      </c>
      <c r="K257" s="22">
        <v>3359.3544378161669</v>
      </c>
      <c r="L257" s="22">
        <v>11.264114023649373</v>
      </c>
      <c r="M257" s="22">
        <v>2.1686451318488977</v>
      </c>
      <c r="N257" s="22">
        <v>4484.5726391169919</v>
      </c>
      <c r="O257" s="22">
        <v>0</v>
      </c>
      <c r="P257" s="22">
        <v>1.6840271148964574</v>
      </c>
      <c r="Q257" s="22">
        <v>5500.915953871583</v>
      </c>
      <c r="R257" s="22">
        <v>784.87573339350149</v>
      </c>
      <c r="S257" s="22">
        <v>49016.018170297699</v>
      </c>
      <c r="T257" s="22">
        <v>56.288012168427855</v>
      </c>
      <c r="U257" s="22">
        <v>5.3467629310060651</v>
      </c>
      <c r="V257" s="22">
        <v>329.63650585265492</v>
      </c>
      <c r="W257" s="22">
        <v>54.285727241526082</v>
      </c>
      <c r="X257" s="22">
        <v>21.759972845694708</v>
      </c>
      <c r="Y257" s="22">
        <v>2815.1867649121223</v>
      </c>
      <c r="Z257" s="22">
        <v>1482.5935392541348</v>
      </c>
      <c r="AA257" s="22">
        <v>0</v>
      </c>
      <c r="AB257" s="22">
        <v>83.905612274334445</v>
      </c>
      <c r="AC257" s="22">
        <v>2.309771309222775</v>
      </c>
      <c r="AD257" s="22">
        <v>0</v>
      </c>
      <c r="AE257" s="22">
        <v>448.35957950069752</v>
      </c>
      <c r="AF257" s="22">
        <v>2.7108064148111222</v>
      </c>
      <c r="AG257" s="22">
        <v>108.26177253384938</v>
      </c>
      <c r="AH257" s="22">
        <v>6.1509679036077147E-5</v>
      </c>
      <c r="AI257" s="22">
        <v>10205.19286795651</v>
      </c>
      <c r="AJ257" s="22">
        <v>151.06763759330548</v>
      </c>
      <c r="AK257" s="22">
        <v>3018.8441114572806</v>
      </c>
      <c r="AL257" s="22">
        <v>121.87190374910701</v>
      </c>
      <c r="AM257" s="22">
        <v>552.97085717000857</v>
      </c>
      <c r="AN257" s="22">
        <v>3015.5076965103422</v>
      </c>
      <c r="AO257" s="22">
        <v>476.82735564161635</v>
      </c>
      <c r="AP257" s="22">
        <v>795.39221806638159</v>
      </c>
      <c r="AQ257" s="22">
        <v>215.44555968016331</v>
      </c>
      <c r="AR257" s="22">
        <v>16.313436406271844</v>
      </c>
      <c r="AS257" s="22">
        <v>1412.6233324440614</v>
      </c>
      <c r="AT257" s="22">
        <v>103.41018178592135</v>
      </c>
      <c r="AU257" s="22">
        <v>3.4598599108039449</v>
      </c>
      <c r="AV257" s="22">
        <v>2234.0912357576181</v>
      </c>
      <c r="AW257" s="22">
        <v>15620.377042741289</v>
      </c>
      <c r="AX257" s="22">
        <v>278.46198043404507</v>
      </c>
      <c r="AY257" s="22">
        <v>80.984092571341989</v>
      </c>
      <c r="AZ257" s="22">
        <v>4083.493064786132</v>
      </c>
      <c r="BA257" s="22">
        <v>38137.145867957202</v>
      </c>
      <c r="BB257" s="22">
        <v>106.14122257086179</v>
      </c>
      <c r="BC257" s="22">
        <v>29110.357981784877</v>
      </c>
      <c r="BD257" s="22">
        <v>204653.69663879863</v>
      </c>
    </row>
    <row r="258" spans="1:56" x14ac:dyDescent="0.3">
      <c r="A258" s="23" t="s">
        <v>14</v>
      </c>
      <c r="B258" s="22">
        <v>2.0945220184888057E-5</v>
      </c>
      <c r="C258" s="22">
        <v>3.4513544232993396E-4</v>
      </c>
      <c r="D258" s="22">
        <v>5.1295440959107962E-5</v>
      </c>
      <c r="E258" s="22">
        <v>1.5049488127247907E-5</v>
      </c>
      <c r="F258" s="22">
        <v>0</v>
      </c>
      <c r="G258" s="22">
        <v>0</v>
      </c>
      <c r="H258" s="22">
        <v>0</v>
      </c>
      <c r="I258" s="22">
        <v>8.2644418306225126E-3</v>
      </c>
      <c r="J258" s="22">
        <v>8.5669834981805096E-2</v>
      </c>
      <c r="K258" s="22">
        <v>4.6954971231863147E-5</v>
      </c>
      <c r="L258" s="22">
        <v>0</v>
      </c>
      <c r="M258" s="22">
        <v>0</v>
      </c>
      <c r="N258" s="22">
        <v>0</v>
      </c>
      <c r="O258" s="22">
        <v>7.6359008609365264E-6</v>
      </c>
      <c r="P258" s="22">
        <v>0</v>
      </c>
      <c r="Q258" s="22">
        <v>18206.974343654889</v>
      </c>
      <c r="R258" s="22">
        <v>3.020952996892767E-4</v>
      </c>
      <c r="S258" s="22">
        <v>1.739300579108744E-4</v>
      </c>
      <c r="T258" s="22">
        <v>0</v>
      </c>
      <c r="U258" s="22">
        <v>0</v>
      </c>
      <c r="V258" s="22">
        <v>8.3934606928092907E-5</v>
      </c>
      <c r="W258" s="22">
        <v>0</v>
      </c>
      <c r="X258" s="22">
        <v>0</v>
      </c>
      <c r="Y258" s="22">
        <v>5.7283708380123128</v>
      </c>
      <c r="Z258" s="22">
        <v>3.2497883003484566E-3</v>
      </c>
      <c r="AA258" s="22">
        <v>0</v>
      </c>
      <c r="AB258" s="22">
        <v>130.96761834083526</v>
      </c>
      <c r="AC258" s="22">
        <v>0.19262064503045279</v>
      </c>
      <c r="AD258" s="22">
        <v>0</v>
      </c>
      <c r="AE258" s="22">
        <v>7.8177050099561253E-5</v>
      </c>
      <c r="AF258" s="22">
        <v>0</v>
      </c>
      <c r="AG258" s="22">
        <v>1.9451637249836493E-3</v>
      </c>
      <c r="AH258" s="22">
        <v>0</v>
      </c>
      <c r="AI258" s="22">
        <v>1.142329579104422E-4</v>
      </c>
      <c r="AJ258" s="22">
        <v>9.7951971954965044E-6</v>
      </c>
      <c r="AK258" s="22">
        <v>3.7452018692721722</v>
      </c>
      <c r="AL258" s="22">
        <v>1.0741958882238911E-5</v>
      </c>
      <c r="AM258" s="22">
        <v>0</v>
      </c>
      <c r="AN258" s="22">
        <v>0</v>
      </c>
      <c r="AO258" s="22">
        <v>0</v>
      </c>
      <c r="AP258" s="22">
        <v>6.9925800141148961E-6</v>
      </c>
      <c r="AQ258" s="22">
        <v>0</v>
      </c>
      <c r="AR258" s="22">
        <v>787.74607674192896</v>
      </c>
      <c r="AS258" s="22">
        <v>8.4571209159123388E-6</v>
      </c>
      <c r="AT258" s="22">
        <v>0</v>
      </c>
      <c r="AU258" s="22">
        <v>0</v>
      </c>
      <c r="AV258" s="22">
        <v>0</v>
      </c>
      <c r="AW258" s="22">
        <v>3.5383157414376756</v>
      </c>
      <c r="AX258" s="22">
        <v>3.6808120484058512E-5</v>
      </c>
      <c r="AY258" s="22">
        <v>3.8641603615261437E-6</v>
      </c>
      <c r="AZ258" s="22">
        <v>9.5093055925039369</v>
      </c>
      <c r="BA258" s="22">
        <v>2.1401103274824647</v>
      </c>
      <c r="BB258" s="22">
        <v>0</v>
      </c>
      <c r="BC258" s="22">
        <v>129.78385004805148</v>
      </c>
      <c r="BD258" s="22">
        <v>19280.426259073854</v>
      </c>
    </row>
    <row r="259" spans="1:56" x14ac:dyDescent="0.3">
      <c r="A259" s="23" t="s">
        <v>15</v>
      </c>
      <c r="B259" s="22">
        <v>63.38191411269807</v>
      </c>
      <c r="C259" s="22">
        <v>724.02953567422412</v>
      </c>
      <c r="D259" s="22">
        <v>125.68057250520978</v>
      </c>
      <c r="E259" s="22">
        <v>52.834939727558506</v>
      </c>
      <c r="F259" s="22">
        <v>0</v>
      </c>
      <c r="G259" s="22">
        <v>0.17157644655080956</v>
      </c>
      <c r="H259" s="22">
        <v>0</v>
      </c>
      <c r="I259" s="22">
        <v>2231.6852617515679</v>
      </c>
      <c r="J259" s="22">
        <v>3114.7224041552004</v>
      </c>
      <c r="K259" s="22">
        <v>121.76822647784675</v>
      </c>
      <c r="L259" s="22">
        <v>131.06749015611774</v>
      </c>
      <c r="M259" s="22">
        <v>0</v>
      </c>
      <c r="N259" s="22">
        <v>0.95737731183594821</v>
      </c>
      <c r="O259" s="22">
        <v>94.832035419993417</v>
      </c>
      <c r="P259" s="22">
        <v>1908.7983214266208</v>
      </c>
      <c r="Q259" s="22">
        <v>0</v>
      </c>
      <c r="R259" s="22">
        <v>1006.287217704389</v>
      </c>
      <c r="S259" s="22">
        <v>5960.590004603836</v>
      </c>
      <c r="T259" s="22">
        <v>7.180083288858377</v>
      </c>
      <c r="U259" s="22">
        <v>5.1331950342482866</v>
      </c>
      <c r="V259" s="22">
        <v>92.266561706974372</v>
      </c>
      <c r="W259" s="22">
        <v>0.21013934803050066</v>
      </c>
      <c r="X259" s="22">
        <v>20.125861501121832</v>
      </c>
      <c r="Y259" s="22">
        <v>435.54947874235046</v>
      </c>
      <c r="Z259" s="22">
        <v>593.49125066996419</v>
      </c>
      <c r="AA259" s="22">
        <v>0</v>
      </c>
      <c r="AB259" s="22">
        <v>264.54082768882171</v>
      </c>
      <c r="AC259" s="22">
        <v>824.38117918138937</v>
      </c>
      <c r="AD259" s="22">
        <v>0</v>
      </c>
      <c r="AE259" s="22">
        <v>13.143252191804971</v>
      </c>
      <c r="AF259" s="22">
        <v>0</v>
      </c>
      <c r="AG259" s="22">
        <v>67.669905315306295</v>
      </c>
      <c r="AH259" s="22">
        <v>8.5106364990121606E-4</v>
      </c>
      <c r="AI259" s="22">
        <v>374.93950178379066</v>
      </c>
      <c r="AJ259" s="22">
        <v>0.13660367172686627</v>
      </c>
      <c r="AK259" s="22">
        <v>352.31086629695784</v>
      </c>
      <c r="AL259" s="22">
        <v>758.02177188259259</v>
      </c>
      <c r="AM259" s="22">
        <v>64.601148504060419</v>
      </c>
      <c r="AN259" s="22">
        <v>151.23840143700355</v>
      </c>
      <c r="AO259" s="22">
        <v>82.458892505160222</v>
      </c>
      <c r="AP259" s="22">
        <v>104.41498296056542</v>
      </c>
      <c r="AQ259" s="22">
        <v>263.1384469424911</v>
      </c>
      <c r="AR259" s="22">
        <v>5848.1963822831622</v>
      </c>
      <c r="AS259" s="22">
        <v>124.87698113334352</v>
      </c>
      <c r="AT259" s="22">
        <v>5.1441008426297419</v>
      </c>
      <c r="AU259" s="22">
        <v>2.0590249594384257E-4</v>
      </c>
      <c r="AV259" s="22">
        <v>135.06280923159184</v>
      </c>
      <c r="AW259" s="22">
        <v>310.15049693369838</v>
      </c>
      <c r="AX259" s="22">
        <v>62.96695534855963</v>
      </c>
      <c r="AY259" s="22">
        <v>65.893646923721079</v>
      </c>
      <c r="AZ259" s="22">
        <v>2499.0120185809315</v>
      </c>
      <c r="BA259" s="22">
        <v>5350.8810228041284</v>
      </c>
      <c r="BB259" s="22">
        <v>2.925211731827968</v>
      </c>
      <c r="BC259" s="22">
        <v>31779.197169787993</v>
      </c>
      <c r="BD259" s="22">
        <v>66196.067080694615</v>
      </c>
    </row>
    <row r="260" spans="1:56" x14ac:dyDescent="0.3">
      <c r="A260" s="23" t="s">
        <v>16</v>
      </c>
      <c r="B260" s="22">
        <v>14214.243781853134</v>
      </c>
      <c r="C260" s="22">
        <v>6123.2600391698024</v>
      </c>
      <c r="D260" s="22">
        <v>71147.243581112009</v>
      </c>
      <c r="E260" s="22">
        <v>3616.4017276730183</v>
      </c>
      <c r="F260" s="22">
        <v>0.78470712007690369</v>
      </c>
      <c r="G260" s="22">
        <v>312.07366796911037</v>
      </c>
      <c r="H260" s="22">
        <v>0</v>
      </c>
      <c r="I260" s="22">
        <v>33752.998359101621</v>
      </c>
      <c r="J260" s="22">
        <v>282769.39541261742</v>
      </c>
      <c r="K260" s="22">
        <v>6966.1153298478248</v>
      </c>
      <c r="L260" s="22">
        <v>25071.271213538519</v>
      </c>
      <c r="M260" s="22">
        <v>334.79885963135678</v>
      </c>
      <c r="N260" s="22">
        <v>1498.6710348399313</v>
      </c>
      <c r="O260" s="22">
        <v>1670.6787986618119</v>
      </c>
      <c r="P260" s="22">
        <v>141.52170393625764</v>
      </c>
      <c r="Q260" s="22">
        <v>17464.946287728631</v>
      </c>
      <c r="R260" s="22">
        <v>0</v>
      </c>
      <c r="S260" s="22">
        <v>192958.93153917525</v>
      </c>
      <c r="T260" s="22">
        <v>5059.8177789027632</v>
      </c>
      <c r="U260" s="22">
        <v>3125.4853175194507</v>
      </c>
      <c r="V260" s="22">
        <v>45609.417428955596</v>
      </c>
      <c r="W260" s="22">
        <v>2819.0059483821733</v>
      </c>
      <c r="X260" s="22">
        <v>3320.3018724670183</v>
      </c>
      <c r="Y260" s="22">
        <v>179961.80298751194</v>
      </c>
      <c r="Z260" s="22">
        <v>30742.681845288484</v>
      </c>
      <c r="AA260" s="22">
        <v>0</v>
      </c>
      <c r="AB260" s="22">
        <v>86.723134991593852</v>
      </c>
      <c r="AC260" s="22">
        <v>78339.290515412329</v>
      </c>
      <c r="AD260" s="22">
        <v>4127.0315577237343</v>
      </c>
      <c r="AE260" s="22">
        <v>142.79037238558368</v>
      </c>
      <c r="AF260" s="22">
        <v>2395.6751690893293</v>
      </c>
      <c r="AG260" s="22">
        <v>3355.9977763032148</v>
      </c>
      <c r="AH260" s="22">
        <v>1.2831956969587163E-2</v>
      </c>
      <c r="AI260" s="22">
        <v>177207.96213763847</v>
      </c>
      <c r="AJ260" s="22">
        <v>14.588842053767346</v>
      </c>
      <c r="AK260" s="22">
        <v>50.951842269203773</v>
      </c>
      <c r="AL260" s="22">
        <v>10080.42674080812</v>
      </c>
      <c r="AM260" s="22">
        <v>1144.5806554122096</v>
      </c>
      <c r="AN260" s="22">
        <v>17506.814277599613</v>
      </c>
      <c r="AO260" s="22">
        <v>2771.2536611751675</v>
      </c>
      <c r="AP260" s="22">
        <v>29100.75206099551</v>
      </c>
      <c r="AQ260" s="22">
        <v>8740.94297203313</v>
      </c>
      <c r="AR260" s="22">
        <v>27605.244095826438</v>
      </c>
      <c r="AS260" s="22">
        <v>301052.00107080524</v>
      </c>
      <c r="AT260" s="22">
        <v>487.00696222404105</v>
      </c>
      <c r="AU260" s="22">
        <v>171.31180251959816</v>
      </c>
      <c r="AV260" s="22">
        <v>26849.359265607414</v>
      </c>
      <c r="AW260" s="22">
        <v>65791.733537757595</v>
      </c>
      <c r="AX260" s="22">
        <v>181.67413369030652</v>
      </c>
      <c r="AY260" s="22">
        <v>83698.958922494072</v>
      </c>
      <c r="AZ260" s="22">
        <v>109997.0955730625</v>
      </c>
      <c r="BA260" s="22">
        <v>107251.68969328799</v>
      </c>
      <c r="BB260" s="22">
        <v>826.45826374714602</v>
      </c>
      <c r="BC260" s="22">
        <v>217602.11039497369</v>
      </c>
      <c r="BD260" s="22">
        <v>2205262.287486847</v>
      </c>
    </row>
    <row r="261" spans="1:56" x14ac:dyDescent="0.3">
      <c r="A261" s="23" t="s">
        <v>17</v>
      </c>
      <c r="B261" s="22">
        <v>24617.548528703916</v>
      </c>
      <c r="C261" s="22">
        <v>348833.54158761189</v>
      </c>
      <c r="D261" s="22">
        <v>236904.3908731016</v>
      </c>
      <c r="E261" s="22">
        <v>11039.12440151637</v>
      </c>
      <c r="F261" s="22">
        <v>0</v>
      </c>
      <c r="G261" s="22">
        <v>21377.173574773085</v>
      </c>
      <c r="H261" s="22">
        <v>9.1168699950753016</v>
      </c>
      <c r="I261" s="22">
        <v>22603.13352311109</v>
      </c>
      <c r="J261" s="22">
        <v>664846.21128094674</v>
      </c>
      <c r="K261" s="22">
        <v>74578.206500784232</v>
      </c>
      <c r="L261" s="22">
        <v>6073.1979536286481</v>
      </c>
      <c r="M261" s="22">
        <v>12285.93110060915</v>
      </c>
      <c r="N261" s="22">
        <v>81676.334088467513</v>
      </c>
      <c r="O261" s="22">
        <v>137789.81500905118</v>
      </c>
      <c r="P261" s="22">
        <v>18778.458628915261</v>
      </c>
      <c r="Q261" s="22">
        <v>55828.078318853113</v>
      </c>
      <c r="R261" s="22">
        <v>553013.11025390949</v>
      </c>
      <c r="S261" s="22">
        <v>0</v>
      </c>
      <c r="T261" s="22">
        <v>26789.856407674932</v>
      </c>
      <c r="U261" s="22">
        <v>330113.91206158308</v>
      </c>
      <c r="V261" s="22">
        <v>40939.850660514334</v>
      </c>
      <c r="W261" s="22">
        <v>5714.8294130700679</v>
      </c>
      <c r="X261" s="22">
        <v>68974.783030816208</v>
      </c>
      <c r="Y261" s="22">
        <v>523042.91659966466</v>
      </c>
      <c r="Z261" s="22">
        <v>125457.81067949414</v>
      </c>
      <c r="AA261" s="22">
        <v>23.048988226986143</v>
      </c>
      <c r="AB261" s="22">
        <v>4045.67865932533</v>
      </c>
      <c r="AC261" s="22">
        <v>24481.220166514402</v>
      </c>
      <c r="AD261" s="22">
        <v>40831.421751277237</v>
      </c>
      <c r="AE261" s="22">
        <v>35826.330346884373</v>
      </c>
      <c r="AF261" s="22">
        <v>21319.450932130101</v>
      </c>
      <c r="AG261" s="22">
        <v>19036.729647227814</v>
      </c>
      <c r="AH261" s="22">
        <v>50.493363716243081</v>
      </c>
      <c r="AI261" s="22">
        <v>1303522.9911192895</v>
      </c>
      <c r="AJ261" s="22">
        <v>1375.3990480234245</v>
      </c>
      <c r="AK261" s="22">
        <v>21395.66106762697</v>
      </c>
      <c r="AL261" s="22">
        <v>11889.042176416968</v>
      </c>
      <c r="AM261" s="22">
        <v>25869.008026307401</v>
      </c>
      <c r="AN261" s="22">
        <v>614517.38991815259</v>
      </c>
      <c r="AO261" s="22">
        <v>43107.2416007516</v>
      </c>
      <c r="AP261" s="22">
        <v>44470.901553160555</v>
      </c>
      <c r="AQ261" s="22">
        <v>145247.98799468213</v>
      </c>
      <c r="AR261" s="22">
        <v>52361.824841372756</v>
      </c>
      <c r="AS261" s="22">
        <v>37081.936843763637</v>
      </c>
      <c r="AT261" s="22">
        <v>47354.477630829751</v>
      </c>
      <c r="AU261" s="22">
        <v>17619.002406739837</v>
      </c>
      <c r="AV261" s="22">
        <v>144969.0419550431</v>
      </c>
      <c r="AW261" s="22">
        <v>133491.72377341476</v>
      </c>
      <c r="AX261" s="22">
        <v>122387.8727501634</v>
      </c>
      <c r="AY261" s="22">
        <v>691190.59332822484</v>
      </c>
      <c r="AZ261" s="22">
        <v>372876.85232585738</v>
      </c>
      <c r="BA261" s="22">
        <v>355285.04389387125</v>
      </c>
      <c r="BB261" s="22">
        <v>5568.9487354337271</v>
      </c>
      <c r="BC261" s="22">
        <v>743085.6672322494</v>
      </c>
      <c r="BD261" s="22">
        <v>8471570.3134234734</v>
      </c>
    </row>
    <row r="262" spans="1:56" x14ac:dyDescent="0.3">
      <c r="A262" s="23" t="s">
        <v>18</v>
      </c>
      <c r="B262" s="22">
        <v>1.4263694945908765E-4</v>
      </c>
      <c r="C262" s="22">
        <v>1.8374271680703211E-3</v>
      </c>
      <c r="D262" s="22">
        <v>3.4932195293152518E-4</v>
      </c>
      <c r="E262" s="22">
        <v>1.0248701414655826E-4</v>
      </c>
      <c r="F262" s="22">
        <v>0</v>
      </c>
      <c r="G262" s="22">
        <v>2939.4415347971653</v>
      </c>
      <c r="H262" s="22">
        <v>0</v>
      </c>
      <c r="I262" s="22">
        <v>5.6280848866539314E-2</v>
      </c>
      <c r="J262" s="22">
        <v>5.1010418035197436</v>
      </c>
      <c r="K262" s="22">
        <v>3.1976335408898804E-4</v>
      </c>
      <c r="L262" s="22">
        <v>0</v>
      </c>
      <c r="M262" s="22">
        <v>1932.4197539013835</v>
      </c>
      <c r="N262" s="22">
        <v>0</v>
      </c>
      <c r="O262" s="22">
        <v>5.2000484862977747E-5</v>
      </c>
      <c r="P262" s="22">
        <v>0</v>
      </c>
      <c r="Q262" s="22">
        <v>0</v>
      </c>
      <c r="R262" s="22">
        <v>19.559817718398556</v>
      </c>
      <c r="S262" s="22">
        <v>321.5741622712095</v>
      </c>
      <c r="T262" s="22">
        <v>0</v>
      </c>
      <c r="U262" s="22">
        <v>0</v>
      </c>
      <c r="V262" s="22">
        <v>5.7159467318031252E-4</v>
      </c>
      <c r="W262" s="22">
        <v>0</v>
      </c>
      <c r="X262" s="22">
        <v>0</v>
      </c>
      <c r="Y262" s="22">
        <v>30.496632513105855</v>
      </c>
      <c r="Z262" s="22">
        <v>9.369599686046385</v>
      </c>
      <c r="AA262" s="22">
        <v>0</v>
      </c>
      <c r="AB262" s="22">
        <v>0</v>
      </c>
      <c r="AC262" s="22">
        <v>7.297294338069628E-5</v>
      </c>
      <c r="AD262" s="22">
        <v>0</v>
      </c>
      <c r="AE262" s="22">
        <v>5.3238571117801201E-4</v>
      </c>
      <c r="AF262" s="22">
        <v>1140.621734939421</v>
      </c>
      <c r="AG262" s="22">
        <v>1.3246564967138649E-2</v>
      </c>
      <c r="AH262" s="22">
        <v>0</v>
      </c>
      <c r="AI262" s="22">
        <v>0.82828725306992312</v>
      </c>
      <c r="AJ262" s="22">
        <v>6.6705292901331179E-5</v>
      </c>
      <c r="AK262" s="22">
        <v>5.9901971219472875E-5</v>
      </c>
      <c r="AL262" s="22">
        <v>7.3152739988047001E-5</v>
      </c>
      <c r="AM262" s="22">
        <v>0</v>
      </c>
      <c r="AN262" s="22">
        <v>0</v>
      </c>
      <c r="AO262" s="22">
        <v>0</v>
      </c>
      <c r="AP262" s="22">
        <v>4.7619469896122432E-5</v>
      </c>
      <c r="AQ262" s="22">
        <v>0</v>
      </c>
      <c r="AR262" s="22">
        <v>0</v>
      </c>
      <c r="AS262" s="22">
        <v>5.759299343736304E-5</v>
      </c>
      <c r="AT262" s="22">
        <v>0</v>
      </c>
      <c r="AU262" s="22">
        <v>49.81463472270017</v>
      </c>
      <c r="AV262" s="22">
        <v>27.407679593958768</v>
      </c>
      <c r="AW262" s="22">
        <v>0</v>
      </c>
      <c r="AX262" s="22">
        <v>2.5066330049643842E-4</v>
      </c>
      <c r="AY262" s="22">
        <v>2.6314932061993036E-5</v>
      </c>
      <c r="AZ262" s="22">
        <v>24.59756003849229</v>
      </c>
      <c r="BA262" s="22">
        <v>14.574151330155583</v>
      </c>
      <c r="BB262" s="22">
        <v>0</v>
      </c>
      <c r="BC262" s="22">
        <v>1623.8989290566933</v>
      </c>
      <c r="BD262" s="22">
        <v>8139.7796095801059</v>
      </c>
    </row>
    <row r="263" spans="1:56" x14ac:dyDescent="0.3">
      <c r="A263" s="23" t="s">
        <v>19</v>
      </c>
      <c r="B263" s="22">
        <v>3191.3885890317529</v>
      </c>
      <c r="C263" s="22">
        <v>1249.8179980222199</v>
      </c>
      <c r="D263" s="22">
        <v>83.918658693075741</v>
      </c>
      <c r="E263" s="22">
        <v>1.7039496597680437</v>
      </c>
      <c r="F263" s="22">
        <v>0</v>
      </c>
      <c r="G263" s="22">
        <v>342.25751569898506</v>
      </c>
      <c r="H263" s="22">
        <v>0</v>
      </c>
      <c r="I263" s="22">
        <v>14.693334077833459</v>
      </c>
      <c r="J263" s="22">
        <v>2798.0666018119641</v>
      </c>
      <c r="K263" s="22">
        <v>258.03058660316162</v>
      </c>
      <c r="L263" s="22">
        <v>4.3016217582397545</v>
      </c>
      <c r="M263" s="22">
        <v>0.14267402183216432</v>
      </c>
      <c r="N263" s="22">
        <v>43.579872782833029</v>
      </c>
      <c r="O263" s="22">
        <v>0.32940774607186668</v>
      </c>
      <c r="P263" s="22">
        <v>121.86534226731808</v>
      </c>
      <c r="Q263" s="22">
        <v>2.6587629947855657E-2</v>
      </c>
      <c r="R263" s="22">
        <v>579.41112850551201</v>
      </c>
      <c r="S263" s="22">
        <v>40424.564907734282</v>
      </c>
      <c r="T263" s="22">
        <v>5.4018668475332152</v>
      </c>
      <c r="U263" s="22">
        <v>0</v>
      </c>
      <c r="V263" s="22">
        <v>188.37732473452286</v>
      </c>
      <c r="W263" s="22">
        <v>0.27650698053771205</v>
      </c>
      <c r="X263" s="22">
        <v>29.426610765640802</v>
      </c>
      <c r="Y263" s="22">
        <v>291.27312845805653</v>
      </c>
      <c r="Z263" s="22">
        <v>122.74599298805943</v>
      </c>
      <c r="AA263" s="22">
        <v>0</v>
      </c>
      <c r="AB263" s="22">
        <v>2.0894917710171992</v>
      </c>
      <c r="AC263" s="22">
        <v>0.15469804667062573</v>
      </c>
      <c r="AD263" s="22">
        <v>0</v>
      </c>
      <c r="AE263" s="22">
        <v>530.76744587398525</v>
      </c>
      <c r="AF263" s="22">
        <v>8.5604413099298587E-2</v>
      </c>
      <c r="AG263" s="22">
        <v>682.18040506937984</v>
      </c>
      <c r="AH263" s="22">
        <v>2.6400888427567129E-6</v>
      </c>
      <c r="AI263" s="22">
        <v>5034.2723670423111</v>
      </c>
      <c r="AJ263" s="22">
        <v>0.15435244130813955</v>
      </c>
      <c r="AK263" s="22">
        <v>8.29638341694869E-3</v>
      </c>
      <c r="AL263" s="22">
        <v>10.074058875858185</v>
      </c>
      <c r="AM263" s="22">
        <v>41.734065565061002</v>
      </c>
      <c r="AN263" s="22">
        <v>2278.9891572167503</v>
      </c>
      <c r="AO263" s="22">
        <v>0.99174072801467872</v>
      </c>
      <c r="AP263" s="22">
        <v>97.136510917504197</v>
      </c>
      <c r="AQ263" s="22">
        <v>3331.0845046461623</v>
      </c>
      <c r="AR263" s="22">
        <v>219.82416433517545</v>
      </c>
      <c r="AS263" s="22">
        <v>75.107105702564013</v>
      </c>
      <c r="AT263" s="22">
        <v>48582.758685575682</v>
      </c>
      <c r="AU263" s="22">
        <v>22.756507120961381</v>
      </c>
      <c r="AV263" s="22">
        <v>610.84418902078517</v>
      </c>
      <c r="AW263" s="22">
        <v>216.24079578980755</v>
      </c>
      <c r="AX263" s="22">
        <v>74.019508509159365</v>
      </c>
      <c r="AY263" s="22">
        <v>3253.5485425705801</v>
      </c>
      <c r="AZ263" s="22">
        <v>17257.815671703513</v>
      </c>
      <c r="BA263" s="22">
        <v>2002.407506059611</v>
      </c>
      <c r="BB263" s="22">
        <v>31.606136553848067</v>
      </c>
      <c r="BC263" s="22">
        <v>5017.9811987387729</v>
      </c>
      <c r="BD263" s="22">
        <v>139126.23292013025</v>
      </c>
    </row>
    <row r="264" spans="1:56" x14ac:dyDescent="0.3">
      <c r="A264" s="23" t="s">
        <v>20</v>
      </c>
      <c r="B264" s="22">
        <v>261.12697829871257</v>
      </c>
      <c r="C264" s="22">
        <v>3.3830038364165231</v>
      </c>
      <c r="D264" s="22">
        <v>67920.105915251275</v>
      </c>
      <c r="E264" s="22">
        <v>258.33243342595159</v>
      </c>
      <c r="F264" s="22">
        <v>0</v>
      </c>
      <c r="G264" s="22">
        <v>0.37552047944512656</v>
      </c>
      <c r="H264" s="22">
        <v>0</v>
      </c>
      <c r="I264" s="22">
        <v>3630.8674007268378</v>
      </c>
      <c r="J264" s="22">
        <v>10471.042452177038</v>
      </c>
      <c r="K264" s="22">
        <v>450.42825840029883</v>
      </c>
      <c r="L264" s="22">
        <v>15881.585875818189</v>
      </c>
      <c r="M264" s="22">
        <v>0</v>
      </c>
      <c r="N264" s="22">
        <v>253.52301394564418</v>
      </c>
      <c r="O264" s="22">
        <v>88141.090424171358</v>
      </c>
      <c r="P264" s="22">
        <v>949.22519866185257</v>
      </c>
      <c r="Q264" s="22">
        <v>822.91055517553491</v>
      </c>
      <c r="R264" s="22">
        <v>1549.1509436765509</v>
      </c>
      <c r="S264" s="22">
        <v>64026.945075205083</v>
      </c>
      <c r="T264" s="22">
        <v>3416.7685010354512</v>
      </c>
      <c r="U264" s="22">
        <v>0.43981959173290169</v>
      </c>
      <c r="V264" s="22">
        <v>0</v>
      </c>
      <c r="W264" s="22">
        <v>0.57234781719840988</v>
      </c>
      <c r="X264" s="22">
        <v>1708.4140721610636</v>
      </c>
      <c r="Y264" s="22">
        <v>22084.062400511189</v>
      </c>
      <c r="Z264" s="22">
        <v>12840.083957110552</v>
      </c>
      <c r="AA264" s="22">
        <v>0</v>
      </c>
      <c r="AB264" s="22">
        <v>3.5256630196464488E-2</v>
      </c>
      <c r="AC264" s="22">
        <v>1709.8926117567496</v>
      </c>
      <c r="AD264" s="22">
        <v>0</v>
      </c>
      <c r="AE264" s="22">
        <v>79.289431860092876</v>
      </c>
      <c r="AF264" s="22">
        <v>0</v>
      </c>
      <c r="AG264" s="22">
        <v>241.08364683361444</v>
      </c>
      <c r="AH264" s="22">
        <v>2214.564789890595</v>
      </c>
      <c r="AI264" s="22">
        <v>716.24692427700006</v>
      </c>
      <c r="AJ264" s="22">
        <v>1.4579384247627936</v>
      </c>
      <c r="AK264" s="22">
        <v>1.1805980036776305</v>
      </c>
      <c r="AL264" s="22">
        <v>398.70971306128217</v>
      </c>
      <c r="AM264" s="22">
        <v>198.63642685340122</v>
      </c>
      <c r="AN264" s="22">
        <v>886.42512048077037</v>
      </c>
      <c r="AO264" s="22">
        <v>2214.6242838662224</v>
      </c>
      <c r="AP264" s="22">
        <v>579.86171104475602</v>
      </c>
      <c r="AQ264" s="22">
        <v>1.7184146413835821E-2</v>
      </c>
      <c r="AR264" s="22">
        <v>3.5295433822514077</v>
      </c>
      <c r="AS264" s="22">
        <v>86.441668623949184</v>
      </c>
      <c r="AT264" s="22">
        <v>63.274094210873145</v>
      </c>
      <c r="AU264" s="22">
        <v>2024.7442633823948</v>
      </c>
      <c r="AV264" s="22">
        <v>7150.2401952799455</v>
      </c>
      <c r="AW264" s="22">
        <v>126.97315813920875</v>
      </c>
      <c r="AX264" s="22">
        <v>11.080769239686111</v>
      </c>
      <c r="AY264" s="22">
        <v>185139.87179260136</v>
      </c>
      <c r="AZ264" s="22">
        <v>4514.1059868708353</v>
      </c>
      <c r="BA264" s="22">
        <v>252413.78913036629</v>
      </c>
      <c r="BB264" s="22">
        <v>959.89525668752697</v>
      </c>
      <c r="BC264" s="22">
        <v>142835.48617130404</v>
      </c>
      <c r="BD264" s="22">
        <v>899241.89181469521</v>
      </c>
    </row>
    <row r="265" spans="1:56" x14ac:dyDescent="0.3">
      <c r="A265" s="23" t="s">
        <v>21</v>
      </c>
      <c r="B265" s="22">
        <v>1391.9710318404252</v>
      </c>
      <c r="C265" s="22">
        <v>2.6960853988418108</v>
      </c>
      <c r="D265" s="22">
        <v>4.0304013356997492</v>
      </c>
      <c r="E265" s="22">
        <v>10.978865290419597</v>
      </c>
      <c r="F265" s="22">
        <v>0</v>
      </c>
      <c r="G265" s="22">
        <v>2.3037668902545385</v>
      </c>
      <c r="H265" s="22">
        <v>0</v>
      </c>
      <c r="I265" s="22">
        <v>48702.300878108232</v>
      </c>
      <c r="J265" s="22">
        <v>2521.1459986393947</v>
      </c>
      <c r="K265" s="22">
        <v>91.109817627829969</v>
      </c>
      <c r="L265" s="22">
        <v>0</v>
      </c>
      <c r="M265" s="22">
        <v>0</v>
      </c>
      <c r="N265" s="22">
        <v>1.6377403525212846</v>
      </c>
      <c r="O265" s="22">
        <v>0.18624205202651575</v>
      </c>
      <c r="P265" s="22">
        <v>2.3111096812248051</v>
      </c>
      <c r="Q265" s="22">
        <v>844.19754592565607</v>
      </c>
      <c r="R265" s="22">
        <v>26.296459337043473</v>
      </c>
      <c r="S265" s="22">
        <v>15644.742367736379</v>
      </c>
      <c r="T265" s="22">
        <v>3.6781108835784895E-3</v>
      </c>
      <c r="U265" s="22">
        <v>0.48386386391863961</v>
      </c>
      <c r="V265" s="22">
        <v>416.35263938662268</v>
      </c>
      <c r="W265" s="22">
        <v>0</v>
      </c>
      <c r="X265" s="22">
        <v>0.66365438582356995</v>
      </c>
      <c r="Y265" s="22">
        <v>4.4662480655107526</v>
      </c>
      <c r="Z265" s="22">
        <v>1662.0378048978455</v>
      </c>
      <c r="AA265" s="22">
        <v>0</v>
      </c>
      <c r="AB265" s="22">
        <v>0.44529500492685592</v>
      </c>
      <c r="AC265" s="22">
        <v>0.2814930550493876</v>
      </c>
      <c r="AD265" s="22">
        <v>0</v>
      </c>
      <c r="AE265" s="22">
        <v>5.5395007590980612</v>
      </c>
      <c r="AF265" s="22">
        <v>0</v>
      </c>
      <c r="AG265" s="22">
        <v>587.0198975809684</v>
      </c>
      <c r="AH265" s="22">
        <v>1.868659366665857E-2</v>
      </c>
      <c r="AI265" s="22">
        <v>1696.6215224100058</v>
      </c>
      <c r="AJ265" s="22">
        <v>448.92765593607857</v>
      </c>
      <c r="AK265" s="22">
        <v>2.7923476759055559</v>
      </c>
      <c r="AL265" s="22">
        <v>34.50966289576828</v>
      </c>
      <c r="AM265" s="22">
        <v>16.811665548850524</v>
      </c>
      <c r="AN265" s="22">
        <v>1.4060103487541602</v>
      </c>
      <c r="AO265" s="22">
        <v>587.18093626502571</v>
      </c>
      <c r="AP265" s="22">
        <v>144.68264600940282</v>
      </c>
      <c r="AQ265" s="22">
        <v>5.0897756940987676E-3</v>
      </c>
      <c r="AR265" s="22">
        <v>49.860232885667358</v>
      </c>
      <c r="AS265" s="22">
        <v>148.82246682793834</v>
      </c>
      <c r="AT265" s="22">
        <v>1.5421447430619814E-2</v>
      </c>
      <c r="AU265" s="22">
        <v>4.5209500806432023E-3</v>
      </c>
      <c r="AV265" s="22">
        <v>2.876759386011182</v>
      </c>
      <c r="AW265" s="22">
        <v>293.12944948242011</v>
      </c>
      <c r="AX265" s="22">
        <v>3.3226169692620875</v>
      </c>
      <c r="AY265" s="22">
        <v>16869.078407635054</v>
      </c>
      <c r="AZ265" s="22">
        <v>60.549219170466742</v>
      </c>
      <c r="BA265" s="22">
        <v>40516.721316374365</v>
      </c>
      <c r="BB265" s="22">
        <v>720.55323338428298</v>
      </c>
      <c r="BC265" s="22">
        <v>10104.391976748522</v>
      </c>
      <c r="BD265" s="22">
        <v>143625.48423004721</v>
      </c>
    </row>
    <row r="266" spans="1:56" x14ac:dyDescent="0.3">
      <c r="A266" s="23" t="s">
        <v>22</v>
      </c>
      <c r="B266" s="22">
        <v>453.08020824848563</v>
      </c>
      <c r="C266" s="22">
        <v>47.233013418900683</v>
      </c>
      <c r="D266" s="22">
        <v>101.33431989456489</v>
      </c>
      <c r="E266" s="22">
        <v>9.0075197815829267</v>
      </c>
      <c r="F266" s="22">
        <v>0</v>
      </c>
      <c r="G266" s="22">
        <v>8583.8313527727878</v>
      </c>
      <c r="H266" s="22">
        <v>0</v>
      </c>
      <c r="I266" s="22">
        <v>508.29625221758869</v>
      </c>
      <c r="J266" s="22">
        <v>9992.6447984360748</v>
      </c>
      <c r="K266" s="22">
        <v>340.08889788008167</v>
      </c>
      <c r="L266" s="22">
        <v>0</v>
      </c>
      <c r="M266" s="22">
        <v>0</v>
      </c>
      <c r="N266" s="22">
        <v>80.095737813802742</v>
      </c>
      <c r="O266" s="22">
        <v>14.954105394340523</v>
      </c>
      <c r="P266" s="22">
        <v>8.2885224791988374</v>
      </c>
      <c r="Q266" s="22">
        <v>143.10141712265693</v>
      </c>
      <c r="R266" s="22">
        <v>90.506288459906756</v>
      </c>
      <c r="S266" s="22">
        <v>4983.7751296492834</v>
      </c>
      <c r="T266" s="22">
        <v>25.47718318993309</v>
      </c>
      <c r="U266" s="22">
        <v>29.478101781591626</v>
      </c>
      <c r="V266" s="22">
        <v>140.84904578678066</v>
      </c>
      <c r="W266" s="22">
        <v>0.37931650081169499</v>
      </c>
      <c r="X266" s="22">
        <v>0</v>
      </c>
      <c r="Y266" s="22">
        <v>837.17485605091383</v>
      </c>
      <c r="Z266" s="22">
        <v>613.66593847258798</v>
      </c>
      <c r="AA266" s="22">
        <v>0</v>
      </c>
      <c r="AB266" s="22">
        <v>1.2352906948768155E-2</v>
      </c>
      <c r="AC266" s="22">
        <v>186.52908664057384</v>
      </c>
      <c r="AD266" s="22">
        <v>0</v>
      </c>
      <c r="AE266" s="22">
        <v>48.995078738781494</v>
      </c>
      <c r="AF266" s="22">
        <v>0</v>
      </c>
      <c r="AG266" s="22">
        <v>137.63004078070466</v>
      </c>
      <c r="AH266" s="22">
        <v>1.6626247646645529E-4</v>
      </c>
      <c r="AI266" s="22">
        <v>1200.8265996292446</v>
      </c>
      <c r="AJ266" s="22">
        <v>0.28985912928881036</v>
      </c>
      <c r="AK266" s="22">
        <v>29.880165212722424</v>
      </c>
      <c r="AL266" s="22">
        <v>254.58887568541496</v>
      </c>
      <c r="AM266" s="22">
        <v>54.964864179346101</v>
      </c>
      <c r="AN266" s="22">
        <v>175.75432537875201</v>
      </c>
      <c r="AO266" s="22">
        <v>6.4301726518237929</v>
      </c>
      <c r="AP266" s="22">
        <v>808.96843502347519</v>
      </c>
      <c r="AQ266" s="22">
        <v>68.296852899408933</v>
      </c>
      <c r="AR266" s="22">
        <v>147.20208447996117</v>
      </c>
      <c r="AS266" s="22">
        <v>69.382423106586216</v>
      </c>
      <c r="AT266" s="22">
        <v>12.469846719229464</v>
      </c>
      <c r="AU266" s="22">
        <v>1.5694544649465008</v>
      </c>
      <c r="AV266" s="22">
        <v>2651.9945792557673</v>
      </c>
      <c r="AW266" s="22">
        <v>159.80693339034627</v>
      </c>
      <c r="AX266" s="22">
        <v>41.261278797368433</v>
      </c>
      <c r="AY266" s="22">
        <v>1.4798748132551378</v>
      </c>
      <c r="AZ266" s="22">
        <v>2697.4758797465852</v>
      </c>
      <c r="BA266" s="22">
        <v>19739.954936809812</v>
      </c>
      <c r="BB266" s="22">
        <v>8.2716960919981446</v>
      </c>
      <c r="BC266" s="22">
        <v>1570.0874043945548</v>
      </c>
      <c r="BD266" s="22">
        <v>57077.385272541251</v>
      </c>
    </row>
    <row r="267" spans="1:56" x14ac:dyDescent="0.3">
      <c r="A267" s="23" t="s">
        <v>23</v>
      </c>
      <c r="B267" s="22">
        <v>975.36060154028644</v>
      </c>
      <c r="C267" s="22">
        <v>10924.159183645123</v>
      </c>
      <c r="D267" s="22">
        <v>15246.685376252115</v>
      </c>
      <c r="E267" s="22">
        <v>6629.8236755149319</v>
      </c>
      <c r="F267" s="22">
        <v>0</v>
      </c>
      <c r="G267" s="22">
        <v>3694.745983437148</v>
      </c>
      <c r="H267" s="22">
        <v>0</v>
      </c>
      <c r="I267" s="22">
        <v>5960.3121211514717</v>
      </c>
      <c r="J267" s="22">
        <v>54813.603148940601</v>
      </c>
      <c r="K267" s="22">
        <v>2723.4477803773475</v>
      </c>
      <c r="L267" s="22">
        <v>2763.3461233508169</v>
      </c>
      <c r="M267" s="22">
        <v>2775.0168583366876</v>
      </c>
      <c r="N267" s="22">
        <v>4614.8758677636379</v>
      </c>
      <c r="O267" s="22">
        <v>1136.6425498619526</v>
      </c>
      <c r="P267" s="22">
        <v>100.79550933612407</v>
      </c>
      <c r="Q267" s="22">
        <v>730.50790034416104</v>
      </c>
      <c r="R267" s="22">
        <v>48520.054862714707</v>
      </c>
      <c r="S267" s="22">
        <v>83397.139572676941</v>
      </c>
      <c r="T267" s="22">
        <v>1689.461426818578</v>
      </c>
      <c r="U267" s="22">
        <v>9625.8356477215166</v>
      </c>
      <c r="V267" s="22">
        <v>15713.672222585719</v>
      </c>
      <c r="W267" s="22">
        <v>455.56229330041151</v>
      </c>
      <c r="X267" s="22">
        <v>2390.9271623875352</v>
      </c>
      <c r="Y267" s="22">
        <v>0</v>
      </c>
      <c r="Z267" s="22">
        <v>4256.3856269022735</v>
      </c>
      <c r="AA267" s="22">
        <v>12.070222247001102</v>
      </c>
      <c r="AB267" s="22">
        <v>148.14289477037914</v>
      </c>
      <c r="AC267" s="22">
        <v>280.65596984087995</v>
      </c>
      <c r="AD267" s="22">
        <v>87.31650136128458</v>
      </c>
      <c r="AE267" s="22">
        <v>94.64560694996733</v>
      </c>
      <c r="AF267" s="22">
        <v>10814.08449028527</v>
      </c>
      <c r="AG267" s="22">
        <v>1774.5104861707478</v>
      </c>
      <c r="AH267" s="22">
        <v>8.554766050562605E-5</v>
      </c>
      <c r="AI267" s="22">
        <v>12867.999806021655</v>
      </c>
      <c r="AJ267" s="22">
        <v>29.297152669729531</v>
      </c>
      <c r="AK267" s="22">
        <v>948.24146909439537</v>
      </c>
      <c r="AL267" s="22">
        <v>1845.7592992891459</v>
      </c>
      <c r="AM267" s="22">
        <v>639.68920355037676</v>
      </c>
      <c r="AN267" s="22">
        <v>15414.151564326661</v>
      </c>
      <c r="AO267" s="22">
        <v>3598.643381739661</v>
      </c>
      <c r="AP267" s="22">
        <v>4079.2296106406739</v>
      </c>
      <c r="AQ267" s="22">
        <v>14207.553965328681</v>
      </c>
      <c r="AR267" s="22">
        <v>16088.801782704213</v>
      </c>
      <c r="AS267" s="22">
        <v>936.50403747184976</v>
      </c>
      <c r="AT267" s="22">
        <v>10383.936652463222</v>
      </c>
      <c r="AU267" s="22">
        <v>3346.8543585370171</v>
      </c>
      <c r="AV267" s="22">
        <v>13022.136249956246</v>
      </c>
      <c r="AW267" s="22">
        <v>18613.185738655888</v>
      </c>
      <c r="AX267" s="22">
        <v>1632.3594631921908</v>
      </c>
      <c r="AY267" s="22">
        <v>9989.9874030481315</v>
      </c>
      <c r="AZ267" s="22">
        <v>29827.539091263279</v>
      </c>
      <c r="BA267" s="22">
        <v>1485620.3264132412</v>
      </c>
      <c r="BB267" s="22">
        <v>124.76299428538218</v>
      </c>
      <c r="BC267" s="22">
        <v>106439.15314408486</v>
      </c>
      <c r="BD267" s="22">
        <v>2042005.9005336976</v>
      </c>
    </row>
    <row r="268" spans="1:56" x14ac:dyDescent="0.3">
      <c r="A268" s="23" t="s">
        <v>24</v>
      </c>
      <c r="B268" s="22">
        <v>151.51001291276182</v>
      </c>
      <c r="C268" s="22">
        <v>153.05141943528878</v>
      </c>
      <c r="D268" s="22">
        <v>1852.3319468061088</v>
      </c>
      <c r="E268" s="22">
        <v>251.81850804243214</v>
      </c>
      <c r="F268" s="22">
        <v>0</v>
      </c>
      <c r="G268" s="22">
        <v>20.044396643789895</v>
      </c>
      <c r="H268" s="22">
        <v>0</v>
      </c>
      <c r="I268" s="22">
        <v>103.77186374203416</v>
      </c>
      <c r="J268" s="22">
        <v>415160.87679984508</v>
      </c>
      <c r="K268" s="22">
        <v>35346.331757064785</v>
      </c>
      <c r="L268" s="22">
        <v>0</v>
      </c>
      <c r="M268" s="22">
        <v>0</v>
      </c>
      <c r="N268" s="22">
        <v>170.57748937100123</v>
      </c>
      <c r="O268" s="22">
        <v>44.21506181517001</v>
      </c>
      <c r="P268" s="22">
        <v>1.1092942510967691E-3</v>
      </c>
      <c r="Q268" s="22">
        <v>3.5344021474946494</v>
      </c>
      <c r="R268" s="22">
        <v>1385.9438989921505</v>
      </c>
      <c r="S268" s="22">
        <v>7329.0145926545247</v>
      </c>
      <c r="T268" s="22">
        <v>1.0261625551953979</v>
      </c>
      <c r="U268" s="22">
        <v>33.208527548261472</v>
      </c>
      <c r="V268" s="22">
        <v>2165.3428224955433</v>
      </c>
      <c r="W268" s="22">
        <v>23774.411097656481</v>
      </c>
      <c r="X268" s="22">
        <v>3.1854307949551316E-4</v>
      </c>
      <c r="Y268" s="22">
        <v>33.62713159532904</v>
      </c>
      <c r="Z268" s="22">
        <v>0</v>
      </c>
      <c r="AA268" s="22">
        <v>0</v>
      </c>
      <c r="AB268" s="22">
        <v>0.87547520438304405</v>
      </c>
      <c r="AC268" s="22">
        <v>19.906750526870773</v>
      </c>
      <c r="AD268" s="22">
        <v>0</v>
      </c>
      <c r="AE268" s="22">
        <v>36134.573245347099</v>
      </c>
      <c r="AF268" s="22">
        <v>0</v>
      </c>
      <c r="AG268" s="22">
        <v>533.55107831796852</v>
      </c>
      <c r="AH268" s="22">
        <v>8.9692545080855101E-6</v>
      </c>
      <c r="AI268" s="22">
        <v>212.71674316357854</v>
      </c>
      <c r="AJ268" s="22">
        <v>19.952387443129826</v>
      </c>
      <c r="AK268" s="22">
        <v>245.58401657216075</v>
      </c>
      <c r="AL268" s="22">
        <v>70712.19270160397</v>
      </c>
      <c r="AM268" s="22">
        <v>11640.92545365789</v>
      </c>
      <c r="AN268" s="22">
        <v>41.993587458012968</v>
      </c>
      <c r="AO268" s="22">
        <v>2.6122509238228626</v>
      </c>
      <c r="AP268" s="22">
        <v>12668.417832664734</v>
      </c>
      <c r="AQ268" s="22">
        <v>1.35820390540213</v>
      </c>
      <c r="AR268" s="22">
        <v>64.431077586822454</v>
      </c>
      <c r="AS268" s="22">
        <v>19471.541186757335</v>
      </c>
      <c r="AT268" s="22">
        <v>3.8004504608991438</v>
      </c>
      <c r="AU268" s="22">
        <v>2.1699809293755263E-6</v>
      </c>
      <c r="AV268" s="22">
        <v>18.836679147853019</v>
      </c>
      <c r="AW268" s="22">
        <v>13.170384247362914</v>
      </c>
      <c r="AX268" s="22">
        <v>64536.155364383769</v>
      </c>
      <c r="AY268" s="22">
        <v>150.46613733124656</v>
      </c>
      <c r="AZ268" s="22">
        <v>6004.0337207875755</v>
      </c>
      <c r="BA268" s="22">
        <v>17219.931392745344</v>
      </c>
      <c r="BB268" s="22">
        <v>9698.3181835776195</v>
      </c>
      <c r="BC268" s="22">
        <v>5980.2994749890986</v>
      </c>
      <c r="BD268" s="22">
        <v>743376.28310910414</v>
      </c>
    </row>
    <row r="269" spans="1:56" x14ac:dyDescent="0.3">
      <c r="A269" s="23" t="s">
        <v>25</v>
      </c>
      <c r="B269" s="22">
        <v>0</v>
      </c>
      <c r="C269" s="22">
        <v>0</v>
      </c>
      <c r="D269" s="22">
        <v>0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0</v>
      </c>
      <c r="AQ269" s="22"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v>0</v>
      </c>
      <c r="AW269" s="22"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v>0</v>
      </c>
      <c r="BC269" s="22">
        <v>0</v>
      </c>
      <c r="BD269" s="22">
        <v>0</v>
      </c>
    </row>
    <row r="270" spans="1:56" x14ac:dyDescent="0.3">
      <c r="A270" s="23" t="s">
        <v>26</v>
      </c>
      <c r="B270" s="22">
        <v>0.94820513288338704</v>
      </c>
      <c r="C270" s="22">
        <v>3.1537874855690623E-2</v>
      </c>
      <c r="D270" s="22">
        <v>0.3591413707264216</v>
      </c>
      <c r="E270" s="22">
        <v>4.7682684520975252E-2</v>
      </c>
      <c r="F270" s="22">
        <v>0</v>
      </c>
      <c r="G270" s="22">
        <v>4.1301684516490706E-3</v>
      </c>
      <c r="H270" s="22">
        <v>0</v>
      </c>
      <c r="I270" s="22">
        <v>1.0964467563646716E-2</v>
      </c>
      <c r="J270" s="22">
        <v>32.309096529565707</v>
      </c>
      <c r="K270" s="22">
        <v>7.2835088145319897</v>
      </c>
      <c r="L270" s="22">
        <v>0</v>
      </c>
      <c r="M270" s="22">
        <v>0</v>
      </c>
      <c r="N270" s="22">
        <v>1.1612950927222445</v>
      </c>
      <c r="O270" s="22">
        <v>9.1058669785074736E-3</v>
      </c>
      <c r="P270" s="22">
        <v>15.494398770973044</v>
      </c>
      <c r="Q270" s="22">
        <v>7.2773908672173269E-4</v>
      </c>
      <c r="R270" s="22">
        <v>0.24983210626187288</v>
      </c>
      <c r="S270" s="22">
        <v>2.9349588272181104</v>
      </c>
      <c r="T270" s="22">
        <v>2.1145314643448008E-4</v>
      </c>
      <c r="U270" s="22">
        <v>6.8429807485415354E-3</v>
      </c>
      <c r="V270" s="22">
        <v>22.527005651499589</v>
      </c>
      <c r="W270" s="22">
        <v>7.7993325066472961E-3</v>
      </c>
      <c r="X270" s="22">
        <v>0</v>
      </c>
      <c r="Y270" s="22">
        <v>6.9228386988401175E-3</v>
      </c>
      <c r="Z270" s="22">
        <v>4.3544988896571413</v>
      </c>
      <c r="AA270" s="22">
        <v>0</v>
      </c>
      <c r="AB270" s="22">
        <v>0</v>
      </c>
      <c r="AC270" s="22">
        <v>1.3024283399332583</v>
      </c>
      <c r="AD270" s="22">
        <v>0</v>
      </c>
      <c r="AE270" s="22">
        <v>0.10933857209396874</v>
      </c>
      <c r="AF270" s="22">
        <v>0</v>
      </c>
      <c r="AG270" s="22">
        <v>0.10861321221821608</v>
      </c>
      <c r="AH270" s="22">
        <v>0</v>
      </c>
      <c r="AI270" s="22">
        <v>4.0834891953326041E-2</v>
      </c>
      <c r="AJ270" s="22">
        <v>4.1046787249046134E-3</v>
      </c>
      <c r="AK270" s="22">
        <v>0</v>
      </c>
      <c r="AL270" s="22">
        <v>0.26367192091352226</v>
      </c>
      <c r="AM270" s="22">
        <v>1.178224655397313</v>
      </c>
      <c r="AN270" s="22">
        <v>8.6531599969885912E-3</v>
      </c>
      <c r="AO270" s="22">
        <v>0</v>
      </c>
      <c r="AP270" s="22">
        <v>1.1905929641708433</v>
      </c>
      <c r="AQ270" s="22">
        <v>2.7987424152256925E-4</v>
      </c>
      <c r="AR270" s="22">
        <v>2667.9746779453571</v>
      </c>
      <c r="AS270" s="22">
        <v>1.3787677504303313</v>
      </c>
      <c r="AT270" s="22">
        <v>0</v>
      </c>
      <c r="AU270" s="22">
        <v>0</v>
      </c>
      <c r="AV270" s="22">
        <v>3.4020721774692658E-3</v>
      </c>
      <c r="AW270" s="22">
        <v>2.7134458639220273E-3</v>
      </c>
      <c r="AX270" s="22">
        <v>0.1092298250553366</v>
      </c>
      <c r="AY270" s="22">
        <v>33.323985757328956</v>
      </c>
      <c r="AZ270" s="22">
        <v>121.83130255644646</v>
      </c>
      <c r="BA270" s="22">
        <v>2.0937033294210035</v>
      </c>
      <c r="BB270" s="22">
        <v>0.17754376282227771</v>
      </c>
      <c r="BC270" s="22">
        <v>97.709378519968155</v>
      </c>
      <c r="BD270" s="22">
        <v>3016.5593138271129</v>
      </c>
    </row>
    <row r="271" spans="1:56" x14ac:dyDescent="0.3">
      <c r="A271" s="23" t="s">
        <v>27</v>
      </c>
      <c r="B271" s="22">
        <v>16.147085755274897</v>
      </c>
      <c r="C271" s="22">
        <v>368.75015489104021</v>
      </c>
      <c r="D271" s="22">
        <v>541.1767777375162</v>
      </c>
      <c r="E271" s="22">
        <v>23.270815828059916</v>
      </c>
      <c r="F271" s="22">
        <v>0</v>
      </c>
      <c r="G271" s="22">
        <v>2.0608788739638291</v>
      </c>
      <c r="H271" s="22">
        <v>0</v>
      </c>
      <c r="I271" s="22">
        <v>1885.6769183523322</v>
      </c>
      <c r="J271" s="22">
        <v>17404.878671093167</v>
      </c>
      <c r="K271" s="22">
        <v>3484.003430528815</v>
      </c>
      <c r="L271" s="22">
        <v>334.17822763638685</v>
      </c>
      <c r="M271" s="22">
        <v>0</v>
      </c>
      <c r="N271" s="22">
        <v>13.712315600833081</v>
      </c>
      <c r="O271" s="22">
        <v>527.50439938703903</v>
      </c>
      <c r="P271" s="22">
        <v>37.18284179616073</v>
      </c>
      <c r="Q271" s="22">
        <v>42.297663420542051</v>
      </c>
      <c r="R271" s="22">
        <v>127.22587077283903</v>
      </c>
      <c r="S271" s="22">
        <v>35438.034207414094</v>
      </c>
      <c r="T271" s="22">
        <v>0.10118025004603751</v>
      </c>
      <c r="U271" s="22">
        <v>3.2881916896645409</v>
      </c>
      <c r="V271" s="22">
        <v>235.93151864272048</v>
      </c>
      <c r="W271" s="22">
        <v>3.7969676391551364</v>
      </c>
      <c r="X271" s="22">
        <v>0.30336829764345535</v>
      </c>
      <c r="Y271" s="22">
        <v>2897.2216761975887</v>
      </c>
      <c r="Z271" s="22">
        <v>1747.0492714984046</v>
      </c>
      <c r="AA271" s="22">
        <v>0</v>
      </c>
      <c r="AB271" s="22">
        <v>27.560675709713642</v>
      </c>
      <c r="AC271" s="22">
        <v>0</v>
      </c>
      <c r="AD271" s="22">
        <v>0</v>
      </c>
      <c r="AE271" s="22">
        <v>52.764545585154373</v>
      </c>
      <c r="AF271" s="22">
        <v>0</v>
      </c>
      <c r="AG271" s="22">
        <v>6112.6495846480893</v>
      </c>
      <c r="AH271" s="22">
        <v>7.0826283613406138E-4</v>
      </c>
      <c r="AI271" s="22">
        <v>1753.4566863732582</v>
      </c>
      <c r="AJ271" s="22">
        <v>2.0476189675082965</v>
      </c>
      <c r="AK271" s="22">
        <v>2356.7892608937173</v>
      </c>
      <c r="AL271" s="22">
        <v>127.34593022153061</v>
      </c>
      <c r="AM271" s="22">
        <v>563.64045885321423</v>
      </c>
      <c r="AN271" s="22">
        <v>180.08378752946976</v>
      </c>
      <c r="AO271" s="22">
        <v>12.55443631975686</v>
      </c>
      <c r="AP271" s="22">
        <v>1326.565992088299</v>
      </c>
      <c r="AQ271" s="22">
        <v>0.13392811399237994</v>
      </c>
      <c r="AR271" s="22">
        <v>2292.2002002740392</v>
      </c>
      <c r="AS271" s="22">
        <v>662.57351765755163</v>
      </c>
      <c r="AT271" s="22">
        <v>702.38479398638594</v>
      </c>
      <c r="AU271" s="22">
        <v>1.7135391196791805E-4</v>
      </c>
      <c r="AV271" s="22">
        <v>1551.3671698065607</v>
      </c>
      <c r="AW271" s="22">
        <v>6629.4787790083365</v>
      </c>
      <c r="AX271" s="22">
        <v>52.474067445793338</v>
      </c>
      <c r="AY271" s="22">
        <v>16501.895280613862</v>
      </c>
      <c r="AZ271" s="22">
        <v>978.74407632779219</v>
      </c>
      <c r="BA271" s="22">
        <v>11473.603758821575</v>
      </c>
      <c r="BB271" s="22">
        <v>84.887481240792113</v>
      </c>
      <c r="BC271" s="22">
        <v>4705.7805104044246</v>
      </c>
      <c r="BD271" s="22">
        <v>123284.77585381082</v>
      </c>
    </row>
    <row r="272" spans="1:56" x14ac:dyDescent="0.3">
      <c r="A272" s="23" t="s">
        <v>28</v>
      </c>
      <c r="B272" s="22">
        <v>4.2126853452228386E-2</v>
      </c>
      <c r="C272" s="22">
        <v>19272.1376397885</v>
      </c>
      <c r="D272" s="22">
        <v>166302.21794334447</v>
      </c>
      <c r="E272" s="22">
        <v>6.4136930791884716E-3</v>
      </c>
      <c r="F272" s="22">
        <v>0</v>
      </c>
      <c r="G272" s="22">
        <v>1.3417027640546218E-3</v>
      </c>
      <c r="H272" s="22">
        <v>0</v>
      </c>
      <c r="I272" s="22">
        <v>28.824283690338479</v>
      </c>
      <c r="J272" s="22">
        <v>4.5968203934286622</v>
      </c>
      <c r="K272" s="22">
        <v>2.2332074461172337E-2</v>
      </c>
      <c r="L272" s="22">
        <v>0</v>
      </c>
      <c r="M272" s="22">
        <v>3.5525831436208919</v>
      </c>
      <c r="N272" s="22">
        <v>79.67011578579266</v>
      </c>
      <c r="O272" s="22">
        <v>32.158866752349873</v>
      </c>
      <c r="P272" s="22">
        <v>0.78607123792293543</v>
      </c>
      <c r="Q272" s="22">
        <v>85.63633599251159</v>
      </c>
      <c r="R272" s="22">
        <v>54258.538056773628</v>
      </c>
      <c r="S272" s="22">
        <v>86766.406799470744</v>
      </c>
      <c r="T272" s="22">
        <v>3.2341775570448414E-2</v>
      </c>
      <c r="U272" s="22">
        <v>682.42436946581267</v>
      </c>
      <c r="V272" s="22">
        <v>45.965792173788074</v>
      </c>
      <c r="W272" s="22">
        <v>9.2177998189907235</v>
      </c>
      <c r="X272" s="22">
        <v>3.9171779628361888E-4</v>
      </c>
      <c r="Y272" s="22">
        <v>243.33887501624079</v>
      </c>
      <c r="Z272" s="22">
        <v>0.34505273609213083</v>
      </c>
      <c r="AA272" s="22">
        <v>0</v>
      </c>
      <c r="AB272" s="22">
        <v>2.6204298216023046E-4</v>
      </c>
      <c r="AC272" s="22">
        <v>2.4949618807230256E-4</v>
      </c>
      <c r="AD272" s="22">
        <v>0</v>
      </c>
      <c r="AE272" s="22">
        <v>3.2452623165473635E-3</v>
      </c>
      <c r="AF272" s="22">
        <v>0</v>
      </c>
      <c r="AG272" s="22">
        <v>9.6194184331654462</v>
      </c>
      <c r="AH272" s="22">
        <v>1.1029643512514791E-5</v>
      </c>
      <c r="AI272" s="22">
        <v>125913.82499369743</v>
      </c>
      <c r="AJ272" s="22">
        <v>7.8054318743469653E-4</v>
      </c>
      <c r="AK272" s="22">
        <v>225.00579742854879</v>
      </c>
      <c r="AL272" s="22">
        <v>1.9316329445839234E-2</v>
      </c>
      <c r="AM272" s="22">
        <v>4.7649486908686381E-3</v>
      </c>
      <c r="AN272" s="22">
        <v>11.172167916365568</v>
      </c>
      <c r="AO272" s="22">
        <v>1955.8403474690972</v>
      </c>
      <c r="AP272" s="22">
        <v>5.0099210428056979E-3</v>
      </c>
      <c r="AQ272" s="22">
        <v>65.159227549724221</v>
      </c>
      <c r="AR272" s="22">
        <v>27.593992602853017</v>
      </c>
      <c r="AS272" s="22">
        <v>1.7450623029507187E-2</v>
      </c>
      <c r="AT272" s="22">
        <v>9.1024116348294756E-6</v>
      </c>
      <c r="AU272" s="22">
        <v>2.6684621401245463E-6</v>
      </c>
      <c r="AV272" s="22">
        <v>6.4862173876849658</v>
      </c>
      <c r="AW272" s="22">
        <v>289.18166399374934</v>
      </c>
      <c r="AX272" s="22">
        <v>1.8308406961566176E-3</v>
      </c>
      <c r="AY272" s="22">
        <v>112.84809737206631</v>
      </c>
      <c r="AZ272" s="22">
        <v>48.459713354623418</v>
      </c>
      <c r="BA272" s="22">
        <v>44.131723782304896</v>
      </c>
      <c r="BB272" s="22">
        <v>0</v>
      </c>
      <c r="BC272" s="22">
        <v>1149.924830851226</v>
      </c>
      <c r="BD272" s="22">
        <v>457675.22347804846</v>
      </c>
    </row>
    <row r="273" spans="1:56" x14ac:dyDescent="0.3">
      <c r="A273" s="23" t="s">
        <v>29</v>
      </c>
      <c r="B273" s="22">
        <v>56065.326944491004</v>
      </c>
      <c r="C273" s="22">
        <v>4.8290977653206646</v>
      </c>
      <c r="D273" s="22">
        <v>104.26846637750226</v>
      </c>
      <c r="E273" s="22">
        <v>32.395188374722416</v>
      </c>
      <c r="F273" s="22">
        <v>0</v>
      </c>
      <c r="G273" s="22">
        <v>0.96925995316505054</v>
      </c>
      <c r="H273" s="22">
        <v>0</v>
      </c>
      <c r="I273" s="22">
        <v>17110.518424454636</v>
      </c>
      <c r="J273" s="22">
        <v>15695.16758827951</v>
      </c>
      <c r="K273" s="22">
        <v>1071.9484581628046</v>
      </c>
      <c r="L273" s="22">
        <v>0</v>
      </c>
      <c r="M273" s="22">
        <v>0</v>
      </c>
      <c r="N273" s="22">
        <v>1.0621931648320468</v>
      </c>
      <c r="O273" s="22">
        <v>9.3184125714358892</v>
      </c>
      <c r="P273" s="22">
        <v>0.39959740173853342</v>
      </c>
      <c r="Q273" s="22">
        <v>1.0940206381384461</v>
      </c>
      <c r="R273" s="22">
        <v>23659.878747699287</v>
      </c>
      <c r="S273" s="22">
        <v>320589.34952251898</v>
      </c>
      <c r="T273" s="22">
        <v>2.9866094686775584E-2</v>
      </c>
      <c r="U273" s="22">
        <v>1.0295980660559052</v>
      </c>
      <c r="V273" s="22">
        <v>45816.660741125117</v>
      </c>
      <c r="W273" s="22">
        <v>5975.2287671430449</v>
      </c>
      <c r="X273" s="22">
        <v>0.11474772070832098</v>
      </c>
      <c r="Y273" s="22">
        <v>66.012213143667822</v>
      </c>
      <c r="Z273" s="22">
        <v>783590.22919469746</v>
      </c>
      <c r="AA273" s="22">
        <v>0</v>
      </c>
      <c r="AB273" s="22">
        <v>0.10192454535729577</v>
      </c>
      <c r="AC273" s="22">
        <v>11.879749815672062</v>
      </c>
      <c r="AD273" s="22">
        <v>0</v>
      </c>
      <c r="AE273" s="22">
        <v>0</v>
      </c>
      <c r="AF273" s="22">
        <v>0</v>
      </c>
      <c r="AG273" s="22">
        <v>3437.8789691443822</v>
      </c>
      <c r="AH273" s="22">
        <v>3.2309649071190754E-3</v>
      </c>
      <c r="AI273" s="22">
        <v>101702.41470105373</v>
      </c>
      <c r="AJ273" s="22">
        <v>58.87275523428513</v>
      </c>
      <c r="AK273" s="22">
        <v>9.7300450876018001</v>
      </c>
      <c r="AL273" s="22">
        <v>6864.6389062069538</v>
      </c>
      <c r="AM273" s="22">
        <v>3184.074101590847</v>
      </c>
      <c r="AN273" s="22">
        <v>1.4392691873790002</v>
      </c>
      <c r="AO273" s="22">
        <v>0.19125234423551796</v>
      </c>
      <c r="AP273" s="22">
        <v>429.67913909521189</v>
      </c>
      <c r="AQ273" s="22">
        <v>3.9568337523187849E-2</v>
      </c>
      <c r="AR273" s="22">
        <v>10.455609641553494</v>
      </c>
      <c r="AS273" s="22">
        <v>14847.897020672786</v>
      </c>
      <c r="AT273" s="22">
        <v>2.6664118861971209E-3</v>
      </c>
      <c r="AU273" s="22">
        <v>7.8168505817396983E-4</v>
      </c>
      <c r="AV273" s="22">
        <v>0.96768388698242025</v>
      </c>
      <c r="AW273" s="22">
        <v>1.2054804525621632</v>
      </c>
      <c r="AX273" s="22">
        <v>8124.5981680921022</v>
      </c>
      <c r="AY273" s="22">
        <v>287806.61098022002</v>
      </c>
      <c r="AZ273" s="22">
        <v>398.69171066321451</v>
      </c>
      <c r="BA273" s="22">
        <v>2257148.7026709942</v>
      </c>
      <c r="BB273" s="22">
        <v>22014.830581044047</v>
      </c>
      <c r="BC273" s="22">
        <v>104951.53822026933</v>
      </c>
      <c r="BD273" s="22">
        <v>4080802.2762364852</v>
      </c>
    </row>
    <row r="274" spans="1:56" x14ac:dyDescent="0.3">
      <c r="A274" s="23" t="s">
        <v>30</v>
      </c>
      <c r="B274" s="22">
        <v>0</v>
      </c>
      <c r="C274" s="22">
        <v>4.8138442765818935E-5</v>
      </c>
      <c r="D274" s="22">
        <v>0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2.6213579920260221E-5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0.79897452226012022</v>
      </c>
      <c r="Z274" s="22">
        <v>4.5173355644172587E-4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  <c r="AQ274" s="22"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v>0</v>
      </c>
      <c r="BC274" s="22">
        <v>17.58457319081425</v>
      </c>
      <c r="BD274" s="22">
        <v>18.384073798653503</v>
      </c>
    </row>
    <row r="275" spans="1:56" x14ac:dyDescent="0.3">
      <c r="A275" s="25" t="s">
        <v>31</v>
      </c>
      <c r="B275" s="22">
        <v>0.43348710058665157</v>
      </c>
      <c r="C275" s="22">
        <v>4.6281502256397579E-2</v>
      </c>
      <c r="D275" s="22">
        <v>0.61051385138029735</v>
      </c>
      <c r="E275" s="22">
        <v>0.160651903180174</v>
      </c>
      <c r="F275" s="22">
        <v>0</v>
      </c>
      <c r="G275" s="22">
        <v>1.4827409396477316E-2</v>
      </c>
      <c r="H275" s="22">
        <v>0</v>
      </c>
      <c r="I275" s="22">
        <v>251.64178682398676</v>
      </c>
      <c r="J275" s="22">
        <v>36.249525677620902</v>
      </c>
      <c r="K275" s="22">
        <v>8.4858492183000234</v>
      </c>
      <c r="L275" s="22">
        <v>0</v>
      </c>
      <c r="M275" s="22">
        <v>0</v>
      </c>
      <c r="N275" s="22">
        <v>1.3465032494676295E-2</v>
      </c>
      <c r="O275" s="22">
        <v>4.0970903515807656E-2</v>
      </c>
      <c r="P275" s="22">
        <v>1.038616043946557E-2</v>
      </c>
      <c r="Q275" s="22">
        <v>2.6608953140402413E-2</v>
      </c>
      <c r="R275" s="22">
        <v>56283.771337363862</v>
      </c>
      <c r="S275" s="22">
        <v>3.1895836363193224</v>
      </c>
      <c r="T275" s="22">
        <v>2.4559852453283012E-4</v>
      </c>
      <c r="U275" s="22">
        <v>9.5875520522679288E-3</v>
      </c>
      <c r="V275" s="22">
        <v>0.81940794998122024</v>
      </c>
      <c r="W275" s="22">
        <v>1.6764548068294995E-2</v>
      </c>
      <c r="X275" s="22">
        <v>2.9824724388959481E-3</v>
      </c>
      <c r="Y275" s="22">
        <v>6.2698620265265376E-2</v>
      </c>
      <c r="Z275" s="22">
        <v>4.4215110766565164</v>
      </c>
      <c r="AA275" s="22">
        <v>0</v>
      </c>
      <c r="AB275" s="22">
        <v>2.1965461210840232E-3</v>
      </c>
      <c r="AC275" s="22">
        <v>4.8178427295710251E-2</v>
      </c>
      <c r="AD275" s="22">
        <v>0</v>
      </c>
      <c r="AE275" s="22">
        <v>120.52325079636586</v>
      </c>
      <c r="AF275" s="22">
        <v>0</v>
      </c>
      <c r="AG275" s="22">
        <v>0</v>
      </c>
      <c r="AH275" s="22">
        <v>8.3977823062971482E-5</v>
      </c>
      <c r="AI275" s="22">
        <v>0.86067018263457828</v>
      </c>
      <c r="AJ275" s="22">
        <v>4.8650655438223278E-2</v>
      </c>
      <c r="AK275" s="22">
        <v>4.7417767155672481E-2</v>
      </c>
      <c r="AL275" s="22">
        <v>3.4546363838655254</v>
      </c>
      <c r="AM275" s="22">
        <v>13.440417453240219</v>
      </c>
      <c r="AN275" s="22">
        <v>1.5692674728760923E-2</v>
      </c>
      <c r="AO275" s="22">
        <v>4.9709470657512533E-3</v>
      </c>
      <c r="AP275" s="22">
        <v>1.3948251669599929</v>
      </c>
      <c r="AQ275" s="22">
        <v>3.2606373673115896E-4</v>
      </c>
      <c r="AR275" s="22">
        <v>0.23845016486843659</v>
      </c>
      <c r="AS275" s="22">
        <v>1.7053703436547434</v>
      </c>
      <c r="AT275" s="22">
        <v>6.930420850399334E-5</v>
      </c>
      <c r="AU275" s="22">
        <v>2.0317215257170519E-5</v>
      </c>
      <c r="AV275" s="22">
        <v>14.454225984193492</v>
      </c>
      <c r="AW275" s="22">
        <v>2.452259017975161E-2</v>
      </c>
      <c r="AX275" s="22">
        <v>0.27917253086856963</v>
      </c>
      <c r="AY275" s="22">
        <v>5.0266409865317697E-2</v>
      </c>
      <c r="AZ275" s="22">
        <v>1.890007699723558</v>
      </c>
      <c r="BA275" s="22">
        <v>8667.9590624024768</v>
      </c>
      <c r="BB275" s="22">
        <v>0.1982525646974051</v>
      </c>
      <c r="BC275" s="22">
        <v>503.13754855822032</v>
      </c>
      <c r="BD275" s="22">
        <v>65919.806759267143</v>
      </c>
    </row>
    <row r="276" spans="1:56" x14ac:dyDescent="0.3">
      <c r="A276" s="23" t="s">
        <v>32</v>
      </c>
      <c r="B276" s="22">
        <v>0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0</v>
      </c>
      <c r="AQ276" s="22"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v>0</v>
      </c>
      <c r="AW276" s="22"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v>0</v>
      </c>
      <c r="BC276" s="22">
        <v>0</v>
      </c>
      <c r="BD276" s="22">
        <v>0</v>
      </c>
    </row>
    <row r="277" spans="1:56" x14ac:dyDescent="0.3">
      <c r="A277" s="23" t="s">
        <v>33</v>
      </c>
      <c r="B277" s="22">
        <v>632.20864537071247</v>
      </c>
      <c r="C277" s="22">
        <v>175245.72486538658</v>
      </c>
      <c r="D277" s="22">
        <v>674746.05813699472</v>
      </c>
      <c r="E277" s="22">
        <v>669.56389956232147</v>
      </c>
      <c r="F277" s="22">
        <v>0</v>
      </c>
      <c r="G277" s="22">
        <v>3749.5785210008057</v>
      </c>
      <c r="H277" s="22">
        <v>0</v>
      </c>
      <c r="I277" s="22">
        <v>6019.719574908203</v>
      </c>
      <c r="J277" s="22">
        <v>66485.692478087381</v>
      </c>
      <c r="K277" s="22">
        <v>10170.632100497356</v>
      </c>
      <c r="L277" s="22">
        <v>11686.186582435466</v>
      </c>
      <c r="M277" s="22">
        <v>27717.731644503336</v>
      </c>
      <c r="N277" s="22">
        <v>73838.19884131501</v>
      </c>
      <c r="O277" s="22">
        <v>29507.53033285397</v>
      </c>
      <c r="P277" s="22">
        <v>19183.708807184474</v>
      </c>
      <c r="Q277" s="22">
        <v>27536.293621679553</v>
      </c>
      <c r="R277" s="22">
        <v>1739369.4662510757</v>
      </c>
      <c r="S277" s="22">
        <v>4514324.0886683036</v>
      </c>
      <c r="T277" s="22">
        <v>12927.75924859008</v>
      </c>
      <c r="U277" s="22">
        <v>170159.78117042023</v>
      </c>
      <c r="V277" s="22">
        <v>1426.2778513237026</v>
      </c>
      <c r="W277" s="22">
        <v>3020.4611944950234</v>
      </c>
      <c r="X277" s="22">
        <v>9559.7679309104478</v>
      </c>
      <c r="Y277" s="22">
        <v>509838.2200219502</v>
      </c>
      <c r="Z277" s="22">
        <v>20965.642849695279</v>
      </c>
      <c r="AA277" s="22">
        <v>0</v>
      </c>
      <c r="AB277" s="22">
        <v>712.57714677069043</v>
      </c>
      <c r="AC277" s="22">
        <v>6473.3417533870415</v>
      </c>
      <c r="AD277" s="22">
        <v>242075.12698185068</v>
      </c>
      <c r="AE277" s="22">
        <v>420.64988037044623</v>
      </c>
      <c r="AF277" s="22">
        <v>14576.47691671145</v>
      </c>
      <c r="AG277" s="22">
        <v>367.02351107666016</v>
      </c>
      <c r="AH277" s="22">
        <v>2.2687392153347393E-3</v>
      </c>
      <c r="AI277" s="22">
        <v>0</v>
      </c>
      <c r="AJ277" s="22">
        <v>40.092203942901975</v>
      </c>
      <c r="AK277" s="22">
        <v>5572.035280132176</v>
      </c>
      <c r="AL277" s="22">
        <v>15083.967613117389</v>
      </c>
      <c r="AM277" s="22">
        <v>1905.8181539540838</v>
      </c>
      <c r="AN277" s="22">
        <v>84260.472464998049</v>
      </c>
      <c r="AO277" s="22">
        <v>92436.778277546779</v>
      </c>
      <c r="AP277" s="22">
        <v>4449.2098497753004</v>
      </c>
      <c r="AQ277" s="22">
        <v>11657.265191685092</v>
      </c>
      <c r="AR277" s="22">
        <v>6411.3606403374852</v>
      </c>
      <c r="AS277" s="22">
        <v>4700.0009635331753</v>
      </c>
      <c r="AT277" s="22">
        <v>14799.1001989951</v>
      </c>
      <c r="AU277" s="22">
        <v>5.4888851983904982E-4</v>
      </c>
      <c r="AV277" s="22">
        <v>214222.46240222847</v>
      </c>
      <c r="AW277" s="22">
        <v>128499.75923172795</v>
      </c>
      <c r="AX277" s="22">
        <v>12172.787690918409</v>
      </c>
      <c r="AY277" s="22">
        <v>282017.31082627946</v>
      </c>
      <c r="AZ277" s="22">
        <v>1449228.7026994291</v>
      </c>
      <c r="BA277" s="22">
        <v>31528.620883600881</v>
      </c>
      <c r="BB277" s="22">
        <v>1572.3624473092611</v>
      </c>
      <c r="BC277" s="22">
        <v>157468.12579763023</v>
      </c>
      <c r="BD277" s="22">
        <v>10891431.72506348</v>
      </c>
    </row>
    <row r="278" spans="1:56" x14ac:dyDescent="0.3">
      <c r="A278" s="23" t="s">
        <v>34</v>
      </c>
      <c r="B278" s="22">
        <v>2186.6250436236119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22.180953406924296</v>
      </c>
      <c r="X278" s="22">
        <v>0</v>
      </c>
      <c r="Y278" s="22">
        <v>0</v>
      </c>
      <c r="Z278" s="22">
        <v>0</v>
      </c>
      <c r="AA278" s="22">
        <v>1.256290296494494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  <c r="AQ278" s="22"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v>505.70412408137497</v>
      </c>
      <c r="AW278" s="22">
        <v>0</v>
      </c>
      <c r="AX278" s="22">
        <v>36.693582889367853</v>
      </c>
      <c r="AY278" s="22">
        <v>0</v>
      </c>
      <c r="AZ278" s="22">
        <v>10.716741597336544</v>
      </c>
      <c r="BA278" s="22">
        <v>60.342459725170997</v>
      </c>
      <c r="BB278" s="22">
        <v>35.230162293092903</v>
      </c>
      <c r="BC278" s="22">
        <v>1477.5099594926228</v>
      </c>
      <c r="BD278" s="22">
        <v>4336.2593174059966</v>
      </c>
    </row>
    <row r="279" spans="1:56" x14ac:dyDescent="0.3">
      <c r="A279" s="23" t="s">
        <v>35</v>
      </c>
      <c r="B279" s="22">
        <v>5.5140820590343512E-4</v>
      </c>
      <c r="C279" s="22">
        <v>8.7220930474100768</v>
      </c>
      <c r="D279" s="22">
        <v>1.3504144057981638E-3</v>
      </c>
      <c r="E279" s="22">
        <v>3.9619594230850381E-4</v>
      </c>
      <c r="F279" s="22">
        <v>0</v>
      </c>
      <c r="G279" s="22">
        <v>0</v>
      </c>
      <c r="H279" s="22">
        <v>0</v>
      </c>
      <c r="I279" s="22">
        <v>0.21757140781479054</v>
      </c>
      <c r="J279" s="22">
        <v>1.7223100326139499E-3</v>
      </c>
      <c r="K279" s="22">
        <v>1.2361463005239567E-3</v>
      </c>
      <c r="L279" s="22">
        <v>0</v>
      </c>
      <c r="M279" s="22">
        <v>0</v>
      </c>
      <c r="N279" s="22">
        <v>22.03108585260388</v>
      </c>
      <c r="O279" s="22">
        <v>241.64429346581383</v>
      </c>
      <c r="P279" s="22">
        <v>178.0888970445022</v>
      </c>
      <c r="Q279" s="22">
        <v>18.499601902296256</v>
      </c>
      <c r="R279" s="22">
        <v>3.4752303917070563E-3</v>
      </c>
      <c r="S279" s="22">
        <v>268.89023146735633</v>
      </c>
      <c r="T279" s="22">
        <v>196.5347589736416</v>
      </c>
      <c r="U279" s="22">
        <v>0</v>
      </c>
      <c r="V279" s="22">
        <v>703.99585803465334</v>
      </c>
      <c r="W279" s="22">
        <v>0</v>
      </c>
      <c r="X279" s="22">
        <v>0</v>
      </c>
      <c r="Y279" s="22">
        <v>14.325774704205754</v>
      </c>
      <c r="Z279" s="22">
        <v>103.98525743557545</v>
      </c>
      <c r="AA279" s="22">
        <v>0</v>
      </c>
      <c r="AB279" s="22">
        <v>22.824902027520853</v>
      </c>
      <c r="AC279" s="22">
        <v>27.560443476516415</v>
      </c>
      <c r="AD279" s="22">
        <v>0</v>
      </c>
      <c r="AE279" s="22">
        <v>2.058105217214379E-3</v>
      </c>
      <c r="AF279" s="22">
        <v>0</v>
      </c>
      <c r="AG279" s="22">
        <v>5.1208783212293052E-2</v>
      </c>
      <c r="AH279" s="22">
        <v>0</v>
      </c>
      <c r="AI279" s="22">
        <v>45.053226817907763</v>
      </c>
      <c r="AJ279" s="22">
        <v>2.5787039068398098E-4</v>
      </c>
      <c r="AK279" s="22">
        <v>0</v>
      </c>
      <c r="AL279" s="22">
        <v>2.8279503499406566E-4</v>
      </c>
      <c r="AM279" s="22">
        <v>0</v>
      </c>
      <c r="AN279" s="22">
        <v>323.00257323147326</v>
      </c>
      <c r="AO279" s="22">
        <v>0</v>
      </c>
      <c r="AP279" s="22">
        <v>5.2390637570012695</v>
      </c>
      <c r="AQ279" s="22">
        <v>0</v>
      </c>
      <c r="AR279" s="22">
        <v>5.4999023956530015</v>
      </c>
      <c r="AS279" s="22">
        <v>2.2264391733232877E-4</v>
      </c>
      <c r="AT279" s="22">
        <v>0</v>
      </c>
      <c r="AU279" s="22">
        <v>0</v>
      </c>
      <c r="AV279" s="22">
        <v>19.968238597282884</v>
      </c>
      <c r="AW279" s="22">
        <v>776.80363484331849</v>
      </c>
      <c r="AX279" s="22">
        <v>9.6901820556825338E-4</v>
      </c>
      <c r="AY279" s="22">
        <v>11.610239072273664</v>
      </c>
      <c r="AZ279" s="22">
        <v>22.101572123233371</v>
      </c>
      <c r="BA279" s="22">
        <v>56.340987857646923</v>
      </c>
      <c r="BB279" s="22">
        <v>0</v>
      </c>
      <c r="BC279" s="22">
        <v>2696.2362608120206</v>
      </c>
      <c r="BD279" s="22">
        <v>5769.2401992689802</v>
      </c>
    </row>
    <row r="280" spans="1:56" x14ac:dyDescent="0.3">
      <c r="A280" s="23" t="s">
        <v>361</v>
      </c>
      <c r="B280" s="22">
        <v>8916.2176432381184</v>
      </c>
      <c r="C280" s="22">
        <v>31355.425044110394</v>
      </c>
      <c r="D280" s="22">
        <v>3305.2302902567794</v>
      </c>
      <c r="E280" s="22">
        <v>547.92407276867596</v>
      </c>
      <c r="F280" s="22">
        <v>0</v>
      </c>
      <c r="G280" s="22">
        <v>15.767232521147466</v>
      </c>
      <c r="H280" s="22">
        <v>0</v>
      </c>
      <c r="I280" s="22">
        <v>11352.866323922217</v>
      </c>
      <c r="J280" s="22">
        <v>809004.31194984785</v>
      </c>
      <c r="K280" s="22">
        <v>26884.863509263214</v>
      </c>
      <c r="L280" s="22">
        <v>2600.3982739199837</v>
      </c>
      <c r="M280" s="22">
        <v>0</v>
      </c>
      <c r="N280" s="22">
        <v>56569.878084123055</v>
      </c>
      <c r="O280" s="22">
        <v>53.708188502041899</v>
      </c>
      <c r="P280" s="22">
        <v>459.83789604670176</v>
      </c>
      <c r="Q280" s="22">
        <v>134.34936765628112</v>
      </c>
      <c r="R280" s="22">
        <v>26768.694935210879</v>
      </c>
      <c r="S280" s="22">
        <v>136325.71022495889</v>
      </c>
      <c r="T280" s="22">
        <v>62.876280676511271</v>
      </c>
      <c r="U280" s="22">
        <v>695.8931298098355</v>
      </c>
      <c r="V280" s="22">
        <v>84246.075744415721</v>
      </c>
      <c r="W280" s="22">
        <v>9577.8100001427301</v>
      </c>
      <c r="X280" s="22">
        <v>0.15383666689674905</v>
      </c>
      <c r="Y280" s="22">
        <v>26264.371294098168</v>
      </c>
      <c r="Z280" s="22">
        <v>120678.48138444925</v>
      </c>
      <c r="AA280" s="22">
        <v>0</v>
      </c>
      <c r="AB280" s="22">
        <v>0.76843281958513443</v>
      </c>
      <c r="AC280" s="22">
        <v>3388.4470564057247</v>
      </c>
      <c r="AD280" s="22">
        <v>6668.3752892627008</v>
      </c>
      <c r="AE280" s="22">
        <v>7201.035488386874</v>
      </c>
      <c r="AF280" s="22">
        <v>247.67830614497953</v>
      </c>
      <c r="AG280" s="22">
        <v>6216.5836881181658</v>
      </c>
      <c r="AH280" s="22">
        <v>4.3315969075760456E-3</v>
      </c>
      <c r="AI280" s="22">
        <v>86225.963272481953</v>
      </c>
      <c r="AJ280" s="22">
        <v>79.2669094229568</v>
      </c>
      <c r="AK280" s="22">
        <v>0.67187718944858732</v>
      </c>
      <c r="AL280" s="22">
        <v>0</v>
      </c>
      <c r="AM280" s="22">
        <v>22284.249341007959</v>
      </c>
      <c r="AN280" s="22">
        <v>10617.113668389606</v>
      </c>
      <c r="AO280" s="22">
        <v>7518.9341588803709</v>
      </c>
      <c r="AP280" s="22">
        <v>35446.083293928205</v>
      </c>
      <c r="AQ280" s="22">
        <v>1263.5785583891513</v>
      </c>
      <c r="AR280" s="22">
        <v>265.57376514073218</v>
      </c>
      <c r="AS280" s="22">
        <v>62376.934720951227</v>
      </c>
      <c r="AT280" s="22">
        <v>3.5747282352484554E-3</v>
      </c>
      <c r="AU280" s="22">
        <v>3311.1867935905625</v>
      </c>
      <c r="AV280" s="22">
        <v>1342.6540126120638</v>
      </c>
      <c r="AW280" s="22">
        <v>15.152137594316601</v>
      </c>
      <c r="AX280" s="22">
        <v>39210.8900722904</v>
      </c>
      <c r="AY280" s="22">
        <v>212340.60137052106</v>
      </c>
      <c r="AZ280" s="22">
        <v>4958.9310929273606</v>
      </c>
      <c r="BA280" s="22">
        <v>23100.271240737755</v>
      </c>
      <c r="BB280" s="22">
        <v>360434.46081372467</v>
      </c>
      <c r="BC280" s="22">
        <v>26744.843754669047</v>
      </c>
      <c r="BD280" s="22">
        <v>2277081.101728518</v>
      </c>
    </row>
    <row r="281" spans="1:56" x14ac:dyDescent="0.3">
      <c r="A281" s="23" t="s">
        <v>36</v>
      </c>
      <c r="B281" s="22">
        <v>3248.7279657117465</v>
      </c>
      <c r="C281" s="22">
        <v>106.75640084519284</v>
      </c>
      <c r="D281" s="22">
        <v>6398.4982334432207</v>
      </c>
      <c r="E281" s="22">
        <v>132.20627962653961</v>
      </c>
      <c r="F281" s="22">
        <v>0</v>
      </c>
      <c r="G281" s="22">
        <v>11.61245669701713</v>
      </c>
      <c r="H281" s="22">
        <v>0</v>
      </c>
      <c r="I281" s="22">
        <v>7709.4605063084127</v>
      </c>
      <c r="J281" s="22">
        <v>99204.016555390379</v>
      </c>
      <c r="K281" s="22">
        <v>19876.774556023091</v>
      </c>
      <c r="L281" s="22">
        <v>0</v>
      </c>
      <c r="M281" s="22">
        <v>0</v>
      </c>
      <c r="N281" s="22">
        <v>15.616207092135063</v>
      </c>
      <c r="O281" s="22">
        <v>25.119350771878121</v>
      </c>
      <c r="P281" s="22">
        <v>0.35105269422453728</v>
      </c>
      <c r="Q281" s="22">
        <v>12.854375789960571</v>
      </c>
      <c r="R281" s="22">
        <v>14190.649342201968</v>
      </c>
      <c r="S281" s="22">
        <v>8707.7793720535683</v>
      </c>
      <c r="T281" s="22">
        <v>0.57716838834511786</v>
      </c>
      <c r="U281" s="22">
        <v>18.733560813365166</v>
      </c>
      <c r="V281" s="22">
        <v>1133.9977132794688</v>
      </c>
      <c r="W281" s="22">
        <v>21.54899298218751</v>
      </c>
      <c r="X281" s="22">
        <v>324.43948977329086</v>
      </c>
      <c r="Y281" s="22">
        <v>4604.8595684986731</v>
      </c>
      <c r="Z281" s="22">
        <v>1947571.7162411849</v>
      </c>
      <c r="AA281" s="22">
        <v>0</v>
      </c>
      <c r="AB281" s="22">
        <v>0.559457274809532</v>
      </c>
      <c r="AC281" s="22">
        <v>11.574029406979376</v>
      </c>
      <c r="AD281" s="22">
        <v>0</v>
      </c>
      <c r="AE281" s="22">
        <v>693.43301498271524</v>
      </c>
      <c r="AF281" s="22">
        <v>0</v>
      </c>
      <c r="AG281" s="22">
        <v>221753.94597227086</v>
      </c>
      <c r="AH281" s="22">
        <v>2.8384542308191587E-3</v>
      </c>
      <c r="AI281" s="22">
        <v>786.73668410878963</v>
      </c>
      <c r="AJ281" s="22">
        <v>11.708660626168649</v>
      </c>
      <c r="AK281" s="22">
        <v>0.72406646285937004</v>
      </c>
      <c r="AL281" s="22">
        <v>1094.4322972496232</v>
      </c>
      <c r="AM281" s="22">
        <v>0</v>
      </c>
      <c r="AN281" s="22">
        <v>123.46516404119296</v>
      </c>
      <c r="AO281" s="22">
        <v>0.16801823642629285</v>
      </c>
      <c r="AP281" s="22">
        <v>4559.3142038399119</v>
      </c>
      <c r="AQ281" s="22">
        <v>0.76395968861191876</v>
      </c>
      <c r="AR281" s="22">
        <v>251.04783217986162</v>
      </c>
      <c r="AS281" s="22">
        <v>4470.8242093275503</v>
      </c>
      <c r="AT281" s="22">
        <v>2.3424853927711754E-3</v>
      </c>
      <c r="AU281" s="22">
        <v>6.8672279777882875E-4</v>
      </c>
      <c r="AV281" s="22">
        <v>6463.5666229961917</v>
      </c>
      <c r="AW281" s="22">
        <v>62.746250495746672</v>
      </c>
      <c r="AX281" s="22">
        <v>5431.1983756558375</v>
      </c>
      <c r="AY281" s="22">
        <v>460.43553738380018</v>
      </c>
      <c r="AZ281" s="22">
        <v>16515.423854114648</v>
      </c>
      <c r="BA281" s="22">
        <v>84832.964253853017</v>
      </c>
      <c r="BB281" s="22">
        <v>486.39257369335155</v>
      </c>
      <c r="BC281" s="22">
        <v>8465.458807698129</v>
      </c>
      <c r="BD281" s="22">
        <v>2469793.1851028181</v>
      </c>
    </row>
    <row r="282" spans="1:56" x14ac:dyDescent="0.3">
      <c r="A282" s="23" t="s">
        <v>37</v>
      </c>
      <c r="B282" s="22">
        <v>43.682481604640451</v>
      </c>
      <c r="C282" s="22">
        <v>813.93214968250481</v>
      </c>
      <c r="D282" s="22">
        <v>3347.3726163935976</v>
      </c>
      <c r="E282" s="22">
        <v>97.421557852815397</v>
      </c>
      <c r="F282" s="22">
        <v>0</v>
      </c>
      <c r="G282" s="22">
        <v>1005.7141088320104</v>
      </c>
      <c r="H282" s="22">
        <v>0</v>
      </c>
      <c r="I282" s="22">
        <v>47.570695132630739</v>
      </c>
      <c r="J282" s="22">
        <v>2909.539627240365</v>
      </c>
      <c r="K282" s="22">
        <v>247.15442729717941</v>
      </c>
      <c r="L282" s="22">
        <v>57.511898200545438</v>
      </c>
      <c r="M282" s="22">
        <v>30902.715170873656</v>
      </c>
      <c r="N282" s="22">
        <v>3105.5984635251061</v>
      </c>
      <c r="O282" s="22">
        <v>301.76383183566418</v>
      </c>
      <c r="P282" s="22">
        <v>4415.8755663478669</v>
      </c>
      <c r="Q282" s="22">
        <v>2383.7020776316499</v>
      </c>
      <c r="R282" s="22">
        <v>5480.8065900430083</v>
      </c>
      <c r="S282" s="22">
        <v>59616.77829145296</v>
      </c>
      <c r="T282" s="22">
        <v>1351.0392133817104</v>
      </c>
      <c r="U282" s="22">
        <v>5243.8234013040474</v>
      </c>
      <c r="V282" s="22">
        <v>711.3387959457632</v>
      </c>
      <c r="W282" s="22">
        <v>0.26484917340725278</v>
      </c>
      <c r="X282" s="22">
        <v>7.5404516842526421</v>
      </c>
      <c r="Y282" s="22">
        <v>8620.3337284945374</v>
      </c>
      <c r="Z282" s="22">
        <v>198.20846508979733</v>
      </c>
      <c r="AA282" s="22">
        <v>0</v>
      </c>
      <c r="AB282" s="22">
        <v>85.246795760814678</v>
      </c>
      <c r="AC282" s="22">
        <v>91.556179985998639</v>
      </c>
      <c r="AD282" s="22">
        <v>604.33862167668167</v>
      </c>
      <c r="AE282" s="22">
        <v>19.144872308214484</v>
      </c>
      <c r="AF282" s="22">
        <v>0.34955135348880256</v>
      </c>
      <c r="AG282" s="22">
        <v>12.577971394387406</v>
      </c>
      <c r="AH282" s="22">
        <v>3.650018878239531E-6</v>
      </c>
      <c r="AI282" s="22">
        <v>26278.466757764028</v>
      </c>
      <c r="AJ282" s="22">
        <v>0.6120771347884284</v>
      </c>
      <c r="AK282" s="22">
        <v>802.03273402399111</v>
      </c>
      <c r="AL282" s="22">
        <v>46.667696459280904</v>
      </c>
      <c r="AM282" s="22">
        <v>39.946970044973142</v>
      </c>
      <c r="AN282" s="22">
        <v>0</v>
      </c>
      <c r="AO282" s="22">
        <v>442.51082847119369</v>
      </c>
      <c r="AP282" s="22">
        <v>82.394337119353395</v>
      </c>
      <c r="AQ282" s="22">
        <v>282.78226674552349</v>
      </c>
      <c r="AR282" s="22">
        <v>1349.1857404486948</v>
      </c>
      <c r="AS282" s="22">
        <v>76.343649751622337</v>
      </c>
      <c r="AT282" s="22">
        <v>316.38678012615969</v>
      </c>
      <c r="AU282" s="22">
        <v>246.50504210359099</v>
      </c>
      <c r="AV282" s="22">
        <v>2227.8994114582038</v>
      </c>
      <c r="AW282" s="22">
        <v>6816.8436803196428</v>
      </c>
      <c r="AX282" s="22">
        <v>5.9831348907519786</v>
      </c>
      <c r="AY282" s="22">
        <v>48153.893508784262</v>
      </c>
      <c r="AZ282" s="22">
        <v>14244.73097656865</v>
      </c>
      <c r="BA282" s="22">
        <v>9837.8473554981192</v>
      </c>
      <c r="BB282" s="22">
        <v>26.286117426227737</v>
      </c>
      <c r="BC282" s="22">
        <v>19181.603700281055</v>
      </c>
      <c r="BD282" s="22">
        <v>262181.8252205695</v>
      </c>
    </row>
    <row r="283" spans="1:56" x14ac:dyDescent="0.3">
      <c r="A283" s="23" t="s">
        <v>38</v>
      </c>
      <c r="B283" s="22">
        <v>16.808065873494378</v>
      </c>
      <c r="C283" s="22">
        <v>1373.4650139563807</v>
      </c>
      <c r="D283" s="22">
        <v>33687.342829959947</v>
      </c>
      <c r="E283" s="22">
        <v>605.50203204846059</v>
      </c>
      <c r="F283" s="22">
        <v>0</v>
      </c>
      <c r="G283" s="22">
        <v>2.4773410809667142</v>
      </c>
      <c r="H283" s="22">
        <v>0</v>
      </c>
      <c r="I283" s="22">
        <v>22.001640119099637</v>
      </c>
      <c r="J283" s="22">
        <v>19733.100530545977</v>
      </c>
      <c r="K283" s="22">
        <v>4368.8214968067541</v>
      </c>
      <c r="L283" s="22">
        <v>0</v>
      </c>
      <c r="M283" s="22">
        <v>0</v>
      </c>
      <c r="N283" s="22">
        <v>3.3802614842904002</v>
      </c>
      <c r="O283" s="22">
        <v>685.18190386428466</v>
      </c>
      <c r="P283" s="22">
        <v>1.697086148334994E-5</v>
      </c>
      <c r="Q283" s="22">
        <v>0.43654875091448558</v>
      </c>
      <c r="R283" s="22">
        <v>3635.0249583469067</v>
      </c>
      <c r="S283" s="22">
        <v>17001.35348398214</v>
      </c>
      <c r="T283" s="22">
        <v>445.56226200050082</v>
      </c>
      <c r="U283" s="22">
        <v>1549.1642894276829</v>
      </c>
      <c r="V283" s="22">
        <v>221.92165527875466</v>
      </c>
      <c r="W283" s="22">
        <v>4.6781459948391628</v>
      </c>
      <c r="X283" s="22">
        <v>108.14691342210475</v>
      </c>
      <c r="Y283" s="22">
        <v>21.403790690916818</v>
      </c>
      <c r="Z283" s="22">
        <v>1503.6831800165714</v>
      </c>
      <c r="AA283" s="22">
        <v>0</v>
      </c>
      <c r="AB283" s="22">
        <v>0.10818442652983414</v>
      </c>
      <c r="AC283" s="22">
        <v>2.4756127466346696</v>
      </c>
      <c r="AD283" s="22">
        <v>1056.5938697813676</v>
      </c>
      <c r="AE283" s="22">
        <v>65.725142424720062</v>
      </c>
      <c r="AF283" s="22">
        <v>0</v>
      </c>
      <c r="AG283" s="22">
        <v>110.35562470586068</v>
      </c>
      <c r="AH283" s="22">
        <v>1.3721875482103501E-7</v>
      </c>
      <c r="AI283" s="22">
        <v>21636.720394195934</v>
      </c>
      <c r="AJ283" s="22">
        <v>2.4799021089282398</v>
      </c>
      <c r="AK283" s="22">
        <v>1.6057337081111536E-2</v>
      </c>
      <c r="AL283" s="22">
        <v>158.17339214859805</v>
      </c>
      <c r="AM283" s="22">
        <v>706.71328627592641</v>
      </c>
      <c r="AN283" s="22">
        <v>5.1902786166875421</v>
      </c>
      <c r="AO283" s="22">
        <v>0</v>
      </c>
      <c r="AP283" s="22">
        <v>714.14469648001136</v>
      </c>
      <c r="AQ283" s="22">
        <v>411.76815752004495</v>
      </c>
      <c r="AR283" s="22">
        <v>7.9610038782610468</v>
      </c>
      <c r="AS283" s="22">
        <v>827.01700648464919</v>
      </c>
      <c r="AT283" s="22">
        <v>1.132422447726981E-7</v>
      </c>
      <c r="AU283" s="22">
        <v>3.0817589047728351</v>
      </c>
      <c r="AV283" s="22">
        <v>4039.1518799468872</v>
      </c>
      <c r="AW283" s="22">
        <v>2423.0910909065528</v>
      </c>
      <c r="AX283" s="22">
        <v>65.584479775169868</v>
      </c>
      <c r="AY283" s="22">
        <v>18.602873095578804</v>
      </c>
      <c r="AZ283" s="22">
        <v>1272.9663280506202</v>
      </c>
      <c r="BA283" s="22">
        <v>5157.8874705594108</v>
      </c>
      <c r="BB283" s="22">
        <v>106.49287042357047</v>
      </c>
      <c r="BC283" s="22">
        <v>9190.8460337504439</v>
      </c>
      <c r="BD283" s="22">
        <v>132972.60375541658</v>
      </c>
    </row>
    <row r="284" spans="1:56" x14ac:dyDescent="0.3">
      <c r="A284" s="23" t="s">
        <v>197</v>
      </c>
      <c r="B284" s="22">
        <v>41268.918846000881</v>
      </c>
      <c r="C284" s="22">
        <v>5.6308953824940478</v>
      </c>
      <c r="D284" s="22">
        <v>18193.923517463936</v>
      </c>
      <c r="E284" s="22">
        <v>27.448249476601806</v>
      </c>
      <c r="F284" s="22">
        <v>0</v>
      </c>
      <c r="G284" s="22">
        <v>645.46815202695507</v>
      </c>
      <c r="H284" s="22">
        <v>0</v>
      </c>
      <c r="I284" s="22">
        <v>38762.905533847064</v>
      </c>
      <c r="J284" s="22">
        <v>19705.999220202786</v>
      </c>
      <c r="K284" s="22">
        <v>942.42323899476355</v>
      </c>
      <c r="L284" s="22">
        <v>0</v>
      </c>
      <c r="M284" s="22">
        <v>66.182893739823356</v>
      </c>
      <c r="N284" s="22">
        <v>1.8320955771785992</v>
      </c>
      <c r="O284" s="22">
        <v>6.7970991020043696</v>
      </c>
      <c r="P284" s="22">
        <v>132.07122257875764</v>
      </c>
      <c r="Q284" s="22">
        <v>4.1923569476293263</v>
      </c>
      <c r="R284" s="22">
        <v>148.44513530428915</v>
      </c>
      <c r="S284" s="22">
        <v>65358.567553648369</v>
      </c>
      <c r="T284" s="22">
        <v>2887.3720358683854</v>
      </c>
      <c r="U284" s="22">
        <v>18.668019480037348</v>
      </c>
      <c r="V284" s="22">
        <v>502.08778108478907</v>
      </c>
      <c r="W284" s="22">
        <v>12.136455813388082</v>
      </c>
      <c r="X284" s="22">
        <v>0.47438291090302037</v>
      </c>
      <c r="Y284" s="22">
        <v>44.250577750975587</v>
      </c>
      <c r="Z284" s="22">
        <v>260785.28950662015</v>
      </c>
      <c r="AA284" s="22">
        <v>0</v>
      </c>
      <c r="AB284" s="22">
        <v>0.33946711961084669</v>
      </c>
      <c r="AC284" s="22">
        <v>5.8020381112571382</v>
      </c>
      <c r="AD284" s="22">
        <v>0</v>
      </c>
      <c r="AE284" s="22">
        <v>7946.1134697223397</v>
      </c>
      <c r="AF284" s="22">
        <v>164.48395650044333</v>
      </c>
      <c r="AG284" s="22">
        <v>1198.2564664589122</v>
      </c>
      <c r="AH284" s="22">
        <v>1.3357254751583995E-2</v>
      </c>
      <c r="AI284" s="22">
        <v>175817.22081028527</v>
      </c>
      <c r="AJ284" s="22">
        <v>915.05864018919351</v>
      </c>
      <c r="AK284" s="22">
        <v>6.1990737495614852</v>
      </c>
      <c r="AL284" s="22">
        <v>555.17241986497561</v>
      </c>
      <c r="AM284" s="22">
        <v>692.41925540250986</v>
      </c>
      <c r="AN284" s="22">
        <v>413.71716050784272</v>
      </c>
      <c r="AO284" s="22">
        <v>30.96227690364185</v>
      </c>
      <c r="AP284" s="22">
        <v>0</v>
      </c>
      <c r="AQ284" s="22">
        <v>3.6486609067625971E-2</v>
      </c>
      <c r="AR284" s="22">
        <v>37.198003217469086</v>
      </c>
      <c r="AS284" s="22">
        <v>240.92852617167216</v>
      </c>
      <c r="AT284" s="22">
        <v>1.1023314663093595E-2</v>
      </c>
      <c r="AU284" s="22">
        <v>564.50438408062007</v>
      </c>
      <c r="AV284" s="22">
        <v>4.4021713174758492</v>
      </c>
      <c r="AW284" s="22">
        <v>3.7514131683990417</v>
      </c>
      <c r="AX284" s="22">
        <v>15919.597575147709</v>
      </c>
      <c r="AY284" s="22">
        <v>15582.040646669166</v>
      </c>
      <c r="AZ284" s="22">
        <v>380.20577175051778</v>
      </c>
      <c r="BA284" s="22">
        <v>1051819.7027230372</v>
      </c>
      <c r="BB284" s="22">
        <v>37477.404064060858</v>
      </c>
      <c r="BC284" s="22">
        <v>49144.312738417226</v>
      </c>
      <c r="BD284" s="22">
        <v>1808440.9386888545</v>
      </c>
    </row>
    <row r="285" spans="1:56" x14ac:dyDescent="0.3">
      <c r="A285" s="23" t="s">
        <v>40</v>
      </c>
      <c r="B285" s="22">
        <v>0.12942893585630613</v>
      </c>
      <c r="C285" s="22">
        <v>68.197078001745993</v>
      </c>
      <c r="D285" s="22">
        <v>3.4033776820943826</v>
      </c>
      <c r="E285" s="22">
        <v>0.21940235462384716</v>
      </c>
      <c r="F285" s="22">
        <v>0</v>
      </c>
      <c r="G285" s="22">
        <v>129.16031034997155</v>
      </c>
      <c r="H285" s="22">
        <v>0</v>
      </c>
      <c r="I285" s="22">
        <v>0.58694646800025307</v>
      </c>
      <c r="J285" s="22">
        <v>280.71558899313447</v>
      </c>
      <c r="K285" s="22">
        <v>33.367369417799999</v>
      </c>
      <c r="L285" s="22">
        <v>0</v>
      </c>
      <c r="M285" s="22">
        <v>0</v>
      </c>
      <c r="N285" s="22">
        <v>24.159125981724284</v>
      </c>
      <c r="O285" s="22">
        <v>4.2208084849505091E-2</v>
      </c>
      <c r="P285" s="22">
        <v>0</v>
      </c>
      <c r="Q285" s="22">
        <v>3.3336294893217865E-3</v>
      </c>
      <c r="R285" s="22">
        <v>15092.830702596524</v>
      </c>
      <c r="S285" s="22">
        <v>736.33578861856734</v>
      </c>
      <c r="T285" s="22">
        <v>0.11510784270165123</v>
      </c>
      <c r="U285" s="22">
        <v>15.846761667755487</v>
      </c>
      <c r="V285" s="22">
        <v>1.6991116152233343</v>
      </c>
      <c r="W285" s="22">
        <v>3.5727206790978856E-2</v>
      </c>
      <c r="X285" s="22">
        <v>3.1388284803076147</v>
      </c>
      <c r="Y285" s="22">
        <v>2793.5396992195056</v>
      </c>
      <c r="Z285" s="22">
        <v>60.324390648695264</v>
      </c>
      <c r="AA285" s="22">
        <v>0</v>
      </c>
      <c r="AB285" s="22">
        <v>8.2618665271631093E-4</v>
      </c>
      <c r="AC285" s="22">
        <v>1.9453107592164454E-2</v>
      </c>
      <c r="AD285" s="22">
        <v>0</v>
      </c>
      <c r="AE285" s="22">
        <v>0.50593555195868822</v>
      </c>
      <c r="AF285" s="22">
        <v>0</v>
      </c>
      <c r="AG285" s="22">
        <v>7.7646959518221426</v>
      </c>
      <c r="AH285" s="22">
        <v>0</v>
      </c>
      <c r="AI285" s="22">
        <v>568.10841917303708</v>
      </c>
      <c r="AJ285" s="22">
        <v>1.9438857924386807E-2</v>
      </c>
      <c r="AK285" s="22">
        <v>50.528576084971746</v>
      </c>
      <c r="AL285" s="22">
        <v>1.2085267803328392</v>
      </c>
      <c r="AM285" s="22">
        <v>6.7312172983454603</v>
      </c>
      <c r="AN285" s="22">
        <v>4.7336137407129923</v>
      </c>
      <c r="AO285" s="22">
        <v>14.288803286491259</v>
      </c>
      <c r="AP285" s="22">
        <v>5.4543261032637593</v>
      </c>
      <c r="AQ285" s="22">
        <v>0</v>
      </c>
      <c r="AR285" s="22">
        <v>6.0795917297265113E-2</v>
      </c>
      <c r="AS285" s="22">
        <v>6.3164128661032501</v>
      </c>
      <c r="AT285" s="22">
        <v>6.3917961780809618</v>
      </c>
      <c r="AU285" s="22">
        <v>0</v>
      </c>
      <c r="AV285" s="22">
        <v>1.5584222893265189E-2</v>
      </c>
      <c r="AW285" s="22">
        <v>85.302960012585729</v>
      </c>
      <c r="AX285" s="22">
        <v>0.50275076699762622</v>
      </c>
      <c r="AY285" s="22">
        <v>29596.213078933662</v>
      </c>
      <c r="AZ285" s="22">
        <v>13.689547760664155</v>
      </c>
      <c r="BA285" s="22">
        <v>148.57674114126226</v>
      </c>
      <c r="BB285" s="22">
        <v>0.81329302519078628</v>
      </c>
      <c r="BC285" s="22">
        <v>4275.80148287252</v>
      </c>
      <c r="BD285" s="22">
        <v>54036.898563615716</v>
      </c>
    </row>
    <row r="286" spans="1:56" x14ac:dyDescent="0.3">
      <c r="A286" s="23" t="s">
        <v>41</v>
      </c>
      <c r="B286" s="22">
        <v>1.6349104746114913</v>
      </c>
      <c r="C286" s="22">
        <v>9.9942761247038412</v>
      </c>
      <c r="D286" s="22">
        <v>17.232904268930767</v>
      </c>
      <c r="E286" s="22">
        <v>5.7262987676674919E-2</v>
      </c>
      <c r="F286" s="22">
        <v>0</v>
      </c>
      <c r="G286" s="22">
        <v>7.7694232731928139</v>
      </c>
      <c r="H286" s="22">
        <v>0</v>
      </c>
      <c r="I286" s="22">
        <v>6.7481356421839731</v>
      </c>
      <c r="J286" s="22">
        <v>2319.0370352905948</v>
      </c>
      <c r="K286" s="22">
        <v>6.9110571941530079</v>
      </c>
      <c r="L286" s="22">
        <v>0</v>
      </c>
      <c r="M286" s="22">
        <v>0</v>
      </c>
      <c r="N286" s="22">
        <v>15.524980572412536</v>
      </c>
      <c r="O286" s="22">
        <v>1.4817679073556651E-2</v>
      </c>
      <c r="P286" s="22">
        <v>2.2462003927950032</v>
      </c>
      <c r="Q286" s="22">
        <v>6.8669675562584465E-4</v>
      </c>
      <c r="R286" s="22">
        <v>22.722091056348056</v>
      </c>
      <c r="S286" s="22">
        <v>229.67457264166674</v>
      </c>
      <c r="T286" s="22">
        <v>1.9952781466986969E-4</v>
      </c>
      <c r="U286" s="22">
        <v>1.9052873044258909</v>
      </c>
      <c r="V286" s="22">
        <v>8582.9503309960965</v>
      </c>
      <c r="W286" s="22">
        <v>7.9387365690653539E-3</v>
      </c>
      <c r="X286" s="22">
        <v>1.7134396235743292</v>
      </c>
      <c r="Y286" s="22">
        <v>46.093767069522158</v>
      </c>
      <c r="Z286" s="22">
        <v>27.225154949950792</v>
      </c>
      <c r="AA286" s="22">
        <v>0</v>
      </c>
      <c r="AB286" s="22">
        <v>1.7018678763760584E-4</v>
      </c>
      <c r="AC286" s="22">
        <v>187.00403713787796</v>
      </c>
      <c r="AD286" s="22">
        <v>0</v>
      </c>
      <c r="AE286" s="22">
        <v>1110.9617226037153</v>
      </c>
      <c r="AF286" s="22">
        <v>0</v>
      </c>
      <c r="AG286" s="22">
        <v>1.6883303334283226</v>
      </c>
      <c r="AH286" s="22">
        <v>0</v>
      </c>
      <c r="AI286" s="22">
        <v>13.913842578552904</v>
      </c>
      <c r="AJ286" s="22">
        <v>3.1907070676859237</v>
      </c>
      <c r="AK286" s="22">
        <v>7.1713004179098892E-3</v>
      </c>
      <c r="AL286" s="22">
        <v>5243.8345783970817</v>
      </c>
      <c r="AM286" s="22">
        <v>1.1117762712243664</v>
      </c>
      <c r="AN286" s="22">
        <v>360.37463605229806</v>
      </c>
      <c r="AO286" s="22">
        <v>0</v>
      </c>
      <c r="AP286" s="22">
        <v>707.73127469227279</v>
      </c>
      <c r="AQ286" s="22">
        <v>2.640901624544457E-4</v>
      </c>
      <c r="AR286" s="22">
        <v>0</v>
      </c>
      <c r="AS286" s="22">
        <v>1.3079042050117911</v>
      </c>
      <c r="AT286" s="22">
        <v>0</v>
      </c>
      <c r="AU286" s="22">
        <v>0</v>
      </c>
      <c r="AV286" s="22">
        <v>1.5704886202898636</v>
      </c>
      <c r="AW286" s="22">
        <v>4.2121297713956798</v>
      </c>
      <c r="AX286" s="22">
        <v>1294.4582833559678</v>
      </c>
      <c r="AY286" s="22">
        <v>3.816777762997829</v>
      </c>
      <c r="AZ286" s="22">
        <v>1.1928687444317403</v>
      </c>
      <c r="BA286" s="22">
        <v>1746.7534048366686</v>
      </c>
      <c r="BB286" s="22">
        <v>1.5949753512634177</v>
      </c>
      <c r="BC286" s="22">
        <v>11550.453424065538</v>
      </c>
      <c r="BD286" s="22">
        <v>33534.643239928118</v>
      </c>
    </row>
    <row r="287" spans="1:56" x14ac:dyDescent="0.3">
      <c r="A287" s="23" t="s">
        <v>42</v>
      </c>
      <c r="B287" s="22">
        <v>245690.5059284931</v>
      </c>
      <c r="C287" s="22">
        <v>114.06703062291709</v>
      </c>
      <c r="D287" s="22">
        <v>1030.2587130510301</v>
      </c>
      <c r="E287" s="22">
        <v>144.12491753547798</v>
      </c>
      <c r="F287" s="22">
        <v>141.33704028953255</v>
      </c>
      <c r="G287" s="22">
        <v>12.275516449641991</v>
      </c>
      <c r="H287" s="22">
        <v>738.13000091523668</v>
      </c>
      <c r="I287" s="22">
        <v>19512.958834755704</v>
      </c>
      <c r="J287" s="22">
        <v>118994.97536416081</v>
      </c>
      <c r="K287" s="22">
        <v>20411.425941540991</v>
      </c>
      <c r="L287" s="22">
        <v>0</v>
      </c>
      <c r="M287" s="22">
        <v>0</v>
      </c>
      <c r="N287" s="22">
        <v>16.272224854365248</v>
      </c>
      <c r="O287" s="22">
        <v>65.722976986654288</v>
      </c>
      <c r="P287" s="22">
        <v>0.73280299829400675</v>
      </c>
      <c r="Q287" s="22">
        <v>3.8560359008695264</v>
      </c>
      <c r="R287" s="22">
        <v>792.14482945025975</v>
      </c>
      <c r="S287" s="22">
        <v>4487.2493435185816</v>
      </c>
      <c r="T287" s="22">
        <v>0.59224029898600861</v>
      </c>
      <c r="U287" s="22">
        <v>19.281576751396386</v>
      </c>
      <c r="V287" s="22">
        <v>250259.70316814384</v>
      </c>
      <c r="W287" s="22">
        <v>9820.7822287252111</v>
      </c>
      <c r="X287" s="22">
        <v>0.21043048182150453</v>
      </c>
      <c r="Y287" s="22">
        <v>25.099225519042992</v>
      </c>
      <c r="Z287" s="22">
        <v>214819.2022996149</v>
      </c>
      <c r="AA287" s="22">
        <v>0</v>
      </c>
      <c r="AB287" s="22">
        <v>0.64534867725204348</v>
      </c>
      <c r="AC287" s="22">
        <v>16.773294159955434</v>
      </c>
      <c r="AD287" s="22">
        <v>0</v>
      </c>
      <c r="AE287" s="22">
        <v>39069.012840423246</v>
      </c>
      <c r="AF287" s="22">
        <v>0</v>
      </c>
      <c r="AG287" s="22">
        <v>1353.5811469268835</v>
      </c>
      <c r="AH287" s="22">
        <v>841.55441547872249</v>
      </c>
      <c r="AI287" s="22">
        <v>984164.89404989919</v>
      </c>
      <c r="AJ287" s="22">
        <v>2316.5106281058424</v>
      </c>
      <c r="AK287" s="22">
        <v>5.1851802258950084</v>
      </c>
      <c r="AL287" s="22">
        <v>82192.971116954242</v>
      </c>
      <c r="AM287" s="22">
        <v>9841.6125602813427</v>
      </c>
      <c r="AN287" s="22">
        <v>24.63395558344445</v>
      </c>
      <c r="AO287" s="22">
        <v>0.35072873516392106</v>
      </c>
      <c r="AP287" s="22">
        <v>4499.0747626616167</v>
      </c>
      <c r="AQ287" s="22">
        <v>0.78394509333878171</v>
      </c>
      <c r="AR287" s="22">
        <v>55840.653521106527</v>
      </c>
      <c r="AS287" s="22">
        <v>0</v>
      </c>
      <c r="AT287" s="22">
        <v>4.8898081328630607E-3</v>
      </c>
      <c r="AU287" s="22">
        <v>1.4334956930633933E-3</v>
      </c>
      <c r="AV287" s="22">
        <v>10.421955692782724</v>
      </c>
      <c r="AW287" s="22">
        <v>9.1076937124014581</v>
      </c>
      <c r="AX287" s="22">
        <v>66574.331729451049</v>
      </c>
      <c r="AY287" s="22">
        <v>141041.35869646817</v>
      </c>
      <c r="AZ287" s="22">
        <v>3487.0788949108719</v>
      </c>
      <c r="BA287" s="22">
        <v>1064837.9331828104</v>
      </c>
      <c r="BB287" s="22">
        <v>130982.64998362598</v>
      </c>
      <c r="BC287" s="22">
        <v>54323.144881691798</v>
      </c>
      <c r="BD287" s="22">
        <v>3528535.1795070395</v>
      </c>
    </row>
    <row r="288" spans="1:56" x14ac:dyDescent="0.3">
      <c r="A288" s="23" t="s">
        <v>43</v>
      </c>
      <c r="B288" s="22">
        <v>376.71026866107093</v>
      </c>
      <c r="C288" s="22">
        <v>649.85338234915082</v>
      </c>
      <c r="D288" s="22">
        <v>1.2964757222099195</v>
      </c>
      <c r="E288" s="22">
        <v>37.718019929242104</v>
      </c>
      <c r="F288" s="22">
        <v>0</v>
      </c>
      <c r="G288" s="22">
        <v>0.16580033757492643</v>
      </c>
      <c r="H288" s="22">
        <v>0</v>
      </c>
      <c r="I288" s="22">
        <v>3396.2013427620727</v>
      </c>
      <c r="J288" s="22">
        <v>139.74164186814659</v>
      </c>
      <c r="K288" s="22">
        <v>20.272092467535806</v>
      </c>
      <c r="L288" s="22">
        <v>2.6822716104446895</v>
      </c>
      <c r="M288" s="22">
        <v>0</v>
      </c>
      <c r="N288" s="22">
        <v>1394.711574751145</v>
      </c>
      <c r="O288" s="22">
        <v>0.12393750938886462</v>
      </c>
      <c r="P288" s="22">
        <v>0.15853092662610582</v>
      </c>
      <c r="Q288" s="22">
        <v>0.39548654740828565</v>
      </c>
      <c r="R288" s="22">
        <v>29.320308954218405</v>
      </c>
      <c r="S288" s="22">
        <v>20623.193670485423</v>
      </c>
      <c r="T288" s="22">
        <v>6.502612340715916E-4</v>
      </c>
      <c r="U288" s="22">
        <v>46282.970857868364</v>
      </c>
      <c r="V288" s="22">
        <v>9.3009471559135619</v>
      </c>
      <c r="W288" s="22">
        <v>0.1416030431091711</v>
      </c>
      <c r="X288" s="22">
        <v>4.5523475410449689E-2</v>
      </c>
      <c r="Y288" s="22">
        <v>0.37883559081298912</v>
      </c>
      <c r="Z288" s="22">
        <v>1503.4280698318114</v>
      </c>
      <c r="AA288" s="22">
        <v>0</v>
      </c>
      <c r="AB288" s="22">
        <v>3.0884519462735321E-2</v>
      </c>
      <c r="AC288" s="22">
        <v>451.85478570221284</v>
      </c>
      <c r="AD288" s="22">
        <v>0</v>
      </c>
      <c r="AE288" s="22">
        <v>1.0771092131207625</v>
      </c>
      <c r="AF288" s="22">
        <v>0</v>
      </c>
      <c r="AG288" s="22">
        <v>267.35529927183688</v>
      </c>
      <c r="AH288" s="22">
        <v>1.2818097875350234E-3</v>
      </c>
      <c r="AI288" s="22">
        <v>6.3930516820515333</v>
      </c>
      <c r="AJ288" s="22">
        <v>0.15547304209425042</v>
      </c>
      <c r="AK288" s="22">
        <v>0.25054730184836116</v>
      </c>
      <c r="AL288" s="22">
        <v>2.9354917983174516</v>
      </c>
      <c r="AM288" s="22">
        <v>3.370650070318959</v>
      </c>
      <c r="AN288" s="22">
        <v>71.399805991688652</v>
      </c>
      <c r="AO288" s="22">
        <v>7.5874896130857156E-2</v>
      </c>
      <c r="AP288" s="22">
        <v>7.5697944834849844</v>
      </c>
      <c r="AQ288" s="22">
        <v>70.760056992648643</v>
      </c>
      <c r="AR288" s="22">
        <v>3.4451484627602933</v>
      </c>
      <c r="AS288" s="22">
        <v>264.28949615586043</v>
      </c>
      <c r="AT288" s="22">
        <v>0</v>
      </c>
      <c r="AU288" s="22">
        <v>2.0191475241963026</v>
      </c>
      <c r="AV288" s="22">
        <v>19.978353975277926</v>
      </c>
      <c r="AW288" s="22">
        <v>0.94090854701836069</v>
      </c>
      <c r="AX288" s="22">
        <v>1.1654937782853274</v>
      </c>
      <c r="AY288" s="22">
        <v>0.10507265619129055</v>
      </c>
      <c r="AZ288" s="22">
        <v>8.9397942269830359</v>
      </c>
      <c r="BA288" s="22">
        <v>17139.297516704071</v>
      </c>
      <c r="BB288" s="22">
        <v>0.42447044568969627</v>
      </c>
      <c r="BC288" s="22">
        <v>2238.7247710203505</v>
      </c>
      <c r="BD288" s="22">
        <v>95031.371572380041</v>
      </c>
    </row>
    <row r="289" spans="1:56" x14ac:dyDescent="0.3">
      <c r="A289" s="23" t="s">
        <v>44</v>
      </c>
      <c r="B289" s="22">
        <v>5.6721842012286299</v>
      </c>
      <c r="C289" s="22">
        <v>5375.1317319602722</v>
      </c>
      <c r="D289" s="22">
        <v>60316.381832551655</v>
      </c>
      <c r="E289" s="22">
        <v>21.299331436741202</v>
      </c>
      <c r="F289" s="22">
        <v>0</v>
      </c>
      <c r="G289" s="22">
        <v>533.14941083720873</v>
      </c>
      <c r="H289" s="22">
        <v>0</v>
      </c>
      <c r="I289" s="22">
        <v>10.650720033550417</v>
      </c>
      <c r="J289" s="22">
        <v>1022.2713596075672</v>
      </c>
      <c r="K289" s="22">
        <v>235.54216348260687</v>
      </c>
      <c r="L289" s="22">
        <v>359866.32858221343</v>
      </c>
      <c r="M289" s="22">
        <v>386.97474941537934</v>
      </c>
      <c r="N289" s="22">
        <v>15.398386562832615</v>
      </c>
      <c r="O289" s="22">
        <v>1630.8967760993667</v>
      </c>
      <c r="P289" s="22">
        <v>5144.7324891536546</v>
      </c>
      <c r="Q289" s="22">
        <v>3.6973846295168054</v>
      </c>
      <c r="R289" s="22">
        <v>35851.307006794166</v>
      </c>
      <c r="S289" s="22">
        <v>3548.7807988493764</v>
      </c>
      <c r="T289" s="22">
        <v>5579.9009575371638</v>
      </c>
      <c r="U289" s="22">
        <v>4685.1724271363119</v>
      </c>
      <c r="V289" s="22">
        <v>12.058329995447473</v>
      </c>
      <c r="W289" s="22">
        <v>0.25528693391839286</v>
      </c>
      <c r="X289" s="22">
        <v>72.321461666724105</v>
      </c>
      <c r="Y289" s="22">
        <v>70609.880276788317</v>
      </c>
      <c r="Z289" s="22">
        <v>136.20176422190417</v>
      </c>
      <c r="AA289" s="22">
        <v>0</v>
      </c>
      <c r="AB289" s="22">
        <v>5.8311784062786889E-3</v>
      </c>
      <c r="AC289" s="22">
        <v>379.47315906239453</v>
      </c>
      <c r="AD289" s="22">
        <v>5475.4009358529711</v>
      </c>
      <c r="AE289" s="22">
        <v>3.6324272390412182</v>
      </c>
      <c r="AF289" s="22">
        <v>621.43810319326656</v>
      </c>
      <c r="AG289" s="22">
        <v>10.086768755018074</v>
      </c>
      <c r="AH289" s="22">
        <v>0</v>
      </c>
      <c r="AI289" s="22">
        <v>31359.657403473077</v>
      </c>
      <c r="AJ289" s="22">
        <v>17.30146300394042</v>
      </c>
      <c r="AK289" s="22">
        <v>8.8282132380927401</v>
      </c>
      <c r="AL289" s="22">
        <v>9.2444087709774223</v>
      </c>
      <c r="AM289" s="22">
        <v>38.093237879202064</v>
      </c>
      <c r="AN289" s="22">
        <v>3307.1354415505016</v>
      </c>
      <c r="AO289" s="22">
        <v>0</v>
      </c>
      <c r="AP289" s="22">
        <v>38.501829946242957</v>
      </c>
      <c r="AQ289" s="22">
        <v>971.12691192925263</v>
      </c>
      <c r="AR289" s="22">
        <v>430.3701252167088</v>
      </c>
      <c r="AS289" s="22">
        <v>79.828025977659053</v>
      </c>
      <c r="AT289" s="22">
        <v>44.407289295261144</v>
      </c>
      <c r="AU289" s="22">
        <v>0</v>
      </c>
      <c r="AV289" s="22">
        <v>340.55160975366147</v>
      </c>
      <c r="AW289" s="22">
        <v>1704.1220420019972</v>
      </c>
      <c r="AX289" s="22">
        <v>40.023450867277525</v>
      </c>
      <c r="AY289" s="22">
        <v>2.1414244366349573</v>
      </c>
      <c r="AZ289" s="22">
        <v>6358.5637666265457</v>
      </c>
      <c r="BA289" s="22">
        <v>2733.9419180164909</v>
      </c>
      <c r="BB289" s="22">
        <v>9.6637115169010581</v>
      </c>
      <c r="BC289" s="22">
        <v>19234.210094054692</v>
      </c>
      <c r="BD289" s="22">
        <v>628281.75500494475</v>
      </c>
    </row>
    <row r="290" spans="1:56" x14ac:dyDescent="0.3">
      <c r="A290" s="23" t="s">
        <v>45</v>
      </c>
      <c r="B290" s="22">
        <v>1324.4804942077724</v>
      </c>
      <c r="C290" s="22">
        <v>2.8311349505525878</v>
      </c>
      <c r="D290" s="22">
        <v>159.19764942649633</v>
      </c>
      <c r="E290" s="22">
        <v>992.90404280971813</v>
      </c>
      <c r="F290" s="22">
        <v>0</v>
      </c>
      <c r="G290" s="22">
        <v>84.83177291957773</v>
      </c>
      <c r="H290" s="22">
        <v>0</v>
      </c>
      <c r="I290" s="22">
        <v>53.793513950555386</v>
      </c>
      <c r="J290" s="22">
        <v>192.04624002217068</v>
      </c>
      <c r="K290" s="22">
        <v>46.352509991240318</v>
      </c>
      <c r="L290" s="22">
        <v>0</v>
      </c>
      <c r="M290" s="22">
        <v>4.2160173451404557</v>
      </c>
      <c r="N290" s="22">
        <v>1231.7406237437262</v>
      </c>
      <c r="O290" s="22">
        <v>47.349584313342682</v>
      </c>
      <c r="P290" s="22">
        <v>2.1383285469020927E-4</v>
      </c>
      <c r="Q290" s="22">
        <v>9.328881502452699</v>
      </c>
      <c r="R290" s="22">
        <v>3577.1405532176855</v>
      </c>
      <c r="S290" s="22">
        <v>5759.107712241731</v>
      </c>
      <c r="T290" s="22">
        <v>29.387763990383526</v>
      </c>
      <c r="U290" s="22">
        <v>2.611455492118631</v>
      </c>
      <c r="V290" s="22">
        <v>2591.2677625852057</v>
      </c>
      <c r="W290" s="22">
        <v>1024.3205953973904</v>
      </c>
      <c r="X290" s="22">
        <v>236.31104376449824</v>
      </c>
      <c r="Y290" s="22">
        <v>1524.1908072600181</v>
      </c>
      <c r="Z290" s="22">
        <v>94.388088378272826</v>
      </c>
      <c r="AA290" s="22">
        <v>0</v>
      </c>
      <c r="AB290" s="22">
        <v>28.707195067534474</v>
      </c>
      <c r="AC290" s="22">
        <v>8.97385856039805E-2</v>
      </c>
      <c r="AD290" s="22">
        <v>0.27108064148111222</v>
      </c>
      <c r="AE290" s="22">
        <v>27.794793452451639</v>
      </c>
      <c r="AF290" s="22">
        <v>36.481747382484428</v>
      </c>
      <c r="AG290" s="22">
        <v>2570.8922794069817</v>
      </c>
      <c r="AH290" s="22">
        <v>1.7289563107450411E-6</v>
      </c>
      <c r="AI290" s="22">
        <v>1410.9149354325368</v>
      </c>
      <c r="AJ290" s="22">
        <v>0.23421266326477366</v>
      </c>
      <c r="AK290" s="22">
        <v>1000.4258145802009</v>
      </c>
      <c r="AL290" s="22">
        <v>12.314033481170949</v>
      </c>
      <c r="AM290" s="22">
        <v>7.4532198252805495</v>
      </c>
      <c r="AN290" s="22">
        <v>584.74013204080757</v>
      </c>
      <c r="AO290" s="22">
        <v>67490.826138977049</v>
      </c>
      <c r="AP290" s="22">
        <v>16.554452813157329</v>
      </c>
      <c r="AQ290" s="22">
        <v>9.2185123417699764</v>
      </c>
      <c r="AR290" s="22">
        <v>1.3583499309947946</v>
      </c>
      <c r="AS290" s="22">
        <v>353.48873496596997</v>
      </c>
      <c r="AT290" s="22">
        <v>33.178845203922101</v>
      </c>
      <c r="AU290" s="22">
        <v>2.0973085392286972</v>
      </c>
      <c r="AV290" s="22">
        <v>0</v>
      </c>
      <c r="AW290" s="22">
        <v>12.066426649854289</v>
      </c>
      <c r="AX290" s="22">
        <v>7.2664645205878919</v>
      </c>
      <c r="AY290" s="22">
        <v>67344.683008525113</v>
      </c>
      <c r="AZ290" s="22">
        <v>20464.82779724347</v>
      </c>
      <c r="BA290" s="22">
        <v>12762.199836891792</v>
      </c>
      <c r="BB290" s="22">
        <v>86.506263096414926</v>
      </c>
      <c r="BC290" s="22">
        <v>82551.960288247021</v>
      </c>
      <c r="BD290" s="22">
        <v>275804.35007357801</v>
      </c>
    </row>
    <row r="291" spans="1:56" x14ac:dyDescent="0.3">
      <c r="A291" s="23" t="s">
        <v>46</v>
      </c>
      <c r="B291" s="22">
        <v>150.48205356473235</v>
      </c>
      <c r="C291" s="22">
        <v>389.83034864769212</v>
      </c>
      <c r="D291" s="22">
        <v>176.77885805879873</v>
      </c>
      <c r="E291" s="22">
        <v>765.76482322346408</v>
      </c>
      <c r="F291" s="22">
        <v>0</v>
      </c>
      <c r="G291" s="22">
        <v>41.340225748506647</v>
      </c>
      <c r="H291" s="22">
        <v>0</v>
      </c>
      <c r="I291" s="22">
        <v>127.20518184510119</v>
      </c>
      <c r="J291" s="22">
        <v>24494.157913109051</v>
      </c>
      <c r="K291" s="22">
        <v>658.01862088043038</v>
      </c>
      <c r="L291" s="22">
        <v>24.725407983514081</v>
      </c>
      <c r="M291" s="22">
        <v>21.871927546870793</v>
      </c>
      <c r="N291" s="22">
        <v>45.619248792941441</v>
      </c>
      <c r="O291" s="22">
        <v>1128.0559417192835</v>
      </c>
      <c r="P291" s="22">
        <v>860.03028737089471</v>
      </c>
      <c r="Q291" s="22">
        <v>4468.6869533944655</v>
      </c>
      <c r="R291" s="22">
        <v>9470.251322807595</v>
      </c>
      <c r="S291" s="22">
        <v>3199.8550300354586</v>
      </c>
      <c r="T291" s="22">
        <v>70.470901318316479</v>
      </c>
      <c r="U291" s="22">
        <v>111.81212592983726</v>
      </c>
      <c r="V291" s="22">
        <v>523.51420837662499</v>
      </c>
      <c r="W291" s="22">
        <v>0.70931336076661955</v>
      </c>
      <c r="X291" s="22">
        <v>49.045789069140454</v>
      </c>
      <c r="Y291" s="22">
        <v>846.91676666571664</v>
      </c>
      <c r="Z291" s="22">
        <v>470.32562884447532</v>
      </c>
      <c r="AA291" s="22">
        <v>0</v>
      </c>
      <c r="AB291" s="22">
        <v>103.9197134955191</v>
      </c>
      <c r="AC291" s="22">
        <v>5232.5241593970068</v>
      </c>
      <c r="AD291" s="22">
        <v>2.0331048111083416</v>
      </c>
      <c r="AE291" s="22">
        <v>37.588028501442089</v>
      </c>
      <c r="AF291" s="22">
        <v>0</v>
      </c>
      <c r="AG291" s="22">
        <v>1953.2225784928019</v>
      </c>
      <c r="AH291" s="22">
        <v>4.4884254701960551E-5</v>
      </c>
      <c r="AI291" s="22">
        <v>5546.3246827169824</v>
      </c>
      <c r="AJ291" s="22">
        <v>3.3449823697997956</v>
      </c>
      <c r="AK291" s="22">
        <v>17770.365570425478</v>
      </c>
      <c r="AL291" s="22">
        <v>271.42417599207874</v>
      </c>
      <c r="AM291" s="22">
        <v>114.47412796417477</v>
      </c>
      <c r="AN291" s="22">
        <v>3262.2487484671046</v>
      </c>
      <c r="AO291" s="22">
        <v>81.077169765356061</v>
      </c>
      <c r="AP291" s="22">
        <v>1999.5746166034783</v>
      </c>
      <c r="AQ291" s="22">
        <v>3261.4892224275659</v>
      </c>
      <c r="AR291" s="22">
        <v>82.392811007880439</v>
      </c>
      <c r="AS291" s="22">
        <v>257.48853800849008</v>
      </c>
      <c r="AT291" s="22">
        <v>11.627969820859658</v>
      </c>
      <c r="AU291" s="22">
        <v>31.431097868719682</v>
      </c>
      <c r="AV291" s="22">
        <v>345.40692894955959</v>
      </c>
      <c r="AW291" s="22">
        <v>0</v>
      </c>
      <c r="AX291" s="22">
        <v>2489.3594803051119</v>
      </c>
      <c r="AY291" s="22">
        <v>155.64433927529186</v>
      </c>
      <c r="AZ291" s="22">
        <v>2875.2250602870531</v>
      </c>
      <c r="BA291" s="22">
        <v>2677.7182969303399</v>
      </c>
      <c r="BB291" s="22">
        <v>16.036496915997326</v>
      </c>
      <c r="BC291" s="22">
        <v>7590.6455768462829</v>
      </c>
      <c r="BD291" s="22">
        <v>104268.05640082342</v>
      </c>
    </row>
    <row r="292" spans="1:56" x14ac:dyDescent="0.3">
      <c r="A292" s="23" t="s">
        <v>47</v>
      </c>
      <c r="B292" s="22">
        <v>10.009238099931602</v>
      </c>
      <c r="C292" s="22">
        <v>1062.4338064706565</v>
      </c>
      <c r="D292" s="22">
        <v>30.592283586776908</v>
      </c>
      <c r="E292" s="22">
        <v>42.303072864443671</v>
      </c>
      <c r="F292" s="22">
        <v>0</v>
      </c>
      <c r="G292" s="22">
        <v>0.5883652105313748</v>
      </c>
      <c r="H292" s="22">
        <v>0</v>
      </c>
      <c r="I292" s="22">
        <v>5219.7446441713055</v>
      </c>
      <c r="J292" s="22">
        <v>113942.57092300653</v>
      </c>
      <c r="K292" s="22">
        <v>615.95538239000871</v>
      </c>
      <c r="L292" s="22">
        <v>0</v>
      </c>
      <c r="M292" s="22">
        <v>0</v>
      </c>
      <c r="N292" s="22">
        <v>0.64286811700979385</v>
      </c>
      <c r="O292" s="22">
        <v>0.81941464141292797</v>
      </c>
      <c r="P292" s="22">
        <v>0.24549721145741824</v>
      </c>
      <c r="Q292" s="22">
        <v>0.67087112339696087</v>
      </c>
      <c r="R292" s="22">
        <v>24.250564318715551</v>
      </c>
      <c r="S292" s="22">
        <v>81856.526994573898</v>
      </c>
      <c r="T292" s="22">
        <v>1.7984528494655178E-2</v>
      </c>
      <c r="U292" s="22">
        <v>0.62076412457701036</v>
      </c>
      <c r="V292" s="22">
        <v>54892.221701030037</v>
      </c>
      <c r="W292" s="22">
        <v>340.11820711643048</v>
      </c>
      <c r="X292" s="22">
        <v>7.0496568126886733E-2</v>
      </c>
      <c r="Y292" s="22">
        <v>1295.7719999403021</v>
      </c>
      <c r="Z292" s="22">
        <v>252.99582470066849</v>
      </c>
      <c r="AA292" s="22">
        <v>0</v>
      </c>
      <c r="AB292" s="22">
        <v>6.2307991645955005E-2</v>
      </c>
      <c r="AC292" s="22">
        <v>0.42951762318083225</v>
      </c>
      <c r="AD292" s="22">
        <v>0</v>
      </c>
      <c r="AE292" s="22">
        <v>31599.290980955306</v>
      </c>
      <c r="AF292" s="22">
        <v>0</v>
      </c>
      <c r="AG292" s="22">
        <v>326290.75028018822</v>
      </c>
      <c r="AH292" s="22">
        <v>8.4519916352317566</v>
      </c>
      <c r="AI292" s="22">
        <v>421.9790475423859</v>
      </c>
      <c r="AJ292" s="22">
        <v>0.52242875896030216</v>
      </c>
      <c r="AK292" s="22">
        <v>0.34497937314447202</v>
      </c>
      <c r="AL292" s="22">
        <v>15643.993222127065</v>
      </c>
      <c r="AM292" s="22">
        <v>99.819233996381186</v>
      </c>
      <c r="AN292" s="22">
        <v>44835.464748757142</v>
      </c>
      <c r="AO292" s="22">
        <v>297.87526568919304</v>
      </c>
      <c r="AP292" s="22">
        <v>8170.9898845328999</v>
      </c>
      <c r="AQ292" s="22">
        <v>2.3827415150638295E-2</v>
      </c>
      <c r="AR292" s="22">
        <v>6.4006733280093577</v>
      </c>
      <c r="AS292" s="22">
        <v>648.00701413159038</v>
      </c>
      <c r="AT292" s="22">
        <v>1.6381404879269638E-3</v>
      </c>
      <c r="AU292" s="22">
        <v>360.65721285335502</v>
      </c>
      <c r="AV292" s="22">
        <v>0.58865045765171387</v>
      </c>
      <c r="AW292" s="22">
        <v>0.73592905217179461</v>
      </c>
      <c r="AX292" s="22">
        <v>0</v>
      </c>
      <c r="AY292" s="22">
        <v>27083.66211164674</v>
      </c>
      <c r="AZ292" s="22">
        <v>106.16925476696045</v>
      </c>
      <c r="BA292" s="22">
        <v>16244.74050054789</v>
      </c>
      <c r="BB292" s="22">
        <v>1128653.6825901291</v>
      </c>
      <c r="BC292" s="22">
        <v>42277.57446354589</v>
      </c>
      <c r="BD292" s="22">
        <v>1902341.3886589806</v>
      </c>
    </row>
    <row r="293" spans="1:56" x14ac:dyDescent="0.3">
      <c r="A293" s="23" t="s">
        <v>48</v>
      </c>
      <c r="B293" s="22">
        <v>0</v>
      </c>
      <c r="C293" s="22">
        <v>4.9354672375009984E-2</v>
      </c>
      <c r="D293" s="22">
        <v>0</v>
      </c>
      <c r="E293" s="22">
        <v>0</v>
      </c>
      <c r="F293" s="22">
        <v>0</v>
      </c>
      <c r="G293" s="22">
        <v>576.49523996715027</v>
      </c>
      <c r="H293" s="22">
        <v>0</v>
      </c>
      <c r="I293" s="22">
        <v>0</v>
      </c>
      <c r="J293" s="22">
        <v>1368.4042612658661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99.195041383108133</v>
      </c>
      <c r="S293" s="22">
        <v>154.64615155014837</v>
      </c>
      <c r="T293" s="22">
        <v>5.8401210212670076</v>
      </c>
      <c r="U293" s="22">
        <v>0</v>
      </c>
      <c r="V293" s="22">
        <v>0</v>
      </c>
      <c r="W293" s="22">
        <v>0</v>
      </c>
      <c r="X293" s="22">
        <v>0</v>
      </c>
      <c r="Y293" s="22">
        <v>819.16081028961207</v>
      </c>
      <c r="Z293" s="22">
        <v>0.46314671597167462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151.85580120304246</v>
      </c>
      <c r="AH293" s="22">
        <v>0</v>
      </c>
      <c r="AI293" s="22">
        <v>27.289752941196756</v>
      </c>
      <c r="AJ293" s="22">
        <v>0</v>
      </c>
      <c r="AK293" s="22">
        <v>0</v>
      </c>
      <c r="AL293" s="22">
        <v>66.854516479639443</v>
      </c>
      <c r="AM293" s="22">
        <v>0</v>
      </c>
      <c r="AN293" s="22">
        <v>0</v>
      </c>
      <c r="AO293" s="22">
        <v>0</v>
      </c>
      <c r="AP293" s="22">
        <v>0</v>
      </c>
      <c r="AQ293" s="22">
        <v>29.358788232588211</v>
      </c>
      <c r="AR293" s="22">
        <v>0</v>
      </c>
      <c r="AS293" s="22">
        <v>0</v>
      </c>
      <c r="AT293" s="22">
        <v>0</v>
      </c>
      <c r="AU293" s="22">
        <v>0</v>
      </c>
      <c r="AV293" s="22">
        <v>0</v>
      </c>
      <c r="AW293" s="22">
        <v>0</v>
      </c>
      <c r="AX293" s="22">
        <v>5733.6194860232745</v>
      </c>
      <c r="AY293" s="22">
        <v>0</v>
      </c>
      <c r="AZ293" s="22">
        <v>4.9163315639484999</v>
      </c>
      <c r="BA293" s="22">
        <v>0</v>
      </c>
      <c r="BB293" s="22">
        <v>0</v>
      </c>
      <c r="BC293" s="22">
        <v>18126.349965826812</v>
      </c>
      <c r="BD293" s="22">
        <v>27164.498769136</v>
      </c>
    </row>
    <row r="294" spans="1:56" x14ac:dyDescent="0.3">
      <c r="A294" s="23" t="s">
        <v>49</v>
      </c>
      <c r="B294" s="22">
        <v>2868.8894860132405</v>
      </c>
      <c r="C294" s="22">
        <v>3644.9266229015402</v>
      </c>
      <c r="D294" s="22">
        <v>6771.2339115358245</v>
      </c>
      <c r="E294" s="22">
        <v>672.09746193434682</v>
      </c>
      <c r="F294" s="22">
        <v>0</v>
      </c>
      <c r="G294" s="22">
        <v>868.46776275100876</v>
      </c>
      <c r="H294" s="22">
        <v>0</v>
      </c>
      <c r="I294" s="22">
        <v>6088.9032502350128</v>
      </c>
      <c r="J294" s="22">
        <v>172246.04066288788</v>
      </c>
      <c r="K294" s="22">
        <v>38290.557778817187</v>
      </c>
      <c r="L294" s="22">
        <v>6463.3900022363423</v>
      </c>
      <c r="M294" s="22">
        <v>35.689906561315901</v>
      </c>
      <c r="N294" s="22">
        <v>1541.6293681736101</v>
      </c>
      <c r="O294" s="22">
        <v>1049.6014759543268</v>
      </c>
      <c r="P294" s="22">
        <v>12700.078290604439</v>
      </c>
      <c r="Q294" s="22">
        <v>1958.5624319696569</v>
      </c>
      <c r="R294" s="22">
        <v>25021.438437945126</v>
      </c>
      <c r="S294" s="22">
        <v>164934.24411905772</v>
      </c>
      <c r="T294" s="22">
        <v>194.99526660686871</v>
      </c>
      <c r="U294" s="22">
        <v>2266.4671491057279</v>
      </c>
      <c r="V294" s="22">
        <v>13900.9003201919</v>
      </c>
      <c r="W294" s="22">
        <v>58.101868202656789</v>
      </c>
      <c r="X294" s="22">
        <v>13627.554456267959</v>
      </c>
      <c r="Y294" s="22">
        <v>31554.972049468066</v>
      </c>
      <c r="Z294" s="22">
        <v>22939.446951895861</v>
      </c>
      <c r="AA294" s="22">
        <v>0</v>
      </c>
      <c r="AB294" s="22">
        <v>88.007102795764268</v>
      </c>
      <c r="AC294" s="22">
        <v>175.58778110045338</v>
      </c>
      <c r="AD294" s="22">
        <v>1944.4899761483844</v>
      </c>
      <c r="AE294" s="22">
        <v>3798.7271784758591</v>
      </c>
      <c r="AF294" s="22">
        <v>150.14300687507813</v>
      </c>
      <c r="AG294" s="22">
        <v>8567.1015039979411</v>
      </c>
      <c r="AH294" s="22">
        <v>11.515871438016166</v>
      </c>
      <c r="AI294" s="22">
        <v>23273.46944936291</v>
      </c>
      <c r="AJ294" s="22">
        <v>30.751983334700057</v>
      </c>
      <c r="AK294" s="22">
        <v>758.7860943676294</v>
      </c>
      <c r="AL294" s="22">
        <v>4158.5206185428069</v>
      </c>
      <c r="AM294" s="22">
        <v>6939.2355097791578</v>
      </c>
      <c r="AN294" s="22">
        <v>20196.218055981331</v>
      </c>
      <c r="AO294" s="22">
        <v>452.64932565209205</v>
      </c>
      <c r="AP294" s="22">
        <v>6757.516818364943</v>
      </c>
      <c r="AQ294" s="22">
        <v>2451.3912175941032</v>
      </c>
      <c r="AR294" s="22">
        <v>6496.9425723344921</v>
      </c>
      <c r="AS294" s="22">
        <v>25437.160721271102</v>
      </c>
      <c r="AT294" s="22">
        <v>1732.33542048862</v>
      </c>
      <c r="AU294" s="22">
        <v>367.157830494866</v>
      </c>
      <c r="AV294" s="22">
        <v>42108.483331625997</v>
      </c>
      <c r="AW294" s="22">
        <v>40229.642802509639</v>
      </c>
      <c r="AX294" s="22">
        <v>1775.4295149236002</v>
      </c>
      <c r="AY294" s="22">
        <v>5326.7085068440711</v>
      </c>
      <c r="AZ294" s="22">
        <v>0</v>
      </c>
      <c r="BA294" s="22">
        <v>174966.06910341728</v>
      </c>
      <c r="BB294" s="22">
        <v>1088.9042685129568</v>
      </c>
      <c r="BC294" s="22">
        <v>39653.833312607443</v>
      </c>
      <c r="BD294" s="22">
        <v>948634.96791015903</v>
      </c>
    </row>
    <row r="295" spans="1:56" x14ac:dyDescent="0.3">
      <c r="A295" s="23" t="s">
        <v>50</v>
      </c>
      <c r="B295" s="22">
        <v>3121.4828861033702</v>
      </c>
      <c r="C295" s="22">
        <v>239.92848218416833</v>
      </c>
      <c r="D295" s="22">
        <v>117.10719380489508</v>
      </c>
      <c r="E295" s="22">
        <v>322.58603469953448</v>
      </c>
      <c r="F295" s="22">
        <v>0</v>
      </c>
      <c r="G295" s="22">
        <v>0</v>
      </c>
      <c r="H295" s="22">
        <v>20.151706865640385</v>
      </c>
      <c r="I295" s="22">
        <v>55988.717619840369</v>
      </c>
      <c r="J295" s="22">
        <v>26755.181213538617</v>
      </c>
      <c r="K295" s="22">
        <v>11018.329842924159</v>
      </c>
      <c r="L295" s="22">
        <v>0</v>
      </c>
      <c r="M295" s="22">
        <v>0</v>
      </c>
      <c r="N295" s="22">
        <v>788.34823245107145</v>
      </c>
      <c r="O295" s="22">
        <v>254.73433612577935</v>
      </c>
      <c r="P295" s="22">
        <v>0</v>
      </c>
      <c r="Q295" s="22">
        <v>662.83497062786898</v>
      </c>
      <c r="R295" s="22">
        <v>140244.45159570835</v>
      </c>
      <c r="S295" s="22">
        <v>70884.803463774791</v>
      </c>
      <c r="T295" s="22">
        <v>0</v>
      </c>
      <c r="U295" s="22">
        <v>0</v>
      </c>
      <c r="V295" s="22">
        <v>4841.6666147621208</v>
      </c>
      <c r="W295" s="22">
        <v>125.71008063632</v>
      </c>
      <c r="X295" s="22">
        <v>238.97613308843859</v>
      </c>
      <c r="Y295" s="22">
        <v>7782.7110921945705</v>
      </c>
      <c r="Z295" s="22">
        <v>101193.48485820963</v>
      </c>
      <c r="AA295" s="22">
        <v>0</v>
      </c>
      <c r="AB295" s="22">
        <v>0</v>
      </c>
      <c r="AC295" s="22">
        <v>136.00179986417223</v>
      </c>
      <c r="AD295" s="22">
        <v>0</v>
      </c>
      <c r="AE295" s="22">
        <v>687.14526854486235</v>
      </c>
      <c r="AF295" s="22">
        <v>0</v>
      </c>
      <c r="AG295" s="22">
        <v>20781.368342767004</v>
      </c>
      <c r="AH295" s="22">
        <v>0</v>
      </c>
      <c r="AI295" s="22">
        <v>1552.627428756068</v>
      </c>
      <c r="AJ295" s="22">
        <v>152.37585531675151</v>
      </c>
      <c r="AK295" s="22">
        <v>67.007282375541479</v>
      </c>
      <c r="AL295" s="22">
        <v>2742.1051003284879</v>
      </c>
      <c r="AM295" s="22">
        <v>1082.7510829109785</v>
      </c>
      <c r="AN295" s="22">
        <v>63.966114263177971</v>
      </c>
      <c r="AO295" s="22">
        <v>75.095900695272363</v>
      </c>
      <c r="AP295" s="22">
        <v>1450.4276727963284</v>
      </c>
      <c r="AQ295" s="22">
        <v>32.786204868987696</v>
      </c>
      <c r="AR295" s="22">
        <v>194.23477257105742</v>
      </c>
      <c r="AS295" s="22">
        <v>1481.182199594426</v>
      </c>
      <c r="AT295" s="22">
        <v>0</v>
      </c>
      <c r="AU295" s="22">
        <v>0</v>
      </c>
      <c r="AV295" s="22">
        <v>242.69029456178441</v>
      </c>
      <c r="AW295" s="22">
        <v>429.11580454785837</v>
      </c>
      <c r="AX295" s="22">
        <v>726.20427945772303</v>
      </c>
      <c r="AY295" s="22">
        <v>1398.3976671996293</v>
      </c>
      <c r="AZ295" s="22">
        <v>27691.289582689136</v>
      </c>
      <c r="BA295" s="22">
        <v>0</v>
      </c>
      <c r="BB295" s="22">
        <v>523.81739862721952</v>
      </c>
      <c r="BC295" s="22">
        <v>58041.068015101693</v>
      </c>
      <c r="BD295" s="22">
        <v>544152.8644253778</v>
      </c>
    </row>
    <row r="296" spans="1:56" x14ac:dyDescent="0.3">
      <c r="A296" s="23" t="s">
        <v>229</v>
      </c>
      <c r="B296" s="22">
        <v>7345.4284700631824</v>
      </c>
      <c r="C296" s="22">
        <v>282.72797055251186</v>
      </c>
      <c r="D296" s="22">
        <v>91944.866450674948</v>
      </c>
      <c r="E296" s="22">
        <v>33644.660402684967</v>
      </c>
      <c r="F296" s="22">
        <v>0</v>
      </c>
      <c r="G296" s="22">
        <v>3361.1227618553689</v>
      </c>
      <c r="H296" s="22">
        <v>148.13726694135721</v>
      </c>
      <c r="I296" s="22">
        <v>46273.929964151132</v>
      </c>
      <c r="J296" s="22">
        <v>315474.19643161527</v>
      </c>
      <c r="K296" s="22">
        <v>16338.446410173419</v>
      </c>
      <c r="L296" s="22">
        <v>0</v>
      </c>
      <c r="M296" s="22">
        <v>0</v>
      </c>
      <c r="N296" s="22">
        <v>13.391782272944912</v>
      </c>
      <c r="O296" s="22">
        <v>38.969014149952137</v>
      </c>
      <c r="P296" s="22">
        <v>1.2369964929159807</v>
      </c>
      <c r="Q296" s="22">
        <v>1241.5380135921916</v>
      </c>
      <c r="R296" s="22">
        <v>1511.3853527239264</v>
      </c>
      <c r="S296" s="22">
        <v>574054.26453851105</v>
      </c>
      <c r="T296" s="22">
        <v>2658.4903218905351</v>
      </c>
      <c r="U296" s="22">
        <v>15.455687277129462</v>
      </c>
      <c r="V296" s="22">
        <v>162521.54228235318</v>
      </c>
      <c r="W296" s="22">
        <v>488.09076079572498</v>
      </c>
      <c r="X296" s="22">
        <v>1791.7040540477719</v>
      </c>
      <c r="Y296" s="22">
        <v>27955.705852869109</v>
      </c>
      <c r="Z296" s="22">
        <v>194154.35494199887</v>
      </c>
      <c r="AA296" s="22">
        <v>97.721175612221359</v>
      </c>
      <c r="AB296" s="22">
        <v>0.63887449954548936</v>
      </c>
      <c r="AC296" s="22">
        <v>35.412107068986735</v>
      </c>
      <c r="AD296" s="22">
        <v>3.1744969857656566</v>
      </c>
      <c r="AE296" s="22">
        <v>86234.707332380218</v>
      </c>
      <c r="AF296" s="22">
        <v>719.9759163716509</v>
      </c>
      <c r="AG296" s="22">
        <v>15900.771293967151</v>
      </c>
      <c r="AH296" s="22">
        <v>77.086788611802874</v>
      </c>
      <c r="AI296" s="22">
        <v>4705356.3810164453</v>
      </c>
      <c r="AJ296" s="22">
        <v>33.676095194707742</v>
      </c>
      <c r="AK296" s="22">
        <v>22.975301066783562</v>
      </c>
      <c r="AL296" s="22">
        <v>49340.578664430708</v>
      </c>
      <c r="AM296" s="22">
        <v>2634.1384737989747</v>
      </c>
      <c r="AN296" s="22">
        <v>2122.5674421200556</v>
      </c>
      <c r="AO296" s="22">
        <v>13756.729101803341</v>
      </c>
      <c r="AP296" s="22">
        <v>34388.218646922622</v>
      </c>
      <c r="AQ296" s="22">
        <v>947.95141898835948</v>
      </c>
      <c r="AR296" s="22">
        <v>56.161002132394223</v>
      </c>
      <c r="AS296" s="22">
        <v>147634.08888691492</v>
      </c>
      <c r="AT296" s="22">
        <v>8.2541631590825806E-3</v>
      </c>
      <c r="AU296" s="22">
        <v>17074.6251547965</v>
      </c>
      <c r="AV296" s="22">
        <v>17414.138232398229</v>
      </c>
      <c r="AW296" s="22">
        <v>13061.614025325871</v>
      </c>
      <c r="AX296" s="22">
        <v>62286.436973516451</v>
      </c>
      <c r="AY296" s="22">
        <v>1232811.4622201873</v>
      </c>
      <c r="AZ296" s="22">
        <v>176328.51234012339</v>
      </c>
      <c r="BA296" s="22">
        <v>5252597.2961381832</v>
      </c>
      <c r="BB296" s="22">
        <v>0</v>
      </c>
      <c r="BC296" s="22">
        <v>88606.81848892894</v>
      </c>
      <c r="BD296" s="22">
        <v>13400803.511590626</v>
      </c>
    </row>
    <row r="297" spans="1:56" x14ac:dyDescent="0.3">
      <c r="A297" s="23" t="s">
        <v>51</v>
      </c>
      <c r="B297" s="22">
        <v>501.16633890831434</v>
      </c>
      <c r="C297" s="22">
        <v>248.96819328319518</v>
      </c>
      <c r="D297" s="22">
        <v>467.43094112661021</v>
      </c>
      <c r="E297" s="22">
        <v>93.123328888937138</v>
      </c>
      <c r="F297" s="22">
        <v>0</v>
      </c>
      <c r="G297" s="22">
        <v>143.27386922769338</v>
      </c>
      <c r="H297" s="22">
        <v>0</v>
      </c>
      <c r="I297" s="22">
        <v>3608.9657928493207</v>
      </c>
      <c r="J297" s="22">
        <v>602197.3761666324</v>
      </c>
      <c r="K297" s="22">
        <v>1215.0389438082</v>
      </c>
      <c r="L297" s="22">
        <v>106.91500400655046</v>
      </c>
      <c r="M297" s="22">
        <v>38.170356668942823</v>
      </c>
      <c r="N297" s="22">
        <v>261.76004637721468</v>
      </c>
      <c r="O297" s="22">
        <v>15.602409232201191</v>
      </c>
      <c r="P297" s="22">
        <v>2.1530355365354152</v>
      </c>
      <c r="Q297" s="22">
        <v>35.542807908187406</v>
      </c>
      <c r="R297" s="22">
        <v>4620.2685945490157</v>
      </c>
      <c r="S297" s="22">
        <v>7809.3782866920574</v>
      </c>
      <c r="T297" s="22">
        <v>4.7011706033075722</v>
      </c>
      <c r="U297" s="22">
        <v>629.22482122074541</v>
      </c>
      <c r="V297" s="22">
        <v>843.89586223211938</v>
      </c>
      <c r="W297" s="22">
        <v>8.3908478518901806</v>
      </c>
      <c r="X297" s="22">
        <v>11.106750554950874</v>
      </c>
      <c r="Y297" s="22">
        <v>593.19704132291008</v>
      </c>
      <c r="Z297" s="22">
        <v>2570.3949074367247</v>
      </c>
      <c r="AA297" s="22">
        <v>0</v>
      </c>
      <c r="AB297" s="22">
        <v>3.1065894031766863</v>
      </c>
      <c r="AC297" s="22">
        <v>13.437386426322425</v>
      </c>
      <c r="AD297" s="22">
        <v>1.2674000838717303</v>
      </c>
      <c r="AE297" s="22">
        <v>107.95616058749623</v>
      </c>
      <c r="AF297" s="22">
        <v>37.591942163326181</v>
      </c>
      <c r="AG297" s="22">
        <v>317.72763863938349</v>
      </c>
      <c r="AH297" s="22">
        <v>7.8122774527197569E-3</v>
      </c>
      <c r="AI297" s="22">
        <v>7785.7789233111998</v>
      </c>
      <c r="AJ297" s="22">
        <v>116.96220996316235</v>
      </c>
      <c r="AK297" s="22">
        <v>517.62595074070168</v>
      </c>
      <c r="AL297" s="22">
        <v>2535.896460760202</v>
      </c>
      <c r="AM297" s="22">
        <v>1783.199824597885</v>
      </c>
      <c r="AN297" s="22">
        <v>359.83786724432218</v>
      </c>
      <c r="AO297" s="22">
        <v>2.0337682098624335</v>
      </c>
      <c r="AP297" s="22">
        <v>1163.1158748023172</v>
      </c>
      <c r="AQ297" s="22">
        <v>21.382458892382044</v>
      </c>
      <c r="AR297" s="22">
        <v>1419.7743850512493</v>
      </c>
      <c r="AS297" s="22">
        <v>1343.0475733777689</v>
      </c>
      <c r="AT297" s="22">
        <v>9.159954009696273</v>
      </c>
      <c r="AU297" s="22">
        <v>105.12830973787564</v>
      </c>
      <c r="AV297" s="22">
        <v>595.40536968222602</v>
      </c>
      <c r="AW297" s="22">
        <v>39.226042821376012</v>
      </c>
      <c r="AX297" s="22">
        <v>107.02530709541557</v>
      </c>
      <c r="AY297" s="22">
        <v>137107.09878716973</v>
      </c>
      <c r="AZ297" s="22">
        <v>2765.7536329539639</v>
      </c>
      <c r="BA297" s="22">
        <v>10865.088030750434</v>
      </c>
      <c r="BB297" s="22">
        <v>202.37311965792145</v>
      </c>
      <c r="BC297" s="22">
        <v>0</v>
      </c>
      <c r="BD297" s="22">
        <v>795352.05429732869</v>
      </c>
    </row>
    <row r="298" spans="1:56" x14ac:dyDescent="0.3">
      <c r="A298" s="23" t="s">
        <v>52</v>
      </c>
      <c r="B298" s="22">
        <v>1028946.5952701706</v>
      </c>
      <c r="C298" s="22">
        <v>668533.18726878148</v>
      </c>
      <c r="D298" s="22">
        <v>1500586.530293531</v>
      </c>
      <c r="E298" s="22">
        <v>473867.59251790837</v>
      </c>
      <c r="F298" s="22">
        <v>144.2337603421891</v>
      </c>
      <c r="G298" s="22">
        <v>49730.830265698329</v>
      </c>
      <c r="H298" s="22">
        <v>8456.330876311833</v>
      </c>
      <c r="I298" s="22">
        <v>423987.69076876377</v>
      </c>
      <c r="J298" s="22">
        <v>3944530.5123140193</v>
      </c>
      <c r="K298" s="22">
        <v>355942.81923256692</v>
      </c>
      <c r="L298" s="22">
        <v>433233.69224987121</v>
      </c>
      <c r="M298" s="22">
        <v>79013.173702464061</v>
      </c>
      <c r="N298" s="22">
        <v>266830.17330508353</v>
      </c>
      <c r="O298" s="22">
        <v>278721.70346322085</v>
      </c>
      <c r="P298" s="22">
        <v>66363.472077742292</v>
      </c>
      <c r="Q298" s="22">
        <v>147880.84145096288</v>
      </c>
      <c r="R298" s="22">
        <v>3268774.481215803</v>
      </c>
      <c r="S298" s="22">
        <v>7387307.4722253289</v>
      </c>
      <c r="T298" s="22">
        <v>69222.602571038195</v>
      </c>
      <c r="U298" s="22">
        <v>683087.57651316992</v>
      </c>
      <c r="V298" s="22">
        <v>3604708.6191562582</v>
      </c>
      <c r="W298" s="22">
        <v>88271.995506053965</v>
      </c>
      <c r="X298" s="22">
        <v>107709.8116825906</v>
      </c>
      <c r="Y298" s="22">
        <v>1599828.2419575662</v>
      </c>
      <c r="Z298" s="22">
        <v>4949393.7250920013</v>
      </c>
      <c r="AA298" s="22">
        <v>2521.6903036878107</v>
      </c>
      <c r="AB298" s="22">
        <v>6334.9105790220765</v>
      </c>
      <c r="AC298" s="22">
        <v>127111.79395926117</v>
      </c>
      <c r="AD298" s="22">
        <v>368433.97659973591</v>
      </c>
      <c r="AE298" s="22">
        <v>345109.35590421531</v>
      </c>
      <c r="AF298" s="22">
        <v>53739.800105166491</v>
      </c>
      <c r="AG298" s="22">
        <v>1165632.6275268903</v>
      </c>
      <c r="AH298" s="22">
        <v>28150.204628009073</v>
      </c>
      <c r="AI298" s="22">
        <v>8215892.1056934698</v>
      </c>
      <c r="AJ298" s="22">
        <v>31390.856238716904</v>
      </c>
      <c r="AK298" s="22">
        <v>60160.466729856067</v>
      </c>
      <c r="AL298" s="22">
        <v>298431.71640247945</v>
      </c>
      <c r="AM298" s="22">
        <v>178692.24031148414</v>
      </c>
      <c r="AN298" s="22">
        <v>881729.57259658573</v>
      </c>
      <c r="AO298" s="22">
        <v>276364.12590828969</v>
      </c>
      <c r="AP298" s="22">
        <v>478190.4626235686</v>
      </c>
      <c r="AQ298" s="22">
        <v>198443.87886738416</v>
      </c>
      <c r="AR298" s="22">
        <v>238186.96028871881</v>
      </c>
      <c r="AS298" s="22">
        <v>672370.36937481479</v>
      </c>
      <c r="AT298" s="22">
        <v>163644.57415050475</v>
      </c>
      <c r="AU298" s="22">
        <v>231116.29668962726</v>
      </c>
      <c r="AV298" s="22">
        <v>575739.7775421741</v>
      </c>
      <c r="AW298" s="22">
        <v>450268.95783407328</v>
      </c>
      <c r="AX298" s="22">
        <v>487291.02905505191</v>
      </c>
      <c r="AY298" s="22">
        <v>4033148.8008909938</v>
      </c>
      <c r="AZ298" s="22">
        <v>2354279.7914017006</v>
      </c>
      <c r="BA298" s="22">
        <v>14061264.01874022</v>
      </c>
      <c r="BB298" s="22">
        <v>1758160.221015342</v>
      </c>
      <c r="BC298" s="22">
        <v>6622317.650723815</v>
      </c>
      <c r="BD298" s="22">
        <v>75849192.1374221</v>
      </c>
    </row>
  </sheetData>
  <phoneticPr fontId="2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68"/>
  <sheetViews>
    <sheetView workbookViewId="0">
      <selection activeCell="A61" sqref="A61"/>
    </sheetView>
  </sheetViews>
  <sheetFormatPr defaultRowHeight="14" x14ac:dyDescent="0.3"/>
  <cols>
    <col min="1" max="1" width="8.6640625" style="6"/>
    <col min="2" max="2" width="14.58203125" style="6" customWidth="1"/>
    <col min="3" max="3" width="12.75" style="6" customWidth="1"/>
    <col min="4" max="4" width="14" style="6" customWidth="1"/>
    <col min="5" max="5" width="14.25" style="6" customWidth="1"/>
    <col min="6" max="6" width="14.5" style="6" customWidth="1"/>
    <col min="7" max="7" width="12.58203125" style="21" customWidth="1"/>
    <col min="8" max="8" width="15" style="6" customWidth="1"/>
    <col min="9" max="9" width="16.5" style="6" customWidth="1"/>
    <col min="10" max="16384" width="8.6640625" style="6"/>
  </cols>
  <sheetData>
    <row r="1" spans="1:12" x14ac:dyDescent="0.3">
      <c r="A1" s="7" t="s">
        <v>349</v>
      </c>
    </row>
    <row r="2" spans="1:12" ht="14.5" x14ac:dyDescent="0.3">
      <c r="A2" s="6" t="s">
        <v>85</v>
      </c>
      <c r="F2" s="93"/>
    </row>
    <row r="3" spans="1:12" x14ac:dyDescent="0.3">
      <c r="A3" s="1" t="s">
        <v>67</v>
      </c>
      <c r="B3" s="12" t="s">
        <v>76</v>
      </c>
      <c r="C3" s="12" t="s">
        <v>77</v>
      </c>
      <c r="D3" s="12" t="s">
        <v>78</v>
      </c>
      <c r="E3" s="12" t="s">
        <v>79</v>
      </c>
      <c r="F3" s="12" t="s">
        <v>80</v>
      </c>
      <c r="G3" s="12" t="s">
        <v>81</v>
      </c>
      <c r="H3" s="12" t="s">
        <v>82</v>
      </c>
      <c r="I3" s="12" t="s">
        <v>83</v>
      </c>
    </row>
    <row r="4" spans="1:12" x14ac:dyDescent="0.3">
      <c r="A4" s="15" t="s">
        <v>1</v>
      </c>
      <c r="B4" s="19">
        <v>-72963.362400683895</v>
      </c>
      <c r="C4" s="19">
        <v>-88756.079233414115</v>
      </c>
      <c r="D4" s="19">
        <v>-5376.514632034653</v>
      </c>
      <c r="E4" s="19">
        <v>-934.55773235788024</v>
      </c>
      <c r="F4" s="19">
        <v>947.16988559786046</v>
      </c>
      <c r="G4" s="19">
        <v>473.54372376296897</v>
      </c>
      <c r="H4" s="19">
        <v>-68534.017654247102</v>
      </c>
      <c r="I4" s="19">
        <v>-88295.06522481922</v>
      </c>
      <c r="K4" s="20"/>
      <c r="L4" s="20"/>
    </row>
    <row r="5" spans="1:12" x14ac:dyDescent="0.3">
      <c r="A5" s="15" t="s">
        <v>2</v>
      </c>
      <c r="B5" s="19">
        <v>-35636.113093277119</v>
      </c>
      <c r="C5" s="19">
        <v>-65784.934691139701</v>
      </c>
      <c r="D5" s="19">
        <v>-102.1455040935215</v>
      </c>
      <c r="E5" s="19">
        <v>-101.21105490044403</v>
      </c>
      <c r="F5" s="19">
        <v>-32383.867952642737</v>
      </c>
      <c r="G5" s="19">
        <v>-61343.830007231714</v>
      </c>
      <c r="H5" s="19">
        <v>-3150.0996365408646</v>
      </c>
      <c r="I5" s="19">
        <v>-4339.8936290075508</v>
      </c>
      <c r="K5" s="20"/>
      <c r="L5" s="20"/>
    </row>
    <row r="6" spans="1:12" x14ac:dyDescent="0.3">
      <c r="A6" s="15" t="s">
        <v>3</v>
      </c>
      <c r="B6" s="19">
        <v>46329.843595639599</v>
      </c>
      <c r="C6" s="19">
        <v>-117220.30042185141</v>
      </c>
      <c r="D6" s="19">
        <v>-2606.3118240590666</v>
      </c>
      <c r="E6" s="19">
        <v>40.094144201766923</v>
      </c>
      <c r="F6" s="19">
        <v>-376.90624738817587</v>
      </c>
      <c r="G6" s="19">
        <v>6319.192605023195</v>
      </c>
      <c r="H6" s="19">
        <v>49313.061667086833</v>
      </c>
      <c r="I6" s="19">
        <v>-123579.58717107637</v>
      </c>
      <c r="K6" s="20"/>
      <c r="L6" s="20"/>
    </row>
    <row r="7" spans="1:12" x14ac:dyDescent="0.3">
      <c r="A7" s="15" t="s">
        <v>4</v>
      </c>
      <c r="B7" s="19">
        <v>-10831.593001547904</v>
      </c>
      <c r="C7" s="19">
        <v>-39935.086009054226</v>
      </c>
      <c r="D7" s="19">
        <v>-31.467408160335591</v>
      </c>
      <c r="E7" s="19">
        <v>-6.865733484374247</v>
      </c>
      <c r="F7" s="19">
        <v>-1143.6374793030409</v>
      </c>
      <c r="G7" s="19">
        <v>-103.87395011006498</v>
      </c>
      <c r="H7" s="19">
        <v>-9656.4881140845282</v>
      </c>
      <c r="I7" s="19">
        <v>-39824.346325459788</v>
      </c>
      <c r="K7" s="20"/>
      <c r="L7" s="20"/>
    </row>
    <row r="8" spans="1:12" x14ac:dyDescent="0.3">
      <c r="A8" s="15" t="s">
        <v>5</v>
      </c>
      <c r="B8" s="19">
        <v>-57.10286492031603</v>
      </c>
      <c r="C8" s="19">
        <v>-165.3801013897675</v>
      </c>
      <c r="D8" s="19">
        <v>-3.1517804617853376E-2</v>
      </c>
      <c r="E8" s="19">
        <v>-0.11032916970361011</v>
      </c>
      <c r="F8" s="19">
        <v>-10.617129699232983</v>
      </c>
      <c r="G8" s="19">
        <v>-143.20194025498398</v>
      </c>
      <c r="H8" s="19">
        <v>-46.454217416465191</v>
      </c>
      <c r="I8" s="19">
        <v>-22.06783196507989</v>
      </c>
      <c r="K8" s="20"/>
      <c r="L8" s="20"/>
    </row>
    <row r="9" spans="1:12" x14ac:dyDescent="0.3">
      <c r="A9" s="15" t="s">
        <v>6</v>
      </c>
      <c r="B9" s="19">
        <v>-5830.2297627705202</v>
      </c>
      <c r="C9" s="19">
        <v>-6140.2791934420602</v>
      </c>
      <c r="D9" s="19">
        <v>6.9751423205813312</v>
      </c>
      <c r="E9" s="19">
        <v>18.498295009850032</v>
      </c>
      <c r="F9" s="19">
        <v>-350.99608359028838</v>
      </c>
      <c r="G9" s="19">
        <v>-10.760765769853158</v>
      </c>
      <c r="H9" s="19">
        <v>-5486.2088215008125</v>
      </c>
      <c r="I9" s="19">
        <v>-6148.0167226820577</v>
      </c>
      <c r="K9" s="20"/>
      <c r="L9" s="20"/>
    </row>
    <row r="10" spans="1:12" x14ac:dyDescent="0.3">
      <c r="A10" s="15" t="s">
        <v>7</v>
      </c>
      <c r="B10" s="19">
        <v>-515.76312723872195</v>
      </c>
      <c r="C10" s="19">
        <v>-853.71783803899098</v>
      </c>
      <c r="D10" s="19">
        <v>-1.6724798389396669</v>
      </c>
      <c r="E10" s="19">
        <v>-9.7034722119602249E-2</v>
      </c>
      <c r="F10" s="19">
        <v>0</v>
      </c>
      <c r="G10" s="19">
        <v>0</v>
      </c>
      <c r="H10" s="19">
        <v>-514.09064739978226</v>
      </c>
      <c r="I10" s="19">
        <v>-853.62080331687139</v>
      </c>
      <c r="K10" s="20"/>
      <c r="L10" s="20"/>
    </row>
    <row r="11" spans="1:12" x14ac:dyDescent="0.3">
      <c r="A11" s="17" t="s">
        <v>8</v>
      </c>
      <c r="B11" s="19">
        <v>-18358.724474681578</v>
      </c>
      <c r="C11" s="19">
        <v>144369.0993205249</v>
      </c>
      <c r="D11" s="19">
        <v>-15.805476532216829</v>
      </c>
      <c r="E11" s="19">
        <v>-9.4184299057869527</v>
      </c>
      <c r="F11" s="19">
        <v>-1887.8436036243693</v>
      </c>
      <c r="G11" s="19">
        <v>-627.09770837712722</v>
      </c>
      <c r="H11" s="19">
        <v>-16455.075394524989</v>
      </c>
      <c r="I11" s="19">
        <v>145005.61545880782</v>
      </c>
      <c r="K11" s="20"/>
      <c r="L11" s="20"/>
    </row>
    <row r="12" spans="1:12" x14ac:dyDescent="0.3">
      <c r="A12" s="18" t="s">
        <v>9</v>
      </c>
      <c r="B12" s="19">
        <v>2010042.1588602008</v>
      </c>
      <c r="C12" s="19">
        <v>99562.552661792841</v>
      </c>
      <c r="D12" s="19">
        <v>-683011.03135512793</v>
      </c>
      <c r="E12" s="19">
        <v>-433762.31204298418</v>
      </c>
      <c r="F12" s="19">
        <v>769519.53380917211</v>
      </c>
      <c r="G12" s="19">
        <v>96770.657089723682</v>
      </c>
      <c r="H12" s="19">
        <v>1923533.6564061563</v>
      </c>
      <c r="I12" s="19">
        <v>436554.20761505328</v>
      </c>
      <c r="K12" s="20"/>
      <c r="L12" s="20"/>
    </row>
    <row r="13" spans="1:12" x14ac:dyDescent="0.3">
      <c r="A13" s="15" t="s">
        <v>360</v>
      </c>
      <c r="B13" s="19">
        <v>-157570.46000070561</v>
      </c>
      <c r="C13" s="19">
        <v>-68599.756410314003</v>
      </c>
      <c r="D13" s="19">
        <v>-24905.296469200541</v>
      </c>
      <c r="E13" s="19">
        <v>-10243.556760052856</v>
      </c>
      <c r="F13" s="19">
        <v>-25978.416595011786</v>
      </c>
      <c r="G13" s="19">
        <v>-14580.139218038656</v>
      </c>
      <c r="H13" s="19">
        <v>-106686.74693649326</v>
      </c>
      <c r="I13" s="19">
        <v>-43776.06043222249</v>
      </c>
      <c r="K13" s="20"/>
      <c r="L13" s="20"/>
    </row>
    <row r="14" spans="1:12" x14ac:dyDescent="0.3">
      <c r="A14" s="15" t="s">
        <v>10</v>
      </c>
      <c r="B14" s="19">
        <v>2654.3899649940658</v>
      </c>
      <c r="C14" s="19">
        <v>16979.22718407285</v>
      </c>
      <c r="D14" s="19">
        <v>-1.0478885793513062</v>
      </c>
      <c r="E14" s="19">
        <v>-6.1544345755459876E-2</v>
      </c>
      <c r="F14" s="19">
        <v>-0.72588607889831447</v>
      </c>
      <c r="G14" s="19">
        <v>-3.2585322346720482</v>
      </c>
      <c r="H14" s="19">
        <v>2656.1637396523156</v>
      </c>
      <c r="I14" s="19">
        <v>16982.547260653278</v>
      </c>
      <c r="K14" s="20"/>
      <c r="L14" s="20"/>
    </row>
    <row r="15" spans="1:12" x14ac:dyDescent="0.3">
      <c r="A15" s="15" t="s">
        <v>11</v>
      </c>
      <c r="B15" s="19">
        <v>-8747.1792556506443</v>
      </c>
      <c r="C15" s="19">
        <v>-10966.055796139077</v>
      </c>
      <c r="D15" s="19">
        <v>-0.33524108860047508</v>
      </c>
      <c r="E15" s="19">
        <v>-0.46295965723800886</v>
      </c>
      <c r="F15" s="19">
        <v>-0.88396896495483845</v>
      </c>
      <c r="G15" s="19">
        <v>-7.9601480415596439</v>
      </c>
      <c r="H15" s="19">
        <v>-8745.9600455970904</v>
      </c>
      <c r="I15" s="19">
        <v>-10957.632688440281</v>
      </c>
      <c r="K15" s="20"/>
      <c r="L15" s="20"/>
    </row>
    <row r="16" spans="1:12" x14ac:dyDescent="0.3">
      <c r="A16" s="15" t="s">
        <v>12</v>
      </c>
      <c r="B16" s="19">
        <v>44437.378139413209</v>
      </c>
      <c r="C16" s="19">
        <v>91692.874487324007</v>
      </c>
      <c r="D16" s="19">
        <v>-3590.9414345942573</v>
      </c>
      <c r="E16" s="19">
        <v>-596.09830416722298</v>
      </c>
      <c r="F16" s="19">
        <v>5834.3070386074678</v>
      </c>
      <c r="G16" s="19">
        <v>11739.122600607654</v>
      </c>
      <c r="H16" s="19">
        <v>42194.012535400012</v>
      </c>
      <c r="I16" s="19">
        <v>80549.85019088359</v>
      </c>
      <c r="K16" s="20"/>
      <c r="L16" s="20"/>
    </row>
    <row r="17" spans="1:12" x14ac:dyDescent="0.3">
      <c r="A17" s="15" t="s">
        <v>13</v>
      </c>
      <c r="B17" s="19">
        <v>-7408.8497648211141</v>
      </c>
      <c r="C17" s="19">
        <v>-12659.999535979328</v>
      </c>
      <c r="D17" s="19">
        <v>-1522.0229399713853</v>
      </c>
      <c r="E17" s="19">
        <v>-765.30782533422405</v>
      </c>
      <c r="F17" s="19">
        <v>-1033.7086459535949</v>
      </c>
      <c r="G17" s="19">
        <v>-363.2011093890776</v>
      </c>
      <c r="H17" s="19">
        <v>-4853.1181788961349</v>
      </c>
      <c r="I17" s="19">
        <v>-11531.490601256028</v>
      </c>
      <c r="K17" s="20"/>
      <c r="L17" s="20"/>
    </row>
    <row r="18" spans="1:12" x14ac:dyDescent="0.3">
      <c r="A18" s="15" t="s">
        <v>14</v>
      </c>
      <c r="B18" s="19">
        <v>-2097.3552961495952</v>
      </c>
      <c r="C18" s="19">
        <v>-6570.2115183954411</v>
      </c>
      <c r="D18" s="19">
        <v>-74.978254750198957</v>
      </c>
      <c r="E18" s="19">
        <v>0</v>
      </c>
      <c r="F18" s="19">
        <v>-7.4132878878757982</v>
      </c>
      <c r="G18" s="19">
        <v>-21.383301693631374</v>
      </c>
      <c r="H18" s="19">
        <v>-2014.9637535115205</v>
      </c>
      <c r="I18" s="19">
        <v>-6548.8282167018097</v>
      </c>
      <c r="K18" s="20"/>
      <c r="L18" s="20"/>
    </row>
    <row r="19" spans="1:12" x14ac:dyDescent="0.3">
      <c r="A19" s="15" t="s">
        <v>15</v>
      </c>
      <c r="B19" s="19">
        <v>-12633.549827364031</v>
      </c>
      <c r="C19" s="19">
        <v>-14208.714425997114</v>
      </c>
      <c r="D19" s="19">
        <v>-2378.7695384537137</v>
      </c>
      <c r="E19" s="19">
        <v>-404.16345871009094</v>
      </c>
      <c r="F19" s="19">
        <v>-2189.0235833025581</v>
      </c>
      <c r="G19" s="19">
        <v>-2364.1933946620234</v>
      </c>
      <c r="H19" s="19">
        <v>-8065.7567056077605</v>
      </c>
      <c r="I19" s="19">
        <v>-11440.357572624998</v>
      </c>
      <c r="K19" s="20"/>
      <c r="L19" s="20"/>
    </row>
    <row r="20" spans="1:12" x14ac:dyDescent="0.3">
      <c r="A20" s="15" t="s">
        <v>16</v>
      </c>
      <c r="B20" s="19">
        <v>-115174.19869881892</v>
      </c>
      <c r="C20" s="19">
        <v>-106872.48848706268</v>
      </c>
      <c r="D20" s="19">
        <v>-877.05235460748042</v>
      </c>
      <c r="E20" s="19">
        <v>-243.27220023881475</v>
      </c>
      <c r="F20" s="19">
        <v>4410.6254764233163</v>
      </c>
      <c r="G20" s="19">
        <v>40162.912037274262</v>
      </c>
      <c r="H20" s="19">
        <v>-118707.77182063472</v>
      </c>
      <c r="I20" s="19">
        <v>-146792.12832409819</v>
      </c>
      <c r="K20" s="20"/>
      <c r="L20" s="20"/>
    </row>
    <row r="21" spans="1:12" x14ac:dyDescent="0.3">
      <c r="A21" s="15" t="s">
        <v>17</v>
      </c>
      <c r="B21" s="19">
        <v>506849.62135526945</v>
      </c>
      <c r="C21" s="19">
        <v>560123.2163980538</v>
      </c>
      <c r="D21" s="19">
        <v>43372.283785184118</v>
      </c>
      <c r="E21" s="19">
        <v>108866.41090548779</v>
      </c>
      <c r="F21" s="19">
        <v>109226.55309277214</v>
      </c>
      <c r="G21" s="19">
        <v>284435.15817245946</v>
      </c>
      <c r="H21" s="19">
        <v>354250.78447731328</v>
      </c>
      <c r="I21" s="19">
        <v>166821.64732010651</v>
      </c>
      <c r="K21" s="20"/>
      <c r="L21" s="20"/>
    </row>
    <row r="22" spans="1:12" x14ac:dyDescent="0.3">
      <c r="A22" s="15" t="s">
        <v>18</v>
      </c>
      <c r="B22" s="19">
        <v>7526.2370465568274</v>
      </c>
      <c r="C22" s="19">
        <v>-8494.4531930393587</v>
      </c>
      <c r="D22" s="19">
        <v>3.1697534500391935</v>
      </c>
      <c r="E22" s="19">
        <v>-0.69491246628605297</v>
      </c>
      <c r="F22" s="19">
        <v>61.842246368022003</v>
      </c>
      <c r="G22" s="19">
        <v>-45.203861227014002</v>
      </c>
      <c r="H22" s="19">
        <v>7461.2250467387676</v>
      </c>
      <c r="I22" s="19">
        <v>-8448.5544193460591</v>
      </c>
      <c r="K22" s="20"/>
      <c r="L22" s="20"/>
    </row>
    <row r="23" spans="1:12" x14ac:dyDescent="0.3">
      <c r="A23" s="15" t="s">
        <v>19</v>
      </c>
      <c r="B23" s="19">
        <v>-23313.058673672054</v>
      </c>
      <c r="C23" s="19">
        <v>-76368.069782647581</v>
      </c>
      <c r="D23" s="19">
        <v>-74.000589592539328</v>
      </c>
      <c r="E23" s="19">
        <v>6.6409597124341859</v>
      </c>
      <c r="F23" s="19">
        <v>300.97162621804875</v>
      </c>
      <c r="G23" s="19">
        <v>405.00445523016634</v>
      </c>
      <c r="H23" s="19">
        <v>-23540.02971029756</v>
      </c>
      <c r="I23" s="19">
        <v>-76779.71519759018</v>
      </c>
      <c r="K23" s="20"/>
      <c r="L23" s="20"/>
    </row>
    <row r="24" spans="1:12" x14ac:dyDescent="0.3">
      <c r="A24" s="15" t="s">
        <v>20</v>
      </c>
      <c r="B24" s="19">
        <v>-34270.484475510413</v>
      </c>
      <c r="C24" s="19">
        <v>-207522.35554994235</v>
      </c>
      <c r="D24" s="19">
        <v>-598.02769266662358</v>
      </c>
      <c r="E24" s="19">
        <v>122.88009720744249</v>
      </c>
      <c r="F24" s="19">
        <v>-16367.876469089279</v>
      </c>
      <c r="G24" s="19">
        <v>-16729.477662711513</v>
      </c>
      <c r="H24" s="19">
        <v>-17304.580313754515</v>
      </c>
      <c r="I24" s="19">
        <v>-190915.7579844383</v>
      </c>
      <c r="K24" s="20"/>
      <c r="L24" s="20"/>
    </row>
    <row r="25" spans="1:12" x14ac:dyDescent="0.3">
      <c r="A25" s="15" t="s">
        <v>21</v>
      </c>
      <c r="B25" s="19">
        <v>-13654.139371063937</v>
      </c>
      <c r="C25" s="19">
        <v>24182.469098717436</v>
      </c>
      <c r="D25" s="19">
        <v>-9941.8795433402247</v>
      </c>
      <c r="E25" s="19">
        <v>-2730.324382107367</v>
      </c>
      <c r="F25" s="19">
        <v>10694.195566746399</v>
      </c>
      <c r="G25" s="19">
        <v>14038.544400670224</v>
      </c>
      <c r="H25" s="19">
        <v>-14406.455394470111</v>
      </c>
      <c r="I25" s="19">
        <v>12874.249080154581</v>
      </c>
      <c r="K25" s="20"/>
      <c r="L25" s="20"/>
    </row>
    <row r="26" spans="1:12" x14ac:dyDescent="0.3">
      <c r="A26" s="15" t="s">
        <v>22</v>
      </c>
      <c r="B26" s="19">
        <v>-10177.881525831244</v>
      </c>
      <c r="C26" s="19">
        <v>-29753.261006394143</v>
      </c>
      <c r="D26" s="19">
        <v>-2.0131950073778881</v>
      </c>
      <c r="E26" s="19">
        <v>-7.2921434335048687</v>
      </c>
      <c r="F26" s="19">
        <v>-9475.3275334767095</v>
      </c>
      <c r="G26" s="19">
        <v>-22589.639185070155</v>
      </c>
      <c r="H26" s="19">
        <v>-700.54079734715651</v>
      </c>
      <c r="I26" s="19">
        <v>-7156.3296778904842</v>
      </c>
      <c r="K26" s="20"/>
      <c r="L26" s="20"/>
    </row>
    <row r="27" spans="1:12" x14ac:dyDescent="0.3">
      <c r="A27" s="15" t="s">
        <v>23</v>
      </c>
      <c r="B27" s="19">
        <v>-73092.131128753186</v>
      </c>
      <c r="C27" s="19">
        <v>54682.078973719326</v>
      </c>
      <c r="D27" s="19">
        <v>-6133.4058719899249</v>
      </c>
      <c r="E27" s="19">
        <v>-65.243011807090625</v>
      </c>
      <c r="F27" s="19">
        <v>2479.8752983440718</v>
      </c>
      <c r="G27" s="19">
        <v>-12021.426121088844</v>
      </c>
      <c r="H27" s="19">
        <v>-69438.600555107332</v>
      </c>
      <c r="I27" s="19">
        <v>66768.748106615269</v>
      </c>
      <c r="K27" s="20"/>
      <c r="L27" s="20"/>
    </row>
    <row r="28" spans="1:12" x14ac:dyDescent="0.3">
      <c r="A28" s="15" t="s">
        <v>24</v>
      </c>
      <c r="B28" s="19">
        <v>-704445.20475034765</v>
      </c>
      <c r="C28" s="19">
        <v>-422833.64008022979</v>
      </c>
      <c r="D28" s="19">
        <v>155506.41040207873</v>
      </c>
      <c r="E28" s="19">
        <v>-29329.722747359105</v>
      </c>
      <c r="F28" s="19">
        <v>696058.28957902663</v>
      </c>
      <c r="G28" s="19">
        <v>193823.74071006855</v>
      </c>
      <c r="H28" s="19">
        <v>-1556009.9047314532</v>
      </c>
      <c r="I28" s="19">
        <v>-587327.65804293926</v>
      </c>
      <c r="K28" s="20"/>
      <c r="L28" s="20"/>
    </row>
    <row r="29" spans="1:12" x14ac:dyDescent="0.3">
      <c r="A29" s="15" t="s">
        <v>25</v>
      </c>
      <c r="B29" s="19">
        <v>-12.966694031109746</v>
      </c>
      <c r="C29" s="19">
        <v>-211.18723822863583</v>
      </c>
      <c r="D29" s="19">
        <v>0</v>
      </c>
      <c r="E29" s="19">
        <v>0</v>
      </c>
      <c r="F29" s="19">
        <v>0</v>
      </c>
      <c r="G29" s="19">
        <v>-0.72356795648997951</v>
      </c>
      <c r="H29" s="19">
        <v>-12.966694031109746</v>
      </c>
      <c r="I29" s="19">
        <v>-210.46367027214586</v>
      </c>
      <c r="K29" s="20"/>
      <c r="L29" s="20"/>
    </row>
    <row r="30" spans="1:12" x14ac:dyDescent="0.3">
      <c r="A30" s="15" t="s">
        <v>26</v>
      </c>
      <c r="B30" s="19">
        <v>-1113.2473728799812</v>
      </c>
      <c r="C30" s="19">
        <v>-522.18883955458932</v>
      </c>
      <c r="D30" s="19">
        <v>-6.6984106941676984</v>
      </c>
      <c r="E30" s="19">
        <v>18.839531421172918</v>
      </c>
      <c r="F30" s="19">
        <v>-25.300344964521329</v>
      </c>
      <c r="G30" s="19">
        <v>-74.206474803808376</v>
      </c>
      <c r="H30" s="19">
        <v>-1081.2486172212923</v>
      </c>
      <c r="I30" s="19">
        <v>-466.82189617195388</v>
      </c>
      <c r="K30" s="20"/>
      <c r="L30" s="20"/>
    </row>
    <row r="31" spans="1:12" x14ac:dyDescent="0.3">
      <c r="A31" s="15" t="s">
        <v>27</v>
      </c>
      <c r="B31" s="19">
        <v>-1579.1115320382805</v>
      </c>
      <c r="C31" s="19">
        <v>866.51770401074828</v>
      </c>
      <c r="D31" s="19">
        <v>-170.10482462778185</v>
      </c>
      <c r="E31" s="19">
        <v>26.804650786653347</v>
      </c>
      <c r="F31" s="19">
        <v>-1347.9354018116771</v>
      </c>
      <c r="G31" s="19">
        <v>927.83530596631829</v>
      </c>
      <c r="H31" s="19">
        <v>-61.071305598821709</v>
      </c>
      <c r="I31" s="19">
        <v>-88.122252742221463</v>
      </c>
      <c r="K31" s="20"/>
      <c r="L31" s="20"/>
    </row>
    <row r="32" spans="1:12" x14ac:dyDescent="0.3">
      <c r="A32" s="15" t="s">
        <v>28</v>
      </c>
      <c r="B32" s="19">
        <v>-662.70916549695721</v>
      </c>
      <c r="C32" s="19">
        <v>13070.307683962914</v>
      </c>
      <c r="D32" s="19">
        <v>0</v>
      </c>
      <c r="E32" s="19">
        <v>-1.4697131975809803E-2</v>
      </c>
      <c r="F32" s="19">
        <v>-22.323722410694696</v>
      </c>
      <c r="G32" s="19">
        <v>-223.20512202968087</v>
      </c>
      <c r="H32" s="19">
        <v>-640.38544308626297</v>
      </c>
      <c r="I32" s="19">
        <v>13293.527503124569</v>
      </c>
      <c r="K32" s="20"/>
      <c r="L32" s="20"/>
    </row>
    <row r="33" spans="1:12" x14ac:dyDescent="0.3">
      <c r="A33" s="15" t="s">
        <v>29</v>
      </c>
      <c r="B33" s="19">
        <v>-478068.61922720354</v>
      </c>
      <c r="C33" s="19">
        <v>589677.77103529475</v>
      </c>
      <c r="D33" s="19">
        <v>-150458.85211221667</v>
      </c>
      <c r="E33" s="19">
        <v>37600.352545416696</v>
      </c>
      <c r="F33" s="19">
        <v>-245504.14790851949</v>
      </c>
      <c r="G33" s="19">
        <v>-35246.557357784041</v>
      </c>
      <c r="H33" s="19">
        <v>-82105.619206467425</v>
      </c>
      <c r="I33" s="19">
        <v>587323.97584766208</v>
      </c>
      <c r="K33" s="20"/>
      <c r="L33" s="20"/>
    </row>
    <row r="34" spans="1:12" x14ac:dyDescent="0.3">
      <c r="A34" s="15" t="s">
        <v>30</v>
      </c>
      <c r="B34" s="19">
        <v>-12509.022267264696</v>
      </c>
      <c r="C34" s="19">
        <v>-8565.7866431292641</v>
      </c>
      <c r="D34" s="19">
        <v>-17.353039241986345</v>
      </c>
      <c r="E34" s="19">
        <v>0</v>
      </c>
      <c r="F34" s="19">
        <v>-5692.3874795215606</v>
      </c>
      <c r="G34" s="19">
        <v>-1009.528450019029</v>
      </c>
      <c r="H34" s="19">
        <v>-6799.2817485011501</v>
      </c>
      <c r="I34" s="19">
        <v>-7556.2581931102359</v>
      </c>
      <c r="K34" s="20"/>
      <c r="L34" s="20"/>
    </row>
    <row r="35" spans="1:12" x14ac:dyDescent="0.3">
      <c r="A35" s="17" t="s">
        <v>31</v>
      </c>
      <c r="B35" s="19">
        <v>-12681.648817870584</v>
      </c>
      <c r="C35" s="19">
        <v>-132334.22534317011</v>
      </c>
      <c r="D35" s="19">
        <v>-77.788385636160115</v>
      </c>
      <c r="E35" s="19">
        <v>-144.58384292542971</v>
      </c>
      <c r="F35" s="19">
        <v>-2199.3567961879053</v>
      </c>
      <c r="G35" s="19">
        <v>-2694.7656218578122</v>
      </c>
      <c r="H35" s="19">
        <v>-10404.503636046516</v>
      </c>
      <c r="I35" s="19">
        <v>-129494.87587838687</v>
      </c>
      <c r="K35" s="20"/>
      <c r="L35" s="20"/>
    </row>
    <row r="36" spans="1:12" x14ac:dyDescent="0.3">
      <c r="A36" s="15" t="s">
        <v>32</v>
      </c>
      <c r="B36" s="19">
        <v>-2272.1467192224804</v>
      </c>
      <c r="C36" s="19">
        <v>-2475.4220762522932</v>
      </c>
      <c r="D36" s="19">
        <v>-13.364511418512032</v>
      </c>
      <c r="E36" s="19">
        <v>-8.6552394100526957</v>
      </c>
      <c r="F36" s="19">
        <v>-0.14793706235353385</v>
      </c>
      <c r="G36" s="19">
        <v>-9.1713259469144059</v>
      </c>
      <c r="H36" s="19">
        <v>-2258.6342707416147</v>
      </c>
      <c r="I36" s="19">
        <v>-2457.5955108953262</v>
      </c>
      <c r="K36" s="20"/>
      <c r="L36" s="20"/>
    </row>
    <row r="37" spans="1:12" x14ac:dyDescent="0.3">
      <c r="A37" s="15" t="s">
        <v>33</v>
      </c>
      <c r="B37" s="19">
        <v>254574.05737267621</v>
      </c>
      <c r="C37" s="19">
        <v>383645.04111147346</v>
      </c>
      <c r="D37" s="19">
        <v>-516.67153759197583</v>
      </c>
      <c r="E37" s="19">
        <v>346.40333156534439</v>
      </c>
      <c r="F37" s="19">
        <v>-11723.909283049823</v>
      </c>
      <c r="G37" s="19">
        <v>-11510.037074526786</v>
      </c>
      <c r="H37" s="19">
        <v>266814.63819331804</v>
      </c>
      <c r="I37" s="19">
        <v>394808.67485443503</v>
      </c>
      <c r="K37" s="20"/>
      <c r="L37" s="20"/>
    </row>
    <row r="38" spans="1:12" x14ac:dyDescent="0.3">
      <c r="A38" s="15" t="s">
        <v>34</v>
      </c>
      <c r="B38" s="19">
        <v>-4340.3848564870414</v>
      </c>
      <c r="C38" s="19">
        <v>-3755.141343334873</v>
      </c>
      <c r="D38" s="19">
        <v>-157.00546534336451</v>
      </c>
      <c r="E38" s="19">
        <v>-11.95500626347291</v>
      </c>
      <c r="F38" s="19">
        <v>-273.27176123117596</v>
      </c>
      <c r="G38" s="19">
        <v>-81.059647378548291</v>
      </c>
      <c r="H38" s="19">
        <v>-3910.1076299125011</v>
      </c>
      <c r="I38" s="19">
        <v>-3662.1266896928523</v>
      </c>
      <c r="K38" s="20"/>
      <c r="L38" s="20"/>
    </row>
    <row r="39" spans="1:12" x14ac:dyDescent="0.3">
      <c r="A39" s="15" t="s">
        <v>35</v>
      </c>
      <c r="B39" s="19">
        <v>6932.1952443151167</v>
      </c>
      <c r="C39" s="19">
        <v>6802.3042973675747</v>
      </c>
      <c r="D39" s="19">
        <v>-2877.7539351841688</v>
      </c>
      <c r="E39" s="19">
        <v>3223.4576017799609</v>
      </c>
      <c r="F39" s="19">
        <v>13465.751507422521</v>
      </c>
      <c r="G39" s="19">
        <v>11575.264996735732</v>
      </c>
      <c r="H39" s="19">
        <v>-3655.8023279232366</v>
      </c>
      <c r="I39" s="19">
        <v>-7996.41830114812</v>
      </c>
      <c r="K39" s="20"/>
      <c r="L39" s="20"/>
    </row>
    <row r="40" spans="1:12" x14ac:dyDescent="0.3">
      <c r="A40" s="15" t="s">
        <v>361</v>
      </c>
      <c r="B40" s="19">
        <v>-198222.35307605844</v>
      </c>
      <c r="C40" s="19">
        <v>-349991.51521574473</v>
      </c>
      <c r="D40" s="19">
        <v>-149624.91816298597</v>
      </c>
      <c r="E40" s="19">
        <v>-15119.127427785366</v>
      </c>
      <c r="F40" s="19">
        <v>-609135.62861481786</v>
      </c>
      <c r="G40" s="19">
        <v>-475457.61048307712</v>
      </c>
      <c r="H40" s="19">
        <v>560538.19370174513</v>
      </c>
      <c r="I40" s="19">
        <v>140585.22269511782</v>
      </c>
      <c r="K40" s="20"/>
      <c r="L40" s="20"/>
    </row>
    <row r="41" spans="1:12" x14ac:dyDescent="0.3">
      <c r="A41" s="15" t="s">
        <v>36</v>
      </c>
      <c r="B41" s="19">
        <v>542657.07041115977</v>
      </c>
      <c r="C41" s="19">
        <v>340578.50498485379</v>
      </c>
      <c r="D41" s="19">
        <v>-636.59733251064154</v>
      </c>
      <c r="E41" s="19">
        <v>-8757.7290306707837</v>
      </c>
      <c r="F41" s="19">
        <v>-90216.683011689602</v>
      </c>
      <c r="G41" s="19">
        <v>-11737.982020538388</v>
      </c>
      <c r="H41" s="19">
        <v>633510.35075535998</v>
      </c>
      <c r="I41" s="19">
        <v>361074.21603606292</v>
      </c>
      <c r="K41" s="20"/>
      <c r="L41" s="20"/>
    </row>
    <row r="42" spans="1:12" x14ac:dyDescent="0.3">
      <c r="A42" s="15" t="s">
        <v>37</v>
      </c>
      <c r="B42" s="19">
        <v>112056.58567674085</v>
      </c>
      <c r="C42" s="19">
        <v>-75692.904763212224</v>
      </c>
      <c r="D42" s="19">
        <v>553.30812031684331</v>
      </c>
      <c r="E42" s="19">
        <v>419.8262500953291</v>
      </c>
      <c r="F42" s="19">
        <v>5890.7425242568843</v>
      </c>
      <c r="G42" s="19">
        <v>11180.019410731047</v>
      </c>
      <c r="H42" s="19">
        <v>105612.53503216713</v>
      </c>
      <c r="I42" s="19">
        <v>-87292.75042403859</v>
      </c>
      <c r="K42" s="20"/>
      <c r="L42" s="20"/>
    </row>
    <row r="43" spans="1:12" x14ac:dyDescent="0.3">
      <c r="A43" s="15" t="s">
        <v>38</v>
      </c>
      <c r="B43" s="19">
        <v>-11058.471150565885</v>
      </c>
      <c r="C43" s="19">
        <v>-20755.272929688319</v>
      </c>
      <c r="D43" s="19">
        <v>-9.0687610198598612E-2</v>
      </c>
      <c r="E43" s="19">
        <v>-0.6771075589488128</v>
      </c>
      <c r="F43" s="19">
        <v>-55.949892499340308</v>
      </c>
      <c r="G43" s="19">
        <v>-939.12657290264326</v>
      </c>
      <c r="H43" s="19">
        <v>-11002.430570456349</v>
      </c>
      <c r="I43" s="19">
        <v>-19815.469249226724</v>
      </c>
      <c r="K43" s="20"/>
      <c r="L43" s="20"/>
    </row>
    <row r="44" spans="1:12" x14ac:dyDescent="0.3">
      <c r="A44" s="15" t="s">
        <v>39</v>
      </c>
      <c r="B44" s="19">
        <v>500681.36789336801</v>
      </c>
      <c r="C44" s="19">
        <v>-41166.083039799414</v>
      </c>
      <c r="D44" s="19">
        <v>778471.25576331629</v>
      </c>
      <c r="E44" s="19">
        <v>197962.01983915947</v>
      </c>
      <c r="F44" s="19">
        <v>-383574.95634161768</v>
      </c>
      <c r="G44" s="19">
        <v>-332172.23561066861</v>
      </c>
      <c r="H44" s="19">
        <v>105785.06847166957</v>
      </c>
      <c r="I44" s="19">
        <v>93044.132731709746</v>
      </c>
      <c r="K44" s="20"/>
      <c r="L44" s="20"/>
    </row>
    <row r="45" spans="1:12" x14ac:dyDescent="0.3">
      <c r="A45" s="15" t="s">
        <v>40</v>
      </c>
      <c r="B45" s="19">
        <v>-65580.866941142725</v>
      </c>
      <c r="C45" s="19">
        <v>-20016.654443058265</v>
      </c>
      <c r="D45" s="19">
        <v>-1.4350323510989045</v>
      </c>
      <c r="E45" s="19">
        <v>-5.8327335395855506</v>
      </c>
      <c r="F45" s="19">
        <v>128.48652189248526</v>
      </c>
      <c r="G45" s="19">
        <v>280.89969535495061</v>
      </c>
      <c r="H45" s="19">
        <v>-65707.918430684105</v>
      </c>
      <c r="I45" s="19">
        <v>-20291.721404873628</v>
      </c>
      <c r="K45" s="20"/>
      <c r="L45" s="20"/>
    </row>
    <row r="46" spans="1:12" x14ac:dyDescent="0.3">
      <c r="A46" s="15" t="s">
        <v>41</v>
      </c>
      <c r="B46" s="19">
        <v>-12374.502554112596</v>
      </c>
      <c r="C46" s="19">
        <v>-14929.891345498057</v>
      </c>
      <c r="D46" s="19">
        <v>-1197.1810808353121</v>
      </c>
      <c r="E46" s="19">
        <v>-46.772970984903623</v>
      </c>
      <c r="F46" s="19">
        <v>11575.413910717292</v>
      </c>
      <c r="G46" s="19">
        <v>11033.527622606069</v>
      </c>
      <c r="H46" s="19">
        <v>-22752.735383994575</v>
      </c>
      <c r="I46" s="19">
        <v>-25916.64599711922</v>
      </c>
      <c r="K46" s="20"/>
      <c r="L46" s="20"/>
    </row>
    <row r="47" spans="1:12" x14ac:dyDescent="0.3">
      <c r="A47" s="15" t="s">
        <v>42</v>
      </c>
      <c r="B47" s="19">
        <v>-6416.612077640777</v>
      </c>
      <c r="C47" s="19">
        <v>806776.00963864732</v>
      </c>
      <c r="D47" s="19">
        <v>-45698.068074710201</v>
      </c>
      <c r="E47" s="19">
        <v>-883.35864747915184</v>
      </c>
      <c r="F47" s="19">
        <v>73372.750787902973</v>
      </c>
      <c r="G47" s="19">
        <v>352529.27321637969</v>
      </c>
      <c r="H47" s="19">
        <v>-34091.294790833555</v>
      </c>
      <c r="I47" s="19">
        <v>455130.09506974666</v>
      </c>
      <c r="K47" s="20"/>
      <c r="L47" s="20"/>
    </row>
    <row r="48" spans="1:12" x14ac:dyDescent="0.3">
      <c r="A48" s="15" t="s">
        <v>43</v>
      </c>
      <c r="B48" s="19">
        <v>-18477.581446929282</v>
      </c>
      <c r="C48" s="19">
        <v>-9068.9802702760699</v>
      </c>
      <c r="D48" s="19">
        <v>-22.819007644856121</v>
      </c>
      <c r="E48" s="19">
        <v>-13.335317816964332</v>
      </c>
      <c r="F48" s="19">
        <v>220.17527866613506</v>
      </c>
      <c r="G48" s="19">
        <v>635.20273964574176</v>
      </c>
      <c r="H48" s="19">
        <v>-18674.937717950561</v>
      </c>
      <c r="I48" s="19">
        <v>-9690.8476921048477</v>
      </c>
      <c r="K48" s="20"/>
      <c r="L48" s="20"/>
    </row>
    <row r="49" spans="1:12" x14ac:dyDescent="0.3">
      <c r="A49" s="15" t="s">
        <v>44</v>
      </c>
      <c r="B49" s="19">
        <v>6911.1483672247959</v>
      </c>
      <c r="C49" s="19">
        <v>58679.686884858267</v>
      </c>
      <c r="D49" s="19">
        <v>4.6626020667659956E-3</v>
      </c>
      <c r="E49" s="19">
        <v>3.6928548243582475</v>
      </c>
      <c r="F49" s="19">
        <v>350.04289472981651</v>
      </c>
      <c r="G49" s="19">
        <v>185.50337280836163</v>
      </c>
      <c r="H49" s="19">
        <v>6561.1008098929124</v>
      </c>
      <c r="I49" s="19">
        <v>58490.490657225557</v>
      </c>
      <c r="K49" s="20"/>
      <c r="L49" s="20"/>
    </row>
    <row r="50" spans="1:12" x14ac:dyDescent="0.3">
      <c r="A50" s="15" t="s">
        <v>45</v>
      </c>
      <c r="B50" s="19">
        <v>-15001.856143383979</v>
      </c>
      <c r="C50" s="19">
        <v>-42637.818741766845</v>
      </c>
      <c r="D50" s="19">
        <v>35.73297816205411</v>
      </c>
      <c r="E50" s="19">
        <v>-14.665311348979273</v>
      </c>
      <c r="F50" s="19">
        <v>-116.87405663330287</v>
      </c>
      <c r="G50" s="19">
        <v>-739.4619982486422</v>
      </c>
      <c r="H50" s="19">
        <v>-14920.715064912729</v>
      </c>
      <c r="I50" s="19">
        <v>-41883.691432169224</v>
      </c>
      <c r="K50" s="20"/>
      <c r="L50" s="20"/>
    </row>
    <row r="51" spans="1:12" x14ac:dyDescent="0.3">
      <c r="A51" s="15" t="s">
        <v>46</v>
      </c>
      <c r="B51" s="19">
        <v>-5062.6426943746665</v>
      </c>
      <c r="C51" s="19">
        <v>-48974.508973973832</v>
      </c>
      <c r="D51" s="19">
        <v>-13.30921455517349</v>
      </c>
      <c r="E51" s="19">
        <v>-43.701308873248465</v>
      </c>
      <c r="F51" s="19">
        <v>228.72791499796131</v>
      </c>
      <c r="G51" s="19">
        <v>-404.04178302906519</v>
      </c>
      <c r="H51" s="19">
        <v>-5278.0613948174541</v>
      </c>
      <c r="I51" s="19">
        <v>-48526.765882071522</v>
      </c>
      <c r="K51" s="20"/>
      <c r="L51" s="20"/>
    </row>
    <row r="52" spans="1:12" x14ac:dyDescent="0.3">
      <c r="A52" s="15" t="s">
        <v>47</v>
      </c>
      <c r="B52" s="19">
        <v>-59778.549253189849</v>
      </c>
      <c r="C52" s="19">
        <v>163132.83489589821</v>
      </c>
      <c r="D52" s="19">
        <v>-295.83837982694041</v>
      </c>
      <c r="E52" s="19">
        <v>-1444.3451223668212</v>
      </c>
      <c r="F52" s="19">
        <v>-7650.7824782846728</v>
      </c>
      <c r="G52" s="19">
        <v>-70352.219594954528</v>
      </c>
      <c r="H52" s="19">
        <v>-51831.928395078241</v>
      </c>
      <c r="I52" s="19">
        <v>234929.39961321958</v>
      </c>
      <c r="K52" s="20"/>
      <c r="L52" s="20"/>
    </row>
    <row r="53" spans="1:12" x14ac:dyDescent="0.3">
      <c r="A53" s="15" t="s">
        <v>48</v>
      </c>
      <c r="B53" s="19">
        <v>-46904.862011981117</v>
      </c>
      <c r="C53" s="19">
        <v>-557482.41078477458</v>
      </c>
      <c r="D53" s="19">
        <v>11.513481977536827</v>
      </c>
      <c r="E53" s="19">
        <v>13.869450430137436</v>
      </c>
      <c r="F53" s="19">
        <v>-1761.5943917824952</v>
      </c>
      <c r="G53" s="19">
        <v>-1557.1490519153667</v>
      </c>
      <c r="H53" s="19">
        <v>-45154.781102176159</v>
      </c>
      <c r="I53" s="19">
        <v>-555939.13118328934</v>
      </c>
      <c r="K53" s="20"/>
      <c r="L53" s="20"/>
    </row>
    <row r="54" spans="1:12" x14ac:dyDescent="0.3">
      <c r="A54" s="15" t="s">
        <v>49</v>
      </c>
      <c r="B54" s="19">
        <v>-515755.42652959691</v>
      </c>
      <c r="C54" s="19">
        <v>-145371.21645885505</v>
      </c>
      <c r="D54" s="19">
        <v>-12818.998541672414</v>
      </c>
      <c r="E54" s="19">
        <v>-3654.1314448420389</v>
      </c>
      <c r="F54" s="19">
        <v>20396.513277595048</v>
      </c>
      <c r="G54" s="19">
        <v>54272.645795336532</v>
      </c>
      <c r="H54" s="19">
        <v>-523332.94126551953</v>
      </c>
      <c r="I54" s="19">
        <v>-195989.73080934954</v>
      </c>
      <c r="K54" s="20"/>
      <c r="L54" s="20"/>
    </row>
    <row r="55" spans="1:12" x14ac:dyDescent="0.3">
      <c r="A55" s="15" t="s">
        <v>50</v>
      </c>
      <c r="B55" s="19">
        <v>-782209.85048160842</v>
      </c>
      <c r="C55" s="19">
        <v>-1582208.0448915749</v>
      </c>
      <c r="D55" s="19">
        <v>128476.0155877059</v>
      </c>
      <c r="E55" s="19">
        <v>176110.00607985622</v>
      </c>
      <c r="F55" s="19">
        <v>-245171.57705413745</v>
      </c>
      <c r="G55" s="19">
        <v>94046.211148334201</v>
      </c>
      <c r="H55" s="19">
        <v>-665514.28901517694</v>
      </c>
      <c r="I55" s="19">
        <v>-1852364.2621197654</v>
      </c>
      <c r="K55" s="20"/>
      <c r="L55" s="20"/>
    </row>
    <row r="56" spans="1:12" x14ac:dyDescent="0.3">
      <c r="A56" s="15" t="s">
        <v>229</v>
      </c>
      <c r="B56" s="19">
        <v>-38483.576238177797</v>
      </c>
      <c r="C56" s="19">
        <v>1610445.3785525686</v>
      </c>
      <c r="D56" s="19">
        <v>-132.71017121953832</v>
      </c>
      <c r="E56" s="19">
        <v>-642.84906495542077</v>
      </c>
      <c r="F56" s="19">
        <v>-5065.1148339140327</v>
      </c>
      <c r="G56" s="19">
        <v>-45586.911048329326</v>
      </c>
      <c r="H56" s="19">
        <v>-33285.751233044226</v>
      </c>
      <c r="I56" s="19">
        <v>1656675.1386658535</v>
      </c>
      <c r="K56" s="20"/>
      <c r="L56" s="20"/>
    </row>
    <row r="57" spans="1:12" x14ac:dyDescent="0.3">
      <c r="A57" s="15" t="s">
        <v>51</v>
      </c>
      <c r="B57" s="19">
        <v>-446307.66518249427</v>
      </c>
      <c r="C57" s="19">
        <v>-625401.8382967785</v>
      </c>
      <c r="D57" s="19">
        <v>-454.36055774377519</v>
      </c>
      <c r="E57" s="19">
        <v>-14787.289655797344</v>
      </c>
      <c r="F57" s="19">
        <v>-24416.782461308612</v>
      </c>
      <c r="G57" s="19">
        <v>-64083.619386850914</v>
      </c>
      <c r="H57" s="19">
        <v>-421436.52216344187</v>
      </c>
      <c r="I57" s="19">
        <v>-546530.92925413023</v>
      </c>
      <c r="K57" s="20"/>
      <c r="L57" s="20"/>
    </row>
    <row r="60" spans="1:12" x14ac:dyDescent="0.3">
      <c r="A60" s="6" t="s">
        <v>350</v>
      </c>
    </row>
    <row r="61" spans="1:12" x14ac:dyDescent="0.3">
      <c r="A61" s="6" t="s">
        <v>85</v>
      </c>
    </row>
    <row r="62" spans="1:12" x14ac:dyDescent="0.3">
      <c r="A62" s="1" t="s">
        <v>84</v>
      </c>
      <c r="B62" s="12" t="s">
        <v>76</v>
      </c>
      <c r="C62" s="12" t="s">
        <v>77</v>
      </c>
      <c r="D62" s="12" t="s">
        <v>78</v>
      </c>
      <c r="E62" s="12" t="s">
        <v>79</v>
      </c>
      <c r="F62" s="12" t="s">
        <v>80</v>
      </c>
      <c r="G62" s="12" t="s">
        <v>81</v>
      </c>
      <c r="H62" s="12" t="s">
        <v>82</v>
      </c>
      <c r="I62" s="12" t="s">
        <v>83</v>
      </c>
    </row>
    <row r="63" spans="1:12" x14ac:dyDescent="0.3">
      <c r="A63" s="12" t="s">
        <v>62</v>
      </c>
      <c r="B63" s="19">
        <v>-77303.747257170937</v>
      </c>
      <c r="C63" s="19">
        <v>-92511.22057674898</v>
      </c>
      <c r="D63" s="19">
        <v>-5533.5200973780175</v>
      </c>
      <c r="E63" s="19">
        <v>-946.51273862135349</v>
      </c>
      <c r="F63" s="19">
        <v>673.89812436668421</v>
      </c>
      <c r="G63" s="19">
        <v>392.48407638442109</v>
      </c>
      <c r="H63" s="19">
        <v>-72444.125284159614</v>
      </c>
      <c r="I63" s="19">
        <v>-91957.191914512063</v>
      </c>
      <c r="K63" s="20"/>
      <c r="L63" s="20"/>
    </row>
    <row r="64" spans="1:12" x14ac:dyDescent="0.3">
      <c r="A64" s="12" t="s">
        <v>63</v>
      </c>
      <c r="B64" s="19">
        <v>34985.471937934402</v>
      </c>
      <c r="C64" s="19">
        <v>344967.26326374244</v>
      </c>
      <c r="D64" s="19">
        <v>8966.034493239189</v>
      </c>
      <c r="E64" s="19">
        <v>107007.73021772725</v>
      </c>
      <c r="F64" s="19">
        <v>109766.49523883517</v>
      </c>
      <c r="G64" s="19">
        <v>319481.82490781113</v>
      </c>
      <c r="H64" s="19">
        <v>-83747.057794137392</v>
      </c>
      <c r="I64" s="19">
        <v>-81522.291861794889</v>
      </c>
      <c r="K64" s="20"/>
      <c r="L64" s="20"/>
    </row>
    <row r="65" spans="1:12" x14ac:dyDescent="0.3">
      <c r="A65" s="12" t="s">
        <v>65</v>
      </c>
      <c r="B65" s="19">
        <v>-137777.75164902001</v>
      </c>
      <c r="C65" s="19">
        <v>2766082.4946173537</v>
      </c>
      <c r="D65" s="19">
        <v>-207765.52833357538</v>
      </c>
      <c r="E65" s="19">
        <v>23269.63324217288</v>
      </c>
      <c r="F65" s="19">
        <v>-282510.01780539186</v>
      </c>
      <c r="G65" s="19">
        <v>185204.42404665821</v>
      </c>
      <c r="H65" s="19">
        <v>352497.79448994686</v>
      </c>
      <c r="I65" s="19">
        <v>2557608.4373285221</v>
      </c>
      <c r="K65" s="20"/>
      <c r="L65" s="20"/>
    </row>
    <row r="66" spans="1:12" x14ac:dyDescent="0.3">
      <c r="A66" s="12" t="s">
        <v>64</v>
      </c>
      <c r="B66" s="19">
        <v>-824081.81677570858</v>
      </c>
      <c r="C66" s="19">
        <v>-1610108.2569232741</v>
      </c>
      <c r="D66" s="19">
        <v>128350.95431737717</v>
      </c>
      <c r="E66" s="19">
        <v>175949.13807354067</v>
      </c>
      <c r="F66" s="19">
        <v>-250402.41493325276</v>
      </c>
      <c r="G66" s="19">
        <v>90620.473867989203</v>
      </c>
      <c r="H66" s="19">
        <v>-702030.35615983303</v>
      </c>
      <c r="I66" s="19">
        <v>-1876677.8688648043</v>
      </c>
      <c r="K66" s="20"/>
      <c r="L66" s="20"/>
    </row>
    <row r="67" spans="1:12" x14ac:dyDescent="0.3">
      <c r="A67" s="12" t="s">
        <v>59</v>
      </c>
      <c r="B67" s="19">
        <v>1450485.5089264596</v>
      </c>
      <c r="C67" s="19">
        <v>-783028.44208429614</v>
      </c>
      <c r="D67" s="19">
        <v>76436.420178080909</v>
      </c>
      <c r="E67" s="19">
        <v>-290492.69913902221</v>
      </c>
      <c r="F67" s="19">
        <v>446888.82183675165</v>
      </c>
      <c r="G67" s="19">
        <v>-531615.58751199243</v>
      </c>
      <c r="H67" s="19">
        <v>927160.26691162493</v>
      </c>
      <c r="I67" s="19">
        <v>39079.844566719141</v>
      </c>
      <c r="K67" s="20"/>
      <c r="L67" s="20"/>
    </row>
    <row r="68" spans="1:12" x14ac:dyDescent="0.3">
      <c r="A68" s="12" t="s">
        <v>60</v>
      </c>
      <c r="B68" s="19">
        <v>-446307.66518249433</v>
      </c>
      <c r="C68" s="19">
        <v>-625401.8382967785</v>
      </c>
      <c r="D68" s="19">
        <v>-454.36055774377382</v>
      </c>
      <c r="E68" s="19">
        <v>-14787.289655797344</v>
      </c>
      <c r="F68" s="19">
        <v>-24416.782461308612</v>
      </c>
      <c r="G68" s="19">
        <v>-64083.6193868509</v>
      </c>
      <c r="H68" s="19">
        <v>-421436.52216344187</v>
      </c>
      <c r="I68" s="19">
        <v>-546530.92925413023</v>
      </c>
      <c r="K68" s="20"/>
      <c r="L68" s="20"/>
    </row>
  </sheetData>
  <phoneticPr fontId="2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L74"/>
  <sheetViews>
    <sheetView workbookViewId="0">
      <selection activeCell="A61" sqref="A61"/>
    </sheetView>
  </sheetViews>
  <sheetFormatPr defaultRowHeight="14" x14ac:dyDescent="0.3"/>
  <cols>
    <col min="2" max="2" width="14.5" customWidth="1"/>
    <col min="3" max="3" width="16.4140625" customWidth="1"/>
    <col min="4" max="4" width="17.4140625" customWidth="1"/>
    <col min="5" max="5" width="17.5" customWidth="1"/>
    <col min="6" max="6" width="16.75" customWidth="1"/>
    <col min="7" max="7" width="16.9140625" customWidth="1"/>
    <col min="8" max="9" width="15.1640625" customWidth="1"/>
  </cols>
  <sheetData>
    <row r="1" spans="1:12" x14ac:dyDescent="0.3">
      <c r="A1" s="7" t="s">
        <v>351</v>
      </c>
    </row>
    <row r="2" spans="1:12" x14ac:dyDescent="0.3">
      <c r="A2" s="6" t="s">
        <v>85</v>
      </c>
    </row>
    <row r="3" spans="1:12" x14ac:dyDescent="0.3">
      <c r="A3" s="1" t="s">
        <v>67</v>
      </c>
      <c r="B3" s="12" t="s">
        <v>76</v>
      </c>
      <c r="C3" s="12" t="s">
        <v>77</v>
      </c>
      <c r="D3" s="12" t="s">
        <v>78</v>
      </c>
      <c r="E3" s="12" t="s">
        <v>79</v>
      </c>
      <c r="F3" s="12" t="s">
        <v>80</v>
      </c>
      <c r="G3" s="12" t="s">
        <v>81</v>
      </c>
      <c r="H3" s="12" t="s">
        <v>82</v>
      </c>
      <c r="I3" s="12" t="s">
        <v>83</v>
      </c>
    </row>
    <row r="4" spans="1:12" x14ac:dyDescent="0.3">
      <c r="A4" s="15" t="s">
        <v>1</v>
      </c>
      <c r="B4" s="19">
        <v>-886335.48600972944</v>
      </c>
      <c r="C4" s="19">
        <v>-476065.00287697325</v>
      </c>
      <c r="D4" s="19">
        <v>-63715.612006323216</v>
      </c>
      <c r="E4" s="19">
        <v>-7115.8531496647101</v>
      </c>
      <c r="F4" s="19">
        <v>2678.6174297450571</v>
      </c>
      <c r="G4" s="19">
        <v>1279.8713724119043</v>
      </c>
      <c r="H4" s="19">
        <v>-825298.4914331513</v>
      </c>
      <c r="I4" s="19">
        <v>-470229.0210997205</v>
      </c>
      <c r="K4" s="27"/>
      <c r="L4" s="27"/>
    </row>
    <row r="5" spans="1:12" x14ac:dyDescent="0.3">
      <c r="A5" s="15" t="s">
        <v>2</v>
      </c>
      <c r="B5" s="19">
        <v>-309521.40612147021</v>
      </c>
      <c r="C5" s="19">
        <v>-372139.96532511571</v>
      </c>
      <c r="D5" s="19">
        <v>-1363.5902569170617</v>
      </c>
      <c r="E5" s="19">
        <v>-557.00799033107421</v>
      </c>
      <c r="F5" s="19">
        <v>-242709.99876718811</v>
      </c>
      <c r="G5" s="19">
        <v>-345093.41262263292</v>
      </c>
      <c r="H5" s="19">
        <v>-65447.817097365041</v>
      </c>
      <c r="I5" s="19">
        <v>-26489.544712151808</v>
      </c>
      <c r="K5" s="27"/>
      <c r="L5" s="27"/>
    </row>
    <row r="6" spans="1:12" x14ac:dyDescent="0.3">
      <c r="A6" s="15" t="s">
        <v>3</v>
      </c>
      <c r="B6" s="19">
        <v>-51251.910782490158</v>
      </c>
      <c r="C6" s="19">
        <v>-484852.4208484143</v>
      </c>
      <c r="D6" s="19">
        <v>-31680.342093180534</v>
      </c>
      <c r="E6" s="19">
        <v>201.47269654377573</v>
      </c>
      <c r="F6" s="19">
        <v>-11202.655254728539</v>
      </c>
      <c r="G6" s="19">
        <v>35360.130562241844</v>
      </c>
      <c r="H6" s="19">
        <v>-8368.9134345811326</v>
      </c>
      <c r="I6" s="19">
        <v>-520414.02410719992</v>
      </c>
      <c r="K6" s="27"/>
      <c r="L6" s="27"/>
    </row>
    <row r="7" spans="1:12" x14ac:dyDescent="0.3">
      <c r="A7" s="15" t="s">
        <v>4</v>
      </c>
      <c r="B7" s="19">
        <v>-89130.484651188322</v>
      </c>
      <c r="C7" s="19">
        <v>-236065.64992428437</v>
      </c>
      <c r="D7" s="19">
        <v>-316.16571346946057</v>
      </c>
      <c r="E7" s="19">
        <v>-37.612359791805943</v>
      </c>
      <c r="F7" s="19">
        <v>-7341.3511233291956</v>
      </c>
      <c r="G7" s="19">
        <v>-600.79204898726732</v>
      </c>
      <c r="H7" s="19">
        <v>-81472.96781438966</v>
      </c>
      <c r="I7" s="19">
        <v>-235427.24551550529</v>
      </c>
      <c r="K7" s="27"/>
      <c r="L7" s="27"/>
    </row>
    <row r="8" spans="1:12" x14ac:dyDescent="0.3">
      <c r="A8" s="15" t="s">
        <v>5</v>
      </c>
      <c r="B8" s="19">
        <v>-343.82287021955898</v>
      </c>
      <c r="C8" s="19">
        <v>-891.01086893029481</v>
      </c>
      <c r="D8" s="19">
        <v>-0.10369911785502191</v>
      </c>
      <c r="E8" s="19">
        <v>-0.36300236360563509</v>
      </c>
      <c r="F8" s="19">
        <v>-51.800617309396671</v>
      </c>
      <c r="G8" s="19">
        <v>-804.68201295543315</v>
      </c>
      <c r="H8" s="19">
        <v>-291.91855379230731</v>
      </c>
      <c r="I8" s="19">
        <v>-85.965853611256009</v>
      </c>
      <c r="K8" s="27"/>
      <c r="L8" s="27"/>
    </row>
    <row r="9" spans="1:12" x14ac:dyDescent="0.3">
      <c r="A9" s="15" t="s">
        <v>6</v>
      </c>
      <c r="B9" s="19">
        <v>-20959.715450553413</v>
      </c>
      <c r="C9" s="19">
        <v>-25693.395302314195</v>
      </c>
      <c r="D9" s="19">
        <v>24.23485680856831</v>
      </c>
      <c r="E9" s="19">
        <v>100.34261615845966</v>
      </c>
      <c r="F9" s="19">
        <v>-1976.4555243576986</v>
      </c>
      <c r="G9" s="19">
        <v>-60.506235258892922</v>
      </c>
      <c r="H9" s="19">
        <v>-19007.494783004284</v>
      </c>
      <c r="I9" s="19">
        <v>-25733.231683213759</v>
      </c>
      <c r="K9" s="27"/>
      <c r="L9" s="27"/>
    </row>
    <row r="10" spans="1:12" x14ac:dyDescent="0.3">
      <c r="A10" s="15" t="s">
        <v>7</v>
      </c>
      <c r="B10" s="19">
        <v>-4223.4442553817253</v>
      </c>
      <c r="C10" s="19">
        <v>-4450.1676745269151</v>
      </c>
      <c r="D10" s="19">
        <v>-18.175173290837222</v>
      </c>
      <c r="E10" s="19">
        <v>-0.57303649250501298</v>
      </c>
      <c r="F10" s="19">
        <v>0</v>
      </c>
      <c r="G10" s="19">
        <v>0</v>
      </c>
      <c r="H10" s="19">
        <v>-4205.2690820908883</v>
      </c>
      <c r="I10" s="19">
        <v>-4449.5946380344103</v>
      </c>
      <c r="K10" s="27"/>
      <c r="L10" s="27"/>
    </row>
    <row r="11" spans="1:12" x14ac:dyDescent="0.3">
      <c r="A11" s="17" t="s">
        <v>8</v>
      </c>
      <c r="B11" s="19">
        <v>-376506.75579851586</v>
      </c>
      <c r="C11" s="19">
        <v>584096.34577403637</v>
      </c>
      <c r="D11" s="19">
        <v>-100.77973392358813</v>
      </c>
      <c r="E11" s="19">
        <v>-49.596305295864454</v>
      </c>
      <c r="F11" s="19">
        <v>-16006.073312692819</v>
      </c>
      <c r="G11" s="19">
        <v>-3538.528255380701</v>
      </c>
      <c r="H11" s="19">
        <v>-360399.90275189956</v>
      </c>
      <c r="I11" s="19">
        <v>587684.47033471288</v>
      </c>
      <c r="K11" s="27"/>
      <c r="L11" s="27"/>
    </row>
    <row r="12" spans="1:12" x14ac:dyDescent="0.3">
      <c r="A12" s="18" t="s">
        <v>9</v>
      </c>
      <c r="B12" s="19">
        <v>25351314.545275334</v>
      </c>
      <c r="C12" s="19">
        <v>2297834.0257383864</v>
      </c>
      <c r="D12" s="19">
        <v>-6880806.0751208486</v>
      </c>
      <c r="E12" s="19">
        <v>-2335348.8641608474</v>
      </c>
      <c r="F12" s="19">
        <v>9269146.7818478178</v>
      </c>
      <c r="G12" s="19">
        <v>999696.50013122219</v>
      </c>
      <c r="H12" s="19">
        <v>22962973.83854837</v>
      </c>
      <c r="I12" s="19">
        <v>3633486.3897680114</v>
      </c>
      <c r="K12" s="27"/>
      <c r="L12" s="27"/>
    </row>
    <row r="13" spans="1:12" x14ac:dyDescent="0.3">
      <c r="A13" s="15" t="s">
        <v>360</v>
      </c>
      <c r="B13" s="19">
        <v>-1589099.7234619195</v>
      </c>
      <c r="C13" s="19">
        <v>-333698.10507474077</v>
      </c>
      <c r="D13" s="19">
        <v>-251104.63232057175</v>
      </c>
      <c r="E13" s="19">
        <v>-56474.83865598675</v>
      </c>
      <c r="F13" s="19">
        <v>-272077.6216336987</v>
      </c>
      <c r="G13" s="19">
        <v>-77870.959115400605</v>
      </c>
      <c r="H13" s="19">
        <v>-1065917.4695076491</v>
      </c>
      <c r="I13" s="19">
        <v>-199352.30730335339</v>
      </c>
      <c r="K13" s="27"/>
      <c r="L13" s="27"/>
    </row>
    <row r="14" spans="1:12" x14ac:dyDescent="0.3">
      <c r="A14" s="15" t="s">
        <v>10</v>
      </c>
      <c r="B14" s="19">
        <v>6133.5200807587426</v>
      </c>
      <c r="C14" s="19">
        <v>70952.145966889482</v>
      </c>
      <c r="D14" s="19">
        <v>-3.4477376393001946</v>
      </c>
      <c r="E14" s="19">
        <v>-0.20505813576062687</v>
      </c>
      <c r="F14" s="19">
        <v>-5.7008780841458284</v>
      </c>
      <c r="G14" s="19">
        <v>-18.32225718936391</v>
      </c>
      <c r="H14" s="19">
        <v>6142.6686964821893</v>
      </c>
      <c r="I14" s="19">
        <v>70970.673282214615</v>
      </c>
      <c r="K14" s="27"/>
      <c r="L14" s="27"/>
    </row>
    <row r="15" spans="1:12" x14ac:dyDescent="0.3">
      <c r="A15" s="15" t="s">
        <v>11</v>
      </c>
      <c r="B15" s="19">
        <v>-39506.334847624465</v>
      </c>
      <c r="C15" s="19">
        <v>-45804.221243693268</v>
      </c>
      <c r="D15" s="19">
        <v>-1.8184901828016822</v>
      </c>
      <c r="E15" s="19">
        <v>-2.5112899950157184</v>
      </c>
      <c r="F15" s="19">
        <v>-4.9704301068387089</v>
      </c>
      <c r="G15" s="19">
        <v>-44.758765351770691</v>
      </c>
      <c r="H15" s="19">
        <v>-39499.545927334824</v>
      </c>
      <c r="I15" s="19">
        <v>-45756.951188346487</v>
      </c>
      <c r="K15" s="27"/>
      <c r="L15" s="27"/>
    </row>
    <row r="16" spans="1:12" x14ac:dyDescent="0.3">
      <c r="A16" s="15" t="s">
        <v>12</v>
      </c>
      <c r="B16" s="19">
        <v>100765.71043503698</v>
      </c>
      <c r="C16" s="19">
        <v>389412.01829699549</v>
      </c>
      <c r="D16" s="19">
        <v>-23910.818283266148</v>
      </c>
      <c r="E16" s="19">
        <v>-3121.7200028245975</v>
      </c>
      <c r="F16" s="19">
        <v>32687.286990776571</v>
      </c>
      <c r="G16" s="19">
        <v>66259.841776137007</v>
      </c>
      <c r="H16" s="19">
        <v>91989.241727526532</v>
      </c>
      <c r="I16" s="19">
        <v>326273.8965236831</v>
      </c>
      <c r="K16" s="27"/>
      <c r="L16" s="27"/>
    </row>
    <row r="17" spans="1:12" x14ac:dyDescent="0.3">
      <c r="A17" s="15" t="s">
        <v>13</v>
      </c>
      <c r="B17" s="19">
        <v>-43413.719521722262</v>
      </c>
      <c r="C17" s="19">
        <v>-49936.761325377447</v>
      </c>
      <c r="D17" s="19">
        <v>-10242.162131717298</v>
      </c>
      <c r="E17" s="19">
        <v>-4148.1439354160011</v>
      </c>
      <c r="F17" s="19">
        <v>-5917.2728891427532</v>
      </c>
      <c r="G17" s="19">
        <v>-1626.3841326857928</v>
      </c>
      <c r="H17" s="19">
        <v>-27254.28450086221</v>
      </c>
      <c r="I17" s="19">
        <v>-44162.233257275642</v>
      </c>
      <c r="K17" s="27"/>
      <c r="L17" s="27"/>
    </row>
    <row r="18" spans="1:12" x14ac:dyDescent="0.3">
      <c r="A18" s="15" t="s">
        <v>14</v>
      </c>
      <c r="B18" s="19">
        <v>-10455.182215759643</v>
      </c>
      <c r="C18" s="19">
        <v>-27613.457255942554</v>
      </c>
      <c r="D18" s="19">
        <v>-406.71392864176255</v>
      </c>
      <c r="E18" s="19">
        <v>0</v>
      </c>
      <c r="F18" s="19">
        <v>-31.078117668130631</v>
      </c>
      <c r="G18" s="19">
        <v>-120.23522401272371</v>
      </c>
      <c r="H18" s="19">
        <v>-10017.390169449751</v>
      </c>
      <c r="I18" s="19">
        <v>-27493.222031929832</v>
      </c>
      <c r="K18" s="27"/>
      <c r="L18" s="27"/>
    </row>
    <row r="19" spans="1:12" x14ac:dyDescent="0.3">
      <c r="A19" s="15" t="s">
        <v>15</v>
      </c>
      <c r="B19" s="19">
        <v>-77517.143311265623</v>
      </c>
      <c r="C19" s="19">
        <v>-64082.525643269488</v>
      </c>
      <c r="D19" s="19">
        <v>-20111.750305610698</v>
      </c>
      <c r="E19" s="19">
        <v>-2316.3744601534327</v>
      </c>
      <c r="F19" s="19">
        <v>-20944.217065010278</v>
      </c>
      <c r="G19" s="19">
        <v>-13818.465832931723</v>
      </c>
      <c r="H19" s="19">
        <v>-36461.175940644658</v>
      </c>
      <c r="I19" s="19">
        <v>-47947.685350184329</v>
      </c>
      <c r="K19" s="27"/>
      <c r="L19" s="27"/>
    </row>
    <row r="20" spans="1:12" x14ac:dyDescent="0.3">
      <c r="A20" s="15" t="s">
        <v>16</v>
      </c>
      <c r="B20" s="19">
        <v>-876856.45814907365</v>
      </c>
      <c r="C20" s="19">
        <v>-404209.59953559702</v>
      </c>
      <c r="D20" s="19">
        <v>-6425.2730137638155</v>
      </c>
      <c r="E20" s="19">
        <v>-1029.1561421322867</v>
      </c>
      <c r="F20" s="19">
        <v>-131265.60623640724</v>
      </c>
      <c r="G20" s="19">
        <v>217739.93259878724</v>
      </c>
      <c r="H20" s="19">
        <v>-739165.57889890252</v>
      </c>
      <c r="I20" s="19">
        <v>-620920.37599225179</v>
      </c>
      <c r="K20" s="27"/>
      <c r="L20" s="27"/>
    </row>
    <row r="21" spans="1:12" x14ac:dyDescent="0.3">
      <c r="A21" s="15" t="s">
        <v>17</v>
      </c>
      <c r="B21" s="19">
        <v>829298.90323952585</v>
      </c>
      <c r="C21" s="19">
        <v>2885756.9034370426</v>
      </c>
      <c r="D21" s="19">
        <v>-164783.17020977393</v>
      </c>
      <c r="E21" s="19">
        <v>619885.85674892843</v>
      </c>
      <c r="F21" s="19">
        <v>204892.73433285789</v>
      </c>
      <c r="G21" s="19">
        <v>1601257.8361104601</v>
      </c>
      <c r="H21" s="19">
        <v>789189.33911644109</v>
      </c>
      <c r="I21" s="19">
        <v>664613.21057765372</v>
      </c>
      <c r="K21" s="27"/>
      <c r="L21" s="27"/>
    </row>
    <row r="22" spans="1:12" x14ac:dyDescent="0.3">
      <c r="A22" s="15" t="s">
        <v>18</v>
      </c>
      <c r="B22" s="19">
        <v>7567.6782315149612</v>
      </c>
      <c r="C22" s="19">
        <v>-35847.68407907668</v>
      </c>
      <c r="D22" s="19">
        <v>17.194090243715628</v>
      </c>
      <c r="E22" s="19">
        <v>-3.7695006394448916</v>
      </c>
      <c r="F22" s="19">
        <v>347.73003963759891</v>
      </c>
      <c r="G22" s="19">
        <v>-254.17479764076128</v>
      </c>
      <c r="H22" s="19">
        <v>7202.7541016336472</v>
      </c>
      <c r="I22" s="19">
        <v>-35589.739780796473</v>
      </c>
      <c r="K22" s="27"/>
      <c r="L22" s="27"/>
    </row>
    <row r="23" spans="1:12" x14ac:dyDescent="0.3">
      <c r="A23" s="15" t="s">
        <v>19</v>
      </c>
      <c r="B23" s="19">
        <v>-117173.57140032767</v>
      </c>
      <c r="C23" s="19">
        <v>-318040.01715336449</v>
      </c>
      <c r="D23" s="19">
        <v>-401.41065720002666</v>
      </c>
      <c r="E23" s="19">
        <v>37.105868565230217</v>
      </c>
      <c r="F23" s="19">
        <v>1441.0096517697903</v>
      </c>
      <c r="G23" s="19">
        <v>2277.2816891627795</v>
      </c>
      <c r="H23" s="19">
        <v>-118213.17039489743</v>
      </c>
      <c r="I23" s="19">
        <v>-320354.40471109247</v>
      </c>
      <c r="K23" s="27"/>
      <c r="L23" s="27"/>
    </row>
    <row r="24" spans="1:12" x14ac:dyDescent="0.3">
      <c r="A24" s="15" t="s">
        <v>20</v>
      </c>
      <c r="B24" s="19">
        <v>-984174.62695174688</v>
      </c>
      <c r="C24" s="19">
        <v>-1424569.449466621</v>
      </c>
      <c r="D24" s="19">
        <v>-5686.1809851571197</v>
      </c>
      <c r="E24" s="19">
        <v>365.05520640317883</v>
      </c>
      <c r="F24" s="19">
        <v>-180364.45355703292</v>
      </c>
      <c r="G24" s="19">
        <v>-110065.74723681714</v>
      </c>
      <c r="H24" s="19">
        <v>-798123.99240955687</v>
      </c>
      <c r="I24" s="19">
        <v>-1314868.757436207</v>
      </c>
      <c r="K24" s="27"/>
      <c r="L24" s="27"/>
    </row>
    <row r="25" spans="1:12" x14ac:dyDescent="0.3">
      <c r="A25" s="15" t="s">
        <v>21</v>
      </c>
      <c r="B25" s="19">
        <v>-218757.84513964719</v>
      </c>
      <c r="C25" s="19">
        <v>90729.79220348096</v>
      </c>
      <c r="D25" s="19">
        <v>-107984.10927381327</v>
      </c>
      <c r="E25" s="19">
        <v>-16115.344341805854</v>
      </c>
      <c r="F25" s="19">
        <v>47596.379536907116</v>
      </c>
      <c r="G25" s="19">
        <v>68068.655593960066</v>
      </c>
      <c r="H25" s="19">
        <v>-158370.11540274107</v>
      </c>
      <c r="I25" s="19">
        <v>38776.480951326761</v>
      </c>
      <c r="K25" s="27"/>
      <c r="L25" s="27"/>
    </row>
    <row r="26" spans="1:12" x14ac:dyDescent="0.3">
      <c r="A26" s="15" t="s">
        <v>22</v>
      </c>
      <c r="B26" s="19">
        <v>-77594.716748097082</v>
      </c>
      <c r="C26" s="19">
        <v>-159903.93249266603</v>
      </c>
      <c r="D26" s="19">
        <v>-10.920425572728739</v>
      </c>
      <c r="E26" s="19">
        <v>-39.555686031117261</v>
      </c>
      <c r="F26" s="19">
        <v>-73079.546543840013</v>
      </c>
      <c r="G26" s="19">
        <v>-130060.11705243739</v>
      </c>
      <c r="H26" s="19">
        <v>-4504.2497786843487</v>
      </c>
      <c r="I26" s="19">
        <v>-29804.259754197534</v>
      </c>
      <c r="K26" s="27"/>
      <c r="L26" s="27"/>
    </row>
    <row r="27" spans="1:12" x14ac:dyDescent="0.3">
      <c r="A27" s="15" t="s">
        <v>23</v>
      </c>
      <c r="B27" s="19">
        <v>-538509.18915077928</v>
      </c>
      <c r="C27" s="19">
        <v>201136.96013848879</v>
      </c>
      <c r="D27" s="19">
        <v>-82203.481923619896</v>
      </c>
      <c r="E27" s="19">
        <v>-1554.0033689060874</v>
      </c>
      <c r="F27" s="19">
        <v>-19762.142260117427</v>
      </c>
      <c r="G27" s="19">
        <v>-64535.564022470615</v>
      </c>
      <c r="H27" s="19">
        <v>-436543.56496704207</v>
      </c>
      <c r="I27" s="19">
        <v>267226.52752986562</v>
      </c>
      <c r="K27" s="27"/>
      <c r="L27" s="27"/>
    </row>
    <row r="28" spans="1:12" x14ac:dyDescent="0.3">
      <c r="A28" s="15" t="s">
        <v>24</v>
      </c>
      <c r="B28" s="19">
        <v>-1988224.2179788649</v>
      </c>
      <c r="C28" s="19">
        <v>-1113468.9606264932</v>
      </c>
      <c r="D28" s="19">
        <v>2150659.1748834099</v>
      </c>
      <c r="E28" s="19">
        <v>-117158.45149607712</v>
      </c>
      <c r="F28" s="19">
        <v>8228564.4413225502</v>
      </c>
      <c r="G28" s="19">
        <v>1439395.7584318989</v>
      </c>
      <c r="H28" s="19">
        <v>-12367447.834184825</v>
      </c>
      <c r="I28" s="19">
        <v>-2435706.2675623153</v>
      </c>
      <c r="K28" s="27"/>
      <c r="L28" s="27"/>
    </row>
    <row r="29" spans="1:12" x14ac:dyDescent="0.3">
      <c r="A29" s="15" t="s">
        <v>25</v>
      </c>
      <c r="B29" s="19">
        <v>-48.681740129873525</v>
      </c>
      <c r="C29" s="19">
        <v>-1272.4079312407011</v>
      </c>
      <c r="D29" s="19">
        <v>0</v>
      </c>
      <c r="E29" s="19">
        <v>0</v>
      </c>
      <c r="F29" s="19">
        <v>0</v>
      </c>
      <c r="G29" s="19">
        <v>-4.0685183506021554</v>
      </c>
      <c r="H29" s="19">
        <v>-48.681740129873525</v>
      </c>
      <c r="I29" s="19">
        <v>-1268.3394128900991</v>
      </c>
      <c r="K29" s="27"/>
      <c r="L29" s="27"/>
    </row>
    <row r="30" spans="1:12" x14ac:dyDescent="0.3">
      <c r="A30" s="15" t="s">
        <v>26</v>
      </c>
      <c r="B30" s="19">
        <v>-4952.0495272168355</v>
      </c>
      <c r="C30" s="19">
        <v>-2240.0977709512063</v>
      </c>
      <c r="D30" s="19">
        <v>-36.33502724433194</v>
      </c>
      <c r="E30" s="19">
        <v>118.62025053694205</v>
      </c>
      <c r="F30" s="19">
        <v>-147.1974794742477</v>
      </c>
      <c r="G30" s="19">
        <v>-417.23010969631184</v>
      </c>
      <c r="H30" s="19">
        <v>-4768.517020498256</v>
      </c>
      <c r="I30" s="19">
        <v>-1941.4879117918358</v>
      </c>
      <c r="K30" s="27"/>
      <c r="L30" s="27"/>
    </row>
    <row r="31" spans="1:12" x14ac:dyDescent="0.3">
      <c r="A31" s="15" t="s">
        <v>27</v>
      </c>
      <c r="B31" s="19">
        <v>-20163.474771544803</v>
      </c>
      <c r="C31" s="19">
        <v>3671.472178668002</v>
      </c>
      <c r="D31" s="19">
        <v>-1952.1090767401006</v>
      </c>
      <c r="E31" s="19">
        <v>147.86445605516656</v>
      </c>
      <c r="F31" s="19">
        <v>-13975.693365870444</v>
      </c>
      <c r="G31" s="19">
        <v>5071.6829789833564</v>
      </c>
      <c r="H31" s="19">
        <v>-4235.672328934259</v>
      </c>
      <c r="I31" s="19">
        <v>-1548.0752563705319</v>
      </c>
      <c r="K31" s="27"/>
      <c r="L31" s="27"/>
    </row>
    <row r="32" spans="1:12" x14ac:dyDescent="0.3">
      <c r="A32" s="15" t="s">
        <v>28</v>
      </c>
      <c r="B32" s="19">
        <v>-5769.3293420243353</v>
      </c>
      <c r="C32" s="19">
        <v>52339.473570156988</v>
      </c>
      <c r="D32" s="19">
        <v>0</v>
      </c>
      <c r="E32" s="19">
        <v>-7.9723491905260888E-2</v>
      </c>
      <c r="F32" s="19">
        <v>-216.79099302812187</v>
      </c>
      <c r="G32" s="19">
        <v>-1255.0462607603711</v>
      </c>
      <c r="H32" s="19">
        <v>-5552.5383489962114</v>
      </c>
      <c r="I32" s="19">
        <v>53594.599554409273</v>
      </c>
      <c r="K32" s="27"/>
      <c r="L32" s="27"/>
    </row>
    <row r="33" spans="1:12" x14ac:dyDescent="0.3">
      <c r="A33" s="15" t="s">
        <v>29</v>
      </c>
      <c r="B33" s="19">
        <v>-4854660.8684895067</v>
      </c>
      <c r="C33" s="19">
        <v>1947873.9180566231</v>
      </c>
      <c r="D33" s="19">
        <v>-1588867.4650854995</v>
      </c>
      <c r="E33" s="19">
        <v>56135.863063494675</v>
      </c>
      <c r="F33" s="19">
        <v>-2496276.5589027279</v>
      </c>
      <c r="G33" s="19">
        <v>-354506.11823629204</v>
      </c>
      <c r="H33" s="19">
        <v>-769516.84450127976</v>
      </c>
      <c r="I33" s="19">
        <v>2246244.1732294206</v>
      </c>
      <c r="K33" s="27"/>
      <c r="L33" s="27"/>
    </row>
    <row r="34" spans="1:12" x14ac:dyDescent="0.3">
      <c r="A34" s="15" t="s">
        <v>30</v>
      </c>
      <c r="B34" s="19">
        <v>-97277.301969810957</v>
      </c>
      <c r="C34" s="19">
        <v>-38251.653503806883</v>
      </c>
      <c r="D34" s="19">
        <v>-94.130262000586384</v>
      </c>
      <c r="E34" s="19">
        <v>0</v>
      </c>
      <c r="F34" s="19">
        <v>-63378.787611210748</v>
      </c>
      <c r="G34" s="19">
        <v>-6652.6306558672595</v>
      </c>
      <c r="H34" s="19">
        <v>-33804.384096599621</v>
      </c>
      <c r="I34" s="19">
        <v>-31599.022847939625</v>
      </c>
      <c r="K34" s="27"/>
      <c r="L34" s="27"/>
    </row>
    <row r="35" spans="1:12" x14ac:dyDescent="0.3">
      <c r="A35" s="17" t="s">
        <v>31</v>
      </c>
      <c r="B35" s="19">
        <v>-185565.45205174066</v>
      </c>
      <c r="C35" s="19">
        <v>-619405.03765906719</v>
      </c>
      <c r="D35" s="19">
        <v>-564.55587506499398</v>
      </c>
      <c r="E35" s="19">
        <v>-785.92395127547729</v>
      </c>
      <c r="F35" s="19">
        <v>-13191.110758487104</v>
      </c>
      <c r="G35" s="19">
        <v>-15174.356355026757</v>
      </c>
      <c r="H35" s="19">
        <v>-171809.78541818855</v>
      </c>
      <c r="I35" s="19">
        <v>-603444.75735276495</v>
      </c>
      <c r="K35" s="27"/>
      <c r="L35" s="27"/>
    </row>
    <row r="36" spans="1:12" x14ac:dyDescent="0.3">
      <c r="A36" s="15" t="s">
        <v>32</v>
      </c>
      <c r="B36" s="19">
        <v>-24705.581191486759</v>
      </c>
      <c r="C36" s="19">
        <v>-14370.113525606872</v>
      </c>
      <c r="D36" s="19">
        <v>-43.971591976873412</v>
      </c>
      <c r="E36" s="19">
        <v>-28.561850936938253</v>
      </c>
      <c r="F36" s="19">
        <v>-0.72177993204748914</v>
      </c>
      <c r="G36" s="19">
        <v>-49.535424221642266</v>
      </c>
      <c r="H36" s="19">
        <v>-24660.887819577838</v>
      </c>
      <c r="I36" s="19">
        <v>-14292.016250448291</v>
      </c>
      <c r="K36" s="27"/>
      <c r="L36" s="27"/>
    </row>
    <row r="37" spans="1:12" x14ac:dyDescent="0.3">
      <c r="A37" s="15" t="s">
        <v>33</v>
      </c>
      <c r="B37" s="19">
        <v>-539828.5388429896</v>
      </c>
      <c r="C37" s="19">
        <v>1549925.1481563216</v>
      </c>
      <c r="D37" s="19">
        <v>-5532.7511412149834</v>
      </c>
      <c r="E37" s="19">
        <v>1891.8136205894061</v>
      </c>
      <c r="F37" s="19">
        <v>-72691.957303701114</v>
      </c>
      <c r="G37" s="19">
        <v>-65051.701809058737</v>
      </c>
      <c r="H37" s="19">
        <v>-461603.83039807342</v>
      </c>
      <c r="I37" s="19">
        <v>1613085.0363447908</v>
      </c>
      <c r="K37" s="27"/>
      <c r="L37" s="27"/>
    </row>
    <row r="38" spans="1:12" x14ac:dyDescent="0.3">
      <c r="A38" s="15" t="s">
        <v>34</v>
      </c>
      <c r="B38" s="19">
        <v>-34649.580862014212</v>
      </c>
      <c r="C38" s="19">
        <v>-15915.914085982953</v>
      </c>
      <c r="D38" s="19">
        <v>-511.3639313875417</v>
      </c>
      <c r="E38" s="19">
        <v>-41.321204600590811</v>
      </c>
      <c r="F38" s="19">
        <v>-1362.6934694393501</v>
      </c>
      <c r="G38" s="19">
        <v>-412.66614356899379</v>
      </c>
      <c r="H38" s="19">
        <v>-32775.523461187324</v>
      </c>
      <c r="I38" s="19">
        <v>-15461.92673781337</v>
      </c>
      <c r="K38" s="27"/>
      <c r="L38" s="27"/>
    </row>
    <row r="39" spans="1:12" x14ac:dyDescent="0.3">
      <c r="A39" s="15" t="s">
        <v>35</v>
      </c>
      <c r="B39" s="19">
        <v>-62369.710262889123</v>
      </c>
      <c r="C39" s="19">
        <v>-55305.169905646573</v>
      </c>
      <c r="D39" s="19">
        <v>-47322.582499051416</v>
      </c>
      <c r="E39" s="19">
        <v>-23584.423287480411</v>
      </c>
      <c r="F39" s="19">
        <v>4872.9010285679551</v>
      </c>
      <c r="G39" s="19">
        <v>3423.1898582691888</v>
      </c>
      <c r="H39" s="19">
        <v>-19920.028792405657</v>
      </c>
      <c r="I39" s="19">
        <v>-35143.936476435352</v>
      </c>
      <c r="K39" s="27"/>
      <c r="L39" s="27"/>
    </row>
    <row r="40" spans="1:12" x14ac:dyDescent="0.3">
      <c r="A40" s="15" t="s">
        <v>361</v>
      </c>
      <c r="B40" s="19">
        <v>-961130.11324334145</v>
      </c>
      <c r="C40" s="19">
        <v>-1755246.881836541</v>
      </c>
      <c r="D40" s="19">
        <v>-1451089.1454778849</v>
      </c>
      <c r="E40" s="19">
        <v>-54296.498919771169</v>
      </c>
      <c r="F40" s="19">
        <v>-5807706.1205930188</v>
      </c>
      <c r="G40" s="19">
        <v>-2661258.7982719284</v>
      </c>
      <c r="H40" s="19">
        <v>6297665.1528275618</v>
      </c>
      <c r="I40" s="19">
        <v>960308.4153551592</v>
      </c>
      <c r="K40" s="27"/>
      <c r="L40" s="27"/>
    </row>
    <row r="41" spans="1:12" x14ac:dyDescent="0.3">
      <c r="A41" s="15" t="s">
        <v>36</v>
      </c>
      <c r="B41" s="19">
        <v>1122092.8220405588</v>
      </c>
      <c r="C41" s="19">
        <v>1277814.7370558956</v>
      </c>
      <c r="D41" s="19">
        <v>-5226.2607075697706</v>
      </c>
      <c r="E41" s="19">
        <v>-44451.768432938967</v>
      </c>
      <c r="F41" s="19">
        <v>-967686.88609349367</v>
      </c>
      <c r="G41" s="19">
        <v>-56690.734952256447</v>
      </c>
      <c r="H41" s="19">
        <v>2095005.9688416221</v>
      </c>
      <c r="I41" s="19">
        <v>1378957.2404410911</v>
      </c>
      <c r="K41" s="27"/>
      <c r="L41" s="27"/>
    </row>
    <row r="42" spans="1:12" x14ac:dyDescent="0.3">
      <c r="A42" s="15" t="s">
        <v>37</v>
      </c>
      <c r="B42" s="19">
        <v>439511.98637101962</v>
      </c>
      <c r="C42" s="19">
        <v>-298625.22381697188</v>
      </c>
      <c r="D42" s="19">
        <v>1696.3321400467289</v>
      </c>
      <c r="E42" s="19">
        <v>2965.4470762599994</v>
      </c>
      <c r="F42" s="19">
        <v>8492.8294520641866</v>
      </c>
      <c r="G42" s="19">
        <v>62405.732187978436</v>
      </c>
      <c r="H42" s="19">
        <v>429322.82477890875</v>
      </c>
      <c r="I42" s="19">
        <v>-363996.40308121033</v>
      </c>
      <c r="K42" s="27"/>
      <c r="L42" s="27"/>
    </row>
    <row r="43" spans="1:12" x14ac:dyDescent="0.3">
      <c r="A43" s="15" t="s">
        <v>38</v>
      </c>
      <c r="B43" s="19">
        <v>-60665.223491188997</v>
      </c>
      <c r="C43" s="19">
        <v>-88468.540986630513</v>
      </c>
      <c r="D43" s="19">
        <v>-0.49192815098042725</v>
      </c>
      <c r="E43" s="19">
        <v>-3.6729192527967554</v>
      </c>
      <c r="F43" s="19">
        <v>-494.03044581978202</v>
      </c>
      <c r="G43" s="19">
        <v>-4679.6173117352118</v>
      </c>
      <c r="H43" s="19">
        <v>-60170.701117218239</v>
      </c>
      <c r="I43" s="19">
        <v>-83785.250755642512</v>
      </c>
      <c r="K43" s="27"/>
      <c r="L43" s="27"/>
    </row>
    <row r="44" spans="1:12" x14ac:dyDescent="0.3">
      <c r="A44" s="15" t="s">
        <v>39</v>
      </c>
      <c r="B44" s="19">
        <v>6185332.7312638853</v>
      </c>
      <c r="C44" s="19">
        <v>-62732.883448453154</v>
      </c>
      <c r="D44" s="19">
        <v>8591007.6097080708</v>
      </c>
      <c r="E44" s="19">
        <v>1183148.7150320662</v>
      </c>
      <c r="F44" s="19">
        <v>-3651519.7609617305</v>
      </c>
      <c r="G44" s="19">
        <v>-1888712.7100732336</v>
      </c>
      <c r="H44" s="19">
        <v>1245844.8825175441</v>
      </c>
      <c r="I44" s="19">
        <v>642831.11159271409</v>
      </c>
      <c r="K44" s="27"/>
      <c r="L44" s="27"/>
    </row>
    <row r="45" spans="1:12" x14ac:dyDescent="0.3">
      <c r="A45" s="15" t="s">
        <v>40</v>
      </c>
      <c r="B45" s="19">
        <v>-293817.06619102054</v>
      </c>
      <c r="C45" s="19">
        <v>-83362.83694102084</v>
      </c>
      <c r="D45" s="19">
        <v>-7.7842255356298713</v>
      </c>
      <c r="E45" s="19">
        <v>-31.565991400525231</v>
      </c>
      <c r="F45" s="19">
        <v>685.13318508929842</v>
      </c>
      <c r="G45" s="19">
        <v>1579.8748926791318</v>
      </c>
      <c r="H45" s="19">
        <v>-294494.41515057418</v>
      </c>
      <c r="I45" s="19">
        <v>-84911.145842299447</v>
      </c>
      <c r="K45" s="27"/>
      <c r="L45" s="27"/>
    </row>
    <row r="46" spans="1:12" x14ac:dyDescent="0.3">
      <c r="A46" s="15" t="s">
        <v>41</v>
      </c>
      <c r="B46" s="19">
        <v>-93590.80947186338</v>
      </c>
      <c r="C46" s="19">
        <v>-63188.785405188944</v>
      </c>
      <c r="D46" s="19">
        <v>-14584.542994893156</v>
      </c>
      <c r="E46" s="19">
        <v>-3464.6435832013749</v>
      </c>
      <c r="F46" s="19">
        <v>49106.96691037844</v>
      </c>
      <c r="G46" s="19">
        <v>56121.050024064025</v>
      </c>
      <c r="H46" s="19">
        <v>-128113.23338734868</v>
      </c>
      <c r="I46" s="19">
        <v>-115845.1918460516</v>
      </c>
      <c r="K46" s="27"/>
      <c r="L46" s="27"/>
    </row>
    <row r="47" spans="1:12" x14ac:dyDescent="0.3">
      <c r="A47" s="15" t="s">
        <v>42</v>
      </c>
      <c r="B47" s="19">
        <v>-1092109.5860561682</v>
      </c>
      <c r="C47" s="19">
        <v>3323169.3385315468</v>
      </c>
      <c r="D47" s="19">
        <v>-454564.92678034859</v>
      </c>
      <c r="E47" s="19">
        <v>-20290.03966600768</v>
      </c>
      <c r="F47" s="19">
        <v>-247409.64075281867</v>
      </c>
      <c r="G47" s="19">
        <v>1621751.0314373469</v>
      </c>
      <c r="H47" s="19">
        <v>-390135.01852300088</v>
      </c>
      <c r="I47" s="19">
        <v>1721708.3467602076</v>
      </c>
      <c r="K47" s="27"/>
      <c r="L47" s="27"/>
    </row>
    <row r="48" spans="1:12" x14ac:dyDescent="0.3">
      <c r="A48" s="15" t="s">
        <v>43</v>
      </c>
      <c r="B48" s="19">
        <v>-78987.943661173122</v>
      </c>
      <c r="C48" s="19">
        <v>-36836.440154130461</v>
      </c>
      <c r="D48" s="19">
        <v>-123.77999831906222</v>
      </c>
      <c r="E48" s="19">
        <v>-66.711992915182307</v>
      </c>
      <c r="F48" s="19">
        <v>815.35520839650212</v>
      </c>
      <c r="G48" s="19">
        <v>3647.8289884385804</v>
      </c>
      <c r="H48" s="19">
        <v>-79679.518871250577</v>
      </c>
      <c r="I48" s="19">
        <v>-40417.557149653861</v>
      </c>
      <c r="K48" s="27"/>
      <c r="L48" s="27"/>
    </row>
    <row r="49" spans="1:12" x14ac:dyDescent="0.3">
      <c r="A49" s="15" t="s">
        <v>44</v>
      </c>
      <c r="B49" s="19">
        <v>24156.70680785385</v>
      </c>
      <c r="C49" s="19">
        <v>238611.84015977624</v>
      </c>
      <c r="D49" s="19">
        <v>2.5291935783055386E-2</v>
      </c>
      <c r="E49" s="19">
        <v>20.03161447972278</v>
      </c>
      <c r="F49" s="19">
        <v>1968.2811761634839</v>
      </c>
      <c r="G49" s="19">
        <v>1043.0587335992182</v>
      </c>
      <c r="H49" s="19">
        <v>22188.400339754582</v>
      </c>
      <c r="I49" s="19">
        <v>237548.74981169729</v>
      </c>
      <c r="K49" s="27"/>
      <c r="L49" s="27"/>
    </row>
    <row r="50" spans="1:12" x14ac:dyDescent="0.3">
      <c r="A50" s="15" t="s">
        <v>45</v>
      </c>
      <c r="B50" s="19">
        <v>-108122.97194508485</v>
      </c>
      <c r="C50" s="19">
        <v>-180037.62754172101</v>
      </c>
      <c r="D50" s="19">
        <v>186.74969986750145</v>
      </c>
      <c r="E50" s="19">
        <v>-79.550883297695847</v>
      </c>
      <c r="F50" s="19">
        <v>-3365.9842530736678</v>
      </c>
      <c r="G50" s="19">
        <v>-4164.8928294921679</v>
      </c>
      <c r="H50" s="19">
        <v>-104943.73739187868</v>
      </c>
      <c r="I50" s="19">
        <v>-175793.18382893116</v>
      </c>
      <c r="K50" s="27"/>
      <c r="L50" s="27"/>
    </row>
    <row r="51" spans="1:12" x14ac:dyDescent="0.3">
      <c r="A51" s="15" t="s">
        <v>46</v>
      </c>
      <c r="B51" s="19">
        <v>-32462.378002125872</v>
      </c>
      <c r="C51" s="19">
        <v>-205400.90929906833</v>
      </c>
      <c r="D51" s="19">
        <v>-76.793851522066021</v>
      </c>
      <c r="E51" s="19">
        <v>-128.2699993303537</v>
      </c>
      <c r="F51" s="19">
        <v>412.78253428481457</v>
      </c>
      <c r="G51" s="19">
        <v>-2324.6044577400253</v>
      </c>
      <c r="H51" s="19">
        <v>-32798.366684888621</v>
      </c>
      <c r="I51" s="19">
        <v>-202948.03484199796</v>
      </c>
      <c r="K51" s="27"/>
      <c r="L51" s="27"/>
    </row>
    <row r="52" spans="1:12" x14ac:dyDescent="0.3">
      <c r="A52" s="15" t="s">
        <v>47</v>
      </c>
      <c r="B52" s="19">
        <v>-509078.95978964394</v>
      </c>
      <c r="C52" s="19">
        <v>416145.57790938334</v>
      </c>
      <c r="D52" s="19">
        <v>-2469.9827782189327</v>
      </c>
      <c r="E52" s="19">
        <v>-8529.5102763331888</v>
      </c>
      <c r="F52" s="19">
        <v>-81718.131437909993</v>
      </c>
      <c r="G52" s="19">
        <v>-441584.27354362834</v>
      </c>
      <c r="H52" s="19">
        <v>-424890.84557351499</v>
      </c>
      <c r="I52" s="19">
        <v>866259.36172934482</v>
      </c>
      <c r="K52" s="27"/>
      <c r="L52" s="27"/>
    </row>
    <row r="53" spans="1:12" x14ac:dyDescent="0.3">
      <c r="A53" s="15" t="s">
        <v>48</v>
      </c>
      <c r="B53" s="19">
        <v>-405324.74498419749</v>
      </c>
      <c r="C53" s="19">
        <v>-2346869.0579020493</v>
      </c>
      <c r="D53" s="19">
        <v>24.468430699341383</v>
      </c>
      <c r="E53" s="19">
        <v>45.946517207380026</v>
      </c>
      <c r="F53" s="19">
        <v>-18646.705804867433</v>
      </c>
      <c r="G53" s="19">
        <v>-10027.407089532671</v>
      </c>
      <c r="H53" s="19">
        <v>-386702.50761002937</v>
      </c>
      <c r="I53" s="19">
        <v>-2336887.5973297236</v>
      </c>
      <c r="K53" s="27"/>
      <c r="L53" s="27"/>
    </row>
    <row r="54" spans="1:12" x14ac:dyDescent="0.3">
      <c r="A54" s="15" t="s">
        <v>49</v>
      </c>
      <c r="B54" s="19">
        <v>-3456861.0476221107</v>
      </c>
      <c r="C54" s="19">
        <v>-539175.6114694461</v>
      </c>
      <c r="D54" s="19">
        <v>-122987.59120593788</v>
      </c>
      <c r="E54" s="19">
        <v>-19899.709848838836</v>
      </c>
      <c r="F54" s="19">
        <v>31100.967469532683</v>
      </c>
      <c r="G54" s="19">
        <v>304649.69776194473</v>
      </c>
      <c r="H54" s="19">
        <v>-3364974.4238857059</v>
      </c>
      <c r="I54" s="19">
        <v>-823925.59938255209</v>
      </c>
      <c r="K54" s="27"/>
      <c r="L54" s="27"/>
    </row>
    <row r="55" spans="1:12" x14ac:dyDescent="0.3">
      <c r="A55" s="15" t="s">
        <v>50</v>
      </c>
      <c r="B55" s="19">
        <v>-8311648.5739993853</v>
      </c>
      <c r="C55" s="19">
        <v>-6396371.057030119</v>
      </c>
      <c r="D55" s="19">
        <v>634651.6931321189</v>
      </c>
      <c r="E55" s="19">
        <v>952500.4697967252</v>
      </c>
      <c r="F55" s="19">
        <v>-3111401.8538734093</v>
      </c>
      <c r="G55" s="19">
        <v>488828.30257253768</v>
      </c>
      <c r="H55" s="19">
        <v>-5834898.4132580953</v>
      </c>
      <c r="I55" s="19">
        <v>-7837699.8293993799</v>
      </c>
      <c r="K55" s="27"/>
      <c r="L55" s="27"/>
    </row>
    <row r="56" spans="1:12" x14ac:dyDescent="0.3">
      <c r="A56" s="15" t="s">
        <v>229</v>
      </c>
      <c r="B56" s="19">
        <v>-523412.28990542667</v>
      </c>
      <c r="C56" s="19">
        <v>6590498.4020999279</v>
      </c>
      <c r="D56" s="19">
        <v>-1403.3020912183019</v>
      </c>
      <c r="E56" s="19">
        <v>-3634.3444317416574</v>
      </c>
      <c r="F56" s="19">
        <v>-54682.612384188862</v>
      </c>
      <c r="G56" s="19">
        <v>-296342.37231662654</v>
      </c>
      <c r="H56" s="19">
        <v>-467326.37543001946</v>
      </c>
      <c r="I56" s="19">
        <v>6890475.1188482959</v>
      </c>
      <c r="K56" s="27"/>
      <c r="L56" s="27"/>
    </row>
    <row r="57" spans="1:12" x14ac:dyDescent="0.3">
      <c r="A57" s="15" t="s">
        <v>51</v>
      </c>
      <c r="B57" s="19">
        <v>-4009416.57151504</v>
      </c>
      <c r="C57" s="19">
        <v>-3539559.5223425743</v>
      </c>
      <c r="D57" s="19">
        <v>-29530.882219823259</v>
      </c>
      <c r="E57" s="19">
        <v>-93174.063658307496</v>
      </c>
      <c r="F57" s="19">
        <v>-296196.01564162644</v>
      </c>
      <c r="G57" s="19">
        <v>-422035.84373095259</v>
      </c>
      <c r="H57" s="19">
        <v>-3683689.67365359</v>
      </c>
      <c r="I57" s="19">
        <v>-3024349.6149533144</v>
      </c>
      <c r="K57" s="27"/>
      <c r="L57" s="27"/>
    </row>
    <row r="58" spans="1:12" x14ac:dyDescent="0.3">
      <c r="A58" s="6"/>
      <c r="B58" s="6"/>
      <c r="C58" s="6"/>
      <c r="D58" s="6"/>
      <c r="E58" s="6"/>
      <c r="F58" s="6"/>
      <c r="G58" s="21"/>
      <c r="H58" s="6"/>
      <c r="I58" s="6"/>
      <c r="K58" s="27"/>
      <c r="L58" s="27"/>
    </row>
    <row r="59" spans="1:12" x14ac:dyDescent="0.3">
      <c r="A59" s="6"/>
      <c r="B59" s="6"/>
      <c r="C59" s="6"/>
      <c r="D59" s="6"/>
      <c r="E59" s="6"/>
      <c r="F59" s="6"/>
      <c r="G59" s="21"/>
      <c r="H59" s="6"/>
      <c r="I59" s="6"/>
      <c r="K59" s="27"/>
      <c r="L59" s="27"/>
    </row>
    <row r="60" spans="1:12" x14ac:dyDescent="0.3">
      <c r="A60" s="7" t="s">
        <v>351</v>
      </c>
      <c r="B60" s="6"/>
      <c r="C60" s="6"/>
      <c r="D60" s="6"/>
      <c r="E60" s="6"/>
      <c r="F60" s="6"/>
      <c r="G60" s="21"/>
      <c r="H60" s="6"/>
      <c r="I60" s="6"/>
      <c r="K60" s="27"/>
      <c r="L60" s="27"/>
    </row>
    <row r="61" spans="1:12" x14ac:dyDescent="0.3">
      <c r="A61" s="6" t="s">
        <v>85</v>
      </c>
      <c r="B61" s="6"/>
      <c r="C61" s="6"/>
      <c r="D61" s="6"/>
      <c r="E61" s="6"/>
      <c r="F61" s="6"/>
      <c r="G61" s="21"/>
      <c r="H61" s="6"/>
      <c r="I61" s="6"/>
      <c r="K61" s="27"/>
      <c r="L61" s="27"/>
    </row>
    <row r="62" spans="1:12" x14ac:dyDescent="0.3">
      <c r="A62" s="1" t="s">
        <v>84</v>
      </c>
      <c r="B62" s="12" t="s">
        <v>76</v>
      </c>
      <c r="C62" s="12" t="s">
        <v>77</v>
      </c>
      <c r="D62" s="12" t="s">
        <v>78</v>
      </c>
      <c r="E62" s="12" t="s">
        <v>79</v>
      </c>
      <c r="F62" s="12" t="s">
        <v>80</v>
      </c>
      <c r="G62" s="12" t="s">
        <v>81</v>
      </c>
      <c r="H62" s="12" t="s">
        <v>82</v>
      </c>
      <c r="I62" s="12" t="s">
        <v>83</v>
      </c>
      <c r="K62" s="27"/>
      <c r="L62" s="27"/>
    </row>
    <row r="63" spans="1:12" x14ac:dyDescent="0.3">
      <c r="A63" s="12" t="s">
        <v>62</v>
      </c>
      <c r="B63" s="19">
        <v>-920985.06687174365</v>
      </c>
      <c r="C63" s="19">
        <v>-491980.91696295625</v>
      </c>
      <c r="D63" s="19">
        <v>-64226.975937710762</v>
      </c>
      <c r="E63" s="19">
        <v>-7157.1743542653003</v>
      </c>
      <c r="F63" s="19">
        <v>1315.9239603057085</v>
      </c>
      <c r="G63" s="19">
        <v>867.20522884290949</v>
      </c>
      <c r="H63" s="19">
        <v>-858074.01489433867</v>
      </c>
      <c r="I63" s="19">
        <v>-485690.94783753378</v>
      </c>
      <c r="K63" s="27"/>
      <c r="L63" s="27"/>
    </row>
    <row r="64" spans="1:12" x14ac:dyDescent="0.3">
      <c r="A64" s="12" t="s">
        <v>63</v>
      </c>
      <c r="B64" s="19">
        <v>-5610192.6876345016</v>
      </c>
      <c r="C64" s="19">
        <v>1812789.084904924</v>
      </c>
      <c r="D64" s="19">
        <v>-532339.2555887932</v>
      </c>
      <c r="E64" s="19">
        <v>565337.47928434331</v>
      </c>
      <c r="F64" s="19">
        <v>-324346.1074393075</v>
      </c>
      <c r="G64" s="19">
        <v>1720659.4737857804</v>
      </c>
      <c r="H64" s="19">
        <v>-4753507.3246064</v>
      </c>
      <c r="I64" s="19">
        <v>-473207.86816520616</v>
      </c>
      <c r="K64" s="27"/>
      <c r="L64" s="27"/>
    </row>
    <row r="65" spans="1:12" x14ac:dyDescent="0.3">
      <c r="A65" s="12" t="s">
        <v>65</v>
      </c>
      <c r="B65" s="19">
        <v>-7494747.6293329997</v>
      </c>
      <c r="C65" s="19">
        <v>9853809.558487881</v>
      </c>
      <c r="D65" s="19">
        <v>-2166240.0097355116</v>
      </c>
      <c r="E65" s="19">
        <v>-36503.640251515084</v>
      </c>
      <c r="F65" s="19">
        <v>-3999241.1317933742</v>
      </c>
      <c r="G65" s="19">
        <v>419744.7477006265</v>
      </c>
      <c r="H65" s="19">
        <v>-1329266.487804112</v>
      </c>
      <c r="I65" s="19">
        <v>9470568.4510387704</v>
      </c>
      <c r="K65" s="27"/>
      <c r="L65" s="27"/>
    </row>
    <row r="66" spans="1:12" x14ac:dyDescent="0.3">
      <c r="A66" s="12" t="s">
        <v>64</v>
      </c>
      <c r="B66" s="19">
        <v>-8962851.2665008307</v>
      </c>
      <c r="C66" s="19">
        <v>-6667745.3988394318</v>
      </c>
      <c r="D66" s="19">
        <v>633670.19180966087</v>
      </c>
      <c r="E66" s="19">
        <v>951627.33718036208</v>
      </c>
      <c r="F66" s="19">
        <v>-3147940.3890679185</v>
      </c>
      <c r="G66" s="19">
        <v>469514.62591314293</v>
      </c>
      <c r="H66" s="19">
        <v>-6448581.0692425743</v>
      </c>
      <c r="I66" s="19">
        <v>-8088887.361932938</v>
      </c>
      <c r="K66" s="27"/>
      <c r="L66" s="27"/>
    </row>
    <row r="67" spans="1:12" x14ac:dyDescent="0.3">
      <c r="A67" s="12" t="s">
        <v>59</v>
      </c>
      <c r="B67" s="19">
        <v>26998193.221855119</v>
      </c>
      <c r="C67" s="19">
        <v>-967312.80524784327</v>
      </c>
      <c r="D67" s="19">
        <v>2158666.9316721763</v>
      </c>
      <c r="E67" s="19">
        <v>-1380129.9382006172</v>
      </c>
      <c r="F67" s="19">
        <v>7766407.71998192</v>
      </c>
      <c r="G67" s="19">
        <v>-2188750.2088974407</v>
      </c>
      <c r="H67" s="19">
        <v>17073118.570201013</v>
      </c>
      <c r="I67" s="19">
        <v>2601567.3418502156</v>
      </c>
      <c r="K67" s="27"/>
      <c r="L67" s="27"/>
    </row>
    <row r="68" spans="1:12" x14ac:dyDescent="0.3">
      <c r="A68" s="12" t="s">
        <v>60</v>
      </c>
      <c r="B68" s="19">
        <v>-4009416.57151504</v>
      </c>
      <c r="C68" s="19">
        <v>-3539559.5223425743</v>
      </c>
      <c r="D68" s="19">
        <v>-29530.882219823259</v>
      </c>
      <c r="E68" s="19">
        <v>-93174.063658307496</v>
      </c>
      <c r="F68" s="19">
        <v>-296196.01564162638</v>
      </c>
      <c r="G68" s="19">
        <v>-422035.84373095259</v>
      </c>
      <c r="H68" s="19">
        <v>-3683689.67365359</v>
      </c>
      <c r="I68" s="19">
        <v>-3024349.614953314</v>
      </c>
      <c r="K68" s="27"/>
      <c r="L68" s="27"/>
    </row>
    <row r="69" spans="1:12" x14ac:dyDescent="0.3">
      <c r="B69" s="27"/>
      <c r="C69" s="27"/>
    </row>
    <row r="70" spans="1:12" x14ac:dyDescent="0.3">
      <c r="B70" s="27"/>
      <c r="C70" s="27"/>
    </row>
    <row r="71" spans="1:12" x14ac:dyDescent="0.3">
      <c r="B71" s="27"/>
      <c r="C71" s="27"/>
    </row>
    <row r="72" spans="1:12" x14ac:dyDescent="0.3">
      <c r="B72" s="27"/>
      <c r="C72" s="27"/>
    </row>
    <row r="73" spans="1:12" x14ac:dyDescent="0.3">
      <c r="B73" s="27"/>
      <c r="C73" s="27"/>
    </row>
    <row r="74" spans="1:12" x14ac:dyDescent="0.3">
      <c r="B74" s="27"/>
      <c r="C74" s="27"/>
    </row>
  </sheetData>
  <phoneticPr fontId="2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73"/>
  <sheetViews>
    <sheetView workbookViewId="0">
      <selection activeCell="A61" sqref="A61"/>
    </sheetView>
  </sheetViews>
  <sheetFormatPr defaultRowHeight="14" x14ac:dyDescent="0.3"/>
  <cols>
    <col min="2" max="2" width="14.5" customWidth="1"/>
    <col min="3" max="3" width="16.4140625" customWidth="1"/>
    <col min="4" max="4" width="17.4140625" customWidth="1"/>
    <col min="5" max="5" width="17.5" customWidth="1"/>
    <col min="6" max="6" width="16.75" customWidth="1"/>
    <col min="7" max="7" width="16.9140625" customWidth="1"/>
    <col min="8" max="9" width="15.1640625" customWidth="1"/>
  </cols>
  <sheetData>
    <row r="1" spans="1:12" x14ac:dyDescent="0.3">
      <c r="A1" s="7" t="s">
        <v>352</v>
      </c>
    </row>
    <row r="2" spans="1:12" x14ac:dyDescent="0.3">
      <c r="A2" s="6" t="s">
        <v>85</v>
      </c>
    </row>
    <row r="3" spans="1:12" x14ac:dyDescent="0.3">
      <c r="A3" s="1" t="s">
        <v>67</v>
      </c>
      <c r="B3" s="12" t="s">
        <v>76</v>
      </c>
      <c r="C3" s="12" t="s">
        <v>77</v>
      </c>
      <c r="D3" s="12" t="s">
        <v>78</v>
      </c>
      <c r="E3" s="12" t="s">
        <v>79</v>
      </c>
      <c r="F3" s="12" t="s">
        <v>80</v>
      </c>
      <c r="G3" s="12" t="s">
        <v>81</v>
      </c>
      <c r="H3" s="12" t="s">
        <v>82</v>
      </c>
      <c r="I3" s="12" t="s">
        <v>83</v>
      </c>
    </row>
    <row r="4" spans="1:12" x14ac:dyDescent="0.3">
      <c r="A4" s="15" t="s">
        <v>1</v>
      </c>
      <c r="B4" s="19">
        <v>-1010038.021259465</v>
      </c>
      <c r="C4" s="19">
        <v>-528975.67203229014</v>
      </c>
      <c r="D4" s="19">
        <v>-69240.880115562555</v>
      </c>
      <c r="E4" s="19">
        <v>-7633.7405117446579</v>
      </c>
      <c r="F4" s="19">
        <v>187.28157791987451</v>
      </c>
      <c r="G4" s="19">
        <v>532.91666597766744</v>
      </c>
      <c r="H4" s="19">
        <v>-940984.42272182228</v>
      </c>
      <c r="I4" s="19">
        <v>-521874.84818652313</v>
      </c>
      <c r="K4" s="27"/>
      <c r="L4" s="27"/>
    </row>
    <row r="5" spans="1:12" x14ac:dyDescent="0.3">
      <c r="A5" s="15" t="s">
        <v>2</v>
      </c>
      <c r="B5" s="19">
        <v>-284172.94379124715</v>
      </c>
      <c r="C5" s="19">
        <v>-238181.75415416664</v>
      </c>
      <c r="D5" s="19">
        <v>-1467.6394820666185</v>
      </c>
      <c r="E5" s="19">
        <v>-570.66177601013464</v>
      </c>
      <c r="F5" s="19">
        <v>-199364.03190216489</v>
      </c>
      <c r="G5" s="19">
        <v>-203110.54010510471</v>
      </c>
      <c r="H5" s="19">
        <v>-83341.272407015655</v>
      </c>
      <c r="I5" s="19">
        <v>-34500.552273051784</v>
      </c>
      <c r="K5" s="27"/>
      <c r="L5" s="27"/>
    </row>
    <row r="6" spans="1:12" x14ac:dyDescent="0.3">
      <c r="A6" s="15" t="s">
        <v>3</v>
      </c>
      <c r="B6" s="19">
        <v>-240609.54145346675</v>
      </c>
      <c r="C6" s="19">
        <v>-303492.4116357069</v>
      </c>
      <c r="D6" s="19">
        <v>-33990.10418779069</v>
      </c>
      <c r="E6" s="19">
        <v>221.94340031132037</v>
      </c>
      <c r="F6" s="19">
        <v>-15868.458584347423</v>
      </c>
      <c r="G6" s="19">
        <v>18052.134786446422</v>
      </c>
      <c r="H6" s="19">
        <v>-190750.97868132871</v>
      </c>
      <c r="I6" s="19">
        <v>-321766.48982246465</v>
      </c>
      <c r="K6" s="27"/>
      <c r="L6" s="27"/>
    </row>
    <row r="7" spans="1:12" x14ac:dyDescent="0.3">
      <c r="A7" s="15" t="s">
        <v>4</v>
      </c>
      <c r="B7" s="19">
        <v>-88620.540987987202</v>
      </c>
      <c r="C7" s="19">
        <v>-293861.85162106814</v>
      </c>
      <c r="D7" s="19">
        <v>-337.40495270880149</v>
      </c>
      <c r="E7" s="19">
        <v>-38.742759030816558</v>
      </c>
      <c r="F7" s="19">
        <v>-5247.7127600538606</v>
      </c>
      <c r="G7" s="19">
        <v>-410.35280356442115</v>
      </c>
      <c r="H7" s="19">
        <v>-83035.423275224544</v>
      </c>
      <c r="I7" s="19">
        <v>-293412.75605847291</v>
      </c>
      <c r="K7" s="27"/>
      <c r="L7" s="27"/>
    </row>
    <row r="8" spans="1:12" x14ac:dyDescent="0.3">
      <c r="A8" s="15" t="s">
        <v>5</v>
      </c>
      <c r="B8" s="19">
        <v>-285.461669228424</v>
      </c>
      <c r="C8" s="19">
        <v>-499.66586011611679</v>
      </c>
      <c r="D8" s="19">
        <v>-6.5203380457172361E-2</v>
      </c>
      <c r="E8" s="19">
        <v>-0.22824669785640622</v>
      </c>
      <c r="F8" s="19">
        <v>-28.280083046281952</v>
      </c>
      <c r="G8" s="19">
        <v>-448.53699698080226</v>
      </c>
      <c r="H8" s="19">
        <v>-257.11638280168489</v>
      </c>
      <c r="I8" s="19">
        <v>-50.900616437458119</v>
      </c>
      <c r="K8" s="27"/>
      <c r="L8" s="27"/>
    </row>
    <row r="9" spans="1:12" x14ac:dyDescent="0.3">
      <c r="A9" s="15" t="s">
        <v>6</v>
      </c>
      <c r="B9" s="19">
        <v>-13066.56185422602</v>
      </c>
      <c r="C9" s="19">
        <v>-15177.690484854935</v>
      </c>
      <c r="D9" s="19">
        <v>24.264975002419767</v>
      </c>
      <c r="E9" s="19">
        <v>104.14840648332135</v>
      </c>
      <c r="F9" s="19">
        <v>-1104.7959778263237</v>
      </c>
      <c r="G9" s="19">
        <v>-33.729684214255464</v>
      </c>
      <c r="H9" s="19">
        <v>-11986.030851402116</v>
      </c>
      <c r="I9" s="19">
        <v>-15248.109207123998</v>
      </c>
      <c r="K9" s="27"/>
      <c r="L9" s="27"/>
    </row>
    <row r="10" spans="1:12" x14ac:dyDescent="0.3">
      <c r="A10" s="15" t="s">
        <v>7</v>
      </c>
      <c r="B10" s="19">
        <v>-4274.7257048879201</v>
      </c>
      <c r="C10" s="19">
        <v>-4836.5643661354779</v>
      </c>
      <c r="D10" s="19">
        <v>-19.459542083961413</v>
      </c>
      <c r="E10" s="19">
        <v>-0.55737714061457089</v>
      </c>
      <c r="F10" s="19">
        <v>0</v>
      </c>
      <c r="G10" s="19">
        <v>0</v>
      </c>
      <c r="H10" s="19">
        <v>-4255.2661628039587</v>
      </c>
      <c r="I10" s="19">
        <v>-4836.0069889948636</v>
      </c>
      <c r="K10" s="27"/>
      <c r="L10" s="27"/>
    </row>
    <row r="11" spans="1:12" x14ac:dyDescent="0.3">
      <c r="A11" s="17" t="s">
        <v>8</v>
      </c>
      <c r="B11" s="19">
        <v>-476731.64616428351</v>
      </c>
      <c r="C11" s="19">
        <v>287643.71658608352</v>
      </c>
      <c r="D11" s="19">
        <v>-105.58254691807031</v>
      </c>
      <c r="E11" s="19">
        <v>-50.390464042227592</v>
      </c>
      <c r="F11" s="19">
        <v>-14640.227932963808</v>
      </c>
      <c r="G11" s="19">
        <v>-4418.3553581952146</v>
      </c>
      <c r="H11" s="19">
        <v>-461985.83568440168</v>
      </c>
      <c r="I11" s="19">
        <v>292112.46240832098</v>
      </c>
      <c r="K11" s="27"/>
      <c r="L11" s="27"/>
    </row>
    <row r="12" spans="1:12" x14ac:dyDescent="0.3">
      <c r="A12" s="18" t="s">
        <v>9</v>
      </c>
      <c r="B12" s="19">
        <v>29191526.611543104</v>
      </c>
      <c r="C12" s="19">
        <v>5540588.2658816297</v>
      </c>
      <c r="D12" s="19">
        <v>-7348304.4774474408</v>
      </c>
      <c r="E12" s="19">
        <v>-2226692.8762790323</v>
      </c>
      <c r="F12" s="19">
        <v>10302838.245675894</v>
      </c>
      <c r="G12" s="19">
        <v>1667124.7958965919</v>
      </c>
      <c r="H12" s="19">
        <v>26236992.843314648</v>
      </c>
      <c r="I12" s="19">
        <v>6100156.3462640699</v>
      </c>
      <c r="K12" s="27"/>
      <c r="L12" s="27"/>
    </row>
    <row r="13" spans="1:12" x14ac:dyDescent="0.3">
      <c r="A13" s="15" t="s">
        <v>360</v>
      </c>
      <c r="B13" s="19">
        <v>-1711369.7794545968</v>
      </c>
      <c r="C13" s="19">
        <v>-268914.24314533168</v>
      </c>
      <c r="D13" s="19">
        <v>-268134.08962873172</v>
      </c>
      <c r="E13" s="19">
        <v>-56745.239645534515</v>
      </c>
      <c r="F13" s="19">
        <v>-286328.77102241782</v>
      </c>
      <c r="G13" s="19">
        <v>-53518.152715997698</v>
      </c>
      <c r="H13" s="19">
        <v>-1156906.9188034472</v>
      </c>
      <c r="I13" s="19">
        <v>-158650.85078379948</v>
      </c>
      <c r="K13" s="27"/>
      <c r="L13" s="27"/>
    </row>
    <row r="14" spans="1:12" x14ac:dyDescent="0.3">
      <c r="A14" s="15" t="s">
        <v>10</v>
      </c>
      <c r="B14" s="19">
        <v>-773.60540308362397</v>
      </c>
      <c r="C14" s="19">
        <v>39922.117103424505</v>
      </c>
      <c r="D14" s="19">
        <v>-2.1678501578585716</v>
      </c>
      <c r="E14" s="19">
        <v>-0.13160420298396985</v>
      </c>
      <c r="F14" s="19">
        <v>-4.8823603568029954</v>
      </c>
      <c r="G14" s="19">
        <v>-10.213888642142631</v>
      </c>
      <c r="H14" s="19">
        <v>-766.5551925689615</v>
      </c>
      <c r="I14" s="19">
        <v>39932.462596269615</v>
      </c>
      <c r="K14" s="27"/>
      <c r="L14" s="27"/>
    </row>
    <row r="15" spans="1:12" x14ac:dyDescent="0.3">
      <c r="A15" s="15" t="s">
        <v>11</v>
      </c>
      <c r="B15" s="19">
        <v>-25562.144324050776</v>
      </c>
      <c r="C15" s="19">
        <v>-26763.578867285676</v>
      </c>
      <c r="D15" s="19">
        <v>-1.8874617983377311</v>
      </c>
      <c r="E15" s="19">
        <v>-2.606538091306728</v>
      </c>
      <c r="F15" s="19">
        <v>-2.7708059705806449</v>
      </c>
      <c r="G15" s="19">
        <v>-24.951131311930297</v>
      </c>
      <c r="H15" s="19">
        <v>-25557.486056281858</v>
      </c>
      <c r="I15" s="19">
        <v>-26736.021197882441</v>
      </c>
      <c r="K15" s="27"/>
      <c r="L15" s="27"/>
    </row>
    <row r="16" spans="1:12" x14ac:dyDescent="0.3">
      <c r="A16" s="15" t="s">
        <v>12</v>
      </c>
      <c r="B16" s="19">
        <v>-27519.615990056831</v>
      </c>
      <c r="C16" s="19">
        <v>201369.30367629885</v>
      </c>
      <c r="D16" s="19">
        <v>-25133.820117834341</v>
      </c>
      <c r="E16" s="19">
        <v>-3180.1376179448871</v>
      </c>
      <c r="F16" s="19">
        <v>16747.933538850841</v>
      </c>
      <c r="G16" s="19">
        <v>36739.785240399317</v>
      </c>
      <c r="H16" s="19">
        <v>-19133.729411073291</v>
      </c>
      <c r="I16" s="19">
        <v>167809.65605384443</v>
      </c>
      <c r="K16" s="27"/>
      <c r="L16" s="27"/>
    </row>
    <row r="17" spans="1:12" x14ac:dyDescent="0.3">
      <c r="A17" s="15" t="s">
        <v>13</v>
      </c>
      <c r="B17" s="19">
        <v>-35887.029859811635</v>
      </c>
      <c r="C17" s="19">
        <v>-31545.986697799803</v>
      </c>
      <c r="D17" s="19">
        <v>-10537.160294044596</v>
      </c>
      <c r="E17" s="19">
        <v>-4301.5319870884196</v>
      </c>
      <c r="F17" s="19">
        <v>-3409.0541228037882</v>
      </c>
      <c r="G17" s="19">
        <v>-1164.7099189552896</v>
      </c>
      <c r="H17" s="19">
        <v>-21940.815442963249</v>
      </c>
      <c r="I17" s="19">
        <v>-26079.744791756093</v>
      </c>
      <c r="K17" s="27"/>
      <c r="L17" s="27"/>
    </row>
    <row r="18" spans="1:12" x14ac:dyDescent="0.3">
      <c r="A18" s="15" t="s">
        <v>14</v>
      </c>
      <c r="B18" s="19">
        <v>-7658.5142426077364</v>
      </c>
      <c r="C18" s="19">
        <v>-16665.01030538707</v>
      </c>
      <c r="D18" s="19">
        <v>-422.13975660868471</v>
      </c>
      <c r="E18" s="19">
        <v>0</v>
      </c>
      <c r="F18" s="19">
        <v>-17.15584030089137</v>
      </c>
      <c r="G18" s="19">
        <v>-67.02608615503604</v>
      </c>
      <c r="H18" s="19">
        <v>-7219.2186456981599</v>
      </c>
      <c r="I18" s="19">
        <v>-16597.984219232036</v>
      </c>
      <c r="K18" s="27"/>
      <c r="L18" s="27"/>
    </row>
    <row r="19" spans="1:12" x14ac:dyDescent="0.3">
      <c r="A19" s="15" t="s">
        <v>15</v>
      </c>
      <c r="B19" s="19">
        <v>-65822.931145572802</v>
      </c>
      <c r="C19" s="19">
        <v>-40348.067450006725</v>
      </c>
      <c r="D19" s="19">
        <v>-21348.576883946804</v>
      </c>
      <c r="E19" s="19">
        <v>-2261.8333654737671</v>
      </c>
      <c r="F19" s="19">
        <v>-20827.144330248328</v>
      </c>
      <c r="G19" s="19">
        <v>-9490.8485189950679</v>
      </c>
      <c r="H19" s="19">
        <v>-23647.209931377671</v>
      </c>
      <c r="I19" s="19">
        <v>-28595.38556553789</v>
      </c>
      <c r="K19" s="27"/>
      <c r="L19" s="27"/>
    </row>
    <row r="20" spans="1:12" x14ac:dyDescent="0.3">
      <c r="A20" s="15" t="s">
        <v>16</v>
      </c>
      <c r="B20" s="19">
        <v>-887833.95570903469</v>
      </c>
      <c r="C20" s="19">
        <v>-300771.86805731454</v>
      </c>
      <c r="D20" s="19">
        <v>-6772.8254972594113</v>
      </c>
      <c r="E20" s="19">
        <v>-1052.1205390093421</v>
      </c>
      <c r="F20" s="19">
        <v>-238123.51478488356</v>
      </c>
      <c r="G20" s="19">
        <v>85622.786191889201</v>
      </c>
      <c r="H20" s="19">
        <v>-642937.61542689172</v>
      </c>
      <c r="I20" s="19">
        <v>-385342.53371019429</v>
      </c>
      <c r="K20" s="27"/>
      <c r="L20" s="27"/>
    </row>
    <row r="21" spans="1:12" x14ac:dyDescent="0.3">
      <c r="A21" s="15" t="s">
        <v>17</v>
      </c>
      <c r="B21" s="19">
        <v>-655515.22361492831</v>
      </c>
      <c r="C21" s="19">
        <v>1751632.2524337969</v>
      </c>
      <c r="D21" s="19">
        <v>-193417.83352889027</v>
      </c>
      <c r="E21" s="19">
        <v>661550.77156107232</v>
      </c>
      <c r="F21" s="19">
        <v>-325012.80105782335</v>
      </c>
      <c r="G21" s="19">
        <v>826306.18913305155</v>
      </c>
      <c r="H21" s="19">
        <v>-137084.58902821457</v>
      </c>
      <c r="I21" s="19">
        <v>263775.29173967335</v>
      </c>
      <c r="K21" s="27"/>
      <c r="L21" s="27"/>
    </row>
    <row r="22" spans="1:12" x14ac:dyDescent="0.3">
      <c r="A22" s="15" t="s">
        <v>18</v>
      </c>
      <c r="B22" s="19">
        <v>-14362.600996773566</v>
      </c>
      <c r="C22" s="19">
        <v>-22109.077221156891</v>
      </c>
      <c r="D22" s="19">
        <v>17.846226940958946</v>
      </c>
      <c r="E22" s="19">
        <v>-3.9124700936248034</v>
      </c>
      <c r="F22" s="19">
        <v>193.84488852432605</v>
      </c>
      <c r="G22" s="19">
        <v>-141.69177148375147</v>
      </c>
      <c r="H22" s="19">
        <v>-14574.292112238851</v>
      </c>
      <c r="I22" s="19">
        <v>-21963.472979579514</v>
      </c>
      <c r="K22" s="27"/>
      <c r="L22" s="27"/>
    </row>
    <row r="23" spans="1:12" x14ac:dyDescent="0.3">
      <c r="A23" s="15" t="s">
        <v>19</v>
      </c>
      <c r="B23" s="19">
        <v>-85929.815598997637</v>
      </c>
      <c r="C23" s="19">
        <v>-185325.93359793993</v>
      </c>
      <c r="D23" s="19">
        <v>-416.63534292135307</v>
      </c>
      <c r="E23" s="19">
        <v>39.169329862972702</v>
      </c>
      <c r="F23" s="19">
        <v>536.73343742282464</v>
      </c>
      <c r="G23" s="19">
        <v>1269.4888702578357</v>
      </c>
      <c r="H23" s="19">
        <v>-86049.913693499111</v>
      </c>
      <c r="I23" s="19">
        <v>-186634.59179806075</v>
      </c>
      <c r="K23" s="27"/>
      <c r="L23" s="27"/>
    </row>
    <row r="24" spans="1:12" x14ac:dyDescent="0.3">
      <c r="A24" s="15" t="s">
        <v>20</v>
      </c>
      <c r="B24" s="19">
        <v>-1265987.8268391776</v>
      </c>
      <c r="C24" s="19">
        <v>-1992837.1662601752</v>
      </c>
      <c r="D24" s="19">
        <v>-5952.9995127807142</v>
      </c>
      <c r="E24" s="19">
        <v>189.70290818886846</v>
      </c>
      <c r="F24" s="19">
        <v>-193519.04831686773</v>
      </c>
      <c r="G24" s="19">
        <v>-113242.10701416046</v>
      </c>
      <c r="H24" s="19">
        <v>-1066515.7790095289</v>
      </c>
      <c r="I24" s="19">
        <v>-1879784.7621542034</v>
      </c>
      <c r="K24" s="27"/>
      <c r="L24" s="27"/>
    </row>
    <row r="25" spans="1:12" x14ac:dyDescent="0.3">
      <c r="A25" s="15" t="s">
        <v>21</v>
      </c>
      <c r="B25" s="19">
        <v>-270710.13814573892</v>
      </c>
      <c r="C25" s="19">
        <v>22554.977986804093</v>
      </c>
      <c r="D25" s="19">
        <v>-115608.65152661485</v>
      </c>
      <c r="E25" s="19">
        <v>-15671.271071613644</v>
      </c>
      <c r="F25" s="19">
        <v>21703.748095616189</v>
      </c>
      <c r="G25" s="19">
        <v>36378.36698691827</v>
      </c>
      <c r="H25" s="19">
        <v>-176805.23471474028</v>
      </c>
      <c r="I25" s="19">
        <v>1847.8820714994581</v>
      </c>
      <c r="K25" s="27"/>
      <c r="L25" s="27"/>
    </row>
    <row r="26" spans="1:12" x14ac:dyDescent="0.3">
      <c r="A26" s="15" t="s">
        <v>22</v>
      </c>
      <c r="B26" s="19">
        <v>-65890.227892398863</v>
      </c>
      <c r="C26" s="19">
        <v>-104748.56206450534</v>
      </c>
      <c r="D26" s="19">
        <v>-11.334614992729819</v>
      </c>
      <c r="E26" s="19">
        <v>-41.055952348199945</v>
      </c>
      <c r="F26" s="19">
        <v>-61845.155370850131</v>
      </c>
      <c r="G26" s="19">
        <v>-87189.511197394328</v>
      </c>
      <c r="H26" s="19">
        <v>-4033.7379065560144</v>
      </c>
      <c r="I26" s="19">
        <v>-17517.99491476281</v>
      </c>
      <c r="K26" s="27"/>
      <c r="L26" s="27"/>
    </row>
    <row r="27" spans="1:12" x14ac:dyDescent="0.3">
      <c r="A27" s="15" t="s">
        <v>23</v>
      </c>
      <c r="B27" s="19">
        <v>-518421.89936089097</v>
      </c>
      <c r="C27" s="19">
        <v>81709.863037782023</v>
      </c>
      <c r="D27" s="19">
        <v>-88519.633008616045</v>
      </c>
      <c r="E27" s="19">
        <v>-651.56149291495967</v>
      </c>
      <c r="F27" s="19">
        <v>-46520.29708738318</v>
      </c>
      <c r="G27" s="19">
        <v>-44498.829912358109</v>
      </c>
      <c r="H27" s="19">
        <v>-383381.96926489176</v>
      </c>
      <c r="I27" s="19">
        <v>126860.25444305502</v>
      </c>
      <c r="K27" s="27"/>
      <c r="L27" s="27"/>
    </row>
    <row r="28" spans="1:12" x14ac:dyDescent="0.3">
      <c r="A28" s="15" t="s">
        <v>24</v>
      </c>
      <c r="B28" s="19">
        <v>-976967.12160742655</v>
      </c>
      <c r="C28" s="19">
        <v>20469.588369119912</v>
      </c>
      <c r="D28" s="19">
        <v>2318046.2939378275</v>
      </c>
      <c r="E28" s="19">
        <v>-149829.86044028727</v>
      </c>
      <c r="F28" s="19">
        <v>9108110.0249461941</v>
      </c>
      <c r="G28" s="19">
        <v>1861959.1650861937</v>
      </c>
      <c r="H28" s="19">
        <v>-12403123.440491451</v>
      </c>
      <c r="I28" s="19">
        <v>-1691659.7162767868</v>
      </c>
      <c r="K28" s="27"/>
      <c r="L28" s="27"/>
    </row>
    <row r="29" spans="1:12" x14ac:dyDescent="0.3">
      <c r="A29" s="15" t="s">
        <v>25</v>
      </c>
      <c r="B29" s="19">
        <v>-29.11280416975486</v>
      </c>
      <c r="C29" s="19">
        <v>-1625.7214738965217</v>
      </c>
      <c r="D29" s="19">
        <v>0</v>
      </c>
      <c r="E29" s="19">
        <v>0</v>
      </c>
      <c r="F29" s="19">
        <v>0</v>
      </c>
      <c r="G29" s="19">
        <v>-2.2680280569190558</v>
      </c>
      <c r="H29" s="19">
        <v>-29.11280416975486</v>
      </c>
      <c r="I29" s="19">
        <v>-1623.4534458396026</v>
      </c>
      <c r="K29" s="27"/>
      <c r="L29" s="27"/>
    </row>
    <row r="30" spans="1:12" x14ac:dyDescent="0.3">
      <c r="A30" s="15" t="s">
        <v>26</v>
      </c>
      <c r="B30" s="19">
        <v>-3135.8956490111641</v>
      </c>
      <c r="C30" s="19">
        <v>-1229.7981853654658</v>
      </c>
      <c r="D30" s="19">
        <v>-37.713140556842042</v>
      </c>
      <c r="E30" s="19">
        <v>133.48043141692435</v>
      </c>
      <c r="F30" s="19">
        <v>-100.37512709457104</v>
      </c>
      <c r="G30" s="19">
        <v>-232.58658053243227</v>
      </c>
      <c r="H30" s="19">
        <v>-2997.8073813597512</v>
      </c>
      <c r="I30" s="19">
        <v>-1130.6920362499579</v>
      </c>
      <c r="K30" s="27"/>
      <c r="L30" s="27"/>
    </row>
    <row r="31" spans="1:12" x14ac:dyDescent="0.3">
      <c r="A31" s="15" t="s">
        <v>27</v>
      </c>
      <c r="B31" s="19">
        <v>-22556.70293201508</v>
      </c>
      <c r="C31" s="19">
        <v>-1284.4713881385978</v>
      </c>
      <c r="D31" s="19">
        <v>-2093.43550363845</v>
      </c>
      <c r="E31" s="19">
        <v>154.79832020457451</v>
      </c>
      <c r="F31" s="19">
        <v>-14523.821770043211</v>
      </c>
      <c r="G31" s="19">
        <v>2343.2375352723275</v>
      </c>
      <c r="H31" s="19">
        <v>-5939.4456583334177</v>
      </c>
      <c r="I31" s="19">
        <v>-3782.5072436154951</v>
      </c>
      <c r="K31" s="27"/>
      <c r="L31" s="27"/>
    </row>
    <row r="32" spans="1:12" x14ac:dyDescent="0.3">
      <c r="A32" s="15" t="s">
        <v>28</v>
      </c>
      <c r="B32" s="19">
        <v>-5935.632353286408</v>
      </c>
      <c r="C32" s="19">
        <v>26291.676284946618</v>
      </c>
      <c r="D32" s="19">
        <v>0</v>
      </c>
      <c r="E32" s="19">
        <v>-8.2747240993864379E-2</v>
      </c>
      <c r="F32" s="19">
        <v>-218.25006610468353</v>
      </c>
      <c r="G32" s="19">
        <v>-699.63521349431812</v>
      </c>
      <c r="H32" s="19">
        <v>-5717.3822871817247</v>
      </c>
      <c r="I32" s="19">
        <v>26991.394245681935</v>
      </c>
      <c r="K32" s="27"/>
      <c r="L32" s="27"/>
    </row>
    <row r="33" spans="1:12" x14ac:dyDescent="0.3">
      <c r="A33" s="15" t="s">
        <v>29</v>
      </c>
      <c r="B33" s="19">
        <v>-5108739.3770647645</v>
      </c>
      <c r="C33" s="19">
        <v>741637.41486468818</v>
      </c>
      <c r="D33" s="19">
        <v>-1699525.848513274</v>
      </c>
      <c r="E33" s="19">
        <v>-21539.665976216726</v>
      </c>
      <c r="F33" s="19">
        <v>-2591901.5967144398</v>
      </c>
      <c r="G33" s="19">
        <v>-498599.17998201749</v>
      </c>
      <c r="H33" s="19">
        <v>-817311.93183705094</v>
      </c>
      <c r="I33" s="19">
        <v>1261776.2608229225</v>
      </c>
      <c r="K33" s="27"/>
      <c r="L33" s="27"/>
    </row>
    <row r="34" spans="1:12" x14ac:dyDescent="0.3">
      <c r="A34" s="15" t="s">
        <v>30</v>
      </c>
      <c r="B34" s="19">
        <v>-92828.774469369484</v>
      </c>
      <c r="C34" s="19">
        <v>-25444.735065429475</v>
      </c>
      <c r="D34" s="19">
        <v>-97.700430430646051</v>
      </c>
      <c r="E34" s="19">
        <v>0</v>
      </c>
      <c r="F34" s="19">
        <v>-68349.741422345847</v>
      </c>
      <c r="G34" s="19">
        <v>-6877.4400862765378</v>
      </c>
      <c r="H34" s="19">
        <v>-24381.332616593001</v>
      </c>
      <c r="I34" s="19">
        <v>-18567.294979152939</v>
      </c>
      <c r="K34" s="27"/>
      <c r="L34" s="27"/>
    </row>
    <row r="35" spans="1:12" x14ac:dyDescent="0.3">
      <c r="A35" s="17" t="s">
        <v>31</v>
      </c>
      <c r="B35" s="19">
        <v>-219864.73954042108</v>
      </c>
      <c r="C35" s="19">
        <v>-560604.12674786465</v>
      </c>
      <c r="D35" s="19">
        <v>-595.21037033196001</v>
      </c>
      <c r="E35" s="19">
        <v>-814.04014539249829</v>
      </c>
      <c r="F35" s="19">
        <v>-8226.203387128784</v>
      </c>
      <c r="G35" s="19">
        <v>-8610.9087429654501</v>
      </c>
      <c r="H35" s="19">
        <v>-211043.32578296034</v>
      </c>
      <c r="I35" s="19">
        <v>-551179.1778595068</v>
      </c>
      <c r="K35" s="27"/>
      <c r="L35" s="27"/>
    </row>
    <row r="36" spans="1:12" x14ac:dyDescent="0.3">
      <c r="A36" s="15" t="s">
        <v>32</v>
      </c>
      <c r="B36" s="19">
        <v>-27533.930882352353</v>
      </c>
      <c r="C36" s="19">
        <v>-17801.763406143429</v>
      </c>
      <c r="D36" s="19">
        <v>-27.64822401849176</v>
      </c>
      <c r="E36" s="19">
        <v>-18.024657672928548</v>
      </c>
      <c r="F36" s="19">
        <v>-0.3940492889790328</v>
      </c>
      <c r="G36" s="19">
        <v>-35.640260528835114</v>
      </c>
      <c r="H36" s="19">
        <v>-27505.888609044883</v>
      </c>
      <c r="I36" s="19">
        <v>-17748.098487941665</v>
      </c>
      <c r="K36" s="27"/>
      <c r="L36" s="27"/>
    </row>
    <row r="37" spans="1:12" x14ac:dyDescent="0.3">
      <c r="A37" s="15" t="s">
        <v>33</v>
      </c>
      <c r="B37" s="19">
        <v>-1691316.8881337112</v>
      </c>
      <c r="C37" s="19">
        <v>711890.34948676499</v>
      </c>
      <c r="D37" s="19">
        <v>-5863.0723236668919</v>
      </c>
      <c r="E37" s="19">
        <v>2036.5485805728899</v>
      </c>
      <c r="F37" s="19">
        <v>-47855.086274699446</v>
      </c>
      <c r="G37" s="19">
        <v>-38847.811881380352</v>
      </c>
      <c r="H37" s="19">
        <v>-1637598.729535345</v>
      </c>
      <c r="I37" s="19">
        <v>748701.61278757267</v>
      </c>
      <c r="K37" s="27"/>
      <c r="L37" s="27"/>
    </row>
    <row r="38" spans="1:12" x14ac:dyDescent="0.3">
      <c r="A38" s="15" t="s">
        <v>34</v>
      </c>
      <c r="B38" s="19">
        <v>-34639.25942175724</v>
      </c>
      <c r="C38" s="19">
        <v>-11965.27621447942</v>
      </c>
      <c r="D38" s="19">
        <v>-316.11306357538922</v>
      </c>
      <c r="E38" s="19">
        <v>-28.048160802255321</v>
      </c>
      <c r="F38" s="19">
        <v>-758.71230366005886</v>
      </c>
      <c r="G38" s="19">
        <v>-227.12138729023911</v>
      </c>
      <c r="H38" s="19">
        <v>-33564.4340545218</v>
      </c>
      <c r="I38" s="19">
        <v>-11710.106666386926</v>
      </c>
      <c r="K38" s="27"/>
      <c r="L38" s="27"/>
    </row>
    <row r="39" spans="1:12" x14ac:dyDescent="0.3">
      <c r="A39" s="15" t="s">
        <v>35</v>
      </c>
      <c r="B39" s="19">
        <v>-61444.249068626203</v>
      </c>
      <c r="C39" s="19">
        <v>-45321.164509339535</v>
      </c>
      <c r="D39" s="19">
        <v>-50560.930742480115</v>
      </c>
      <c r="E39" s="19">
        <v>-24690.261442712086</v>
      </c>
      <c r="F39" s="19">
        <v>1373.1674931863615</v>
      </c>
      <c r="G39" s="19">
        <v>457.92120298383406</v>
      </c>
      <c r="H39" s="19">
        <v>-12256.485819332454</v>
      </c>
      <c r="I39" s="19">
        <v>-21088.824269611276</v>
      </c>
      <c r="K39" s="27"/>
      <c r="L39" s="27"/>
    </row>
    <row r="40" spans="1:12" x14ac:dyDescent="0.3">
      <c r="A40" s="15" t="s">
        <v>361</v>
      </c>
      <c r="B40" s="19">
        <v>-261676.17383725941</v>
      </c>
      <c r="C40" s="19">
        <v>-501957.82551911799</v>
      </c>
      <c r="D40" s="19">
        <v>-1546131.0516327699</v>
      </c>
      <c r="E40" s="19">
        <v>-60822.448884240934</v>
      </c>
      <c r="F40" s="19">
        <v>-5795416.8067187518</v>
      </c>
      <c r="G40" s="19">
        <v>-1831518.5874287602</v>
      </c>
      <c r="H40" s="19">
        <v>7079871.6845142618</v>
      </c>
      <c r="I40" s="19">
        <v>1390383.210793884</v>
      </c>
      <c r="K40" s="27"/>
      <c r="L40" s="27"/>
    </row>
    <row r="41" spans="1:12" x14ac:dyDescent="0.3">
      <c r="A41" s="15" t="s">
        <v>36</v>
      </c>
      <c r="B41" s="19">
        <v>-118875.54802115704</v>
      </c>
      <c r="C41" s="19">
        <v>673285.30951790255</v>
      </c>
      <c r="D41" s="19">
        <v>-5561.9208114899511</v>
      </c>
      <c r="E41" s="19">
        <v>-44210.553428114479</v>
      </c>
      <c r="F41" s="19">
        <v>-1038273.1264423906</v>
      </c>
      <c r="G41" s="19">
        <v>-51544.20579934078</v>
      </c>
      <c r="H41" s="19">
        <v>924959.49923272361</v>
      </c>
      <c r="I41" s="19">
        <v>769040.0687453578</v>
      </c>
      <c r="K41" s="27"/>
      <c r="L41" s="27"/>
    </row>
    <row r="42" spans="1:12" x14ac:dyDescent="0.3">
      <c r="A42" s="15" t="s">
        <v>37</v>
      </c>
      <c r="B42" s="19">
        <v>220425.63244791969</v>
      </c>
      <c r="C42" s="19">
        <v>-179615.13379494223</v>
      </c>
      <c r="D42" s="19">
        <v>1739.6492244599958</v>
      </c>
      <c r="E42" s="19">
        <v>3585.057768992534</v>
      </c>
      <c r="F42" s="19">
        <v>-21195.275547822916</v>
      </c>
      <c r="G42" s="19">
        <v>33291.045595323129</v>
      </c>
      <c r="H42" s="19">
        <v>239881.25877128265</v>
      </c>
      <c r="I42" s="19">
        <v>-216491.2371592579</v>
      </c>
      <c r="K42" s="27"/>
      <c r="L42" s="27"/>
    </row>
    <row r="43" spans="1:12" x14ac:dyDescent="0.3">
      <c r="A43" s="15" t="s">
        <v>38</v>
      </c>
      <c r="B43" s="19">
        <v>-47791.936013266546</v>
      </c>
      <c r="C43" s="19">
        <v>-54262.204890724192</v>
      </c>
      <c r="D43" s="19">
        <v>-0.51058598021792578</v>
      </c>
      <c r="E43" s="19">
        <v>-3.8122255723989631</v>
      </c>
      <c r="F43" s="19">
        <v>-467.83774342082643</v>
      </c>
      <c r="G43" s="19">
        <v>-2645.4507853590708</v>
      </c>
      <c r="H43" s="19">
        <v>-47323.587683865495</v>
      </c>
      <c r="I43" s="19">
        <v>-51612.941879792721</v>
      </c>
      <c r="K43" s="27"/>
      <c r="L43" s="27"/>
    </row>
    <row r="44" spans="1:12" x14ac:dyDescent="0.3">
      <c r="A44" s="15" t="s">
        <v>39</v>
      </c>
      <c r="B44" s="19">
        <v>6958201.3329773303</v>
      </c>
      <c r="C44" s="19">
        <v>614423.47364986315</v>
      </c>
      <c r="D44" s="19">
        <v>9202515.875926761</v>
      </c>
      <c r="E44" s="19">
        <v>1140560.6003251229</v>
      </c>
      <c r="F44" s="19">
        <v>-3662392.0082287071</v>
      </c>
      <c r="G44" s="19">
        <v>-1472605.4991584483</v>
      </c>
      <c r="H44" s="19">
        <v>1418077.4652792751</v>
      </c>
      <c r="I44" s="19">
        <v>946468.37248318817</v>
      </c>
      <c r="K44" s="27"/>
      <c r="L44" s="27"/>
    </row>
    <row r="45" spans="1:12" x14ac:dyDescent="0.3">
      <c r="A45" s="15" t="s">
        <v>40</v>
      </c>
      <c r="B45" s="19">
        <v>-187388.41249205914</v>
      </c>
      <c r="C45" s="19">
        <v>-49173.329808751339</v>
      </c>
      <c r="D45" s="19">
        <v>-8.0794652987954834</v>
      </c>
      <c r="E45" s="19">
        <v>-32.717031704916181</v>
      </c>
      <c r="F45" s="19">
        <v>321.93030238850167</v>
      </c>
      <c r="G45" s="19">
        <v>870.07524236427025</v>
      </c>
      <c r="H45" s="19">
        <v>-187702.26332914885</v>
      </c>
      <c r="I45" s="19">
        <v>-50010.688019410693</v>
      </c>
      <c r="K45" s="27"/>
      <c r="L45" s="27"/>
    </row>
    <row r="46" spans="1:12" x14ac:dyDescent="0.3">
      <c r="A46" s="15" t="s">
        <v>41</v>
      </c>
      <c r="B46" s="19">
        <v>-97912.146458088217</v>
      </c>
      <c r="C46" s="19">
        <v>-70481.188621501991</v>
      </c>
      <c r="D46" s="19">
        <v>-16157.551701556613</v>
      </c>
      <c r="E46" s="19">
        <v>-5333.2811612025353</v>
      </c>
      <c r="F46" s="19">
        <v>21312.609571993864</v>
      </c>
      <c r="G46" s="19">
        <v>22256.372822575511</v>
      </c>
      <c r="H46" s="19">
        <v>-103067.20432852546</v>
      </c>
      <c r="I46" s="19">
        <v>-87404.280282874955</v>
      </c>
      <c r="K46" s="27"/>
      <c r="L46" s="27"/>
    </row>
    <row r="47" spans="1:12" x14ac:dyDescent="0.3">
      <c r="A47" s="15" t="s">
        <v>42</v>
      </c>
      <c r="B47" s="19">
        <v>-1610803.3057917934</v>
      </c>
      <c r="C47" s="19">
        <v>1699371.0947502768</v>
      </c>
      <c r="D47" s="19">
        <v>-488070.12021308398</v>
      </c>
      <c r="E47" s="19">
        <v>-48557.761591455186</v>
      </c>
      <c r="F47" s="19">
        <v>-684492.17475235334</v>
      </c>
      <c r="G47" s="19">
        <v>782782.52157929679</v>
      </c>
      <c r="H47" s="19">
        <v>-438241.01082635601</v>
      </c>
      <c r="I47" s="19">
        <v>965146.33476243517</v>
      </c>
      <c r="K47" s="27"/>
      <c r="L47" s="27"/>
    </row>
    <row r="48" spans="1:12" x14ac:dyDescent="0.3">
      <c r="A48" s="15" t="s">
        <v>43</v>
      </c>
      <c r="B48" s="19">
        <v>-48004.784985285914</v>
      </c>
      <c r="C48" s="19">
        <v>-21534.961358135115</v>
      </c>
      <c r="D48" s="19">
        <v>-128.47472064193008</v>
      </c>
      <c r="E48" s="19">
        <v>-65.694604698931457</v>
      </c>
      <c r="F48" s="19">
        <v>9.4588105285804431</v>
      </c>
      <c r="G48" s="19">
        <v>2039.2654399249611</v>
      </c>
      <c r="H48" s="19">
        <v>-47885.769075172575</v>
      </c>
      <c r="I48" s="19">
        <v>-23508.532193361149</v>
      </c>
      <c r="K48" s="27"/>
      <c r="L48" s="27"/>
    </row>
    <row r="49" spans="1:12" x14ac:dyDescent="0.3">
      <c r="A49" s="15" t="s">
        <v>44</v>
      </c>
      <c r="B49" s="19">
        <v>9371.4890370271169</v>
      </c>
      <c r="C49" s="19">
        <v>124033.83085008469</v>
      </c>
      <c r="D49" s="19">
        <v>2.6251207209147861E-2</v>
      </c>
      <c r="E49" s="19">
        <v>20.791372671176525</v>
      </c>
      <c r="F49" s="19">
        <v>1097.2371190581241</v>
      </c>
      <c r="G49" s="19">
        <v>581.46142378031925</v>
      </c>
      <c r="H49" s="19">
        <v>8274.2256667617839</v>
      </c>
      <c r="I49" s="19">
        <v>123431.57805363319</v>
      </c>
      <c r="K49" s="27"/>
      <c r="L49" s="27"/>
    </row>
    <row r="50" spans="1:12" x14ac:dyDescent="0.3">
      <c r="A50" s="15" t="s">
        <v>45</v>
      </c>
      <c r="B50" s="19">
        <v>-102961.26510526054</v>
      </c>
      <c r="C50" s="19">
        <v>-109001.7030480558</v>
      </c>
      <c r="D50" s="19">
        <v>193.36986732784231</v>
      </c>
      <c r="E50" s="19">
        <v>-82.56808569463621</v>
      </c>
      <c r="F50" s="19">
        <v>-4901.5735587242771</v>
      </c>
      <c r="G50" s="19">
        <v>-2552.7568114973351</v>
      </c>
      <c r="H50" s="19">
        <v>-98253.061413864096</v>
      </c>
      <c r="I50" s="19">
        <v>-106366.37815086383</v>
      </c>
      <c r="K50" s="27"/>
      <c r="L50" s="27"/>
    </row>
    <row r="51" spans="1:12" x14ac:dyDescent="0.3">
      <c r="A51" s="15" t="s">
        <v>46</v>
      </c>
      <c r="B51" s="19">
        <v>-29174.430223702766</v>
      </c>
      <c r="C51" s="19">
        <v>-121354.67995789295</v>
      </c>
      <c r="D51" s="19">
        <v>-80.056269645066735</v>
      </c>
      <c r="E51" s="19">
        <v>-67.37093806988824</v>
      </c>
      <c r="F51" s="19">
        <v>-689.78719382126337</v>
      </c>
      <c r="G51" s="19">
        <v>-1479.4816349515972</v>
      </c>
      <c r="H51" s="19">
        <v>-28404.586760236431</v>
      </c>
      <c r="I51" s="19">
        <v>-119807.82738487146</v>
      </c>
      <c r="K51" s="27"/>
      <c r="L51" s="27"/>
    </row>
    <row r="52" spans="1:12" x14ac:dyDescent="0.3">
      <c r="A52" s="15" t="s">
        <v>47</v>
      </c>
      <c r="B52" s="19">
        <v>-516603.25727904675</v>
      </c>
      <c r="C52" s="19">
        <v>653.86322387843393</v>
      </c>
      <c r="D52" s="19">
        <v>-2617.3071209924506</v>
      </c>
      <c r="E52" s="19">
        <v>-8318.1836118826268</v>
      </c>
      <c r="F52" s="19">
        <v>-86537.921138895486</v>
      </c>
      <c r="G52" s="19">
        <v>-425447.79083879263</v>
      </c>
      <c r="H52" s="19">
        <v>-427448.02901915886</v>
      </c>
      <c r="I52" s="19">
        <v>434419.83767455362</v>
      </c>
      <c r="K52" s="27"/>
      <c r="L52" s="27"/>
    </row>
    <row r="53" spans="1:12" x14ac:dyDescent="0.3">
      <c r="A53" s="15" t="s">
        <v>48</v>
      </c>
      <c r="B53" s="19">
        <v>-415118.24888654263</v>
      </c>
      <c r="C53" s="19">
        <v>-1488974.8763504017</v>
      </c>
      <c r="D53" s="19">
        <v>-33.198854546003332</v>
      </c>
      <c r="E53" s="19">
        <v>27.319269431476783</v>
      </c>
      <c r="F53" s="19">
        <v>-19641.544975935398</v>
      </c>
      <c r="G53" s="19">
        <v>-9576.525969766697</v>
      </c>
      <c r="H53" s="19">
        <v>-395443.50505606126</v>
      </c>
      <c r="I53" s="19">
        <v>-1479425.6696500664</v>
      </c>
      <c r="K53" s="27"/>
      <c r="L53" s="27"/>
    </row>
    <row r="54" spans="1:12" x14ac:dyDescent="0.3">
      <c r="A54" s="15" t="s">
        <v>49</v>
      </c>
      <c r="B54" s="19">
        <v>-3190395.6082250043</v>
      </c>
      <c r="C54" s="19">
        <v>-355676.27929514355</v>
      </c>
      <c r="D54" s="19">
        <v>-131146.43710135418</v>
      </c>
      <c r="E54" s="19">
        <v>-19018.860750645013</v>
      </c>
      <c r="F54" s="19">
        <v>-71557.692548183782</v>
      </c>
      <c r="G54" s="19">
        <v>160156.98145392805</v>
      </c>
      <c r="H54" s="19">
        <v>-2987691.4785754662</v>
      </c>
      <c r="I54" s="19">
        <v>-496814.39999842667</v>
      </c>
      <c r="K54" s="27"/>
      <c r="L54" s="27"/>
    </row>
    <row r="55" spans="1:12" x14ac:dyDescent="0.3">
      <c r="A55" s="15" t="s">
        <v>50</v>
      </c>
      <c r="B55" s="19">
        <v>-8987539.271888325</v>
      </c>
      <c r="C55" s="19">
        <v>-4185947.4262145334</v>
      </c>
      <c r="D55" s="19">
        <v>654738.18368803104</v>
      </c>
      <c r="E55" s="19">
        <v>991011.27783641673</v>
      </c>
      <c r="F55" s="19">
        <v>-3569836.2242840114</v>
      </c>
      <c r="G55" s="19">
        <v>21889.136588992551</v>
      </c>
      <c r="H55" s="19">
        <v>-6072441.2312923437</v>
      </c>
      <c r="I55" s="19">
        <v>-5198847.8406399433</v>
      </c>
      <c r="K55" s="27"/>
      <c r="L55" s="27"/>
    </row>
    <row r="56" spans="1:12" x14ac:dyDescent="0.3">
      <c r="A56" s="15" t="s">
        <v>229</v>
      </c>
      <c r="B56" s="19">
        <v>-615051.50988360471</v>
      </c>
      <c r="C56" s="19">
        <v>3523924.9314732319</v>
      </c>
      <c r="D56" s="19">
        <v>-1495.1370956306146</v>
      </c>
      <c r="E56" s="19">
        <v>-3574.7858368495231</v>
      </c>
      <c r="F56" s="19">
        <v>-58096.633956421094</v>
      </c>
      <c r="G56" s="19">
        <v>-303308.29584833252</v>
      </c>
      <c r="H56" s="19">
        <v>-555459.73883155303</v>
      </c>
      <c r="I56" s="19">
        <v>3830808.0131584145</v>
      </c>
      <c r="K56" s="27"/>
      <c r="L56" s="27"/>
    </row>
    <row r="57" spans="1:12" x14ac:dyDescent="0.3">
      <c r="A57" s="15" t="s">
        <v>51</v>
      </c>
      <c r="B57" s="19">
        <v>-4148192.7315255767</v>
      </c>
      <c r="C57" s="19">
        <v>-3883090.2595054791</v>
      </c>
      <c r="D57" s="19">
        <v>-36982.623709450512</v>
      </c>
      <c r="E57" s="19">
        <v>-93728.988092278174</v>
      </c>
      <c r="F57" s="19">
        <v>-317135.32491303579</v>
      </c>
      <c r="G57" s="19">
        <v>-388072.90420086135</v>
      </c>
      <c r="H57" s="19">
        <v>-3794074.7829030906</v>
      </c>
      <c r="I57" s="19">
        <v>-3401288.3672123393</v>
      </c>
      <c r="K57" s="27"/>
      <c r="L57" s="27"/>
    </row>
    <row r="58" spans="1:12" x14ac:dyDescent="0.3">
      <c r="A58" s="6"/>
      <c r="B58" s="6"/>
      <c r="C58" s="6"/>
      <c r="D58" s="6"/>
      <c r="E58" s="6"/>
      <c r="F58" s="6"/>
      <c r="G58" s="21"/>
      <c r="H58" s="6"/>
      <c r="I58" s="6"/>
      <c r="K58" s="27"/>
      <c r="L58" s="27"/>
    </row>
    <row r="59" spans="1:12" x14ac:dyDescent="0.3">
      <c r="A59" s="6"/>
      <c r="B59" s="6"/>
      <c r="C59" s="6"/>
      <c r="D59" s="6"/>
      <c r="E59" s="6"/>
      <c r="F59" s="6"/>
      <c r="G59" s="21"/>
      <c r="H59" s="6"/>
      <c r="I59" s="6"/>
      <c r="K59" s="27"/>
      <c r="L59" s="27"/>
    </row>
    <row r="60" spans="1:12" x14ac:dyDescent="0.3">
      <c r="A60" s="7" t="s">
        <v>353</v>
      </c>
      <c r="B60" s="6"/>
      <c r="C60" s="6"/>
      <c r="D60" s="6"/>
      <c r="E60" s="6"/>
      <c r="F60" s="6"/>
      <c r="G60" s="21"/>
      <c r="H60" s="6"/>
      <c r="I60" s="6"/>
      <c r="K60" s="27"/>
      <c r="L60" s="27"/>
    </row>
    <row r="61" spans="1:12" x14ac:dyDescent="0.3">
      <c r="A61" s="6" t="s">
        <v>85</v>
      </c>
      <c r="B61" s="6"/>
      <c r="C61" s="6"/>
      <c r="D61" s="6"/>
      <c r="E61" s="6"/>
      <c r="F61" s="6"/>
      <c r="G61" s="21"/>
      <c r="H61" s="6"/>
      <c r="I61" s="6"/>
      <c r="K61" s="27"/>
      <c r="L61" s="27"/>
    </row>
    <row r="62" spans="1:12" x14ac:dyDescent="0.3">
      <c r="A62" s="1" t="s">
        <v>84</v>
      </c>
      <c r="B62" s="12" t="s">
        <v>76</v>
      </c>
      <c r="C62" s="12" t="s">
        <v>77</v>
      </c>
      <c r="D62" s="12" t="s">
        <v>78</v>
      </c>
      <c r="E62" s="12" t="s">
        <v>79</v>
      </c>
      <c r="F62" s="12" t="s">
        <v>80</v>
      </c>
      <c r="G62" s="12" t="s">
        <v>81</v>
      </c>
      <c r="H62" s="12" t="s">
        <v>82</v>
      </c>
      <c r="I62" s="12" t="s">
        <v>83</v>
      </c>
      <c r="K62" s="27"/>
      <c r="L62" s="27"/>
    </row>
    <row r="63" spans="1:12" x14ac:dyDescent="0.3">
      <c r="A63" s="12" t="s">
        <v>62</v>
      </c>
      <c r="B63" s="19">
        <v>-1044677.2806812223</v>
      </c>
      <c r="C63" s="19">
        <v>-540940.94824676949</v>
      </c>
      <c r="D63" s="19">
        <v>-69556.993179137949</v>
      </c>
      <c r="E63" s="19">
        <v>-7661.7886725469134</v>
      </c>
      <c r="F63" s="19">
        <v>-571.43072574018333</v>
      </c>
      <c r="G63" s="19">
        <v>305.79527868742662</v>
      </c>
      <c r="H63" s="19">
        <v>-974548.85677634412</v>
      </c>
      <c r="I63" s="19">
        <v>-533584.95485291001</v>
      </c>
      <c r="K63" s="27"/>
      <c r="L63" s="27"/>
    </row>
    <row r="64" spans="1:12" x14ac:dyDescent="0.3">
      <c r="A64" s="12" t="s">
        <v>63</v>
      </c>
      <c r="B64" s="19">
        <v>-8280076.2158608735</v>
      </c>
      <c r="C64" s="19">
        <v>617339.80241355672</v>
      </c>
      <c r="D64" s="19">
        <v>-586240.56346724113</v>
      </c>
      <c r="E64" s="19">
        <v>606486.50684086932</v>
      </c>
      <c r="F64" s="19">
        <v>-1100366.588315255</v>
      </c>
      <c r="G64" s="19">
        <v>790919.52973009041</v>
      </c>
      <c r="H64" s="19">
        <v>-6593469.064078372</v>
      </c>
      <c r="I64" s="19">
        <v>-780066.23415740207</v>
      </c>
      <c r="K64" s="27"/>
      <c r="L64" s="27"/>
    </row>
    <row r="65" spans="1:12" x14ac:dyDescent="0.3">
      <c r="A65" s="12" t="s">
        <v>65</v>
      </c>
      <c r="B65" s="19">
        <v>-9954012.4429724626</v>
      </c>
      <c r="C65" s="19">
        <v>3154851.8340999121</v>
      </c>
      <c r="D65" s="19">
        <v>-2318912.3566178959</v>
      </c>
      <c r="E65" s="19">
        <v>-141674.00962002322</v>
      </c>
      <c r="F65" s="19">
        <v>-4650786.9723340236</v>
      </c>
      <c r="G65" s="19">
        <v>-583043.66217176244</v>
      </c>
      <c r="H65" s="19">
        <v>-2984313.1140205464</v>
      </c>
      <c r="I65" s="19">
        <v>3879569.5058917012</v>
      </c>
      <c r="K65" s="27"/>
      <c r="L65" s="27"/>
    </row>
    <row r="66" spans="1:12" x14ac:dyDescent="0.3">
      <c r="A66" s="12" t="s">
        <v>64</v>
      </c>
      <c r="B66" s="19">
        <v>-9772756.1985810157</v>
      </c>
      <c r="C66" s="19">
        <v>-4752769.687997384</v>
      </c>
      <c r="D66" s="19">
        <v>653699.98581807199</v>
      </c>
      <c r="E66" s="19">
        <v>990108.10446795134</v>
      </c>
      <c r="F66" s="19">
        <v>-3597950.3683641581</v>
      </c>
      <c r="G66" s="19">
        <v>8449.5196842674632</v>
      </c>
      <c r="H66" s="19">
        <v>-6828505.8160349298</v>
      </c>
      <c r="I66" s="19">
        <v>-5751327.312149602</v>
      </c>
      <c r="K66" s="27"/>
      <c r="L66" s="27"/>
    </row>
    <row r="67" spans="1:12" x14ac:dyDescent="0.3">
      <c r="A67" s="12" t="s">
        <v>59</v>
      </c>
      <c r="B67" s="19">
        <v>33199714.869621158</v>
      </c>
      <c r="C67" s="19">
        <v>5404609.2592361588</v>
      </c>
      <c r="D67" s="19">
        <v>2357992.551155651</v>
      </c>
      <c r="E67" s="19">
        <v>-1353529.8249239721</v>
      </c>
      <c r="F67" s="19">
        <v>9666810.684652213</v>
      </c>
      <c r="G67" s="19">
        <v>171441.72167957854</v>
      </c>
      <c r="H67" s="19">
        <v>21174911.633813288</v>
      </c>
      <c r="I67" s="19">
        <v>6586697.3624805547</v>
      </c>
      <c r="K67" s="27"/>
      <c r="L67" s="27"/>
    </row>
    <row r="68" spans="1:12" x14ac:dyDescent="0.3">
      <c r="A68" s="12" t="s">
        <v>60</v>
      </c>
      <c r="B68" s="19">
        <v>-4148192.7315255767</v>
      </c>
      <c r="C68" s="19">
        <v>-3883090.2595054791</v>
      </c>
      <c r="D68" s="19">
        <v>-36982.623709450512</v>
      </c>
      <c r="E68" s="19">
        <v>-93728.988092278174</v>
      </c>
      <c r="F68" s="19">
        <v>-317135.32491303579</v>
      </c>
      <c r="G68" s="19">
        <v>-388072.90420086135</v>
      </c>
      <c r="H68" s="19">
        <v>-3794074.7829030906</v>
      </c>
      <c r="I68" s="19">
        <v>-3401288.3672123393</v>
      </c>
      <c r="K68" s="27"/>
      <c r="L68" s="27"/>
    </row>
    <row r="69" spans="1:12" x14ac:dyDescent="0.3">
      <c r="B69" s="27"/>
      <c r="C69" s="27"/>
    </row>
    <row r="70" spans="1:12" x14ac:dyDescent="0.3">
      <c r="B70" s="27"/>
      <c r="C70" s="27"/>
    </row>
    <row r="71" spans="1:12" x14ac:dyDescent="0.3">
      <c r="B71" s="27"/>
      <c r="C71" s="27"/>
    </row>
    <row r="72" spans="1:12" x14ac:dyDescent="0.3">
      <c r="B72" s="27"/>
      <c r="C72" s="27"/>
    </row>
    <row r="73" spans="1:12" x14ac:dyDescent="0.3">
      <c r="B73" s="27"/>
      <c r="C73" s="27"/>
    </row>
  </sheetData>
  <phoneticPr fontId="2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75"/>
  <sheetViews>
    <sheetView workbookViewId="0">
      <selection activeCell="A61" sqref="A61"/>
    </sheetView>
  </sheetViews>
  <sheetFormatPr defaultRowHeight="14" x14ac:dyDescent="0.3"/>
  <cols>
    <col min="2" max="2" width="14.5" customWidth="1"/>
    <col min="3" max="3" width="16.4140625" customWidth="1"/>
    <col min="4" max="4" width="17.4140625" customWidth="1"/>
    <col min="5" max="5" width="17.5" customWidth="1"/>
    <col min="6" max="6" width="16.75" customWidth="1"/>
    <col min="7" max="7" width="16.9140625" customWidth="1"/>
    <col min="8" max="9" width="15.1640625" customWidth="1"/>
  </cols>
  <sheetData>
    <row r="1" spans="1:12" x14ac:dyDescent="0.3">
      <c r="A1" s="7" t="s">
        <v>354</v>
      </c>
    </row>
    <row r="2" spans="1:12" x14ac:dyDescent="0.3">
      <c r="A2" s="6" t="s">
        <v>85</v>
      </c>
    </row>
    <row r="3" spans="1:12" x14ac:dyDescent="0.3">
      <c r="A3" s="1" t="s">
        <v>67</v>
      </c>
      <c r="B3" s="12" t="s">
        <v>76</v>
      </c>
      <c r="C3" s="12" t="s">
        <v>77</v>
      </c>
      <c r="D3" s="12" t="s">
        <v>78</v>
      </c>
      <c r="E3" s="12" t="s">
        <v>79</v>
      </c>
      <c r="F3" s="12" t="s">
        <v>80</v>
      </c>
      <c r="G3" s="12" t="s">
        <v>81</v>
      </c>
      <c r="H3" s="12" t="s">
        <v>82</v>
      </c>
      <c r="I3" s="12" t="s">
        <v>83</v>
      </c>
    </row>
    <row r="4" spans="1:12" x14ac:dyDescent="0.3">
      <c r="A4" s="15" t="s">
        <v>1</v>
      </c>
      <c r="B4" s="19">
        <v>-160673.69934324542</v>
      </c>
      <c r="C4" s="19">
        <v>-898589.94018801302</v>
      </c>
      <c r="D4" s="19">
        <v>720.81312959127581</v>
      </c>
      <c r="E4" s="19">
        <v>265.62908542590321</v>
      </c>
      <c r="F4" s="19">
        <v>6556.1953335479502</v>
      </c>
      <c r="G4" s="19">
        <v>333.16879747882194</v>
      </c>
      <c r="H4" s="19">
        <v>-167950.70780638466</v>
      </c>
      <c r="I4" s="19">
        <v>-899188.73807091767</v>
      </c>
      <c r="K4" s="27"/>
      <c r="L4" s="27"/>
    </row>
    <row r="5" spans="1:12" x14ac:dyDescent="0.3">
      <c r="A5" s="15" t="s">
        <v>2</v>
      </c>
      <c r="B5" s="19">
        <v>-259959.13757598831</v>
      </c>
      <c r="C5" s="19">
        <v>-727705.83264783339</v>
      </c>
      <c r="D5" s="19">
        <v>285.71870626743998</v>
      </c>
      <c r="E5" s="19">
        <v>-556.54780736512737</v>
      </c>
      <c r="F5" s="19">
        <v>-270429.27993237786</v>
      </c>
      <c r="G5" s="19">
        <v>-674236.3939038692</v>
      </c>
      <c r="H5" s="19">
        <v>10184.423650122073</v>
      </c>
      <c r="I5" s="19">
        <v>-52912.890936599113</v>
      </c>
      <c r="K5" s="27"/>
      <c r="L5" s="27"/>
    </row>
    <row r="6" spans="1:12" x14ac:dyDescent="0.3">
      <c r="A6" s="15" t="s">
        <v>3</v>
      </c>
      <c r="B6" s="19">
        <v>495643.09788388031</v>
      </c>
      <c r="C6" s="19">
        <v>-823062.99515797815</v>
      </c>
      <c r="D6" s="19">
        <v>3751.864990233154</v>
      </c>
      <c r="E6" s="19">
        <v>460.00600645422884</v>
      </c>
      <c r="F6" s="19">
        <v>8004.0889895575456</v>
      </c>
      <c r="G6" s="19">
        <v>66777.925727646303</v>
      </c>
      <c r="H6" s="19">
        <v>483887.14390408958</v>
      </c>
      <c r="I6" s="19">
        <v>-890300.9268920786</v>
      </c>
      <c r="K6" s="27"/>
      <c r="L6" s="27"/>
    </row>
    <row r="7" spans="1:12" x14ac:dyDescent="0.3">
      <c r="A7" s="15" t="s">
        <v>4</v>
      </c>
      <c r="B7" s="19">
        <v>-53098.694022237854</v>
      </c>
      <c r="C7" s="19">
        <v>-466159.98337397125</v>
      </c>
      <c r="D7" s="19">
        <v>-33.973897225924297</v>
      </c>
      <c r="E7" s="19">
        <v>-40.589976093735253</v>
      </c>
      <c r="F7" s="19">
        <v>-10257.489360489722</v>
      </c>
      <c r="G7" s="19">
        <v>-1239.5931900314442</v>
      </c>
      <c r="H7" s="19">
        <v>-42807.23076452221</v>
      </c>
      <c r="I7" s="19">
        <v>-464879.8002078461</v>
      </c>
      <c r="K7" s="27"/>
      <c r="L7" s="27"/>
    </row>
    <row r="8" spans="1:12" x14ac:dyDescent="0.3">
      <c r="A8" s="15" t="s">
        <v>5</v>
      </c>
      <c r="B8" s="19">
        <v>-349.0288364213975</v>
      </c>
      <c r="C8" s="19">
        <v>-1696.8686428219605</v>
      </c>
      <c r="D8" s="19">
        <v>-7.8193499294988672E-2</v>
      </c>
      <c r="E8" s="19">
        <v>-0.27371906000550272</v>
      </c>
      <c r="F8" s="19">
        <v>-88.096287941150791</v>
      </c>
      <c r="G8" s="19">
        <v>-1552.3611634197659</v>
      </c>
      <c r="H8" s="19">
        <v>-260.85435498095171</v>
      </c>
      <c r="I8" s="19">
        <v>-144.2337603421891</v>
      </c>
      <c r="K8" s="27"/>
      <c r="L8" s="27"/>
    </row>
    <row r="9" spans="1:12" x14ac:dyDescent="0.3">
      <c r="A9" s="15" t="s">
        <v>6</v>
      </c>
      <c r="B9" s="19">
        <v>-33495.631397571589</v>
      </c>
      <c r="C9" s="19">
        <v>-43786.646909028452</v>
      </c>
      <c r="D9" s="19">
        <v>61.871938619175907</v>
      </c>
      <c r="E9" s="19">
        <v>121.58196597197626</v>
      </c>
      <c r="F9" s="19">
        <v>-3805.5622374968666</v>
      </c>
      <c r="G9" s="19">
        <v>-116.7853240365788</v>
      </c>
      <c r="H9" s="19">
        <v>-29751.941098693893</v>
      </c>
      <c r="I9" s="19">
        <v>-43791.443550963857</v>
      </c>
      <c r="K9" s="27"/>
      <c r="L9" s="27"/>
    </row>
    <row r="10" spans="1:12" x14ac:dyDescent="0.3">
      <c r="A10" s="15" t="s">
        <v>7</v>
      </c>
      <c r="B10" s="19">
        <v>-2283.8797183903389</v>
      </c>
      <c r="C10" s="19">
        <v>-8456.3959575465324</v>
      </c>
      <c r="D10" s="19">
        <v>-0.26609316602940386</v>
      </c>
      <c r="E10" s="19">
        <v>-6.5081234700227211E-2</v>
      </c>
      <c r="F10" s="19">
        <v>0</v>
      </c>
      <c r="G10" s="19">
        <v>0</v>
      </c>
      <c r="H10" s="19">
        <v>-2283.6136252243095</v>
      </c>
      <c r="I10" s="19">
        <v>-8456.330876311833</v>
      </c>
      <c r="K10" s="27"/>
      <c r="L10" s="27"/>
    </row>
    <row r="11" spans="1:12" x14ac:dyDescent="0.3">
      <c r="A11" s="17" t="s">
        <v>8</v>
      </c>
      <c r="B11" s="19">
        <v>50915.496225674229</v>
      </c>
      <c r="C11" s="19">
        <v>967807.81053557945</v>
      </c>
      <c r="D11" s="19">
        <v>-86.139850693780545</v>
      </c>
      <c r="E11" s="19">
        <v>-57.603757495639627</v>
      </c>
      <c r="F11" s="19">
        <v>-13190.106685187955</v>
      </c>
      <c r="G11" s="19">
        <v>-10659.649882450329</v>
      </c>
      <c r="H11" s="19">
        <v>64191.742761555972</v>
      </c>
      <c r="I11" s="19">
        <v>978525.06417552533</v>
      </c>
      <c r="K11" s="27"/>
      <c r="L11" s="27"/>
    </row>
    <row r="12" spans="1:12" x14ac:dyDescent="0.3">
      <c r="A12" s="18" t="s">
        <v>9</v>
      </c>
      <c r="B12" s="19">
        <v>5774651.5979957618</v>
      </c>
      <c r="C12" s="19">
        <v>10260622.468255606</v>
      </c>
      <c r="D12" s="19">
        <v>-740785.85073104559</v>
      </c>
      <c r="E12" s="19">
        <v>-971223.63663006399</v>
      </c>
      <c r="F12" s="19">
        <v>2038386.1902609959</v>
      </c>
      <c r="G12" s="19">
        <v>3387152.7971940781</v>
      </c>
      <c r="H12" s="19">
        <v>4477051.2584658135</v>
      </c>
      <c r="I12" s="19">
        <v>7844693.307691589</v>
      </c>
      <c r="K12" s="27"/>
      <c r="L12" s="27"/>
    </row>
    <row r="13" spans="1:12" x14ac:dyDescent="0.3">
      <c r="A13" s="15" t="s">
        <v>360</v>
      </c>
      <c r="B13" s="19">
        <v>-511139.41361834359</v>
      </c>
      <c r="C13" s="19">
        <v>-555668.20831450133</v>
      </c>
      <c r="D13" s="19">
        <v>-26567.297677427723</v>
      </c>
      <c r="E13" s="19">
        <v>-43415.01735614238</v>
      </c>
      <c r="F13" s="19">
        <v>-112436.5210379186</v>
      </c>
      <c r="G13" s="19">
        <v>-156723.04653139235</v>
      </c>
      <c r="H13" s="19">
        <v>-372135.59490299725</v>
      </c>
      <c r="I13" s="19">
        <v>-355530.14442696655</v>
      </c>
      <c r="K13" s="27"/>
      <c r="L13" s="27"/>
    </row>
    <row r="14" spans="1:12" x14ac:dyDescent="0.3">
      <c r="A14" s="15" t="s">
        <v>10</v>
      </c>
      <c r="B14" s="19">
        <v>22061.774794929966</v>
      </c>
      <c r="C14" s="19">
        <v>120120.60895847407</v>
      </c>
      <c r="D14" s="19">
        <v>-2.5997392865465923</v>
      </c>
      <c r="E14" s="19">
        <v>-0.15760748318035842</v>
      </c>
      <c r="F14" s="19">
        <v>-5.747157210473584</v>
      </c>
      <c r="G14" s="19">
        <v>-35.364466716294437</v>
      </c>
      <c r="H14" s="19">
        <v>22070.12169142699</v>
      </c>
      <c r="I14" s="19">
        <v>120156.13103267353</v>
      </c>
      <c r="K14" s="27"/>
      <c r="L14" s="27"/>
    </row>
    <row r="15" spans="1:12" x14ac:dyDescent="0.3">
      <c r="A15" s="15" t="s">
        <v>11</v>
      </c>
      <c r="B15" s="19">
        <v>-60166.936396585843</v>
      </c>
      <c r="C15" s="19">
        <v>-77818.282269021729</v>
      </c>
      <c r="D15" s="19">
        <v>-2.2034068872254235</v>
      </c>
      <c r="E15" s="19">
        <v>-3.0428504498786082</v>
      </c>
      <c r="F15" s="19">
        <v>-9.5936111070967733</v>
      </c>
      <c r="G15" s="19">
        <v>-86.390549547791807</v>
      </c>
      <c r="H15" s="19">
        <v>-60155.139378591521</v>
      </c>
      <c r="I15" s="19">
        <v>-77728.848869024063</v>
      </c>
      <c r="K15" s="27"/>
      <c r="L15" s="27"/>
    </row>
    <row r="16" spans="1:12" x14ac:dyDescent="0.3">
      <c r="A16" s="15" t="s">
        <v>12</v>
      </c>
      <c r="B16" s="19">
        <v>402226.95936858718</v>
      </c>
      <c r="C16" s="19">
        <v>669442.91965405189</v>
      </c>
      <c r="D16" s="19">
        <v>-18492.936370823703</v>
      </c>
      <c r="E16" s="19">
        <v>-3394.5815150499184</v>
      </c>
      <c r="F16" s="19">
        <v>70036.887279079805</v>
      </c>
      <c r="G16" s="19">
        <v>128111.06406541364</v>
      </c>
      <c r="H16" s="19">
        <v>350683.00846033107</v>
      </c>
      <c r="I16" s="19">
        <v>544726.43710368813</v>
      </c>
      <c r="K16" s="27"/>
      <c r="L16" s="27"/>
    </row>
    <row r="17" spans="1:12" x14ac:dyDescent="0.3">
      <c r="A17" s="15" t="s">
        <v>13</v>
      </c>
      <c r="B17" s="19">
        <v>-47466.18943221755</v>
      </c>
      <c r="C17" s="19">
        <v>-84499.000080941187</v>
      </c>
      <c r="D17" s="19">
        <v>-6440.1460563731816</v>
      </c>
      <c r="E17" s="19">
        <v>-4991.2110328031176</v>
      </c>
      <c r="F17" s="19">
        <v>-11080.531270899464</v>
      </c>
      <c r="G17" s="19">
        <v>-5439.7822237158634</v>
      </c>
      <c r="H17" s="19">
        <v>-29945.512104944908</v>
      </c>
      <c r="I17" s="19">
        <v>-74068.00682442222</v>
      </c>
      <c r="K17" s="27"/>
      <c r="L17" s="27"/>
    </row>
    <row r="18" spans="1:12" x14ac:dyDescent="0.3">
      <c r="A18" s="15" t="s">
        <v>14</v>
      </c>
      <c r="B18" s="19">
        <v>-13871.920138087879</v>
      </c>
      <c r="C18" s="19">
        <v>-47315.116274495929</v>
      </c>
      <c r="D18" s="19">
        <v>-492.80236977638958</v>
      </c>
      <c r="E18" s="19">
        <v>0</v>
      </c>
      <c r="F18" s="19">
        <v>-103.19961706076805</v>
      </c>
      <c r="G18" s="19">
        <v>-232.07045582748913</v>
      </c>
      <c r="H18" s="19">
        <v>-13275.91815125072</v>
      </c>
      <c r="I18" s="19">
        <v>-47083.045818668441</v>
      </c>
      <c r="K18" s="27"/>
      <c r="L18" s="27"/>
    </row>
    <row r="19" spans="1:12" x14ac:dyDescent="0.3">
      <c r="A19" s="15" t="s">
        <v>15</v>
      </c>
      <c r="B19" s="19">
        <v>-74840.571301807679</v>
      </c>
      <c r="C19" s="19">
        <v>-111142.77322049833</v>
      </c>
      <c r="D19" s="19">
        <v>-7151.4884094999661</v>
      </c>
      <c r="E19" s="19">
        <v>-708.3572443385433</v>
      </c>
      <c r="F19" s="19">
        <v>-12327.998367516977</v>
      </c>
      <c r="G19" s="19">
        <v>-28749.641605891531</v>
      </c>
      <c r="H19" s="19">
        <v>-55361.084524790727</v>
      </c>
      <c r="I19" s="19">
        <v>-81684.774370268264</v>
      </c>
      <c r="K19" s="27"/>
      <c r="L19" s="27"/>
    </row>
    <row r="20" spans="1:12" x14ac:dyDescent="0.3">
      <c r="A20" s="15" t="s">
        <v>16</v>
      </c>
      <c r="B20" s="19">
        <v>-430904.65318956552</v>
      </c>
      <c r="C20" s="19">
        <v>-683418.90437505767</v>
      </c>
      <c r="D20" s="19">
        <v>-3771.0477045398734</v>
      </c>
      <c r="E20" s="19">
        <v>-1893.0729304929587</v>
      </c>
      <c r="F20" s="19">
        <v>256380.7553334781</v>
      </c>
      <c r="G20" s="19">
        <v>381986.36228439107</v>
      </c>
      <c r="H20" s="19">
        <v>-683514.36081850342</v>
      </c>
      <c r="I20" s="19">
        <v>-1063512.1937289559</v>
      </c>
      <c r="K20" s="27"/>
      <c r="L20" s="27"/>
    </row>
    <row r="21" spans="1:12" x14ac:dyDescent="0.3">
      <c r="A21" s="15" t="s">
        <v>17</v>
      </c>
      <c r="B21" s="19">
        <v>5476546.740982431</v>
      </c>
      <c r="C21" s="19">
        <v>4898892.3909888826</v>
      </c>
      <c r="D21" s="19">
        <v>777097.81969848287</v>
      </c>
      <c r="E21" s="19">
        <v>772460.99360342685</v>
      </c>
      <c r="F21" s="19">
        <v>1763024.4032846866</v>
      </c>
      <c r="G21" s="19">
        <v>3042168.5561873131</v>
      </c>
      <c r="H21" s="19">
        <v>2936424.5179992607</v>
      </c>
      <c r="I21" s="19">
        <v>1084262.8411981445</v>
      </c>
      <c r="K21" s="27"/>
      <c r="L21" s="27"/>
    </row>
    <row r="22" spans="1:12" x14ac:dyDescent="0.3">
      <c r="A22" s="15" t="s">
        <v>18</v>
      </c>
      <c r="B22" s="19">
        <v>63214.199198483737</v>
      </c>
      <c r="C22" s="19">
        <v>-61577.98252989765</v>
      </c>
      <c r="D22" s="19">
        <v>20.833533895800045</v>
      </c>
      <c r="E22" s="19">
        <v>-4.5673843878316411</v>
      </c>
      <c r="F22" s="19">
        <v>671.16661915204418</v>
      </c>
      <c r="G22" s="19">
        <v>-490.59218405173129</v>
      </c>
      <c r="H22" s="19">
        <v>62522.199045435875</v>
      </c>
      <c r="I22" s="19">
        <v>-61082.822961458092</v>
      </c>
      <c r="K22" s="27"/>
      <c r="L22" s="27"/>
    </row>
    <row r="23" spans="1:12" x14ac:dyDescent="0.3">
      <c r="A23" s="15" t="s">
        <v>19</v>
      </c>
      <c r="B23" s="19">
        <v>-151225.27401749496</v>
      </c>
      <c r="C23" s="19">
        <v>-539519.87423593912</v>
      </c>
      <c r="D23" s="19">
        <v>-486.37656394578369</v>
      </c>
      <c r="E23" s="19">
        <v>46.003685612549475</v>
      </c>
      <c r="F23" s="19">
        <v>3606.7427457976373</v>
      </c>
      <c r="G23" s="19">
        <v>4395.465671488033</v>
      </c>
      <c r="H23" s="19">
        <v>-154345.64019934679</v>
      </c>
      <c r="I23" s="19">
        <v>-543961.34359303967</v>
      </c>
      <c r="K23" s="27"/>
      <c r="L23" s="27"/>
    </row>
    <row r="24" spans="1:12" x14ac:dyDescent="0.3">
      <c r="A24" s="15" t="s">
        <v>20</v>
      </c>
      <c r="B24" s="19">
        <v>188328.53936023958</v>
      </c>
      <c r="C24" s="19">
        <v>-2979447.8264306118</v>
      </c>
      <c r="D24" s="19">
        <v>-458.84445055929598</v>
      </c>
      <c r="E24" s="19">
        <v>239.6484008696375</v>
      </c>
      <c r="F24" s="19">
        <v>-61794.91985105897</v>
      </c>
      <c r="G24" s="19">
        <v>-274220.74748991831</v>
      </c>
      <c r="H24" s="19">
        <v>250582.30366185785</v>
      </c>
      <c r="I24" s="19">
        <v>-2705466.727341563</v>
      </c>
      <c r="K24" s="27"/>
      <c r="L24" s="27"/>
    </row>
    <row r="25" spans="1:12" x14ac:dyDescent="0.3">
      <c r="A25" s="15" t="s">
        <v>21</v>
      </c>
      <c r="B25" s="19">
        <v>48183.141005348603</v>
      </c>
      <c r="C25" s="19">
        <v>167992.00845972681</v>
      </c>
      <c r="D25" s="19">
        <v>-1623.7877923105632</v>
      </c>
      <c r="E25" s="19">
        <v>-1837.132937888812</v>
      </c>
      <c r="F25" s="19">
        <v>91881.597473433052</v>
      </c>
      <c r="G25" s="19">
        <v>114475.65267362238</v>
      </c>
      <c r="H25" s="19">
        <v>-42074.668675773886</v>
      </c>
      <c r="I25" s="19">
        <v>55353.488723993243</v>
      </c>
      <c r="K25" s="27"/>
      <c r="L25" s="27"/>
    </row>
    <row r="26" spans="1:12" x14ac:dyDescent="0.3">
      <c r="A26" s="15" t="s">
        <v>22</v>
      </c>
      <c r="B26" s="19">
        <v>-79352.035819657074</v>
      </c>
      <c r="C26" s="19">
        <v>-316957.66633576306</v>
      </c>
      <c r="D26" s="19">
        <v>-13.231933362055036</v>
      </c>
      <c r="E26" s="19">
        <v>-47.928370388896013</v>
      </c>
      <c r="F26" s="19">
        <v>-75494.262976569007</v>
      </c>
      <c r="G26" s="19">
        <v>-266277.31155532482</v>
      </c>
      <c r="H26" s="19">
        <v>-3844.5409097260053</v>
      </c>
      <c r="I26" s="19">
        <v>-50632.426410049353</v>
      </c>
      <c r="K26" s="27"/>
      <c r="L26" s="27"/>
    </row>
    <row r="27" spans="1:12" x14ac:dyDescent="0.3">
      <c r="A27" s="15" t="s">
        <v>23</v>
      </c>
      <c r="B27" s="19">
        <v>-304709.09756004624</v>
      </c>
      <c r="C27" s="19">
        <v>330062.8119164966</v>
      </c>
      <c r="D27" s="19">
        <v>17349.422802141984</v>
      </c>
      <c r="E27" s="19">
        <v>14294.921200410798</v>
      </c>
      <c r="F27" s="19">
        <v>71399.961310559476</v>
      </c>
      <c r="G27" s="19">
        <v>-126409.76786004554</v>
      </c>
      <c r="H27" s="19">
        <v>-393458.48167274764</v>
      </c>
      <c r="I27" s="19">
        <v>442177.65857613133</v>
      </c>
      <c r="K27" s="27"/>
      <c r="L27" s="27"/>
    </row>
    <row r="28" spans="1:12" x14ac:dyDescent="0.3">
      <c r="A28" s="15" t="s">
        <v>24</v>
      </c>
      <c r="B28" s="19">
        <v>-5579646.842988424</v>
      </c>
      <c r="C28" s="19">
        <v>-792046.63409484923</v>
      </c>
      <c r="D28" s="19">
        <v>-516106.68686367437</v>
      </c>
      <c r="E28" s="19">
        <v>-646757.18040248402</v>
      </c>
      <c r="F28" s="19">
        <v>1936072.5545377322</v>
      </c>
      <c r="G28" s="19">
        <v>4060727.9882905316</v>
      </c>
      <c r="H28" s="19">
        <v>-6999612.7106624814</v>
      </c>
      <c r="I28" s="19">
        <v>-4206017.441982897</v>
      </c>
      <c r="K28" s="27"/>
      <c r="L28" s="27"/>
    </row>
    <row r="29" spans="1:12" x14ac:dyDescent="0.3">
      <c r="A29" s="15" t="s">
        <v>25</v>
      </c>
      <c r="B29" s="19">
        <v>-103.33552828724675</v>
      </c>
      <c r="C29" s="19">
        <v>-2529.5431015340296</v>
      </c>
      <c r="D29" s="19">
        <v>0</v>
      </c>
      <c r="E29" s="19">
        <v>0</v>
      </c>
      <c r="F29" s="19">
        <v>0</v>
      </c>
      <c r="G29" s="19">
        <v>-7.852797846218758</v>
      </c>
      <c r="H29" s="19">
        <v>-103.33552828724675</v>
      </c>
      <c r="I29" s="19">
        <v>-2521.6903036878107</v>
      </c>
      <c r="K29" s="27"/>
      <c r="L29" s="27"/>
    </row>
    <row r="30" spans="1:12" x14ac:dyDescent="0.3">
      <c r="A30" s="15" t="s">
        <v>26</v>
      </c>
      <c r="B30" s="19">
        <v>-7741.4194566914975</v>
      </c>
      <c r="C30" s="19">
        <v>-3968.3120716938784</v>
      </c>
      <c r="D30" s="19">
        <v>-44.026000269265971</v>
      </c>
      <c r="E30" s="19">
        <v>155.31705328176707</v>
      </c>
      <c r="F30" s="19">
        <v>-204.2731702522122</v>
      </c>
      <c r="G30" s="19">
        <v>-805.27785978068164</v>
      </c>
      <c r="H30" s="19">
        <v>-7493.1202861700194</v>
      </c>
      <c r="I30" s="19">
        <v>-3318.3512651949636</v>
      </c>
      <c r="K30" s="27"/>
      <c r="L30" s="27"/>
    </row>
    <row r="31" spans="1:12" x14ac:dyDescent="0.3">
      <c r="A31" s="15" t="s">
        <v>27</v>
      </c>
      <c r="B31" s="19">
        <v>-3984.2706600362399</v>
      </c>
      <c r="C31" s="19">
        <v>5574.31915023498</v>
      </c>
      <c r="D31" s="19">
        <v>94.949622636293455</v>
      </c>
      <c r="E31" s="19">
        <v>179.65866417032524</v>
      </c>
      <c r="F31" s="19">
        <v>-6209.172580071262</v>
      </c>
      <c r="G31" s="19">
        <v>9221.678591514994</v>
      </c>
      <c r="H31" s="19">
        <v>2129.9522973987296</v>
      </c>
      <c r="I31" s="19">
        <v>-3827.0181054503482</v>
      </c>
      <c r="K31" s="27"/>
      <c r="L31" s="27"/>
    </row>
    <row r="32" spans="1:12" x14ac:dyDescent="0.3">
      <c r="A32" s="15" t="s">
        <v>28</v>
      </c>
      <c r="B32" s="19">
        <v>-2878.4348819602455</v>
      </c>
      <c r="C32" s="19">
        <v>86818.74502543913</v>
      </c>
      <c r="D32" s="19">
        <v>0</v>
      </c>
      <c r="E32" s="19">
        <v>-9.659842698027328E-2</v>
      </c>
      <c r="F32" s="19">
        <v>-115.67688853677043</v>
      </c>
      <c r="G32" s="19">
        <v>-2422.4052544464716</v>
      </c>
      <c r="H32" s="19">
        <v>-2762.7579934234818</v>
      </c>
      <c r="I32" s="19">
        <v>89241.246878312551</v>
      </c>
      <c r="K32" s="27"/>
      <c r="L32" s="27"/>
    </row>
    <row r="33" spans="1:12" x14ac:dyDescent="0.3">
      <c r="A33" s="15" t="s">
        <v>29</v>
      </c>
      <c r="B33" s="19">
        <v>-1597797.4809293351</v>
      </c>
      <c r="C33" s="19">
        <v>2552369.2284502191</v>
      </c>
      <c r="D33" s="19">
        <v>-77756.221343046025</v>
      </c>
      <c r="E33" s="19">
        <v>96885.810874279428</v>
      </c>
      <c r="F33" s="19">
        <v>-1204277.966892465</v>
      </c>
      <c r="G33" s="19">
        <v>-1280209.5027563297</v>
      </c>
      <c r="H33" s="19">
        <v>-315763.29269382393</v>
      </c>
      <c r="I33" s="19">
        <v>3735692.9203322697</v>
      </c>
      <c r="K33" s="27"/>
      <c r="L33" s="27"/>
    </row>
    <row r="34" spans="1:12" x14ac:dyDescent="0.3">
      <c r="A34" s="15" t="s">
        <v>30</v>
      </c>
      <c r="B34" s="19">
        <v>-65347.182077543679</v>
      </c>
      <c r="C34" s="19">
        <v>-70311.627793598353</v>
      </c>
      <c r="D34" s="19">
        <v>-114.05465344271515</v>
      </c>
      <c r="E34" s="19">
        <v>0</v>
      </c>
      <c r="F34" s="19">
        <v>-20498.552293151231</v>
      </c>
      <c r="G34" s="19">
        <v>-16590.211762230512</v>
      </c>
      <c r="H34" s="19">
        <v>-44734.575130949735</v>
      </c>
      <c r="I34" s="19">
        <v>-53721.416031367837</v>
      </c>
      <c r="K34" s="27"/>
      <c r="L34" s="27"/>
    </row>
    <row r="35" spans="1:12" x14ac:dyDescent="0.3">
      <c r="A35" s="17" t="s">
        <v>31</v>
      </c>
      <c r="B35" s="19">
        <v>-18045.243979086619</v>
      </c>
      <c r="C35" s="19">
        <v>-1131019.5345193155</v>
      </c>
      <c r="D35" s="19">
        <v>-342.80816462825271</v>
      </c>
      <c r="E35" s="19">
        <v>-926.42262154371065</v>
      </c>
      <c r="F35" s="19">
        <v>-23688.229784004703</v>
      </c>
      <c r="G35" s="19">
        <v>-30380.291130148697</v>
      </c>
      <c r="H35" s="19">
        <v>5985.7939695463574</v>
      </c>
      <c r="I35" s="19">
        <v>-1099712.8207676231</v>
      </c>
      <c r="K35" s="27"/>
      <c r="L35" s="27"/>
    </row>
    <row r="36" spans="1:12" x14ac:dyDescent="0.3">
      <c r="A36" s="15" t="s">
        <v>32</v>
      </c>
      <c r="B36" s="19">
        <v>-6645.6993070210283</v>
      </c>
      <c r="C36" s="19">
        <v>-28273.314159097248</v>
      </c>
      <c r="D36" s="19">
        <v>-33.156431003107819</v>
      </c>
      <c r="E36" s="19">
        <v>-21.414500236063379</v>
      </c>
      <c r="F36" s="19">
        <v>-1.2275168912372263</v>
      </c>
      <c r="G36" s="19">
        <v>-101.69503085211049</v>
      </c>
      <c r="H36" s="19">
        <v>-6611.3153591266837</v>
      </c>
      <c r="I36" s="19">
        <v>-28150.204628009073</v>
      </c>
      <c r="K36" s="27"/>
      <c r="L36" s="27"/>
    </row>
    <row r="37" spans="1:12" x14ac:dyDescent="0.3">
      <c r="A37" s="15" t="s">
        <v>33</v>
      </c>
      <c r="B37" s="19">
        <v>2767666.22190374</v>
      </c>
      <c r="C37" s="19">
        <v>2550264.8585599959</v>
      </c>
      <c r="D37" s="19">
        <v>138.59040413430364</v>
      </c>
      <c r="E37" s="19">
        <v>3183.266741082612</v>
      </c>
      <c r="F37" s="19">
        <v>-118170.34168148882</v>
      </c>
      <c r="G37" s="19">
        <v>-128458.0275510982</v>
      </c>
      <c r="H37" s="19">
        <v>2885697.973181095</v>
      </c>
      <c r="I37" s="19">
        <v>2675539.6193700107</v>
      </c>
      <c r="K37" s="27"/>
      <c r="L37" s="27"/>
    </row>
    <row r="38" spans="1:12" x14ac:dyDescent="0.3">
      <c r="A38" s="15" t="s">
        <v>34</v>
      </c>
      <c r="B38" s="19">
        <v>-19402.254981876991</v>
      </c>
      <c r="C38" s="19">
        <v>-27819.920768132899</v>
      </c>
      <c r="D38" s="19">
        <v>-379.52822241335906</v>
      </c>
      <c r="E38" s="19">
        <v>-33.46917375595568</v>
      </c>
      <c r="F38" s="19">
        <v>-2309.1862813486659</v>
      </c>
      <c r="G38" s="19">
        <v>-731.85467306603789</v>
      </c>
      <c r="H38" s="19">
        <v>-16713.540478114963</v>
      </c>
      <c r="I38" s="19">
        <v>-27054.596921310906</v>
      </c>
      <c r="K38" s="27"/>
      <c r="L38" s="27"/>
    </row>
    <row r="39" spans="1:12" x14ac:dyDescent="0.3">
      <c r="A39" s="15" t="s">
        <v>35</v>
      </c>
      <c r="B39" s="19">
        <v>301715.20643477712</v>
      </c>
      <c r="C39" s="19">
        <v>286197.90225794807</v>
      </c>
      <c r="D39" s="19">
        <v>21413.256276868546</v>
      </c>
      <c r="E39" s="19">
        <v>83837.805034525882</v>
      </c>
      <c r="F39" s="19">
        <v>297901.20893137268</v>
      </c>
      <c r="G39" s="19">
        <v>256751.3237540093</v>
      </c>
      <c r="H39" s="19">
        <v>-17599.258773464157</v>
      </c>
      <c r="I39" s="19">
        <v>-54391.22653058709</v>
      </c>
      <c r="K39" s="27"/>
      <c r="L39" s="27"/>
    </row>
    <row r="40" spans="1:12" x14ac:dyDescent="0.3">
      <c r="A40" s="15" t="s">
        <v>361</v>
      </c>
      <c r="B40" s="19">
        <v>-1929081.0641179886</v>
      </c>
      <c r="C40" s="19">
        <v>-3662826.7030250374</v>
      </c>
      <c r="D40" s="19">
        <v>-219979.00019442046</v>
      </c>
      <c r="E40" s="19">
        <v>-253227.88602576655</v>
      </c>
      <c r="F40" s="19">
        <v>-3249210.6111280732</v>
      </c>
      <c r="G40" s="19">
        <v>-5388248.2023253096</v>
      </c>
      <c r="H40" s="19">
        <v>1540108.5472045047</v>
      </c>
      <c r="I40" s="19">
        <v>1978649.3853260386</v>
      </c>
      <c r="K40" s="27"/>
      <c r="L40" s="27"/>
    </row>
    <row r="41" spans="1:12" x14ac:dyDescent="0.3">
      <c r="A41" s="15" t="s">
        <v>36</v>
      </c>
      <c r="B41" s="19">
        <v>3906825.2698564003</v>
      </c>
      <c r="C41" s="19">
        <v>2051916.947219233</v>
      </c>
      <c r="D41" s="19">
        <v>-2192.2280600043982</v>
      </c>
      <c r="E41" s="19">
        <v>-51696.980628816767</v>
      </c>
      <c r="F41" s="19">
        <v>-377893.79575589992</v>
      </c>
      <c r="G41" s="19">
        <v>-187487.01694328428</v>
      </c>
      <c r="H41" s="19">
        <v>4286911.2936723046</v>
      </c>
      <c r="I41" s="19">
        <v>2291100.9447913337</v>
      </c>
      <c r="K41" s="27"/>
      <c r="L41" s="27"/>
    </row>
    <row r="42" spans="1:12" x14ac:dyDescent="0.3">
      <c r="A42" s="15" t="s">
        <v>37</v>
      </c>
      <c r="B42" s="19">
        <v>856927.66736662458</v>
      </c>
      <c r="C42" s="19">
        <v>-496053.04743740847</v>
      </c>
      <c r="D42" s="19">
        <v>5526.5135828674211</v>
      </c>
      <c r="E42" s="19">
        <v>4802.7981456068592</v>
      </c>
      <c r="F42" s="19">
        <v>96372.433044566889</v>
      </c>
      <c r="G42" s="19">
        <v>118691.90179300094</v>
      </c>
      <c r="H42" s="19">
        <v>755028.72073919023</v>
      </c>
      <c r="I42" s="19">
        <v>-619547.74737601622</v>
      </c>
      <c r="K42" s="27"/>
      <c r="L42" s="27"/>
    </row>
    <row r="43" spans="1:12" x14ac:dyDescent="0.3">
      <c r="A43" s="15" t="s">
        <v>38</v>
      </c>
      <c r="B43" s="19">
        <v>-69479.458277839469</v>
      </c>
      <c r="C43" s="19">
        <v>-151584.40909820309</v>
      </c>
      <c r="D43" s="19">
        <v>-0.59605374070284389</v>
      </c>
      <c r="E43" s="19">
        <v>-4.4503597843826297</v>
      </c>
      <c r="F43" s="19">
        <v>-353.69264587227491</v>
      </c>
      <c r="G43" s="19">
        <v>-8188.4365855455862</v>
      </c>
      <c r="H43" s="19">
        <v>-69125.169578226487</v>
      </c>
      <c r="I43" s="19">
        <v>-143391.52215287311</v>
      </c>
      <c r="K43" s="27"/>
      <c r="L43" s="27"/>
    </row>
    <row r="44" spans="1:12" x14ac:dyDescent="0.3">
      <c r="A44" s="15" t="s">
        <v>39</v>
      </c>
      <c r="B44" s="19">
        <v>-1707818.7196832127</v>
      </c>
      <c r="C44" s="19">
        <v>-2694895.6874374617</v>
      </c>
      <c r="D44" s="19">
        <v>-30009.640391763707</v>
      </c>
      <c r="E44" s="19">
        <v>-38964.788106245629</v>
      </c>
      <c r="F44" s="19">
        <v>-1935906.1656275429</v>
      </c>
      <c r="G44" s="19">
        <v>-3986181.3753965022</v>
      </c>
      <c r="H44" s="19">
        <v>258097.08633609407</v>
      </c>
      <c r="I44" s="19">
        <v>1330250.476065286</v>
      </c>
      <c r="K44" s="27"/>
      <c r="L44" s="27"/>
    </row>
    <row r="45" spans="1:12" x14ac:dyDescent="0.3">
      <c r="A45" s="15" t="s">
        <v>40</v>
      </c>
      <c r="B45" s="19">
        <v>-454347.72288762627</v>
      </c>
      <c r="C45" s="19">
        <v>-141403.03658680018</v>
      </c>
      <c r="D45" s="19">
        <v>-9.4318992310960326</v>
      </c>
      <c r="E45" s="19">
        <v>-38.195844971330914</v>
      </c>
      <c r="F45" s="19">
        <v>1544.2651283865282</v>
      </c>
      <c r="G45" s="19">
        <v>3042.1395619395926</v>
      </c>
      <c r="H45" s="19">
        <v>-455882.55611678172</v>
      </c>
      <c r="I45" s="19">
        <v>-144406.98030376845</v>
      </c>
      <c r="K45" s="27"/>
      <c r="L45" s="27"/>
    </row>
    <row r="46" spans="1:12" x14ac:dyDescent="0.3">
      <c r="A46" s="15" t="s">
        <v>41</v>
      </c>
      <c r="B46" s="19">
        <v>-47714.866513520683</v>
      </c>
      <c r="C46" s="19">
        <v>-172003.56542920042</v>
      </c>
      <c r="D46" s="19">
        <v>-1023.3525374197649</v>
      </c>
      <c r="E46" s="19">
        <v>-3609.1546113243844</v>
      </c>
      <c r="F46" s="19">
        <v>94344.314808279654</v>
      </c>
      <c r="G46" s="19">
        <v>36257.906230914698</v>
      </c>
      <c r="H46" s="19">
        <v>-141035.8287843806</v>
      </c>
      <c r="I46" s="19">
        <v>-204652.31704879069</v>
      </c>
      <c r="K46" s="27"/>
      <c r="L46" s="27"/>
    </row>
    <row r="47" spans="1:12" x14ac:dyDescent="0.3">
      <c r="A47" s="15" t="s">
        <v>42</v>
      </c>
      <c r="B47" s="19">
        <v>775575.7871544573</v>
      </c>
      <c r="C47" s="19">
        <v>5244516.9092749842</v>
      </c>
      <c r="D47" s="19">
        <v>-71850.916062539851</v>
      </c>
      <c r="E47" s="19">
        <v>-129761.44248145536</v>
      </c>
      <c r="F47" s="19">
        <v>944597.88972661179</v>
      </c>
      <c r="G47" s="19">
        <v>2518113.5416242145</v>
      </c>
      <c r="H47" s="19">
        <v>-97171.186509614883</v>
      </c>
      <c r="I47" s="19">
        <v>2856164.8101322246</v>
      </c>
      <c r="K47" s="27"/>
      <c r="L47" s="27"/>
    </row>
    <row r="48" spans="1:12" x14ac:dyDescent="0.3">
      <c r="A48" s="15" t="s">
        <v>43</v>
      </c>
      <c r="B48" s="19">
        <v>-128321.04675245407</v>
      </c>
      <c r="C48" s="19">
        <v>-61534.617887433124</v>
      </c>
      <c r="D48" s="19">
        <v>-149.98029869854773</v>
      </c>
      <c r="E48" s="19">
        <v>-76.864875155127805</v>
      </c>
      <c r="F48" s="19">
        <v>2946.7259187943396</v>
      </c>
      <c r="G48" s="19">
        <v>7155.4495658467031</v>
      </c>
      <c r="H48" s="19">
        <v>-131117.79237254985</v>
      </c>
      <c r="I48" s="19">
        <v>-68613.202578124707</v>
      </c>
      <c r="K48" s="27"/>
      <c r="L48" s="27"/>
    </row>
    <row r="49" spans="1:12" x14ac:dyDescent="0.3">
      <c r="A49" s="15" t="s">
        <v>44</v>
      </c>
      <c r="B49" s="19">
        <v>53912.202470758304</v>
      </c>
      <c r="C49" s="19">
        <v>399202.97625314735</v>
      </c>
      <c r="D49" s="19">
        <v>3.064543653999198E-2</v>
      </c>
      <c r="E49" s="19">
        <v>24.271672030070665</v>
      </c>
      <c r="F49" s="19">
        <v>3799.1131772131425</v>
      </c>
      <c r="G49" s="19">
        <v>2013.2462657997642</v>
      </c>
      <c r="H49" s="19">
        <v>50113.058648108621</v>
      </c>
      <c r="I49" s="19">
        <v>397165.45831531752</v>
      </c>
      <c r="K49" s="27"/>
      <c r="L49" s="27"/>
    </row>
    <row r="50" spans="1:12" x14ac:dyDescent="0.3">
      <c r="A50" s="15" t="s">
        <v>45</v>
      </c>
      <c r="B50" s="19">
        <v>-74985.483104544575</v>
      </c>
      <c r="C50" s="19">
        <v>-308250.99640360038</v>
      </c>
      <c r="D50" s="19">
        <v>243.20281351475876</v>
      </c>
      <c r="E50" s="19">
        <v>-96.389282604185809</v>
      </c>
      <c r="F50" s="19">
        <v>3142.6818823776357</v>
      </c>
      <c r="G50" s="19">
        <v>-8219.1796524000893</v>
      </c>
      <c r="H50" s="19">
        <v>-78371.367800436943</v>
      </c>
      <c r="I50" s="19">
        <v>-299935.42746859608</v>
      </c>
      <c r="K50" s="27"/>
      <c r="L50" s="27"/>
    </row>
    <row r="51" spans="1:12" x14ac:dyDescent="0.3">
      <c r="A51" s="15" t="s">
        <v>46</v>
      </c>
      <c r="B51" s="19">
        <v>-27185.204336918046</v>
      </c>
      <c r="C51" s="19">
        <v>-350793.60481021093</v>
      </c>
      <c r="D51" s="19">
        <v>-82.288067438847406</v>
      </c>
      <c r="E51" s="19">
        <v>-94.159807199157967</v>
      </c>
      <c r="F51" s="19">
        <v>3634.8337415712112</v>
      </c>
      <c r="G51" s="19">
        <v>-4698.5435697619378</v>
      </c>
      <c r="H51" s="19">
        <v>-30737.750011050404</v>
      </c>
      <c r="I51" s="19">
        <v>-346000.90143324988</v>
      </c>
      <c r="K51" s="27"/>
      <c r="L51" s="27"/>
    </row>
    <row r="52" spans="1:12" x14ac:dyDescent="0.3">
      <c r="A52" s="15" t="s">
        <v>47</v>
      </c>
      <c r="B52" s="19">
        <v>-270017.14628477063</v>
      </c>
      <c r="C52" s="19">
        <v>363088.05896687158</v>
      </c>
      <c r="D52" s="19">
        <v>-908.93177999155864</v>
      </c>
      <c r="E52" s="19">
        <v>-1184.4951778284744</v>
      </c>
      <c r="F52" s="19">
        <v>-30797.347492566569</v>
      </c>
      <c r="G52" s="19">
        <v>-1050777.8054592286</v>
      </c>
      <c r="H52" s="19">
        <v>-238310.86701221252</v>
      </c>
      <c r="I52" s="19">
        <v>1415050.3596039286</v>
      </c>
      <c r="K52" s="27"/>
      <c r="L52" s="27"/>
    </row>
    <row r="53" spans="1:12" x14ac:dyDescent="0.3">
      <c r="A53" s="15" t="s">
        <v>48</v>
      </c>
      <c r="B53" s="19">
        <v>-207812.02603600122</v>
      </c>
      <c r="C53" s="19">
        <v>-4030109.5189497559</v>
      </c>
      <c r="D53" s="19">
        <v>-184.27724983262135</v>
      </c>
      <c r="E53" s="19">
        <v>25.526551881395591</v>
      </c>
      <c r="F53" s="19">
        <v>-7653.344853821879</v>
      </c>
      <c r="G53" s="19">
        <v>-24150.743379779724</v>
      </c>
      <c r="H53" s="19">
        <v>-199974.40393234673</v>
      </c>
      <c r="I53" s="19">
        <v>-4005984.3021218576</v>
      </c>
      <c r="K53" s="27"/>
      <c r="L53" s="27"/>
    </row>
    <row r="54" spans="1:12" x14ac:dyDescent="0.3">
      <c r="A54" s="15" t="s">
        <v>49</v>
      </c>
      <c r="B54" s="19">
        <v>-2634906.9753560978</v>
      </c>
      <c r="C54" s="19">
        <v>-828024.16322359955</v>
      </c>
      <c r="D54" s="19">
        <v>-21270.225934196205</v>
      </c>
      <c r="E54" s="19">
        <v>-2496.5856482890467</v>
      </c>
      <c r="F54" s="19">
        <v>335533.57522667199</v>
      </c>
      <c r="G54" s="19">
        <v>580117.24591623107</v>
      </c>
      <c r="H54" s="19">
        <v>-2949170.3246485731</v>
      </c>
      <c r="I54" s="19">
        <v>-1405644.8234915417</v>
      </c>
      <c r="K54" s="27"/>
      <c r="L54" s="27"/>
    </row>
    <row r="55" spans="1:12" x14ac:dyDescent="0.3">
      <c r="A55" s="15" t="s">
        <v>50</v>
      </c>
      <c r="B55" s="19">
        <v>-2128060.1068830779</v>
      </c>
      <c r="C55" s="19">
        <v>-11624468.95688848</v>
      </c>
      <c r="D55" s="19">
        <v>918247.59871532524</v>
      </c>
      <c r="E55" s="19">
        <v>1193233.2165757366</v>
      </c>
      <c r="F55" s="19">
        <v>-326842.47747811186</v>
      </c>
      <c r="G55" s="19">
        <v>699408.98085062718</v>
      </c>
      <c r="H55" s="19">
        <v>-2719465.2281202911</v>
      </c>
      <c r="I55" s="19">
        <v>-13517111.154314842</v>
      </c>
      <c r="K55" s="27"/>
      <c r="L55" s="27"/>
    </row>
    <row r="56" spans="1:12" x14ac:dyDescent="0.3">
      <c r="A56" s="15" t="s">
        <v>229</v>
      </c>
      <c r="B56" s="19">
        <v>-54021.026923366546</v>
      </c>
      <c r="C56" s="19">
        <v>10909350.083149018</v>
      </c>
      <c r="D56" s="19">
        <v>-33.745400733571515</v>
      </c>
      <c r="E56" s="19">
        <v>-1549.0801401061328</v>
      </c>
      <c r="F56" s="19">
        <v>-20321.480034314049</v>
      </c>
      <c r="G56" s="19">
        <v>-731744.1272861613</v>
      </c>
      <c r="H56" s="19">
        <v>-33665.801488318932</v>
      </c>
      <c r="I56" s="19">
        <v>11642643.290575285</v>
      </c>
      <c r="K56" s="27"/>
      <c r="L56" s="27"/>
    </row>
    <row r="57" spans="1:12" x14ac:dyDescent="0.3">
      <c r="A57" s="15" t="s">
        <v>51</v>
      </c>
      <c r="B57" s="19">
        <v>-1965514.7276867577</v>
      </c>
      <c r="C57" s="19">
        <v>-6859499.5564465681</v>
      </c>
      <c r="D57" s="19">
        <v>3927.6799888964833</v>
      </c>
      <c r="E57" s="19">
        <v>-11503.612774035431</v>
      </c>
      <c r="F57" s="19">
        <v>-134360.73425661906</v>
      </c>
      <c r="G57" s="19">
        <v>-1021030.3472460464</v>
      </c>
      <c r="H57" s="19">
        <v>-1835081.6734190353</v>
      </c>
      <c r="I57" s="19">
        <v>-5826965.596426486</v>
      </c>
      <c r="K57" s="27"/>
      <c r="L57" s="27"/>
    </row>
    <row r="58" spans="1:12" x14ac:dyDescent="0.3">
      <c r="A58" s="6"/>
      <c r="B58" s="6"/>
      <c r="C58" s="6"/>
      <c r="D58" s="6"/>
      <c r="E58" s="6"/>
      <c r="F58" s="6"/>
      <c r="G58" s="21"/>
      <c r="H58" s="6"/>
      <c r="I58" s="6"/>
      <c r="K58" s="27"/>
      <c r="L58" s="27"/>
    </row>
    <row r="59" spans="1:12" x14ac:dyDescent="0.3">
      <c r="A59" s="6"/>
      <c r="B59" s="6"/>
      <c r="C59" s="6"/>
      <c r="D59" s="6"/>
      <c r="E59" s="6"/>
      <c r="F59" s="6"/>
      <c r="G59" s="21"/>
      <c r="H59" s="6"/>
      <c r="I59" s="6"/>
      <c r="K59" s="27"/>
      <c r="L59" s="27"/>
    </row>
    <row r="60" spans="1:12" x14ac:dyDescent="0.3">
      <c r="A60" s="7" t="s">
        <v>355</v>
      </c>
      <c r="B60" s="6"/>
      <c r="C60" s="6"/>
      <c r="D60" s="6"/>
      <c r="E60" s="6"/>
      <c r="F60" s="6"/>
      <c r="G60" s="21"/>
      <c r="H60" s="6"/>
      <c r="I60" s="6"/>
      <c r="K60" s="27"/>
      <c r="L60" s="27"/>
    </row>
    <row r="61" spans="1:12" x14ac:dyDescent="0.3">
      <c r="A61" s="6" t="s">
        <v>85</v>
      </c>
      <c r="B61" s="6"/>
      <c r="C61" s="6"/>
      <c r="D61" s="6"/>
      <c r="E61" s="6"/>
      <c r="F61" s="6"/>
      <c r="G61" s="21"/>
      <c r="H61" s="6"/>
      <c r="I61" s="6"/>
      <c r="K61" s="27"/>
      <c r="L61" s="27"/>
    </row>
    <row r="62" spans="1:12" x14ac:dyDescent="0.3">
      <c r="A62" s="1" t="s">
        <v>84</v>
      </c>
      <c r="B62" s="12" t="s">
        <v>76</v>
      </c>
      <c r="C62" s="12" t="s">
        <v>77</v>
      </c>
      <c r="D62" s="12" t="s">
        <v>78</v>
      </c>
      <c r="E62" s="12" t="s">
        <v>79</v>
      </c>
      <c r="F62" s="12" t="s">
        <v>80</v>
      </c>
      <c r="G62" s="12" t="s">
        <v>81</v>
      </c>
      <c r="H62" s="12" t="s">
        <v>82</v>
      </c>
      <c r="I62" s="12" t="s">
        <v>83</v>
      </c>
      <c r="K62" s="27"/>
      <c r="L62" s="27"/>
    </row>
    <row r="63" spans="1:12" x14ac:dyDescent="0.3">
      <c r="A63" s="12" t="s">
        <v>62</v>
      </c>
      <c r="B63" s="19">
        <v>-180075.95432512244</v>
      </c>
      <c r="C63" s="19">
        <v>-926409.86095614592</v>
      </c>
      <c r="D63" s="19">
        <v>341.28490717791738</v>
      </c>
      <c r="E63" s="19">
        <v>232.15991166994741</v>
      </c>
      <c r="F63" s="19">
        <v>4247.0090521992915</v>
      </c>
      <c r="G63" s="19">
        <v>-398.68587558721265</v>
      </c>
      <c r="H63" s="19">
        <v>-184664.24828449963</v>
      </c>
      <c r="I63" s="19">
        <v>-926243.33499222866</v>
      </c>
      <c r="K63" s="27"/>
      <c r="L63" s="27"/>
    </row>
    <row r="64" spans="1:12" x14ac:dyDescent="0.3">
      <c r="A64" s="12" t="s">
        <v>63</v>
      </c>
      <c r="B64" s="19">
        <v>5467030.5592699572</v>
      </c>
      <c r="C64" s="19">
        <v>3245845.0779864863</v>
      </c>
      <c r="D64" s="19">
        <v>766437.28701616707</v>
      </c>
      <c r="E64" s="19">
        <v>861551.26000206009</v>
      </c>
      <c r="F64" s="19">
        <v>2493535.2729919329</v>
      </c>
      <c r="G64" s="19">
        <v>3365234.0832512211</v>
      </c>
      <c r="H64" s="19">
        <v>2207057.9992618561</v>
      </c>
      <c r="I64" s="19">
        <v>-980940.26526681706</v>
      </c>
      <c r="K64" s="27"/>
      <c r="L64" s="27"/>
    </row>
    <row r="65" spans="1:12" x14ac:dyDescent="0.3">
      <c r="A65" s="12" t="s">
        <v>65</v>
      </c>
      <c r="B65" s="19">
        <v>2779883.1138128508</v>
      </c>
      <c r="C65" s="19">
        <v>14238719.768278681</v>
      </c>
      <c r="D65" s="19">
        <v>-155042.45285668632</v>
      </c>
      <c r="E65" s="19">
        <v>-88899.898839595757</v>
      </c>
      <c r="F65" s="19">
        <v>-666348.69148491416</v>
      </c>
      <c r="G65" s="19">
        <v>-917662.65800898522</v>
      </c>
      <c r="H65" s="19">
        <v>3601274.2581544509</v>
      </c>
      <c r="I65" s="19">
        <v>15245282.325127263</v>
      </c>
      <c r="K65" s="27"/>
      <c r="L65" s="27"/>
    </row>
    <row r="66" spans="1:12" x14ac:dyDescent="0.3">
      <c r="A66" s="12" t="s">
        <v>64</v>
      </c>
      <c r="B66" s="19">
        <v>-2148288.5486587286</v>
      </c>
      <c r="C66" s="19">
        <v>-12253840.66424619</v>
      </c>
      <c r="D66" s="19">
        <v>917784.67680277699</v>
      </c>
      <c r="E66" s="19">
        <v>1192208.6002206041</v>
      </c>
      <c r="F66" s="19">
        <v>-373978.30330779427</v>
      </c>
      <c r="G66" s="19">
        <v>657129.44664799608</v>
      </c>
      <c r="H66" s="19">
        <v>-2692094.9221537113</v>
      </c>
      <c r="I66" s="19">
        <v>-14103178.711114787</v>
      </c>
      <c r="K66" s="27"/>
      <c r="L66" s="27"/>
    </row>
    <row r="67" spans="1:12" x14ac:dyDescent="0.3">
      <c r="A67" s="12" t="s">
        <v>59</v>
      </c>
      <c r="B67" s="19">
        <v>-3953034.4424122013</v>
      </c>
      <c r="C67" s="19">
        <v>2555185.235383749</v>
      </c>
      <c r="D67" s="19">
        <v>-1533448.4758583319</v>
      </c>
      <c r="E67" s="19">
        <v>-1953588.5085207028</v>
      </c>
      <c r="F67" s="19">
        <v>-1323094.5529948045</v>
      </c>
      <c r="G67" s="19">
        <v>-2083271.8387685958</v>
      </c>
      <c r="H67" s="19">
        <v>-1096491.4135590661</v>
      </c>
      <c r="I67" s="19">
        <v>6592045.5826730523</v>
      </c>
      <c r="K67" s="27"/>
      <c r="L67" s="27"/>
    </row>
    <row r="68" spans="1:12" x14ac:dyDescent="0.3">
      <c r="A68" s="12" t="s">
        <v>60</v>
      </c>
      <c r="B68" s="19">
        <v>-1965514.7276867577</v>
      </c>
      <c r="C68" s="19">
        <v>-6859499.5564465681</v>
      </c>
      <c r="D68" s="19">
        <v>3927.679988896487</v>
      </c>
      <c r="E68" s="19">
        <v>-11503.612774035431</v>
      </c>
      <c r="F68" s="19">
        <v>-134360.73425661906</v>
      </c>
      <c r="G68" s="19">
        <v>-1021030.3472460464</v>
      </c>
      <c r="H68" s="19">
        <v>-1835081.6734190353</v>
      </c>
      <c r="I68" s="19">
        <v>-5826965.596426486</v>
      </c>
      <c r="K68" s="27"/>
      <c r="L68" s="27"/>
    </row>
    <row r="69" spans="1:12" x14ac:dyDescent="0.3">
      <c r="B69" s="27"/>
      <c r="C69" s="27"/>
    </row>
    <row r="70" spans="1:12" x14ac:dyDescent="0.3">
      <c r="B70" s="27"/>
      <c r="C70" s="27"/>
    </row>
    <row r="71" spans="1:12" x14ac:dyDescent="0.3">
      <c r="B71" s="27"/>
      <c r="C71" s="27"/>
    </row>
    <row r="72" spans="1:12" x14ac:dyDescent="0.3">
      <c r="B72" s="27"/>
      <c r="C72" s="27"/>
    </row>
    <row r="73" spans="1:12" x14ac:dyDescent="0.3">
      <c r="B73" s="27"/>
      <c r="C73" s="27"/>
    </row>
    <row r="74" spans="1:12" x14ac:dyDescent="0.3">
      <c r="B74" s="27"/>
      <c r="C74" s="27"/>
    </row>
    <row r="75" spans="1:12" x14ac:dyDescent="0.3">
      <c r="B75" s="27"/>
      <c r="C75" s="27"/>
    </row>
  </sheetData>
  <phoneticPr fontId="2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M118"/>
  <sheetViews>
    <sheetView workbookViewId="0">
      <selection activeCell="D8" sqref="D8"/>
    </sheetView>
  </sheetViews>
  <sheetFormatPr defaultRowHeight="14" x14ac:dyDescent="0.3"/>
  <cols>
    <col min="1" max="1" width="8.6640625" style="6"/>
    <col min="2" max="2" width="16.33203125" style="6" bestFit="1" customWidth="1"/>
    <col min="3" max="3" width="15.4140625" style="6" bestFit="1" customWidth="1"/>
    <col min="4" max="5" width="16.25" style="6" bestFit="1" customWidth="1"/>
    <col min="6" max="6" width="12" style="6" bestFit="1" customWidth="1"/>
    <col min="7" max="8" width="13.9140625" style="6" bestFit="1" customWidth="1"/>
    <col min="9" max="9" width="16.33203125" style="6" bestFit="1" customWidth="1"/>
    <col min="10" max="10" width="17.33203125" style="6" bestFit="1" customWidth="1"/>
    <col min="11" max="11" width="16.33203125" style="6" bestFit="1" customWidth="1"/>
    <col min="12" max="12" width="15.33203125" style="6" bestFit="1" customWidth="1"/>
    <col min="13" max="15" width="15.4140625" style="6" bestFit="1" customWidth="1"/>
    <col min="16" max="16" width="13.9140625" style="6" bestFit="1" customWidth="1"/>
    <col min="17" max="17" width="15.33203125" style="6" bestFit="1" customWidth="1"/>
    <col min="18" max="19" width="16.33203125" style="6" bestFit="1" customWidth="1"/>
    <col min="20" max="20" width="15.4140625" style="6" bestFit="1" customWidth="1"/>
    <col min="21" max="21" width="16.25" style="6" bestFit="1" customWidth="1"/>
    <col min="22" max="22" width="17.25" style="6" bestFit="1" customWidth="1"/>
    <col min="23" max="23" width="15.4140625" style="6" bestFit="1" customWidth="1"/>
    <col min="24" max="24" width="15.33203125" style="6" bestFit="1" customWidth="1"/>
    <col min="25" max="25" width="16.33203125" style="6" bestFit="1" customWidth="1"/>
    <col min="26" max="26" width="17.33203125" style="6" bestFit="1" customWidth="1"/>
    <col min="27" max="27" width="13.83203125" style="6" bestFit="1" customWidth="1"/>
    <col min="28" max="28" width="13.9140625" style="6" bestFit="1" customWidth="1"/>
    <col min="29" max="29" width="15.33203125" style="6" bestFit="1" customWidth="1"/>
    <col min="30" max="30" width="15.4140625" style="6" bestFit="1" customWidth="1"/>
    <col min="31" max="31" width="16.33203125" style="6" bestFit="1" customWidth="1"/>
    <col min="32" max="32" width="15.4140625" style="6" bestFit="1" customWidth="1"/>
    <col min="33" max="33" width="16.25" style="6" bestFit="1" customWidth="1"/>
    <col min="34" max="34" width="15.33203125" style="6" bestFit="1" customWidth="1"/>
    <col min="35" max="35" width="17.25" style="6" bestFit="1" customWidth="1"/>
    <col min="36" max="36" width="15.33203125" style="6" bestFit="1" customWidth="1"/>
    <col min="37" max="37" width="13.9140625" style="6" bestFit="1" customWidth="1"/>
    <col min="38" max="39" width="16.33203125" style="6" bestFit="1" customWidth="1"/>
    <col min="40" max="40" width="16.25" style="6" bestFit="1" customWidth="1"/>
    <col min="41" max="41" width="15.4140625" style="6" bestFit="1" customWidth="1"/>
    <col min="42" max="42" width="16.33203125" style="6" bestFit="1" customWidth="1"/>
    <col min="43" max="44" width="15.4140625" style="6" bestFit="1" customWidth="1"/>
    <col min="45" max="45" width="16.33203125" style="6" bestFit="1" customWidth="1"/>
    <col min="46" max="47" width="15.4140625" style="6" bestFit="1" customWidth="1"/>
    <col min="48" max="48" width="16.25" style="6" bestFit="1" customWidth="1"/>
    <col min="49" max="49" width="15.4140625" style="6" bestFit="1" customWidth="1"/>
    <col min="50" max="52" width="16.33203125" style="6" bestFit="1" customWidth="1"/>
    <col min="53" max="53" width="17.33203125" style="6" bestFit="1" customWidth="1"/>
    <col min="54" max="54" width="16.33203125" style="6" bestFit="1" customWidth="1"/>
    <col min="55" max="55" width="17.25" style="6" bestFit="1" customWidth="1"/>
    <col min="56" max="56" width="18.75" style="6" bestFit="1" customWidth="1"/>
    <col min="57" max="58" width="8.6640625" style="6"/>
    <col min="59" max="59" width="14.1640625" style="6" customWidth="1"/>
    <col min="60" max="60" width="15.58203125" style="6" customWidth="1"/>
    <col min="61" max="61" width="14.9140625" style="6" customWidth="1"/>
    <col min="62" max="62" width="14.33203125" style="6" customWidth="1"/>
    <col min="63" max="63" width="15.83203125" style="6" customWidth="1"/>
    <col min="64" max="64" width="15.4140625" style="6" customWidth="1"/>
    <col min="65" max="65" width="15.6640625" style="6" customWidth="1"/>
    <col min="66" max="16384" width="8.6640625" style="6"/>
  </cols>
  <sheetData>
    <row r="1" spans="1:65" x14ac:dyDescent="0.3">
      <c r="A1" s="7" t="s">
        <v>93</v>
      </c>
      <c r="BF1" s="7" t="s">
        <v>96</v>
      </c>
    </row>
    <row r="2" spans="1:65" x14ac:dyDescent="0.3">
      <c r="A2" s="6" t="s">
        <v>94</v>
      </c>
      <c r="BF2" s="6" t="s">
        <v>94</v>
      </c>
    </row>
    <row r="3" spans="1:65" x14ac:dyDescent="0.3">
      <c r="A3" s="23" t="s">
        <v>95</v>
      </c>
      <c r="B3" s="23" t="s">
        <v>1</v>
      </c>
      <c r="C3" s="23" t="s">
        <v>2</v>
      </c>
      <c r="D3" s="23" t="s">
        <v>3</v>
      </c>
      <c r="E3" s="23" t="s">
        <v>4</v>
      </c>
      <c r="F3" s="23" t="s">
        <v>5</v>
      </c>
      <c r="G3" s="23" t="s">
        <v>6</v>
      </c>
      <c r="H3" s="23" t="s">
        <v>7</v>
      </c>
      <c r="I3" s="23" t="s">
        <v>8</v>
      </c>
      <c r="J3" s="23" t="s">
        <v>9</v>
      </c>
      <c r="K3" s="23" t="s">
        <v>360</v>
      </c>
      <c r="L3" s="23" t="s">
        <v>10</v>
      </c>
      <c r="M3" s="23" t="s">
        <v>11</v>
      </c>
      <c r="N3" s="23" t="s">
        <v>12</v>
      </c>
      <c r="O3" s="23" t="s">
        <v>13</v>
      </c>
      <c r="P3" s="23" t="s">
        <v>14</v>
      </c>
      <c r="Q3" s="23" t="s">
        <v>15</v>
      </c>
      <c r="R3" s="23" t="s">
        <v>16</v>
      </c>
      <c r="S3" s="23" t="s">
        <v>17</v>
      </c>
      <c r="T3" s="23" t="s">
        <v>18</v>
      </c>
      <c r="U3" s="23" t="s">
        <v>19</v>
      </c>
      <c r="V3" s="23" t="s">
        <v>20</v>
      </c>
      <c r="W3" s="23" t="s">
        <v>21</v>
      </c>
      <c r="X3" s="23" t="s">
        <v>22</v>
      </c>
      <c r="Y3" s="23" t="s">
        <v>23</v>
      </c>
      <c r="Z3" s="23" t="s">
        <v>24</v>
      </c>
      <c r="AA3" s="23" t="s">
        <v>25</v>
      </c>
      <c r="AB3" s="23" t="s">
        <v>26</v>
      </c>
      <c r="AC3" s="23" t="s">
        <v>27</v>
      </c>
      <c r="AD3" s="23" t="s">
        <v>28</v>
      </c>
      <c r="AE3" s="23" t="s">
        <v>29</v>
      </c>
      <c r="AF3" s="23" t="s">
        <v>30</v>
      </c>
      <c r="AG3" s="23" t="s">
        <v>31</v>
      </c>
      <c r="AH3" s="23" t="s">
        <v>32</v>
      </c>
      <c r="AI3" s="23" t="s">
        <v>33</v>
      </c>
      <c r="AJ3" s="24" t="s">
        <v>34</v>
      </c>
      <c r="AK3" s="23" t="s">
        <v>35</v>
      </c>
      <c r="AL3" s="23" t="s">
        <v>361</v>
      </c>
      <c r="AM3" s="23" t="s">
        <v>36</v>
      </c>
      <c r="AN3" s="23" t="s">
        <v>37</v>
      </c>
      <c r="AO3" s="23" t="s">
        <v>38</v>
      </c>
      <c r="AP3" s="23" t="s">
        <v>39</v>
      </c>
      <c r="AQ3" s="23" t="s">
        <v>40</v>
      </c>
      <c r="AR3" s="23" t="s">
        <v>41</v>
      </c>
      <c r="AS3" s="23" t="s">
        <v>42</v>
      </c>
      <c r="AT3" s="23" t="s">
        <v>43</v>
      </c>
      <c r="AU3" s="23" t="s">
        <v>44</v>
      </c>
      <c r="AV3" s="23" t="s">
        <v>45</v>
      </c>
      <c r="AW3" s="23" t="s">
        <v>46</v>
      </c>
      <c r="AX3" s="23" t="s">
        <v>47</v>
      </c>
      <c r="AY3" s="23" t="s">
        <v>48</v>
      </c>
      <c r="AZ3" s="23" t="s">
        <v>49</v>
      </c>
      <c r="BA3" s="23" t="s">
        <v>50</v>
      </c>
      <c r="BB3" s="23" t="s">
        <v>229</v>
      </c>
      <c r="BC3" s="24" t="s">
        <v>51</v>
      </c>
      <c r="BD3" s="23" t="s">
        <v>52</v>
      </c>
      <c r="BF3" s="1" t="s">
        <v>84</v>
      </c>
      <c r="BG3" s="12" t="s">
        <v>56</v>
      </c>
      <c r="BH3" s="12" t="s">
        <v>57</v>
      </c>
      <c r="BI3" s="12" t="s">
        <v>65</v>
      </c>
      <c r="BJ3" s="12" t="s">
        <v>58</v>
      </c>
      <c r="BK3" s="12" t="s">
        <v>59</v>
      </c>
      <c r="BL3" s="12" t="s">
        <v>60</v>
      </c>
      <c r="BM3" s="12" t="s">
        <v>61</v>
      </c>
    </row>
    <row r="4" spans="1:65" x14ac:dyDescent="0.3">
      <c r="A4" s="23" t="s">
        <v>1</v>
      </c>
      <c r="B4" s="22">
        <v>0</v>
      </c>
      <c r="C4" s="22">
        <v>202116.42981480341</v>
      </c>
      <c r="D4" s="22">
        <v>1347904.1410284606</v>
      </c>
      <c r="E4" s="22">
        <v>29658237.531146958</v>
      </c>
      <c r="F4" s="22">
        <v>869039.35997980123</v>
      </c>
      <c r="G4" s="22">
        <v>7977.6649703830099</v>
      </c>
      <c r="H4" s="22">
        <v>23.434189287591227</v>
      </c>
      <c r="I4" s="22">
        <v>2413532.9404543149</v>
      </c>
      <c r="J4" s="22">
        <v>966545043.46959937</v>
      </c>
      <c r="K4" s="22">
        <v>62068960.433189414</v>
      </c>
      <c r="L4" s="22">
        <v>0</v>
      </c>
      <c r="M4" s="22">
        <v>0</v>
      </c>
      <c r="N4" s="22">
        <v>7481.4825415941004</v>
      </c>
      <c r="O4" s="22">
        <v>16543.761939932469</v>
      </c>
      <c r="P4" s="22">
        <v>3.094991438200358</v>
      </c>
      <c r="Q4" s="22">
        <v>270229.97901765472</v>
      </c>
      <c r="R4" s="22">
        <v>8251143.019136874</v>
      </c>
      <c r="S4" s="22">
        <v>21074388.838387575</v>
      </c>
      <c r="T4" s="22">
        <v>8.0510218391771873E-2</v>
      </c>
      <c r="U4" s="22">
        <v>3086.7617803474241</v>
      </c>
      <c r="V4" s="22">
        <v>3031130.6398216621</v>
      </c>
      <c r="W4" s="22">
        <v>3006770.2958745486</v>
      </c>
      <c r="X4" s="22">
        <v>5372.359244586657</v>
      </c>
      <c r="Y4" s="22">
        <v>141651.62517980966</v>
      </c>
      <c r="Z4" s="22">
        <v>37250685.256134488</v>
      </c>
      <c r="AA4" s="22">
        <v>0</v>
      </c>
      <c r="AB4" s="22">
        <v>4792.3815346703523</v>
      </c>
      <c r="AC4" s="22">
        <v>5659.8787536243299</v>
      </c>
      <c r="AD4" s="22">
        <v>162.41551175105175</v>
      </c>
      <c r="AE4" s="22">
        <v>14358741.258486323</v>
      </c>
      <c r="AF4" s="22">
        <v>0</v>
      </c>
      <c r="AG4" s="22">
        <v>23047297.936262202</v>
      </c>
      <c r="AH4" s="22">
        <v>0</v>
      </c>
      <c r="AI4" s="22">
        <v>5370461.8630619552</v>
      </c>
      <c r="AJ4" s="22">
        <v>98458135.84404932</v>
      </c>
      <c r="AK4" s="22">
        <v>1429.3724776241866</v>
      </c>
      <c r="AL4" s="22">
        <v>1527357.0408730092</v>
      </c>
      <c r="AM4" s="22">
        <v>1444026.2028940266</v>
      </c>
      <c r="AN4" s="22">
        <v>11326.053310677744</v>
      </c>
      <c r="AO4" s="22">
        <v>80.533381187264311</v>
      </c>
      <c r="AP4" s="22">
        <v>3329470.4768024688</v>
      </c>
      <c r="AQ4" s="22">
        <v>4413.8818741274863</v>
      </c>
      <c r="AR4" s="22">
        <v>15415.695868827419</v>
      </c>
      <c r="AS4" s="22">
        <v>14164834.385875028</v>
      </c>
      <c r="AT4" s="22">
        <v>290.18227640855156</v>
      </c>
      <c r="AU4" s="22">
        <v>0.12892295676646984</v>
      </c>
      <c r="AV4" s="22">
        <v>4053504.9744965578</v>
      </c>
      <c r="AW4" s="22">
        <v>10412.512044555811</v>
      </c>
      <c r="AX4" s="22">
        <v>30422443.644721985</v>
      </c>
      <c r="AY4" s="22">
        <v>58281.211570364008</v>
      </c>
      <c r="AZ4" s="22">
        <v>3906076.8802526598</v>
      </c>
      <c r="BA4" s="22">
        <v>162786309.41918832</v>
      </c>
      <c r="BB4" s="22">
        <v>96534.103452232841</v>
      </c>
      <c r="BC4" s="22">
        <v>179254586.98602685</v>
      </c>
      <c r="BD4" s="22">
        <v>1678503367.8629026</v>
      </c>
      <c r="BF4" s="12" t="s">
        <v>62</v>
      </c>
      <c r="BG4" s="13">
        <f>B4+AJ4+B38+AJ38</f>
        <v>105389033.81295829</v>
      </c>
      <c r="BH4" s="13">
        <f>SUM(C4,D4,G4,L4:U4,X4:Y4,AB4:AD4,AF4,AI4,AK4,AN4:AO4,AQ4,AT4:AW4,AZ4,AR4)+SUM(C38,D38,G38,L38:U38,X38:Y38,AB38:AD38,AF38,AI38,AK38,AN38:AO38,AQ38,AT38:AW38,AZ38,AR38)</f>
        <v>44916716.13399259</v>
      </c>
      <c r="BI4" s="13">
        <f>SUM(F4,H4,V4:W4,AA4,AE4,AH4,AM4,AS4,AX4,BB4,AY4)+SUM(F38,H38,V38:W38,AA38,AE38,AH38,AM38,AS38,AX38,BB38,AY38)</f>
        <v>69218981.312021554</v>
      </c>
      <c r="BJ4" s="13">
        <f>SUM(E4,I4,AG4,BA4)+SUM(E38,I38,AG38,BA38)</f>
        <v>218952283.26133412</v>
      </c>
      <c r="BK4" s="13">
        <f>SUM(J4:K4,Z4,AL4,AP4)+SUM(J38:K38,Z38,AL38,AP38)</f>
        <v>1070891116.874382</v>
      </c>
      <c r="BL4" s="13">
        <f>BC4+BC38</f>
        <v>209388146.32858258</v>
      </c>
      <c r="BM4" s="13">
        <f>SUM(BG4:BL4)</f>
        <v>1718756277.7232711</v>
      </c>
    </row>
    <row r="5" spans="1:65" x14ac:dyDescent="0.3">
      <c r="A5" s="23" t="s">
        <v>2</v>
      </c>
      <c r="B5" s="22">
        <v>21411403.716372881</v>
      </c>
      <c r="C5" s="22">
        <v>0</v>
      </c>
      <c r="D5" s="22">
        <v>9207225.8867516071</v>
      </c>
      <c r="E5" s="22">
        <v>11854352.824222002</v>
      </c>
      <c r="F5" s="22">
        <v>0</v>
      </c>
      <c r="G5" s="22">
        <v>3591267.7393488665</v>
      </c>
      <c r="H5" s="22">
        <v>9.1038221018294347</v>
      </c>
      <c r="I5" s="22">
        <v>913126.4736600559</v>
      </c>
      <c r="J5" s="22">
        <v>234399591.33114439</v>
      </c>
      <c r="K5" s="22">
        <v>17197084.171340793</v>
      </c>
      <c r="L5" s="22">
        <v>82078954.874592304</v>
      </c>
      <c r="M5" s="22">
        <v>16307752.237542761</v>
      </c>
      <c r="N5" s="22">
        <v>24418344.930118807</v>
      </c>
      <c r="O5" s="22">
        <v>6799861.1638137344</v>
      </c>
      <c r="P5" s="22">
        <v>427537.36629021884</v>
      </c>
      <c r="Q5" s="22">
        <v>3136150.7694316213</v>
      </c>
      <c r="R5" s="22">
        <v>58563651.385417007</v>
      </c>
      <c r="S5" s="22">
        <v>534911010.38402075</v>
      </c>
      <c r="T5" s="22">
        <v>6793526.2312293751</v>
      </c>
      <c r="U5" s="22">
        <v>200628736.82345256</v>
      </c>
      <c r="V5" s="22">
        <v>3681542.8645954509</v>
      </c>
      <c r="W5" s="22">
        <v>2255455.7253113957</v>
      </c>
      <c r="X5" s="22">
        <v>241732.62463053156</v>
      </c>
      <c r="Y5" s="22">
        <v>612096817.97389686</v>
      </c>
      <c r="Z5" s="22">
        <v>4449606.3885024479</v>
      </c>
      <c r="AA5" s="22">
        <v>0</v>
      </c>
      <c r="AB5" s="22">
        <v>605241.839927061</v>
      </c>
      <c r="AC5" s="22">
        <v>131762.17715551643</v>
      </c>
      <c r="AD5" s="22">
        <v>1065130.3951779353</v>
      </c>
      <c r="AE5" s="22">
        <v>101795229.9853451</v>
      </c>
      <c r="AF5" s="22">
        <v>0</v>
      </c>
      <c r="AG5" s="22">
        <v>6149791.4702857183</v>
      </c>
      <c r="AH5" s="22">
        <v>0</v>
      </c>
      <c r="AI5" s="22">
        <v>37425613.854497053</v>
      </c>
      <c r="AJ5" s="22">
        <v>84095.317596805689</v>
      </c>
      <c r="AK5" s="22">
        <v>23589122.716695897</v>
      </c>
      <c r="AL5" s="22">
        <v>2528899.8063833946</v>
      </c>
      <c r="AM5" s="22">
        <v>69713.663485890866</v>
      </c>
      <c r="AN5" s="22">
        <v>188278936.62423712</v>
      </c>
      <c r="AO5" s="22">
        <v>9066496.4339112174</v>
      </c>
      <c r="AP5" s="22">
        <v>429342.40050649614</v>
      </c>
      <c r="AQ5" s="22">
        <v>1368335354.6229618</v>
      </c>
      <c r="AR5" s="22">
        <v>15836711.659952879</v>
      </c>
      <c r="AS5" s="22">
        <v>17944777.806379877</v>
      </c>
      <c r="AT5" s="22">
        <v>33790705.936863206</v>
      </c>
      <c r="AU5" s="22">
        <v>816202712.14392161</v>
      </c>
      <c r="AV5" s="22">
        <v>1265888.3017428038</v>
      </c>
      <c r="AW5" s="22">
        <v>52601198.357459046</v>
      </c>
      <c r="AX5" s="22">
        <v>277263.07097965555</v>
      </c>
      <c r="AY5" s="22">
        <v>44155650.444478914</v>
      </c>
      <c r="AZ5" s="22">
        <v>24604838.765207853</v>
      </c>
      <c r="BA5" s="22">
        <v>59911530.225338385</v>
      </c>
      <c r="BB5" s="22">
        <v>33067.168799722545</v>
      </c>
      <c r="BC5" s="22">
        <v>417359954.54839391</v>
      </c>
      <c r="BD5" s="22">
        <v>5078903772.7271938</v>
      </c>
      <c r="BF5" s="12" t="s">
        <v>63</v>
      </c>
      <c r="BG5" s="13">
        <f>BG10-SUM(BG6:BG9,BG4)</f>
        <v>892679159.26719666</v>
      </c>
      <c r="BH5" s="13">
        <f t="shared" ref="BH5:BM5" si="0">BH10-SUM(BH6:BH9,BH4)</f>
        <v>163160966996.18481</v>
      </c>
      <c r="BI5" s="13">
        <f t="shared" si="0"/>
        <v>8141182320.4420013</v>
      </c>
      <c r="BJ5" s="13">
        <f t="shared" si="0"/>
        <v>10989998466.507263</v>
      </c>
      <c r="BK5" s="13">
        <f t="shared" si="0"/>
        <v>29078621118.26123</v>
      </c>
      <c r="BL5" s="13">
        <f t="shared" si="0"/>
        <v>16325536782.58287</v>
      </c>
      <c r="BM5" s="13">
        <f t="shared" si="0"/>
        <v>228588984843.24548</v>
      </c>
    </row>
    <row r="6" spans="1:65" x14ac:dyDescent="0.3">
      <c r="A6" s="23" t="s">
        <v>3</v>
      </c>
      <c r="B6" s="22">
        <v>97119.957312250495</v>
      </c>
      <c r="C6" s="22">
        <v>10891935.118429774</v>
      </c>
      <c r="D6" s="22">
        <v>0</v>
      </c>
      <c r="E6" s="22">
        <v>172061.04427248708</v>
      </c>
      <c r="F6" s="22">
        <v>0</v>
      </c>
      <c r="G6" s="22">
        <v>45786061.497392409</v>
      </c>
      <c r="H6" s="22">
        <v>12.939901421755577</v>
      </c>
      <c r="I6" s="22">
        <v>1051870.1765017989</v>
      </c>
      <c r="J6" s="22">
        <v>16526823.652347833</v>
      </c>
      <c r="K6" s="22">
        <v>398148.9072720384</v>
      </c>
      <c r="L6" s="22">
        <v>72115.016641437425</v>
      </c>
      <c r="M6" s="22">
        <v>130690.92996400574</v>
      </c>
      <c r="N6" s="22">
        <v>3105889.8916308917</v>
      </c>
      <c r="O6" s="22">
        <v>47660082.283948943</v>
      </c>
      <c r="P6" s="22">
        <v>2722087.3220611755</v>
      </c>
      <c r="Q6" s="22">
        <v>1754080.3436409167</v>
      </c>
      <c r="R6" s="22">
        <v>3649111316.7751331</v>
      </c>
      <c r="S6" s="22">
        <v>1871831831.3374298</v>
      </c>
      <c r="T6" s="22">
        <v>1239748.9178718054</v>
      </c>
      <c r="U6" s="22">
        <v>56519548.073525891</v>
      </c>
      <c r="V6" s="22">
        <v>1486757.2088749975</v>
      </c>
      <c r="W6" s="22">
        <v>11350.700658253812</v>
      </c>
      <c r="X6" s="22">
        <v>1215384.9581573878</v>
      </c>
      <c r="Y6" s="22">
        <v>53560110.538035892</v>
      </c>
      <c r="Z6" s="22">
        <v>40011183.183974981</v>
      </c>
      <c r="AA6" s="22">
        <v>0</v>
      </c>
      <c r="AB6" s="22">
        <v>67144.297397577902</v>
      </c>
      <c r="AC6" s="22">
        <v>247098.48271598006</v>
      </c>
      <c r="AD6" s="22">
        <v>133405697.19269182</v>
      </c>
      <c r="AE6" s="22">
        <v>253060.88009301692</v>
      </c>
      <c r="AF6" s="22">
        <v>123052.00953113534</v>
      </c>
      <c r="AG6" s="22">
        <v>162164.56748331428</v>
      </c>
      <c r="AH6" s="22">
        <v>0</v>
      </c>
      <c r="AI6" s="22">
        <v>747640889.08676934</v>
      </c>
      <c r="AJ6" s="22">
        <v>196.75504731850236</v>
      </c>
      <c r="AK6" s="22">
        <v>65987.872827988787</v>
      </c>
      <c r="AL6" s="22">
        <v>340253.73661569442</v>
      </c>
      <c r="AM6" s="22">
        <v>172870.44858404138</v>
      </c>
      <c r="AN6" s="22">
        <v>7769424.6020774003</v>
      </c>
      <c r="AO6" s="22">
        <v>134094000.48430763</v>
      </c>
      <c r="AP6" s="22">
        <v>15159.04482874823</v>
      </c>
      <c r="AQ6" s="22">
        <v>33796952.080150478</v>
      </c>
      <c r="AR6" s="22">
        <v>2447076.7281619748</v>
      </c>
      <c r="AS6" s="22">
        <v>1730700.7125575691</v>
      </c>
      <c r="AT6" s="22">
        <v>964669.4425027488</v>
      </c>
      <c r="AU6" s="22">
        <v>6564623.1421239926</v>
      </c>
      <c r="AV6" s="22">
        <v>22554910.794642691</v>
      </c>
      <c r="AW6" s="22">
        <v>10575941.75978929</v>
      </c>
      <c r="AX6" s="22">
        <v>50772145.712180384</v>
      </c>
      <c r="AY6" s="22">
        <v>352558321.11515057</v>
      </c>
      <c r="AZ6" s="22">
        <v>2455947188.1071439</v>
      </c>
      <c r="BA6" s="22">
        <v>27395257.824561946</v>
      </c>
      <c r="BB6" s="22">
        <v>287363.64511174522</v>
      </c>
      <c r="BC6" s="22">
        <v>235271964.74002194</v>
      </c>
      <c r="BD6" s="22">
        <v>10030580326.040047</v>
      </c>
      <c r="BF6" s="12" t="s">
        <v>65</v>
      </c>
      <c r="BG6" s="13">
        <f>B8+AJ8+B10+AJ10+B24+AJ24+B25+AJ25+B29+AJ29+B33+AJ33+B36+AJ36+B41+AJ41+B47+AJ47+B52+AJ52+B53+AJ53+B56+AJ56</f>
        <v>63382456.769959584</v>
      </c>
      <c r="BH6" s="13">
        <f>SUM(C8,D8,G8,L8:U8,X8:Y8,AB8:AD8,AF8,AI8,AK8,AN8:AO8,AQ8,AT8:AW8,AZ8,AR8)+SUM(C10,D10,G10,L10:U10,X10:Y10,AB10:AD10,AF10,AI10,AK10,AN10:AO10,AQ10,AT10:AW10,AZ10,AR10)+SUM(C24,D24,G24,L24:U24,X24:Y24,AB24:AD24,AF24,AI24,AK24,AN24:AO24,AQ24,AT24:AW24,AZ24,AR24)+SUM(C25,D25,G25,L25:U25,X25:Y25,AB25:AD25,AF25,AI25,AK25,AN25:AO25,AQ25,AT25:AW25,AZ25,AR25)+SUM(C29,D29,G29,L29:U29,X29:Y29,AB29:AD29,AF29,AI29,AK29,AN29:AO29,AQ29,AT29:AW29,AZ29,AR29)+SUM(C33,D33,G33,L33:U33,X33:Y33,AB33:AD33,AF33,AI33,AK33,AN33:AO33,AQ33,AT33:AW33,AZ33,AR33)+SUM(C36,D36,G36,L36:U36,X36:Y36,AB36:AD36,AF36,AI36,AK36,AN36:AO36,AQ36,AT36:AW36,AZ36,AR36)+SUM(C41,D41,G41,L41:U41,X41:Y41,AB41:AD41,AF41,AI41,AK41,AN41:AO41,AQ41,AT41:AW41,AZ41,AR41)+SUM(C47,D47,G47,L47:U47,X47:Y47,AB47:AD47,AF47,AI47,AK47,AN47:AO47,AQ47,AT47:AW47,AZ47,AR47)+SUM(C52,D52,G52,L52:U52,X52:Y52,AB52:AD52,AF52,AI52,AK52,AN52:AO52,AQ52,AT52:AW52,AZ52,AR52)+SUM(C53,D53,G53,L53:U53,X53:Y53,AB53:AD53,AF53,AI53,AK53,AN53:AO53,AQ53,AT53:AW53,AZ53,AR53)+SUM(C56,D56,G56,L56:U56,X56:Y56,AB56:AD56,AF56,AI56,AK56,AN56:AO56,AQ56,AT56:AW56,AZ56,AR56)</f>
        <v>5879393921.207737</v>
      </c>
      <c r="BI6" s="13">
        <f>SUM(F8,H8,V8:W8,AA8,AE8,AH8,AM8,AS8,AX8,BB8,AY8)+SUM(F10,H10,V10:W10,AA10,AE10,AH10,AM10,AS10,AX10,BB10,AY10)+SUM(F24,H24,V24:W24,AA24,AE24,AH24,AM24,AS24,AX24,BB24,AY24)+SUM(F25,H25,V25:W25,AA25,AE25,AH25,AM25,AS25,AX25,BB25,AY25)+SUM(F29,H29,V29:W29,AA29,AE29,AH29,AM29,AS29,AX29,BB29,AY29)+SUM(F33,H33,V33:W33,AA33,AE33,AH33,AM33,AS33,AX33,BB33,AY33)+SUM(F36,H36,V36:W36,AA36,AE36,AH36,AM36,AS36,AX36,BB36,AY36)+SUM(F41,H41,V41:W41,AA41,AE41,AH41,AM41,AS41,AX41,BB41,AY41)+SUM(F47,H47,V47:W47,AA47,AE47,AH47,AM47,AS47,AX47,BB47,AY47)+SUM(F52,H52,V52:W52,AA52,AE52,AH52,AM52,AS52,AX52,BB52,AY52)+SUM(F53,H53,V53:W53,AA53,AE53,AH53,AM53,AS53,AX53,BB53,AY53)+SUM(F56,H56,V56:W56,AA56,AE56,AH56,AM56,AS56,AX56,BB56,AY56)</f>
        <v>891508324.16463292</v>
      </c>
      <c r="BJ6" s="13">
        <f>SUM(E8,I8,AG8,BA8)+SUM(E10,I10,AG10,BA10)+SUM(E24,I24,AG24,BA24)+SUM(E25,I25,AG25,BA25)+SUM(E29,I29,AG29,BA29)+SUM(E33,I33,AG33,BA33)+SUM(E36,I36,AG36,BA36)+SUM(E41,I41,AG41,BA41)+SUM(E47,I47,AG47,BA47)+SUM(E52,I52,AG52,BA52)+SUM(E53,I53,AG53,BA53)+SUM(E56,I56,AG56,BA56)</f>
        <v>11744271284.924564</v>
      </c>
      <c r="BK6" s="13">
        <f>SUM(J8:K8,Z8,AL8,AP8)+SUM(J10:K10,Z10,AL10,AP10)+SUM(J24:K24,Z24,AL24,AP24)+SUM(J25:K25,Z25,AL25,AP25)+SUM(J29:K29,Z29,AL29,AP29)+SUM(J33:K33,Z33,AL33,AP33)+SUM(J36:K36,Z36,AL36,AP36)+SUM(J41:K41,Z41,AL41,AP41)+SUM(J47:K47,Z47,AL47,AP47)+SUM(J52:K52,Z52,AL52,AP52)+SUM(J53:K53,Z53,AL53,AP53)+SUM(J56:K56,Z56,AL56,AP56)</f>
        <v>40261457546.997704</v>
      </c>
      <c r="BL6" s="13">
        <f>BC8+BC10+BC24+BC25+BC29+BC33+BC36+BC41+BC47+BC52+BC53+BC56</f>
        <v>847151104.09505582</v>
      </c>
      <c r="BM6" s="13">
        <f>SUM(BG6:BL6)</f>
        <v>59687164638.159653</v>
      </c>
    </row>
    <row r="7" spans="1:65" x14ac:dyDescent="0.3">
      <c r="A7" s="23" t="s">
        <v>4</v>
      </c>
      <c r="B7" s="22">
        <v>5.8214662870667091</v>
      </c>
      <c r="C7" s="22">
        <v>0.75266737082660962</v>
      </c>
      <c r="D7" s="22">
        <v>2.3604710547888441</v>
      </c>
      <c r="E7" s="22">
        <v>0</v>
      </c>
      <c r="F7" s="22">
        <v>0</v>
      </c>
      <c r="G7" s="22">
        <v>0</v>
      </c>
      <c r="H7" s="22">
        <v>0</v>
      </c>
      <c r="I7" s="22">
        <v>1340.20472690938</v>
      </c>
      <c r="J7" s="22">
        <v>524105.26032653882</v>
      </c>
      <c r="K7" s="22">
        <v>14.659314025210769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512.83858019370018</v>
      </c>
      <c r="S7" s="22">
        <v>539237.05200335395</v>
      </c>
      <c r="T7" s="22">
        <v>0</v>
      </c>
      <c r="U7" s="22">
        <v>0</v>
      </c>
      <c r="V7" s="22">
        <v>221.4708473449964</v>
      </c>
      <c r="W7" s="22">
        <v>0</v>
      </c>
      <c r="X7" s="22">
        <v>0</v>
      </c>
      <c r="Y7" s="22">
        <v>2.7272710248940011</v>
      </c>
      <c r="Z7" s="22">
        <v>207.12596559669362</v>
      </c>
      <c r="AA7" s="22">
        <v>0</v>
      </c>
      <c r="AB7" s="22">
        <v>0</v>
      </c>
      <c r="AC7" s="22">
        <v>0</v>
      </c>
      <c r="AD7" s="22">
        <v>0</v>
      </c>
      <c r="AE7" s="22">
        <v>4.3965868657226279</v>
      </c>
      <c r="AF7" s="22">
        <v>0</v>
      </c>
      <c r="AG7" s="22">
        <v>130834.43596202899</v>
      </c>
      <c r="AH7" s="22">
        <v>0</v>
      </c>
      <c r="AI7" s="22">
        <v>7.5703087742108526</v>
      </c>
      <c r="AJ7" s="22">
        <v>2.2114866081626769</v>
      </c>
      <c r="AK7" s="22">
        <v>0</v>
      </c>
      <c r="AL7" s="22">
        <v>1.9514812744084105</v>
      </c>
      <c r="AM7" s="22">
        <v>0</v>
      </c>
      <c r="AN7" s="22">
        <v>0</v>
      </c>
      <c r="AO7" s="22">
        <v>0</v>
      </c>
      <c r="AP7" s="22">
        <v>48.246228854163775</v>
      </c>
      <c r="AQ7" s="22">
        <v>0</v>
      </c>
      <c r="AR7" s="22">
        <v>0</v>
      </c>
      <c r="AS7" s="22">
        <v>4.5390643997849072</v>
      </c>
      <c r="AT7" s="22">
        <v>0.7036449370686757</v>
      </c>
      <c r="AU7" s="22">
        <v>0</v>
      </c>
      <c r="AV7" s="22">
        <v>201432.35584221367</v>
      </c>
      <c r="AW7" s="22">
        <v>3.6619147585581717</v>
      </c>
      <c r="AX7" s="22">
        <v>0</v>
      </c>
      <c r="AY7" s="22">
        <v>0</v>
      </c>
      <c r="AZ7" s="22">
        <v>187.98806529508281</v>
      </c>
      <c r="BA7" s="22">
        <v>385298.31693960843</v>
      </c>
      <c r="BB7" s="22">
        <v>0</v>
      </c>
      <c r="BC7" s="22">
        <v>3253789.3699832414</v>
      </c>
      <c r="BD7" s="22">
        <v>5037266.0211485606</v>
      </c>
      <c r="BF7" s="12" t="s">
        <v>64</v>
      </c>
      <c r="BG7" s="13">
        <f>B7+AJ7+B11+AJ11+B35+AJ35+B55+AJ55</f>
        <v>88044169.045294344</v>
      </c>
      <c r="BH7" s="13">
        <f>SUM(C7,D7,G7,L7:U7,X7:Y7,AB7:AD7,AF7,AI7,AK7,AN7:AO7,AQ7,AT7:AW7,AZ7,AR7)+SUM(C11,D11,G11,L11:U11,X11:Y11,AB11:AD11,AF11,AI11,AK11,AN11:AO11,AQ11,AT11:AW11,AZ11,AR11)+SUM(C35,D35,G35,L35:U35,X35:Y35,AB35:AD35,AF35,AI35,AK35,AN35:AO35,AQ35,AT35:AW35,AZ35,AR35)+SUM(C55,D55,G55,L55:U55,X55:Y55,AB55:AD55,AF55,AI55,AK55,AN55:AO55,AQ55,AT55:AW55,AZ55,AR55)</f>
        <v>1750604820.0171309</v>
      </c>
      <c r="BI7" s="13">
        <f>SUM(F7,H7,V7:W7,AA7,AE7,AH7,AM7,AS7,AX7,BB7,AY7)+SUM(F11,H11,V11:W11,AA11,AE11,AH11,AM11,AS11,AX11,BB11,AY11)+SUM(F35,H35,V35:W35,AA35,AE35,AH35,AM35,AS35,AX35,BB35,AY35)+SUM(F55,H55,V55:W55,AA55,AE55,AH55,AM55,AS55,AX55,BB55,AY55)</f>
        <v>1067212746.5912659</v>
      </c>
      <c r="BJ7" s="13">
        <f>SUM(E7,I7,AG7,BA7)+SUM(E11,I11,AG11,BA11)+SUM(E35,I35,AG35,BA35)+SUM(E55,I55,AG55,BA55)</f>
        <v>4596013730.6230564</v>
      </c>
      <c r="BK7" s="13">
        <f>SUM(J7:K7,Z7,AL7,AP7)+SUM(J11:K11,Z11,AL11,AP11)+SUM(J35:K35,Z35,AL35,AP35)+SUM(J55:K55,Z55,AL55,AP55)</f>
        <v>4234008845.2257962</v>
      </c>
      <c r="BL7" s="13">
        <f>BC7+BC11+BC35+BC55</f>
        <v>1580032731.6265647</v>
      </c>
      <c r="BM7" s="13">
        <f>SUM(BG7:BL7)</f>
        <v>13315917043.129108</v>
      </c>
    </row>
    <row r="8" spans="1:65" x14ac:dyDescent="0.3">
      <c r="A8" s="23" t="s">
        <v>5</v>
      </c>
      <c r="B8" s="22">
        <v>0</v>
      </c>
      <c r="C8" s="22">
        <v>0</v>
      </c>
      <c r="D8" s="22">
        <v>0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F8" s="12" t="s">
        <v>59</v>
      </c>
      <c r="BG8" s="13">
        <f>B12+AJ12+B13+AJ13+B28+AJ28+B40+AJ40+B44+AJ44</f>
        <v>21526935200.883404</v>
      </c>
      <c r="BH8" s="13">
        <f>SUM(C12,D12,G12,L12:U12,X12:Y12,AB12:AD12,AF12,AI12,AK12,AN12:AO12,AQ12,AT12:AW12,AZ12,AR12)+SUM(C13,D13,G13,L13:U13,X13:Y13,AB13:AD13,AF13,AI13,AK13,AN13:AO13,AQ13,AT13:AW13,AZ13,AR13)+SUM(C28,D28,G28,L28:U28,X28:Y28,AB28:AD28,AF28,AI28,AK28,AN28:AO28,AQ28,AT28:AW28,AZ28,AR28)+SUM(C40,D40,G40,L40:U40,X40:Y40,AB40:AD40,AF40,AI40,AK40,AN40:AO40,AQ40,AT40:AW40,AZ40,AR40)+SUM(C44,D44,G44,L44:U44,X44:Y44,AB44:AD44,AF44,AI44,AK44,AN44:AO44,AQ44,AT44:AW44,AZ44,AR44)</f>
        <v>124533491799.82765</v>
      </c>
      <c r="BI8" s="13">
        <f>SUM(F12,H12,V12:W12,AA12,AE12,AH12,AM12,AS12,AX12,BB12,AY12)+SUM(F13,H13,V13:W13,AA13,AE13,AH13,AM13,AS13,AX13,BB13,AY13)+SUM(F28,H28,V28:W28,AA28,AE28,AH28,AM28,AS28,AX28,BB28,AY28)+SUM(F40,H40,V40:W40,AA40,AE40,AH40,AM40,AS40,AX40,BB40,AY40)+SUM(F44,H44,V44:W44,AA44,AE44,AH44,AM44,AS44,AX44,BB44,AY44)</f>
        <v>119830116301.16379</v>
      </c>
      <c r="BJ8" s="13">
        <f>SUM(E12,I12,AG12,BA12)+SUM(E13,I13,AG13,BA13)+SUM(E28,I28,AG28,BA28)+SUM(E40,I40,AG40,BA40)+SUM(E44,I44,AG44,BA44)</f>
        <v>117912827910.07727</v>
      </c>
      <c r="BK8" s="13">
        <f>SUM(J12:K12,Z12,AL12,AP12)+SUM(J13:K13,Z13,AL13,AP13)+SUM(J28:K28,Z28,AL28,AP28)+SUM(J40:K40,Z40,AL40,AP40)+SUM(J44:K44,Z44,AL44,AP44)</f>
        <v>374204900063.31421</v>
      </c>
      <c r="BL8" s="13">
        <f>BC12+BC13+BC28+BC40+BC44</f>
        <v>70873833702.978165</v>
      </c>
      <c r="BM8" s="13">
        <f>SUM(BG8:BL8)</f>
        <v>828882104978.24451</v>
      </c>
    </row>
    <row r="9" spans="1:65" x14ac:dyDescent="0.3">
      <c r="A9" s="23" t="s">
        <v>6</v>
      </c>
      <c r="B9" s="22">
        <v>87.242994712988263</v>
      </c>
      <c r="C9" s="22">
        <v>287767.10933768679</v>
      </c>
      <c r="D9" s="22">
        <v>363921.36993656063</v>
      </c>
      <c r="E9" s="22">
        <v>158882.30630252339</v>
      </c>
      <c r="F9" s="22">
        <v>0</v>
      </c>
      <c r="G9" s="22">
        <v>0</v>
      </c>
      <c r="H9" s="22">
        <v>0</v>
      </c>
      <c r="I9" s="22">
        <v>20084.883797032471</v>
      </c>
      <c r="J9" s="22">
        <v>126017.70946626987</v>
      </c>
      <c r="K9" s="22">
        <v>219.69077770643847</v>
      </c>
      <c r="L9" s="22">
        <v>0</v>
      </c>
      <c r="M9" s="22">
        <v>3435304.4447681517</v>
      </c>
      <c r="N9" s="22">
        <v>0.4299033829793521</v>
      </c>
      <c r="O9" s="22">
        <v>0</v>
      </c>
      <c r="P9" s="22">
        <v>0</v>
      </c>
      <c r="Q9" s="22">
        <v>20172.827292211034</v>
      </c>
      <c r="R9" s="22">
        <v>311940.31912185246</v>
      </c>
      <c r="S9" s="22">
        <v>15014653.455351334</v>
      </c>
      <c r="T9" s="22">
        <v>131264222.2972167</v>
      </c>
      <c r="U9" s="22">
        <v>0.2519878319311335</v>
      </c>
      <c r="V9" s="22">
        <v>83809.542751853238</v>
      </c>
      <c r="W9" s="22">
        <v>89685.643164910027</v>
      </c>
      <c r="X9" s="22">
        <v>0</v>
      </c>
      <c r="Y9" s="22">
        <v>366392.65843378642</v>
      </c>
      <c r="Z9" s="22">
        <v>3104.0787029241897</v>
      </c>
      <c r="AA9" s="22">
        <v>0</v>
      </c>
      <c r="AB9" s="22">
        <v>0</v>
      </c>
      <c r="AC9" s="22">
        <v>0</v>
      </c>
      <c r="AD9" s="22">
        <v>0</v>
      </c>
      <c r="AE9" s="22">
        <v>65.889139568427339</v>
      </c>
      <c r="AF9" s="22">
        <v>0</v>
      </c>
      <c r="AG9" s="22">
        <v>18807.334431449111</v>
      </c>
      <c r="AH9" s="22">
        <v>0</v>
      </c>
      <c r="AI9" s="22">
        <v>114.94605818053368</v>
      </c>
      <c r="AJ9" s="22">
        <v>33.142288377142997</v>
      </c>
      <c r="AK9" s="22">
        <v>0</v>
      </c>
      <c r="AL9" s="22">
        <v>29.245736745732291</v>
      </c>
      <c r="AM9" s="22">
        <v>0</v>
      </c>
      <c r="AN9" s="22">
        <v>2.1607371106528044</v>
      </c>
      <c r="AO9" s="22">
        <v>0.50410934328944701</v>
      </c>
      <c r="AP9" s="22">
        <v>723.03871246264919</v>
      </c>
      <c r="AQ9" s="22">
        <v>61934808.51992368</v>
      </c>
      <c r="AR9" s="22">
        <v>0</v>
      </c>
      <c r="AS9" s="22">
        <v>107937.39768403803</v>
      </c>
      <c r="AT9" s="22">
        <v>10.54512531677571</v>
      </c>
      <c r="AU9" s="22">
        <v>0.75301499583527554</v>
      </c>
      <c r="AV9" s="22">
        <v>1949.4422274421404</v>
      </c>
      <c r="AW9" s="22">
        <v>644938.8734377803</v>
      </c>
      <c r="AX9" s="22">
        <v>52567.640947241729</v>
      </c>
      <c r="AY9" s="22">
        <v>11.509481681301207</v>
      </c>
      <c r="AZ9" s="22">
        <v>10994.645762895163</v>
      </c>
      <c r="BA9" s="22">
        <v>5774276.6893451801</v>
      </c>
      <c r="BB9" s="22">
        <v>0</v>
      </c>
      <c r="BC9" s="22">
        <v>4164251.7942625093</v>
      </c>
      <c r="BD9" s="22">
        <v>224257790.33373344</v>
      </c>
      <c r="BF9" s="12" t="s">
        <v>60</v>
      </c>
      <c r="BG9" s="13">
        <f>B57+AJ57</f>
        <v>51135032.982441977</v>
      </c>
      <c r="BH9" s="13">
        <f>SUM(C57,D57,G57,L57:U57,X57:Y57,AB57:AD57,AF57,AI57,AK57,AN57:AO57,AQ57,AT57:AW57,AZ57,AR57)</f>
        <v>2631570450.5994</v>
      </c>
      <c r="BI9" s="13">
        <f>SUM(F57,H57,V57:W57,AA57,AE57,AH57,AM57,AS57,AX57,BB57,AY57)</f>
        <v>636939298.75957489</v>
      </c>
      <c r="BJ9" s="13">
        <f>SUM(E57,I57,AG57,BA57)</f>
        <v>122597874.72686817</v>
      </c>
      <c r="BK9" s="13">
        <f>SUM(J57:K57,Z57,AL57,AP57)</f>
        <v>1113846067.9671197</v>
      </c>
      <c r="BL9" s="13">
        <f>BC57</f>
        <v>0</v>
      </c>
      <c r="BM9" s="13">
        <f>SUM(BG9:BL9)</f>
        <v>4556088725.0354042</v>
      </c>
    </row>
    <row r="10" spans="1:65" x14ac:dyDescent="0.3">
      <c r="A10" s="23" t="s">
        <v>7</v>
      </c>
      <c r="B10" s="22">
        <v>0</v>
      </c>
      <c r="C10" s="22">
        <v>0</v>
      </c>
      <c r="D10" s="22">
        <v>0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F10" s="12" t="s">
        <v>61</v>
      </c>
      <c r="BG10" s="13">
        <f>B58+AJ58</f>
        <v>22727565052.761253</v>
      </c>
      <c r="BH10" s="13">
        <f>SUM(C58,D58,G58,L58:U58,X58:Y58,AB58:AD58,AF58,AI58,AK58,AN58:AO58,AQ58,AT58:AW58,AZ58,AR58)</f>
        <v>298000944703.9707</v>
      </c>
      <c r="BI10" s="13">
        <f>SUM(F58,H58,V58:W58,AA58,AE58,AH58,AM58,AS58,AX58,BB58,AY58)</f>
        <v>130636177972.43329</v>
      </c>
      <c r="BJ10" s="13">
        <f>SUM(E58,I58,AG58,BA58)</f>
        <v>145584661550.12036</v>
      </c>
      <c r="BK10" s="13">
        <f>SUM(J58:K58,Z58,AL58,AP58)</f>
        <v>449963724758.64044</v>
      </c>
      <c r="BL10" s="13">
        <f>BC58</f>
        <v>89835942467.611237</v>
      </c>
      <c r="BM10" s="13">
        <f>SUM(BG10:BL10)</f>
        <v>1136749016505.5374</v>
      </c>
    </row>
    <row r="11" spans="1:65" x14ac:dyDescent="0.3">
      <c r="A11" s="25" t="s">
        <v>8</v>
      </c>
      <c r="B11" s="22">
        <v>5231761.6894630231</v>
      </c>
      <c r="C11" s="22">
        <v>31902686.314926162</v>
      </c>
      <c r="D11" s="22">
        <v>1126420.2087196501</v>
      </c>
      <c r="E11" s="22">
        <v>129744.9679762779</v>
      </c>
      <c r="F11" s="22">
        <v>0</v>
      </c>
      <c r="G11" s="22">
        <v>0</v>
      </c>
      <c r="H11" s="22">
        <v>0</v>
      </c>
      <c r="I11" s="22">
        <v>0</v>
      </c>
      <c r="J11" s="22">
        <v>106934603.91329674</v>
      </c>
      <c r="K11" s="22">
        <v>134542007.25084996</v>
      </c>
      <c r="L11" s="22">
        <v>0</v>
      </c>
      <c r="M11" s="22">
        <v>0</v>
      </c>
      <c r="N11" s="22">
        <v>156889.0304618185</v>
      </c>
      <c r="O11" s="22">
        <v>0</v>
      </c>
      <c r="P11" s="22">
        <v>302611.73664284666</v>
      </c>
      <c r="Q11" s="22">
        <v>4277001.772067761</v>
      </c>
      <c r="R11" s="22">
        <v>20112385.314070642</v>
      </c>
      <c r="S11" s="22">
        <v>246789875.50503394</v>
      </c>
      <c r="T11" s="22">
        <v>198.50706297525034</v>
      </c>
      <c r="U11" s="22">
        <v>374398.41356483952</v>
      </c>
      <c r="V11" s="22">
        <v>1793661.5028951592</v>
      </c>
      <c r="W11" s="22">
        <v>8651234.4242106825</v>
      </c>
      <c r="X11" s="22">
        <v>602393.37191321445</v>
      </c>
      <c r="Y11" s="22">
        <v>49372697.23841767</v>
      </c>
      <c r="Z11" s="22">
        <v>34093990.717242599</v>
      </c>
      <c r="AA11" s="22">
        <v>0</v>
      </c>
      <c r="AB11" s="22">
        <v>0</v>
      </c>
      <c r="AC11" s="22">
        <v>6821.7173649628603</v>
      </c>
      <c r="AD11" s="22">
        <v>0</v>
      </c>
      <c r="AE11" s="22">
        <v>1076313.6169108364</v>
      </c>
      <c r="AF11" s="22">
        <v>0</v>
      </c>
      <c r="AG11" s="22">
        <v>1229142.4464517192</v>
      </c>
      <c r="AH11" s="22">
        <v>0</v>
      </c>
      <c r="AI11" s="22">
        <v>26155445.906781837</v>
      </c>
      <c r="AJ11" s="22">
        <v>1400306.9398784535</v>
      </c>
      <c r="AK11" s="22">
        <v>522171.82252828754</v>
      </c>
      <c r="AL11" s="22">
        <v>2095487.666962215</v>
      </c>
      <c r="AM11" s="22">
        <v>214737962.10949302</v>
      </c>
      <c r="AN11" s="22">
        <v>393770.70307671529</v>
      </c>
      <c r="AO11" s="22">
        <v>708592.36891459452</v>
      </c>
      <c r="AP11" s="22">
        <v>11622161.928208567</v>
      </c>
      <c r="AQ11" s="22">
        <v>2942098.0105161918</v>
      </c>
      <c r="AR11" s="22">
        <v>926.09785972226314</v>
      </c>
      <c r="AS11" s="22">
        <v>51586442.501817338</v>
      </c>
      <c r="AT11" s="22">
        <v>0</v>
      </c>
      <c r="AU11" s="22">
        <v>0</v>
      </c>
      <c r="AV11" s="22">
        <v>971673.78618654772</v>
      </c>
      <c r="AW11" s="22">
        <v>38137750.045741469</v>
      </c>
      <c r="AX11" s="22">
        <v>677387.16598855017</v>
      </c>
      <c r="AY11" s="22">
        <v>29892491.489096154</v>
      </c>
      <c r="AZ11" s="22">
        <v>149606930.05376828</v>
      </c>
      <c r="BA11" s="22">
        <v>2099767115.5116718</v>
      </c>
      <c r="BB11" s="22">
        <v>0</v>
      </c>
      <c r="BC11" s="22">
        <v>223863919.59817204</v>
      </c>
      <c r="BD11" s="22">
        <v>3503789473.3662052</v>
      </c>
    </row>
    <row r="12" spans="1:65" x14ac:dyDescent="0.3">
      <c r="A12" s="26" t="s">
        <v>9</v>
      </c>
      <c r="B12" s="22">
        <v>19845003474.347145</v>
      </c>
      <c r="C12" s="22">
        <v>539278573.04661155</v>
      </c>
      <c r="D12" s="22">
        <v>4950289501.4411802</v>
      </c>
      <c r="E12" s="22">
        <v>1916575419.6291983</v>
      </c>
      <c r="F12" s="22">
        <v>4617386.6865771208</v>
      </c>
      <c r="G12" s="22">
        <v>37965198.634765834</v>
      </c>
      <c r="H12" s="22">
        <v>48008957.826719292</v>
      </c>
      <c r="I12" s="22">
        <v>3944931911.8722</v>
      </c>
      <c r="J12" s="22">
        <v>0</v>
      </c>
      <c r="K12" s="22">
        <v>20506900939.943684</v>
      </c>
      <c r="L12" s="22">
        <v>190163461.60226843</v>
      </c>
      <c r="M12" s="22">
        <v>139486621.88531801</v>
      </c>
      <c r="N12" s="22">
        <v>79388941.939470783</v>
      </c>
      <c r="O12" s="22">
        <v>184745159.01024491</v>
      </c>
      <c r="P12" s="22">
        <v>23610784.451416351</v>
      </c>
      <c r="Q12" s="22">
        <v>64053636.530328996</v>
      </c>
      <c r="R12" s="22">
        <v>5237549136.055377</v>
      </c>
      <c r="S12" s="22">
        <v>8388758445.6289034</v>
      </c>
      <c r="T12" s="22">
        <v>1090347876.1421411</v>
      </c>
      <c r="U12" s="22">
        <v>761277758.44610989</v>
      </c>
      <c r="V12" s="22">
        <v>37687580135.580933</v>
      </c>
      <c r="W12" s="22">
        <v>291986002.63378853</v>
      </c>
      <c r="X12" s="22">
        <v>51343396.199696697</v>
      </c>
      <c r="Y12" s="22">
        <v>4535594396.8727236</v>
      </c>
      <c r="Z12" s="22">
        <v>173002515242.76968</v>
      </c>
      <c r="AA12" s="22">
        <v>52779.846217072074</v>
      </c>
      <c r="AB12" s="22">
        <v>8153278.8687157249</v>
      </c>
      <c r="AC12" s="22">
        <v>132428103.92385097</v>
      </c>
      <c r="AD12" s="22">
        <v>7003549.9296341687</v>
      </c>
      <c r="AE12" s="22">
        <v>2253477363.9757991</v>
      </c>
      <c r="AF12" s="22">
        <v>182654816.62780628</v>
      </c>
      <c r="AG12" s="22">
        <v>1516332285.5654681</v>
      </c>
      <c r="AH12" s="22">
        <v>814723190.14479375</v>
      </c>
      <c r="AI12" s="22">
        <v>36775913666.997917</v>
      </c>
      <c r="AJ12" s="22">
        <v>503991642.22563159</v>
      </c>
      <c r="AK12" s="22">
        <v>16820485.057973482</v>
      </c>
      <c r="AL12" s="22">
        <v>11337255443.396959</v>
      </c>
      <c r="AM12" s="22">
        <v>14350775982.797483</v>
      </c>
      <c r="AN12" s="22">
        <v>298411208.09727812</v>
      </c>
      <c r="AO12" s="22">
        <v>197815206.27050933</v>
      </c>
      <c r="AP12" s="22">
        <v>20106687941.206444</v>
      </c>
      <c r="AQ12" s="22">
        <v>695760339.04951096</v>
      </c>
      <c r="AR12" s="22">
        <v>1057870001.9089527</v>
      </c>
      <c r="AS12" s="22">
        <v>3832590942.9652762</v>
      </c>
      <c r="AT12" s="22">
        <v>49935381.810243845</v>
      </c>
      <c r="AU12" s="22">
        <v>39727763.30845771</v>
      </c>
      <c r="AV12" s="22">
        <v>1518175166.8276877</v>
      </c>
      <c r="AW12" s="22">
        <v>285562074.43299079</v>
      </c>
      <c r="AX12" s="22">
        <v>2975507857.3008833</v>
      </c>
      <c r="AY12" s="22">
        <v>5074412034.0867491</v>
      </c>
      <c r="AZ12" s="22">
        <v>25932287547.950607</v>
      </c>
      <c r="BA12" s="22">
        <v>87158604126.241348</v>
      </c>
      <c r="BB12" s="22">
        <v>13238218960.711807</v>
      </c>
      <c r="BC12" s="22">
        <v>67653917821.413467</v>
      </c>
      <c r="BD12" s="22">
        <v>581537039322.11694</v>
      </c>
    </row>
    <row r="13" spans="1:65" x14ac:dyDescent="0.3">
      <c r="A13" s="23" t="s">
        <v>360</v>
      </c>
      <c r="B13" s="22">
        <v>0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11971730.67750415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35156.21608672641</v>
      </c>
      <c r="BB13" s="22">
        <v>0</v>
      </c>
      <c r="BC13" s="22">
        <v>0</v>
      </c>
      <c r="BD13" s="22">
        <v>12006886.893590877</v>
      </c>
    </row>
    <row r="14" spans="1:65" x14ac:dyDescent="0.3">
      <c r="A14" s="23" t="s">
        <v>10</v>
      </c>
      <c r="B14" s="22">
        <v>1.9507980109174408</v>
      </c>
      <c r="C14" s="22">
        <v>254967.88289116087</v>
      </c>
      <c r="D14" s="22">
        <v>2483.2359586574444</v>
      </c>
      <c r="E14" s="22">
        <v>3.7034539672016256</v>
      </c>
      <c r="F14" s="22">
        <v>0</v>
      </c>
      <c r="G14" s="22">
        <v>0.14205209228038576</v>
      </c>
      <c r="H14" s="22">
        <v>0</v>
      </c>
      <c r="I14" s="22">
        <v>17.963465004467928</v>
      </c>
      <c r="J14" s="22">
        <v>22799.397832603237</v>
      </c>
      <c r="K14" s="22">
        <v>1106.6559634210207</v>
      </c>
      <c r="L14" s="22">
        <v>0</v>
      </c>
      <c r="M14" s="22">
        <v>0</v>
      </c>
      <c r="N14" s="22">
        <v>249.70812120069019</v>
      </c>
      <c r="O14" s="22">
        <v>5005342.2414718159</v>
      </c>
      <c r="P14" s="22">
        <v>0</v>
      </c>
      <c r="Q14" s="22">
        <v>523.99471225457125</v>
      </c>
      <c r="R14" s="22">
        <v>202427968.24426359</v>
      </c>
      <c r="S14" s="22">
        <v>164138510.99003378</v>
      </c>
      <c r="T14" s="22">
        <v>0</v>
      </c>
      <c r="U14" s="22">
        <v>3898755.62578046</v>
      </c>
      <c r="V14" s="22">
        <v>427362.06672079174</v>
      </c>
      <c r="W14" s="22">
        <v>1.0989130539138101</v>
      </c>
      <c r="X14" s="22">
        <v>6302.929571490823</v>
      </c>
      <c r="Y14" s="22">
        <v>212681777.35361582</v>
      </c>
      <c r="Z14" s="22">
        <v>57.827261113674638</v>
      </c>
      <c r="AA14" s="22">
        <v>0</v>
      </c>
      <c r="AB14" s="22">
        <v>7.6021651466910437E-2</v>
      </c>
      <c r="AC14" s="22">
        <v>0.10078443376553506</v>
      </c>
      <c r="AD14" s="22">
        <v>0</v>
      </c>
      <c r="AE14" s="22">
        <v>5.7546545675333292</v>
      </c>
      <c r="AF14" s="22">
        <v>0</v>
      </c>
      <c r="AG14" s="22">
        <v>19.898203378691122</v>
      </c>
      <c r="AH14" s="22">
        <v>0</v>
      </c>
      <c r="AI14" s="22">
        <v>51590424.988914795</v>
      </c>
      <c r="AJ14" s="22">
        <v>0.11911140637565958</v>
      </c>
      <c r="AK14" s="22">
        <v>9391.4629885259455</v>
      </c>
      <c r="AL14" s="22">
        <v>1351.5726538387323</v>
      </c>
      <c r="AM14" s="22">
        <v>4.4680053553144079</v>
      </c>
      <c r="AN14" s="22">
        <v>191809.28366875215</v>
      </c>
      <c r="AO14" s="22">
        <v>3095.1081679601812</v>
      </c>
      <c r="AP14" s="22">
        <v>21.650576100029468</v>
      </c>
      <c r="AQ14" s="22">
        <v>7.8597193465855655E-2</v>
      </c>
      <c r="AR14" s="22">
        <v>0.26202433679417542</v>
      </c>
      <c r="AS14" s="22">
        <v>15.888099003300921</v>
      </c>
      <c r="AT14" s="22">
        <v>213659.64281084135</v>
      </c>
      <c r="AU14" s="22">
        <v>496081.24001976068</v>
      </c>
      <c r="AV14" s="22">
        <v>10269949.556324895</v>
      </c>
      <c r="AW14" s="22">
        <v>0.19701356824632366</v>
      </c>
      <c r="AX14" s="22">
        <v>12.025818287743089</v>
      </c>
      <c r="AY14" s="22">
        <v>4.2825623598360574</v>
      </c>
      <c r="AZ14" s="22">
        <v>45717261.000598051</v>
      </c>
      <c r="BA14" s="22">
        <v>4568.2539193125476</v>
      </c>
      <c r="BB14" s="22">
        <v>1.7360726105768332</v>
      </c>
      <c r="BC14" s="22">
        <v>8088163.7454054654</v>
      </c>
      <c r="BD14" s="22">
        <v>705454075.40589678</v>
      </c>
    </row>
    <row r="15" spans="1:65" x14ac:dyDescent="0.3">
      <c r="A15" s="23" t="s">
        <v>11</v>
      </c>
      <c r="B15" s="22">
        <v>0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284256.45744428108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142.30589720795047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284398.76334148902</v>
      </c>
    </row>
    <row r="16" spans="1:65" x14ac:dyDescent="0.3">
      <c r="A16" s="23" t="s">
        <v>12</v>
      </c>
      <c r="B16" s="22">
        <v>1621183.411504294</v>
      </c>
      <c r="C16" s="22">
        <v>63134841.507763535</v>
      </c>
      <c r="D16" s="22">
        <v>8385729.0803023325</v>
      </c>
      <c r="E16" s="22">
        <v>23377.971704172156</v>
      </c>
      <c r="F16" s="22">
        <v>0</v>
      </c>
      <c r="G16" s="22">
        <v>12690136.751092596</v>
      </c>
      <c r="H16" s="22">
        <v>1.3927255533463956</v>
      </c>
      <c r="I16" s="22">
        <v>333874.36609765346</v>
      </c>
      <c r="J16" s="22">
        <v>157602853.25546533</v>
      </c>
      <c r="K16" s="22">
        <v>122297.4127042927</v>
      </c>
      <c r="L16" s="22">
        <v>6352435.0359423403</v>
      </c>
      <c r="M16" s="22">
        <v>5574353.7417954849</v>
      </c>
      <c r="N16" s="22">
        <v>0</v>
      </c>
      <c r="O16" s="22">
        <v>39815295.917280242</v>
      </c>
      <c r="P16" s="22">
        <v>2988258.6698625465</v>
      </c>
      <c r="Q16" s="22">
        <v>3595384.461523016</v>
      </c>
      <c r="R16" s="22">
        <v>1094982295.8899817</v>
      </c>
      <c r="S16" s="22">
        <v>1585090984.1309867</v>
      </c>
      <c r="T16" s="22">
        <v>796931.40439038572</v>
      </c>
      <c r="U16" s="22">
        <v>258123228.84422311</v>
      </c>
      <c r="V16" s="22">
        <v>1742188.0470568426</v>
      </c>
      <c r="W16" s="22">
        <v>114.86785190556336</v>
      </c>
      <c r="X16" s="22">
        <v>30826804.323032521</v>
      </c>
      <c r="Y16" s="22">
        <v>840215351.14286399</v>
      </c>
      <c r="Z16" s="22">
        <v>938336289.63523924</v>
      </c>
      <c r="AA16" s="22">
        <v>0</v>
      </c>
      <c r="AB16" s="22">
        <v>753849.58178198838</v>
      </c>
      <c r="AC16" s="22">
        <v>1031993.1091091435</v>
      </c>
      <c r="AD16" s="22">
        <v>2944369.4893406685</v>
      </c>
      <c r="AE16" s="22">
        <v>30322.690776180185</v>
      </c>
      <c r="AF16" s="22">
        <v>164702216.11586276</v>
      </c>
      <c r="AG16" s="22">
        <v>238894.37825102266</v>
      </c>
      <c r="AH16" s="22">
        <v>0</v>
      </c>
      <c r="AI16" s="22">
        <v>136124632.69927138</v>
      </c>
      <c r="AJ16" s="22">
        <v>390.77852709838635</v>
      </c>
      <c r="AK16" s="22">
        <v>733718.67363249592</v>
      </c>
      <c r="AL16" s="22">
        <v>8710188.6314651575</v>
      </c>
      <c r="AM16" s="22">
        <v>477.33125021068992</v>
      </c>
      <c r="AN16" s="22">
        <v>1091407489.8255661</v>
      </c>
      <c r="AO16" s="22">
        <v>46261713.968870796</v>
      </c>
      <c r="AP16" s="22">
        <v>489229.24329502374</v>
      </c>
      <c r="AQ16" s="22">
        <v>69398951.07681562</v>
      </c>
      <c r="AR16" s="22">
        <v>4619804.060249784</v>
      </c>
      <c r="AS16" s="22">
        <v>28581261.890142459</v>
      </c>
      <c r="AT16" s="22">
        <v>1796694834.4347105</v>
      </c>
      <c r="AU16" s="22">
        <v>10679554.715605998</v>
      </c>
      <c r="AV16" s="22">
        <v>5251948.3437796589</v>
      </c>
      <c r="AW16" s="22">
        <v>3957858.4495222182</v>
      </c>
      <c r="AX16" s="22">
        <v>615945.62591483688</v>
      </c>
      <c r="AY16" s="22">
        <v>212762157.73932254</v>
      </c>
      <c r="AZ16" s="22">
        <v>104381364.8425945</v>
      </c>
      <c r="BA16" s="22">
        <v>66350473.514984027</v>
      </c>
      <c r="BB16" s="22">
        <v>285.74883270899858</v>
      </c>
      <c r="BC16" s="22">
        <v>95272958.922922999</v>
      </c>
      <c r="BD16" s="22">
        <v>8904351097.1437855</v>
      </c>
    </row>
    <row r="17" spans="1:56" x14ac:dyDescent="0.3">
      <c r="A17" s="23" t="s">
        <v>13</v>
      </c>
      <c r="B17" s="22">
        <v>6538020.3268580548</v>
      </c>
      <c r="C17" s="22">
        <v>31068394.084745318</v>
      </c>
      <c r="D17" s="22">
        <v>418051.71507484693</v>
      </c>
      <c r="E17" s="22">
        <v>716572.62154185935</v>
      </c>
      <c r="F17" s="22">
        <v>0</v>
      </c>
      <c r="G17" s="22">
        <v>18783.697298051731</v>
      </c>
      <c r="H17" s="22">
        <v>15.952722102060088</v>
      </c>
      <c r="I17" s="22">
        <v>1651325.8164518976</v>
      </c>
      <c r="J17" s="22">
        <v>514427580.68997675</v>
      </c>
      <c r="K17" s="22">
        <v>38341941.94228486</v>
      </c>
      <c r="L17" s="22">
        <v>1894.0714487537068</v>
      </c>
      <c r="M17" s="22">
        <v>0</v>
      </c>
      <c r="N17" s="22">
        <v>25417939.228382189</v>
      </c>
      <c r="O17" s="22">
        <v>0</v>
      </c>
      <c r="P17" s="22">
        <v>3260064.1406676895</v>
      </c>
      <c r="Q17" s="22">
        <v>8123321.1819034005</v>
      </c>
      <c r="R17" s="22">
        <v>10106634.41056449</v>
      </c>
      <c r="S17" s="22">
        <v>259203660.6804367</v>
      </c>
      <c r="T17" s="22">
        <v>226827.45876669927</v>
      </c>
      <c r="U17" s="22">
        <v>3325291.0378451888</v>
      </c>
      <c r="V17" s="22">
        <v>1490443.3487154362</v>
      </c>
      <c r="W17" s="22">
        <v>38182.014099295513</v>
      </c>
      <c r="X17" s="22">
        <v>229170.9848490702</v>
      </c>
      <c r="Y17" s="22">
        <v>24731208.170182299</v>
      </c>
      <c r="Z17" s="22">
        <v>12322614.944059229</v>
      </c>
      <c r="AA17" s="22">
        <v>0</v>
      </c>
      <c r="AB17" s="22">
        <v>423531.33859951264</v>
      </c>
      <c r="AC17" s="22">
        <v>1613157.1396198641</v>
      </c>
      <c r="AD17" s="22">
        <v>1964.906843664224</v>
      </c>
      <c r="AE17" s="22">
        <v>447251.93618047721</v>
      </c>
      <c r="AF17" s="22">
        <v>7386.8607545286404</v>
      </c>
      <c r="AG17" s="22">
        <v>929890.293368535</v>
      </c>
      <c r="AH17" s="22">
        <v>0</v>
      </c>
      <c r="AI17" s="22">
        <v>55790989.373668164</v>
      </c>
      <c r="AJ17" s="22">
        <v>551631.8805031986</v>
      </c>
      <c r="AK17" s="22">
        <v>14365560.513350416</v>
      </c>
      <c r="AL17" s="22">
        <v>534964.7574379975</v>
      </c>
      <c r="AM17" s="22">
        <v>873943.23777402646</v>
      </c>
      <c r="AN17" s="22">
        <v>17802059.847597137</v>
      </c>
      <c r="AO17" s="22">
        <v>347852.34275208128</v>
      </c>
      <c r="AP17" s="22">
        <v>4733568.4121119818</v>
      </c>
      <c r="AQ17" s="22">
        <v>3247.6857851499753</v>
      </c>
      <c r="AR17" s="22">
        <v>40128.060401800947</v>
      </c>
      <c r="AS17" s="22">
        <v>1839249.6671739279</v>
      </c>
      <c r="AT17" s="22">
        <v>206521.3829827492</v>
      </c>
      <c r="AU17" s="22">
        <v>4117.1524879753761</v>
      </c>
      <c r="AV17" s="22">
        <v>21777503.88664373</v>
      </c>
      <c r="AW17" s="22">
        <v>20682359.718933899</v>
      </c>
      <c r="AX17" s="22">
        <v>6923906.1882480094</v>
      </c>
      <c r="AY17" s="22">
        <v>1169312.9491236079</v>
      </c>
      <c r="AZ17" s="22">
        <v>27735977.206642646</v>
      </c>
      <c r="BA17" s="22">
        <v>115286564.52631228</v>
      </c>
      <c r="BB17" s="22">
        <v>59626.863086743804</v>
      </c>
      <c r="BC17" s="22">
        <v>99388880.611345693</v>
      </c>
      <c r="BD17" s="22">
        <v>1335199087.258604</v>
      </c>
    </row>
    <row r="18" spans="1:56" x14ac:dyDescent="0.3">
      <c r="A18" s="23" t="s">
        <v>14</v>
      </c>
      <c r="B18" s="22">
        <v>18.754380773984018</v>
      </c>
      <c r="C18" s="22">
        <v>1992371.1449541489</v>
      </c>
      <c r="D18" s="22">
        <v>2.0749411556315027</v>
      </c>
      <c r="E18" s="22">
        <v>52118.95206863404</v>
      </c>
      <c r="F18" s="22">
        <v>0</v>
      </c>
      <c r="G18" s="22">
        <v>4.8178822989516093E-4</v>
      </c>
      <c r="H18" s="22">
        <v>4.2414507615641597E-2</v>
      </c>
      <c r="I18" s="22">
        <v>3421.4936963323194</v>
      </c>
      <c r="J18" s="22">
        <v>451592.1478860057</v>
      </c>
      <c r="K18" s="22">
        <v>10.813350490152761</v>
      </c>
      <c r="L18" s="22">
        <v>0</v>
      </c>
      <c r="M18" s="22">
        <v>0</v>
      </c>
      <c r="N18" s="22">
        <v>0.25924433581539413</v>
      </c>
      <c r="O18" s="22">
        <v>34894.268951392565</v>
      </c>
      <c r="P18" s="22">
        <v>0</v>
      </c>
      <c r="Q18" s="22">
        <v>14905306.418883037</v>
      </c>
      <c r="R18" s="22">
        <v>157.07566754506215</v>
      </c>
      <c r="S18" s="22">
        <v>14193197.060532942</v>
      </c>
      <c r="T18" s="22">
        <v>1.4571877137319902E-4</v>
      </c>
      <c r="U18" s="22">
        <v>133809.05816294072</v>
      </c>
      <c r="V18" s="22">
        <v>19402.760904357594</v>
      </c>
      <c r="W18" s="22">
        <v>0.16036434536040881</v>
      </c>
      <c r="X18" s="22">
        <v>2.2614727261033293E-2</v>
      </c>
      <c r="Y18" s="22">
        <v>125375.17911145081</v>
      </c>
      <c r="Z18" s="22">
        <v>467939.76968832396</v>
      </c>
      <c r="AA18" s="22">
        <v>0</v>
      </c>
      <c r="AB18" s="22">
        <v>8245529.4364133663</v>
      </c>
      <c r="AC18" s="22">
        <v>1011676.5496829805</v>
      </c>
      <c r="AD18" s="22">
        <v>0.29396254658193044</v>
      </c>
      <c r="AE18" s="22">
        <v>10775.477553570989</v>
      </c>
      <c r="AF18" s="22">
        <v>6732.328788937496</v>
      </c>
      <c r="AG18" s="22">
        <v>345.98847589894484</v>
      </c>
      <c r="AH18" s="22">
        <v>0</v>
      </c>
      <c r="AI18" s="22">
        <v>709514.29831299861</v>
      </c>
      <c r="AJ18" s="22">
        <v>0.4967905480034398</v>
      </c>
      <c r="AK18" s="22">
        <v>6.5174420056369935E-3</v>
      </c>
      <c r="AL18" s="22">
        <v>103.33270239984941</v>
      </c>
      <c r="AM18" s="22">
        <v>0.96560001961848196</v>
      </c>
      <c r="AN18" s="22">
        <v>2.0318726678155459</v>
      </c>
      <c r="AO18" s="22">
        <v>0.31811731068447413</v>
      </c>
      <c r="AP18" s="22">
        <v>25.705946658578419</v>
      </c>
      <c r="AQ18" s="22">
        <v>0</v>
      </c>
      <c r="AR18" s="22">
        <v>6360801.5182632692</v>
      </c>
      <c r="AS18" s="22">
        <v>1.2719738464073671</v>
      </c>
      <c r="AT18" s="22">
        <v>597341.32115538593</v>
      </c>
      <c r="AU18" s="22">
        <v>0.25769160718133405</v>
      </c>
      <c r="AV18" s="22">
        <v>29.03258754988099</v>
      </c>
      <c r="AW18" s="22">
        <v>3453464.8806362399</v>
      </c>
      <c r="AX18" s="22">
        <v>0.13454744226465554</v>
      </c>
      <c r="AY18" s="22">
        <v>0</v>
      </c>
      <c r="AZ18" s="22">
        <v>41.682891730172145</v>
      </c>
      <c r="BA18" s="22">
        <v>82922.893781791689</v>
      </c>
      <c r="BB18" s="22">
        <v>416111.89473564137</v>
      </c>
      <c r="BC18" s="22">
        <v>8678493.9001246877</v>
      </c>
      <c r="BD18" s="22">
        <v>61953533.477571487</v>
      </c>
    </row>
    <row r="19" spans="1:56" x14ac:dyDescent="0.3">
      <c r="A19" s="23" t="s">
        <v>15</v>
      </c>
      <c r="B19" s="22">
        <v>866795.81934320775</v>
      </c>
      <c r="C19" s="22">
        <v>1884947.9226927336</v>
      </c>
      <c r="D19" s="22">
        <v>214614.82302689616</v>
      </c>
      <c r="E19" s="22">
        <v>777656.6724420262</v>
      </c>
      <c r="F19" s="22">
        <v>0</v>
      </c>
      <c r="G19" s="22">
        <v>29.111609470791773</v>
      </c>
      <c r="H19" s="22">
        <v>126.2325278621192</v>
      </c>
      <c r="I19" s="22">
        <v>9384588.0937403031</v>
      </c>
      <c r="J19" s="22">
        <v>8034066.8992410861</v>
      </c>
      <c r="K19" s="22">
        <v>238762.43659741958</v>
      </c>
      <c r="L19" s="22">
        <v>1644895.8270509969</v>
      </c>
      <c r="M19" s="22">
        <v>0</v>
      </c>
      <c r="N19" s="22">
        <v>360.25856107251985</v>
      </c>
      <c r="O19" s="22">
        <v>152620.10640614817</v>
      </c>
      <c r="P19" s="22">
        <v>11873035.760347044</v>
      </c>
      <c r="Q19" s="22">
        <v>0</v>
      </c>
      <c r="R19" s="22">
        <v>6733614.6477667224</v>
      </c>
      <c r="S19" s="22">
        <v>5678031.6840224983</v>
      </c>
      <c r="T19" s="22">
        <v>1588.4901867539327</v>
      </c>
      <c r="U19" s="22">
        <v>14843.348823781727</v>
      </c>
      <c r="V19" s="22">
        <v>594715.47257162572</v>
      </c>
      <c r="W19" s="22">
        <v>7518.2027280006432</v>
      </c>
      <c r="X19" s="22">
        <v>85.901282110886257</v>
      </c>
      <c r="Y19" s="22">
        <v>704841.14834569464</v>
      </c>
      <c r="Z19" s="22">
        <v>655625.21687016881</v>
      </c>
      <c r="AA19" s="22">
        <v>0</v>
      </c>
      <c r="AB19" s="22">
        <v>978740.48586631578</v>
      </c>
      <c r="AC19" s="22">
        <v>2937218.4556724327</v>
      </c>
      <c r="AD19" s="22">
        <v>874.88072920923207</v>
      </c>
      <c r="AE19" s="22">
        <v>17157.732975343479</v>
      </c>
      <c r="AF19" s="22">
        <v>0</v>
      </c>
      <c r="AG19" s="22">
        <v>4221227.5469541987</v>
      </c>
      <c r="AH19" s="22">
        <v>0</v>
      </c>
      <c r="AI19" s="22">
        <v>676129.11525495048</v>
      </c>
      <c r="AJ19" s="22">
        <v>87115.493498420212</v>
      </c>
      <c r="AK19" s="22">
        <v>1587571.8963463558</v>
      </c>
      <c r="AL19" s="22">
        <v>314887.15315564652</v>
      </c>
      <c r="AM19" s="22">
        <v>155387.00324020474</v>
      </c>
      <c r="AN19" s="22">
        <v>1578179.7749657196</v>
      </c>
      <c r="AO19" s="22">
        <v>434.29493463013517</v>
      </c>
      <c r="AP19" s="22">
        <v>1185230.3710926492</v>
      </c>
      <c r="AQ19" s="22">
        <v>37340.547433558961</v>
      </c>
      <c r="AR19" s="22">
        <v>28393922.224539537</v>
      </c>
      <c r="AS19" s="22">
        <v>7874386.8902832484</v>
      </c>
      <c r="AT19" s="22">
        <v>114839.7132312316</v>
      </c>
      <c r="AU19" s="22">
        <v>1.4222416427487161</v>
      </c>
      <c r="AV19" s="22">
        <v>383933.33968400332</v>
      </c>
      <c r="AW19" s="22">
        <v>545938.04015890672</v>
      </c>
      <c r="AX19" s="22">
        <v>221934.2914760343</v>
      </c>
      <c r="AY19" s="22">
        <v>1594550.4920838252</v>
      </c>
      <c r="AZ19" s="22">
        <v>391930.39774312463</v>
      </c>
      <c r="BA19" s="22">
        <v>17160112.362964354</v>
      </c>
      <c r="BB19" s="22">
        <v>395.38638865656395</v>
      </c>
      <c r="BC19" s="22">
        <v>52179261.769976825</v>
      </c>
      <c r="BD19" s="22">
        <v>172102065.15907466</v>
      </c>
    </row>
    <row r="20" spans="1:56" x14ac:dyDescent="0.3">
      <c r="A20" s="23" t="s">
        <v>16</v>
      </c>
      <c r="B20" s="22">
        <v>3429447.0386968786</v>
      </c>
      <c r="C20" s="22">
        <v>11007843.64476783</v>
      </c>
      <c r="D20" s="22">
        <v>178413561.11494988</v>
      </c>
      <c r="E20" s="22">
        <v>34741425.076987587</v>
      </c>
      <c r="F20" s="22">
        <v>2406587.4260321194</v>
      </c>
      <c r="G20" s="22">
        <v>557490.83905776986</v>
      </c>
      <c r="H20" s="22">
        <v>2273.5434610816428</v>
      </c>
      <c r="I20" s="22">
        <v>170684153.36991587</v>
      </c>
      <c r="J20" s="22">
        <v>5358482410.4303417</v>
      </c>
      <c r="K20" s="22">
        <v>135690078.16387454</v>
      </c>
      <c r="L20" s="22">
        <v>45721341.45543772</v>
      </c>
      <c r="M20" s="22">
        <v>88683.131047003902</v>
      </c>
      <c r="N20" s="22">
        <v>13222011.026850345</v>
      </c>
      <c r="O20" s="22">
        <v>59104244.817501783</v>
      </c>
      <c r="P20" s="22">
        <v>792595.51152691094</v>
      </c>
      <c r="Q20" s="22">
        <v>62838517.740730204</v>
      </c>
      <c r="R20" s="22">
        <v>0</v>
      </c>
      <c r="S20" s="22">
        <v>64141773.504487671</v>
      </c>
      <c r="T20" s="22">
        <v>3535822.9042283702</v>
      </c>
      <c r="U20" s="22">
        <v>38978777.071979992</v>
      </c>
      <c r="V20" s="22">
        <v>214993196.36766601</v>
      </c>
      <c r="W20" s="22">
        <v>5503010.5304618264</v>
      </c>
      <c r="X20" s="22">
        <v>16089847.243451582</v>
      </c>
      <c r="Y20" s="22">
        <v>1320000484.5508738</v>
      </c>
      <c r="Z20" s="22">
        <v>260125593.01918975</v>
      </c>
      <c r="AA20" s="22">
        <v>0</v>
      </c>
      <c r="AB20" s="22">
        <v>610727.1826034491</v>
      </c>
      <c r="AC20" s="22">
        <v>1083027.0363102222</v>
      </c>
      <c r="AD20" s="22">
        <v>92556979.067429304</v>
      </c>
      <c r="AE20" s="22">
        <v>839937.83604489837</v>
      </c>
      <c r="AF20" s="22">
        <v>6949820.4106467813</v>
      </c>
      <c r="AG20" s="22">
        <v>8081428.6987954602</v>
      </c>
      <c r="AH20" s="22">
        <v>0</v>
      </c>
      <c r="AI20" s="22">
        <v>2186699198.1101251</v>
      </c>
      <c r="AJ20" s="22">
        <v>330267.4237545642</v>
      </c>
      <c r="AK20" s="22">
        <v>254342.11711131321</v>
      </c>
      <c r="AL20" s="22">
        <v>15075503.868708244</v>
      </c>
      <c r="AM20" s="22">
        <v>5177008.1920027407</v>
      </c>
      <c r="AN20" s="22">
        <v>56902144.508520804</v>
      </c>
      <c r="AO20" s="22">
        <v>47187354.150964737</v>
      </c>
      <c r="AP20" s="22">
        <v>379175086.60080022</v>
      </c>
      <c r="AQ20" s="22">
        <v>33923730.197711453</v>
      </c>
      <c r="AR20" s="22">
        <v>939683813.16605651</v>
      </c>
      <c r="AS20" s="22">
        <v>582090865.92240524</v>
      </c>
      <c r="AT20" s="22">
        <v>6138824.0075849174</v>
      </c>
      <c r="AU20" s="22">
        <v>983244.20705253235</v>
      </c>
      <c r="AV20" s="22">
        <v>104350227.31154715</v>
      </c>
      <c r="AW20" s="22">
        <v>442059899.31530082</v>
      </c>
      <c r="AX20" s="22">
        <v>5284313.3199282717</v>
      </c>
      <c r="AY20" s="22">
        <v>229551667.37952253</v>
      </c>
      <c r="AZ20" s="22">
        <v>459188952.36747324</v>
      </c>
      <c r="BA20" s="22">
        <v>715615085.41650522</v>
      </c>
      <c r="BB20" s="22">
        <v>1261491.6886733149</v>
      </c>
      <c r="BC20" s="22">
        <v>3405718009.2213397</v>
      </c>
      <c r="BD20" s="22">
        <v>17727324118.248436</v>
      </c>
    </row>
    <row r="21" spans="1:56" x14ac:dyDescent="0.3">
      <c r="A21" s="23" t="s">
        <v>17</v>
      </c>
      <c r="B21" s="22">
        <v>774659814.59588659</v>
      </c>
      <c r="C21" s="22">
        <v>2376141921.2286177</v>
      </c>
      <c r="D21" s="22">
        <v>923002749.28391922</v>
      </c>
      <c r="E21" s="22">
        <v>95203334.9946931</v>
      </c>
      <c r="F21" s="22">
        <v>12223.239055576762</v>
      </c>
      <c r="G21" s="22">
        <v>68359966.856102794</v>
      </c>
      <c r="H21" s="22">
        <v>474.40209576216955</v>
      </c>
      <c r="I21" s="22">
        <v>61075421.008326761</v>
      </c>
      <c r="J21" s="22">
        <v>6231484000.9766092</v>
      </c>
      <c r="K21" s="22">
        <v>375641484.33876175</v>
      </c>
      <c r="L21" s="22">
        <v>126184442.9318599</v>
      </c>
      <c r="M21" s="22">
        <v>447049126.90511358</v>
      </c>
      <c r="N21" s="22">
        <v>886703861.96994686</v>
      </c>
      <c r="O21" s="22">
        <v>635696914.33695626</v>
      </c>
      <c r="P21" s="22">
        <v>122514363.48382998</v>
      </c>
      <c r="Q21" s="22">
        <v>172829377.52005461</v>
      </c>
      <c r="R21" s="22">
        <v>13223320613.61957</v>
      </c>
      <c r="S21" s="22">
        <v>0</v>
      </c>
      <c r="T21" s="22">
        <v>311373534.22587234</v>
      </c>
      <c r="U21" s="22">
        <v>1506115296.6175723</v>
      </c>
      <c r="V21" s="22">
        <v>401509602.35166991</v>
      </c>
      <c r="W21" s="22">
        <v>28660239.087751288</v>
      </c>
      <c r="X21" s="22">
        <v>276415957.90851396</v>
      </c>
      <c r="Y21" s="22">
        <v>7761567913.6592836</v>
      </c>
      <c r="Z21" s="22">
        <v>6111800890.4007235</v>
      </c>
      <c r="AA21" s="22">
        <v>1412977.4797263737</v>
      </c>
      <c r="AB21" s="22">
        <v>27633261.415301014</v>
      </c>
      <c r="AC21" s="22">
        <v>81564716.034972712</v>
      </c>
      <c r="AD21" s="22">
        <v>464186634.17358428</v>
      </c>
      <c r="AE21" s="22">
        <v>415956314.2927748</v>
      </c>
      <c r="AF21" s="22">
        <v>254527284.43202966</v>
      </c>
      <c r="AG21" s="22">
        <v>307238807.04001224</v>
      </c>
      <c r="AH21" s="22">
        <v>1274409.6177056457</v>
      </c>
      <c r="AI21" s="22">
        <v>4935169012.8833523</v>
      </c>
      <c r="AJ21" s="22">
        <v>30621914.031078551</v>
      </c>
      <c r="AK21" s="22">
        <v>70921721.922339931</v>
      </c>
      <c r="AL21" s="22">
        <v>881623422.42857206</v>
      </c>
      <c r="AM21" s="22">
        <v>409210249.67252731</v>
      </c>
      <c r="AN21" s="22">
        <v>6702924295.5628376</v>
      </c>
      <c r="AO21" s="22">
        <v>463634246.29567331</v>
      </c>
      <c r="AP21" s="22">
        <v>145460426.60694274</v>
      </c>
      <c r="AQ21" s="22">
        <v>808393144.74571502</v>
      </c>
      <c r="AR21" s="22">
        <v>277627828.01852816</v>
      </c>
      <c r="AS21" s="22">
        <v>182087117.41794154</v>
      </c>
      <c r="AT21" s="22">
        <v>355579465.77722591</v>
      </c>
      <c r="AU21" s="22">
        <v>106228144.37920395</v>
      </c>
      <c r="AV21" s="22">
        <v>2076684435.5614717</v>
      </c>
      <c r="AW21" s="22">
        <v>739674163.37099051</v>
      </c>
      <c r="AX21" s="22">
        <v>754037354.76510227</v>
      </c>
      <c r="AY21" s="22">
        <v>993423501.64577806</v>
      </c>
      <c r="AZ21" s="22">
        <v>11385278153.594778</v>
      </c>
      <c r="BA21" s="22">
        <v>7282219081.7879848</v>
      </c>
      <c r="BB21" s="22">
        <v>12128752.874877797</v>
      </c>
      <c r="BC21" s="22">
        <v>6939544754.8642225</v>
      </c>
      <c r="BD21" s="22">
        <v>90023589118.636032</v>
      </c>
    </row>
    <row r="22" spans="1:56" x14ac:dyDescent="0.3">
      <c r="A22" s="23" t="s">
        <v>18</v>
      </c>
      <c r="B22" s="22">
        <v>2.9318062359622084</v>
      </c>
      <c r="C22" s="22">
        <v>92.094063693144577</v>
      </c>
      <c r="D22" s="22">
        <v>13280701.953748913</v>
      </c>
      <c r="E22" s="22">
        <v>56.83581800967206</v>
      </c>
      <c r="F22" s="22">
        <v>0</v>
      </c>
      <c r="G22" s="22">
        <v>311992355.45139843</v>
      </c>
      <c r="H22" s="22">
        <v>0</v>
      </c>
      <c r="I22" s="22">
        <v>674.95376286011003</v>
      </c>
      <c r="J22" s="22">
        <v>25922.429669112364</v>
      </c>
      <c r="K22" s="22">
        <v>7.3827221793801492</v>
      </c>
      <c r="L22" s="22">
        <v>2879830.4116384136</v>
      </c>
      <c r="M22" s="22">
        <v>370943171.44110531</v>
      </c>
      <c r="N22" s="22">
        <v>218835.74667710505</v>
      </c>
      <c r="O22" s="22">
        <v>10180394.683256511</v>
      </c>
      <c r="P22" s="22">
        <v>0</v>
      </c>
      <c r="Q22" s="22">
        <v>1612215.5784034526</v>
      </c>
      <c r="R22" s="22">
        <v>1918519.451987809</v>
      </c>
      <c r="S22" s="22">
        <v>126180879.25772004</v>
      </c>
      <c r="T22" s="22">
        <v>0</v>
      </c>
      <c r="U22" s="22">
        <v>95676869.789018065</v>
      </c>
      <c r="V22" s="22">
        <v>317079.83081763715</v>
      </c>
      <c r="W22" s="22">
        <v>0</v>
      </c>
      <c r="X22" s="22">
        <v>0</v>
      </c>
      <c r="Y22" s="22">
        <v>10662865.303482993</v>
      </c>
      <c r="Z22" s="22">
        <v>104.31275689342861</v>
      </c>
      <c r="AA22" s="22">
        <v>0</v>
      </c>
      <c r="AB22" s="22">
        <v>0</v>
      </c>
      <c r="AC22" s="22">
        <v>0</v>
      </c>
      <c r="AD22" s="22">
        <v>0</v>
      </c>
      <c r="AE22" s="22">
        <v>2.2142086124439375</v>
      </c>
      <c r="AF22" s="22">
        <v>46068390.857034154</v>
      </c>
      <c r="AG22" s="22">
        <v>632.02163737440321</v>
      </c>
      <c r="AH22" s="22">
        <v>0</v>
      </c>
      <c r="AI22" s="22">
        <v>41435353.450150885</v>
      </c>
      <c r="AJ22" s="22">
        <v>1.1137486517722663</v>
      </c>
      <c r="AK22" s="22">
        <v>0</v>
      </c>
      <c r="AL22" s="22">
        <v>0.98280479307849899</v>
      </c>
      <c r="AM22" s="22">
        <v>0</v>
      </c>
      <c r="AN22" s="22">
        <v>63931757.884556331</v>
      </c>
      <c r="AO22" s="22">
        <v>4968918.9193162071</v>
      </c>
      <c r="AP22" s="22">
        <v>34678053.395770945</v>
      </c>
      <c r="AQ22" s="22">
        <v>831062997.294734</v>
      </c>
      <c r="AR22" s="22">
        <v>0</v>
      </c>
      <c r="AS22" s="22">
        <v>2.2859631330835795</v>
      </c>
      <c r="AT22" s="22">
        <v>1972450.2835502939</v>
      </c>
      <c r="AU22" s="22">
        <v>21.916902650299871</v>
      </c>
      <c r="AV22" s="22">
        <v>16042282.189999416</v>
      </c>
      <c r="AW22" s="22">
        <v>928247.17723329319</v>
      </c>
      <c r="AX22" s="22">
        <v>0</v>
      </c>
      <c r="AY22" s="22">
        <v>1242.7904732016593</v>
      </c>
      <c r="AZ22" s="22">
        <v>22817493.183286168</v>
      </c>
      <c r="BA22" s="22">
        <v>197346.49385348911</v>
      </c>
      <c r="BB22" s="22">
        <v>0</v>
      </c>
      <c r="BC22" s="22">
        <v>19180926.777113464</v>
      </c>
      <c r="BD22" s="22">
        <v>2029176701.0721908</v>
      </c>
    </row>
    <row r="23" spans="1:56" x14ac:dyDescent="0.3">
      <c r="A23" s="23" t="s">
        <v>19</v>
      </c>
      <c r="B23" s="22">
        <v>7115.7065275075456</v>
      </c>
      <c r="C23" s="22">
        <v>4409888.4096506257</v>
      </c>
      <c r="D23" s="22">
        <v>106293.01045363153</v>
      </c>
      <c r="E23" s="22">
        <v>55540.271738514712</v>
      </c>
      <c r="F23" s="22">
        <v>0</v>
      </c>
      <c r="G23" s="22">
        <v>1706847.8941395183</v>
      </c>
      <c r="H23" s="22">
        <v>1.1340665888706798</v>
      </c>
      <c r="I23" s="22">
        <v>254387.54965585956</v>
      </c>
      <c r="J23" s="22">
        <v>19257330.304314166</v>
      </c>
      <c r="K23" s="22">
        <v>937216.54908527096</v>
      </c>
      <c r="L23" s="22">
        <v>30936.500329643881</v>
      </c>
      <c r="M23" s="22">
        <v>0</v>
      </c>
      <c r="N23" s="22">
        <v>834174.40307400026</v>
      </c>
      <c r="O23" s="22">
        <v>115091.10397312774</v>
      </c>
      <c r="P23" s="22">
        <v>0.14977801620653461</v>
      </c>
      <c r="Q23" s="22">
        <v>71409.526257334481</v>
      </c>
      <c r="R23" s="22">
        <v>11113632.695942329</v>
      </c>
      <c r="S23" s="22">
        <v>205404830.99570158</v>
      </c>
      <c r="T23" s="22">
        <v>52052.967076362263</v>
      </c>
      <c r="U23" s="22">
        <v>0</v>
      </c>
      <c r="V23" s="22">
        <v>1194832.7802382079</v>
      </c>
      <c r="W23" s="22">
        <v>934.25740580247009</v>
      </c>
      <c r="X23" s="22">
        <v>15680.888298341973</v>
      </c>
      <c r="Y23" s="22">
        <v>1170315.3706688515</v>
      </c>
      <c r="Z23" s="22">
        <v>228740.56612592825</v>
      </c>
      <c r="AA23" s="22">
        <v>0</v>
      </c>
      <c r="AB23" s="22">
        <v>89.650876171436948</v>
      </c>
      <c r="AC23" s="22">
        <v>85.290153185054649</v>
      </c>
      <c r="AD23" s="22">
        <v>7.8598838274611236</v>
      </c>
      <c r="AE23" s="22">
        <v>657381.02908413403</v>
      </c>
      <c r="AF23" s="22">
        <v>0</v>
      </c>
      <c r="AG23" s="22">
        <v>2326080.8367531956</v>
      </c>
      <c r="AH23" s="22">
        <v>0</v>
      </c>
      <c r="AI23" s="22">
        <v>9736828.0300287399</v>
      </c>
      <c r="AJ23" s="22">
        <v>357.80872370352978</v>
      </c>
      <c r="AK23" s="22">
        <v>153559.82639054989</v>
      </c>
      <c r="AL23" s="22">
        <v>14720.482503367619</v>
      </c>
      <c r="AM23" s="22">
        <v>84156.429252133035</v>
      </c>
      <c r="AN23" s="22">
        <v>13432980.948422622</v>
      </c>
      <c r="AO23" s="22">
        <v>5817.9957141249861</v>
      </c>
      <c r="AP23" s="22">
        <v>419429.35911963863</v>
      </c>
      <c r="AQ23" s="22">
        <v>15925890.267506983</v>
      </c>
      <c r="AR23" s="22">
        <v>635610.24058948946</v>
      </c>
      <c r="AS23" s="22">
        <v>206380.84809190882</v>
      </c>
      <c r="AT23" s="22">
        <v>32131718.922434106</v>
      </c>
      <c r="AU23" s="22">
        <v>919341.17923643754</v>
      </c>
      <c r="AV23" s="22">
        <v>320012.74221352837</v>
      </c>
      <c r="AW23" s="22">
        <v>1814889.0990923929</v>
      </c>
      <c r="AX23" s="22">
        <v>414379.46023112634</v>
      </c>
      <c r="AY23" s="22">
        <v>3560378.1751575</v>
      </c>
      <c r="AZ23" s="22">
        <v>58298466.554184534</v>
      </c>
      <c r="BA23" s="22">
        <v>48546512.830266073</v>
      </c>
      <c r="BB23" s="22">
        <v>1454.9348457600513</v>
      </c>
      <c r="BC23" s="22">
        <v>9028925.3581776451</v>
      </c>
      <c r="BD23" s="22">
        <v>445602709.193434</v>
      </c>
    </row>
    <row r="24" spans="1:56" x14ac:dyDescent="0.3">
      <c r="A24" s="23" t="s">
        <v>20</v>
      </c>
      <c r="B24" s="22">
        <v>10648040.062366052</v>
      </c>
      <c r="C24" s="22">
        <v>17271.780507261206</v>
      </c>
      <c r="D24" s="22">
        <v>249271507.15890759</v>
      </c>
      <c r="E24" s="22">
        <v>876009.52013372257</v>
      </c>
      <c r="F24" s="22">
        <v>0</v>
      </c>
      <c r="G24" s="22">
        <v>12590377.800240371</v>
      </c>
      <c r="H24" s="22">
        <v>323.32370559464505</v>
      </c>
      <c r="I24" s="22">
        <v>32285405.553721778</v>
      </c>
      <c r="J24" s="22">
        <v>1277326807.267132</v>
      </c>
      <c r="K24" s="22">
        <v>84773195.16995503</v>
      </c>
      <c r="L24" s="22">
        <v>25780416.941369899</v>
      </c>
      <c r="M24" s="22">
        <v>0</v>
      </c>
      <c r="N24" s="22">
        <v>14796591.369244544</v>
      </c>
      <c r="O24" s="22">
        <v>7673378.3782175733</v>
      </c>
      <c r="P24" s="22">
        <v>42.701886901311212</v>
      </c>
      <c r="Q24" s="22">
        <v>64516.71516447972</v>
      </c>
      <c r="R24" s="22">
        <v>5613317.3846828369</v>
      </c>
      <c r="S24" s="22">
        <v>250207815.58166257</v>
      </c>
      <c r="T24" s="22">
        <v>82049587.140577152</v>
      </c>
      <c r="U24" s="22">
        <v>980124.47518622631</v>
      </c>
      <c r="V24" s="22">
        <v>0</v>
      </c>
      <c r="W24" s="22">
        <v>13136645.022463998</v>
      </c>
      <c r="X24" s="22">
        <v>4734606.8461783724</v>
      </c>
      <c r="Y24" s="22">
        <v>226494072.39100847</v>
      </c>
      <c r="Z24" s="22">
        <v>412741939.22055644</v>
      </c>
      <c r="AA24" s="22">
        <v>0</v>
      </c>
      <c r="AB24" s="22">
        <v>13039.436893690576</v>
      </c>
      <c r="AC24" s="22">
        <v>7717.9658488870273</v>
      </c>
      <c r="AD24" s="22">
        <v>2240.8620354196337</v>
      </c>
      <c r="AE24" s="22">
        <v>8280347.4605479594</v>
      </c>
      <c r="AF24" s="22">
        <v>6311558.2396289026</v>
      </c>
      <c r="AG24" s="22">
        <v>8682049.7998213656</v>
      </c>
      <c r="AH24" s="22">
        <v>2622601.7650685539</v>
      </c>
      <c r="AI24" s="22">
        <v>217492733.9679659</v>
      </c>
      <c r="AJ24" s="22">
        <v>20875.013921921931</v>
      </c>
      <c r="AK24" s="22">
        <v>1993.9033361023321</v>
      </c>
      <c r="AL24" s="22">
        <v>2729731.0529169021</v>
      </c>
      <c r="AM24" s="22">
        <v>1370907.8557243445</v>
      </c>
      <c r="AN24" s="22">
        <v>25657.446277289477</v>
      </c>
      <c r="AO24" s="22">
        <v>1421.3886077158938</v>
      </c>
      <c r="AP24" s="22">
        <v>4398418.7220125366</v>
      </c>
      <c r="AQ24" s="22">
        <v>38601482.736969844</v>
      </c>
      <c r="AR24" s="22">
        <v>29735.437070510292</v>
      </c>
      <c r="AS24" s="22">
        <v>1771935.4320381694</v>
      </c>
      <c r="AT24" s="22">
        <v>4299.0651372778566</v>
      </c>
      <c r="AU24" s="22">
        <v>59521043.112162188</v>
      </c>
      <c r="AV24" s="22">
        <v>102726674.66700393</v>
      </c>
      <c r="AW24" s="22">
        <v>37599.257670899286</v>
      </c>
      <c r="AX24" s="22">
        <v>1432646.1479130061</v>
      </c>
      <c r="AY24" s="22">
        <v>2547216.96590066</v>
      </c>
      <c r="AZ24" s="22">
        <v>1321785733.3396609</v>
      </c>
      <c r="BA24" s="22">
        <v>2369933202.4720078</v>
      </c>
      <c r="BB24" s="22">
        <v>1671916.1696570937</v>
      </c>
      <c r="BC24" s="22">
        <v>460897509.48215407</v>
      </c>
      <c r="BD24" s="22">
        <v>7324984280.9708214</v>
      </c>
    </row>
    <row r="25" spans="1:56" x14ac:dyDescent="0.3">
      <c r="A25" s="23" t="s">
        <v>21</v>
      </c>
      <c r="B25" s="22">
        <v>41594551.976666808</v>
      </c>
      <c r="C25" s="22">
        <v>9.5879740843757416E-2</v>
      </c>
      <c r="D25" s="22">
        <v>0.30069239317999114</v>
      </c>
      <c r="E25" s="22">
        <v>14.376163381291081</v>
      </c>
      <c r="F25" s="22">
        <v>0</v>
      </c>
      <c r="G25" s="22">
        <v>0</v>
      </c>
      <c r="H25" s="22">
        <v>0</v>
      </c>
      <c r="I25" s="22">
        <v>170.72412977399011</v>
      </c>
      <c r="J25" s="22">
        <v>83.902418002455533</v>
      </c>
      <c r="K25" s="22">
        <v>1.8674002410133126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2011.4764417218587</v>
      </c>
      <c r="S25" s="22">
        <v>885193.4256788909</v>
      </c>
      <c r="T25" s="22">
        <v>0</v>
      </c>
      <c r="U25" s="22">
        <v>0</v>
      </c>
      <c r="V25" s="22">
        <v>0.82229115642220352</v>
      </c>
      <c r="W25" s="22">
        <v>0</v>
      </c>
      <c r="X25" s="22">
        <v>0</v>
      </c>
      <c r="Y25" s="22">
        <v>0.34741779597851657</v>
      </c>
      <c r="Z25" s="22">
        <v>8404475.1911449656</v>
      </c>
      <c r="AA25" s="22">
        <v>0</v>
      </c>
      <c r="AB25" s="22">
        <v>0</v>
      </c>
      <c r="AC25" s="22">
        <v>0</v>
      </c>
      <c r="AD25" s="22">
        <v>0</v>
      </c>
      <c r="AE25" s="22">
        <v>0.56006627312619794</v>
      </c>
      <c r="AF25" s="22">
        <v>0</v>
      </c>
      <c r="AG25" s="22">
        <v>159.86479367393471</v>
      </c>
      <c r="AH25" s="22">
        <v>0</v>
      </c>
      <c r="AI25" s="22">
        <v>1256606.5072950115</v>
      </c>
      <c r="AJ25" s="22">
        <v>0.28171377037005113</v>
      </c>
      <c r="AK25" s="22">
        <v>0</v>
      </c>
      <c r="AL25" s="22">
        <v>0.24859257369724272</v>
      </c>
      <c r="AM25" s="22">
        <v>0</v>
      </c>
      <c r="AN25" s="22">
        <v>0</v>
      </c>
      <c r="AO25" s="22">
        <v>0</v>
      </c>
      <c r="AP25" s="22">
        <v>6.1459232836751703</v>
      </c>
      <c r="AQ25" s="22">
        <v>0</v>
      </c>
      <c r="AR25" s="22">
        <v>0</v>
      </c>
      <c r="AS25" s="22">
        <v>120404540.82718818</v>
      </c>
      <c r="AT25" s="22">
        <v>8.9634939452833629E-2</v>
      </c>
      <c r="AU25" s="22">
        <v>0</v>
      </c>
      <c r="AV25" s="22">
        <v>6648853.250642634</v>
      </c>
      <c r="AW25" s="22">
        <v>0.4664788878211793</v>
      </c>
      <c r="AX25" s="22">
        <v>0</v>
      </c>
      <c r="AY25" s="22">
        <v>0</v>
      </c>
      <c r="AZ25" s="22">
        <v>23.947161363481097</v>
      </c>
      <c r="BA25" s="22">
        <v>49081.844394468753</v>
      </c>
      <c r="BB25" s="22">
        <v>0</v>
      </c>
      <c r="BC25" s="22">
        <v>2243715.9461964672</v>
      </c>
      <c r="BD25" s="22">
        <v>181489494.48640639</v>
      </c>
    </row>
    <row r="26" spans="1:56" x14ac:dyDescent="0.3">
      <c r="A26" s="23" t="s">
        <v>22</v>
      </c>
      <c r="B26" s="22">
        <v>1466763.8519250201</v>
      </c>
      <c r="C26" s="22">
        <v>1390.408910305091</v>
      </c>
      <c r="D26" s="22">
        <v>2174.7031073454646</v>
      </c>
      <c r="E26" s="22">
        <v>217467.24455438333</v>
      </c>
      <c r="F26" s="22">
        <v>0</v>
      </c>
      <c r="G26" s="22">
        <v>1005.6831759081687</v>
      </c>
      <c r="H26" s="22">
        <v>3.8805797869327177</v>
      </c>
      <c r="I26" s="22">
        <v>764301.19403873407</v>
      </c>
      <c r="J26" s="22">
        <v>136483665.43819231</v>
      </c>
      <c r="K26" s="22">
        <v>7832452.8874961659</v>
      </c>
      <c r="L26" s="22">
        <v>0</v>
      </c>
      <c r="M26" s="22">
        <v>0</v>
      </c>
      <c r="N26" s="22">
        <v>1168.0467670067683</v>
      </c>
      <c r="O26" s="22">
        <v>2086.9393032496387</v>
      </c>
      <c r="P26" s="22">
        <v>0.51251447483057599</v>
      </c>
      <c r="Q26" s="22">
        <v>4150.7505223988455</v>
      </c>
      <c r="R26" s="22">
        <v>287538.44450251927</v>
      </c>
      <c r="S26" s="22">
        <v>10730458.784387618</v>
      </c>
      <c r="T26" s="22">
        <v>1.3332073164488917E-2</v>
      </c>
      <c r="U26" s="22">
        <v>519.52833213608528</v>
      </c>
      <c r="V26" s="22">
        <v>207920.58814878651</v>
      </c>
      <c r="W26" s="22">
        <v>7794.2823944985648</v>
      </c>
      <c r="X26" s="22">
        <v>0</v>
      </c>
      <c r="Y26" s="22">
        <v>189605170.09897852</v>
      </c>
      <c r="Z26" s="22">
        <v>1427853.6160252097</v>
      </c>
      <c r="AA26" s="22">
        <v>0</v>
      </c>
      <c r="AB26" s="22">
        <v>624.81414698190997</v>
      </c>
      <c r="AC26" s="22">
        <v>713.49013773339937</v>
      </c>
      <c r="AD26" s="22">
        <v>26.895163483176297</v>
      </c>
      <c r="AE26" s="22">
        <v>106842.75094538077</v>
      </c>
      <c r="AF26" s="22">
        <v>0</v>
      </c>
      <c r="AG26" s="22">
        <v>704631.14101933513</v>
      </c>
      <c r="AH26" s="22">
        <v>0</v>
      </c>
      <c r="AI26" s="22">
        <v>151375.99908932197</v>
      </c>
      <c r="AJ26" s="22">
        <v>28544.272724160215</v>
      </c>
      <c r="AK26" s="22">
        <v>417.08945362404796</v>
      </c>
      <c r="AL26" s="22">
        <v>3492414.379162536</v>
      </c>
      <c r="AM26" s="22">
        <v>31719.000504547697</v>
      </c>
      <c r="AN26" s="22">
        <v>2574.1819110072311</v>
      </c>
      <c r="AO26" s="22">
        <v>274.20822199501441</v>
      </c>
      <c r="AP26" s="22">
        <v>3012349.5497404956</v>
      </c>
      <c r="AQ26" s="22">
        <v>556.4184894055428</v>
      </c>
      <c r="AR26" s="22">
        <v>5597865.8937716736</v>
      </c>
      <c r="AS26" s="22">
        <v>270278.09356738068</v>
      </c>
      <c r="AT26" s="22">
        <v>242.12759452174794</v>
      </c>
      <c r="AU26" s="22">
        <v>389.70022806086087</v>
      </c>
      <c r="AV26" s="22">
        <v>50493.20817624675</v>
      </c>
      <c r="AW26" s="22">
        <v>2392.1350072810646</v>
      </c>
      <c r="AX26" s="22">
        <v>85147.508211684966</v>
      </c>
      <c r="AY26" s="22">
        <v>15418.756987081942</v>
      </c>
      <c r="AZ26" s="22">
        <v>1542957.0225897084</v>
      </c>
      <c r="BA26" s="22">
        <v>133101169.28162399</v>
      </c>
      <c r="BB26" s="22">
        <v>12212.685991766599</v>
      </c>
      <c r="BC26" s="22">
        <v>11268373.12597467</v>
      </c>
      <c r="BD26" s="22">
        <v>508523890.62762237</v>
      </c>
    </row>
    <row r="27" spans="1:56" x14ac:dyDescent="0.3">
      <c r="A27" s="23" t="s">
        <v>23</v>
      </c>
      <c r="B27" s="22">
        <v>15758561.711282698</v>
      </c>
      <c r="C27" s="22">
        <v>156510418.61616513</v>
      </c>
      <c r="D27" s="22">
        <v>40389648.706661582</v>
      </c>
      <c r="E27" s="22">
        <v>96579175.168686792</v>
      </c>
      <c r="F27" s="22">
        <v>0</v>
      </c>
      <c r="G27" s="22">
        <v>38133812.116581433</v>
      </c>
      <c r="H27" s="22">
        <v>0</v>
      </c>
      <c r="I27" s="22">
        <v>4531705.526907607</v>
      </c>
      <c r="J27" s="22">
        <v>333416999.51057225</v>
      </c>
      <c r="K27" s="22">
        <v>17900129.457620155</v>
      </c>
      <c r="L27" s="22">
        <v>140249817.51030496</v>
      </c>
      <c r="M27" s="22">
        <v>96190249.41143477</v>
      </c>
      <c r="N27" s="22">
        <v>28742847.230732765</v>
      </c>
      <c r="O27" s="22">
        <v>6545149.647608703</v>
      </c>
      <c r="P27" s="22">
        <v>9611414.0273415335</v>
      </c>
      <c r="Q27" s="22">
        <v>5338028.0634391243</v>
      </c>
      <c r="R27" s="22">
        <v>311338864.58650631</v>
      </c>
      <c r="S27" s="22">
        <v>6142542.1919108415</v>
      </c>
      <c r="T27" s="22">
        <v>20105854.042469222</v>
      </c>
      <c r="U27" s="22">
        <v>77465050.243403167</v>
      </c>
      <c r="V27" s="22">
        <v>47085585.428834163</v>
      </c>
      <c r="W27" s="22">
        <v>1819480.7533119991</v>
      </c>
      <c r="X27" s="22">
        <v>7327517.3879362307</v>
      </c>
      <c r="Y27" s="22">
        <v>0</v>
      </c>
      <c r="Z27" s="22">
        <v>15901368.685593495</v>
      </c>
      <c r="AA27" s="22">
        <v>0</v>
      </c>
      <c r="AB27" s="22">
        <v>711302.39073849865</v>
      </c>
      <c r="AC27" s="22">
        <v>757686.5612805261</v>
      </c>
      <c r="AD27" s="22">
        <v>1743532.1389215824</v>
      </c>
      <c r="AE27" s="22">
        <v>966185450.65091455</v>
      </c>
      <c r="AF27" s="22">
        <v>123125691.12954761</v>
      </c>
      <c r="AG27" s="22">
        <v>7042720.1055142246</v>
      </c>
      <c r="AH27" s="22">
        <v>641663.23185343936</v>
      </c>
      <c r="AI27" s="22">
        <v>118589046.3198695</v>
      </c>
      <c r="AJ27" s="22">
        <v>3288443.7566953413</v>
      </c>
      <c r="AK27" s="22">
        <v>4369346.6135218572</v>
      </c>
      <c r="AL27" s="22">
        <v>6739898.6323126163</v>
      </c>
      <c r="AM27" s="22">
        <v>0</v>
      </c>
      <c r="AN27" s="22">
        <v>132701044.34519656</v>
      </c>
      <c r="AO27" s="22">
        <v>39503726.350644879</v>
      </c>
      <c r="AP27" s="22">
        <v>11799155.133925604</v>
      </c>
      <c r="AQ27" s="22">
        <v>946510790.99314213</v>
      </c>
      <c r="AR27" s="22">
        <v>97870176.165092051</v>
      </c>
      <c r="AS27" s="22">
        <v>1314083.6500161479</v>
      </c>
      <c r="AT27" s="22">
        <v>63106463.150929451</v>
      </c>
      <c r="AU27" s="22">
        <v>12549402.706910007</v>
      </c>
      <c r="AV27" s="22">
        <v>194059852.84872648</v>
      </c>
      <c r="AW27" s="22">
        <v>19891353.940541971</v>
      </c>
      <c r="AX27" s="22">
        <v>1267340113.6868141</v>
      </c>
      <c r="AY27" s="22">
        <v>29382554.112749711</v>
      </c>
      <c r="AZ27" s="22">
        <v>208934800.12727517</v>
      </c>
      <c r="BA27" s="22">
        <v>83800236.684762061</v>
      </c>
      <c r="BB27" s="22">
        <v>0</v>
      </c>
      <c r="BC27" s="22">
        <v>2270905210.0017829</v>
      </c>
      <c r="BD27" s="22">
        <v>8089947965.4549847</v>
      </c>
    </row>
    <row r="28" spans="1:56" x14ac:dyDescent="0.3">
      <c r="A28" s="23" t="s">
        <v>24</v>
      </c>
      <c r="B28" s="22">
        <v>606270.00571011275</v>
      </c>
      <c r="C28" s="22">
        <v>51318.895879844131</v>
      </c>
      <c r="D28" s="22">
        <v>2344579.8096419009</v>
      </c>
      <c r="E28" s="22">
        <v>903385.87011162436</v>
      </c>
      <c r="F28" s="22">
        <v>0</v>
      </c>
      <c r="G28" s="22">
        <v>44955.068503371149</v>
      </c>
      <c r="H28" s="22">
        <v>3984885.7345610377</v>
      </c>
      <c r="I28" s="22">
        <v>2988971.7891545244</v>
      </c>
      <c r="J28" s="22">
        <v>23558852710.32217</v>
      </c>
      <c r="K28" s="22">
        <v>355907691.32804382</v>
      </c>
      <c r="L28" s="22">
        <v>102802.63196463861</v>
      </c>
      <c r="M28" s="22">
        <v>0</v>
      </c>
      <c r="N28" s="22">
        <v>1453358.2352150825</v>
      </c>
      <c r="O28" s="22">
        <v>93037.4095157681</v>
      </c>
      <c r="P28" s="22">
        <v>0.8841670298127251</v>
      </c>
      <c r="Q28" s="22">
        <v>1466651.2094762607</v>
      </c>
      <c r="R28" s="22">
        <v>2559189.1861976259</v>
      </c>
      <c r="S28" s="22">
        <v>22061991.720166054</v>
      </c>
      <c r="T28" s="22">
        <v>2.2999895827310702E-2</v>
      </c>
      <c r="U28" s="22">
        <v>984954.96606615011</v>
      </c>
      <c r="V28" s="22">
        <v>22026147.167053021</v>
      </c>
      <c r="W28" s="22">
        <v>3739292998.5280967</v>
      </c>
      <c r="X28" s="22">
        <v>2222947.558294992</v>
      </c>
      <c r="Y28" s="22">
        <v>690025.58531680726</v>
      </c>
      <c r="Z28" s="22">
        <v>0</v>
      </c>
      <c r="AA28" s="22">
        <v>0</v>
      </c>
      <c r="AB28" s="22">
        <v>24207.89549247313</v>
      </c>
      <c r="AC28" s="22">
        <v>31895.084311609015</v>
      </c>
      <c r="AD28" s="22">
        <v>46.398332107807555</v>
      </c>
      <c r="AE28" s="22">
        <v>2275633649.4910955</v>
      </c>
      <c r="AF28" s="22">
        <v>0</v>
      </c>
      <c r="AG28" s="22">
        <v>54592383.495812871</v>
      </c>
      <c r="AH28" s="22">
        <v>0</v>
      </c>
      <c r="AI28" s="22">
        <v>1815987.0518041016</v>
      </c>
      <c r="AJ28" s="22">
        <v>32433.748568073057</v>
      </c>
      <c r="AK28" s="22">
        <v>8035.6715276864406</v>
      </c>
      <c r="AL28" s="22">
        <v>5777531748.5407553</v>
      </c>
      <c r="AM28" s="22">
        <v>208654318.28291309</v>
      </c>
      <c r="AN28" s="22">
        <v>60005.051741754447</v>
      </c>
      <c r="AO28" s="22">
        <v>23.340202477631994</v>
      </c>
      <c r="AP28" s="22">
        <v>1224904008.5759256</v>
      </c>
      <c r="AQ28" s="22">
        <v>24873.524795319889</v>
      </c>
      <c r="AR28" s="22">
        <v>83122.632335231712</v>
      </c>
      <c r="AS28" s="22">
        <v>1693483997.3786328</v>
      </c>
      <c r="AT28" s="22">
        <v>933.95826484212125</v>
      </c>
      <c r="AU28" s="22">
        <v>0.5352801983675104</v>
      </c>
      <c r="AV28" s="22">
        <v>362011.1478799489</v>
      </c>
      <c r="AW28" s="22">
        <v>282679.05289206887</v>
      </c>
      <c r="AX28" s="22">
        <v>5688558441.7812271</v>
      </c>
      <c r="AY28" s="22">
        <v>14452513.594313668</v>
      </c>
      <c r="AZ28" s="22">
        <v>11088282.178704111</v>
      </c>
      <c r="BA28" s="22">
        <v>528514980.6190269</v>
      </c>
      <c r="BB28" s="22">
        <v>240877297.62019515</v>
      </c>
      <c r="BC28" s="22">
        <v>92377624.337433264</v>
      </c>
      <c r="BD28" s="22">
        <v>45532034374.917763</v>
      </c>
    </row>
    <row r="29" spans="1:56" x14ac:dyDescent="0.3">
      <c r="A29" s="23" t="s">
        <v>25</v>
      </c>
      <c r="B29" s="22">
        <v>0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</row>
    <row r="30" spans="1:56" x14ac:dyDescent="0.3">
      <c r="A30" s="23" t="s">
        <v>26</v>
      </c>
      <c r="B30" s="22">
        <v>0.4704690402720848</v>
      </c>
      <c r="C30" s="22">
        <v>6.08277499405281E-2</v>
      </c>
      <c r="D30" s="22">
        <v>0.19076440487231794</v>
      </c>
      <c r="E30" s="22">
        <v>112515.24656163403</v>
      </c>
      <c r="F30" s="22">
        <v>0</v>
      </c>
      <c r="G30" s="22">
        <v>1020.9445970464757</v>
      </c>
      <c r="H30" s="22">
        <v>0</v>
      </c>
      <c r="I30" s="22">
        <v>108.31031230705163</v>
      </c>
      <c r="J30" s="22">
        <v>53.229131167299307</v>
      </c>
      <c r="K30" s="22">
        <v>1.1847107000877479</v>
      </c>
      <c r="L30" s="22">
        <v>0</v>
      </c>
      <c r="M30" s="22">
        <v>0</v>
      </c>
      <c r="N30" s="22">
        <v>0</v>
      </c>
      <c r="O30" s="22">
        <v>0</v>
      </c>
      <c r="P30" s="22">
        <v>343866.30930060765</v>
      </c>
      <c r="Q30" s="22">
        <v>0</v>
      </c>
      <c r="R30" s="22">
        <v>41.44568786291142</v>
      </c>
      <c r="S30" s="22">
        <v>3.1291240287689845</v>
      </c>
      <c r="T30" s="22">
        <v>0</v>
      </c>
      <c r="U30" s="22">
        <v>0</v>
      </c>
      <c r="V30" s="22">
        <v>0.52167559487530746</v>
      </c>
      <c r="W30" s="22">
        <v>0</v>
      </c>
      <c r="X30" s="22">
        <v>0</v>
      </c>
      <c r="Y30" s="22">
        <v>0.22040780077939198</v>
      </c>
      <c r="Z30" s="22">
        <v>16.739142587873005</v>
      </c>
      <c r="AA30" s="22">
        <v>0</v>
      </c>
      <c r="AB30" s="22">
        <v>0</v>
      </c>
      <c r="AC30" s="22">
        <v>909350.78920853778</v>
      </c>
      <c r="AD30" s="22">
        <v>0</v>
      </c>
      <c r="AE30" s="22">
        <v>0.35531563719346421</v>
      </c>
      <c r="AF30" s="22">
        <v>0</v>
      </c>
      <c r="AG30" s="22">
        <v>101.42096347275795</v>
      </c>
      <c r="AH30" s="22">
        <v>0</v>
      </c>
      <c r="AI30" s="22">
        <v>267.43536118645159</v>
      </c>
      <c r="AJ30" s="22">
        <v>0.17872404147188017</v>
      </c>
      <c r="AK30" s="22">
        <v>7418.4465076186834</v>
      </c>
      <c r="AL30" s="22">
        <v>0.15771138696097872</v>
      </c>
      <c r="AM30" s="22">
        <v>0</v>
      </c>
      <c r="AN30" s="22">
        <v>395.22456486891173</v>
      </c>
      <c r="AO30" s="22">
        <v>0</v>
      </c>
      <c r="AP30" s="22">
        <v>3.8990790062966987</v>
      </c>
      <c r="AQ30" s="22">
        <v>0</v>
      </c>
      <c r="AR30" s="22">
        <v>3748226.7375825727</v>
      </c>
      <c r="AS30" s="22">
        <v>0.36683013636002881</v>
      </c>
      <c r="AT30" s="22">
        <v>88989.202857896569</v>
      </c>
      <c r="AU30" s="22">
        <v>0</v>
      </c>
      <c r="AV30" s="22">
        <v>10.496947970817095</v>
      </c>
      <c r="AW30" s="22">
        <v>61798.313992166055</v>
      </c>
      <c r="AX30" s="22">
        <v>0</v>
      </c>
      <c r="AY30" s="22">
        <v>1085159.3725981035</v>
      </c>
      <c r="AZ30" s="22">
        <v>15.192489366205296</v>
      </c>
      <c r="BA30" s="22">
        <v>31138.362819647111</v>
      </c>
      <c r="BB30" s="22">
        <v>0</v>
      </c>
      <c r="BC30" s="22">
        <v>2263229.137036399</v>
      </c>
      <c r="BD30" s="22">
        <v>8653733.0933025479</v>
      </c>
    </row>
    <row r="31" spans="1:56" x14ac:dyDescent="0.3">
      <c r="A31" s="23" t="s">
        <v>27</v>
      </c>
      <c r="B31" s="22">
        <v>18369.789296069936</v>
      </c>
      <c r="C31" s="22">
        <v>344.80731784552955</v>
      </c>
      <c r="D31" s="22">
        <v>6143880.4442265946</v>
      </c>
      <c r="E31" s="22">
        <v>5065.0414346439456</v>
      </c>
      <c r="F31" s="22">
        <v>0</v>
      </c>
      <c r="G31" s="22">
        <v>256.77035451943556</v>
      </c>
      <c r="H31" s="22">
        <v>36.199043950457664</v>
      </c>
      <c r="I31" s="22">
        <v>2686188.6427734843</v>
      </c>
      <c r="J31" s="22">
        <v>27041426.789395649</v>
      </c>
      <c r="K31" s="22">
        <v>2000980.4769424447</v>
      </c>
      <c r="L31" s="22">
        <v>0</v>
      </c>
      <c r="M31" s="22">
        <v>0</v>
      </c>
      <c r="N31" s="22">
        <v>405.81210703416804</v>
      </c>
      <c r="O31" s="22">
        <v>670.81270314309882</v>
      </c>
      <c r="P31" s="22">
        <v>301690.41964964906</v>
      </c>
      <c r="Q31" s="22">
        <v>92096.432572660342</v>
      </c>
      <c r="R31" s="22">
        <v>43515.291715063409</v>
      </c>
      <c r="S31" s="22">
        <v>109305064.54920077</v>
      </c>
      <c r="T31" s="22">
        <v>0.12436499928623143</v>
      </c>
      <c r="U31" s="22">
        <v>141.39329829672201</v>
      </c>
      <c r="V31" s="22">
        <v>1997560.8607972462</v>
      </c>
      <c r="W31" s="22">
        <v>2120.0554335953793</v>
      </c>
      <c r="X31" s="22">
        <v>191.54365634023614</v>
      </c>
      <c r="Y31" s="22">
        <v>61096543.583469354</v>
      </c>
      <c r="Z31" s="22">
        <v>109793.46667526147</v>
      </c>
      <c r="AA31" s="22">
        <v>0</v>
      </c>
      <c r="AB31" s="22">
        <v>64656.976577511152</v>
      </c>
      <c r="AC31" s="22">
        <v>0</v>
      </c>
      <c r="AD31" s="22">
        <v>250.88498586232598</v>
      </c>
      <c r="AE31" s="22">
        <v>73963515.126621738</v>
      </c>
      <c r="AF31" s="22">
        <v>0</v>
      </c>
      <c r="AG31" s="22">
        <v>81803.44011106556</v>
      </c>
      <c r="AH31" s="22">
        <v>0</v>
      </c>
      <c r="AI31" s="22">
        <v>27583.652412783234</v>
      </c>
      <c r="AJ31" s="22">
        <v>199.46754170182155</v>
      </c>
      <c r="AK31" s="22">
        <v>3282122.0628079162</v>
      </c>
      <c r="AL31" s="22">
        <v>189034.31682584091</v>
      </c>
      <c r="AM31" s="22">
        <v>3073063.4007108747</v>
      </c>
      <c r="AN31" s="22">
        <v>8531936.1502825189</v>
      </c>
      <c r="AO31" s="22">
        <v>208.32955052354478</v>
      </c>
      <c r="AP31" s="22">
        <v>45099.625744612116</v>
      </c>
      <c r="AQ31" s="22">
        <v>141.84311403951185</v>
      </c>
      <c r="AR31" s="22">
        <v>6497051.5421057791</v>
      </c>
      <c r="AS31" s="22">
        <v>28834.36778817292</v>
      </c>
      <c r="AT31" s="22">
        <v>430.30081616426224</v>
      </c>
      <c r="AU31" s="22">
        <v>293104.54475899378</v>
      </c>
      <c r="AV31" s="22">
        <v>382238.23794313637</v>
      </c>
      <c r="AW31" s="22">
        <v>34970.530841528853</v>
      </c>
      <c r="AX31" s="22">
        <v>21817.635110282012</v>
      </c>
      <c r="AY31" s="22">
        <v>249191.53757476702</v>
      </c>
      <c r="AZ31" s="22">
        <v>26934.65787685545</v>
      </c>
      <c r="BA31" s="22">
        <v>2446495.79631247</v>
      </c>
      <c r="BB31" s="22">
        <v>3119.8695032381338</v>
      </c>
      <c r="BC31" s="22">
        <v>87052657.590963721</v>
      </c>
      <c r="BD31" s="22">
        <v>397142805.19531071</v>
      </c>
    </row>
    <row r="32" spans="1:56" x14ac:dyDescent="0.3">
      <c r="A32" s="23" t="s">
        <v>28</v>
      </c>
      <c r="B32" s="22">
        <v>136606.14516308976</v>
      </c>
      <c r="C32" s="22">
        <v>23956477.216964807</v>
      </c>
      <c r="D32" s="22">
        <v>448368209.94959044</v>
      </c>
      <c r="E32" s="22">
        <v>0</v>
      </c>
      <c r="F32" s="22">
        <v>0</v>
      </c>
      <c r="G32" s="22">
        <v>15602804.578204986</v>
      </c>
      <c r="H32" s="22">
        <v>0</v>
      </c>
      <c r="I32" s="22">
        <v>288993.98211444169</v>
      </c>
      <c r="J32" s="22">
        <v>225372.84871260391</v>
      </c>
      <c r="K32" s="22">
        <v>0</v>
      </c>
      <c r="L32" s="22">
        <v>0</v>
      </c>
      <c r="M32" s="22">
        <v>0</v>
      </c>
      <c r="N32" s="22">
        <v>166143.56663914741</v>
      </c>
      <c r="O32" s="22">
        <v>0</v>
      </c>
      <c r="P32" s="22">
        <v>0</v>
      </c>
      <c r="Q32" s="22">
        <v>0</v>
      </c>
      <c r="R32" s="22">
        <v>86812821.390291542</v>
      </c>
      <c r="S32" s="22">
        <v>130846654.74695767</v>
      </c>
      <c r="T32" s="22">
        <v>42171.722712075411</v>
      </c>
      <c r="U32" s="22">
        <v>17693.748325885914</v>
      </c>
      <c r="V32" s="22">
        <v>131016.27216863866</v>
      </c>
      <c r="W32" s="22">
        <v>16330.818606147794</v>
      </c>
      <c r="X32" s="22">
        <v>211197.4669511758</v>
      </c>
      <c r="Y32" s="22">
        <v>7025771.4409446586</v>
      </c>
      <c r="Z32" s="22">
        <v>0</v>
      </c>
      <c r="AA32" s="22">
        <v>0</v>
      </c>
      <c r="AB32" s="22">
        <v>0</v>
      </c>
      <c r="AC32" s="22">
        <v>176518.54700965917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36871947.143101625</v>
      </c>
      <c r="AJ32" s="22">
        <v>0</v>
      </c>
      <c r="AK32" s="22">
        <v>0</v>
      </c>
      <c r="AL32" s="22">
        <v>0</v>
      </c>
      <c r="AM32" s="22">
        <v>0</v>
      </c>
      <c r="AN32" s="22">
        <v>24560.383673996654</v>
      </c>
      <c r="AO32" s="22">
        <v>187504.84144564165</v>
      </c>
      <c r="AP32" s="22">
        <v>0</v>
      </c>
      <c r="AQ32" s="22">
        <v>0</v>
      </c>
      <c r="AR32" s="22">
        <v>0</v>
      </c>
      <c r="AS32" s="22">
        <v>64396.460740436305</v>
      </c>
      <c r="AT32" s="22">
        <v>0</v>
      </c>
      <c r="AU32" s="22">
        <v>0</v>
      </c>
      <c r="AV32" s="22">
        <v>31618.188884648127</v>
      </c>
      <c r="AW32" s="22">
        <v>50534.96799271895</v>
      </c>
      <c r="AX32" s="22">
        <v>0</v>
      </c>
      <c r="AY32" s="22">
        <v>0</v>
      </c>
      <c r="AZ32" s="22">
        <v>778893.03905346291</v>
      </c>
      <c r="BA32" s="22">
        <v>0</v>
      </c>
      <c r="BB32" s="22">
        <v>0</v>
      </c>
      <c r="BC32" s="22">
        <v>8517150.8443482555</v>
      </c>
      <c r="BD32" s="22">
        <v>760551390.31059778</v>
      </c>
    </row>
    <row r="33" spans="1:56" x14ac:dyDescent="0.3">
      <c r="A33" s="23" t="s">
        <v>29</v>
      </c>
      <c r="B33" s="22">
        <v>0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2478990.7509998856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17024767.474799804</v>
      </c>
      <c r="AT33" s="22">
        <v>0</v>
      </c>
      <c r="AU33" s="22">
        <v>0</v>
      </c>
      <c r="AV33" s="22">
        <v>0</v>
      </c>
      <c r="AW33" s="22">
        <v>0</v>
      </c>
      <c r="AX33" s="22">
        <v>2407290.8443468055</v>
      </c>
      <c r="AY33" s="22">
        <v>0</v>
      </c>
      <c r="AZ33" s="22">
        <v>0</v>
      </c>
      <c r="BA33" s="22">
        <v>0</v>
      </c>
      <c r="BB33" s="22">
        <v>17795300.71881653</v>
      </c>
      <c r="BC33" s="22">
        <v>0</v>
      </c>
      <c r="BD33" s="22">
        <v>39706349.788963027</v>
      </c>
    </row>
    <row r="34" spans="1:56" x14ac:dyDescent="0.3">
      <c r="A34" s="23" t="s">
        <v>30</v>
      </c>
      <c r="B34" s="22">
        <v>6073.3895539201967</v>
      </c>
      <c r="C34" s="22">
        <v>3074.5955493917272</v>
      </c>
      <c r="D34" s="22">
        <v>5.3667916856139311</v>
      </c>
      <c r="E34" s="22">
        <v>33.085098282509783</v>
      </c>
      <c r="F34" s="22">
        <v>0</v>
      </c>
      <c r="G34" s="22">
        <v>1.7804003319255783</v>
      </c>
      <c r="H34" s="22">
        <v>8.9000934013149596E-2</v>
      </c>
      <c r="I34" s="22">
        <v>6638.9669741780044</v>
      </c>
      <c r="J34" s="22">
        <v>227755.99802432282</v>
      </c>
      <c r="K34" s="22">
        <v>13858.723116454168</v>
      </c>
      <c r="L34" s="22">
        <v>0</v>
      </c>
      <c r="M34" s="22">
        <v>0</v>
      </c>
      <c r="N34" s="22">
        <v>1.9809568472939032</v>
      </c>
      <c r="O34" s="22">
        <v>3.8181606613705537</v>
      </c>
      <c r="P34" s="22">
        <v>1.1754497899715775E-2</v>
      </c>
      <c r="Q34" s="22">
        <v>13.071312381072595</v>
      </c>
      <c r="R34" s="22">
        <v>113.65832267055441</v>
      </c>
      <c r="S34" s="22">
        <v>75162.110124623388</v>
      </c>
      <c r="T34" s="22">
        <v>3.0577053665195862E-4</v>
      </c>
      <c r="U34" s="22">
        <v>0.74211480592918155</v>
      </c>
      <c r="V34" s="22">
        <v>6485.2735716547386</v>
      </c>
      <c r="W34" s="22">
        <v>14.10183417138672</v>
      </c>
      <c r="X34" s="22">
        <v>1.2429921724098689</v>
      </c>
      <c r="Y34" s="22">
        <v>77349.985060649327</v>
      </c>
      <c r="Z34" s="22">
        <v>702.80503533276715</v>
      </c>
      <c r="AA34" s="22">
        <v>0</v>
      </c>
      <c r="AB34" s="22">
        <v>2.9391006592078162</v>
      </c>
      <c r="AC34" s="22">
        <v>1.2624576440103865</v>
      </c>
      <c r="AD34" s="22">
        <v>0.61683944200798524</v>
      </c>
      <c r="AE34" s="22">
        <v>44.781672152916727</v>
      </c>
      <c r="AF34" s="22">
        <v>0</v>
      </c>
      <c r="AG34" s="22">
        <v>258.37939891529106</v>
      </c>
      <c r="AH34" s="22">
        <v>0</v>
      </c>
      <c r="AI34" s="22">
        <v>343.4378542286542</v>
      </c>
      <c r="AJ34" s="22">
        <v>1.2711860764614351</v>
      </c>
      <c r="AK34" s="22">
        <v>0.33169975467184543</v>
      </c>
      <c r="AL34" s="22">
        <v>389.52648360514456</v>
      </c>
      <c r="AM34" s="22">
        <v>57.993823120074829</v>
      </c>
      <c r="AN34" s="22">
        <v>15701.596312304293</v>
      </c>
      <c r="AO34" s="22">
        <v>0.41193084440766486</v>
      </c>
      <c r="AP34" s="22">
        <v>1520956.4819160029</v>
      </c>
      <c r="AQ34" s="22">
        <v>0.9845332655196658</v>
      </c>
      <c r="AR34" s="22">
        <v>5.9440185426083989</v>
      </c>
      <c r="AS34" s="22">
        <v>198.93656077352637</v>
      </c>
      <c r="AT34" s="22">
        <v>1.317394299121742E-2</v>
      </c>
      <c r="AU34" s="22">
        <v>0.15893554215375694</v>
      </c>
      <c r="AV34" s="22">
        <v>11.818329075236957</v>
      </c>
      <c r="AW34" s="22">
        <v>40634.926060005273</v>
      </c>
      <c r="AX34" s="22">
        <v>150.9215265582759</v>
      </c>
      <c r="AY34" s="22">
        <v>12.622108795621742</v>
      </c>
      <c r="AZ34" s="22">
        <v>162.73450973568154</v>
      </c>
      <c r="BA34" s="22">
        <v>11128.13717038946</v>
      </c>
      <c r="BB34" s="22">
        <v>21.570406924728829</v>
      </c>
      <c r="BC34" s="22">
        <v>188779.39189404168</v>
      </c>
      <c r="BD34" s="22">
        <v>2196157.9859580826</v>
      </c>
    </row>
    <row r="35" spans="1:56" x14ac:dyDescent="0.3">
      <c r="A35" s="25" t="s">
        <v>31</v>
      </c>
      <c r="B35" s="22">
        <v>21133.704471888494</v>
      </c>
      <c r="C35" s="22">
        <v>2547.6670753750404</v>
      </c>
      <c r="D35" s="22">
        <v>8104.9558589271755</v>
      </c>
      <c r="E35" s="22">
        <v>381217.29074446892</v>
      </c>
      <c r="F35" s="22">
        <v>0</v>
      </c>
      <c r="G35" s="22">
        <v>4.0452440433861328E-2</v>
      </c>
      <c r="H35" s="22">
        <v>3.5612541701706948</v>
      </c>
      <c r="I35" s="22">
        <v>4790114.2612281693</v>
      </c>
      <c r="J35" s="22">
        <v>59018157.017667703</v>
      </c>
      <c r="K35" s="22">
        <v>50160.451583242473</v>
      </c>
      <c r="L35" s="22">
        <v>0</v>
      </c>
      <c r="M35" s="22">
        <v>0</v>
      </c>
      <c r="N35" s="22">
        <v>19.903960486716532</v>
      </c>
      <c r="O35" s="22">
        <v>5.4417973035218399</v>
      </c>
      <c r="P35" s="22">
        <v>0.47034062201460375</v>
      </c>
      <c r="Q35" s="22">
        <v>248.31245071449396</v>
      </c>
      <c r="R35" s="22">
        <v>1735637.0726709112</v>
      </c>
      <c r="S35" s="22">
        <v>30570491.409679446</v>
      </c>
      <c r="T35" s="22">
        <v>1.2235001922634133E-2</v>
      </c>
      <c r="U35" s="22">
        <v>6.1664811919694316</v>
      </c>
      <c r="V35" s="22">
        <v>21986.843704516861</v>
      </c>
      <c r="W35" s="22">
        <v>13.464689931961868</v>
      </c>
      <c r="X35" s="22">
        <v>1.8988029401507753</v>
      </c>
      <c r="Y35" s="22">
        <v>8948455.3154781014</v>
      </c>
      <c r="Z35" s="22">
        <v>913872.64995684521</v>
      </c>
      <c r="AA35" s="22">
        <v>0</v>
      </c>
      <c r="AB35" s="22">
        <v>79.500341527672987</v>
      </c>
      <c r="AC35" s="22">
        <v>0</v>
      </c>
      <c r="AD35" s="22">
        <v>24.68201103206561</v>
      </c>
      <c r="AE35" s="22">
        <v>195166.33656250162</v>
      </c>
      <c r="AF35" s="22">
        <v>0</v>
      </c>
      <c r="AG35" s="22">
        <v>0</v>
      </c>
      <c r="AH35" s="22">
        <v>0</v>
      </c>
      <c r="AI35" s="22">
        <v>27986.313310674766</v>
      </c>
      <c r="AJ35" s="22">
        <v>7471.8897902171684</v>
      </c>
      <c r="AK35" s="22">
        <v>0.54722473102247982</v>
      </c>
      <c r="AL35" s="22">
        <v>15232.744397995892</v>
      </c>
      <c r="AM35" s="22">
        <v>20067318.380000491</v>
      </c>
      <c r="AN35" s="22">
        <v>161.23872770706004</v>
      </c>
      <c r="AO35" s="22">
        <v>24.52554469258865</v>
      </c>
      <c r="AP35" s="22">
        <v>164256.57650896165</v>
      </c>
      <c r="AQ35" s="22">
        <v>0</v>
      </c>
      <c r="AR35" s="22">
        <v>106.50915027191684</v>
      </c>
      <c r="AS35" s="22">
        <v>35450.16690250321</v>
      </c>
      <c r="AT35" s="22">
        <v>2376.5919445933459</v>
      </c>
      <c r="AU35" s="22">
        <v>18.373373015441217</v>
      </c>
      <c r="AV35" s="22">
        <v>438819.57514473615</v>
      </c>
      <c r="AW35" s="22">
        <v>12406.004716406511</v>
      </c>
      <c r="AX35" s="22">
        <v>11.297022334737695</v>
      </c>
      <c r="AY35" s="22">
        <v>0</v>
      </c>
      <c r="AZ35" s="22">
        <v>635098.53805228439</v>
      </c>
      <c r="BA35" s="22">
        <v>1301492105.7528114</v>
      </c>
      <c r="BB35" s="22">
        <v>1.7055170783533959</v>
      </c>
      <c r="BC35" s="22">
        <v>16308516.845415536</v>
      </c>
      <c r="BD35" s="22">
        <v>1445864812.007055</v>
      </c>
    </row>
    <row r="36" spans="1:56" x14ac:dyDescent="0.3">
      <c r="A36" s="23" t="s">
        <v>32</v>
      </c>
      <c r="B36" s="22">
        <v>0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</row>
    <row r="37" spans="1:56" x14ac:dyDescent="0.3">
      <c r="A37" s="23" t="s">
        <v>33</v>
      </c>
      <c r="B37" s="22">
        <v>13456057.191780364</v>
      </c>
      <c r="C37" s="22">
        <v>715900998.3486433</v>
      </c>
      <c r="D37" s="22">
        <v>1425367543.6794865</v>
      </c>
      <c r="E37" s="22">
        <v>28468474.731913991</v>
      </c>
      <c r="F37" s="22">
        <v>159560.84515663079</v>
      </c>
      <c r="G37" s="22">
        <v>183289064.71426824</v>
      </c>
      <c r="H37" s="22">
        <v>1345.8095453651204</v>
      </c>
      <c r="I37" s="22">
        <v>100502507.54517959</v>
      </c>
      <c r="J37" s="22">
        <v>1509754098.3607967</v>
      </c>
      <c r="K37" s="22">
        <v>100969958.50076522</v>
      </c>
      <c r="L37" s="22">
        <v>12547732.292432519</v>
      </c>
      <c r="M37" s="22">
        <v>376736493.37145847</v>
      </c>
      <c r="N37" s="22">
        <v>173504725.52547449</v>
      </c>
      <c r="O37" s="22">
        <v>496830624.47362763</v>
      </c>
      <c r="P37" s="22">
        <v>37154433.605135918</v>
      </c>
      <c r="Q37" s="22">
        <v>23562285.832560152</v>
      </c>
      <c r="R37" s="22">
        <v>3228634940.5162292</v>
      </c>
      <c r="S37" s="22">
        <v>22283193302.897701</v>
      </c>
      <c r="T37" s="22">
        <v>557963404.85247588</v>
      </c>
      <c r="U37" s="22">
        <v>460079844.64450926</v>
      </c>
      <c r="V37" s="22">
        <v>2517793.7589898054</v>
      </c>
      <c r="W37" s="22">
        <v>27405906.232789718</v>
      </c>
      <c r="X37" s="22">
        <v>42890428.812857725</v>
      </c>
      <c r="Y37" s="22">
        <v>2132453692.829447</v>
      </c>
      <c r="Z37" s="22">
        <v>20591768.875979796</v>
      </c>
      <c r="AA37" s="22">
        <v>0</v>
      </c>
      <c r="AB37" s="22">
        <v>50994054.783777274</v>
      </c>
      <c r="AC37" s="22">
        <v>82391465.726092979</v>
      </c>
      <c r="AD37" s="22">
        <v>261214750.57627019</v>
      </c>
      <c r="AE37" s="22">
        <v>7490110.2039808976</v>
      </c>
      <c r="AF37" s="22">
        <v>236545047.22764456</v>
      </c>
      <c r="AG37" s="22">
        <v>11658707.038598264</v>
      </c>
      <c r="AH37" s="22">
        <v>0</v>
      </c>
      <c r="AI37" s="22">
        <v>0</v>
      </c>
      <c r="AJ37" s="22">
        <v>120347.36446335011</v>
      </c>
      <c r="AK37" s="22">
        <v>10103286.941040665</v>
      </c>
      <c r="AL37" s="22">
        <v>52546611.434582859</v>
      </c>
      <c r="AM37" s="22">
        <v>813868.32132238685</v>
      </c>
      <c r="AN37" s="22">
        <v>360824666.86030108</v>
      </c>
      <c r="AO37" s="22">
        <v>110164027.51351666</v>
      </c>
      <c r="AP37" s="22">
        <v>7897987.6155920643</v>
      </c>
      <c r="AQ37" s="22">
        <v>2029041501.5084422</v>
      </c>
      <c r="AR37" s="22">
        <v>34236976.183954127</v>
      </c>
      <c r="AS37" s="22">
        <v>15823474.465725744</v>
      </c>
      <c r="AT37" s="22">
        <v>215952245.08035812</v>
      </c>
      <c r="AU37" s="22">
        <v>24111036.489534382</v>
      </c>
      <c r="AV37" s="22">
        <v>1511601230.0555604</v>
      </c>
      <c r="AW37" s="22">
        <v>180096579.98891619</v>
      </c>
      <c r="AX37" s="22">
        <v>19778989.155373685</v>
      </c>
      <c r="AY37" s="22">
        <v>69624746.497463182</v>
      </c>
      <c r="AZ37" s="22">
        <v>9484654333.5596046</v>
      </c>
      <c r="BA37" s="22">
        <v>259288934.2407119</v>
      </c>
      <c r="BB37" s="22">
        <v>1247907.043299729</v>
      </c>
      <c r="BC37" s="22">
        <v>1143238364.160145</v>
      </c>
      <c r="BD37" s="22">
        <v>50135398238.285484</v>
      </c>
    </row>
    <row r="38" spans="1:56" x14ac:dyDescent="0.3">
      <c r="A38" s="23" t="s">
        <v>34</v>
      </c>
      <c r="B38" s="22">
        <v>6930897.9689089656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136108.32180766593</v>
      </c>
      <c r="J38" s="22">
        <v>0</v>
      </c>
      <c r="K38" s="22">
        <v>56634.616687950002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8652.0101878472287</v>
      </c>
      <c r="T38" s="22">
        <v>0</v>
      </c>
      <c r="U38" s="22">
        <v>0</v>
      </c>
      <c r="V38" s="22">
        <v>0</v>
      </c>
      <c r="W38" s="22">
        <v>0</v>
      </c>
      <c r="X38" s="22">
        <v>15138.522056563075</v>
      </c>
      <c r="Y38" s="22">
        <v>0</v>
      </c>
      <c r="Z38" s="22">
        <v>103628.62010088368</v>
      </c>
      <c r="AA38" s="22">
        <v>35411.013850745672</v>
      </c>
      <c r="AB38" s="22">
        <v>0</v>
      </c>
      <c r="AC38" s="22">
        <v>0</v>
      </c>
      <c r="AD38" s="22">
        <v>0</v>
      </c>
      <c r="AE38" s="22">
        <v>33582.001081676273</v>
      </c>
      <c r="AF38" s="22">
        <v>0</v>
      </c>
      <c r="AG38" s="22">
        <v>0</v>
      </c>
      <c r="AH38" s="22">
        <v>0</v>
      </c>
      <c r="AI38" s="22">
        <v>100582.55789872383</v>
      </c>
      <c r="AJ38" s="22">
        <v>0</v>
      </c>
      <c r="AK38" s="22">
        <v>0</v>
      </c>
      <c r="AL38" s="22">
        <v>9336.9609943851374</v>
      </c>
      <c r="AM38" s="22">
        <v>131134.91341295556</v>
      </c>
      <c r="AN38" s="22">
        <v>0</v>
      </c>
      <c r="AO38" s="22">
        <v>0</v>
      </c>
      <c r="AP38" s="22">
        <v>0</v>
      </c>
      <c r="AQ38" s="22">
        <v>3149.3317083763918</v>
      </c>
      <c r="AR38" s="22">
        <v>0</v>
      </c>
      <c r="AS38" s="22">
        <v>474688.1020279369</v>
      </c>
      <c r="AT38" s="22">
        <v>0</v>
      </c>
      <c r="AU38" s="22">
        <v>0</v>
      </c>
      <c r="AV38" s="22">
        <v>75004.886396089074</v>
      </c>
      <c r="AW38" s="22">
        <v>0</v>
      </c>
      <c r="AX38" s="22">
        <v>1092340.7447829747</v>
      </c>
      <c r="AY38" s="22">
        <v>0</v>
      </c>
      <c r="AZ38" s="22">
        <v>2262.8334337446609</v>
      </c>
      <c r="BA38" s="22">
        <v>910797.11247467797</v>
      </c>
      <c r="BB38" s="22">
        <v>0</v>
      </c>
      <c r="BC38" s="22">
        <v>30133559.342555717</v>
      </c>
      <c r="BD38" s="22">
        <v>40252909.860367879</v>
      </c>
    </row>
    <row r="39" spans="1:56" x14ac:dyDescent="0.3">
      <c r="A39" s="23" t="s">
        <v>35</v>
      </c>
      <c r="B39" s="22">
        <v>116242.7933664001</v>
      </c>
      <c r="C39" s="22">
        <v>1774.7145336039348</v>
      </c>
      <c r="D39" s="22">
        <v>1795.9754192395392</v>
      </c>
      <c r="E39" s="22">
        <v>26606.967739849799</v>
      </c>
      <c r="F39" s="22">
        <v>0</v>
      </c>
      <c r="G39" s="22">
        <v>1585.6538099276959</v>
      </c>
      <c r="H39" s="22">
        <v>0</v>
      </c>
      <c r="I39" s="22">
        <v>25557.857773325723</v>
      </c>
      <c r="J39" s="22">
        <v>163458106.07183501</v>
      </c>
      <c r="K39" s="22">
        <v>12335147.948314769</v>
      </c>
      <c r="L39" s="22">
        <v>0</v>
      </c>
      <c r="M39" s="22">
        <v>782886.89199729892</v>
      </c>
      <c r="N39" s="22">
        <v>1474.75308040811</v>
      </c>
      <c r="O39" s="22">
        <v>3281.2574084565463</v>
      </c>
      <c r="P39" s="22">
        <v>26030.699841209262</v>
      </c>
      <c r="Q39" s="22">
        <v>86864.064762221984</v>
      </c>
      <c r="R39" s="22">
        <v>63435.035383533723</v>
      </c>
      <c r="S39" s="22">
        <v>527306.61130338418</v>
      </c>
      <c r="T39" s="22">
        <v>1622.0253748680209</v>
      </c>
      <c r="U39" s="22">
        <v>39256.639708528135</v>
      </c>
      <c r="V39" s="22">
        <v>69375.392739267802</v>
      </c>
      <c r="W39" s="22">
        <v>12266.596308052494</v>
      </c>
      <c r="X39" s="22">
        <v>1065.3710342173658</v>
      </c>
      <c r="Y39" s="22">
        <v>15002.574919550951</v>
      </c>
      <c r="Z39" s="22">
        <v>638278.76210030634</v>
      </c>
      <c r="AA39" s="22">
        <v>444581.78862695931</v>
      </c>
      <c r="AB39" s="22">
        <v>848.59025552097671</v>
      </c>
      <c r="AC39" s="22">
        <v>1125.0043474635413</v>
      </c>
      <c r="AD39" s="22">
        <v>0</v>
      </c>
      <c r="AE39" s="22">
        <v>37232.184375854638</v>
      </c>
      <c r="AF39" s="22">
        <v>0</v>
      </c>
      <c r="AG39" s="22">
        <v>58283.043039788114</v>
      </c>
      <c r="AH39" s="22">
        <v>0</v>
      </c>
      <c r="AI39" s="22">
        <v>14804.751522426273</v>
      </c>
      <c r="AJ39" s="22">
        <v>1040.8770868530926</v>
      </c>
      <c r="AK39" s="22">
        <v>0</v>
      </c>
      <c r="AL39" s="22">
        <v>154632.9876864705</v>
      </c>
      <c r="AM39" s="22">
        <v>49874.025793634013</v>
      </c>
      <c r="AN39" s="22">
        <v>724388.86423065991</v>
      </c>
      <c r="AO39" s="22">
        <v>0</v>
      </c>
      <c r="AP39" s="22">
        <v>202942.63878969511</v>
      </c>
      <c r="AQ39" s="22">
        <v>877.33969467175928</v>
      </c>
      <c r="AR39" s="22">
        <v>2924.8417341954946</v>
      </c>
      <c r="AS39" s="22">
        <v>176616.39911773961</v>
      </c>
      <c r="AT39" s="22">
        <v>0.18256900611586938</v>
      </c>
      <c r="AU39" s="22">
        <v>0</v>
      </c>
      <c r="AV39" s="22">
        <v>6718.2085428966402</v>
      </c>
      <c r="AW39" s="22">
        <v>548146.01046082855</v>
      </c>
      <c r="AX39" s="22">
        <v>134237.97058771632</v>
      </c>
      <c r="AY39" s="22">
        <v>11250.46744849003</v>
      </c>
      <c r="AZ39" s="22">
        <v>952856.22548145079</v>
      </c>
      <c r="BA39" s="22">
        <v>693653.93463580171</v>
      </c>
      <c r="BB39" s="22">
        <v>19183.891212704504</v>
      </c>
      <c r="BC39" s="22">
        <v>20094157.968680628</v>
      </c>
      <c r="BD39" s="22">
        <v>202565342.85467488</v>
      </c>
    </row>
    <row r="40" spans="1:56" x14ac:dyDescent="0.3">
      <c r="A40" s="23" t="s">
        <v>361</v>
      </c>
      <c r="B40" s="22">
        <v>312514611.31940991</v>
      </c>
      <c r="C40" s="22">
        <v>814905521.84912717</v>
      </c>
      <c r="D40" s="22">
        <v>236515157.63267875</v>
      </c>
      <c r="E40" s="22">
        <v>931550.22110765846</v>
      </c>
      <c r="F40" s="22">
        <v>0</v>
      </c>
      <c r="G40" s="22">
        <v>10444349.106351251</v>
      </c>
      <c r="H40" s="22">
        <v>56359738.057498224</v>
      </c>
      <c r="I40" s="22">
        <v>5216240212.3413324</v>
      </c>
      <c r="J40" s="22">
        <v>60382646464.701576</v>
      </c>
      <c r="K40" s="22">
        <v>840862929.34783423</v>
      </c>
      <c r="L40" s="22">
        <v>26290060.206462834</v>
      </c>
      <c r="M40" s="22">
        <v>28301620.723363549</v>
      </c>
      <c r="N40" s="22">
        <v>2792650835.4554214</v>
      </c>
      <c r="O40" s="22">
        <v>1943192.3768168588</v>
      </c>
      <c r="P40" s="22">
        <v>4864648.628803337</v>
      </c>
      <c r="Q40" s="22">
        <v>4952948.9905331964</v>
      </c>
      <c r="R40" s="22">
        <v>2288790358.5728211</v>
      </c>
      <c r="S40" s="22">
        <v>8476813474.4752617</v>
      </c>
      <c r="T40" s="22">
        <v>4241016.2555490825</v>
      </c>
      <c r="U40" s="22">
        <v>30782330.040932324</v>
      </c>
      <c r="V40" s="22">
        <v>2699431952.3128872</v>
      </c>
      <c r="W40" s="22">
        <v>59559382.066633359</v>
      </c>
      <c r="X40" s="22">
        <v>0</v>
      </c>
      <c r="Y40" s="22">
        <v>2185912711.3186245</v>
      </c>
      <c r="Z40" s="22">
        <v>25505373866.302483</v>
      </c>
      <c r="AA40" s="22">
        <v>0</v>
      </c>
      <c r="AB40" s="22">
        <v>0</v>
      </c>
      <c r="AC40" s="22">
        <v>227644.38924309053</v>
      </c>
      <c r="AD40" s="22">
        <v>94017004.362365812</v>
      </c>
      <c r="AE40" s="22">
        <v>11260056017.959225</v>
      </c>
      <c r="AF40" s="22">
        <v>10514058.753134077</v>
      </c>
      <c r="AG40" s="22">
        <v>2962636748.7694812</v>
      </c>
      <c r="AH40" s="22">
        <v>16809220.615300015</v>
      </c>
      <c r="AI40" s="22">
        <v>4259831710.5012226</v>
      </c>
      <c r="AJ40" s="22">
        <v>14177246.455739588</v>
      </c>
      <c r="AK40" s="22">
        <v>339733.25095161732</v>
      </c>
      <c r="AL40" s="22">
        <v>0</v>
      </c>
      <c r="AM40" s="22">
        <v>4939339.1172902379</v>
      </c>
      <c r="AN40" s="22">
        <v>100747761.86177367</v>
      </c>
      <c r="AO40" s="22">
        <v>250487149.13606197</v>
      </c>
      <c r="AP40" s="22">
        <v>4406738971.2592068</v>
      </c>
      <c r="AQ40" s="22">
        <v>74108460.530973032</v>
      </c>
      <c r="AR40" s="22">
        <v>3646806.2676676614</v>
      </c>
      <c r="AS40" s="22">
        <v>5078095361.2082386</v>
      </c>
      <c r="AT40" s="22">
        <v>18363925.048858337</v>
      </c>
      <c r="AU40" s="22">
        <v>179541082.55939978</v>
      </c>
      <c r="AV40" s="22">
        <v>568330093.34816682</v>
      </c>
      <c r="AW40" s="22">
        <v>0</v>
      </c>
      <c r="AX40" s="22">
        <v>36468899.458082899</v>
      </c>
      <c r="AY40" s="22">
        <v>2851895579.9653163</v>
      </c>
      <c r="AZ40" s="22">
        <v>1701968663.4932604</v>
      </c>
      <c r="BA40" s="22">
        <v>3336184376.1957994</v>
      </c>
      <c r="BB40" s="22">
        <v>459844156.69189495</v>
      </c>
      <c r="BC40" s="22">
        <v>2738412353.7587848</v>
      </c>
      <c r="BD40" s="22">
        <v>152409711297.26089</v>
      </c>
    </row>
    <row r="41" spans="1:56" x14ac:dyDescent="0.3">
      <c r="A41" s="23" t="s">
        <v>36</v>
      </c>
      <c r="B41" s="22">
        <v>10815417.133694503</v>
      </c>
      <c r="C41" s="22">
        <v>20338.346685734214</v>
      </c>
      <c r="D41" s="22">
        <v>190254.15087551938</v>
      </c>
      <c r="E41" s="22">
        <v>2595321.080750511</v>
      </c>
      <c r="F41" s="22">
        <v>17182.068073632607</v>
      </c>
      <c r="G41" s="22">
        <v>3007.2110187656513</v>
      </c>
      <c r="H41" s="22">
        <v>12242394.830567276</v>
      </c>
      <c r="I41" s="22">
        <v>30269963.755863894</v>
      </c>
      <c r="J41" s="22">
        <v>1567899910.9437695</v>
      </c>
      <c r="K41" s="22">
        <v>23724425.975480966</v>
      </c>
      <c r="L41" s="22">
        <v>0</v>
      </c>
      <c r="M41" s="22">
        <v>0</v>
      </c>
      <c r="N41" s="22">
        <v>2796.886486568013</v>
      </c>
      <c r="O41" s="22">
        <v>6222.9430991414802</v>
      </c>
      <c r="P41" s="22">
        <v>0</v>
      </c>
      <c r="Q41" s="22">
        <v>11603.067386964378</v>
      </c>
      <c r="R41" s="22">
        <v>400119924.65673852</v>
      </c>
      <c r="S41" s="22">
        <v>22543414.378760755</v>
      </c>
      <c r="T41" s="22">
        <v>0</v>
      </c>
      <c r="U41" s="22">
        <v>4090.8188873968556</v>
      </c>
      <c r="V41" s="22">
        <v>63971610.895215727</v>
      </c>
      <c r="W41" s="22">
        <v>23263.743541856464</v>
      </c>
      <c r="X41" s="22">
        <v>2020.4886420436947</v>
      </c>
      <c r="Y41" s="22">
        <v>89952.269081408289</v>
      </c>
      <c r="Z41" s="22">
        <v>36067768012.33387</v>
      </c>
      <c r="AA41" s="22">
        <v>0</v>
      </c>
      <c r="AB41" s="22">
        <v>1609.3613567114028</v>
      </c>
      <c r="AC41" s="22">
        <v>2133.5839189298772</v>
      </c>
      <c r="AD41" s="22">
        <v>0</v>
      </c>
      <c r="AE41" s="22">
        <v>27329469.198988885</v>
      </c>
      <c r="AF41" s="22">
        <v>0</v>
      </c>
      <c r="AG41" s="22">
        <v>75549421.185777292</v>
      </c>
      <c r="AH41" s="22">
        <v>0</v>
      </c>
      <c r="AI41" s="22">
        <v>1964353764.7214692</v>
      </c>
      <c r="AJ41" s="22">
        <v>51842.854623764397</v>
      </c>
      <c r="AK41" s="22">
        <v>537.46792358543803</v>
      </c>
      <c r="AL41" s="22">
        <v>437596.26280375564</v>
      </c>
      <c r="AM41" s="22">
        <v>0</v>
      </c>
      <c r="AN41" s="22">
        <v>39227229.36392983</v>
      </c>
      <c r="AO41" s="22">
        <v>0</v>
      </c>
      <c r="AP41" s="22">
        <v>326955879.85725182</v>
      </c>
      <c r="AQ41" s="22">
        <v>1663.8850047209942</v>
      </c>
      <c r="AR41" s="22">
        <v>815882.62385620619</v>
      </c>
      <c r="AS41" s="22">
        <v>4516131.0188460667</v>
      </c>
      <c r="AT41" s="22">
        <v>15867.474675141582</v>
      </c>
      <c r="AU41" s="22">
        <v>0</v>
      </c>
      <c r="AV41" s="22">
        <v>2941672.2356664683</v>
      </c>
      <c r="AW41" s="22">
        <v>85839.945784476076</v>
      </c>
      <c r="AX41" s="22">
        <v>254583.88316585158</v>
      </c>
      <c r="AY41" s="22">
        <v>14173301.968516409</v>
      </c>
      <c r="AZ41" s="22">
        <v>4511119.379058768</v>
      </c>
      <c r="BA41" s="22">
        <v>8689757019.4305954</v>
      </c>
      <c r="BB41" s="22">
        <v>36383.784434074776</v>
      </c>
      <c r="BC41" s="22">
        <v>191897014.53004926</v>
      </c>
      <c r="BD41" s="22">
        <v>49545237091.996178</v>
      </c>
    </row>
    <row r="42" spans="1:56" x14ac:dyDescent="0.3">
      <c r="A42" s="23" t="s">
        <v>37</v>
      </c>
      <c r="B42" s="22">
        <v>621.71539729483732</v>
      </c>
      <c r="C42" s="22">
        <v>172339.68701775806</v>
      </c>
      <c r="D42" s="22">
        <v>166796.61974046961</v>
      </c>
      <c r="E42" s="22">
        <v>1240.8681987725729</v>
      </c>
      <c r="F42" s="22">
        <v>0</v>
      </c>
      <c r="G42" s="22">
        <v>746209.06886450481</v>
      </c>
      <c r="H42" s="22">
        <v>1.8078314721421011E-2</v>
      </c>
      <c r="I42" s="22">
        <v>7935.785202182873</v>
      </c>
      <c r="J42" s="22">
        <v>4671021.0928486558</v>
      </c>
      <c r="K42" s="22">
        <v>345634.36643542798</v>
      </c>
      <c r="L42" s="22">
        <v>2770816.0771434777</v>
      </c>
      <c r="M42" s="22">
        <v>179192.68813387744</v>
      </c>
      <c r="N42" s="22">
        <v>1317330336.6881151</v>
      </c>
      <c r="O42" s="22">
        <v>366842.35354805249</v>
      </c>
      <c r="P42" s="22">
        <v>1186047.357348203</v>
      </c>
      <c r="Q42" s="22">
        <v>201017443.99805108</v>
      </c>
      <c r="R42" s="22">
        <v>1969937.5064594029</v>
      </c>
      <c r="S42" s="22">
        <v>11680611107.847944</v>
      </c>
      <c r="T42" s="22">
        <v>740670.2675559877</v>
      </c>
      <c r="U42" s="22">
        <v>1502438.6230012719</v>
      </c>
      <c r="V42" s="22">
        <v>403048.68811651564</v>
      </c>
      <c r="W42" s="22">
        <v>343.68111271615766</v>
      </c>
      <c r="X42" s="22">
        <v>9379.0568461389576</v>
      </c>
      <c r="Y42" s="22">
        <v>20415912.821233276</v>
      </c>
      <c r="Z42" s="22">
        <v>578084.8542212355</v>
      </c>
      <c r="AA42" s="22">
        <v>0</v>
      </c>
      <c r="AB42" s="22">
        <v>840231.60256593581</v>
      </c>
      <c r="AC42" s="22">
        <v>248733.34910746454</v>
      </c>
      <c r="AD42" s="22">
        <v>1292.546308635172</v>
      </c>
      <c r="AE42" s="22">
        <v>46967.191901455408</v>
      </c>
      <c r="AF42" s="22">
        <v>1215.5593646692701</v>
      </c>
      <c r="AG42" s="22">
        <v>171618.62232660147</v>
      </c>
      <c r="AH42" s="22">
        <v>0</v>
      </c>
      <c r="AI42" s="22">
        <v>394946.55355663423</v>
      </c>
      <c r="AJ42" s="22">
        <v>38.876008802215502</v>
      </c>
      <c r="AK42" s="22">
        <v>498227.65201300825</v>
      </c>
      <c r="AL42" s="22">
        <v>35907.14143495803</v>
      </c>
      <c r="AM42" s="22">
        <v>1397.4862943753135</v>
      </c>
      <c r="AN42" s="22">
        <v>0</v>
      </c>
      <c r="AO42" s="22">
        <v>110517.44501557043</v>
      </c>
      <c r="AP42" s="22">
        <v>638373.36355700879</v>
      </c>
      <c r="AQ42" s="22">
        <v>1187006.0819465485</v>
      </c>
      <c r="AR42" s="22">
        <v>7531676.2155083604</v>
      </c>
      <c r="AS42" s="22">
        <v>16277.77160251635</v>
      </c>
      <c r="AT42" s="22">
        <v>1647269271.3200879</v>
      </c>
      <c r="AU42" s="22">
        <v>609545.79779947922</v>
      </c>
      <c r="AV42" s="22">
        <v>684185.60385796649</v>
      </c>
      <c r="AW42" s="22">
        <v>709424.11874595145</v>
      </c>
      <c r="AX42" s="22">
        <v>27660.913348540849</v>
      </c>
      <c r="AY42" s="22">
        <v>2091145.9645430408</v>
      </c>
      <c r="AZ42" s="22">
        <v>626168.26625602925</v>
      </c>
      <c r="BA42" s="22">
        <v>1711166.6904334654</v>
      </c>
      <c r="BB42" s="22">
        <v>182137.53807601042</v>
      </c>
      <c r="BC42" s="22">
        <v>191026313.87933034</v>
      </c>
      <c r="BD42" s="22">
        <v>15091854849.281605</v>
      </c>
    </row>
    <row r="43" spans="1:56" x14ac:dyDescent="0.3">
      <c r="A43" s="23" t="s">
        <v>38</v>
      </c>
      <c r="B43" s="22">
        <v>3093720.8821549835</v>
      </c>
      <c r="C43" s="22">
        <v>37.840354784286575</v>
      </c>
      <c r="D43" s="22">
        <v>14239051.317833081</v>
      </c>
      <c r="E43" s="22">
        <v>65991664.755282812</v>
      </c>
      <c r="F43" s="22">
        <v>0</v>
      </c>
      <c r="G43" s="22">
        <v>618036.1042834915</v>
      </c>
      <c r="H43" s="22">
        <v>0</v>
      </c>
      <c r="I43" s="22">
        <v>30730.34335931822</v>
      </c>
      <c r="J43" s="22">
        <v>195924.16082688983</v>
      </c>
      <c r="K43" s="22">
        <v>336.13204338239626</v>
      </c>
      <c r="L43" s="22">
        <v>0</v>
      </c>
      <c r="M43" s="22">
        <v>2473589.6666634567</v>
      </c>
      <c r="N43" s="22">
        <v>19006595.680963159</v>
      </c>
      <c r="O43" s="22">
        <v>16697535.462986996</v>
      </c>
      <c r="P43" s="22">
        <v>0</v>
      </c>
      <c r="Q43" s="22">
        <v>0</v>
      </c>
      <c r="R43" s="22">
        <v>89452415.448344335</v>
      </c>
      <c r="S43" s="22">
        <v>63522124.259502515</v>
      </c>
      <c r="T43" s="22">
        <v>111454489.22045821</v>
      </c>
      <c r="U43" s="22">
        <v>27855.440779228302</v>
      </c>
      <c r="V43" s="22">
        <v>181621.31718441041</v>
      </c>
      <c r="W43" s="22">
        <v>0</v>
      </c>
      <c r="X43" s="22">
        <v>1011027.1179664718</v>
      </c>
      <c r="Y43" s="22">
        <v>20073888.266126972</v>
      </c>
      <c r="Z43" s="22">
        <v>803528.84980336414</v>
      </c>
      <c r="AA43" s="22">
        <v>0</v>
      </c>
      <c r="AB43" s="22">
        <v>0</v>
      </c>
      <c r="AC43" s="22">
        <v>0</v>
      </c>
      <c r="AD43" s="22">
        <v>5898384.7350238711</v>
      </c>
      <c r="AE43" s="22">
        <v>100.81192916271563</v>
      </c>
      <c r="AF43" s="22">
        <v>0</v>
      </c>
      <c r="AG43" s="22">
        <v>28775.662861308254</v>
      </c>
      <c r="AH43" s="22">
        <v>0</v>
      </c>
      <c r="AI43" s="22">
        <v>18325201.940118693</v>
      </c>
      <c r="AJ43" s="22">
        <v>50.708478666609203</v>
      </c>
      <c r="AK43" s="22">
        <v>0</v>
      </c>
      <c r="AL43" s="22">
        <v>44.746663265503692</v>
      </c>
      <c r="AM43" s="22">
        <v>0</v>
      </c>
      <c r="AN43" s="22">
        <v>118.39511044383114</v>
      </c>
      <c r="AO43" s="22">
        <v>0</v>
      </c>
      <c r="AP43" s="22">
        <v>1106.2661910615309</v>
      </c>
      <c r="AQ43" s="22">
        <v>6656919.5482570678</v>
      </c>
      <c r="AR43" s="22">
        <v>0</v>
      </c>
      <c r="AS43" s="22">
        <v>11272.729590635163</v>
      </c>
      <c r="AT43" s="22">
        <v>16.134289101510056</v>
      </c>
      <c r="AU43" s="22">
        <v>375922.72816476063</v>
      </c>
      <c r="AV43" s="22">
        <v>120892589.25972441</v>
      </c>
      <c r="AW43" s="22">
        <v>83.966199807812274</v>
      </c>
      <c r="AX43" s="22">
        <v>0</v>
      </c>
      <c r="AY43" s="22">
        <v>8.2873979332100891</v>
      </c>
      <c r="AZ43" s="22">
        <v>145895931.77585807</v>
      </c>
      <c r="BA43" s="22">
        <v>8834754.0139677338</v>
      </c>
      <c r="BB43" s="22">
        <v>0</v>
      </c>
      <c r="BC43" s="22">
        <v>132603091.42624579</v>
      </c>
      <c r="BD43" s="22">
        <v>848398545.40298963</v>
      </c>
    </row>
    <row r="44" spans="1:56" x14ac:dyDescent="0.3">
      <c r="A44" s="23" t="s">
        <v>39</v>
      </c>
      <c r="B44" s="22">
        <v>712606004.30785286</v>
      </c>
      <c r="C44" s="22">
        <v>146146982.20748335</v>
      </c>
      <c r="D44" s="22">
        <v>369007666.25288379</v>
      </c>
      <c r="E44" s="22">
        <v>29536566.925887764</v>
      </c>
      <c r="F44" s="22">
        <v>0</v>
      </c>
      <c r="G44" s="22">
        <v>604993.49725769728</v>
      </c>
      <c r="H44" s="22">
        <v>1835772.1763164522</v>
      </c>
      <c r="I44" s="22">
        <v>219166779.49892744</v>
      </c>
      <c r="J44" s="22">
        <v>12590891553.89072</v>
      </c>
      <c r="K44" s="22">
        <v>877816790.18829978</v>
      </c>
      <c r="L44" s="22">
        <v>3314625.035318987</v>
      </c>
      <c r="M44" s="22">
        <v>21841011.393441178</v>
      </c>
      <c r="N44" s="22">
        <v>481436.84232777683</v>
      </c>
      <c r="O44" s="22">
        <v>268962.5282795133</v>
      </c>
      <c r="P44" s="22">
        <v>21263537.178980544</v>
      </c>
      <c r="Q44" s="22">
        <v>609325.31444638828</v>
      </c>
      <c r="R44" s="22">
        <v>460074529.15417725</v>
      </c>
      <c r="S44" s="22">
        <v>1609820300.945596</v>
      </c>
      <c r="T44" s="22">
        <v>101416200.0840226</v>
      </c>
      <c r="U44" s="22">
        <v>20290815.709699187</v>
      </c>
      <c r="V44" s="22">
        <v>1219626005.747611</v>
      </c>
      <c r="W44" s="22">
        <v>6001600.3354903897</v>
      </c>
      <c r="X44" s="22">
        <v>77070.62875445078</v>
      </c>
      <c r="Y44" s="22">
        <v>300693318.34199655</v>
      </c>
      <c r="Z44" s="22">
        <v>13603310448.126205</v>
      </c>
      <c r="AA44" s="22">
        <v>0</v>
      </c>
      <c r="AB44" s="22">
        <v>116159.19314996348</v>
      </c>
      <c r="AC44" s="22">
        <v>119637.57399657817</v>
      </c>
      <c r="AD44" s="22">
        <v>17334.152132052524</v>
      </c>
      <c r="AE44" s="22">
        <v>947271719.32784474</v>
      </c>
      <c r="AF44" s="22">
        <v>125880522.66815422</v>
      </c>
      <c r="AG44" s="22">
        <v>1602411136.8872845</v>
      </c>
      <c r="AH44" s="22">
        <v>65565.044126713838</v>
      </c>
      <c r="AI44" s="22">
        <v>2954498196.3572974</v>
      </c>
      <c r="AJ44" s="22">
        <v>138003518.4733482</v>
      </c>
      <c r="AK44" s="22">
        <v>20531.056993604765</v>
      </c>
      <c r="AL44" s="22">
        <v>114731582.73668221</v>
      </c>
      <c r="AM44" s="22">
        <v>40781145.698549055</v>
      </c>
      <c r="AN44" s="22">
        <v>227923.29454837547</v>
      </c>
      <c r="AO44" s="22">
        <v>14138029.881409245</v>
      </c>
      <c r="AP44" s="22">
        <v>0</v>
      </c>
      <c r="AQ44" s="22">
        <v>3775351.3076166306</v>
      </c>
      <c r="AR44" s="22">
        <v>398490.15851616493</v>
      </c>
      <c r="AS44" s="22">
        <v>194635605.53874645</v>
      </c>
      <c r="AT44" s="22">
        <v>154670.04866668294</v>
      </c>
      <c r="AU44" s="22">
        <v>615.21942385148452</v>
      </c>
      <c r="AV44" s="22">
        <v>12661638.660434058</v>
      </c>
      <c r="AW44" s="22">
        <v>715209.51431885187</v>
      </c>
      <c r="AX44" s="22">
        <v>173535378.96610361</v>
      </c>
      <c r="AY44" s="22">
        <v>170880697.69037148</v>
      </c>
      <c r="AZ44" s="22">
        <v>675095000.83484936</v>
      </c>
      <c r="BA44" s="22">
        <v>9422241917.9390392</v>
      </c>
      <c r="BB44" s="22">
        <v>93107319.051126391</v>
      </c>
      <c r="BC44" s="22">
        <v>389125903.46846783</v>
      </c>
      <c r="BD44" s="22">
        <v>49391313097.055168</v>
      </c>
    </row>
    <row r="45" spans="1:56" x14ac:dyDescent="0.3">
      <c r="A45" s="23" t="s">
        <v>40</v>
      </c>
      <c r="B45" s="22">
        <v>9048.4257268534875</v>
      </c>
      <c r="C45" s="22">
        <v>761.2004340197592</v>
      </c>
      <c r="D45" s="22">
        <v>3136.7106048189157</v>
      </c>
      <c r="E45" s="22">
        <v>11650.082546343032</v>
      </c>
      <c r="F45" s="22">
        <v>0</v>
      </c>
      <c r="G45" s="22">
        <v>1148657.6569465324</v>
      </c>
      <c r="H45" s="22">
        <v>0.10568860914061515</v>
      </c>
      <c r="I45" s="22">
        <v>21908.985865374765</v>
      </c>
      <c r="J45" s="22">
        <v>70016588.142884567</v>
      </c>
      <c r="K45" s="22">
        <v>5277327.8244562047</v>
      </c>
      <c r="L45" s="22">
        <v>0</v>
      </c>
      <c r="M45" s="22">
        <v>0</v>
      </c>
      <c r="N45" s="22">
        <v>680.13367216073345</v>
      </c>
      <c r="O45" s="22">
        <v>1403.9626348173367</v>
      </c>
      <c r="P45" s="22">
        <v>1.3958466255912483E-2</v>
      </c>
      <c r="Q45" s="22">
        <v>2624.8444496260818</v>
      </c>
      <c r="R45" s="22">
        <v>299239.69891634345</v>
      </c>
      <c r="S45" s="22">
        <v>7792060.2635234036</v>
      </c>
      <c r="T45" s="22">
        <v>74638.656041796654</v>
      </c>
      <c r="U45" s="22">
        <v>293148.70746814134</v>
      </c>
      <c r="V45" s="22">
        <v>31994.638084641389</v>
      </c>
      <c r="W45" s="22">
        <v>5248.3456416606832</v>
      </c>
      <c r="X45" s="22">
        <v>61908.480561691111</v>
      </c>
      <c r="Y45" s="22">
        <v>41694115.653356388</v>
      </c>
      <c r="Z45" s="22">
        <v>327599.1379962411</v>
      </c>
      <c r="AA45" s="22">
        <v>0</v>
      </c>
      <c r="AB45" s="22">
        <v>365.40675825679608</v>
      </c>
      <c r="AC45" s="22">
        <v>481.30402011313623</v>
      </c>
      <c r="AD45" s="22">
        <v>0.73249683738448235</v>
      </c>
      <c r="AE45" s="22">
        <v>15942.642059271198</v>
      </c>
      <c r="AF45" s="22">
        <v>0</v>
      </c>
      <c r="AG45" s="22">
        <v>83796.27384226599</v>
      </c>
      <c r="AH45" s="22">
        <v>0</v>
      </c>
      <c r="AI45" s="22">
        <v>1336605.7357033428</v>
      </c>
      <c r="AJ45" s="22">
        <v>450.59141955450116</v>
      </c>
      <c r="AK45" s="22">
        <v>121.26081369574112</v>
      </c>
      <c r="AL45" s="22">
        <v>66416.776151837432</v>
      </c>
      <c r="AM45" s="22">
        <v>21339.718396863638</v>
      </c>
      <c r="AN45" s="22">
        <v>61394.997864350946</v>
      </c>
      <c r="AO45" s="22">
        <v>57.726122346341803</v>
      </c>
      <c r="AP45" s="22">
        <v>111436.74986972036</v>
      </c>
      <c r="AQ45" s="22">
        <v>0</v>
      </c>
      <c r="AR45" s="22">
        <v>1254.4788165019709</v>
      </c>
      <c r="AS45" s="22">
        <v>321141.16376417893</v>
      </c>
      <c r="AT45" s="22">
        <v>54778.409368001499</v>
      </c>
      <c r="AU45" s="22">
        <v>85.686625659286932</v>
      </c>
      <c r="AV45" s="22">
        <v>159104.78606070098</v>
      </c>
      <c r="AW45" s="22">
        <v>746.07086758501146</v>
      </c>
      <c r="AX45" s="22">
        <v>57430.579905581821</v>
      </c>
      <c r="AY45" s="22">
        <v>118138.82873851943</v>
      </c>
      <c r="AZ45" s="22">
        <v>82158.32987489026</v>
      </c>
      <c r="BA45" s="22">
        <v>1207462.7629718045</v>
      </c>
      <c r="BB45" s="22">
        <v>8207.3824205820874</v>
      </c>
      <c r="BC45" s="22">
        <v>1547304.882614807</v>
      </c>
      <c r="BD45" s="22">
        <v>132329964.94900598</v>
      </c>
    </row>
    <row r="46" spans="1:56" x14ac:dyDescent="0.3">
      <c r="A46" s="23" t="s">
        <v>41</v>
      </c>
      <c r="B46" s="22">
        <v>1195.5651870530146</v>
      </c>
      <c r="C46" s="22">
        <v>42804.022450594879</v>
      </c>
      <c r="D46" s="22">
        <v>544.24480917776725</v>
      </c>
      <c r="E46" s="22">
        <v>2175.6072240959375</v>
      </c>
      <c r="F46" s="22">
        <v>0</v>
      </c>
      <c r="G46" s="22">
        <v>172768.95090654588</v>
      </c>
      <c r="H46" s="22">
        <v>2.589747126672919E-3</v>
      </c>
      <c r="I46" s="22">
        <v>3062.0641096587256</v>
      </c>
      <c r="J46" s="22">
        <v>4477748.8169867182</v>
      </c>
      <c r="K46" s="22">
        <v>112531.49436239783</v>
      </c>
      <c r="L46" s="22">
        <v>0</v>
      </c>
      <c r="M46" s="22">
        <v>0</v>
      </c>
      <c r="N46" s="22">
        <v>25269.461121023924</v>
      </c>
      <c r="O46" s="22">
        <v>919.63135086365742</v>
      </c>
      <c r="P46" s="22">
        <v>43359.52171953785</v>
      </c>
      <c r="Q46" s="22">
        <v>77246.9422587749</v>
      </c>
      <c r="R46" s="22">
        <v>179505.35742552139</v>
      </c>
      <c r="S46" s="22">
        <v>1039746.3751986416</v>
      </c>
      <c r="T46" s="22">
        <v>8.8973040282773933E-6</v>
      </c>
      <c r="U46" s="22">
        <v>1102.6669438057463</v>
      </c>
      <c r="V46" s="22">
        <v>4108538.7801048085</v>
      </c>
      <c r="W46" s="22">
        <v>183.41647979409473</v>
      </c>
      <c r="X46" s="22">
        <v>6842697.0666156719</v>
      </c>
      <c r="Y46" s="22">
        <v>11137.858225965099</v>
      </c>
      <c r="Z46" s="22">
        <v>73659.515305890163</v>
      </c>
      <c r="AA46" s="22">
        <v>0</v>
      </c>
      <c r="AB46" s="22">
        <v>278237.47580488282</v>
      </c>
      <c r="AC46" s="22">
        <v>62457.422265217574</v>
      </c>
      <c r="AD46" s="22">
        <v>1.7948779866992039E-2</v>
      </c>
      <c r="AE46" s="22">
        <v>76152.933973104606</v>
      </c>
      <c r="AF46" s="22">
        <v>3893.3018080701936</v>
      </c>
      <c r="AG46" s="22">
        <v>3002.2469518033545</v>
      </c>
      <c r="AH46" s="22">
        <v>10382.326795241859</v>
      </c>
      <c r="AI46" s="22">
        <v>50808.656476980417</v>
      </c>
      <c r="AJ46" s="22">
        <v>8145.7078905830613</v>
      </c>
      <c r="AK46" s="22">
        <v>3601.9251738833354</v>
      </c>
      <c r="AL46" s="22">
        <v>1293193.9651744731</v>
      </c>
      <c r="AM46" s="22">
        <v>449.34844191274271</v>
      </c>
      <c r="AN46" s="22">
        <v>2181.5611361338952</v>
      </c>
      <c r="AO46" s="22">
        <v>40354.60462727429</v>
      </c>
      <c r="AP46" s="22">
        <v>11555077.174731517</v>
      </c>
      <c r="AQ46" s="22">
        <v>1063.0572250572538</v>
      </c>
      <c r="AR46" s="22">
        <v>0</v>
      </c>
      <c r="AS46" s="22">
        <v>1612.3311946759304</v>
      </c>
      <c r="AT46" s="22">
        <v>1.3878230904051381</v>
      </c>
      <c r="AU46" s="22">
        <v>2463.5937591395327</v>
      </c>
      <c r="AV46" s="22">
        <v>16950.956534143843</v>
      </c>
      <c r="AW46" s="22">
        <v>5337.7675257116571</v>
      </c>
      <c r="AX46" s="22">
        <v>2132.8284744055622</v>
      </c>
      <c r="AY46" s="22">
        <v>45555.645048980135</v>
      </c>
      <c r="AZ46" s="22">
        <v>10287.659918911762</v>
      </c>
      <c r="BA46" s="22">
        <v>765389.77629479312</v>
      </c>
      <c r="BB46" s="22">
        <v>708277.46358324715</v>
      </c>
      <c r="BC46" s="22">
        <v>22270858.893408101</v>
      </c>
      <c r="BD46" s="22">
        <v>54434067.391375296</v>
      </c>
    </row>
    <row r="47" spans="1:56" x14ac:dyDescent="0.3">
      <c r="A47" s="23" t="s">
        <v>42</v>
      </c>
      <c r="B47" s="22">
        <v>239060.53013422142</v>
      </c>
      <c r="C47" s="22">
        <v>3085393.9176092539</v>
      </c>
      <c r="D47" s="22">
        <v>205666.34146216541</v>
      </c>
      <c r="E47" s="22">
        <v>170063.35506486794</v>
      </c>
      <c r="F47" s="22">
        <v>202704.43373191016</v>
      </c>
      <c r="G47" s="22">
        <v>3366.8832141433618</v>
      </c>
      <c r="H47" s="22">
        <v>686188.67044213368</v>
      </c>
      <c r="I47" s="22">
        <v>184315.07268950829</v>
      </c>
      <c r="J47" s="22">
        <v>378140032.88795608</v>
      </c>
      <c r="K47" s="22">
        <v>26230271.074678209</v>
      </c>
      <c r="L47" s="22">
        <v>0</v>
      </c>
      <c r="M47" s="22">
        <v>0</v>
      </c>
      <c r="N47" s="22">
        <v>3131.4031854523755</v>
      </c>
      <c r="O47" s="22">
        <v>6967.2272854562452</v>
      </c>
      <c r="P47" s="22">
        <v>0</v>
      </c>
      <c r="Q47" s="22">
        <v>12990.83189505599</v>
      </c>
      <c r="R47" s="22">
        <v>184457.5844721866</v>
      </c>
      <c r="S47" s="22">
        <v>891432.66145552276</v>
      </c>
      <c r="T47" s="22">
        <v>0</v>
      </c>
      <c r="U47" s="22">
        <v>1302.7080275972266</v>
      </c>
      <c r="V47" s="22">
        <v>49321228.340750799</v>
      </c>
      <c r="W47" s="22">
        <v>101862837.24767812</v>
      </c>
      <c r="X47" s="22">
        <v>864231.48717971949</v>
      </c>
      <c r="Y47" s="22">
        <v>32120.218685999156</v>
      </c>
      <c r="Z47" s="22">
        <v>10585041.891419886</v>
      </c>
      <c r="AA47" s="22">
        <v>0</v>
      </c>
      <c r="AB47" s="22">
        <v>1801.846196888011</v>
      </c>
      <c r="AC47" s="22">
        <v>2388.7674784989931</v>
      </c>
      <c r="AD47" s="22">
        <v>0</v>
      </c>
      <c r="AE47" s="22">
        <v>364317143.63479376</v>
      </c>
      <c r="AF47" s="22">
        <v>0</v>
      </c>
      <c r="AG47" s="22">
        <v>245529.82182516818</v>
      </c>
      <c r="AH47" s="22">
        <v>60537.390831569675</v>
      </c>
      <c r="AI47" s="22">
        <v>15101878.045622496</v>
      </c>
      <c r="AJ47" s="22">
        <v>2424.7286908335363</v>
      </c>
      <c r="AK47" s="22">
        <v>601.75083117481688</v>
      </c>
      <c r="AL47" s="22">
        <v>35054251.095336974</v>
      </c>
      <c r="AM47" s="22">
        <v>15084986.554791197</v>
      </c>
      <c r="AN47" s="22">
        <v>4478.6572018479183</v>
      </c>
      <c r="AO47" s="22">
        <v>0</v>
      </c>
      <c r="AP47" s="22">
        <v>31300813.993349675</v>
      </c>
      <c r="AQ47" s="22">
        <v>1862.8910501130786</v>
      </c>
      <c r="AR47" s="22">
        <v>6210.4353908989833</v>
      </c>
      <c r="AS47" s="22">
        <v>0</v>
      </c>
      <c r="AT47" s="22">
        <v>68.665983533966511</v>
      </c>
      <c r="AU47" s="22">
        <v>0</v>
      </c>
      <c r="AV47" s="22">
        <v>26868.618590843715</v>
      </c>
      <c r="AW47" s="22">
        <v>4009.8380005495674</v>
      </c>
      <c r="AX47" s="22">
        <v>32861943.019427437</v>
      </c>
      <c r="AY47" s="22">
        <v>108897.62425179011</v>
      </c>
      <c r="AZ47" s="22">
        <v>313008.78789793194</v>
      </c>
      <c r="BA47" s="22">
        <v>38860511.493111737</v>
      </c>
      <c r="BB47" s="22">
        <v>253902.59047984908</v>
      </c>
      <c r="BC47" s="22">
        <v>6266065.5042391783</v>
      </c>
      <c r="BD47" s="22">
        <v>1112792990.5243921</v>
      </c>
    </row>
    <row r="48" spans="1:56" x14ac:dyDescent="0.3">
      <c r="A48" s="23" t="s">
        <v>43</v>
      </c>
      <c r="B48" s="22">
        <v>180.86661536009649</v>
      </c>
      <c r="C48" s="22">
        <v>1166408.2640253233</v>
      </c>
      <c r="D48" s="22">
        <v>18897.864973389205</v>
      </c>
      <c r="E48" s="22">
        <v>106882.45768948113</v>
      </c>
      <c r="F48" s="22">
        <v>0</v>
      </c>
      <c r="G48" s="22">
        <v>20055.450145849471</v>
      </c>
      <c r="H48" s="22">
        <v>0</v>
      </c>
      <c r="I48" s="22">
        <v>38053.391262842371</v>
      </c>
      <c r="J48" s="22">
        <v>140464.48783930784</v>
      </c>
      <c r="K48" s="22">
        <v>9605.4231124375565</v>
      </c>
      <c r="L48" s="22">
        <v>18589.960515545637</v>
      </c>
      <c r="M48" s="22">
        <v>1623.4898132174628</v>
      </c>
      <c r="N48" s="22">
        <v>1656096495.0318537</v>
      </c>
      <c r="O48" s="22">
        <v>2.4444606285508916</v>
      </c>
      <c r="P48" s="22">
        <v>0</v>
      </c>
      <c r="Q48" s="22">
        <v>4.5578500310842154</v>
      </c>
      <c r="R48" s="22">
        <v>70314.109933810352</v>
      </c>
      <c r="S48" s="22">
        <v>50192800.50531543</v>
      </c>
      <c r="T48" s="22">
        <v>3.3636297909654531</v>
      </c>
      <c r="U48" s="22">
        <v>57222710.552385703</v>
      </c>
      <c r="V48" s="22">
        <v>234.87515084462441</v>
      </c>
      <c r="W48" s="22">
        <v>9.1383296062306307</v>
      </c>
      <c r="X48" s="22">
        <v>0.79367669882622816</v>
      </c>
      <c r="Y48" s="22">
        <v>32203011.174555097</v>
      </c>
      <c r="Z48" s="22">
        <v>6320.8813364842254</v>
      </c>
      <c r="AA48" s="22">
        <v>0</v>
      </c>
      <c r="AB48" s="22">
        <v>424625.98553643917</v>
      </c>
      <c r="AC48" s="22">
        <v>0.8381021334186598</v>
      </c>
      <c r="AD48" s="22">
        <v>0</v>
      </c>
      <c r="AE48" s="22">
        <v>152.51008710922659</v>
      </c>
      <c r="AF48" s="22">
        <v>280.51369953906232</v>
      </c>
      <c r="AG48" s="22">
        <v>35658.500543007307</v>
      </c>
      <c r="AH48" s="22">
        <v>0</v>
      </c>
      <c r="AI48" s="22">
        <v>28986.109993817325</v>
      </c>
      <c r="AJ48" s="22">
        <v>63.536331961503691</v>
      </c>
      <c r="AK48" s="22">
        <v>0.21112505086136132</v>
      </c>
      <c r="AL48" s="22">
        <v>170.58006674908646</v>
      </c>
      <c r="AM48" s="22">
        <v>37.154991902088241</v>
      </c>
      <c r="AN48" s="22">
        <v>48185180.003364816</v>
      </c>
      <c r="AO48" s="22">
        <v>44.312037683901877</v>
      </c>
      <c r="AP48" s="22">
        <v>404793.84314128803</v>
      </c>
      <c r="AQ48" s="22">
        <v>340762770.80670422</v>
      </c>
      <c r="AR48" s="22">
        <v>271245.95207565348</v>
      </c>
      <c r="AS48" s="22">
        <v>260.391535085518</v>
      </c>
      <c r="AT48" s="22">
        <v>0</v>
      </c>
      <c r="AU48" s="22">
        <v>20463.87689469742</v>
      </c>
      <c r="AV48" s="22">
        <v>128077.20548692108</v>
      </c>
      <c r="AW48" s="22">
        <v>24501.396972459996</v>
      </c>
      <c r="AX48" s="22">
        <v>100.00417312965305</v>
      </c>
      <c r="AY48" s="22">
        <v>170064.28989813069</v>
      </c>
      <c r="AZ48" s="22">
        <v>7607.8624459686816</v>
      </c>
      <c r="BA48" s="22">
        <v>10935093.572151667</v>
      </c>
      <c r="BB48" s="22">
        <v>9255.1375888508701</v>
      </c>
      <c r="BC48" s="22">
        <v>4847899.2601801846</v>
      </c>
      <c r="BD48" s="22">
        <v>2203570002.9395986</v>
      </c>
    </row>
    <row r="49" spans="1:65" x14ac:dyDescent="0.3">
      <c r="A49" s="23" t="s">
        <v>44</v>
      </c>
      <c r="B49" s="22">
        <v>508.0478879739162</v>
      </c>
      <c r="C49" s="22">
        <v>27351935.878863338</v>
      </c>
      <c r="D49" s="22">
        <v>168889197.61988077</v>
      </c>
      <c r="E49" s="22">
        <v>934.36295613350455</v>
      </c>
      <c r="F49" s="22">
        <v>0</v>
      </c>
      <c r="G49" s="22">
        <v>207138.44885426905</v>
      </c>
      <c r="H49" s="22">
        <v>0</v>
      </c>
      <c r="I49" s="22">
        <v>5135.4179819205619</v>
      </c>
      <c r="J49" s="22">
        <v>4709703.2377032116</v>
      </c>
      <c r="K49" s="22">
        <v>253224.19223030377</v>
      </c>
      <c r="L49" s="22">
        <v>77914873.869904473</v>
      </c>
      <c r="M49" s="22">
        <v>14441652.165362617</v>
      </c>
      <c r="N49" s="22">
        <v>288572.84865085914</v>
      </c>
      <c r="O49" s="22">
        <v>35939.098317893338</v>
      </c>
      <c r="P49" s="22">
        <v>1222498.5667192391</v>
      </c>
      <c r="Q49" s="22">
        <v>125.5716530715797</v>
      </c>
      <c r="R49" s="22">
        <v>176740935.14355054</v>
      </c>
      <c r="S49" s="22">
        <v>46605440.751703531</v>
      </c>
      <c r="T49" s="22">
        <v>725842.60868923785</v>
      </c>
      <c r="U49" s="22">
        <v>17178561.683716998</v>
      </c>
      <c r="V49" s="22">
        <v>2975.1100728771789</v>
      </c>
      <c r="W49" s="22">
        <v>251.76676440456922</v>
      </c>
      <c r="X49" s="22">
        <v>2332.9054761436105</v>
      </c>
      <c r="Y49" s="22">
        <v>474444798.83076078</v>
      </c>
      <c r="Z49" s="22">
        <v>12910.593124376792</v>
      </c>
      <c r="AA49" s="22">
        <v>0</v>
      </c>
      <c r="AB49" s="22">
        <v>21476.043889797693</v>
      </c>
      <c r="AC49" s="22">
        <v>122675865.45038067</v>
      </c>
      <c r="AD49" s="22">
        <v>27985747.464868803</v>
      </c>
      <c r="AE49" s="22">
        <v>779.30109025010279</v>
      </c>
      <c r="AF49" s="22">
        <v>0</v>
      </c>
      <c r="AG49" s="22">
        <v>5513.8038377522471</v>
      </c>
      <c r="AH49" s="22">
        <v>0</v>
      </c>
      <c r="AI49" s="22">
        <v>228890736.62898943</v>
      </c>
      <c r="AJ49" s="22">
        <v>59531.877950625421</v>
      </c>
      <c r="AK49" s="22">
        <v>3833.4193481311295</v>
      </c>
      <c r="AL49" s="22">
        <v>3180.4913642146189</v>
      </c>
      <c r="AM49" s="22">
        <v>1023.6435427201906</v>
      </c>
      <c r="AN49" s="22">
        <v>133660.88859274064</v>
      </c>
      <c r="AO49" s="22">
        <v>9786.7673918655764</v>
      </c>
      <c r="AP49" s="22">
        <v>4167.9804181086774</v>
      </c>
      <c r="AQ49" s="22">
        <v>21774.774836217846</v>
      </c>
      <c r="AR49" s="22">
        <v>10414802.211947918</v>
      </c>
      <c r="AS49" s="22">
        <v>395604.19209082052</v>
      </c>
      <c r="AT49" s="22">
        <v>583083.30068514706</v>
      </c>
      <c r="AU49" s="22">
        <v>0</v>
      </c>
      <c r="AV49" s="22">
        <v>4846770.9857266592</v>
      </c>
      <c r="AW49" s="22">
        <v>216085.97427730547</v>
      </c>
      <c r="AX49" s="22">
        <v>2755.1782635024033</v>
      </c>
      <c r="AY49" s="22">
        <v>2999028.2243995345</v>
      </c>
      <c r="AZ49" s="22">
        <v>12731598.052925268</v>
      </c>
      <c r="BA49" s="22">
        <v>1339978.3891638084</v>
      </c>
      <c r="BB49" s="22">
        <v>393.74135237019749</v>
      </c>
      <c r="BC49" s="22">
        <v>125324335.28899629</v>
      </c>
      <c r="BD49" s="22">
        <v>1549707002.7971549</v>
      </c>
    </row>
    <row r="50" spans="1:65" x14ac:dyDescent="0.3">
      <c r="A50" s="23" t="s">
        <v>45</v>
      </c>
      <c r="B50" s="22">
        <v>5611.4781732737247</v>
      </c>
      <c r="C50" s="22">
        <v>365826.4706827199</v>
      </c>
      <c r="D50" s="22">
        <v>12252708.511143992</v>
      </c>
      <c r="E50" s="22">
        <v>34438730.799605243</v>
      </c>
      <c r="F50" s="22">
        <v>0</v>
      </c>
      <c r="G50" s="22">
        <v>332.37272941951517</v>
      </c>
      <c r="H50" s="22">
        <v>2.6978408122735966</v>
      </c>
      <c r="I50" s="22">
        <v>226166.74978905308</v>
      </c>
      <c r="J50" s="22">
        <v>45477559.755897678</v>
      </c>
      <c r="K50" s="22">
        <v>2586100.3666021242</v>
      </c>
      <c r="L50" s="22">
        <v>0</v>
      </c>
      <c r="M50" s="22">
        <v>236623.64027644522</v>
      </c>
      <c r="N50" s="22">
        <v>1017907.8341015037</v>
      </c>
      <c r="O50" s="22">
        <v>466344.59257301298</v>
      </c>
      <c r="P50" s="22">
        <v>0.35630821758513442</v>
      </c>
      <c r="Q50" s="22">
        <v>1411273.2219562349</v>
      </c>
      <c r="R50" s="22">
        <v>222536821.20654735</v>
      </c>
      <c r="S50" s="22">
        <v>74578827.846993521</v>
      </c>
      <c r="T50" s="22">
        <v>369184.04327673418</v>
      </c>
      <c r="U50" s="22">
        <v>178.70090599575991</v>
      </c>
      <c r="V50" s="22">
        <v>76437978.7423774</v>
      </c>
      <c r="W50" s="22">
        <v>12955.279659830423</v>
      </c>
      <c r="X50" s="22">
        <v>7884807.610589738</v>
      </c>
      <c r="Y50" s="22">
        <v>72838394.956246704</v>
      </c>
      <c r="Z50" s="22">
        <v>40832485.476538174</v>
      </c>
      <c r="AA50" s="22">
        <v>0</v>
      </c>
      <c r="AB50" s="22">
        <v>238.08442290094803</v>
      </c>
      <c r="AC50" s="22">
        <v>235.79313946029291</v>
      </c>
      <c r="AD50" s="22">
        <v>18.697945585867053</v>
      </c>
      <c r="AE50" s="22">
        <v>291221.88930602965</v>
      </c>
      <c r="AF50" s="22">
        <v>8582129.6282645855</v>
      </c>
      <c r="AG50" s="22">
        <v>34489257.146033093</v>
      </c>
      <c r="AH50" s="22">
        <v>0</v>
      </c>
      <c r="AI50" s="22">
        <v>27221171.863643508</v>
      </c>
      <c r="AJ50" s="22">
        <v>255.0080674621039</v>
      </c>
      <c r="AK50" s="22">
        <v>991369.45733947516</v>
      </c>
      <c r="AL50" s="22">
        <v>53934.583621147569</v>
      </c>
      <c r="AM50" s="22">
        <v>10514.669759074091</v>
      </c>
      <c r="AN50" s="22">
        <v>50074.638663990547</v>
      </c>
      <c r="AO50" s="22">
        <v>679180841.59196186</v>
      </c>
      <c r="AP50" s="22">
        <v>196091.86911932513</v>
      </c>
      <c r="AQ50" s="22">
        <v>221627453.33602455</v>
      </c>
      <c r="AR50" s="22">
        <v>693.71300914730159</v>
      </c>
      <c r="AS50" s="22">
        <v>49691.800862441072</v>
      </c>
      <c r="AT50" s="22">
        <v>11.160699127768208</v>
      </c>
      <c r="AU50" s="22">
        <v>7298.7361091132188</v>
      </c>
      <c r="AV50" s="22">
        <v>0</v>
      </c>
      <c r="AW50" s="22">
        <v>341228.83815963229</v>
      </c>
      <c r="AX50" s="22">
        <v>777164.70008952834</v>
      </c>
      <c r="AY50" s="22">
        <v>138689.66316720113</v>
      </c>
      <c r="AZ50" s="22">
        <v>21962628.004222721</v>
      </c>
      <c r="BA50" s="22">
        <v>6334212.7930732556</v>
      </c>
      <c r="BB50" s="22">
        <v>14016.102138850765</v>
      </c>
      <c r="BC50" s="22">
        <v>764344213.35282409</v>
      </c>
      <c r="BD50" s="22">
        <v>2360641479.8324819</v>
      </c>
    </row>
    <row r="51" spans="1:65" x14ac:dyDescent="0.3">
      <c r="A51" s="23" t="s">
        <v>46</v>
      </c>
      <c r="B51" s="22">
        <v>1702838.3046913922</v>
      </c>
      <c r="C51" s="22">
        <v>16183778.866182676</v>
      </c>
      <c r="D51" s="22">
        <v>577640.98495473829</v>
      </c>
      <c r="E51" s="22">
        <v>8237664.9491372714</v>
      </c>
      <c r="F51" s="22">
        <v>0</v>
      </c>
      <c r="G51" s="22">
        <v>34099.765303606422</v>
      </c>
      <c r="H51" s="22">
        <v>10.436750152635744</v>
      </c>
      <c r="I51" s="22">
        <v>895333.89647369285</v>
      </c>
      <c r="J51" s="22">
        <v>288224876.49579495</v>
      </c>
      <c r="K51" s="22">
        <v>13393158.646434598</v>
      </c>
      <c r="L51" s="22">
        <v>337214.86867255805</v>
      </c>
      <c r="M51" s="22">
        <v>177975.07077396434</v>
      </c>
      <c r="N51" s="22">
        <v>592178.87485070352</v>
      </c>
      <c r="O51" s="22">
        <v>10364181.011251405</v>
      </c>
      <c r="P51" s="22">
        <v>10577718.260545747</v>
      </c>
      <c r="Q51" s="22">
        <v>90875486.520716503</v>
      </c>
      <c r="R51" s="22">
        <v>66136353.077793717</v>
      </c>
      <c r="S51" s="22">
        <v>373963540.33503395</v>
      </c>
      <c r="T51" s="22">
        <v>374973.65794683562</v>
      </c>
      <c r="U51" s="22">
        <v>496649.09516008879</v>
      </c>
      <c r="V51" s="22">
        <v>1610654.6049577356</v>
      </c>
      <c r="W51" s="22">
        <v>13354.006380931467</v>
      </c>
      <c r="X51" s="22">
        <v>213094.74925562963</v>
      </c>
      <c r="Y51" s="22">
        <v>244051797.93490377</v>
      </c>
      <c r="Z51" s="22">
        <v>30487716.826192591</v>
      </c>
      <c r="AA51" s="22">
        <v>0</v>
      </c>
      <c r="AB51" s="22">
        <v>591726.14140477963</v>
      </c>
      <c r="AC51" s="22">
        <v>25490435.84516722</v>
      </c>
      <c r="AD51" s="22">
        <v>11366.969873031994</v>
      </c>
      <c r="AE51" s="22">
        <v>933760.29053214774</v>
      </c>
      <c r="AF51" s="22">
        <v>7947.8881536067656</v>
      </c>
      <c r="AG51" s="22">
        <v>87322983.25845556</v>
      </c>
      <c r="AH51" s="22">
        <v>246874.24615178653</v>
      </c>
      <c r="AI51" s="22">
        <v>29050484.960838638</v>
      </c>
      <c r="AJ51" s="22">
        <v>14009.251148165025</v>
      </c>
      <c r="AK51" s="22">
        <v>138919559.06817126</v>
      </c>
      <c r="AL51" s="22">
        <v>1374261.2098781564</v>
      </c>
      <c r="AM51" s="22">
        <v>74255.521477304574</v>
      </c>
      <c r="AN51" s="22">
        <v>30651227.518486362</v>
      </c>
      <c r="AO51" s="22">
        <v>709495.94155361084</v>
      </c>
      <c r="AP51" s="22">
        <v>14663663.141005125</v>
      </c>
      <c r="AQ51" s="22">
        <v>140351.94188087116</v>
      </c>
      <c r="AR51" s="22">
        <v>56470194.405749619</v>
      </c>
      <c r="AS51" s="22">
        <v>380569.53442069149</v>
      </c>
      <c r="AT51" s="22">
        <v>53226759.699194767</v>
      </c>
      <c r="AU51" s="22">
        <v>177325.26558481841</v>
      </c>
      <c r="AV51" s="22">
        <v>2001817.9041576653</v>
      </c>
      <c r="AW51" s="22">
        <v>0</v>
      </c>
      <c r="AX51" s="22">
        <v>155328615.6255613</v>
      </c>
      <c r="AY51" s="22">
        <v>1160082.208415186</v>
      </c>
      <c r="AZ51" s="22">
        <v>32772907.653295964</v>
      </c>
      <c r="BA51" s="22">
        <v>28540414.182336058</v>
      </c>
      <c r="BB51" s="22">
        <v>34875.609208254544</v>
      </c>
      <c r="BC51" s="22">
        <v>39541921.003953725</v>
      </c>
      <c r="BD51" s="22">
        <v>1859360177.5262144</v>
      </c>
    </row>
    <row r="52" spans="1:65" x14ac:dyDescent="0.3">
      <c r="A52" s="23" t="s">
        <v>47</v>
      </c>
      <c r="B52" s="22">
        <v>0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1630751.8626780678</v>
      </c>
      <c r="I52" s="22">
        <v>0</v>
      </c>
      <c r="J52" s="22">
        <v>9158.7184017923155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1527428.9775275909</v>
      </c>
      <c r="U52" s="22">
        <v>0</v>
      </c>
      <c r="V52" s="22">
        <v>0</v>
      </c>
      <c r="W52" s="22">
        <v>2671139.8868976976</v>
      </c>
      <c r="X52" s="22">
        <v>0</v>
      </c>
      <c r="Y52" s="22">
        <v>0</v>
      </c>
      <c r="Z52" s="22">
        <v>479833.2386188021</v>
      </c>
      <c r="AA52" s="22">
        <v>0</v>
      </c>
      <c r="AB52" s="22">
        <v>0</v>
      </c>
      <c r="AC52" s="22">
        <v>0</v>
      </c>
      <c r="AD52" s="22">
        <v>0</v>
      </c>
      <c r="AE52" s="22">
        <v>1316378.3448447499</v>
      </c>
      <c r="AF52" s="22">
        <v>0</v>
      </c>
      <c r="AG52" s="22">
        <v>0</v>
      </c>
      <c r="AH52" s="22">
        <v>0</v>
      </c>
      <c r="AI52" s="22">
        <v>695695.22814978915</v>
      </c>
      <c r="AJ52" s="22">
        <v>0</v>
      </c>
      <c r="AK52" s="22">
        <v>0</v>
      </c>
      <c r="AL52" s="22">
        <v>0</v>
      </c>
      <c r="AM52" s="22">
        <v>1120895.5029210411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9451281.7600395307</v>
      </c>
    </row>
    <row r="53" spans="1:65" x14ac:dyDescent="0.3">
      <c r="A53" s="23" t="s">
        <v>48</v>
      </c>
      <c r="B53" s="22">
        <v>3.4561831870988025</v>
      </c>
      <c r="C53" s="22">
        <v>0.44685585800060451</v>
      </c>
      <c r="D53" s="22">
        <v>1.4014030092932657</v>
      </c>
      <c r="E53" s="22">
        <v>67.001357804795944</v>
      </c>
      <c r="F53" s="22">
        <v>0</v>
      </c>
      <c r="G53" s="22">
        <v>0</v>
      </c>
      <c r="H53" s="22">
        <v>0</v>
      </c>
      <c r="I53" s="22">
        <v>795.67463178567778</v>
      </c>
      <c r="J53" s="22">
        <v>8766.1803666738924</v>
      </c>
      <c r="K53" s="22">
        <v>8.703180980519619</v>
      </c>
      <c r="L53" s="22">
        <v>0</v>
      </c>
      <c r="M53" s="22">
        <v>0</v>
      </c>
      <c r="N53" s="22">
        <v>17.038709633644554</v>
      </c>
      <c r="O53" s="22">
        <v>0</v>
      </c>
      <c r="P53" s="22">
        <v>0</v>
      </c>
      <c r="Q53" s="22">
        <v>0</v>
      </c>
      <c r="R53" s="22">
        <v>5722.0016277387476</v>
      </c>
      <c r="S53" s="22">
        <v>117309266.48324902</v>
      </c>
      <c r="T53" s="22">
        <v>18328.818814714781</v>
      </c>
      <c r="U53" s="22">
        <v>9.9872382248558029</v>
      </c>
      <c r="V53" s="22">
        <v>3.8323593388527275</v>
      </c>
      <c r="W53" s="22">
        <v>0</v>
      </c>
      <c r="X53" s="22">
        <v>0</v>
      </c>
      <c r="Y53" s="22">
        <v>14519919.254178118</v>
      </c>
      <c r="Z53" s="22">
        <v>122.96992623616208</v>
      </c>
      <c r="AA53" s="22">
        <v>0</v>
      </c>
      <c r="AB53" s="22">
        <v>0</v>
      </c>
      <c r="AC53" s="22">
        <v>0</v>
      </c>
      <c r="AD53" s="22">
        <v>0</v>
      </c>
      <c r="AE53" s="22">
        <v>2.6102374997324862</v>
      </c>
      <c r="AF53" s="22">
        <v>0</v>
      </c>
      <c r="AG53" s="22">
        <v>745.06375291174811</v>
      </c>
      <c r="AH53" s="22">
        <v>0</v>
      </c>
      <c r="AI53" s="22">
        <v>59.131882300778791</v>
      </c>
      <c r="AJ53" s="22">
        <v>1.3129514896627994</v>
      </c>
      <c r="AK53" s="22">
        <v>0</v>
      </c>
      <c r="AL53" s="22">
        <v>1.1585872764620899</v>
      </c>
      <c r="AM53" s="22">
        <v>3013872.406575263</v>
      </c>
      <c r="AN53" s="22">
        <v>85.638247291535009</v>
      </c>
      <c r="AO53" s="22">
        <v>6597.9589203253781</v>
      </c>
      <c r="AP53" s="22">
        <v>28.643609150007119</v>
      </c>
      <c r="AQ53" s="22">
        <v>206070.46393047771</v>
      </c>
      <c r="AR53" s="22">
        <v>0</v>
      </c>
      <c r="AS53" s="22">
        <v>112555.12579620721</v>
      </c>
      <c r="AT53" s="22">
        <v>0.4177514188456013</v>
      </c>
      <c r="AU53" s="22">
        <v>29.844854383091839</v>
      </c>
      <c r="AV53" s="22">
        <v>192.27679934376411</v>
      </c>
      <c r="AW53" s="22">
        <v>2.1740653637788032</v>
      </c>
      <c r="AX53" s="22">
        <v>0</v>
      </c>
      <c r="AY53" s="22">
        <v>0</v>
      </c>
      <c r="AZ53" s="22">
        <v>163.87151062589604</v>
      </c>
      <c r="BA53" s="22">
        <v>228750.19786383261</v>
      </c>
      <c r="BB53" s="22">
        <v>140050.15546460764</v>
      </c>
      <c r="BC53" s="22">
        <v>179467625.71347275</v>
      </c>
      <c r="BD53" s="22">
        <v>315039867.41635489</v>
      </c>
    </row>
    <row r="54" spans="1:65" x14ac:dyDescent="0.3">
      <c r="A54" s="23" t="s">
        <v>49</v>
      </c>
      <c r="B54" s="22">
        <v>12502237.244758898</v>
      </c>
      <c r="C54" s="22">
        <v>18258430.762109175</v>
      </c>
      <c r="D54" s="22">
        <v>31833929.637615144</v>
      </c>
      <c r="E54" s="22">
        <v>18195360.664915528</v>
      </c>
      <c r="F54" s="22">
        <v>0</v>
      </c>
      <c r="G54" s="22">
        <v>1491741.317077013</v>
      </c>
      <c r="H54" s="22">
        <v>11487287.487618444</v>
      </c>
      <c r="I54" s="22">
        <v>63047525.067173712</v>
      </c>
      <c r="J54" s="22">
        <v>1912033257.0066106</v>
      </c>
      <c r="K54" s="22">
        <v>137945782.52052271</v>
      </c>
      <c r="L54" s="22">
        <v>372641.01984369225</v>
      </c>
      <c r="M54" s="22">
        <v>24228150.227550808</v>
      </c>
      <c r="N54" s="22">
        <v>8939734.4208734892</v>
      </c>
      <c r="O54" s="22">
        <v>4489081.3706998173</v>
      </c>
      <c r="P54" s="22">
        <v>2643511.5077850157</v>
      </c>
      <c r="Q54" s="22">
        <v>27811359.949522357</v>
      </c>
      <c r="R54" s="22">
        <v>286396005.29352576</v>
      </c>
      <c r="S54" s="22">
        <v>526680001.88906837</v>
      </c>
      <c r="T54" s="22">
        <v>1053145.824488963</v>
      </c>
      <c r="U54" s="22">
        <v>15209014.810499277</v>
      </c>
      <c r="V54" s="22">
        <v>90613075.476162478</v>
      </c>
      <c r="W54" s="22">
        <v>140048.12862381729</v>
      </c>
      <c r="X54" s="22">
        <v>75720029.754703209</v>
      </c>
      <c r="Y54" s="22">
        <v>345472516.03511834</v>
      </c>
      <c r="Z54" s="22">
        <v>2064960766.3722329</v>
      </c>
      <c r="AA54" s="22">
        <v>0</v>
      </c>
      <c r="AB54" s="22">
        <v>1070377.6795073233</v>
      </c>
      <c r="AC54" s="22">
        <v>987592.48743779713</v>
      </c>
      <c r="AD54" s="22">
        <v>31416.117085271973</v>
      </c>
      <c r="AE54" s="22">
        <v>7680590.6505467072</v>
      </c>
      <c r="AF54" s="22">
        <v>60685024.694349565</v>
      </c>
      <c r="AG54" s="22">
        <v>7528598.1443609064</v>
      </c>
      <c r="AH54" s="22">
        <v>0</v>
      </c>
      <c r="AI54" s="22">
        <v>162144994.03152648</v>
      </c>
      <c r="AJ54" s="22">
        <v>576382.83490137605</v>
      </c>
      <c r="AK54" s="22">
        <v>2440406.8899277425</v>
      </c>
      <c r="AL54" s="22">
        <v>24962897.585679311</v>
      </c>
      <c r="AM54" s="22">
        <v>1763155.344667081</v>
      </c>
      <c r="AN54" s="22">
        <v>152583002.2702471</v>
      </c>
      <c r="AO54" s="22">
        <v>3874174.3111282764</v>
      </c>
      <c r="AP54" s="22">
        <v>3829498.5066062179</v>
      </c>
      <c r="AQ54" s="22">
        <v>8000979.8326105876</v>
      </c>
      <c r="AR54" s="22">
        <v>34284735.142860115</v>
      </c>
      <c r="AS54" s="22">
        <v>84449638.873468041</v>
      </c>
      <c r="AT54" s="22">
        <v>13430956.965189202</v>
      </c>
      <c r="AU54" s="22">
        <v>3793367.3584550936</v>
      </c>
      <c r="AV54" s="22">
        <v>75327070.690657794</v>
      </c>
      <c r="AW54" s="22">
        <v>232618547.53236815</v>
      </c>
      <c r="AX54" s="22">
        <v>21974652.645885229</v>
      </c>
      <c r="AY54" s="22">
        <v>32534233.217789259</v>
      </c>
      <c r="AZ54" s="22">
        <v>0</v>
      </c>
      <c r="BA54" s="22">
        <v>819223881.58137763</v>
      </c>
      <c r="BB54" s="22">
        <v>983250.55887604575</v>
      </c>
      <c r="BC54" s="22">
        <v>206626376.1211873</v>
      </c>
      <c r="BD54" s="22">
        <v>7644930435.8577976</v>
      </c>
    </row>
    <row r="55" spans="1:65" x14ac:dyDescent="0.3">
      <c r="A55" s="23" t="s">
        <v>50</v>
      </c>
      <c r="B55" s="22">
        <v>39762347.149878159</v>
      </c>
      <c r="C55" s="22">
        <v>2308225.9348198823</v>
      </c>
      <c r="D55" s="22">
        <v>5659662.5212060707</v>
      </c>
      <c r="E55" s="22">
        <v>14792684.257515637</v>
      </c>
      <c r="F55" s="22">
        <v>0</v>
      </c>
      <c r="G55" s="22">
        <v>194544.63919790968</v>
      </c>
      <c r="H55" s="22">
        <v>0</v>
      </c>
      <c r="I55" s="22">
        <v>694615532.24431467</v>
      </c>
      <c r="J55" s="22">
        <v>1496861204.804275</v>
      </c>
      <c r="K55" s="22">
        <v>266691601.74160478</v>
      </c>
      <c r="L55" s="22">
        <v>20923018.097945217</v>
      </c>
      <c r="M55" s="22">
        <v>0</v>
      </c>
      <c r="N55" s="22">
        <v>0</v>
      </c>
      <c r="O55" s="22">
        <v>2355103.7669710228</v>
      </c>
      <c r="P55" s="22">
        <v>333395.22950001468</v>
      </c>
      <c r="Q55" s="22">
        <v>481429.95912040165</v>
      </c>
      <c r="R55" s="22">
        <v>45113182.207197689</v>
      </c>
      <c r="S55" s="22">
        <v>947162285.71566534</v>
      </c>
      <c r="T55" s="22">
        <v>0</v>
      </c>
      <c r="U55" s="22">
        <v>179051.62598162121</v>
      </c>
      <c r="V55" s="22">
        <v>635102454.41629565</v>
      </c>
      <c r="W55" s="22">
        <v>640917.70070684957</v>
      </c>
      <c r="X55" s="22">
        <v>2396849.6412542202</v>
      </c>
      <c r="Y55" s="22">
        <v>11577523.47450163</v>
      </c>
      <c r="Z55" s="22">
        <v>2076969696.0150793</v>
      </c>
      <c r="AA55" s="22">
        <v>0</v>
      </c>
      <c r="AB55" s="22">
        <v>0</v>
      </c>
      <c r="AC55" s="22">
        <v>317289.17976571445</v>
      </c>
      <c r="AD55" s="22">
        <v>7100027.2200299492</v>
      </c>
      <c r="AE55" s="22">
        <v>5152090.4301106846</v>
      </c>
      <c r="AF55" s="22">
        <v>0</v>
      </c>
      <c r="AG55" s="22">
        <v>478298600.93271393</v>
      </c>
      <c r="AH55" s="22">
        <v>0</v>
      </c>
      <c r="AI55" s="22">
        <v>25441225.949873</v>
      </c>
      <c r="AJ55" s="22">
        <v>41621139.638859697</v>
      </c>
      <c r="AK55" s="22">
        <v>2742112.3450667919</v>
      </c>
      <c r="AL55" s="22">
        <v>19478626.349819444</v>
      </c>
      <c r="AM55" s="22">
        <v>8842037.2254040726</v>
      </c>
      <c r="AN55" s="22">
        <v>2785613.3090112442</v>
      </c>
      <c r="AO55" s="22">
        <v>628294.31579342962</v>
      </c>
      <c r="AP55" s="22">
        <v>24033408.155026574</v>
      </c>
      <c r="AQ55" s="22">
        <v>2366292.7739385222</v>
      </c>
      <c r="AR55" s="22">
        <v>0</v>
      </c>
      <c r="AS55" s="22">
        <v>40305433.751723096</v>
      </c>
      <c r="AT55" s="22">
        <v>0</v>
      </c>
      <c r="AU55" s="22">
        <v>210289.64498399931</v>
      </c>
      <c r="AV55" s="22">
        <v>13763339.069285693</v>
      </c>
      <c r="AW55" s="22">
        <v>2241304.4593171077</v>
      </c>
      <c r="AX55" s="22">
        <v>11125256.873852208</v>
      </c>
      <c r="AY55" s="22">
        <v>32227288.647899363</v>
      </c>
      <c r="AZ55" s="22">
        <v>36737011.933489926</v>
      </c>
      <c r="BA55" s="22">
        <v>0</v>
      </c>
      <c r="BB55" s="22">
        <v>5081592.5727101387</v>
      </c>
      <c r="BC55" s="22">
        <v>1336606505.812994</v>
      </c>
      <c r="BD55" s="22">
        <v>8361225491.7346983</v>
      </c>
    </row>
    <row r="56" spans="1:65" x14ac:dyDescent="0.3">
      <c r="A56" s="23" t="s">
        <v>229</v>
      </c>
      <c r="B56" s="22">
        <v>7420.4882514587161</v>
      </c>
      <c r="C56" s="22">
        <v>959.40766588023973</v>
      </c>
      <c r="D56" s="22">
        <v>6909118.2737065218</v>
      </c>
      <c r="E56" s="22">
        <v>143853.13552769649</v>
      </c>
      <c r="F56" s="22">
        <v>0</v>
      </c>
      <c r="G56" s="22">
        <v>0</v>
      </c>
      <c r="H56" s="22">
        <v>1175822.1608525878</v>
      </c>
      <c r="I56" s="22">
        <v>1708327.926363637</v>
      </c>
      <c r="J56" s="22">
        <v>1917596.5103476658</v>
      </c>
      <c r="K56" s="22">
        <v>18685.888079467288</v>
      </c>
      <c r="L56" s="22">
        <v>0</v>
      </c>
      <c r="M56" s="22">
        <v>0</v>
      </c>
      <c r="N56" s="22">
        <v>2.7857024524711549</v>
      </c>
      <c r="O56" s="22">
        <v>0</v>
      </c>
      <c r="P56" s="22">
        <v>0</v>
      </c>
      <c r="Q56" s="22">
        <v>0</v>
      </c>
      <c r="R56" s="22">
        <v>11439725.425603388</v>
      </c>
      <c r="S56" s="22">
        <v>70589.854641160564</v>
      </c>
      <c r="T56" s="22">
        <v>0</v>
      </c>
      <c r="U56" s="22">
        <v>1.6328392592276082</v>
      </c>
      <c r="V56" s="22">
        <v>8228.1453007114014</v>
      </c>
      <c r="W56" s="22">
        <v>0</v>
      </c>
      <c r="X56" s="22">
        <v>0</v>
      </c>
      <c r="Y56" s="22">
        <v>2377375.0608374276</v>
      </c>
      <c r="Z56" s="22">
        <v>488464.02408460481</v>
      </c>
      <c r="AA56" s="22">
        <v>0</v>
      </c>
      <c r="AB56" s="22">
        <v>0</v>
      </c>
      <c r="AC56" s="22">
        <v>0</v>
      </c>
      <c r="AD56" s="22">
        <v>0</v>
      </c>
      <c r="AE56" s="22">
        <v>5604.2274531579033</v>
      </c>
      <c r="AF56" s="22">
        <v>0</v>
      </c>
      <c r="AG56" s="22">
        <v>1599665.4476264357</v>
      </c>
      <c r="AH56" s="22">
        <v>0</v>
      </c>
      <c r="AI56" s="22">
        <v>630975262.57528019</v>
      </c>
      <c r="AJ56" s="22">
        <v>2818.9307615827793</v>
      </c>
      <c r="AK56" s="22">
        <v>0</v>
      </c>
      <c r="AL56" s="22">
        <v>2487.5079843476819</v>
      </c>
      <c r="AM56" s="22">
        <v>0</v>
      </c>
      <c r="AN56" s="22">
        <v>14.001217265554876</v>
      </c>
      <c r="AO56" s="22">
        <v>3.2665447389198223</v>
      </c>
      <c r="AP56" s="22">
        <v>61498.35054183632</v>
      </c>
      <c r="AQ56" s="22">
        <v>0</v>
      </c>
      <c r="AR56" s="22">
        <v>0</v>
      </c>
      <c r="AS56" s="22">
        <v>42896.863195509599</v>
      </c>
      <c r="AT56" s="22">
        <v>896.91990492440755</v>
      </c>
      <c r="AU56" s="22">
        <v>4.8794119881271882</v>
      </c>
      <c r="AV56" s="22">
        <v>165582.28193770611</v>
      </c>
      <c r="AW56" s="22">
        <v>813599.13897887</v>
      </c>
      <c r="AX56" s="22">
        <v>0</v>
      </c>
      <c r="AY56" s="22">
        <v>0</v>
      </c>
      <c r="AZ56" s="22">
        <v>1016762.0602996992</v>
      </c>
      <c r="BA56" s="22">
        <v>491130841.12659383</v>
      </c>
      <c r="BB56" s="22">
        <v>0</v>
      </c>
      <c r="BC56" s="22">
        <v>6379172.9189440748</v>
      </c>
      <c r="BD56" s="22">
        <v>1158463281.21648</v>
      </c>
    </row>
    <row r="57" spans="1:65" x14ac:dyDescent="0.3">
      <c r="A57" s="23" t="s">
        <v>51</v>
      </c>
      <c r="B57" s="22">
        <v>46991517.757819869</v>
      </c>
      <c r="C57" s="22">
        <v>29162478.60451166</v>
      </c>
      <c r="D57" s="22">
        <v>6075111.6305469163</v>
      </c>
      <c r="E57" s="22">
        <v>4324964.9288093615</v>
      </c>
      <c r="F57" s="22">
        <v>0</v>
      </c>
      <c r="G57" s="22">
        <v>13132695.924249845</v>
      </c>
      <c r="H57" s="22">
        <v>1015.2114227064184</v>
      </c>
      <c r="I57" s="22">
        <v>75184998.67404151</v>
      </c>
      <c r="J57" s="22">
        <v>503660771.79288018</v>
      </c>
      <c r="K57" s="22">
        <v>28718146.167764835</v>
      </c>
      <c r="L57" s="22">
        <v>5255819.249262318</v>
      </c>
      <c r="M57" s="22">
        <v>9826924.7080286853</v>
      </c>
      <c r="N57" s="22">
        <v>18411337.812330157</v>
      </c>
      <c r="O57" s="22">
        <v>1107961.880674544</v>
      </c>
      <c r="P57" s="22">
        <v>134.08062138097284</v>
      </c>
      <c r="Q57" s="22">
        <v>1150544.2245869553</v>
      </c>
      <c r="R57" s="22">
        <v>288890765.18187326</v>
      </c>
      <c r="S57" s="22">
        <v>122651380.6942842</v>
      </c>
      <c r="T57" s="22">
        <v>286418.18086449505</v>
      </c>
      <c r="U57" s="22">
        <v>1674594.8050579429</v>
      </c>
      <c r="V57" s="22">
        <v>503369772.58080208</v>
      </c>
      <c r="W57" s="22">
        <v>36647.8699539421</v>
      </c>
      <c r="X57" s="22">
        <v>2012075.1090381516</v>
      </c>
      <c r="Y57" s="22">
        <v>903368323.62963426</v>
      </c>
      <c r="Z57" s="22">
        <v>112092564.7198634</v>
      </c>
      <c r="AA57" s="22">
        <v>0</v>
      </c>
      <c r="AB57" s="22">
        <v>58219.744657368188</v>
      </c>
      <c r="AC57" s="22">
        <v>11725487.014445612</v>
      </c>
      <c r="AD57" s="22">
        <v>86087.626091302242</v>
      </c>
      <c r="AE57" s="22">
        <v>908858.27905406186</v>
      </c>
      <c r="AF57" s="22">
        <v>4719980.8133302936</v>
      </c>
      <c r="AG57" s="22">
        <v>2515319.020927663</v>
      </c>
      <c r="AH57" s="22">
        <v>0</v>
      </c>
      <c r="AI57" s="22">
        <v>278901841.26992881</v>
      </c>
      <c r="AJ57" s="22">
        <v>4143515.2246221076</v>
      </c>
      <c r="AK57" s="22">
        <v>18437453.327326003</v>
      </c>
      <c r="AL57" s="22">
        <v>449617524.52827442</v>
      </c>
      <c r="AM57" s="22">
        <v>216142.29337645657</v>
      </c>
      <c r="AN57" s="22">
        <v>3659446.2089855713</v>
      </c>
      <c r="AO57" s="22">
        <v>141069.01371362337</v>
      </c>
      <c r="AP57" s="22">
        <v>19757060.758336995</v>
      </c>
      <c r="AQ57" s="22">
        <v>844612.666255838</v>
      </c>
      <c r="AR57" s="22">
        <v>12295641.372889739</v>
      </c>
      <c r="AS57" s="22">
        <v>25102808.075921014</v>
      </c>
      <c r="AT57" s="22">
        <v>1197748.7595743055</v>
      </c>
      <c r="AU57" s="22">
        <v>478967.86364069075</v>
      </c>
      <c r="AV57" s="22">
        <v>37991667.936211251</v>
      </c>
      <c r="AW57" s="22">
        <v>6548930.156247057</v>
      </c>
      <c r="AX57" s="22">
        <v>308537.71996643709</v>
      </c>
      <c r="AY57" s="22">
        <v>106488439.29449522</v>
      </c>
      <c r="AZ57" s="22">
        <v>851476731.11053753</v>
      </c>
      <c r="BA57" s="22">
        <v>40572592.103089631</v>
      </c>
      <c r="BB57" s="22">
        <v>507077.43458298722</v>
      </c>
      <c r="BC57" s="22">
        <v>0</v>
      </c>
      <c r="BD57" s="22">
        <v>4556088725.0354052</v>
      </c>
    </row>
    <row r="58" spans="1:65" x14ac:dyDescent="0.3">
      <c r="A58" s="23" t="s">
        <v>52</v>
      </c>
      <c r="B58" s="22">
        <v>21889878167.04533</v>
      </c>
      <c r="C58" s="22">
        <v>5028076187.6070662</v>
      </c>
      <c r="D58" s="22">
        <v>9110601154.6579285</v>
      </c>
      <c r="E58" s="22">
        <v>2397170125.4002848</v>
      </c>
      <c r="F58" s="22">
        <v>8284684.0586067913</v>
      </c>
      <c r="G58" s="22">
        <v>761162997.82669938</v>
      </c>
      <c r="H58" s="22">
        <v>137417478.32067993</v>
      </c>
      <c r="I58" s="22">
        <v>10643373280.731947</v>
      </c>
      <c r="J58" s="22">
        <v>119944604312.92874</v>
      </c>
      <c r="K58" s="22">
        <v>24077907053.417515</v>
      </c>
      <c r="L58" s="22">
        <v>771008735.48835099</v>
      </c>
      <c r="M58" s="22">
        <v>1558433698.1649528</v>
      </c>
      <c r="N58" s="22">
        <v>7066989045.9275265</v>
      </c>
      <c r="O58" s="22">
        <v>1538585342.5250368</v>
      </c>
      <c r="P58" s="22">
        <v>258063672.03163642</v>
      </c>
      <c r="Q58" s="22">
        <v>696516591.09093332</v>
      </c>
      <c r="R58" s="22">
        <v>31499995138.858223</v>
      </c>
      <c r="S58" s="22">
        <v>60469753744.95636</v>
      </c>
      <c r="T58" s="22">
        <v>2428361565.9998655</v>
      </c>
      <c r="U58" s="22">
        <v>3609501850.3207765</v>
      </c>
      <c r="V58" s="22">
        <v>43738231333.270493</v>
      </c>
      <c r="W58" s="22">
        <v>4295351242.8634062</v>
      </c>
      <c r="X58" s="22">
        <v>531492751.25657707</v>
      </c>
      <c r="Y58" s="22">
        <v>22719175102.982914</v>
      </c>
      <c r="Z58" s="22">
        <v>260418246695.97275</v>
      </c>
      <c r="AA58" s="22">
        <v>1945750.1284211506</v>
      </c>
      <c r="AB58" s="22">
        <v>102690072.44761392</v>
      </c>
      <c r="AC58" s="22">
        <v>468198177.32530957</v>
      </c>
      <c r="AD58" s="22">
        <v>1099274924.301518</v>
      </c>
      <c r="AE58" s="22">
        <v>18736248823.103771</v>
      </c>
      <c r="AF58" s="22">
        <v>1231417050.0595341</v>
      </c>
      <c r="AG58" s="22">
        <v>7205855118.97647</v>
      </c>
      <c r="AH58" s="22">
        <v>836454444.38262653</v>
      </c>
      <c r="AI58" s="22">
        <v>55984031260.879433</v>
      </c>
      <c r="AJ58" s="22">
        <v>837686885.71592414</v>
      </c>
      <c r="AK58" s="22">
        <v>311195773.95130527</v>
      </c>
      <c r="AL58" s="22">
        <v>18740543723.756962</v>
      </c>
      <c r="AM58" s="22">
        <v>15292764636.38229</v>
      </c>
      <c r="AN58" s="22">
        <v>9324265871.8603249</v>
      </c>
      <c r="AO58" s="22">
        <v>2003277437.171592</v>
      </c>
      <c r="AP58" s="22">
        <v>26782422972.564514</v>
      </c>
      <c r="AQ58" s="22">
        <v>7595405276.6383791</v>
      </c>
      <c r="AR58" s="22">
        <v>2607735864.5065527</v>
      </c>
      <c r="AS58" s="22">
        <v>12000115044.883659</v>
      </c>
      <c r="AT58" s="22">
        <v>4291794749.5823741</v>
      </c>
      <c r="AU58" s="22">
        <v>1263498064.6231735</v>
      </c>
      <c r="AV58" s="22">
        <v>6438626006.8565531</v>
      </c>
      <c r="AW58" s="22">
        <v>2046033086.3796597</v>
      </c>
      <c r="AX58" s="22">
        <v>11238783810.43618</v>
      </c>
      <c r="AY58" s="22">
        <v>10275538820.75794</v>
      </c>
      <c r="AZ58" s="22">
        <v>55185783507.692589</v>
      </c>
      <c r="BA58" s="22">
        <v>125338263025.01166</v>
      </c>
      <c r="BB58" s="22">
        <v>14075041903.845219</v>
      </c>
      <c r="BC58" s="22">
        <v>89835942467.611237</v>
      </c>
      <c r="BD58" s="22">
        <v>1136749016505.5376</v>
      </c>
    </row>
    <row r="61" spans="1:65" x14ac:dyDescent="0.3">
      <c r="A61" s="7" t="s">
        <v>93</v>
      </c>
      <c r="BF61" s="7" t="s">
        <v>98</v>
      </c>
    </row>
    <row r="62" spans="1:65" x14ac:dyDescent="0.3">
      <c r="A62" s="6" t="s">
        <v>97</v>
      </c>
      <c r="BF62" s="6" t="s">
        <v>97</v>
      </c>
    </row>
    <row r="63" spans="1:65" x14ac:dyDescent="0.3">
      <c r="A63" s="23" t="s">
        <v>0</v>
      </c>
      <c r="B63" s="23" t="s">
        <v>1</v>
      </c>
      <c r="C63" s="23" t="s">
        <v>2</v>
      </c>
      <c r="D63" s="23" t="s">
        <v>3</v>
      </c>
      <c r="E63" s="23" t="s">
        <v>4</v>
      </c>
      <c r="F63" s="23" t="s">
        <v>5</v>
      </c>
      <c r="G63" s="23" t="s">
        <v>6</v>
      </c>
      <c r="H63" s="23" t="s">
        <v>7</v>
      </c>
      <c r="I63" s="23" t="s">
        <v>8</v>
      </c>
      <c r="J63" s="23" t="s">
        <v>9</v>
      </c>
      <c r="K63" s="23" t="s">
        <v>360</v>
      </c>
      <c r="L63" s="23" t="s">
        <v>10</v>
      </c>
      <c r="M63" s="23" t="s">
        <v>11</v>
      </c>
      <c r="N63" s="23" t="s">
        <v>12</v>
      </c>
      <c r="O63" s="23" t="s">
        <v>13</v>
      </c>
      <c r="P63" s="23" t="s">
        <v>14</v>
      </c>
      <c r="Q63" s="23" t="s">
        <v>15</v>
      </c>
      <c r="R63" s="23" t="s">
        <v>16</v>
      </c>
      <c r="S63" s="23" t="s">
        <v>17</v>
      </c>
      <c r="T63" s="23" t="s">
        <v>18</v>
      </c>
      <c r="U63" s="23" t="s">
        <v>19</v>
      </c>
      <c r="V63" s="23" t="s">
        <v>20</v>
      </c>
      <c r="W63" s="23" t="s">
        <v>21</v>
      </c>
      <c r="X63" s="23" t="s">
        <v>22</v>
      </c>
      <c r="Y63" s="23" t="s">
        <v>23</v>
      </c>
      <c r="Z63" s="23" t="s">
        <v>24</v>
      </c>
      <c r="AA63" s="23" t="s">
        <v>25</v>
      </c>
      <c r="AB63" s="23" t="s">
        <v>26</v>
      </c>
      <c r="AC63" s="23" t="s">
        <v>27</v>
      </c>
      <c r="AD63" s="23" t="s">
        <v>28</v>
      </c>
      <c r="AE63" s="23" t="s">
        <v>29</v>
      </c>
      <c r="AF63" s="23" t="s">
        <v>30</v>
      </c>
      <c r="AG63" s="23" t="s">
        <v>31</v>
      </c>
      <c r="AH63" s="23" t="s">
        <v>32</v>
      </c>
      <c r="AI63" s="23" t="s">
        <v>33</v>
      </c>
      <c r="AJ63" s="24" t="s">
        <v>34</v>
      </c>
      <c r="AK63" s="23" t="s">
        <v>35</v>
      </c>
      <c r="AL63" s="23" t="s">
        <v>361</v>
      </c>
      <c r="AM63" s="23" t="s">
        <v>36</v>
      </c>
      <c r="AN63" s="23" t="s">
        <v>37</v>
      </c>
      <c r="AO63" s="23" t="s">
        <v>38</v>
      </c>
      <c r="AP63" s="23" t="s">
        <v>39</v>
      </c>
      <c r="AQ63" s="23" t="s">
        <v>40</v>
      </c>
      <c r="AR63" s="23" t="s">
        <v>41</v>
      </c>
      <c r="AS63" s="23" t="s">
        <v>42</v>
      </c>
      <c r="AT63" s="23" t="s">
        <v>43</v>
      </c>
      <c r="AU63" s="23" t="s">
        <v>44</v>
      </c>
      <c r="AV63" s="23" t="s">
        <v>45</v>
      </c>
      <c r="AW63" s="23" t="s">
        <v>46</v>
      </c>
      <c r="AX63" s="23" t="s">
        <v>47</v>
      </c>
      <c r="AY63" s="23" t="s">
        <v>48</v>
      </c>
      <c r="AZ63" s="23" t="s">
        <v>49</v>
      </c>
      <c r="BA63" s="23" t="s">
        <v>50</v>
      </c>
      <c r="BB63" s="23" t="s">
        <v>229</v>
      </c>
      <c r="BC63" s="24" t="s">
        <v>51</v>
      </c>
      <c r="BD63" s="23" t="s">
        <v>52</v>
      </c>
      <c r="BF63" s="1" t="s">
        <v>84</v>
      </c>
      <c r="BG63" s="12" t="s">
        <v>56</v>
      </c>
      <c r="BH63" s="12" t="s">
        <v>57</v>
      </c>
      <c r="BI63" s="12" t="s">
        <v>65</v>
      </c>
      <c r="BJ63" s="12" t="s">
        <v>58</v>
      </c>
      <c r="BK63" s="12" t="s">
        <v>59</v>
      </c>
      <c r="BL63" s="12" t="s">
        <v>60</v>
      </c>
      <c r="BM63" s="12" t="s">
        <v>61</v>
      </c>
    </row>
    <row r="64" spans="1:65" x14ac:dyDescent="0.3">
      <c r="A64" s="23" t="s">
        <v>1</v>
      </c>
      <c r="B64" s="22">
        <v>0</v>
      </c>
      <c r="C64" s="22">
        <v>229037.22994780651</v>
      </c>
      <c r="D64" s="22">
        <v>2373041.3566682083</v>
      </c>
      <c r="E64" s="22">
        <v>401690.2247472239</v>
      </c>
      <c r="F64" s="22">
        <v>0</v>
      </c>
      <c r="G64" s="22">
        <v>33794.535238129094</v>
      </c>
      <c r="H64" s="22">
        <v>30989844.727499828</v>
      </c>
      <c r="I64" s="22">
        <v>14517072.364153149</v>
      </c>
      <c r="J64" s="22">
        <v>388068598.61742139</v>
      </c>
      <c r="K64" s="22">
        <v>46325923.45921772</v>
      </c>
      <c r="L64" s="22">
        <v>0</v>
      </c>
      <c r="M64" s="22">
        <v>0</v>
      </c>
      <c r="N64" s="22">
        <v>189655.88438935834</v>
      </c>
      <c r="O64" s="22">
        <v>161054.41910491648</v>
      </c>
      <c r="P64" s="22">
        <v>600.86128839629805</v>
      </c>
      <c r="Q64" s="22">
        <v>4419.5467579413462</v>
      </c>
      <c r="R64" s="22">
        <v>3610293.4348581047</v>
      </c>
      <c r="S64" s="22">
        <v>14097204.812483601</v>
      </c>
      <c r="T64" s="22">
        <v>2040.1408291141324</v>
      </c>
      <c r="U64" s="22">
        <v>48804.726277788614</v>
      </c>
      <c r="V64" s="22">
        <v>31147872.062969852</v>
      </c>
      <c r="W64" s="22">
        <v>32513266.492864206</v>
      </c>
      <c r="X64" s="22">
        <v>8467478.0588184316</v>
      </c>
      <c r="Y64" s="22">
        <v>13620802.499325361</v>
      </c>
      <c r="Z64" s="22">
        <v>14451819.067441832</v>
      </c>
      <c r="AA64" s="22">
        <v>835720.38653520483</v>
      </c>
      <c r="AB64" s="22">
        <v>1126.6369331532444</v>
      </c>
      <c r="AC64" s="22">
        <v>25425.520412561724</v>
      </c>
      <c r="AD64" s="22">
        <v>0</v>
      </c>
      <c r="AE64" s="22">
        <v>12842228.140361106</v>
      </c>
      <c r="AF64" s="22">
        <v>0</v>
      </c>
      <c r="AG64" s="22">
        <v>3411843.6280416963</v>
      </c>
      <c r="AH64" s="22">
        <v>8.5988286733019397</v>
      </c>
      <c r="AI64" s="22">
        <v>3914117.9708336638</v>
      </c>
      <c r="AJ64" s="22">
        <v>276716585.48836321</v>
      </c>
      <c r="AK64" s="22">
        <v>236390.18392266406</v>
      </c>
      <c r="AL64" s="22">
        <v>6491923.8326344788</v>
      </c>
      <c r="AM64" s="22">
        <v>17766926.900311761</v>
      </c>
      <c r="AN64" s="22">
        <v>53801.652111062263</v>
      </c>
      <c r="AO64" s="22">
        <v>302.16715248170465</v>
      </c>
      <c r="AP64" s="22">
        <v>12929647.122268874</v>
      </c>
      <c r="AQ64" s="22">
        <v>1993.7923924504848</v>
      </c>
      <c r="AR64" s="22">
        <v>6471132.2705515036</v>
      </c>
      <c r="AS64" s="22">
        <v>59919558.571196228</v>
      </c>
      <c r="AT64" s="22">
        <v>4.9681629254852027</v>
      </c>
      <c r="AU64" s="22">
        <v>1.5608036659780571</v>
      </c>
      <c r="AV64" s="22">
        <v>28516771.461383443</v>
      </c>
      <c r="AW64" s="22">
        <v>2235205.3735328852</v>
      </c>
      <c r="AX64" s="22">
        <v>112646761.93527214</v>
      </c>
      <c r="AY64" s="22">
        <v>1324057.1970912456</v>
      </c>
      <c r="AZ64" s="22">
        <v>12558747.791156618</v>
      </c>
      <c r="BA64" s="22">
        <v>353594429.68923908</v>
      </c>
      <c r="BB64" s="22">
        <v>1826607.0990999495</v>
      </c>
      <c r="BC64" s="22">
        <v>246611105.0164032</v>
      </c>
      <c r="BD64" s="22">
        <v>1762186739.4772983</v>
      </c>
      <c r="BF64" s="12" t="s">
        <v>62</v>
      </c>
      <c r="BG64" s="13">
        <f>B64+AJ64+B98+AJ98</f>
        <v>308074160.13789541</v>
      </c>
      <c r="BH64" s="13">
        <f>SUM(C64,D64,G64,L64:U64,X64:Y64,AB64:AD64,AF64,AI64,AK64,AN64:AO64,AQ64,AT64:AW64,AZ64,AR64)+SUM(C98,D98,G98,L98:U98,X98:Y98,AB98:AD98,AF98,AI98,AK98,AN98:AO98,AQ98,AT98:AW98,AZ98,AR98)</f>
        <v>105985799.99060957</v>
      </c>
      <c r="BI64" s="13">
        <f>SUM(F64,H64,V64:W64,AA64,AE64,AH64,AM64,AS64,AX64,BB64,AY64)+SUM(F98,H98,V98:W98,AA98,AE98,AH98,AM98,AS98,AX98,BB98,AY98)</f>
        <v>303300065.14494187</v>
      </c>
      <c r="BJ64" s="13">
        <f>SUM(E64,I64,AG64,BA64)+SUM(E98,I98,AG98,BA98)</f>
        <v>372642039.13236558</v>
      </c>
      <c r="BK64" s="13">
        <f>SUM(J64:K64,Z64,AL64,AP64)+SUM(J98:K98,Z98,AL98,AP98)</f>
        <v>468267912.0989843</v>
      </c>
      <c r="BL64" s="13">
        <f>BC64+BC98</f>
        <v>266694699.84459463</v>
      </c>
      <c r="BM64" s="13">
        <f>SUM(BG64:BL64)</f>
        <v>1824964676.3493912</v>
      </c>
    </row>
    <row r="65" spans="1:65" x14ac:dyDescent="0.3">
      <c r="A65" s="23" t="s">
        <v>2</v>
      </c>
      <c r="B65" s="22">
        <v>1580295.5267044588</v>
      </c>
      <c r="C65" s="22">
        <v>0</v>
      </c>
      <c r="D65" s="22">
        <v>1471987.6256286444</v>
      </c>
      <c r="E65" s="22">
        <v>170084.5773350161</v>
      </c>
      <c r="F65" s="22">
        <v>0</v>
      </c>
      <c r="G65" s="22">
        <v>1896041.7969494928</v>
      </c>
      <c r="H65" s="22">
        <v>0</v>
      </c>
      <c r="I65" s="22">
        <v>1802107.4440278364</v>
      </c>
      <c r="J65" s="22">
        <v>9396156.6367485542</v>
      </c>
      <c r="K65" s="22">
        <v>106446.0479515519</v>
      </c>
      <c r="L65" s="22">
        <v>16515884.30335228</v>
      </c>
      <c r="M65" s="22">
        <v>16385941.077528741</v>
      </c>
      <c r="N65" s="22">
        <v>415198029.59120524</v>
      </c>
      <c r="O65" s="22">
        <v>19419050.777285423</v>
      </c>
      <c r="P65" s="22">
        <v>81.173144649298237</v>
      </c>
      <c r="Q65" s="22">
        <v>13061.625287938477</v>
      </c>
      <c r="R65" s="22">
        <v>25950279.073472172</v>
      </c>
      <c r="S65" s="22">
        <v>848610859.60672867</v>
      </c>
      <c r="T65" s="22">
        <v>7439862.6769273924</v>
      </c>
      <c r="U65" s="22">
        <v>695721578.35076547</v>
      </c>
      <c r="V65" s="22">
        <v>7682819.0523985494</v>
      </c>
      <c r="W65" s="22">
        <v>363005.28967880388</v>
      </c>
      <c r="X65" s="22">
        <v>22586.853477208584</v>
      </c>
      <c r="Y65" s="22">
        <v>739035557.37551868</v>
      </c>
      <c r="Z65" s="22">
        <v>34194126.580705009</v>
      </c>
      <c r="AA65" s="22">
        <v>0</v>
      </c>
      <c r="AB65" s="22">
        <v>18.409092413377174</v>
      </c>
      <c r="AC65" s="22">
        <v>134311.76242733421</v>
      </c>
      <c r="AD65" s="22">
        <v>7273967.044402943</v>
      </c>
      <c r="AE65" s="22">
        <v>145615865.57955784</v>
      </c>
      <c r="AF65" s="22">
        <v>4581.6568634989826</v>
      </c>
      <c r="AG65" s="22">
        <v>558393.39225464908</v>
      </c>
      <c r="AH65" s="22">
        <v>1.1616557385073367</v>
      </c>
      <c r="AI65" s="22">
        <v>88335192.016811699</v>
      </c>
      <c r="AJ65" s="22">
        <v>400553.5863081484</v>
      </c>
      <c r="AK65" s="22">
        <v>4073727.8871709779</v>
      </c>
      <c r="AL65" s="22">
        <v>2337663.5571983093</v>
      </c>
      <c r="AM65" s="22">
        <v>147664406.18057281</v>
      </c>
      <c r="AN65" s="22">
        <v>370361103.36819088</v>
      </c>
      <c r="AO65" s="22">
        <v>52956286.457217336</v>
      </c>
      <c r="AP65" s="22">
        <v>1893146.6345306444</v>
      </c>
      <c r="AQ65" s="22">
        <v>36311576.394792318</v>
      </c>
      <c r="AR65" s="22">
        <v>2567282.5663382052</v>
      </c>
      <c r="AS65" s="22">
        <v>233529313.57287973</v>
      </c>
      <c r="AT65" s="22">
        <v>19449483.928704068</v>
      </c>
      <c r="AU65" s="22">
        <v>2214242060.2872844</v>
      </c>
      <c r="AV65" s="22">
        <v>10098650.239021266</v>
      </c>
      <c r="AW65" s="22">
        <v>32176177.355903424</v>
      </c>
      <c r="AX65" s="22">
        <v>19795523.344940014</v>
      </c>
      <c r="AY65" s="22">
        <v>635446460.83572197</v>
      </c>
      <c r="AZ65" s="22">
        <v>32890582.482837189</v>
      </c>
      <c r="BA65" s="22">
        <v>6778425.4081671555</v>
      </c>
      <c r="BB65" s="22">
        <v>3005.9844696263594</v>
      </c>
      <c r="BC65" s="22">
        <v>1563297681.736623</v>
      </c>
      <c r="BD65" s="22">
        <v>8471171285.8947592</v>
      </c>
      <c r="BF65" s="12" t="s">
        <v>63</v>
      </c>
      <c r="BG65" s="13">
        <f>BG70-SUM(BG66:BG69,BG64)</f>
        <v>755993629.78813171</v>
      </c>
      <c r="BH65" s="13">
        <f t="shared" ref="BH65:BM65" si="1">BH70-SUM(BH66:BH69,BH64)</f>
        <v>246140085290.49072</v>
      </c>
      <c r="BI65" s="13">
        <f t="shared" si="1"/>
        <v>37902062059.505615</v>
      </c>
      <c r="BJ65" s="13">
        <f t="shared" si="1"/>
        <v>29404007576.638367</v>
      </c>
      <c r="BK65" s="13">
        <f t="shared" si="1"/>
        <v>24235874633.076294</v>
      </c>
      <c r="BL65" s="13">
        <f t="shared" si="1"/>
        <v>22645433071.096558</v>
      </c>
      <c r="BM65" s="13">
        <f t="shared" si="1"/>
        <v>361083456260.5957</v>
      </c>
    </row>
    <row r="66" spans="1:65" x14ac:dyDescent="0.3">
      <c r="A66" s="23" t="s">
        <v>3</v>
      </c>
      <c r="B66" s="22">
        <v>1504690.8660022859</v>
      </c>
      <c r="C66" s="22">
        <v>3334894.0003117286</v>
      </c>
      <c r="D66" s="22">
        <v>0</v>
      </c>
      <c r="E66" s="22">
        <v>362964.71645281865</v>
      </c>
      <c r="F66" s="22">
        <v>0</v>
      </c>
      <c r="G66" s="22">
        <v>609812.83225401188</v>
      </c>
      <c r="H66" s="22">
        <v>0</v>
      </c>
      <c r="I66" s="22">
        <v>4756449.3480970403</v>
      </c>
      <c r="J66" s="22">
        <v>58515047.657147624</v>
      </c>
      <c r="K66" s="22">
        <v>14113760.577284191</v>
      </c>
      <c r="L66" s="22">
        <v>50987.191277114027</v>
      </c>
      <c r="M66" s="22">
        <v>45243.971136068314</v>
      </c>
      <c r="N66" s="22">
        <v>7283511.4151482284</v>
      </c>
      <c r="O66" s="22">
        <v>1384263.5428276935</v>
      </c>
      <c r="P66" s="22">
        <v>815163.16953271732</v>
      </c>
      <c r="Q66" s="22">
        <v>42115798.31373708</v>
      </c>
      <c r="R66" s="22">
        <v>2053446829.0041902</v>
      </c>
      <c r="S66" s="22">
        <v>1596201261.3656433</v>
      </c>
      <c r="T66" s="22">
        <v>15183428.227152307</v>
      </c>
      <c r="U66" s="22">
        <v>42566646.50690461</v>
      </c>
      <c r="V66" s="22">
        <v>3380580.0015916731</v>
      </c>
      <c r="W66" s="22">
        <v>20123.717948363483</v>
      </c>
      <c r="X66" s="22">
        <v>2759842.9960760572</v>
      </c>
      <c r="Y66" s="22">
        <v>63085437.956434354</v>
      </c>
      <c r="Z66" s="22">
        <v>4531195.4291587165</v>
      </c>
      <c r="AA66" s="22">
        <v>0</v>
      </c>
      <c r="AB66" s="22">
        <v>826577.61642444041</v>
      </c>
      <c r="AC66" s="22">
        <v>193041.23215298611</v>
      </c>
      <c r="AD66" s="22">
        <v>524230505.03072912</v>
      </c>
      <c r="AE66" s="22">
        <v>622234.51736679801</v>
      </c>
      <c r="AF66" s="22">
        <v>17410.296081296128</v>
      </c>
      <c r="AG66" s="22">
        <v>331453.89080652653</v>
      </c>
      <c r="AH66" s="22">
        <v>3.0373990787072871</v>
      </c>
      <c r="AI66" s="22">
        <v>775889526.20890999</v>
      </c>
      <c r="AJ66" s="22">
        <v>8812.243174311363</v>
      </c>
      <c r="AK66" s="22">
        <v>293839.28630868875</v>
      </c>
      <c r="AL66" s="22">
        <v>566844.85977283539</v>
      </c>
      <c r="AM66" s="22">
        <v>2854799.3044868908</v>
      </c>
      <c r="AN66" s="22">
        <v>42018541.027516104</v>
      </c>
      <c r="AO66" s="22">
        <v>402877646.32739574</v>
      </c>
      <c r="AP66" s="22">
        <v>2338907.0030946438</v>
      </c>
      <c r="AQ66" s="22">
        <v>11911927.484771725</v>
      </c>
      <c r="AR66" s="22">
        <v>21835141.590036366</v>
      </c>
      <c r="AS66" s="22">
        <v>3290879.6630278579</v>
      </c>
      <c r="AT66" s="22">
        <v>1153479.6868788155</v>
      </c>
      <c r="AU66" s="22">
        <v>1939169.0621443728</v>
      </c>
      <c r="AV66" s="22">
        <v>1237460485.995599</v>
      </c>
      <c r="AW66" s="22">
        <v>5858951.8220492546</v>
      </c>
      <c r="AX66" s="22">
        <v>2117282.8006410035</v>
      </c>
      <c r="AY66" s="22">
        <v>4424041.3314060941</v>
      </c>
      <c r="AZ66" s="22">
        <v>34276692.793098919</v>
      </c>
      <c r="BA66" s="22">
        <v>28070807.071007591</v>
      </c>
      <c r="BB66" s="22">
        <v>404777.74734378449</v>
      </c>
      <c r="BC66" s="22">
        <v>285609762.98599166</v>
      </c>
      <c r="BD66" s="22">
        <v>7307491474.7219229</v>
      </c>
      <c r="BF66" s="12" t="s">
        <v>65</v>
      </c>
      <c r="BG66" s="13">
        <f>B68+AJ68+B70+AJ70+B84+AJ84+B85+AJ85+B89+AJ89+B93+AJ93+B96+AJ96+B101+AJ101+B107+AJ107+B112+AJ112+B113+AJ113+B116+AJ116</f>
        <v>4559526762.4710951</v>
      </c>
      <c r="BH66" s="13">
        <f>SUM(C68,D68,G68,L68:U68,X68:Y68,AB68:AD68,AF68,AI68,AK68,AN68:AO68,AQ68,AT68:AW68,AZ68,AR68)+SUM(C70,D70,G70,L70:U70,X70:Y70,AB70:AD70,AF70,AI70,AK70,AN70:AO70,AQ70,AT70:AW70,AZ70,AR70)+SUM(C84,D84,G84,L84:U84,X84:Y84,AB84:AD84,AF84,AI84,AK84,AN84:AO84,AQ84,AT84:AW84,AZ84,AR84)+SUM(C85,D85,G85,L85:U85,X85:Y85,AB85:AD85,AF85,AI85,AK85,AN85:AO85,AQ85,AT85:AW85,AZ85,AR85)+SUM(C89,D89,G89,L89:U89,X89:Y89,AB89:AD89,AF89,AI89,AK89,AN89:AO89,AQ89,AT89:AW89,AZ89,AR89)+SUM(C93,D93,G93,L93:U93,X93:Y93,AB93:AD93,AF93,AI93,AK93,AN93:AO93,AQ93,AT93:AW93,AZ93,AR93)+SUM(C96,D96,G96,L96:U96,X96:Y96,AB96:AD96,AF96,AI96,AK96,AN96:AO96,AQ96,AT96:AW96,AZ96,AR96)+SUM(C101,D101,G101,L101:U101,X101:Y101,AB101:AD101,AF101,AI101,AK101,AN101:AO101,AQ101,AT101:AW101,AZ101,AR101)+SUM(C107,D107,G107,L107:U107,X107:Y107,AB107:AD107,AF107,AI107,AK107,AN107:AO107,AQ107,AT107:AW107,AZ107,AR107)+SUM(C112,D112,G112,L112:U112,X112:Y112,AB112:AD112,AF112,AI112,AK112,AN112:AO112,AQ112,AT112:AW112,AZ112,AR112)+SUM(C113,D113,G113,L113:U113,X113:Y113,AB113:AD113,AF113,AI113,AK113,AN113:AO113,AQ113,AT113:AW113,AZ113,AR113)+SUM(C116,D116,G116,L116:U116,X116:Y116,AB116:AD116,AF116,AI116,AK116,AN116:AO116,AQ116,AT116:AW116,AZ116,AR116)</f>
        <v>78328567869.666687</v>
      </c>
      <c r="BI66" s="13">
        <f>SUM(F68,H68,V68:W68,AA68,AE68,AH68,AM68,AS68,AX68,BB68,AY68)+SUM(F70,H70,V70:W70,AA70,AE70,AH70,AM70,AS70,AX70,BB70,AY70)+SUM(F84,H84,V84:W84,AA84,AE84,AH84,AM84,AS84,AX84,BB84,AY84)+SUM(F85,H85,V85:W85,AA85,AE85,AH85,AM85,AS85,AX85,BB85,AY85)+SUM(F89,H89,V89:W89,AA89,AE89,AH89,AM89,AS89,AX89,BB89,AY89)+SUM(F93,H93,V93:W93,AA93,AE93,AH93,AM93,AS93,AX93,BB93,AY93)+SUM(F96,H96,V96:W96,AA96,AE96,AH96,AM96,AS96,AX96,BB96,AY96)+SUM(F101,H101,V101:W101,AA101,AE101,AH101,AM101,AS101,AX101,BB101,AY101)+SUM(F107,H107,V107:W107,AA107,AE107,AH107,AM107,AS107,AX107,BB107,AY107)+SUM(F112,H112,V112:W112,AA112,AE112,AH112,AM112,AS112,AX112,BB112,AY112)+SUM(F113,H113,V113:W113,AA113,AE113,AH113,AM113,AS113,AX113,BB113,AY113)+SUM(F116,H116,V116:W116,AA116,AE116,AH116,AM116,AS116,AX116,BB116,AY116)</f>
        <v>67902003589.449272</v>
      </c>
      <c r="BJ66" s="13">
        <f>SUM(E68,I68,AG68,BA68)+SUM(E70,I70,AG70,BA70)+SUM(E84,I84,AG84,BA84)+SUM(E85,I85,AG85,BA85)+SUM(E89,I89,AG89,BA89)+SUM(E93,I93,AG93,BA93)+SUM(E96,I96,AG96,BA96)+SUM(E101,I101,AG101,BA101)+SUM(E107,I107,AG107,BA107)+SUM(E112,I112,AG112,BA112)+SUM(E113,I113,AG113,BA113)+SUM(E116,I116,AG116,BA116)</f>
        <v>119061433045.06895</v>
      </c>
      <c r="BK66" s="13">
        <f>SUM(J68:K68,Z68,AL68,AP68)+SUM(J70:K70,Z70,AL70,AP70)+SUM(J84:K84,Z84,AL84,AP84)+SUM(J85:K85,Z85,AL85,AP85)+SUM(J89:K89,Z89,AL89,AP89)+SUM(J93:K93,Z93,AL93,AP93)+SUM(J96:K96,Z96,AL96,AP96)+SUM(J101:K101,Z101,AL101,AP101)+SUM(J107:K107,Z107,AL107,AP107)+SUM(J112:K112,Z112,AL112,AP112)+SUM(J113:K113,Z113,AL113,AP113)+SUM(J116:K116,Z116,AL116,AP116)</f>
        <v>46656161877.472229</v>
      </c>
      <c r="BL66" s="13">
        <f>BC68+BC70+BC84+BC85+BC89+BC93+BC96+BC101+BC107+BC112+BC113+BC116</f>
        <v>6402183386.6634235</v>
      </c>
      <c r="BM66" s="13">
        <f>SUM(BG66:BL66)</f>
        <v>322909876530.79169</v>
      </c>
    </row>
    <row r="67" spans="1:65" x14ac:dyDescent="0.3">
      <c r="A67" s="23" t="s">
        <v>4</v>
      </c>
      <c r="B67" s="22">
        <v>12387.601722663439</v>
      </c>
      <c r="C67" s="22">
        <v>1.606526853036901</v>
      </c>
      <c r="D67" s="22">
        <v>8.087509495231636</v>
      </c>
      <c r="E67" s="22">
        <v>0</v>
      </c>
      <c r="F67" s="22">
        <v>0</v>
      </c>
      <c r="G67" s="22">
        <v>0</v>
      </c>
      <c r="H67" s="22">
        <v>0</v>
      </c>
      <c r="I67" s="22">
        <v>1619.9651466295265</v>
      </c>
      <c r="J67" s="22">
        <v>79187564.418607637</v>
      </c>
      <c r="K67" s="22">
        <v>10.404452560816836</v>
      </c>
      <c r="L67" s="22">
        <v>0</v>
      </c>
      <c r="M67" s="22">
        <v>0</v>
      </c>
      <c r="N67" s="22">
        <v>0</v>
      </c>
      <c r="O67" s="22">
        <v>1.2364546430710928</v>
      </c>
      <c r="P67" s="22">
        <v>0</v>
      </c>
      <c r="Q67" s="22">
        <v>0</v>
      </c>
      <c r="R67" s="22">
        <v>23.560525453568008</v>
      </c>
      <c r="S67" s="22">
        <v>28.460346147341362</v>
      </c>
      <c r="T67" s="22">
        <v>1628882.857094073</v>
      </c>
      <c r="U67" s="22">
        <v>0</v>
      </c>
      <c r="V67" s="22">
        <v>30.558822265835563</v>
      </c>
      <c r="W67" s="22">
        <v>0</v>
      </c>
      <c r="X67" s="22">
        <v>0</v>
      </c>
      <c r="Y67" s="22">
        <v>43653.813555753004</v>
      </c>
      <c r="Z67" s="22">
        <v>48569.05810794454</v>
      </c>
      <c r="AA67" s="22">
        <v>0</v>
      </c>
      <c r="AB67" s="22">
        <v>0</v>
      </c>
      <c r="AC67" s="22">
        <v>2.158870201449778</v>
      </c>
      <c r="AD67" s="22">
        <v>0</v>
      </c>
      <c r="AE67" s="22">
        <v>18.655273386603795</v>
      </c>
      <c r="AF67" s="22">
        <v>0</v>
      </c>
      <c r="AG67" s="22">
        <v>12434665.127357721</v>
      </c>
      <c r="AH67" s="22">
        <v>0</v>
      </c>
      <c r="AI67" s="22">
        <v>15727.961402346784</v>
      </c>
      <c r="AJ67" s="22">
        <v>2.3374133626808153</v>
      </c>
      <c r="AK67" s="22">
        <v>1.3223818829106693</v>
      </c>
      <c r="AL67" s="22">
        <v>17299110.929691169</v>
      </c>
      <c r="AM67" s="22">
        <v>0</v>
      </c>
      <c r="AN67" s="22">
        <v>0</v>
      </c>
      <c r="AO67" s="22">
        <v>0</v>
      </c>
      <c r="AP67" s="22">
        <v>1.5661274912046994</v>
      </c>
      <c r="AQ67" s="22">
        <v>0</v>
      </c>
      <c r="AR67" s="22">
        <v>0</v>
      </c>
      <c r="AS67" s="22">
        <v>2.2775815191962634</v>
      </c>
      <c r="AT67" s="22">
        <v>0</v>
      </c>
      <c r="AU67" s="22">
        <v>0</v>
      </c>
      <c r="AV67" s="22">
        <v>7847864.2614592267</v>
      </c>
      <c r="AW67" s="22">
        <v>74819.150771372239</v>
      </c>
      <c r="AX67" s="22">
        <v>9.5488835597738309</v>
      </c>
      <c r="AY67" s="22">
        <v>0.96886243400818894</v>
      </c>
      <c r="AZ67" s="22">
        <v>11.885708227032714</v>
      </c>
      <c r="BA67" s="22">
        <v>423144.26124115544</v>
      </c>
      <c r="BB67" s="22">
        <v>0</v>
      </c>
      <c r="BC67" s="22">
        <v>6235000.1558351796</v>
      </c>
      <c r="BD67" s="22">
        <v>125253164.19773233</v>
      </c>
      <c r="BF67" s="12" t="s">
        <v>64</v>
      </c>
      <c r="BG67" s="13">
        <f>B67+AJ67+B71+AJ71+B95+AJ95+B115+AJ115</f>
        <v>72435137.188073382</v>
      </c>
      <c r="BH67" s="13">
        <f>SUM(C67,D67,G67,L67:U67,X67:Y67,AB67:AD67,AF67,AI67,AK67,AN67:AO67,AQ67,AT67:AW67,AZ67,AR67)+SUM(C71,D71,G71,L71:U71,X71:Y71,AB71:AD71,AF71,AI71,AK71,AN71:AO71,AQ71,AT71:AW71,AZ71,AR71)+SUM(C95,D95,G95,L95:U95,X95:Y95,AB95:AD95,AF95,AI95,AK95,AN95:AO95,AQ95,AT95:AW95,AZ95,AR95)+SUM(C115,D115,G115,L115:U115,X115:Y115,AB115:AD115,AF115,AI115,AK115,AN115:AO115,AQ115,AT115:AW115,AZ115,AR115)</f>
        <v>4500808821.1575975</v>
      </c>
      <c r="BI67" s="13">
        <f>SUM(F67,H67,V67:W67,AA67,AE67,AH67,AM67,AS67,AX67,BB67,AY67)+SUM(F71,H71,V71:W71,AA71,AE71,AH71,AM71,AS71,AX71,BB71,AY71)+SUM(F95,H95,V95:W95,AA95,AE95,AH95,AM95,AS95,AX95,BB95,AY95)+SUM(F115,H115,V115:W115,AA115,AE115,AH115,AM115,AS115,AX115,BB115,AY115)</f>
        <v>1534478905.1114354</v>
      </c>
      <c r="BJ67" s="13">
        <f>SUM(E67,I67,AG67,BA67)+SUM(E71,I71,AG71,BA71)+SUM(E95,I95,AG95,BA95)+SUM(E115,I115,AG115,BA115)</f>
        <v>13847406642.460859</v>
      </c>
      <c r="BK67" s="13">
        <f>SUM(J67:K67,Z67,AL67,AP67)+SUM(J71:K71,Z71,AL71,AP71)+SUM(J95:K95,Z95,AL95,AP95)+SUM(J115:K115,Z115,AL115,AP115)</f>
        <v>2751920314.6566329</v>
      </c>
      <c r="BL67" s="13">
        <f>BC67+BC71+BC95+BC115</f>
        <v>1674604395.4207807</v>
      </c>
      <c r="BM67" s="13">
        <f>SUM(BG67:BL67)</f>
        <v>24381654215.995377</v>
      </c>
    </row>
    <row r="68" spans="1:65" x14ac:dyDescent="0.3">
      <c r="A68" s="23" t="s">
        <v>5</v>
      </c>
      <c r="B68" s="22">
        <v>0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F68" s="12" t="s">
        <v>59</v>
      </c>
      <c r="BG68" s="13">
        <f>B72+AJ72+B73+AJ73+B88+AJ88+B100+AJ100+B104+AJ104</f>
        <v>62083361409.144745</v>
      </c>
      <c r="BH68" s="13">
        <f>SUM(C72,D72,G72,L72:U72,X72:Y72,AB72:AD72,AF72,AI72,AK72,AN72:AO72,AQ72,AT72:AW72,AZ72,AR72)+SUM(C73,D73,G73,L73:U73,X73:Y73,AB73:AD73,AF73,AI73,AK73,AN73:AO73,AQ73,AT73:AW73,AZ73,AR73)+SUM(C88,D88,G88,L88:U88,X88:Y88,AB88:AD88,AF88,AI88,AK88,AN88:AO88,AQ88,AT88:AW88,AZ88,AR88)+SUM(C100,D100,G100,L100:U100,X100:Y100,AB100:AD100,AF100,AI100,AK100,AN100:AO100,AQ100,AT100:AW100,AZ100,AR100)+SUM(C104,D104,G104,L104:U104,X104:Y104,AB104:AD104,AF104,AI104,AK104,AN104:AO104,AQ104,AT104:AW104,AZ104,AR104)</f>
        <v>95567921625.344528</v>
      </c>
      <c r="BI68" s="13">
        <f>SUM(F72,H72,V72:W72,AA72,AE72,AH72,AM72,AS72,AX72,BB72,AY72)+SUM(F73,H73,V73:W73,AA73,AE73,AH73,AM73,AS73,AX73,BB73,AY73)+SUM(F88,H88,V88:W88,AA88,AE88,AH88,AM88,AS88,AX88,BB88,AY88)+SUM(F100,H100,V100:W100,AA100,AE100,AH100,AM100,AS100,AX100,BB100,AY100)+SUM(F104,H104,V104:W104,AA104,AE104,AH104,AM104,AS104,AX104,BB104,AY104)</f>
        <v>560334404364.03772</v>
      </c>
      <c r="BJ68" s="13">
        <f>SUM(E72,I72,AG72,BA72)+SUM(E73,I73,AG73,BA73)+SUM(E88,I88,AG88,BA88)+SUM(E100,I100,AG100,BA100)+SUM(E104,I104,AG104,BA104)</f>
        <v>247859333383.87073</v>
      </c>
      <c r="BK68" s="13">
        <f>SUM(J72:K72,Z72,AL72,AP72)+SUM(J73:K73,Z73,AL73,AP73)+SUM(J88:K88,Z88,AL88,AP88)+SUM(J100:K100,Z100,AL100,AP100)+SUM(J104:K104,Z104,AL104,AP104)</f>
        <v>253237628566.47888</v>
      </c>
      <c r="BL68" s="13">
        <f>BC72+BC73+BC88+BC100+BC104</f>
        <v>385178543165.23572</v>
      </c>
      <c r="BM68" s="13">
        <f>SUM(BG68:BL68)</f>
        <v>1604261192514.1123</v>
      </c>
    </row>
    <row r="69" spans="1:65" x14ac:dyDescent="0.3">
      <c r="A69" s="23" t="s">
        <v>6</v>
      </c>
      <c r="B69" s="22">
        <v>7891.3178144750618</v>
      </c>
      <c r="C69" s="22">
        <v>6981.603079462313</v>
      </c>
      <c r="D69" s="22">
        <v>66327.636727666599</v>
      </c>
      <c r="E69" s="22">
        <v>16134.116384918465</v>
      </c>
      <c r="F69" s="22">
        <v>0</v>
      </c>
      <c r="G69" s="22">
        <v>0</v>
      </c>
      <c r="H69" s="22">
        <v>0</v>
      </c>
      <c r="I69" s="22">
        <v>33162.480423010362</v>
      </c>
      <c r="J69" s="22">
        <v>8950416.0018038098</v>
      </c>
      <c r="K69" s="22">
        <v>1886312.2676581799</v>
      </c>
      <c r="L69" s="22">
        <v>0</v>
      </c>
      <c r="M69" s="22">
        <v>0</v>
      </c>
      <c r="N69" s="22">
        <v>1374.0399390090097</v>
      </c>
      <c r="O69" s="22">
        <v>1746.5686439181836</v>
      </c>
      <c r="P69" s="22">
        <v>0</v>
      </c>
      <c r="Q69" s="22">
        <v>130.46753933157225</v>
      </c>
      <c r="R69" s="22">
        <v>58490.082596744636</v>
      </c>
      <c r="S69" s="22">
        <v>553115.01669834857</v>
      </c>
      <c r="T69" s="22">
        <v>47405444.905099235</v>
      </c>
      <c r="U69" s="22">
        <v>1981.9558930461531</v>
      </c>
      <c r="V69" s="22">
        <v>274643.50434724847</v>
      </c>
      <c r="W69" s="22">
        <v>258890.55285364721</v>
      </c>
      <c r="X69" s="22">
        <v>0</v>
      </c>
      <c r="Y69" s="22">
        <v>14736630.558605054</v>
      </c>
      <c r="Z69" s="22">
        <v>529581.03612977872</v>
      </c>
      <c r="AA69" s="22">
        <v>0</v>
      </c>
      <c r="AB69" s="22">
        <v>30583.361675179745</v>
      </c>
      <c r="AC69" s="22">
        <v>1004.9607792538028</v>
      </c>
      <c r="AD69" s="22">
        <v>357663.86438758776</v>
      </c>
      <c r="AE69" s="22">
        <v>30844.954396741228</v>
      </c>
      <c r="AF69" s="22">
        <v>0</v>
      </c>
      <c r="AG69" s="22">
        <v>47667.985157591262</v>
      </c>
      <c r="AH69" s="22">
        <v>0</v>
      </c>
      <c r="AI69" s="22">
        <v>8451.6012907822005</v>
      </c>
      <c r="AJ69" s="22">
        <v>1188.9247757873711</v>
      </c>
      <c r="AK69" s="22">
        <v>25.020305168595122</v>
      </c>
      <c r="AL69" s="22">
        <v>876822.74156620458</v>
      </c>
      <c r="AM69" s="22">
        <v>357212.80576391338</v>
      </c>
      <c r="AN69" s="22">
        <v>2175.295940864597</v>
      </c>
      <c r="AO69" s="22">
        <v>0</v>
      </c>
      <c r="AP69" s="22">
        <v>311662.27126087726</v>
      </c>
      <c r="AQ69" s="22">
        <v>1415225.3466387459</v>
      </c>
      <c r="AR69" s="22">
        <v>4532534.2219886025</v>
      </c>
      <c r="AS69" s="22">
        <v>433985.87062200624</v>
      </c>
      <c r="AT69" s="22">
        <v>0</v>
      </c>
      <c r="AU69" s="22">
        <v>0</v>
      </c>
      <c r="AV69" s="22">
        <v>62260.722724167623</v>
      </c>
      <c r="AW69" s="22">
        <v>513.48649668383462</v>
      </c>
      <c r="AX69" s="22">
        <v>393527.45983592799</v>
      </c>
      <c r="AY69" s="22">
        <v>119279.9100687974</v>
      </c>
      <c r="AZ69" s="22">
        <v>202269.27482593755</v>
      </c>
      <c r="BA69" s="22">
        <v>8489948.7573851794</v>
      </c>
      <c r="BB69" s="22">
        <v>54110.445733845299</v>
      </c>
      <c r="BC69" s="22">
        <v>4572789.952928097</v>
      </c>
      <c r="BD69" s="22">
        <v>97091003.348784804</v>
      </c>
      <c r="BF69" s="12" t="s">
        <v>60</v>
      </c>
      <c r="BG69" s="13">
        <f>B117+AJ117</f>
        <v>8894708.4683923721</v>
      </c>
      <c r="BH69" s="13">
        <f>SUM(C117,D117,G117,L117:U117,X117:Y117,AB117:AD117,AF117,AI117,AK117,AN117:AO117,AQ117,AT117:AW117,AZ117,AR117)</f>
        <v>311880473.70483822</v>
      </c>
      <c r="BI69" s="13">
        <f>SUM(F117,H117,V117:W117,AA117,AE117,AH117,AM117,AS117,AX117,BB117,AY117)</f>
        <v>2147764944.0011272</v>
      </c>
      <c r="BJ69" s="13">
        <f>SUM(E117,I117,AG117,BA117)</f>
        <v>179397595.33397359</v>
      </c>
      <c r="BK69" s="13">
        <f>SUM(J117:K117,Z117,AL117,AP117)</f>
        <v>8140070322.4059315</v>
      </c>
      <c r="BL69" s="13">
        <f>BC117</f>
        <v>0</v>
      </c>
      <c r="BM69" s="13">
        <f>SUM(BG69:BL69)</f>
        <v>10788008043.914263</v>
      </c>
    </row>
    <row r="70" spans="1:65" x14ac:dyDescent="0.3">
      <c r="A70" s="23" t="s">
        <v>7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F70" s="12" t="s">
        <v>61</v>
      </c>
      <c r="BG70" s="13">
        <f>B118+AJ118</f>
        <v>67788285807.198326</v>
      </c>
      <c r="BH70" s="13">
        <f>SUM(C118,D118,G118,L118:U118,X118:Y118,AB118:AD118,AF118,AI118,AK118,AN118:AO118,AQ118,AT118:AW118,AZ118,AR118)</f>
        <v>424955249880.35498</v>
      </c>
      <c r="BI70" s="13">
        <f>SUM(F118,H118,V118:W118,AA118,AE118,AH118,AM118,AS118,AX118,BB118,AY118)</f>
        <v>670124013927.25</v>
      </c>
      <c r="BJ70" s="13">
        <f>SUM(E118,I118,AG118,BA118)</f>
        <v>410724220282.50525</v>
      </c>
      <c r="BK70" s="13">
        <f>SUM(J118:K118,Z118,AL118,AP118)</f>
        <v>335489923626.18896</v>
      </c>
      <c r="BL70" s="13">
        <f>BC118</f>
        <v>416167458718.26111</v>
      </c>
      <c r="BM70" s="13">
        <f>SUM(BG70:BL70)</f>
        <v>2325249152241.7588</v>
      </c>
    </row>
    <row r="71" spans="1:65" x14ac:dyDescent="0.3">
      <c r="A71" s="25" t="s">
        <v>8</v>
      </c>
      <c r="B71" s="22">
        <v>23304059.967428375</v>
      </c>
      <c r="C71" s="22">
        <v>38893364.434798747</v>
      </c>
      <c r="D71" s="22">
        <v>1622135.703862661</v>
      </c>
      <c r="E71" s="22">
        <v>40336.46128291382</v>
      </c>
      <c r="F71" s="22">
        <v>0</v>
      </c>
      <c r="G71" s="22">
        <v>0</v>
      </c>
      <c r="H71" s="22">
        <v>0</v>
      </c>
      <c r="I71" s="22">
        <v>0</v>
      </c>
      <c r="J71" s="22">
        <v>137216254.41178519</v>
      </c>
      <c r="K71" s="22">
        <v>277326064.44588798</v>
      </c>
      <c r="L71" s="22">
        <v>0</v>
      </c>
      <c r="M71" s="22">
        <v>0</v>
      </c>
      <c r="N71" s="22">
        <v>380260.9117123303</v>
      </c>
      <c r="O71" s="22">
        <v>998474.23254842835</v>
      </c>
      <c r="P71" s="22">
        <v>0</v>
      </c>
      <c r="Q71" s="22">
        <v>28404261.885906506</v>
      </c>
      <c r="R71" s="22">
        <v>29147238.912757225</v>
      </c>
      <c r="S71" s="22">
        <v>501589657.47557831</v>
      </c>
      <c r="T71" s="22">
        <v>1485885.8973539036</v>
      </c>
      <c r="U71" s="22">
        <v>31299.501906507361</v>
      </c>
      <c r="V71" s="22">
        <v>4796981.0919531388</v>
      </c>
      <c r="W71" s="22">
        <v>17609052.921615589</v>
      </c>
      <c r="X71" s="22">
        <v>2201114.8362537986</v>
      </c>
      <c r="Y71" s="22">
        <v>64560132.605615124</v>
      </c>
      <c r="Z71" s="22">
        <v>81892280.594872996</v>
      </c>
      <c r="AA71" s="22">
        <v>0</v>
      </c>
      <c r="AB71" s="22">
        <v>29559.303865444843</v>
      </c>
      <c r="AC71" s="22">
        <v>2697633.8279624172</v>
      </c>
      <c r="AD71" s="22">
        <v>0</v>
      </c>
      <c r="AE71" s="22">
        <v>92207603.967985153</v>
      </c>
      <c r="AF71" s="22">
        <v>0</v>
      </c>
      <c r="AG71" s="22">
        <v>1711397.8220141516</v>
      </c>
      <c r="AH71" s="22">
        <v>0</v>
      </c>
      <c r="AI71" s="22">
        <v>89093338.191773593</v>
      </c>
      <c r="AJ71" s="22">
        <v>2162585.2985964501</v>
      </c>
      <c r="AK71" s="22">
        <v>413684.5764268646</v>
      </c>
      <c r="AL71" s="22">
        <v>85370585.811947584</v>
      </c>
      <c r="AM71" s="22">
        <v>284756156.63607478</v>
      </c>
      <c r="AN71" s="22">
        <v>625320.05082844209</v>
      </c>
      <c r="AO71" s="22">
        <v>442381.5203990257</v>
      </c>
      <c r="AP71" s="22">
        <v>425448005.48928803</v>
      </c>
      <c r="AQ71" s="22">
        <v>658383.03319243703</v>
      </c>
      <c r="AR71" s="22">
        <v>3629328.757359935</v>
      </c>
      <c r="AS71" s="22">
        <v>108384014.88701543</v>
      </c>
      <c r="AT71" s="22">
        <v>0</v>
      </c>
      <c r="AU71" s="22">
        <v>0</v>
      </c>
      <c r="AV71" s="22">
        <v>623375.96905695391</v>
      </c>
      <c r="AW71" s="22">
        <v>37411923.137733445</v>
      </c>
      <c r="AX71" s="22">
        <v>27517.214827050233</v>
      </c>
      <c r="AY71" s="22">
        <v>825147438.21667933</v>
      </c>
      <c r="AZ71" s="22">
        <v>222764862.91256237</v>
      </c>
      <c r="BA71" s="22">
        <v>12698131609.171913</v>
      </c>
      <c r="BB71" s="22">
        <v>0</v>
      </c>
      <c r="BC71" s="22">
        <v>872585856.53153586</v>
      </c>
      <c r="BD71" s="22">
        <v>16965821418.622158</v>
      </c>
    </row>
    <row r="72" spans="1:65" x14ac:dyDescent="0.3">
      <c r="A72" s="26" t="s">
        <v>9</v>
      </c>
      <c r="B72" s="22">
        <v>56706265820.702576</v>
      </c>
      <c r="C72" s="22">
        <v>1299701354.525161</v>
      </c>
      <c r="D72" s="22">
        <v>1671773013.8542368</v>
      </c>
      <c r="E72" s="22">
        <v>46638192484.360046</v>
      </c>
      <c r="F72" s="22">
        <v>230880.92792947456</v>
      </c>
      <c r="G72" s="22">
        <v>7097486.9032431599</v>
      </c>
      <c r="H72" s="22">
        <v>747839553.01760828</v>
      </c>
      <c r="I72" s="22">
        <v>6214426876.6615906</v>
      </c>
      <c r="J72" s="22">
        <v>0</v>
      </c>
      <c r="K72" s="22">
        <v>4351854546.0101128</v>
      </c>
      <c r="L72" s="22">
        <v>95611487.005991876</v>
      </c>
      <c r="M72" s="22">
        <v>40420090.422018789</v>
      </c>
      <c r="N72" s="22">
        <v>103155208.43427405</v>
      </c>
      <c r="O72" s="22">
        <v>48838840.660072073</v>
      </c>
      <c r="P72" s="22">
        <v>75183466.288742691</v>
      </c>
      <c r="Q72" s="22">
        <v>104364740.39265896</v>
      </c>
      <c r="R72" s="22">
        <v>2768224623.9130282</v>
      </c>
      <c r="S72" s="22">
        <v>7345223194.9077635</v>
      </c>
      <c r="T72" s="22">
        <v>51669920.926785477</v>
      </c>
      <c r="U72" s="22">
        <v>12377929.502925891</v>
      </c>
      <c r="V72" s="22">
        <v>408608903303.34692</v>
      </c>
      <c r="W72" s="22">
        <v>2162480290.2097836</v>
      </c>
      <c r="X72" s="22">
        <v>37938319.217611298</v>
      </c>
      <c r="Y72" s="22">
        <v>5503083384.5497646</v>
      </c>
      <c r="Z72" s="22">
        <v>76021678077.919327</v>
      </c>
      <c r="AA72" s="22">
        <v>281100129.32047427</v>
      </c>
      <c r="AB72" s="22">
        <v>193912.49890335894</v>
      </c>
      <c r="AC72" s="22">
        <v>332004052.30833107</v>
      </c>
      <c r="AD72" s="22">
        <v>367257624.38816482</v>
      </c>
      <c r="AE72" s="22">
        <v>6977710751.3020821</v>
      </c>
      <c r="AF72" s="22">
        <v>12882597.390678577</v>
      </c>
      <c r="AG72" s="22">
        <v>59395900389.723671</v>
      </c>
      <c r="AH72" s="22">
        <v>3257180402.6393147</v>
      </c>
      <c r="AI72" s="22">
        <v>15696754824.114557</v>
      </c>
      <c r="AJ72" s="22">
        <v>573300335.00498283</v>
      </c>
      <c r="AK72" s="22">
        <v>82479971.163723111</v>
      </c>
      <c r="AL72" s="22">
        <v>502431904.64147043</v>
      </c>
      <c r="AM72" s="22">
        <v>5831158320.2880468</v>
      </c>
      <c r="AN72" s="22">
        <v>130728012.93674208</v>
      </c>
      <c r="AO72" s="22">
        <v>5904483.2495285729</v>
      </c>
      <c r="AP72" s="22">
        <v>21608352048.042305</v>
      </c>
      <c r="AQ72" s="22">
        <v>39083608.304359719</v>
      </c>
      <c r="AR72" s="22">
        <v>4038781728.6140208</v>
      </c>
      <c r="AS72" s="22">
        <v>2165229710.7712007</v>
      </c>
      <c r="AT72" s="22">
        <v>502100.19681164733</v>
      </c>
      <c r="AU72" s="22">
        <v>3431615474.5268078</v>
      </c>
      <c r="AV72" s="22">
        <v>1111429609.8495181</v>
      </c>
      <c r="AW72" s="22">
        <v>297691462.81088555</v>
      </c>
      <c r="AX72" s="22">
        <v>6853425070.4931202</v>
      </c>
      <c r="AY72" s="22">
        <v>8722953019.8638153</v>
      </c>
      <c r="AZ72" s="22">
        <v>2004370757.9508042</v>
      </c>
      <c r="BA72" s="22">
        <v>46097815413.033722</v>
      </c>
      <c r="BB72" s="22">
        <v>5741289105.5964985</v>
      </c>
      <c r="BC72" s="22">
        <v>377919138369.67432</v>
      </c>
      <c r="BD72" s="22">
        <v>1194095200085.3589</v>
      </c>
    </row>
    <row r="73" spans="1:65" x14ac:dyDescent="0.3">
      <c r="A73" s="23" t="s">
        <v>360</v>
      </c>
      <c r="B73" s="22">
        <v>0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35847551.253697537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35847551.253697537</v>
      </c>
    </row>
    <row r="74" spans="1:65" x14ac:dyDescent="0.3">
      <c r="A74" s="23" t="s">
        <v>10</v>
      </c>
      <c r="B74" s="22">
        <v>6774445.6659729462</v>
      </c>
      <c r="C74" s="22">
        <v>78923773.560663119</v>
      </c>
      <c r="D74" s="22">
        <v>0</v>
      </c>
      <c r="E74" s="22">
        <v>0</v>
      </c>
      <c r="F74" s="22">
        <v>0</v>
      </c>
      <c r="G74" s="22">
        <v>26266.063148126668</v>
      </c>
      <c r="H74" s="22">
        <v>0</v>
      </c>
      <c r="I74" s="22">
        <v>0</v>
      </c>
      <c r="J74" s="22">
        <v>116578.2818698527</v>
      </c>
      <c r="K74" s="22">
        <v>3.6716092785576175</v>
      </c>
      <c r="L74" s="22">
        <v>0</v>
      </c>
      <c r="M74" s="22">
        <v>0</v>
      </c>
      <c r="N74" s="22">
        <v>7783.3508316900588</v>
      </c>
      <c r="O74" s="22">
        <v>24281453.930170514</v>
      </c>
      <c r="P74" s="22">
        <v>955874.56430576474</v>
      </c>
      <c r="Q74" s="22">
        <v>0</v>
      </c>
      <c r="R74" s="22">
        <v>647258177.82884967</v>
      </c>
      <c r="S74" s="22">
        <v>644949052.92187929</v>
      </c>
      <c r="T74" s="22">
        <v>26880293.470400192</v>
      </c>
      <c r="U74" s="22">
        <v>196956870.03491938</v>
      </c>
      <c r="V74" s="22">
        <v>98165.951532304869</v>
      </c>
      <c r="W74" s="22">
        <v>68.886799537087455</v>
      </c>
      <c r="X74" s="22">
        <v>0</v>
      </c>
      <c r="Y74" s="22">
        <v>466319581.55913055</v>
      </c>
      <c r="Z74" s="22">
        <v>164979.66491299513</v>
      </c>
      <c r="AA74" s="22">
        <v>0</v>
      </c>
      <c r="AB74" s="22">
        <v>7674.5261292193472</v>
      </c>
      <c r="AC74" s="22">
        <v>0</v>
      </c>
      <c r="AD74" s="22">
        <v>166815.98455863592</v>
      </c>
      <c r="AE74" s="22">
        <v>0</v>
      </c>
      <c r="AF74" s="22">
        <v>0</v>
      </c>
      <c r="AG74" s="22">
        <v>0</v>
      </c>
      <c r="AH74" s="22">
        <v>0</v>
      </c>
      <c r="AI74" s="22">
        <v>210470486.16218075</v>
      </c>
      <c r="AJ74" s="22">
        <v>353774.22201600741</v>
      </c>
      <c r="AK74" s="22">
        <v>25231585.209381737</v>
      </c>
      <c r="AL74" s="22">
        <v>0</v>
      </c>
      <c r="AM74" s="22">
        <v>0</v>
      </c>
      <c r="AN74" s="22">
        <v>167248.10389513979</v>
      </c>
      <c r="AO74" s="22">
        <v>16513.028558171907</v>
      </c>
      <c r="AP74" s="22">
        <v>0</v>
      </c>
      <c r="AQ74" s="22">
        <v>227678.04206472565</v>
      </c>
      <c r="AR74" s="22">
        <v>40137.238371418629</v>
      </c>
      <c r="AS74" s="22">
        <v>0</v>
      </c>
      <c r="AT74" s="22">
        <v>16469950.162403435</v>
      </c>
      <c r="AU74" s="22">
        <v>41359282.260600865</v>
      </c>
      <c r="AV74" s="22">
        <v>2069219.3402157519</v>
      </c>
      <c r="AW74" s="22">
        <v>9679.3286161698179</v>
      </c>
      <c r="AX74" s="22">
        <v>17266.997313536715</v>
      </c>
      <c r="AY74" s="22">
        <v>5289759049.5990438</v>
      </c>
      <c r="AZ74" s="22">
        <v>17628.01454781814</v>
      </c>
      <c r="BA74" s="22">
        <v>16.699285945974228</v>
      </c>
      <c r="BB74" s="22">
        <v>0</v>
      </c>
      <c r="BC74" s="22">
        <v>32618044.643190596</v>
      </c>
      <c r="BD74" s="22">
        <v>7712715418.969368</v>
      </c>
    </row>
    <row r="75" spans="1:65" x14ac:dyDescent="0.3">
      <c r="A75" s="23" t="s">
        <v>11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160096.03468335015</v>
      </c>
      <c r="S75" s="22">
        <v>0</v>
      </c>
      <c r="T75" s="22">
        <v>7683741.1104614297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12103961.036168542</v>
      </c>
      <c r="BD75" s="22">
        <v>19947798.181313321</v>
      </c>
    </row>
    <row r="76" spans="1:65" x14ac:dyDescent="0.3">
      <c r="A76" s="23" t="s">
        <v>12</v>
      </c>
      <c r="B76" s="22">
        <v>8274429.5946696475</v>
      </c>
      <c r="C76" s="22">
        <v>231396118.87769011</v>
      </c>
      <c r="D76" s="22">
        <v>97924894.814026281</v>
      </c>
      <c r="E76" s="22">
        <v>294659.36872666038</v>
      </c>
      <c r="F76" s="22">
        <v>0</v>
      </c>
      <c r="G76" s="22">
        <v>15413048.254488556</v>
      </c>
      <c r="H76" s="22">
        <v>0</v>
      </c>
      <c r="I76" s="22">
        <v>377577.25593826803</v>
      </c>
      <c r="J76" s="22">
        <v>8623947.1012217402</v>
      </c>
      <c r="K76" s="22">
        <v>2056120.5189227802</v>
      </c>
      <c r="L76" s="22">
        <v>3394257.4256027546</v>
      </c>
      <c r="M76" s="22">
        <v>35581980.23045373</v>
      </c>
      <c r="N76" s="22">
        <v>0</v>
      </c>
      <c r="O76" s="22">
        <v>84510694.554444969</v>
      </c>
      <c r="P76" s="22">
        <v>444036.10237319546</v>
      </c>
      <c r="Q76" s="22">
        <v>3174802.6789645823</v>
      </c>
      <c r="R76" s="22">
        <v>2775197948.6271787</v>
      </c>
      <c r="S76" s="22">
        <v>2550431360.1066451</v>
      </c>
      <c r="T76" s="22">
        <v>617915.90608003212</v>
      </c>
      <c r="U76" s="22">
        <v>667490312.00859416</v>
      </c>
      <c r="V76" s="22">
        <v>1207845.0572185405</v>
      </c>
      <c r="W76" s="22">
        <v>2554.6692064362896</v>
      </c>
      <c r="X76" s="22">
        <v>43418856.458630487</v>
      </c>
      <c r="Y76" s="22">
        <v>748383607.45444942</v>
      </c>
      <c r="Z76" s="22">
        <v>934963.23088125931</v>
      </c>
      <c r="AA76" s="22">
        <v>0</v>
      </c>
      <c r="AB76" s="22">
        <v>4880145.2888067383</v>
      </c>
      <c r="AC76" s="22">
        <v>2043776.2575954921</v>
      </c>
      <c r="AD76" s="22">
        <v>255103085.87464797</v>
      </c>
      <c r="AE76" s="22">
        <v>6823075.6454216065</v>
      </c>
      <c r="AF76" s="22">
        <v>30384631.98735255</v>
      </c>
      <c r="AG76" s="22">
        <v>4033800.5299542979</v>
      </c>
      <c r="AH76" s="22">
        <v>0.23065029534671402</v>
      </c>
      <c r="AI76" s="22">
        <v>511017750.23436856</v>
      </c>
      <c r="AJ76" s="22">
        <v>24817.691604772739</v>
      </c>
      <c r="AK76" s="22">
        <v>1699581.9122971559</v>
      </c>
      <c r="AL76" s="22">
        <v>25389415.516793046</v>
      </c>
      <c r="AM76" s="22">
        <v>1714772.8880729724</v>
      </c>
      <c r="AN76" s="22">
        <v>298543874.23888797</v>
      </c>
      <c r="AO76" s="22">
        <v>5578092.7643517852</v>
      </c>
      <c r="AP76" s="22">
        <v>1522866.4524570215</v>
      </c>
      <c r="AQ76" s="22">
        <v>16416229.051282739</v>
      </c>
      <c r="AR76" s="22">
        <v>14865433.689064305</v>
      </c>
      <c r="AS76" s="22">
        <v>10433912.8823305</v>
      </c>
      <c r="AT76" s="22">
        <v>509256658.49941123</v>
      </c>
      <c r="AU76" s="22">
        <v>6631223.6169679696</v>
      </c>
      <c r="AV76" s="22">
        <v>90791267.569202915</v>
      </c>
      <c r="AW76" s="22">
        <v>18045513.325550199</v>
      </c>
      <c r="AX76" s="22">
        <v>47585.702935957794</v>
      </c>
      <c r="AY76" s="22">
        <v>10065810.294063265</v>
      </c>
      <c r="AZ76" s="22">
        <v>52989690.951198757</v>
      </c>
      <c r="BA76" s="22">
        <v>6322296.2999471966</v>
      </c>
      <c r="BB76" s="22">
        <v>58975.071552778245</v>
      </c>
      <c r="BC76" s="22">
        <v>385100859.14790881</v>
      </c>
      <c r="BD76" s="22">
        <v>9548937073.911087</v>
      </c>
    </row>
    <row r="77" spans="1:65" x14ac:dyDescent="0.3">
      <c r="A77" s="23" t="s">
        <v>13</v>
      </c>
      <c r="B77" s="22">
        <v>11082457.445239952</v>
      </c>
      <c r="C77" s="22">
        <v>76130496.478809595</v>
      </c>
      <c r="D77" s="22">
        <v>14897447.747250607</v>
      </c>
      <c r="E77" s="22">
        <v>928476.50310665171</v>
      </c>
      <c r="F77" s="22">
        <v>0</v>
      </c>
      <c r="G77" s="22">
        <v>2072726.6024797428</v>
      </c>
      <c r="H77" s="22">
        <v>0</v>
      </c>
      <c r="I77" s="22">
        <v>3632856.6235567732</v>
      </c>
      <c r="J77" s="22">
        <v>216523224.43378335</v>
      </c>
      <c r="K77" s="22">
        <v>44734160.470203802</v>
      </c>
      <c r="L77" s="22">
        <v>180918.59556531021</v>
      </c>
      <c r="M77" s="22">
        <v>50381.564928076063</v>
      </c>
      <c r="N77" s="22">
        <v>56226699.607239813</v>
      </c>
      <c r="O77" s="22">
        <v>0</v>
      </c>
      <c r="P77" s="22">
        <v>19044.004026007286</v>
      </c>
      <c r="Q77" s="22">
        <v>50712804.730287768</v>
      </c>
      <c r="R77" s="22">
        <v>9326077.1198274922</v>
      </c>
      <c r="S77" s="22">
        <v>482002590.88407534</v>
      </c>
      <c r="T77" s="22">
        <v>1137006.4637229848</v>
      </c>
      <c r="U77" s="22">
        <v>79633.434413424111</v>
      </c>
      <c r="V77" s="22">
        <v>7212347.8030105382</v>
      </c>
      <c r="W77" s="22">
        <v>831873.64440890122</v>
      </c>
      <c r="X77" s="22">
        <v>261677.60563178736</v>
      </c>
      <c r="Y77" s="22">
        <v>48388179.150889553</v>
      </c>
      <c r="Z77" s="22">
        <v>15945990.963670058</v>
      </c>
      <c r="AA77" s="22">
        <v>0</v>
      </c>
      <c r="AB77" s="22">
        <v>981515.64414200035</v>
      </c>
      <c r="AC77" s="22">
        <v>27965.756399626105</v>
      </c>
      <c r="AD77" s="22">
        <v>0</v>
      </c>
      <c r="AE77" s="22">
        <v>6429757.5960837994</v>
      </c>
      <c r="AF77" s="22">
        <v>58034.320270987097</v>
      </c>
      <c r="AG77" s="22">
        <v>1894100.9026952139</v>
      </c>
      <c r="AH77" s="22">
        <v>1.23114195513358</v>
      </c>
      <c r="AI77" s="22">
        <v>103907695.40170039</v>
      </c>
      <c r="AJ77" s="22">
        <v>2166404.6777358516</v>
      </c>
      <c r="AK77" s="22">
        <v>27274034.38898357</v>
      </c>
      <c r="AL77" s="22">
        <v>1622882.431740632</v>
      </c>
      <c r="AM77" s="22">
        <v>8620987.3406003769</v>
      </c>
      <c r="AN77" s="22">
        <v>38981622.146367222</v>
      </c>
      <c r="AO77" s="22">
        <v>5665774.2141298112</v>
      </c>
      <c r="AP77" s="22">
        <v>10705743.014885824</v>
      </c>
      <c r="AQ77" s="22">
        <v>3213209.4388532108</v>
      </c>
      <c r="AR77" s="22">
        <v>192169.03353953015</v>
      </c>
      <c r="AS77" s="22">
        <v>22862492.369943555</v>
      </c>
      <c r="AT77" s="22">
        <v>1449070.4835364642</v>
      </c>
      <c r="AU77" s="22">
        <v>51955.627719571159</v>
      </c>
      <c r="AV77" s="22">
        <v>39933414.629896089</v>
      </c>
      <c r="AW77" s="22">
        <v>152004074.42312944</v>
      </c>
      <c r="AX77" s="22">
        <v>4341308.7272741254</v>
      </c>
      <c r="AY77" s="22">
        <v>1220260.3623333445</v>
      </c>
      <c r="AZ77" s="22">
        <v>35554195.767120898</v>
      </c>
      <c r="BA77" s="22">
        <v>453154491.03885388</v>
      </c>
      <c r="BB77" s="22">
        <v>1663472.5083336248</v>
      </c>
      <c r="BC77" s="22">
        <v>395693193.98059535</v>
      </c>
      <c r="BD77" s="22">
        <v>2362046899.3341341</v>
      </c>
    </row>
    <row r="78" spans="1:65" x14ac:dyDescent="0.3">
      <c r="A78" s="23" t="s">
        <v>14</v>
      </c>
      <c r="B78" s="22">
        <v>0.30036759499017729</v>
      </c>
      <c r="C78" s="22">
        <v>3.623710851091662</v>
      </c>
      <c r="D78" s="22">
        <v>0.48602724124540841</v>
      </c>
      <c r="E78" s="22">
        <v>0.26052448413609408</v>
      </c>
      <c r="F78" s="22">
        <v>0</v>
      </c>
      <c r="G78" s="22">
        <v>0</v>
      </c>
      <c r="H78" s="22">
        <v>0</v>
      </c>
      <c r="I78" s="22">
        <v>97.353479658265485</v>
      </c>
      <c r="J78" s="22">
        <v>1140.8049422803019</v>
      </c>
      <c r="K78" s="22">
        <v>0.62526632924314063</v>
      </c>
      <c r="L78" s="22">
        <v>0</v>
      </c>
      <c r="M78" s="22">
        <v>0</v>
      </c>
      <c r="N78" s="22">
        <v>0</v>
      </c>
      <c r="O78" s="22">
        <v>7.430601960359208E-2</v>
      </c>
      <c r="P78" s="22">
        <v>0</v>
      </c>
      <c r="Q78" s="22">
        <v>167849634.92657727</v>
      </c>
      <c r="R78" s="22">
        <v>3.5895670391775165</v>
      </c>
      <c r="S78" s="22">
        <v>1.7103539143956856</v>
      </c>
      <c r="T78" s="22">
        <v>0</v>
      </c>
      <c r="U78" s="22">
        <v>0</v>
      </c>
      <c r="V78" s="22">
        <v>1.8364640054308121</v>
      </c>
      <c r="W78" s="22">
        <v>0</v>
      </c>
      <c r="X78" s="22">
        <v>0</v>
      </c>
      <c r="Y78" s="22">
        <v>98460.76210901895</v>
      </c>
      <c r="Z78" s="22">
        <v>34.953001951746934</v>
      </c>
      <c r="AA78" s="22">
        <v>0</v>
      </c>
      <c r="AB78" s="22">
        <v>1532040.1435991812</v>
      </c>
      <c r="AC78" s="22">
        <v>2332.1711612536719</v>
      </c>
      <c r="AD78" s="22">
        <v>0</v>
      </c>
      <c r="AE78" s="22">
        <v>1.1211079336742391</v>
      </c>
      <c r="AF78" s="22">
        <v>0</v>
      </c>
      <c r="AG78" s="22">
        <v>34.031738822949364</v>
      </c>
      <c r="AH78" s="22">
        <v>0</v>
      </c>
      <c r="AI78" s="22">
        <v>1.1631023096744548</v>
      </c>
      <c r="AJ78" s="22">
        <v>0.14046927165695675</v>
      </c>
      <c r="AK78" s="22">
        <v>33836.382669956969</v>
      </c>
      <c r="AL78" s="22">
        <v>0.14304311179346374</v>
      </c>
      <c r="AM78" s="22">
        <v>0</v>
      </c>
      <c r="AN78" s="22">
        <v>0</v>
      </c>
      <c r="AO78" s="22">
        <v>0</v>
      </c>
      <c r="AP78" s="22">
        <v>9.4118050116367938E-2</v>
      </c>
      <c r="AQ78" s="22">
        <v>0</v>
      </c>
      <c r="AR78" s="22">
        <v>9279491.9765558112</v>
      </c>
      <c r="AS78" s="22">
        <v>0.13687361518884755</v>
      </c>
      <c r="AT78" s="22">
        <v>0</v>
      </c>
      <c r="AU78" s="22">
        <v>0</v>
      </c>
      <c r="AV78" s="22">
        <v>0</v>
      </c>
      <c r="AW78" s="22">
        <v>34431.845519628718</v>
      </c>
      <c r="AX78" s="22">
        <v>0.57385002592786249</v>
      </c>
      <c r="AY78" s="22">
        <v>5.8224789253718781E-2</v>
      </c>
      <c r="AZ78" s="22">
        <v>82795.7112406581</v>
      </c>
      <c r="BA78" s="22">
        <v>25429.291682578081</v>
      </c>
      <c r="BB78" s="22">
        <v>0</v>
      </c>
      <c r="BC78" s="22">
        <v>1764134.4769702267</v>
      </c>
      <c r="BD78" s="22">
        <v>180703910.76862487</v>
      </c>
    </row>
    <row r="79" spans="1:65" x14ac:dyDescent="0.3">
      <c r="A79" s="23" t="s">
        <v>15</v>
      </c>
      <c r="B79" s="22">
        <v>908936.40362114168</v>
      </c>
      <c r="C79" s="22">
        <v>7601866.8706456097</v>
      </c>
      <c r="D79" s="22">
        <v>1190830.6233598057</v>
      </c>
      <c r="E79" s="22">
        <v>914635.45474094234</v>
      </c>
      <c r="F79" s="22">
        <v>0</v>
      </c>
      <c r="G79" s="22">
        <v>2864.7411393212392</v>
      </c>
      <c r="H79" s="22">
        <v>0</v>
      </c>
      <c r="I79" s="22">
        <v>26288808.147762965</v>
      </c>
      <c r="J79" s="22">
        <v>41476567.723587871</v>
      </c>
      <c r="K79" s="22">
        <v>1621501.8344337626</v>
      </c>
      <c r="L79" s="22">
        <v>2105140.8209762154</v>
      </c>
      <c r="M79" s="22">
        <v>0</v>
      </c>
      <c r="N79" s="22">
        <v>12003.410548833417</v>
      </c>
      <c r="O79" s="22">
        <v>922823.80445970339</v>
      </c>
      <c r="P79" s="22">
        <v>21585853.69352534</v>
      </c>
      <c r="Q79" s="22">
        <v>0</v>
      </c>
      <c r="R79" s="22">
        <v>11956940.185208524</v>
      </c>
      <c r="S79" s="22">
        <v>58613896.694647029</v>
      </c>
      <c r="T79" s="22">
        <v>145036.23054005211</v>
      </c>
      <c r="U79" s="22">
        <v>76452.604195452703</v>
      </c>
      <c r="V79" s="22">
        <v>2018764.6750390201</v>
      </c>
      <c r="W79" s="22">
        <v>3220.1721182086681</v>
      </c>
      <c r="X79" s="22">
        <v>242026.37044800012</v>
      </c>
      <c r="Y79" s="22">
        <v>7486340.3270934671</v>
      </c>
      <c r="Z79" s="22">
        <v>6383277.5940474933</v>
      </c>
      <c r="AA79" s="22">
        <v>0</v>
      </c>
      <c r="AB79" s="22">
        <v>3094560.1116872528</v>
      </c>
      <c r="AC79" s="22">
        <v>9981266.6065113377</v>
      </c>
      <c r="AD79" s="22">
        <v>0</v>
      </c>
      <c r="AE79" s="22">
        <v>188482.48031549325</v>
      </c>
      <c r="AF79" s="22">
        <v>0</v>
      </c>
      <c r="AG79" s="22">
        <v>1183923.2421854746</v>
      </c>
      <c r="AH79" s="22">
        <v>17.034394948930739</v>
      </c>
      <c r="AI79" s="22">
        <v>3817576.0173767889</v>
      </c>
      <c r="AJ79" s="22">
        <v>1958.9823349305507</v>
      </c>
      <c r="AK79" s="22">
        <v>3182986.0463902247</v>
      </c>
      <c r="AL79" s="22">
        <v>10094042.832035258</v>
      </c>
      <c r="AM79" s="22">
        <v>1007151.961483072</v>
      </c>
      <c r="AN79" s="22">
        <v>1955066.5467245823</v>
      </c>
      <c r="AO79" s="22">
        <v>979795.85557289538</v>
      </c>
      <c r="AP79" s="22">
        <v>1405394.6582441963</v>
      </c>
      <c r="AQ79" s="22">
        <v>3924513.1934767673</v>
      </c>
      <c r="AR79" s="22">
        <v>68890589.250751659</v>
      </c>
      <c r="AS79" s="22">
        <v>2021061.7811352813</v>
      </c>
      <c r="AT79" s="22">
        <v>72083.469602841884</v>
      </c>
      <c r="AU79" s="22">
        <v>3.0919729993643066</v>
      </c>
      <c r="AV79" s="22">
        <v>2414189.3024770226</v>
      </c>
      <c r="AW79" s="22">
        <v>3018117.8782869466</v>
      </c>
      <c r="AX79" s="22">
        <v>981674.38283133367</v>
      </c>
      <c r="AY79" s="22">
        <v>992879.0076862491</v>
      </c>
      <c r="AZ79" s="22">
        <v>21758421.313167538</v>
      </c>
      <c r="BA79" s="22">
        <v>63580420.383150928</v>
      </c>
      <c r="BB79" s="22">
        <v>45844.669762515507</v>
      </c>
      <c r="BC79" s="22">
        <v>431970367.32151836</v>
      </c>
      <c r="BD79" s="22">
        <v>828120175.80321562</v>
      </c>
    </row>
    <row r="80" spans="1:65" x14ac:dyDescent="0.3">
      <c r="A80" s="23" t="s">
        <v>16</v>
      </c>
      <c r="B80" s="22">
        <v>203841171.47833779</v>
      </c>
      <c r="C80" s="22">
        <v>64290481.725675538</v>
      </c>
      <c r="D80" s="22">
        <v>674124208.1827364</v>
      </c>
      <c r="E80" s="22">
        <v>62604201.987777844</v>
      </c>
      <c r="F80" s="22">
        <v>13150.158997691815</v>
      </c>
      <c r="G80" s="22">
        <v>5210565.279222291</v>
      </c>
      <c r="H80" s="22">
        <v>0</v>
      </c>
      <c r="I80" s="22">
        <v>397603601.85277689</v>
      </c>
      <c r="J80" s="22">
        <v>3765441171.689414</v>
      </c>
      <c r="K80" s="22">
        <v>92762858.694344223</v>
      </c>
      <c r="L80" s="22">
        <v>402682285.30598998</v>
      </c>
      <c r="M80" s="22">
        <v>7777985.5434357431</v>
      </c>
      <c r="N80" s="22">
        <v>18790045.979187842</v>
      </c>
      <c r="O80" s="22">
        <v>16257609.131589038</v>
      </c>
      <c r="P80" s="22">
        <v>1600413.6012354009</v>
      </c>
      <c r="Q80" s="22">
        <v>161008897.08943599</v>
      </c>
      <c r="R80" s="22">
        <v>0</v>
      </c>
      <c r="S80" s="22">
        <v>1897475731.565335</v>
      </c>
      <c r="T80" s="22">
        <v>102207295.98086287</v>
      </c>
      <c r="U80" s="22">
        <v>46550246.056256816</v>
      </c>
      <c r="V80" s="22">
        <v>997920363.03575265</v>
      </c>
      <c r="W80" s="22">
        <v>43198403.540906951</v>
      </c>
      <c r="X80" s="22">
        <v>39928755.891522832</v>
      </c>
      <c r="Y80" s="22">
        <v>3093231352.1119599</v>
      </c>
      <c r="Z80" s="22">
        <v>330652005.37065303</v>
      </c>
      <c r="AA80" s="22">
        <v>0</v>
      </c>
      <c r="AB80" s="22">
        <v>1014474.6149397319</v>
      </c>
      <c r="AC80" s="22">
        <v>948499752.47582364</v>
      </c>
      <c r="AD80" s="22">
        <v>53096701.259608306</v>
      </c>
      <c r="AE80" s="22">
        <v>2047703.5028810233</v>
      </c>
      <c r="AF80" s="22">
        <v>51287830.539484859</v>
      </c>
      <c r="AG80" s="22">
        <v>58715077.988877207</v>
      </c>
      <c r="AH80" s="22">
        <v>256.83698629709249</v>
      </c>
      <c r="AI80" s="22">
        <v>1804304062.7257516</v>
      </c>
      <c r="AJ80" s="22">
        <v>209213.14565808547</v>
      </c>
      <c r="AK80" s="22">
        <v>460329.26740344381</v>
      </c>
      <c r="AL80" s="22">
        <v>134233953.51060021</v>
      </c>
      <c r="AM80" s="22">
        <v>17844367.768500768</v>
      </c>
      <c r="AN80" s="22">
        <v>226311483.11966336</v>
      </c>
      <c r="AO80" s="22">
        <v>32928684.456812505</v>
      </c>
      <c r="AP80" s="22">
        <v>391687479.49571472</v>
      </c>
      <c r="AQ80" s="22">
        <v>130364629.02233806</v>
      </c>
      <c r="AR80" s="22">
        <v>325184280.39344811</v>
      </c>
      <c r="AS80" s="22">
        <v>4872352678.4236212</v>
      </c>
      <c r="AT80" s="22">
        <v>6824351.3554261392</v>
      </c>
      <c r="AU80" s="22">
        <v>2572535.4393348135</v>
      </c>
      <c r="AV80" s="22">
        <v>479920684.94774181</v>
      </c>
      <c r="AW80" s="22">
        <v>640228563.86473966</v>
      </c>
      <c r="AX80" s="22">
        <v>2832356.1474364423</v>
      </c>
      <c r="AY80" s="22">
        <v>1261167702.1843781</v>
      </c>
      <c r="AZ80" s="22">
        <v>957723744.78715992</v>
      </c>
      <c r="BA80" s="22">
        <v>1274389673.1101215</v>
      </c>
      <c r="BB80" s="22">
        <v>12952466.230645519</v>
      </c>
      <c r="BC80" s="22">
        <v>2957836318.3641572</v>
      </c>
      <c r="BD80" s="22">
        <v>29072164156.232666</v>
      </c>
    </row>
    <row r="81" spans="1:56" x14ac:dyDescent="0.3">
      <c r="A81" s="23" t="s">
        <v>17</v>
      </c>
      <c r="B81" s="22">
        <v>353031086.84700102</v>
      </c>
      <c r="C81" s="22">
        <v>3662538629.305326</v>
      </c>
      <c r="D81" s="22">
        <v>2244682673.1983285</v>
      </c>
      <c r="E81" s="22">
        <v>191100332.82873833</v>
      </c>
      <c r="F81" s="22">
        <v>0</v>
      </c>
      <c r="G81" s="22">
        <v>356925847.41768789</v>
      </c>
      <c r="H81" s="22">
        <v>175940.88479112281</v>
      </c>
      <c r="I81" s="22">
        <v>266260413.55892804</v>
      </c>
      <c r="J81" s="22">
        <v>8853289420.3277321</v>
      </c>
      <c r="K81" s="22">
        <v>993105526.35668135</v>
      </c>
      <c r="L81" s="22">
        <v>97544684.122847155</v>
      </c>
      <c r="M81" s="22">
        <v>285424492.16644692</v>
      </c>
      <c r="N81" s="22">
        <v>1024041992.7097136</v>
      </c>
      <c r="O81" s="22">
        <v>1340851967.7902341</v>
      </c>
      <c r="P81" s="22">
        <v>212358244.45336303</v>
      </c>
      <c r="Q81" s="22">
        <v>514677638.77733731</v>
      </c>
      <c r="R81" s="22">
        <v>6571031177.3875599</v>
      </c>
      <c r="S81" s="22">
        <v>0</v>
      </c>
      <c r="T81" s="22">
        <v>541149682.21994293</v>
      </c>
      <c r="U81" s="22">
        <v>4916639264.6042519</v>
      </c>
      <c r="V81" s="22">
        <v>895751643.77857065</v>
      </c>
      <c r="W81" s="22">
        <v>87573957.513259143</v>
      </c>
      <c r="X81" s="22">
        <v>829465928.12716293</v>
      </c>
      <c r="Y81" s="22">
        <v>8990200816.3278637</v>
      </c>
      <c r="Z81" s="22">
        <v>1349357772.3422978</v>
      </c>
      <c r="AA81" s="22">
        <v>424031.68506273552</v>
      </c>
      <c r="AB81" s="22">
        <v>47325760.311672114</v>
      </c>
      <c r="AC81" s="22">
        <v>296408495.85785705</v>
      </c>
      <c r="AD81" s="22">
        <v>525320384.0118947</v>
      </c>
      <c r="AE81" s="22">
        <v>513772048.6405465</v>
      </c>
      <c r="AF81" s="22">
        <v>456417631.53457791</v>
      </c>
      <c r="AG81" s="22">
        <v>333058345.20587701</v>
      </c>
      <c r="AH81" s="22">
        <v>1010645.7959311615</v>
      </c>
      <c r="AI81" s="22">
        <v>13272269487.000721</v>
      </c>
      <c r="AJ81" s="22">
        <v>19724085.044694096</v>
      </c>
      <c r="AK81" s="22">
        <v>193301135.86150062</v>
      </c>
      <c r="AL81" s="22">
        <v>158318013.2973994</v>
      </c>
      <c r="AM81" s="22">
        <v>403305866.51534909</v>
      </c>
      <c r="AN81" s="22">
        <v>7943897713.7689705</v>
      </c>
      <c r="AO81" s="22">
        <v>512210331.50491077</v>
      </c>
      <c r="AP81" s="22">
        <v>598565126.55582714</v>
      </c>
      <c r="AQ81" s="22">
        <v>2166265142.3023133</v>
      </c>
      <c r="AR81" s="22">
        <v>616811873.5709306</v>
      </c>
      <c r="AS81" s="22">
        <v>600149720.51075506</v>
      </c>
      <c r="AT81" s="22">
        <v>663570787.83769548</v>
      </c>
      <c r="AU81" s="22">
        <v>264579015.75040832</v>
      </c>
      <c r="AV81" s="22">
        <v>2591258928.1190891</v>
      </c>
      <c r="AW81" s="22">
        <v>1299026640.6376686</v>
      </c>
      <c r="AX81" s="22">
        <v>1908064933.1539383</v>
      </c>
      <c r="AY81" s="22">
        <v>10414792054.53944</v>
      </c>
      <c r="AZ81" s="22">
        <v>3246567679.7508411</v>
      </c>
      <c r="BA81" s="22">
        <v>4221580025.8591266</v>
      </c>
      <c r="BB81" s="22">
        <v>87277995.272087947</v>
      </c>
      <c r="BC81" s="22">
        <v>10100663868.589848</v>
      </c>
      <c r="BD81" s="22">
        <v>108033116901.53302</v>
      </c>
    </row>
    <row r="82" spans="1:56" x14ac:dyDescent="0.3">
      <c r="A82" s="23" t="s">
        <v>18</v>
      </c>
      <c r="B82" s="22">
        <v>2.0455033218831074</v>
      </c>
      <c r="C82" s="22">
        <v>19.291860384080767</v>
      </c>
      <c r="D82" s="22">
        <v>3.3098455128812305</v>
      </c>
      <c r="E82" s="22">
        <v>1.7741717369668006</v>
      </c>
      <c r="F82" s="22">
        <v>0</v>
      </c>
      <c r="G82" s="22">
        <v>49078642.556391567</v>
      </c>
      <c r="H82" s="22">
        <v>0</v>
      </c>
      <c r="I82" s="22">
        <v>662.97719647278802</v>
      </c>
      <c r="J82" s="22">
        <v>67926.986219474726</v>
      </c>
      <c r="K82" s="22">
        <v>4.2580637021457877</v>
      </c>
      <c r="L82" s="22">
        <v>0</v>
      </c>
      <c r="M82" s="22">
        <v>44893620.385219797</v>
      </c>
      <c r="N82" s="22">
        <v>0</v>
      </c>
      <c r="O82" s="22">
        <v>0.50602399350046212</v>
      </c>
      <c r="P82" s="22">
        <v>0</v>
      </c>
      <c r="Q82" s="22">
        <v>0</v>
      </c>
      <c r="R82" s="22">
        <v>232414.3309958824</v>
      </c>
      <c r="S82" s="22">
        <v>3162222.9867301695</v>
      </c>
      <c r="T82" s="22">
        <v>0</v>
      </c>
      <c r="U82" s="22">
        <v>0</v>
      </c>
      <c r="V82" s="22">
        <v>12.506319876983827</v>
      </c>
      <c r="W82" s="22">
        <v>0</v>
      </c>
      <c r="X82" s="22">
        <v>0</v>
      </c>
      <c r="Y82" s="22">
        <v>524184.23386168253</v>
      </c>
      <c r="Z82" s="22">
        <v>100774.45231689437</v>
      </c>
      <c r="AA82" s="22">
        <v>0</v>
      </c>
      <c r="AB82" s="22">
        <v>0</v>
      </c>
      <c r="AC82" s="22">
        <v>0.88352623924268914</v>
      </c>
      <c r="AD82" s="22">
        <v>0</v>
      </c>
      <c r="AE82" s="22">
        <v>7.634745028321567</v>
      </c>
      <c r="AF82" s="22">
        <v>24419009.307285976</v>
      </c>
      <c r="AG82" s="22">
        <v>231.75614138428514</v>
      </c>
      <c r="AH82" s="22">
        <v>0</v>
      </c>
      <c r="AI82" s="22">
        <v>8433.4927042230884</v>
      </c>
      <c r="AJ82" s="22">
        <v>0.95659573998387537</v>
      </c>
      <c r="AK82" s="22">
        <v>0.54119005907169604</v>
      </c>
      <c r="AL82" s="22">
        <v>0.97412359131348825</v>
      </c>
      <c r="AM82" s="22">
        <v>0</v>
      </c>
      <c r="AN82" s="22">
        <v>0</v>
      </c>
      <c r="AO82" s="22">
        <v>0</v>
      </c>
      <c r="AP82" s="22">
        <v>0.64094392129246547</v>
      </c>
      <c r="AQ82" s="22">
        <v>0</v>
      </c>
      <c r="AR82" s="22">
        <v>0</v>
      </c>
      <c r="AS82" s="22">
        <v>0.9321093194360518</v>
      </c>
      <c r="AT82" s="22">
        <v>0</v>
      </c>
      <c r="AU82" s="22">
        <v>748050.69666466396</v>
      </c>
      <c r="AV82" s="22">
        <v>489900.41935227404</v>
      </c>
      <c r="AW82" s="22">
        <v>0</v>
      </c>
      <c r="AX82" s="22">
        <v>3.9079186765687441</v>
      </c>
      <c r="AY82" s="22">
        <v>0.39651081481782485</v>
      </c>
      <c r="AZ82" s="22">
        <v>214166.26675423729</v>
      </c>
      <c r="BA82" s="22">
        <v>173173.47635835674</v>
      </c>
      <c r="BB82" s="22">
        <v>0</v>
      </c>
      <c r="BC82" s="22">
        <v>22073440.468927987</v>
      </c>
      <c r="BD82" s="22">
        <v>146186915.35257298</v>
      </c>
    </row>
    <row r="83" spans="1:56" x14ac:dyDescent="0.3">
      <c r="A83" s="23" t="s">
        <v>19</v>
      </c>
      <c r="B83" s="22">
        <v>45766514.11180599</v>
      </c>
      <c r="C83" s="22">
        <v>13122323.835386558</v>
      </c>
      <c r="D83" s="22">
        <v>795134.09790404711</v>
      </c>
      <c r="E83" s="22">
        <v>29497.389037518191</v>
      </c>
      <c r="F83" s="22">
        <v>0</v>
      </c>
      <c r="G83" s="22">
        <v>5714532.5315640848</v>
      </c>
      <c r="H83" s="22">
        <v>0</v>
      </c>
      <c r="I83" s="22">
        <v>173084.55060548373</v>
      </c>
      <c r="J83" s="22">
        <v>37259885.102550715</v>
      </c>
      <c r="K83" s="22">
        <v>3436011.8531673388</v>
      </c>
      <c r="L83" s="22">
        <v>69090.508629437667</v>
      </c>
      <c r="M83" s="22">
        <v>3314.5766400050043</v>
      </c>
      <c r="N83" s="22">
        <v>546395.96970929008</v>
      </c>
      <c r="O83" s="22">
        <v>3205.5128638992255</v>
      </c>
      <c r="P83" s="22">
        <v>1378127.4946468167</v>
      </c>
      <c r="Q83" s="22">
        <v>245.11068649172671</v>
      </c>
      <c r="R83" s="22">
        <v>6884698.6072119316</v>
      </c>
      <c r="S83" s="22">
        <v>397517908.39461929</v>
      </c>
      <c r="T83" s="22">
        <v>109116.61800096778</v>
      </c>
      <c r="U83" s="22">
        <v>0</v>
      </c>
      <c r="V83" s="22">
        <v>4121639.3210809659</v>
      </c>
      <c r="W83" s="22">
        <v>4237.1886919929457</v>
      </c>
      <c r="X83" s="22">
        <v>353873.83530375094</v>
      </c>
      <c r="Y83" s="22">
        <v>5006480.0308580827</v>
      </c>
      <c r="Z83" s="22">
        <v>1320190.897364215</v>
      </c>
      <c r="AA83" s="22">
        <v>0</v>
      </c>
      <c r="AB83" s="22">
        <v>24442.570716889782</v>
      </c>
      <c r="AC83" s="22">
        <v>1873.020013459457</v>
      </c>
      <c r="AD83" s="22">
        <v>0</v>
      </c>
      <c r="AE83" s="22">
        <v>7611538.088831991</v>
      </c>
      <c r="AF83" s="22">
        <v>1832.6627453995927</v>
      </c>
      <c r="AG83" s="22">
        <v>11935131.771825576</v>
      </c>
      <c r="AH83" s="22">
        <v>5.2842482525253365E-2</v>
      </c>
      <c r="AI83" s="22">
        <v>51258182.618607908</v>
      </c>
      <c r="AJ83" s="22">
        <v>2213.5108233447377</v>
      </c>
      <c r="AK83" s="22">
        <v>74.954465439032518</v>
      </c>
      <c r="AL83" s="22">
        <v>134149.15713147563</v>
      </c>
      <c r="AM83" s="22">
        <v>650647.03906730725</v>
      </c>
      <c r="AN83" s="22">
        <v>29460609.337889835</v>
      </c>
      <c r="AO83" s="22">
        <v>11784.095390934575</v>
      </c>
      <c r="AP83" s="22">
        <v>1307428.5863313058</v>
      </c>
      <c r="AQ83" s="22">
        <v>49680634.810187832</v>
      </c>
      <c r="AR83" s="22">
        <v>2589484.8980245925</v>
      </c>
      <c r="AS83" s="22">
        <v>1215565.1061507657</v>
      </c>
      <c r="AT83" s="22">
        <v>680782495.53591835</v>
      </c>
      <c r="AU83" s="22">
        <v>341727.30765267013</v>
      </c>
      <c r="AV83" s="22">
        <v>10918575.698255902</v>
      </c>
      <c r="AW83" s="22">
        <v>2104269.437710207</v>
      </c>
      <c r="AX83" s="22">
        <v>1153987.1180204656</v>
      </c>
      <c r="AY83" s="22">
        <v>49024150.266656637</v>
      </c>
      <c r="AZ83" s="22">
        <v>150260511.56934428</v>
      </c>
      <c r="BA83" s="22">
        <v>23793074.536897119</v>
      </c>
      <c r="BB83" s="22">
        <v>495339.49184412364</v>
      </c>
      <c r="BC83" s="22">
        <v>68208745.804704726</v>
      </c>
      <c r="BD83" s="22">
        <v>1666583976.58638</v>
      </c>
    </row>
    <row r="84" spans="1:56" x14ac:dyDescent="0.3">
      <c r="A84" s="23" t="s">
        <v>20</v>
      </c>
      <c r="B84" s="22">
        <v>3757549.0558391968</v>
      </c>
      <c r="C84" s="22">
        <v>35641.111210949261</v>
      </c>
      <c r="D84" s="22">
        <v>645750821.67010188</v>
      </c>
      <c r="E84" s="22">
        <v>4487355.9435277348</v>
      </c>
      <c r="F84" s="22">
        <v>0</v>
      </c>
      <c r="G84" s="22">
        <v>6291.3828099323246</v>
      </c>
      <c r="H84" s="22">
        <v>0</v>
      </c>
      <c r="I84" s="22">
        <v>42917370.894532695</v>
      </c>
      <c r="J84" s="22">
        <v>139913027.08914194</v>
      </c>
      <c r="K84" s="22">
        <v>6018577.5587389935</v>
      </c>
      <c r="L84" s="22">
        <v>255955700.21111238</v>
      </c>
      <c r="M84" s="22">
        <v>0</v>
      </c>
      <c r="N84" s="22">
        <v>3189507.9373129169</v>
      </c>
      <c r="O84" s="22">
        <v>860650656.8421315</v>
      </c>
      <c r="P84" s="22">
        <v>10771178.233895851</v>
      </c>
      <c r="Q84" s="22">
        <v>7612372.3403159007</v>
      </c>
      <c r="R84" s="22">
        <v>18470412.955740027</v>
      </c>
      <c r="S84" s="22">
        <v>631769846.88153207</v>
      </c>
      <c r="T84" s="22">
        <v>69254395.937348157</v>
      </c>
      <c r="U84" s="22">
        <v>6573.0034136833647</v>
      </c>
      <c r="V84" s="22">
        <v>0</v>
      </c>
      <c r="W84" s="22">
        <v>8800.6855656127154</v>
      </c>
      <c r="X84" s="22">
        <v>20615131.868353855</v>
      </c>
      <c r="Y84" s="22">
        <v>380886695.02788842</v>
      </c>
      <c r="Z84" s="22">
        <v>138574092.37531465</v>
      </c>
      <c r="AA84" s="22">
        <v>0</v>
      </c>
      <c r="AB84" s="22">
        <v>413.83935120225408</v>
      </c>
      <c r="AC84" s="22">
        <v>20773572.6216693</v>
      </c>
      <c r="AD84" s="22">
        <v>0</v>
      </c>
      <c r="AE84" s="22">
        <v>1140954.2275754476</v>
      </c>
      <c r="AF84" s="22">
        <v>0</v>
      </c>
      <c r="AG84" s="22">
        <v>4232339.5125110634</v>
      </c>
      <c r="AH84" s="22">
        <v>44477240.066461831</v>
      </c>
      <c r="AI84" s="22">
        <v>7317690.4578587841</v>
      </c>
      <c r="AJ84" s="22">
        <v>20979.35336720484</v>
      </c>
      <c r="AK84" s="22">
        <v>10702.753174170308</v>
      </c>
      <c r="AL84" s="22">
        <v>5327519.5033374131</v>
      </c>
      <c r="AM84" s="22">
        <v>3107409.0556812091</v>
      </c>
      <c r="AN84" s="22">
        <v>11498105.527731489</v>
      </c>
      <c r="AO84" s="22">
        <v>26404802.728738982</v>
      </c>
      <c r="AP84" s="22">
        <v>7831495.057392614</v>
      </c>
      <c r="AQ84" s="22">
        <v>257.1663965766146</v>
      </c>
      <c r="AR84" s="22">
        <v>41719.706534615834</v>
      </c>
      <c r="AS84" s="22">
        <v>1403799.5823609524</v>
      </c>
      <c r="AT84" s="22">
        <v>889686.32329731958</v>
      </c>
      <c r="AU84" s="22">
        <v>30509074.099321071</v>
      </c>
      <c r="AV84" s="22">
        <v>128245147.87479053</v>
      </c>
      <c r="AW84" s="22">
        <v>1239825.051266459</v>
      </c>
      <c r="AX84" s="22">
        <v>173344.25122702427</v>
      </c>
      <c r="AY84" s="22">
        <v>2799223088.3851252</v>
      </c>
      <c r="AZ84" s="22">
        <v>39438061.293068871</v>
      </c>
      <c r="BA84" s="22">
        <v>3009511074.4317327</v>
      </c>
      <c r="BB84" s="22">
        <v>15095244.671013866</v>
      </c>
      <c r="BC84" s="22">
        <v>1948192739.2784996</v>
      </c>
      <c r="BD84" s="22">
        <v>11346758285.825314</v>
      </c>
    </row>
    <row r="85" spans="1:56" x14ac:dyDescent="0.3">
      <c r="A85" s="23" t="s">
        <v>21</v>
      </c>
      <c r="B85" s="22">
        <v>20030099.802496314</v>
      </c>
      <c r="C85" s="22">
        <v>28404.188756736148</v>
      </c>
      <c r="D85" s="22">
        <v>38319.065306462879</v>
      </c>
      <c r="E85" s="22">
        <v>190708.05690481118</v>
      </c>
      <c r="F85" s="22">
        <v>0</v>
      </c>
      <c r="G85" s="22">
        <v>38596.774889228349</v>
      </c>
      <c r="H85" s="22">
        <v>0</v>
      </c>
      <c r="I85" s="22">
        <v>575668147.44721305</v>
      </c>
      <c r="J85" s="22">
        <v>33687301.910420284</v>
      </c>
      <c r="K85" s="22">
        <v>1217400.3152092111</v>
      </c>
      <c r="L85" s="22">
        <v>0</v>
      </c>
      <c r="M85" s="22">
        <v>0</v>
      </c>
      <c r="N85" s="22">
        <v>20603.990826427453</v>
      </c>
      <c r="O85" s="22">
        <v>1818.5541344776727</v>
      </c>
      <c r="P85" s="22">
        <v>26224.940435259658</v>
      </c>
      <c r="Q85" s="22">
        <v>7809288.6376894554</v>
      </c>
      <c r="R85" s="22">
        <v>313530.75386979844</v>
      </c>
      <c r="S85" s="22">
        <v>154370577.55225363</v>
      </c>
      <c r="T85" s="22">
        <v>74.551538202140335</v>
      </c>
      <c r="U85" s="22">
        <v>7231.2350088003604</v>
      </c>
      <c r="V85" s="22">
        <v>9140868.2783198394</v>
      </c>
      <c r="W85" s="22">
        <v>0</v>
      </c>
      <c r="X85" s="22">
        <v>8008.2006474332366</v>
      </c>
      <c r="Y85" s="22">
        <v>77029.960973471694</v>
      </c>
      <c r="Z85" s="22">
        <v>17937217.62852148</v>
      </c>
      <c r="AA85" s="22">
        <v>0</v>
      </c>
      <c r="AB85" s="22">
        <v>5226.8352053400195</v>
      </c>
      <c r="AC85" s="22">
        <v>3419.8734946027662</v>
      </c>
      <c r="AD85" s="22">
        <v>0</v>
      </c>
      <c r="AE85" s="22">
        <v>79711.969949571678</v>
      </c>
      <c r="AF85" s="22">
        <v>0</v>
      </c>
      <c r="AG85" s="22">
        <v>10305416.977854175</v>
      </c>
      <c r="AH85" s="22">
        <v>375.30087913005167</v>
      </c>
      <c r="AI85" s="22">
        <v>17333897.995680682</v>
      </c>
      <c r="AJ85" s="22">
        <v>6459951.7854989562</v>
      </c>
      <c r="AK85" s="22">
        <v>25314.12712759912</v>
      </c>
      <c r="AL85" s="22">
        <v>461114.68095222162</v>
      </c>
      <c r="AM85" s="22">
        <v>262996.6849239436</v>
      </c>
      <c r="AN85" s="22">
        <v>18237.812748683937</v>
      </c>
      <c r="AO85" s="22">
        <v>7000915.1895901579</v>
      </c>
      <c r="AP85" s="22">
        <v>1954054.5711694141</v>
      </c>
      <c r="AQ85" s="22">
        <v>76.170165402032467</v>
      </c>
      <c r="AR85" s="22">
        <v>589355.06904317043</v>
      </c>
      <c r="AS85" s="22">
        <v>2416854.2799404599</v>
      </c>
      <c r="AT85" s="22">
        <v>216.83836071592981</v>
      </c>
      <c r="AU85" s="22">
        <v>68.122183874845959</v>
      </c>
      <c r="AV85" s="22">
        <v>51596.928604263674</v>
      </c>
      <c r="AW85" s="22">
        <v>2862252.4638931942</v>
      </c>
      <c r="AX85" s="22">
        <v>51978.029520562115</v>
      </c>
      <c r="AY85" s="22">
        <v>255052103.58646291</v>
      </c>
      <c r="AZ85" s="22">
        <v>528995.95708155795</v>
      </c>
      <c r="BA85" s="22">
        <v>483077893.33298212</v>
      </c>
      <c r="BB85" s="22">
        <v>11331369.001614578</v>
      </c>
      <c r="BC85" s="22">
        <v>137818014.35755685</v>
      </c>
      <c r="BD85" s="22">
        <v>1758302859.7878985</v>
      </c>
    </row>
    <row r="86" spans="1:56" x14ac:dyDescent="0.3">
      <c r="A86" s="23" t="s">
        <v>22</v>
      </c>
      <c r="B86" s="22">
        <v>6497454.3732624725</v>
      </c>
      <c r="C86" s="22">
        <v>495917.72464854061</v>
      </c>
      <c r="D86" s="22">
        <v>960148.48534195276</v>
      </c>
      <c r="E86" s="22">
        <v>155930.8479199213</v>
      </c>
      <c r="F86" s="22">
        <v>0</v>
      </c>
      <c r="G86" s="22">
        <v>143320690.59375018</v>
      </c>
      <c r="H86" s="22">
        <v>0</v>
      </c>
      <c r="I86" s="22">
        <v>5987628.6704906523</v>
      </c>
      <c r="J86" s="22">
        <v>133065023.11961415</v>
      </c>
      <c r="K86" s="22">
        <v>4528724.6741943378</v>
      </c>
      <c r="L86" s="22">
        <v>0</v>
      </c>
      <c r="M86" s="22">
        <v>0</v>
      </c>
      <c r="N86" s="22">
        <v>1004224.7840060998</v>
      </c>
      <c r="O86" s="22">
        <v>145520.49179561573</v>
      </c>
      <c r="P86" s="22">
        <v>93731.659108837921</v>
      </c>
      <c r="Q86" s="22">
        <v>1319248.3368267389</v>
      </c>
      <c r="R86" s="22">
        <v>1075416.8973437548</v>
      </c>
      <c r="S86" s="22">
        <v>49008316.353412665</v>
      </c>
      <c r="T86" s="22">
        <v>514633.94865908212</v>
      </c>
      <c r="U86" s="22">
        <v>439039.94157730771</v>
      </c>
      <c r="V86" s="22">
        <v>3081734.8439875063</v>
      </c>
      <c r="W86" s="22">
        <v>5812.6401901323434</v>
      </c>
      <c r="X86" s="22">
        <v>0</v>
      </c>
      <c r="Y86" s="22">
        <v>14389584.172571341</v>
      </c>
      <c r="Z86" s="22">
        <v>6600265.8520412166</v>
      </c>
      <c r="AA86" s="22">
        <v>0</v>
      </c>
      <c r="AB86" s="22">
        <v>144.50250814217711</v>
      </c>
      <c r="AC86" s="22">
        <v>2258417.0898678009</v>
      </c>
      <c r="AD86" s="22">
        <v>0</v>
      </c>
      <c r="AE86" s="22">
        <v>702620.1604574261</v>
      </c>
      <c r="AF86" s="22">
        <v>0</v>
      </c>
      <c r="AG86" s="22">
        <v>2407915.3553411975</v>
      </c>
      <c r="AH86" s="22">
        <v>3.3278130133341222</v>
      </c>
      <c r="AI86" s="22">
        <v>12226630.712322852</v>
      </c>
      <c r="AJ86" s="22">
        <v>4156.7617232901466</v>
      </c>
      <c r="AK86" s="22">
        <v>269955.19591997133</v>
      </c>
      <c r="AL86" s="22">
        <v>3390181.0093738455</v>
      </c>
      <c r="AM86" s="22">
        <v>856919.2971453073</v>
      </c>
      <c r="AN86" s="22">
        <v>2271985.1487803007</v>
      </c>
      <c r="AO86" s="22">
        <v>76404.816066149098</v>
      </c>
      <c r="AP86" s="22">
        <v>10888474.862841683</v>
      </c>
      <c r="AQ86" s="22">
        <v>1018596.4969811146</v>
      </c>
      <c r="AR86" s="22">
        <v>1734011.2533643101</v>
      </c>
      <c r="AS86" s="22">
        <v>1122914.4262668029</v>
      </c>
      <c r="AT86" s="22">
        <v>174737.98520601293</v>
      </c>
      <c r="AU86" s="22">
        <v>23568.003909335093</v>
      </c>
      <c r="AV86" s="22">
        <v>47403256.158311628</v>
      </c>
      <c r="AW86" s="22">
        <v>1555103.6271359615</v>
      </c>
      <c r="AX86" s="22">
        <v>643276.14657590084</v>
      </c>
      <c r="AY86" s="22">
        <v>22298.608510552585</v>
      </c>
      <c r="AZ86" s="22">
        <v>23486408.323463079</v>
      </c>
      <c r="BA86" s="22">
        <v>234554763.5759432</v>
      </c>
      <c r="BB86" s="22">
        <v>129636.14619327892</v>
      </c>
      <c r="BC86" s="22">
        <v>21341987.627301972</v>
      </c>
      <c r="BD86" s="22">
        <v>741253415.03006661</v>
      </c>
    </row>
    <row r="87" spans="1:56" x14ac:dyDescent="0.3">
      <c r="A87" s="23" t="s">
        <v>23</v>
      </c>
      <c r="B87" s="22">
        <v>13987282.804704219</v>
      </c>
      <c r="C87" s="22">
        <v>114696983.6119729</v>
      </c>
      <c r="D87" s="22">
        <v>144463217.25675234</v>
      </c>
      <c r="E87" s="22">
        <v>114770109.01450829</v>
      </c>
      <c r="F87" s="22">
        <v>0</v>
      </c>
      <c r="G87" s="22">
        <v>61689649.313024357</v>
      </c>
      <c r="H87" s="22">
        <v>0</v>
      </c>
      <c r="I87" s="22">
        <v>70211290.337042108</v>
      </c>
      <c r="J87" s="22">
        <v>729914203.63752627</v>
      </c>
      <c r="K87" s="22">
        <v>36266238.735684</v>
      </c>
      <c r="L87" s="22">
        <v>44383490.672043309</v>
      </c>
      <c r="M87" s="22">
        <v>64468681.376929335</v>
      </c>
      <c r="N87" s="22">
        <v>57860416.147153184</v>
      </c>
      <c r="O87" s="22">
        <v>11060827.678420171</v>
      </c>
      <c r="P87" s="22">
        <v>1139856.9943564276</v>
      </c>
      <c r="Q87" s="22">
        <v>6734533.814866351</v>
      </c>
      <c r="R87" s="22">
        <v>576526645.24547648</v>
      </c>
      <c r="S87" s="22">
        <v>820091856.63942301</v>
      </c>
      <c r="T87" s="22">
        <v>34126779.193329461</v>
      </c>
      <c r="U87" s="22">
        <v>143364940.9219265</v>
      </c>
      <c r="V87" s="22">
        <v>343810431.54987389</v>
      </c>
      <c r="W87" s="22">
        <v>6981029.5346507821</v>
      </c>
      <c r="X87" s="22">
        <v>28752429.956150487</v>
      </c>
      <c r="Y87" s="22">
        <v>0</v>
      </c>
      <c r="Z87" s="22">
        <v>45779429.727330431</v>
      </c>
      <c r="AA87" s="22">
        <v>222055.58994928768</v>
      </c>
      <c r="AB87" s="22">
        <v>1732954.0282740595</v>
      </c>
      <c r="AC87" s="22">
        <v>3398066.4896698906</v>
      </c>
      <c r="AD87" s="22">
        <v>1123378.4193236015</v>
      </c>
      <c r="AE87" s="22">
        <v>1357277.3685357766</v>
      </c>
      <c r="AF87" s="22">
        <v>231513412.14103532</v>
      </c>
      <c r="AG87" s="22">
        <v>31046063.95251146</v>
      </c>
      <c r="AH87" s="22">
        <v>1.7122722092278566</v>
      </c>
      <c r="AI87" s="22">
        <v>131019983.80369425</v>
      </c>
      <c r="AJ87" s="22">
        <v>420139.54543270142</v>
      </c>
      <c r="AK87" s="22">
        <v>8566977.7843071036</v>
      </c>
      <c r="AL87" s="22">
        <v>24578678.496767167</v>
      </c>
      <c r="AM87" s="22">
        <v>9972953.2835598402</v>
      </c>
      <c r="AN87" s="22">
        <v>199259525.24769372</v>
      </c>
      <c r="AO87" s="22">
        <v>42759922.720192954</v>
      </c>
      <c r="AP87" s="22">
        <v>54905218.982903242</v>
      </c>
      <c r="AQ87" s="22">
        <v>211895044.72583374</v>
      </c>
      <c r="AR87" s="22">
        <v>189522882.3893095</v>
      </c>
      <c r="AS87" s="22">
        <v>15156776.700040346</v>
      </c>
      <c r="AT87" s="22">
        <v>145508458.12404767</v>
      </c>
      <c r="AU87" s="22">
        <v>50258658.895633787</v>
      </c>
      <c r="AV87" s="22">
        <v>232765053.59914535</v>
      </c>
      <c r="AW87" s="22">
        <v>181127514.56181613</v>
      </c>
      <c r="AX87" s="22">
        <v>25448990.819352631</v>
      </c>
      <c r="AY87" s="22">
        <v>150528150.1723327</v>
      </c>
      <c r="AZ87" s="22">
        <v>259702697.48891276</v>
      </c>
      <c r="BA87" s="22">
        <v>17652488343.612606</v>
      </c>
      <c r="BB87" s="22">
        <v>1955317.6986684985</v>
      </c>
      <c r="BC87" s="22">
        <v>1446813141.1687396</v>
      </c>
      <c r="BD87" s="22">
        <v>24776127963.685707</v>
      </c>
    </row>
    <row r="88" spans="1:56" x14ac:dyDescent="0.3">
      <c r="A88" s="23" t="s">
        <v>24</v>
      </c>
      <c r="B88" s="22">
        <v>14173514.670416143</v>
      </c>
      <c r="C88" s="22">
        <v>10482609.646973861</v>
      </c>
      <c r="D88" s="22">
        <v>114490311.34722856</v>
      </c>
      <c r="E88" s="22">
        <v>28436918.795449048</v>
      </c>
      <c r="F88" s="22">
        <v>0</v>
      </c>
      <c r="G88" s="22">
        <v>2183176.1545875263</v>
      </c>
      <c r="H88" s="22">
        <v>0</v>
      </c>
      <c r="I88" s="22">
        <v>7974172.8218634119</v>
      </c>
      <c r="J88" s="22">
        <v>36063507167.493858</v>
      </c>
      <c r="K88" s="22">
        <v>3070406581.8804951</v>
      </c>
      <c r="L88" s="22">
        <v>0</v>
      </c>
      <c r="M88" s="22">
        <v>0</v>
      </c>
      <c r="N88" s="22">
        <v>13951192.220204225</v>
      </c>
      <c r="O88" s="22">
        <v>2806738.9950040183</v>
      </c>
      <c r="P88" s="22">
        <v>81.832161431669746</v>
      </c>
      <c r="Q88" s="22">
        <v>212552.71588532356</v>
      </c>
      <c r="R88" s="22">
        <v>107426599.05642021</v>
      </c>
      <c r="S88" s="22">
        <v>470137621.82435101</v>
      </c>
      <c r="T88" s="22">
        <v>135216.98886119953</v>
      </c>
      <c r="U88" s="22">
        <v>3226429.7445971514</v>
      </c>
      <c r="V88" s="22">
        <v>309055231.70886868</v>
      </c>
      <c r="W88" s="22">
        <v>2376564186.657198</v>
      </c>
      <c r="X88" s="22">
        <v>24.988745723779189</v>
      </c>
      <c r="Y88" s="22">
        <v>3770422.0502971131</v>
      </c>
      <c r="Z88" s="22">
        <v>0</v>
      </c>
      <c r="AA88" s="22">
        <v>0</v>
      </c>
      <c r="AB88" s="22">
        <v>66806.410976664862</v>
      </c>
      <c r="AC88" s="22">
        <v>1572266.0511088008</v>
      </c>
      <c r="AD88" s="22">
        <v>0</v>
      </c>
      <c r="AE88" s="22">
        <v>3380330409.5620899</v>
      </c>
      <c r="AF88" s="22">
        <v>0</v>
      </c>
      <c r="AG88" s="22">
        <v>60893656.772233702</v>
      </c>
      <c r="AH88" s="22">
        <v>1.1710868210448193</v>
      </c>
      <c r="AI88" s="22">
        <v>14128506.186200067</v>
      </c>
      <c r="AJ88" s="22">
        <v>1866513.3128716622</v>
      </c>
      <c r="AK88" s="22">
        <v>14473610.12461238</v>
      </c>
      <c r="AL88" s="22">
        <v>6142509592.8606853</v>
      </c>
      <c r="AM88" s="22">
        <v>1183887260.3839793</v>
      </c>
      <c r="AN88" s="22">
        <v>3541200.5176078989</v>
      </c>
      <c r="AO88" s="22">
        <v>202479.50355880265</v>
      </c>
      <c r="AP88" s="22">
        <v>1112310228.3618288</v>
      </c>
      <c r="AQ88" s="22">
        <v>132140.07122622707</v>
      </c>
      <c r="AR88" s="22">
        <v>4951096.8508133031</v>
      </c>
      <c r="AS88" s="22">
        <v>2055727763.4163377</v>
      </c>
      <c r="AT88" s="22">
        <v>347399.63667943294</v>
      </c>
      <c r="AU88" s="22">
        <v>0.2125680918775017</v>
      </c>
      <c r="AV88" s="22">
        <v>2196382.4169074208</v>
      </c>
      <c r="AW88" s="22">
        <v>836046.12384771788</v>
      </c>
      <c r="AX88" s="22">
        <v>6563355505.9015627</v>
      </c>
      <c r="AY88" s="22">
        <v>14789709.089406777</v>
      </c>
      <c r="AZ88" s="22">
        <v>341012450.16825843</v>
      </c>
      <c r="BA88" s="22">
        <v>1334742818.1275861</v>
      </c>
      <c r="BB88" s="22">
        <v>991507596.42083299</v>
      </c>
      <c r="BC88" s="22">
        <v>530276086.17013538</v>
      </c>
      <c r="BD88" s="22">
        <v>66354598277.418488</v>
      </c>
    </row>
    <row r="89" spans="1:56" x14ac:dyDescent="0.3">
      <c r="A89" s="23" t="s">
        <v>25</v>
      </c>
      <c r="B89" s="22">
        <v>0</v>
      </c>
      <c r="C89" s="22">
        <v>0</v>
      </c>
      <c r="D89" s="22">
        <v>0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</row>
    <row r="90" spans="1:56" x14ac:dyDescent="0.3">
      <c r="A90" s="23" t="s">
        <v>26</v>
      </c>
      <c r="B90" s="22">
        <v>13597.856351350963</v>
      </c>
      <c r="C90" s="22">
        <v>331.12837836482316</v>
      </c>
      <c r="D90" s="22">
        <v>3402.8850589355116</v>
      </c>
      <c r="E90" s="22">
        <v>825.44380792324625</v>
      </c>
      <c r="F90" s="22">
        <v>0</v>
      </c>
      <c r="G90" s="22">
        <v>68.959718618848925</v>
      </c>
      <c r="H90" s="22">
        <v>0</v>
      </c>
      <c r="I90" s="22">
        <v>129.15924533052089</v>
      </c>
      <c r="J90" s="22">
        <v>430237.51603312924</v>
      </c>
      <c r="K90" s="22">
        <v>96989.364512315777</v>
      </c>
      <c r="L90" s="22">
        <v>0</v>
      </c>
      <c r="M90" s="22">
        <v>0</v>
      </c>
      <c r="N90" s="22">
        <v>14560.092028459601</v>
      </c>
      <c r="O90" s="22">
        <v>88.610465554118264</v>
      </c>
      <c r="P90" s="22">
        <v>175220.09590274072</v>
      </c>
      <c r="Q90" s="22">
        <v>6.7090081922707272</v>
      </c>
      <c r="R90" s="22">
        <v>2968.5635456371406</v>
      </c>
      <c r="S90" s="22">
        <v>28861.131761911631</v>
      </c>
      <c r="T90" s="22">
        <v>4.2713107997340334</v>
      </c>
      <c r="U90" s="22">
        <v>101.9177520423129</v>
      </c>
      <c r="V90" s="22">
        <v>492884.12185640354</v>
      </c>
      <c r="W90" s="22">
        <v>119.5168506704361</v>
      </c>
      <c r="X90" s="22">
        <v>0</v>
      </c>
      <c r="Y90" s="22">
        <v>118.99159351249773</v>
      </c>
      <c r="Z90" s="22">
        <v>46834.684023185771</v>
      </c>
      <c r="AA90" s="22">
        <v>0</v>
      </c>
      <c r="AB90" s="22">
        <v>0</v>
      </c>
      <c r="AC90" s="22">
        <v>15769.264055322945</v>
      </c>
      <c r="AD90" s="22">
        <v>0</v>
      </c>
      <c r="AE90" s="22">
        <v>1567.983704617285</v>
      </c>
      <c r="AF90" s="22">
        <v>0</v>
      </c>
      <c r="AG90" s="22">
        <v>1900.2495386155595</v>
      </c>
      <c r="AH90" s="22">
        <v>0</v>
      </c>
      <c r="AI90" s="22">
        <v>415.77455416549913</v>
      </c>
      <c r="AJ90" s="22">
        <v>58.863667506178366</v>
      </c>
      <c r="AK90" s="22">
        <v>0</v>
      </c>
      <c r="AL90" s="22">
        <v>3511.1335347216655</v>
      </c>
      <c r="AM90" s="22">
        <v>18368.888173505693</v>
      </c>
      <c r="AN90" s="22">
        <v>111.85984163297678</v>
      </c>
      <c r="AO90" s="22">
        <v>0</v>
      </c>
      <c r="AP90" s="22">
        <v>16025.027678458437</v>
      </c>
      <c r="AQ90" s="22">
        <v>4.1741150566632141</v>
      </c>
      <c r="AR90" s="22">
        <v>31428210.623457957</v>
      </c>
      <c r="AS90" s="22">
        <v>22314.559338050527</v>
      </c>
      <c r="AT90" s="22">
        <v>0</v>
      </c>
      <c r="AU90" s="22">
        <v>0</v>
      </c>
      <c r="AV90" s="22">
        <v>60.810568829630817</v>
      </c>
      <c r="AW90" s="22">
        <v>26.404921335391343</v>
      </c>
      <c r="AX90" s="22">
        <v>1702.9268844968053</v>
      </c>
      <c r="AY90" s="22">
        <v>502122.54831165791</v>
      </c>
      <c r="AZ90" s="22">
        <v>1060761.9292925375</v>
      </c>
      <c r="BA90" s="22">
        <v>24877.872872686192</v>
      </c>
      <c r="BB90" s="22">
        <v>2782.5114628182346</v>
      </c>
      <c r="BC90" s="22">
        <v>1328150.4848761254</v>
      </c>
      <c r="BD90" s="22">
        <v>35736094.910055175</v>
      </c>
    </row>
    <row r="91" spans="1:56" x14ac:dyDescent="0.3">
      <c r="A91" s="23" t="s">
        <v>27</v>
      </c>
      <c r="B91" s="22">
        <v>231559.33771999128</v>
      </c>
      <c r="C91" s="22">
        <v>3871650.8759567044</v>
      </c>
      <c r="D91" s="22">
        <v>5127680.9671940608</v>
      </c>
      <c r="E91" s="22">
        <v>402845.41492508759</v>
      </c>
      <c r="F91" s="22">
        <v>0</v>
      </c>
      <c r="G91" s="22">
        <v>34409.644284443639</v>
      </c>
      <c r="H91" s="22">
        <v>0</v>
      </c>
      <c r="I91" s="22">
        <v>22212898.738383003</v>
      </c>
      <c r="J91" s="22">
        <v>231768528.70078599</v>
      </c>
      <c r="K91" s="22">
        <v>46394023.442591354</v>
      </c>
      <c r="L91" s="22">
        <v>5367404.439048104</v>
      </c>
      <c r="M91" s="22">
        <v>0</v>
      </c>
      <c r="N91" s="22">
        <v>171922.34628615994</v>
      </c>
      <c r="O91" s="22">
        <v>5133219.1126728421</v>
      </c>
      <c r="P91" s="22">
        <v>420486.21581013862</v>
      </c>
      <c r="Q91" s="22">
        <v>389941.0868264031</v>
      </c>
      <c r="R91" s="22">
        <v>1511727.566521459</v>
      </c>
      <c r="S91" s="22">
        <v>348482494.93596792</v>
      </c>
      <c r="T91" s="22">
        <v>2043.8205911272214</v>
      </c>
      <c r="U91" s="22">
        <v>48973.556642878284</v>
      </c>
      <c r="V91" s="22">
        <v>5162110.8097304506</v>
      </c>
      <c r="W91" s="22">
        <v>58184.673360523091</v>
      </c>
      <c r="X91" s="22">
        <v>3648.198015450987</v>
      </c>
      <c r="Y91" s="22">
        <v>49798217.033059113</v>
      </c>
      <c r="Z91" s="22">
        <v>18790336.770531841</v>
      </c>
      <c r="AA91" s="22">
        <v>0</v>
      </c>
      <c r="AB91" s="22">
        <v>322400.77438160789</v>
      </c>
      <c r="AC91" s="22">
        <v>0</v>
      </c>
      <c r="AD91" s="22">
        <v>0</v>
      </c>
      <c r="AE91" s="22">
        <v>756676.67936941772</v>
      </c>
      <c r="AF91" s="22">
        <v>0</v>
      </c>
      <c r="AG91" s="22">
        <v>106944259.50324686</v>
      </c>
      <c r="AH91" s="22">
        <v>14.176176928432787</v>
      </c>
      <c r="AI91" s="22">
        <v>17853424.783360388</v>
      </c>
      <c r="AJ91" s="22">
        <v>29364.140328803333</v>
      </c>
      <c r="AK91" s="22">
        <v>21292636.84244135</v>
      </c>
      <c r="AL91" s="22">
        <v>1695776.1924819751</v>
      </c>
      <c r="AM91" s="22">
        <v>8787329.7433644421</v>
      </c>
      <c r="AN91" s="22">
        <v>2327952.3273259178</v>
      </c>
      <c r="AO91" s="22">
        <v>149174.75000506258</v>
      </c>
      <c r="AP91" s="22">
        <v>17855184.248733915</v>
      </c>
      <c r="AQ91" s="22">
        <v>1997.4376851719658</v>
      </c>
      <c r="AR91" s="22">
        <v>27001662.077551562</v>
      </c>
      <c r="AS91" s="22">
        <v>10723369.523964934</v>
      </c>
      <c r="AT91" s="22">
        <v>9842406.767619472</v>
      </c>
      <c r="AU91" s="22">
        <v>2.5731677836715168</v>
      </c>
      <c r="AV91" s="22">
        <v>27730017.21842619</v>
      </c>
      <c r="AW91" s="22">
        <v>64512385.51755812</v>
      </c>
      <c r="AX91" s="22">
        <v>818087.00276751281</v>
      </c>
      <c r="AY91" s="22">
        <v>248648939.25396118</v>
      </c>
      <c r="AZ91" s="22">
        <v>8521738.1157694627</v>
      </c>
      <c r="BA91" s="22">
        <v>136332044.6084753</v>
      </c>
      <c r="BB91" s="22">
        <v>1330378.4140178992</v>
      </c>
      <c r="BC91" s="22">
        <v>63965043.696772598</v>
      </c>
      <c r="BD91" s="22">
        <v>1522826574.0558586</v>
      </c>
    </row>
    <row r="92" spans="1:56" x14ac:dyDescent="0.3">
      <c r="A92" s="23" t="s">
        <v>28</v>
      </c>
      <c r="B92" s="22">
        <v>604.12550186887029</v>
      </c>
      <c r="C92" s="22">
        <v>202345646.73387828</v>
      </c>
      <c r="D92" s="22">
        <v>1575723040.6583481</v>
      </c>
      <c r="E92" s="22">
        <v>111.02863211922241</v>
      </c>
      <c r="F92" s="22">
        <v>0</v>
      </c>
      <c r="G92" s="22">
        <v>22.401857493826025</v>
      </c>
      <c r="H92" s="22">
        <v>0</v>
      </c>
      <c r="I92" s="22">
        <v>339544.32415674347</v>
      </c>
      <c r="J92" s="22">
        <v>61212.624311836917</v>
      </c>
      <c r="K92" s="22">
        <v>297.38052982228714</v>
      </c>
      <c r="L92" s="22">
        <v>0</v>
      </c>
      <c r="M92" s="22">
        <v>82532.958336124619</v>
      </c>
      <c r="N92" s="22">
        <v>998888.4177922036</v>
      </c>
      <c r="O92" s="22">
        <v>312942.43165911612</v>
      </c>
      <c r="P92" s="22">
        <v>8889.3722003124312</v>
      </c>
      <c r="Q92" s="22">
        <v>789479.21063018986</v>
      </c>
      <c r="R92" s="22">
        <v>644712645.32377946</v>
      </c>
      <c r="S92" s="22">
        <v>853223791.7356832</v>
      </c>
      <c r="T92" s="22">
        <v>653.29732664647133</v>
      </c>
      <c r="U92" s="22">
        <v>10163868.675163532</v>
      </c>
      <c r="V92" s="22">
        <v>1005717.7354817825</v>
      </c>
      <c r="W92" s="22">
        <v>141253.42182005109</v>
      </c>
      <c r="X92" s="22">
        <v>4.7106573037446777</v>
      </c>
      <c r="Y92" s="22">
        <v>4182573.3288531341</v>
      </c>
      <c r="Z92" s="22">
        <v>3711.2044980870523</v>
      </c>
      <c r="AA92" s="22">
        <v>0</v>
      </c>
      <c r="AB92" s="22">
        <v>3.0653406781296195</v>
      </c>
      <c r="AC92" s="22">
        <v>3.020796730137389</v>
      </c>
      <c r="AD92" s="22">
        <v>0</v>
      </c>
      <c r="AE92" s="22">
        <v>46.539097155773952</v>
      </c>
      <c r="AF92" s="22">
        <v>0</v>
      </c>
      <c r="AG92" s="22">
        <v>168297.16262002729</v>
      </c>
      <c r="AH92" s="22">
        <v>0.22076292855404708</v>
      </c>
      <c r="AI92" s="22">
        <v>1282035091.7020886</v>
      </c>
      <c r="AJ92" s="22">
        <v>11.193478890466961</v>
      </c>
      <c r="AK92" s="22">
        <v>2032836.2877354729</v>
      </c>
      <c r="AL92" s="22">
        <v>257.22197437648913</v>
      </c>
      <c r="AM92" s="22">
        <v>74.287029433740003</v>
      </c>
      <c r="AN92" s="22">
        <v>144423.18577913661</v>
      </c>
      <c r="AO92" s="22">
        <v>23239752.662122536</v>
      </c>
      <c r="AP92" s="22">
        <v>67.432049234193485</v>
      </c>
      <c r="AQ92" s="22">
        <v>971801.16082213842</v>
      </c>
      <c r="AR92" s="22">
        <v>325051.74004592531</v>
      </c>
      <c r="AS92" s="22">
        <v>282.42825012142293</v>
      </c>
      <c r="AT92" s="22">
        <v>0.12755065121475326</v>
      </c>
      <c r="AU92" s="22">
        <v>4.0071456391384881E-2</v>
      </c>
      <c r="AV92" s="22">
        <v>115938.33061800995</v>
      </c>
      <c r="AW92" s="22">
        <v>2814067.2312347796</v>
      </c>
      <c r="AX92" s="22">
        <v>28.543374862465061</v>
      </c>
      <c r="AY92" s="22">
        <v>1700384.0608148742</v>
      </c>
      <c r="AZ92" s="22">
        <v>421929.48735155526</v>
      </c>
      <c r="BA92" s="22">
        <v>524383.46850807127</v>
      </c>
      <c r="BB92" s="22">
        <v>0</v>
      </c>
      <c r="BC92" s="22">
        <v>15630774.085355941</v>
      </c>
      <c r="BD92" s="22">
        <v>4624222935.7859707</v>
      </c>
    </row>
    <row r="93" spans="1:56" x14ac:dyDescent="0.3">
      <c r="A93" s="23" t="s">
        <v>29</v>
      </c>
      <c r="B93" s="22">
        <v>806765420.01951659</v>
      </c>
      <c r="C93" s="22">
        <v>50876.209080700915</v>
      </c>
      <c r="D93" s="22">
        <v>991333.0806870017</v>
      </c>
      <c r="E93" s="22">
        <v>562719.66770552529</v>
      </c>
      <c r="F93" s="22">
        <v>0</v>
      </c>
      <c r="G93" s="22">
        <v>16238.755917410585</v>
      </c>
      <c r="H93" s="22">
        <v>0</v>
      </c>
      <c r="I93" s="22">
        <v>202248769.88706687</v>
      </c>
      <c r="J93" s="22">
        <v>209717267.21354389</v>
      </c>
      <c r="K93" s="22">
        <v>14323268.609603824</v>
      </c>
      <c r="L93" s="22">
        <v>0</v>
      </c>
      <c r="M93" s="22">
        <v>0</v>
      </c>
      <c r="N93" s="22">
        <v>13363.179450516111</v>
      </c>
      <c r="O93" s="22">
        <v>90989.320210780366</v>
      </c>
      <c r="P93" s="22">
        <v>4534.3663884977741</v>
      </c>
      <c r="Q93" s="22">
        <v>10120.2887642186</v>
      </c>
      <c r="R93" s="22">
        <v>282094997.09279877</v>
      </c>
      <c r="S93" s="22">
        <v>3163335124.3260622</v>
      </c>
      <c r="T93" s="22">
        <v>605.35513187781692</v>
      </c>
      <c r="U93" s="22">
        <v>15387.108100944091</v>
      </c>
      <c r="V93" s="22">
        <v>1005887848.8294953</v>
      </c>
      <c r="W93" s="22">
        <v>91877889.60152562</v>
      </c>
      <c r="X93" s="22">
        <v>1384.6405461895895</v>
      </c>
      <c r="Y93" s="22">
        <v>1138521.2213123511</v>
      </c>
      <c r="Z93" s="22">
        <v>8456744143.3813877</v>
      </c>
      <c r="AA93" s="22">
        <v>0</v>
      </c>
      <c r="AB93" s="22">
        <v>1196.3817156433122</v>
      </c>
      <c r="AC93" s="22">
        <v>144327.68691220816</v>
      </c>
      <c r="AD93" s="22">
        <v>0</v>
      </c>
      <c r="AE93" s="22">
        <v>0</v>
      </c>
      <c r="AF93" s="22">
        <v>0</v>
      </c>
      <c r="AG93" s="22">
        <v>60353620.792797036</v>
      </c>
      <c r="AH93" s="22">
        <v>64.890583683193142</v>
      </c>
      <c r="AI93" s="22">
        <v>1039064552.1449764</v>
      </c>
      <c r="AJ93" s="22">
        <v>847163.58028767817</v>
      </c>
      <c r="AK93" s="22">
        <v>88208.069657710512</v>
      </c>
      <c r="AL93" s="22">
        <v>91724621.844277143</v>
      </c>
      <c r="AM93" s="22">
        <v>49810706.193107262</v>
      </c>
      <c r="AN93" s="22">
        <v>18669.223848620717</v>
      </c>
      <c r="AO93" s="22">
        <v>2280.2876577022053</v>
      </c>
      <c r="AP93" s="22">
        <v>5803159.5982186506</v>
      </c>
      <c r="AQ93" s="22">
        <v>592.15317038805847</v>
      </c>
      <c r="AR93" s="22">
        <v>123586.79824693565</v>
      </c>
      <c r="AS93" s="22">
        <v>241127594.69319266</v>
      </c>
      <c r="AT93" s="22">
        <v>37.491965977749736</v>
      </c>
      <c r="AU93" s="22">
        <v>11.7785183015272</v>
      </c>
      <c r="AV93" s="22">
        <v>17356.167036742994</v>
      </c>
      <c r="AW93" s="22">
        <v>11770.87256709792</v>
      </c>
      <c r="AX93" s="22">
        <v>127098792.10590558</v>
      </c>
      <c r="AY93" s="22">
        <v>4351493293.3960409</v>
      </c>
      <c r="AZ93" s="22">
        <v>3483220.8565563397</v>
      </c>
      <c r="BA93" s="22">
        <v>26911818251.811836</v>
      </c>
      <c r="BB93" s="22">
        <v>346203663.05232984</v>
      </c>
      <c r="BC93" s="22">
        <v>1431477780.6099298</v>
      </c>
      <c r="BD93" s="22">
        <v>48896605324.635635</v>
      </c>
    </row>
    <row r="94" spans="1:56" x14ac:dyDescent="0.3">
      <c r="A94" s="23" t="s">
        <v>30</v>
      </c>
      <c r="B94" s="22">
        <v>0</v>
      </c>
      <c r="C94" s="22">
        <v>0.50542417848351939</v>
      </c>
      <c r="D94" s="22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0.31147589041403329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13732.986671428145</v>
      </c>
      <c r="Z94" s="22">
        <v>4.8586069062665445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239024.74627803289</v>
      </c>
      <c r="BD94" s="22">
        <v>252763.40845643621</v>
      </c>
    </row>
    <row r="95" spans="1:56" x14ac:dyDescent="0.3">
      <c r="A95" s="25" t="s">
        <v>31</v>
      </c>
      <c r="B95" s="22">
        <v>6216.4769199428456</v>
      </c>
      <c r="C95" s="22">
        <v>485.92743996140268</v>
      </c>
      <c r="D95" s="22">
        <v>5784.6537115261654</v>
      </c>
      <c r="E95" s="22">
        <v>2781.0749340848406</v>
      </c>
      <c r="F95" s="22">
        <v>0</v>
      </c>
      <c r="G95" s="22">
        <v>247.56713722397851</v>
      </c>
      <c r="H95" s="22">
        <v>0</v>
      </c>
      <c r="I95" s="22">
        <v>2964290.1573781502</v>
      </c>
      <c r="J95" s="22">
        <v>482709.43975939119</v>
      </c>
      <c r="K95" s="22">
        <v>113000.08608325354</v>
      </c>
      <c r="L95" s="22">
        <v>0</v>
      </c>
      <c r="M95" s="22">
        <v>0</v>
      </c>
      <c r="N95" s="22">
        <v>168.82195879180989</v>
      </c>
      <c r="O95" s="22">
        <v>398.69359428130355</v>
      </c>
      <c r="P95" s="22">
        <v>117.45302642356879</v>
      </c>
      <c r="Q95" s="22">
        <v>245.30726446327137</v>
      </c>
      <c r="R95" s="22">
        <v>668776941.05472732</v>
      </c>
      <c r="S95" s="22">
        <v>31365.00339962287</v>
      </c>
      <c r="T95" s="22">
        <v>4.9610405327350771</v>
      </c>
      <c r="U95" s="22">
        <v>142.79475402061769</v>
      </c>
      <c r="V95" s="22">
        <v>17928.399988738151</v>
      </c>
      <c r="W95" s="22">
        <v>256.89967523862754</v>
      </c>
      <c r="X95" s="22">
        <v>35.866140652262033</v>
      </c>
      <c r="Y95" s="22">
        <v>1077.6805673153835</v>
      </c>
      <c r="Z95" s="22">
        <v>47555.431618568786</v>
      </c>
      <c r="AA95" s="22">
        <v>0</v>
      </c>
      <c r="AB95" s="22">
        <v>25.694876927593441</v>
      </c>
      <c r="AC95" s="22">
        <v>583.32448588700515</v>
      </c>
      <c r="AD95" s="22">
        <v>0</v>
      </c>
      <c r="AE95" s="22">
        <v>1728379.0126122213</v>
      </c>
      <c r="AF95" s="22">
        <v>0</v>
      </c>
      <c r="AG95" s="22">
        <v>0</v>
      </c>
      <c r="AH95" s="22">
        <v>1.6808512561570712</v>
      </c>
      <c r="AI95" s="22">
        <v>8763.2106845646649</v>
      </c>
      <c r="AJ95" s="22">
        <v>697.68091429366928</v>
      </c>
      <c r="AK95" s="22">
        <v>428.4003294984077</v>
      </c>
      <c r="AL95" s="22">
        <v>46002.963135532598</v>
      </c>
      <c r="AM95" s="22">
        <v>209540.28085632846</v>
      </c>
      <c r="AN95" s="22">
        <v>202.86000843251577</v>
      </c>
      <c r="AO95" s="22">
        <v>59.065956203456523</v>
      </c>
      <c r="AP95" s="22">
        <v>18773.932468776875</v>
      </c>
      <c r="AQ95" s="22">
        <v>4.8629968428575321</v>
      </c>
      <c r="AR95" s="22">
        <v>2808.8954766447696</v>
      </c>
      <c r="AS95" s="22">
        <v>27600.433586409366</v>
      </c>
      <c r="AT95" s="22">
        <v>0.97114888682717726</v>
      </c>
      <c r="AU95" s="22">
        <v>0.30509722919812132</v>
      </c>
      <c r="AV95" s="22">
        <v>258363.0382423822</v>
      </c>
      <c r="AW95" s="22">
        <v>238.63275595277855</v>
      </c>
      <c r="AX95" s="22">
        <v>4352.386429148406</v>
      </c>
      <c r="AY95" s="22">
        <v>757.40933272066854</v>
      </c>
      <c r="AZ95" s="22">
        <v>16455.936790199161</v>
      </c>
      <c r="BA95" s="22">
        <v>102994717.82362336</v>
      </c>
      <c r="BB95" s="22">
        <v>3107.0651259984729</v>
      </c>
      <c r="BC95" s="22">
        <v>6839081.2550345063</v>
      </c>
      <c r="BD95" s="22">
        <v>784612700.87393951</v>
      </c>
    </row>
    <row r="96" spans="1:56" x14ac:dyDescent="0.3">
      <c r="A96" s="23" t="s">
        <v>32</v>
      </c>
      <c r="B96" s="22">
        <v>0</v>
      </c>
      <c r="C96" s="22">
        <v>0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</row>
    <row r="97" spans="1:56" x14ac:dyDescent="0.3">
      <c r="A97" s="23" t="s">
        <v>33</v>
      </c>
      <c r="B97" s="22">
        <v>9066268.5169100165</v>
      </c>
      <c r="C97" s="22">
        <v>1839972824.9150825</v>
      </c>
      <c r="D97" s="22">
        <v>6393257549.710331</v>
      </c>
      <c r="E97" s="22">
        <v>11590945.024488661</v>
      </c>
      <c r="F97" s="22">
        <v>0</v>
      </c>
      <c r="G97" s="22">
        <v>62605165.570003554</v>
      </c>
      <c r="H97" s="22">
        <v>0</v>
      </c>
      <c r="I97" s="22">
        <v>70911098.316744432</v>
      </c>
      <c r="J97" s="22">
        <v>885343208.44716346</v>
      </c>
      <c r="K97" s="22">
        <v>135435154.84565017</v>
      </c>
      <c r="L97" s="22">
        <v>187697715.02396581</v>
      </c>
      <c r="M97" s="22">
        <v>643933244.77018833</v>
      </c>
      <c r="N97" s="22">
        <v>925768977.3105613</v>
      </c>
      <c r="O97" s="22">
        <v>287141906.01706153</v>
      </c>
      <c r="P97" s="22">
        <v>216941060.22766459</v>
      </c>
      <c r="Q97" s="22">
        <v>253856392.85204455</v>
      </c>
      <c r="R97" s="22">
        <v>20667594998.75885</v>
      </c>
      <c r="S97" s="22">
        <v>44391935290.799629</v>
      </c>
      <c r="T97" s="22">
        <v>261138122.68087533</v>
      </c>
      <c r="U97" s="22">
        <v>2534319914.4024076</v>
      </c>
      <c r="V97" s="22">
        <v>31206531.269553095</v>
      </c>
      <c r="W97" s="22">
        <v>46285500.615679011</v>
      </c>
      <c r="X97" s="22">
        <v>114962330.15985304</v>
      </c>
      <c r="Y97" s="22">
        <v>8763234978.181942</v>
      </c>
      <c r="Z97" s="22">
        <v>225495351.60996574</v>
      </c>
      <c r="AA97" s="22">
        <v>0</v>
      </c>
      <c r="AB97" s="22">
        <v>8335623.7831475949</v>
      </c>
      <c r="AC97" s="22">
        <v>78376546.562813953</v>
      </c>
      <c r="AD97" s="22">
        <v>3114439645.0475321</v>
      </c>
      <c r="AE97" s="22">
        <v>6032383.1301108859</v>
      </c>
      <c r="AF97" s="22">
        <v>312060619.74219739</v>
      </c>
      <c r="AG97" s="22">
        <v>6421283.7769981306</v>
      </c>
      <c r="AH97" s="22">
        <v>45.409764398497025</v>
      </c>
      <c r="AI97" s="22">
        <v>0</v>
      </c>
      <c r="AJ97" s="22">
        <v>574947.35170527082</v>
      </c>
      <c r="AK97" s="22">
        <v>50341082.956282094</v>
      </c>
      <c r="AL97" s="22">
        <v>200862588.39993098</v>
      </c>
      <c r="AM97" s="22">
        <v>29712296.70729861</v>
      </c>
      <c r="AN97" s="22">
        <v>1089239434.9734232</v>
      </c>
      <c r="AO97" s="22">
        <v>1098355429.0785947</v>
      </c>
      <c r="AP97" s="22">
        <v>59885043.113431446</v>
      </c>
      <c r="AQ97" s="22">
        <v>173859394.46022525</v>
      </c>
      <c r="AR97" s="22">
        <v>75524552.108062252</v>
      </c>
      <c r="AS97" s="22">
        <v>76066799.761541963</v>
      </c>
      <c r="AT97" s="22">
        <v>207377444.95660493</v>
      </c>
      <c r="AU97" s="22">
        <v>8.2424862079683496</v>
      </c>
      <c r="AV97" s="22">
        <v>3829133867.5989623</v>
      </c>
      <c r="AW97" s="22">
        <v>1250449135.2653</v>
      </c>
      <c r="AX97" s="22">
        <v>189777539.30883899</v>
      </c>
      <c r="AY97" s="22">
        <v>4249409173.6595044</v>
      </c>
      <c r="AZ97" s="22">
        <v>12618158079.277836</v>
      </c>
      <c r="BA97" s="22">
        <v>374630450.82430619</v>
      </c>
      <c r="BB97" s="22">
        <v>24642468.221891116</v>
      </c>
      <c r="BC97" s="22">
        <v>2140443126.3260627</v>
      </c>
      <c r="BD97" s="22">
        <v>120223803540.07147</v>
      </c>
    </row>
    <row r="98" spans="1:56" x14ac:dyDescent="0.3">
      <c r="A98" s="23" t="s">
        <v>34</v>
      </c>
      <c r="B98" s="22">
        <v>31357574.649532191</v>
      </c>
      <c r="C98" s="22">
        <v>0</v>
      </c>
      <c r="D98" s="22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339900.58685199684</v>
      </c>
      <c r="X98" s="22">
        <v>0</v>
      </c>
      <c r="Y98" s="22">
        <v>0</v>
      </c>
      <c r="Z98" s="22">
        <v>0</v>
      </c>
      <c r="AA98" s="22">
        <v>23111.942533200727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9039242.5088860206</v>
      </c>
      <c r="AW98" s="22">
        <v>0</v>
      </c>
      <c r="AX98" s="22">
        <v>572064.34926688194</v>
      </c>
      <c r="AY98" s="22">
        <v>0</v>
      </c>
      <c r="AZ98" s="22">
        <v>93308.626387322438</v>
      </c>
      <c r="BA98" s="22">
        <v>717003.22618445323</v>
      </c>
      <c r="BB98" s="22">
        <v>552136.15425963816</v>
      </c>
      <c r="BC98" s="22">
        <v>20083594.828191437</v>
      </c>
      <c r="BD98" s="22">
        <v>62777936.872093134</v>
      </c>
    </row>
    <row r="99" spans="1:56" x14ac:dyDescent="0.3">
      <c r="A99" s="23" t="s">
        <v>35</v>
      </c>
      <c r="B99" s="22">
        <v>7.9075395342256458</v>
      </c>
      <c r="C99" s="22">
        <v>91576.637295675901</v>
      </c>
      <c r="D99" s="22">
        <v>12.795253845490146</v>
      </c>
      <c r="E99" s="22">
        <v>6.8586215434034301</v>
      </c>
      <c r="F99" s="22">
        <v>0</v>
      </c>
      <c r="G99" s="22">
        <v>0</v>
      </c>
      <c r="H99" s="22">
        <v>0</v>
      </c>
      <c r="I99" s="22">
        <v>2562.9478746445398</v>
      </c>
      <c r="J99" s="22">
        <v>22.934791432272959</v>
      </c>
      <c r="K99" s="22">
        <v>16.460890922910558</v>
      </c>
      <c r="L99" s="22">
        <v>0</v>
      </c>
      <c r="M99" s="22">
        <v>0</v>
      </c>
      <c r="N99" s="22">
        <v>276221.46990121558</v>
      </c>
      <c r="O99" s="22">
        <v>2351474.4277553</v>
      </c>
      <c r="P99" s="22">
        <v>2013937.6868116674</v>
      </c>
      <c r="Q99" s="22">
        <v>170547.36097157095</v>
      </c>
      <c r="R99" s="22">
        <v>41.293500694815421</v>
      </c>
      <c r="S99" s="22">
        <v>2644151.7093532872</v>
      </c>
      <c r="T99" s="22">
        <v>3969962.3896935121</v>
      </c>
      <c r="U99" s="22">
        <v>0</v>
      </c>
      <c r="V99" s="22">
        <v>15403218.059514135</v>
      </c>
      <c r="W99" s="22">
        <v>0</v>
      </c>
      <c r="X99" s="22">
        <v>0</v>
      </c>
      <c r="Y99" s="22">
        <v>246235.22726884816</v>
      </c>
      <c r="Z99" s="22">
        <v>1118410.3609791624</v>
      </c>
      <c r="AA99" s="22">
        <v>0</v>
      </c>
      <c r="AB99" s="22">
        <v>267002.3829010654</v>
      </c>
      <c r="AC99" s="22">
        <v>333690.45907374925</v>
      </c>
      <c r="AD99" s="22">
        <v>0</v>
      </c>
      <c r="AE99" s="22">
        <v>29.514519726913225</v>
      </c>
      <c r="AF99" s="22">
        <v>0</v>
      </c>
      <c r="AG99" s="22">
        <v>895.92660676233822</v>
      </c>
      <c r="AH99" s="22">
        <v>0</v>
      </c>
      <c r="AI99" s="22">
        <v>458724.98733052157</v>
      </c>
      <c r="AJ99" s="22">
        <v>3.6980231472958742</v>
      </c>
      <c r="AK99" s="22">
        <v>0</v>
      </c>
      <c r="AL99" s="22">
        <v>3.7657825959636675</v>
      </c>
      <c r="AM99" s="22">
        <v>0</v>
      </c>
      <c r="AN99" s="22">
        <v>4175470.7761431234</v>
      </c>
      <c r="AO99" s="22">
        <v>0</v>
      </c>
      <c r="AP99" s="22">
        <v>70516.242109344908</v>
      </c>
      <c r="AQ99" s="22">
        <v>0</v>
      </c>
      <c r="AR99" s="22">
        <v>64787.755419087865</v>
      </c>
      <c r="AS99" s="22">
        <v>3.6033631501880046</v>
      </c>
      <c r="AT99" s="22">
        <v>0</v>
      </c>
      <c r="AU99" s="22">
        <v>0</v>
      </c>
      <c r="AV99" s="22">
        <v>356923.62897774857</v>
      </c>
      <c r="AW99" s="22">
        <v>7559184.8519271938</v>
      </c>
      <c r="AX99" s="22">
        <v>15.107294669684258</v>
      </c>
      <c r="AY99" s="22">
        <v>174941.94337769123</v>
      </c>
      <c r="AZ99" s="22">
        <v>192434.17573227512</v>
      </c>
      <c r="BA99" s="22">
        <v>669456.80113701173</v>
      </c>
      <c r="BB99" s="22">
        <v>0</v>
      </c>
      <c r="BC99" s="22">
        <v>36649578.07920406</v>
      </c>
      <c r="BD99" s="22">
        <v>79262070.226939917</v>
      </c>
    </row>
    <row r="100" spans="1:56" x14ac:dyDescent="0.3">
      <c r="A100" s="23" t="s">
        <v>361</v>
      </c>
      <c r="B100" s="22">
        <v>834097622.60282993</v>
      </c>
      <c r="C100" s="22">
        <v>2147557221.3907394</v>
      </c>
      <c r="D100" s="22">
        <v>204292133.30703288</v>
      </c>
      <c r="E100" s="22">
        <v>61875008.650154762</v>
      </c>
      <c r="F100" s="22">
        <v>0</v>
      </c>
      <c r="G100" s="22">
        <v>1717320.1406723734</v>
      </c>
      <c r="H100" s="22">
        <v>0</v>
      </c>
      <c r="I100" s="22">
        <v>872391752.69624341</v>
      </c>
      <c r="J100" s="22">
        <v>70275246134.530914</v>
      </c>
      <c r="K100" s="22">
        <v>2335389777.9025259</v>
      </c>
      <c r="L100" s="22">
        <v>272454580.79538089</v>
      </c>
      <c r="M100" s="22">
        <v>0</v>
      </c>
      <c r="N100" s="22">
        <v>4626737361.0394382</v>
      </c>
      <c r="O100" s="22">
        <v>3409355.5641708383</v>
      </c>
      <c r="P100" s="22">
        <v>33922044.493143648</v>
      </c>
      <c r="Q100" s="22">
        <v>8079534.1846033195</v>
      </c>
      <c r="R100" s="22">
        <v>2074881862.2165687</v>
      </c>
      <c r="S100" s="22">
        <v>8744947139.6759911</v>
      </c>
      <c r="T100" s="22">
        <v>8285179.8682622667</v>
      </c>
      <c r="U100" s="22">
        <v>67610654.817991257</v>
      </c>
      <c r="V100" s="22">
        <v>12024280954.156805</v>
      </c>
      <c r="W100" s="22">
        <v>957427720.89905262</v>
      </c>
      <c r="X100" s="22">
        <v>12068.02344651386</v>
      </c>
      <c r="Y100" s="22">
        <v>2944876948.0598121</v>
      </c>
      <c r="Z100" s="22">
        <v>8466956375.1417961</v>
      </c>
      <c r="AA100" s="22">
        <v>0</v>
      </c>
      <c r="AB100" s="22">
        <v>58638.141315879999</v>
      </c>
      <c r="AC100" s="22">
        <v>267624807.25194114</v>
      </c>
      <c r="AD100" s="22">
        <v>559651741.56533039</v>
      </c>
      <c r="AE100" s="22">
        <v>673645128.6266222</v>
      </c>
      <c r="AF100" s="22">
        <v>34589353.251505025</v>
      </c>
      <c r="AG100" s="22">
        <v>709492546.79331386</v>
      </c>
      <c r="AH100" s="22">
        <v>565.56272853757673</v>
      </c>
      <c r="AI100" s="22">
        <v>5727071773.4216862</v>
      </c>
      <c r="AJ100" s="22">
        <v>7415290.1315619452</v>
      </c>
      <c r="AK100" s="22">
        <v>39597.399812221913</v>
      </c>
      <c r="AL100" s="22">
        <v>0</v>
      </c>
      <c r="AM100" s="22">
        <v>2266318000.8381095</v>
      </c>
      <c r="AN100" s="22">
        <v>895311181.8701992</v>
      </c>
      <c r="AO100" s="22">
        <v>582803911.33078492</v>
      </c>
      <c r="AP100" s="22">
        <v>3112230866.0787535</v>
      </c>
      <c r="AQ100" s="22">
        <v>122933942.42305638</v>
      </c>
      <c r="AR100" s="22">
        <v>20407565.440374263</v>
      </c>
      <c r="AS100" s="22">
        <v>6585508320.721817</v>
      </c>
      <c r="AT100" s="22">
        <v>326.76634070878373</v>
      </c>
      <c r="AU100" s="22">
        <v>324358914.4196223</v>
      </c>
      <c r="AV100" s="22">
        <v>156555284.6201902</v>
      </c>
      <c r="AW100" s="22">
        <v>961846.341443846</v>
      </c>
      <c r="AX100" s="22">
        <v>3987764839.6343312</v>
      </c>
      <c r="AY100" s="22">
        <v>20871511542.999741</v>
      </c>
      <c r="AZ100" s="22">
        <v>281653521.75818485</v>
      </c>
      <c r="BA100" s="22">
        <v>1790536816.4453702</v>
      </c>
      <c r="BB100" s="22">
        <v>36849018473.512619</v>
      </c>
      <c r="BC100" s="22">
        <v>2371478406.8541222</v>
      </c>
      <c r="BD100" s="22">
        <v>205165391954.3584</v>
      </c>
    </row>
    <row r="101" spans="1:56" x14ac:dyDescent="0.3">
      <c r="A101" s="23" t="s">
        <v>36</v>
      </c>
      <c r="B101" s="22">
        <v>46748347.412323847</v>
      </c>
      <c r="C101" s="22">
        <v>1124715.471512615</v>
      </c>
      <c r="D101" s="22">
        <v>60833761.019987807</v>
      </c>
      <c r="E101" s="22">
        <v>2296485.2952693347</v>
      </c>
      <c r="F101" s="22">
        <v>0</v>
      </c>
      <c r="G101" s="22">
        <v>194552.39978562298</v>
      </c>
      <c r="H101" s="22">
        <v>0</v>
      </c>
      <c r="I101" s="22">
        <v>91126923.522394538</v>
      </c>
      <c r="J101" s="22">
        <v>1325554195.683758</v>
      </c>
      <c r="K101" s="22">
        <v>265591483.33157822</v>
      </c>
      <c r="L101" s="22">
        <v>0</v>
      </c>
      <c r="M101" s="22">
        <v>0</v>
      </c>
      <c r="N101" s="22">
        <v>196463.4914042399</v>
      </c>
      <c r="O101" s="22">
        <v>245277.03976913964</v>
      </c>
      <c r="P101" s="22">
        <v>3983.513231962615</v>
      </c>
      <c r="Q101" s="22">
        <v>118910.00072863248</v>
      </c>
      <c r="R101" s="22">
        <v>169194070.16499007</v>
      </c>
      <c r="S101" s="22">
        <v>85921832.348844528</v>
      </c>
      <c r="T101" s="22">
        <v>11698.611737043519</v>
      </c>
      <c r="U101" s="22">
        <v>279968.79059328791</v>
      </c>
      <c r="V101" s="22">
        <v>24896500.572866507</v>
      </c>
      <c r="W101" s="22">
        <v>331347.31328255381</v>
      </c>
      <c r="X101" s="22">
        <v>3914954.2104376187</v>
      </c>
      <c r="Y101" s="22">
        <v>79420611.584235013</v>
      </c>
      <c r="Z101" s="22">
        <v>21018786467.085434</v>
      </c>
      <c r="AA101" s="22">
        <v>0</v>
      </c>
      <c r="AB101" s="22">
        <v>6566.8622991591265</v>
      </c>
      <c r="AC101" s="22">
        <v>140613.47406150814</v>
      </c>
      <c r="AD101" s="22">
        <v>0</v>
      </c>
      <c r="AE101" s="22">
        <v>9978320.0790359527</v>
      </c>
      <c r="AF101" s="22">
        <v>0</v>
      </c>
      <c r="AG101" s="22">
        <v>3892997305.7916455</v>
      </c>
      <c r="AH101" s="22">
        <v>57.007413293175723</v>
      </c>
      <c r="AI101" s="22">
        <v>8037864.221143743</v>
      </c>
      <c r="AJ101" s="22">
        <v>168484.57010318225</v>
      </c>
      <c r="AK101" s="22">
        <v>6564.0502605783167</v>
      </c>
      <c r="AL101" s="22">
        <v>14623695.429721231</v>
      </c>
      <c r="AM101" s="22">
        <v>0</v>
      </c>
      <c r="AN101" s="22">
        <v>1601506.3792126728</v>
      </c>
      <c r="AO101" s="22">
        <v>2003.2690962467932</v>
      </c>
      <c r="AP101" s="22">
        <v>61577176.027261898</v>
      </c>
      <c r="AQ101" s="22">
        <v>11432.907723128803</v>
      </c>
      <c r="AR101" s="22">
        <v>2967421.2073331811</v>
      </c>
      <c r="AS101" s="22">
        <v>72605506.785929948</v>
      </c>
      <c r="AT101" s="22">
        <v>32.937290410300847</v>
      </c>
      <c r="AU101" s="22">
        <v>10.347616290132187</v>
      </c>
      <c r="AV101" s="22">
        <v>115929120.52267823</v>
      </c>
      <c r="AW101" s="22">
        <v>612683.61264493619</v>
      </c>
      <c r="AX101" s="22">
        <v>84964048.553741112</v>
      </c>
      <c r="AY101" s="22">
        <v>6961557.0891264491</v>
      </c>
      <c r="AZ101" s="22">
        <v>144289101.79202273</v>
      </c>
      <c r="BA101" s="22">
        <v>1011457203.9762142</v>
      </c>
      <c r="BB101" s="22">
        <v>7648975.0885969661</v>
      </c>
      <c r="BC101" s="22">
        <v>115463921.64786893</v>
      </c>
      <c r="BD101" s="22">
        <v>28728843722.494213</v>
      </c>
    </row>
    <row r="102" spans="1:56" x14ac:dyDescent="0.3">
      <c r="A102" s="23" t="s">
        <v>37</v>
      </c>
      <c r="B102" s="22">
        <v>626434.18531618733</v>
      </c>
      <c r="C102" s="22">
        <v>8545789.2789732926</v>
      </c>
      <c r="D102" s="22">
        <v>31716547.274896402</v>
      </c>
      <c r="E102" s="22">
        <v>1686482.6822505842</v>
      </c>
      <c r="F102" s="22">
        <v>0</v>
      </c>
      <c r="G102" s="22">
        <v>16791993.539239459</v>
      </c>
      <c r="H102" s="22">
        <v>0</v>
      </c>
      <c r="I102" s="22">
        <v>560373.31931650569</v>
      </c>
      <c r="J102" s="22">
        <v>38744292.985052958</v>
      </c>
      <c r="K102" s="22">
        <v>3291181.688711815</v>
      </c>
      <c r="L102" s="22">
        <v>923727.49680020963</v>
      </c>
      <c r="M102" s="22">
        <v>717926196.39333999</v>
      </c>
      <c r="N102" s="22">
        <v>38937389.571130611</v>
      </c>
      <c r="O102" s="22">
        <v>2936506.0668540178</v>
      </c>
      <c r="P102" s="22">
        <v>49937409.748326197</v>
      </c>
      <c r="Q102" s="22">
        <v>21975289.026736714</v>
      </c>
      <c r="R102" s="22">
        <v>65124226.374792717</v>
      </c>
      <c r="S102" s="22">
        <v>586245938.96643114</v>
      </c>
      <c r="T102" s="22">
        <v>27290718.914743416</v>
      </c>
      <c r="U102" s="22">
        <v>78100277.175511599</v>
      </c>
      <c r="V102" s="22">
        <v>15563879.33692286</v>
      </c>
      <c r="W102" s="22">
        <v>4058.5446358806626</v>
      </c>
      <c r="X102" s="22">
        <v>90678.759395042536</v>
      </c>
      <c r="Y102" s="22">
        <v>148168589.73399946</v>
      </c>
      <c r="Z102" s="22">
        <v>2131825.2842480848</v>
      </c>
      <c r="AA102" s="22">
        <v>0</v>
      </c>
      <c r="AB102" s="22">
        <v>997204.61342502316</v>
      </c>
      <c r="AC102" s="22">
        <v>1108524.3877370413</v>
      </c>
      <c r="AD102" s="22">
        <v>7775173.706815213</v>
      </c>
      <c r="AE102" s="22">
        <v>274549.47720059799</v>
      </c>
      <c r="AF102" s="22">
        <v>7483.3728770483367</v>
      </c>
      <c r="AG102" s="22">
        <v>220058.71892347705</v>
      </c>
      <c r="AH102" s="22">
        <v>7.30566546347058E-2</v>
      </c>
      <c r="AI102" s="22">
        <v>267563284.18477184</v>
      </c>
      <c r="AJ102" s="22">
        <v>8777.5700280069141</v>
      </c>
      <c r="AK102" s="22">
        <v>7246041.0545350537</v>
      </c>
      <c r="AL102" s="22">
        <v>621440.89313224028</v>
      </c>
      <c r="AM102" s="22">
        <v>622785.66508103872</v>
      </c>
      <c r="AN102" s="22">
        <v>0</v>
      </c>
      <c r="AO102" s="22">
        <v>5258017.2084541563</v>
      </c>
      <c r="AP102" s="22">
        <v>1109003.3055968974</v>
      </c>
      <c r="AQ102" s="22">
        <v>4217486.0785988318</v>
      </c>
      <c r="AR102" s="22">
        <v>15893139.45574715</v>
      </c>
      <c r="AS102" s="22">
        <v>1235577.8570641903</v>
      </c>
      <c r="AT102" s="22">
        <v>4433477.7924583117</v>
      </c>
      <c r="AU102" s="22">
        <v>3701688.6604392701</v>
      </c>
      <c r="AV102" s="22">
        <v>39822738.448410526</v>
      </c>
      <c r="AW102" s="22">
        <v>66335659.58612106</v>
      </c>
      <c r="AX102" s="22">
        <v>93278.930492387604</v>
      </c>
      <c r="AY102" s="22">
        <v>725578143.49807262</v>
      </c>
      <c r="AZ102" s="22">
        <v>124026157.4479785</v>
      </c>
      <c r="BA102" s="22">
        <v>116895604.26818269</v>
      </c>
      <c r="BB102" s="22">
        <v>411962.78533693013</v>
      </c>
      <c r="BC102" s="22">
        <v>260732967.92102313</v>
      </c>
      <c r="BD102" s="22">
        <v>3513510033.309186</v>
      </c>
    </row>
    <row r="103" spans="1:56" x14ac:dyDescent="0.3">
      <c r="A103" s="23" t="s">
        <v>38</v>
      </c>
      <c r="B103" s="22">
        <v>241038.20720397754</v>
      </c>
      <c r="C103" s="22">
        <v>14420541.805470884</v>
      </c>
      <c r="D103" s="22">
        <v>319189502.89531636</v>
      </c>
      <c r="E103" s="22">
        <v>10481958.13764393</v>
      </c>
      <c r="F103" s="22">
        <v>0</v>
      </c>
      <c r="G103" s="22">
        <v>41363.141931455335</v>
      </c>
      <c r="H103" s="22">
        <v>0</v>
      </c>
      <c r="I103" s="22">
        <v>259174.94099198046</v>
      </c>
      <c r="J103" s="22">
        <v>262771821.80334541</v>
      </c>
      <c r="K103" s="22">
        <v>58176523.35336104</v>
      </c>
      <c r="L103" s="22">
        <v>0</v>
      </c>
      <c r="M103" s="22">
        <v>0</v>
      </c>
      <c r="N103" s="22">
        <v>42381.061110104296</v>
      </c>
      <c r="O103" s="22">
        <v>6667600.9691306669</v>
      </c>
      <c r="P103" s="22">
        <v>0.19191683527827275</v>
      </c>
      <c r="Q103" s="22">
        <v>4024.531868151164</v>
      </c>
      <c r="R103" s="22">
        <v>43192217.126484618</v>
      </c>
      <c r="S103" s="22">
        <v>167184049.90271413</v>
      </c>
      <c r="T103" s="22">
        <v>9000267.5946293436</v>
      </c>
      <c r="U103" s="22">
        <v>23072889.976542376</v>
      </c>
      <c r="V103" s="22">
        <v>4855579.2045849254</v>
      </c>
      <c r="W103" s="22">
        <v>71687.836850545951</v>
      </c>
      <c r="X103" s="22">
        <v>1300535.8766504049</v>
      </c>
      <c r="Y103" s="22">
        <v>367894.04929322866</v>
      </c>
      <c r="Z103" s="22">
        <v>16172819.971163269</v>
      </c>
      <c r="AA103" s="22">
        <v>0</v>
      </c>
      <c r="AB103" s="22">
        <v>1265.5256807421388</v>
      </c>
      <c r="AC103" s="22">
        <v>29973.695982694837</v>
      </c>
      <c r="AD103" s="22">
        <v>13593704.887359196</v>
      </c>
      <c r="AE103" s="22">
        <v>942539.76736628637</v>
      </c>
      <c r="AF103" s="22">
        <v>0</v>
      </c>
      <c r="AG103" s="22">
        <v>1930734.0299412778</v>
      </c>
      <c r="AH103" s="22">
        <v>2.7464907757408195E-3</v>
      </c>
      <c r="AI103" s="22">
        <v>220301740.6237472</v>
      </c>
      <c r="AJ103" s="22">
        <v>35563.351719132334</v>
      </c>
      <c r="AK103" s="22">
        <v>145.07153982665474</v>
      </c>
      <c r="AL103" s="22">
        <v>2106283.8225226486</v>
      </c>
      <c r="AM103" s="22">
        <v>11017879.541788794</v>
      </c>
      <c r="AN103" s="22">
        <v>67094.997006382022</v>
      </c>
      <c r="AO103" s="22">
        <v>0</v>
      </c>
      <c r="AP103" s="22">
        <v>9612175.505745979</v>
      </c>
      <c r="AQ103" s="22">
        <v>6141214.1996650556</v>
      </c>
      <c r="AR103" s="22">
        <v>93779.040981317055</v>
      </c>
      <c r="AS103" s="22">
        <v>13384792.369141743</v>
      </c>
      <c r="AT103" s="22">
        <v>1.5868456234729193E-3</v>
      </c>
      <c r="AU103" s="22">
        <v>46277.803872309378</v>
      </c>
      <c r="AV103" s="22">
        <v>72198092.984481305</v>
      </c>
      <c r="AW103" s="22">
        <v>23579438.416138478</v>
      </c>
      <c r="AX103" s="22">
        <v>1022482.4012882293</v>
      </c>
      <c r="AY103" s="22">
        <v>280306.26686413278</v>
      </c>
      <c r="AZ103" s="22">
        <v>11083475.180295229</v>
      </c>
      <c r="BA103" s="22">
        <v>61287225.836185224</v>
      </c>
      <c r="BB103" s="22">
        <v>1668983.6238213412</v>
      </c>
      <c r="BC103" s="22">
        <v>124929938.15995717</v>
      </c>
      <c r="BD103" s="22">
        <v>1512868979.6856287</v>
      </c>
    </row>
    <row r="104" spans="1:56" x14ac:dyDescent="0.3">
      <c r="A104" s="23" t="s">
        <v>39</v>
      </c>
      <c r="B104" s="22">
        <v>3860640068.9359179</v>
      </c>
      <c r="C104" s="22">
        <v>385664.3634892226</v>
      </c>
      <c r="D104" s="22">
        <v>1124543563.4437873</v>
      </c>
      <c r="E104" s="22">
        <v>3099627.773633813</v>
      </c>
      <c r="F104" s="22">
        <v>0</v>
      </c>
      <c r="G104" s="22">
        <v>70302474.207299739</v>
      </c>
      <c r="H104" s="22">
        <v>0</v>
      </c>
      <c r="I104" s="22">
        <v>2978669715.0670552</v>
      </c>
      <c r="J104" s="22">
        <v>1711788089.47124</v>
      </c>
      <c r="K104" s="22">
        <v>81864860.427795306</v>
      </c>
      <c r="L104" s="22">
        <v>0</v>
      </c>
      <c r="M104" s="22">
        <v>10029908.912655145</v>
      </c>
      <c r="N104" s="22">
        <v>149843.43864630663</v>
      </c>
      <c r="O104" s="22">
        <v>431474.75813223852</v>
      </c>
      <c r="P104" s="22">
        <v>9742837.4805487711</v>
      </c>
      <c r="Q104" s="22">
        <v>252120.95794219957</v>
      </c>
      <c r="R104" s="22">
        <v>11506206.01873311</v>
      </c>
      <c r="S104" s="22">
        <v>4192585664.4241052</v>
      </c>
      <c r="T104" s="22">
        <v>380467744.05816418</v>
      </c>
      <c r="U104" s="22">
        <v>1813722.4914768843</v>
      </c>
      <c r="V104" s="22">
        <v>71662026.866727516</v>
      </c>
      <c r="W104" s="22">
        <v>1213197.9261471094</v>
      </c>
      <c r="X104" s="22">
        <v>37213.91139633517</v>
      </c>
      <c r="Y104" s="22">
        <v>4961569.6069016038</v>
      </c>
      <c r="Z104" s="22">
        <v>18297028966.55616</v>
      </c>
      <c r="AA104" s="22">
        <v>0</v>
      </c>
      <c r="AB104" s="22">
        <v>25904.308645461508</v>
      </c>
      <c r="AC104" s="22">
        <v>458253.97456281923</v>
      </c>
      <c r="AD104" s="22">
        <v>0</v>
      </c>
      <c r="AE104" s="22">
        <v>743345958.92846406</v>
      </c>
      <c r="AF104" s="22">
        <v>22970900.294629395</v>
      </c>
      <c r="AG104" s="22">
        <v>136755825.18488425</v>
      </c>
      <c r="AH104" s="22">
        <v>1744.0139524212484</v>
      </c>
      <c r="AI104" s="22">
        <v>11677664178.735586</v>
      </c>
      <c r="AJ104" s="22">
        <v>85602243.783586517</v>
      </c>
      <c r="AK104" s="22">
        <v>365345.34224668622</v>
      </c>
      <c r="AL104" s="22">
        <v>48225797.905923806</v>
      </c>
      <c r="AM104" s="22">
        <v>70419344.11305812</v>
      </c>
      <c r="AN104" s="22">
        <v>34887598.598201916</v>
      </c>
      <c r="AO104" s="22">
        <v>2399932.7167716986</v>
      </c>
      <c r="AP104" s="22">
        <v>0</v>
      </c>
      <c r="AQ104" s="22">
        <v>3549.7932982103443</v>
      </c>
      <c r="AR104" s="22">
        <v>2858417.4513980383</v>
      </c>
      <c r="AS104" s="22">
        <v>25436274.175714981</v>
      </c>
      <c r="AT104" s="22">
        <v>1007.6425277375581</v>
      </c>
      <c r="AU104" s="22">
        <v>55298006.61199078</v>
      </c>
      <c r="AV104" s="22">
        <v>513299.16499746573</v>
      </c>
      <c r="AW104" s="22">
        <v>238136.89710832038</v>
      </c>
      <c r="AX104" s="22">
        <v>1619030105.0106654</v>
      </c>
      <c r="AY104" s="22">
        <v>1531599416.7924428</v>
      </c>
      <c r="AZ104" s="22">
        <v>21594632.512448698</v>
      </c>
      <c r="BA104" s="22">
        <v>81528129360.963943</v>
      </c>
      <c r="BB104" s="22">
        <v>3831502547.1706767</v>
      </c>
      <c r="BC104" s="22">
        <v>4357650302.5371513</v>
      </c>
      <c r="BD104" s="22">
        <v>138610154645.72284</v>
      </c>
    </row>
    <row r="105" spans="1:56" x14ac:dyDescent="0.3">
      <c r="A105" s="23" t="s">
        <v>40</v>
      </c>
      <c r="B105" s="22">
        <v>1856.0921223136988</v>
      </c>
      <c r="C105" s="22">
        <v>716027.56847970898</v>
      </c>
      <c r="D105" s="22">
        <v>32247.198480332376</v>
      </c>
      <c r="E105" s="22">
        <v>3798.1149108408199</v>
      </c>
      <c r="F105" s="22">
        <v>0</v>
      </c>
      <c r="G105" s="22">
        <v>2156536.4131579082</v>
      </c>
      <c r="H105" s="22">
        <v>0</v>
      </c>
      <c r="I105" s="22">
        <v>6914.112556425277</v>
      </c>
      <c r="J105" s="22">
        <v>3738092.0760091115</v>
      </c>
      <c r="K105" s="22">
        <v>444329.79181999562</v>
      </c>
      <c r="L105" s="22">
        <v>0</v>
      </c>
      <c r="M105" s="22">
        <v>0</v>
      </c>
      <c r="N105" s="22">
        <v>302902.42318727146</v>
      </c>
      <c r="O105" s="22">
        <v>410.73277893143592</v>
      </c>
      <c r="P105" s="22">
        <v>0</v>
      </c>
      <c r="Q105" s="22">
        <v>30.732645754407628</v>
      </c>
      <c r="R105" s="22">
        <v>179336546.02918673</v>
      </c>
      <c r="S105" s="22">
        <v>7240811.7004062766</v>
      </c>
      <c r="T105" s="22">
        <v>2325.1551464522345</v>
      </c>
      <c r="U105" s="22">
        <v>236017.95557764152</v>
      </c>
      <c r="V105" s="22">
        <v>37176.052128775482</v>
      </c>
      <c r="W105" s="22">
        <v>547.48316413871657</v>
      </c>
      <c r="X105" s="22">
        <v>37746.422159633708</v>
      </c>
      <c r="Y105" s="22">
        <v>48016103.62613903</v>
      </c>
      <c r="Z105" s="22">
        <v>648817.19952518295</v>
      </c>
      <c r="AA105" s="22">
        <v>0</v>
      </c>
      <c r="AB105" s="22">
        <v>9.6646112535480615</v>
      </c>
      <c r="AC105" s="22">
        <v>235.53018689164008</v>
      </c>
      <c r="AD105" s="22">
        <v>0</v>
      </c>
      <c r="AE105" s="22">
        <v>7255.433154696686</v>
      </c>
      <c r="AF105" s="22">
        <v>0</v>
      </c>
      <c r="AG105" s="22">
        <v>135847.74447418025</v>
      </c>
      <c r="AH105" s="22">
        <v>0</v>
      </c>
      <c r="AI105" s="22">
        <v>5784392.0578831574</v>
      </c>
      <c r="AJ105" s="22">
        <v>278.76541533406754</v>
      </c>
      <c r="AK105" s="22">
        <v>456505.22878527705</v>
      </c>
      <c r="AL105" s="22">
        <v>16093.101196875377</v>
      </c>
      <c r="AM105" s="22">
        <v>104941.76747912318</v>
      </c>
      <c r="AN105" s="22">
        <v>61191.666809825678</v>
      </c>
      <c r="AO105" s="22">
        <v>169782.90413401302</v>
      </c>
      <c r="AP105" s="22">
        <v>73413.609354739863</v>
      </c>
      <c r="AQ105" s="22">
        <v>0</v>
      </c>
      <c r="AR105" s="22">
        <v>716.16380382449483</v>
      </c>
      <c r="AS105" s="22">
        <v>102227.49238245172</v>
      </c>
      <c r="AT105" s="22">
        <v>89567.2265388019</v>
      </c>
      <c r="AU105" s="22">
        <v>0</v>
      </c>
      <c r="AV105" s="22">
        <v>278.56124428617369</v>
      </c>
      <c r="AW105" s="22">
        <v>830095.03847359016</v>
      </c>
      <c r="AX105" s="22">
        <v>7838.0405433032274</v>
      </c>
      <c r="AY105" s="22">
        <v>445952835.28773636</v>
      </c>
      <c r="AZ105" s="22">
        <v>119192.28300966791</v>
      </c>
      <c r="BA105" s="22">
        <v>1765423.6041992158</v>
      </c>
      <c r="BB105" s="22">
        <v>12746.137229775593</v>
      </c>
      <c r="BC105" s="22">
        <v>58120396.411595598</v>
      </c>
      <c r="BD105" s="22">
        <v>756770500.59982467</v>
      </c>
    </row>
    <row r="106" spans="1:56" x14ac:dyDescent="0.3">
      <c r="A106" s="23" t="s">
        <v>41</v>
      </c>
      <c r="B106" s="22">
        <v>23525.934969578397</v>
      </c>
      <c r="C106" s="22">
        <v>105293.14303433368</v>
      </c>
      <c r="D106" s="22">
        <v>163841.94255099731</v>
      </c>
      <c r="E106" s="22">
        <v>994.68504472063319</v>
      </c>
      <c r="F106" s="22">
        <v>0</v>
      </c>
      <c r="G106" s="22">
        <v>130167.1112485787</v>
      </c>
      <c r="H106" s="22">
        <v>0</v>
      </c>
      <c r="I106" s="22">
        <v>79763.926422719174</v>
      </c>
      <c r="J106" s="22">
        <v>30986742.057556748</v>
      </c>
      <c r="K106" s="22">
        <v>92344.858387915403</v>
      </c>
      <c r="L106" s="22">
        <v>0</v>
      </c>
      <c r="M106" s="22">
        <v>0</v>
      </c>
      <c r="N106" s="22">
        <v>195315.79398529543</v>
      </c>
      <c r="O106" s="22">
        <v>144.68671951028151</v>
      </c>
      <c r="P106" s="22">
        <v>25488.392863936897</v>
      </c>
      <c r="Q106" s="22">
        <v>6.3523202562346448</v>
      </c>
      <c r="R106" s="22">
        <v>270913.82330546004</v>
      </c>
      <c r="S106" s="22">
        <v>2266256.330361743</v>
      </c>
      <c r="T106" s="22">
        <v>4.0442243229160484</v>
      </c>
      <c r="U106" s="22">
        <v>28474.083900392354</v>
      </c>
      <c r="V106" s="22">
        <v>188435501.52721271</v>
      </c>
      <c r="W106" s="22">
        <v>122.06969649078867</v>
      </c>
      <c r="X106" s="22">
        <v>20675.774312585545</v>
      </c>
      <c r="Y106" s="22">
        <v>794985.1925834635</v>
      </c>
      <c r="Z106" s="22">
        <v>293822.15486819291</v>
      </c>
      <c r="AA106" s="22">
        <v>0</v>
      </c>
      <c r="AB106" s="22">
        <v>1.9976381573246687</v>
      </c>
      <c r="AC106" s="22">
        <v>2271921.5928056752</v>
      </c>
      <c r="AD106" s="22">
        <v>0</v>
      </c>
      <c r="AE106" s="22">
        <v>15986449.194336878</v>
      </c>
      <c r="AF106" s="22">
        <v>0</v>
      </c>
      <c r="AG106" s="22">
        <v>29639.452008419485</v>
      </c>
      <c r="AH106" s="22">
        <v>0</v>
      </c>
      <c r="AI106" s="22">
        <v>142153.75957391091</v>
      </c>
      <c r="AJ106" s="22">
        <v>45913.441834905971</v>
      </c>
      <c r="AK106" s="22">
        <v>65.011678887839054</v>
      </c>
      <c r="AL106" s="22">
        <v>70067595.73071067</v>
      </c>
      <c r="AM106" s="22">
        <v>17392.296608535824</v>
      </c>
      <c r="AN106" s="22">
        <v>4674535.3883921672</v>
      </c>
      <c r="AO106" s="22">
        <v>0</v>
      </c>
      <c r="AP106" s="22">
        <v>9558475.5367420875</v>
      </c>
      <c r="AQ106" s="22">
        <v>3.9521960424557774</v>
      </c>
      <c r="AR106" s="22">
        <v>0</v>
      </c>
      <c r="AS106" s="22">
        <v>21240.165836583597</v>
      </c>
      <c r="AT106" s="22">
        <v>0</v>
      </c>
      <c r="AU106" s="22">
        <v>0</v>
      </c>
      <c r="AV106" s="22">
        <v>28167.941194157858</v>
      </c>
      <c r="AW106" s="22">
        <v>41129.196802650869</v>
      </c>
      <c r="AX106" s="22">
        <v>20250119.55571739</v>
      </c>
      <c r="AY106" s="22">
        <v>57707.787814539319</v>
      </c>
      <c r="AZ106" s="22">
        <v>10421.649556814271</v>
      </c>
      <c r="BA106" s="22">
        <v>20826412.591279745</v>
      </c>
      <c r="BB106" s="22">
        <v>25082.469158814867</v>
      </c>
      <c r="BC106" s="22">
        <v>157541449.25268415</v>
      </c>
      <c r="BD106" s="22">
        <v>525510261.85014117</v>
      </c>
    </row>
    <row r="107" spans="1:56" x14ac:dyDescent="0.3">
      <c r="A107" s="23" t="s">
        <v>42</v>
      </c>
      <c r="B107" s="22">
        <v>3535422247.808454</v>
      </c>
      <c r="C107" s="22">
        <v>1201735.4754881193</v>
      </c>
      <c r="D107" s="22">
        <v>9795191.0044959933</v>
      </c>
      <c r="E107" s="22">
        <v>2503517.6448281836</v>
      </c>
      <c r="F107" s="22">
        <v>2376644.2134107146</v>
      </c>
      <c r="G107" s="22">
        <v>205661.14872998407</v>
      </c>
      <c r="H107" s="22">
        <v>14293501.647262592</v>
      </c>
      <c r="I107" s="22">
        <v>230645958.42671561</v>
      </c>
      <c r="J107" s="22">
        <v>1589999017.5415742</v>
      </c>
      <c r="K107" s="22">
        <v>272735441.9323439</v>
      </c>
      <c r="L107" s="22">
        <v>0</v>
      </c>
      <c r="M107" s="22">
        <v>0</v>
      </c>
      <c r="N107" s="22">
        <v>204716.68241474137</v>
      </c>
      <c r="O107" s="22">
        <v>641749.75645266532</v>
      </c>
      <c r="P107" s="22">
        <v>8315.3625884407666</v>
      </c>
      <c r="Q107" s="22">
        <v>35670.43933320661</v>
      </c>
      <c r="R107" s="22">
        <v>9444684.6386554744</v>
      </c>
      <c r="S107" s="22">
        <v>44276809.198754504</v>
      </c>
      <c r="T107" s="22">
        <v>12004.103919712685</v>
      </c>
      <c r="U107" s="22">
        <v>288158.76370758156</v>
      </c>
      <c r="V107" s="22">
        <v>5494359265.7453556</v>
      </c>
      <c r="W107" s="22">
        <v>151008903.68802819</v>
      </c>
      <c r="X107" s="22">
        <v>2539.2275810419442</v>
      </c>
      <c r="Y107" s="22">
        <v>432889.60528777685</v>
      </c>
      <c r="Z107" s="22">
        <v>2318394185.185462</v>
      </c>
      <c r="AA107" s="22">
        <v>0</v>
      </c>
      <c r="AB107" s="22">
        <v>7575.048335731195</v>
      </c>
      <c r="AC107" s="22">
        <v>203779.60694178683</v>
      </c>
      <c r="AD107" s="22">
        <v>0</v>
      </c>
      <c r="AE107" s="22">
        <v>562192896.6036123</v>
      </c>
      <c r="AF107" s="22">
        <v>0</v>
      </c>
      <c r="AG107" s="22">
        <v>23762768.842975378</v>
      </c>
      <c r="AH107" s="22">
        <v>16901748.793760624</v>
      </c>
      <c r="AI107" s="22">
        <v>10054931909.715723</v>
      </c>
      <c r="AJ107" s="22">
        <v>33333983.260524284</v>
      </c>
      <c r="AK107" s="22">
        <v>47006.43567791122</v>
      </c>
      <c r="AL107" s="22">
        <v>1098254299.6024752</v>
      </c>
      <c r="AM107" s="22">
        <v>153959253.48020086</v>
      </c>
      <c r="AN107" s="22">
        <v>319534.9661461215</v>
      </c>
      <c r="AO107" s="22">
        <v>4181.7129572588456</v>
      </c>
      <c r="AP107" s="22">
        <v>60763594.311376706</v>
      </c>
      <c r="AQ107" s="22">
        <v>11731.995870654971</v>
      </c>
      <c r="AR107" s="22">
        <v>660044494.51353598</v>
      </c>
      <c r="AS107" s="22">
        <v>0</v>
      </c>
      <c r="AT107" s="22">
        <v>68.754764072287358</v>
      </c>
      <c r="AU107" s="22">
        <v>21.600074197848919</v>
      </c>
      <c r="AV107" s="22">
        <v>186925.92311063001</v>
      </c>
      <c r="AW107" s="22">
        <v>88931.763133096727</v>
      </c>
      <c r="AX107" s="22">
        <v>1041469002.2827442</v>
      </c>
      <c r="AY107" s="22">
        <v>2132475429.8341222</v>
      </c>
      <c r="AZ107" s="22">
        <v>30465308.433440834</v>
      </c>
      <c r="BA107" s="22">
        <v>12695984492.089443</v>
      </c>
      <c r="BB107" s="22">
        <v>2059823856.181679</v>
      </c>
      <c r="BC107" s="22">
        <v>740936018.56306636</v>
      </c>
      <c r="BD107" s="22">
        <v>45044457623.556541</v>
      </c>
    </row>
    <row r="108" spans="1:56" x14ac:dyDescent="0.3">
      <c r="A108" s="23" t="s">
        <v>43</v>
      </c>
      <c r="B108" s="22">
        <v>5402261.5378122441</v>
      </c>
      <c r="C108" s="22">
        <v>6823062.6716860794</v>
      </c>
      <c r="D108" s="22">
        <v>12284.181728931053</v>
      </c>
      <c r="E108" s="22">
        <v>652943.64842279023</v>
      </c>
      <c r="F108" s="22">
        <v>0</v>
      </c>
      <c r="G108" s="22">
        <v>2768.2998308487804</v>
      </c>
      <c r="H108" s="22">
        <v>0</v>
      </c>
      <c r="I108" s="22">
        <v>40006575.775372937</v>
      </c>
      <c r="J108" s="22">
        <v>1860841.1667817894</v>
      </c>
      <c r="K108" s="22">
        <v>269949.19836415967</v>
      </c>
      <c r="L108" s="22">
        <v>43081.312180213201</v>
      </c>
      <c r="M108" s="22">
        <v>0</v>
      </c>
      <c r="N108" s="22">
        <v>17486622.486220639</v>
      </c>
      <c r="O108" s="22">
        <v>1206.0532437478309</v>
      </c>
      <c r="P108" s="22">
        <v>1792.7642483950456</v>
      </c>
      <c r="Q108" s="22">
        <v>3645.9804549561195</v>
      </c>
      <c r="R108" s="22">
        <v>348390.77174923581</v>
      </c>
      <c r="S108" s="22">
        <v>202799679.62598917</v>
      </c>
      <c r="T108" s="22">
        <v>13.135145437994149</v>
      </c>
      <c r="U108" s="22">
        <v>689327724.42464948</v>
      </c>
      <c r="V108" s="22">
        <v>203501.931960944</v>
      </c>
      <c r="W108" s="22">
        <v>2169.9228419014075</v>
      </c>
      <c r="X108" s="22">
        <v>547.44893892645416</v>
      </c>
      <c r="Y108" s="22">
        <v>6511.5269315228625</v>
      </c>
      <c r="Z108" s="22">
        <v>16170076.141115976</v>
      </c>
      <c r="AA108" s="22">
        <v>0</v>
      </c>
      <c r="AB108" s="22">
        <v>361.28261498611727</v>
      </c>
      <c r="AC108" s="22">
        <v>5470870.9968371028</v>
      </c>
      <c r="AD108" s="22">
        <v>0</v>
      </c>
      <c r="AE108" s="22">
        <v>15446.421714882292</v>
      </c>
      <c r="AF108" s="22">
        <v>0</v>
      </c>
      <c r="AG108" s="22">
        <v>4677532.0765490308</v>
      </c>
      <c r="AH108" s="22">
        <v>25.655959072874264</v>
      </c>
      <c r="AI108" s="22">
        <v>65093.063449270812</v>
      </c>
      <c r="AJ108" s="22">
        <v>2229.5809414956589</v>
      </c>
      <c r="AK108" s="22">
        <v>2263.5934398681352</v>
      </c>
      <c r="AL108" s="22">
        <v>39089.879795555535</v>
      </c>
      <c r="AM108" s="22">
        <v>52549.481060409038</v>
      </c>
      <c r="AN108" s="22">
        <v>922988.94203216583</v>
      </c>
      <c r="AO108" s="22">
        <v>901.56327004253046</v>
      </c>
      <c r="AP108" s="22">
        <v>101887.18543500658</v>
      </c>
      <c r="AQ108" s="22">
        <v>1055333.3443497471</v>
      </c>
      <c r="AR108" s="22">
        <v>40583.163105617168</v>
      </c>
      <c r="AS108" s="22">
        <v>4277372.7791012935</v>
      </c>
      <c r="AT108" s="22">
        <v>0</v>
      </c>
      <c r="AU108" s="22">
        <v>30320.903095079528</v>
      </c>
      <c r="AV108" s="22">
        <v>357104.43698466831</v>
      </c>
      <c r="AW108" s="22">
        <v>9156.1127119398861</v>
      </c>
      <c r="AX108" s="22">
        <v>18170.409846855971</v>
      </c>
      <c r="AY108" s="22">
        <v>1583.2244758729719</v>
      </c>
      <c r="AZ108" s="22">
        <v>77837.084334702799</v>
      </c>
      <c r="BA108" s="22">
        <v>203653143.57389134</v>
      </c>
      <c r="BB108" s="22">
        <v>6652.4098733979527</v>
      </c>
      <c r="BC108" s="22">
        <v>30430685.725088578</v>
      </c>
      <c r="BD108" s="22">
        <v>1232734832.8956287</v>
      </c>
    </row>
    <row r="109" spans="1:56" x14ac:dyDescent="0.3">
      <c r="A109" s="23" t="s">
        <v>44</v>
      </c>
      <c r="B109" s="22">
        <v>81342.679228245572</v>
      </c>
      <c r="C109" s="22">
        <v>56435592.50727874</v>
      </c>
      <c r="D109" s="22">
        <v>571501172.73286724</v>
      </c>
      <c r="E109" s="22">
        <v>368716.68246004562</v>
      </c>
      <c r="F109" s="22">
        <v>0</v>
      </c>
      <c r="G109" s="22">
        <v>8901775.746812297</v>
      </c>
      <c r="H109" s="22">
        <v>0</v>
      </c>
      <c r="I109" s="22">
        <v>125463.36188006404</v>
      </c>
      <c r="J109" s="22">
        <v>13612868.749421557</v>
      </c>
      <c r="K109" s="22">
        <v>3136549.3382054716</v>
      </c>
      <c r="L109" s="22">
        <v>5779993936.6420898</v>
      </c>
      <c r="M109" s="22">
        <v>8990126.2206855752</v>
      </c>
      <c r="N109" s="22">
        <v>193061.97610727578</v>
      </c>
      <c r="O109" s="22">
        <v>15870484.7041992</v>
      </c>
      <c r="P109" s="22">
        <v>58179767.635271579</v>
      </c>
      <c r="Q109" s="22">
        <v>34086.095170657172</v>
      </c>
      <c r="R109" s="22">
        <v>425993618.81958598</v>
      </c>
      <c r="S109" s="22">
        <v>34897194.90437077</v>
      </c>
      <c r="T109" s="22">
        <v>112712871.02251612</v>
      </c>
      <c r="U109" s="22">
        <v>69779860.451329097</v>
      </c>
      <c r="V109" s="22">
        <v>263832.64082260383</v>
      </c>
      <c r="W109" s="22">
        <v>3912.0130258882709</v>
      </c>
      <c r="X109" s="22">
        <v>869711.88148719689</v>
      </c>
      <c r="Y109" s="22">
        <v>1213661409.3391244</v>
      </c>
      <c r="Z109" s="22">
        <v>1464914.0469147272</v>
      </c>
      <c r="AA109" s="22">
        <v>0</v>
      </c>
      <c r="AB109" s="22">
        <v>68.212276561817731</v>
      </c>
      <c r="AC109" s="22">
        <v>4594504.1763058612</v>
      </c>
      <c r="AD109" s="22">
        <v>70444270.585591257</v>
      </c>
      <c r="AE109" s="22">
        <v>52091.284987055005</v>
      </c>
      <c r="AF109" s="22">
        <v>13304062.478332894</v>
      </c>
      <c r="AG109" s="22">
        <v>176473.72065873101</v>
      </c>
      <c r="AH109" s="22">
        <v>0</v>
      </c>
      <c r="AI109" s="22">
        <v>319299181.46017796</v>
      </c>
      <c r="AJ109" s="22">
        <v>248113.83152966778</v>
      </c>
      <c r="AK109" s="22">
        <v>79759.33256546648</v>
      </c>
      <c r="AL109" s="22">
        <v>123101.29016392096</v>
      </c>
      <c r="AM109" s="22">
        <v>593885.40510031627</v>
      </c>
      <c r="AN109" s="22">
        <v>42751508.914591447</v>
      </c>
      <c r="AO109" s="22">
        <v>0</v>
      </c>
      <c r="AP109" s="22">
        <v>518223.1956070154</v>
      </c>
      <c r="AQ109" s="22">
        <v>14483631.801777869</v>
      </c>
      <c r="AR109" s="22">
        <v>5069674.4062695028</v>
      </c>
      <c r="AS109" s="22">
        <v>1291970.4728819896</v>
      </c>
      <c r="AT109" s="22">
        <v>622272.30491522525</v>
      </c>
      <c r="AU109" s="22">
        <v>0</v>
      </c>
      <c r="AV109" s="22">
        <v>6087212.7411393477</v>
      </c>
      <c r="AW109" s="22">
        <v>16583050.011519309</v>
      </c>
      <c r="AX109" s="22">
        <v>623978.02484527521</v>
      </c>
      <c r="AY109" s="22">
        <v>32266.773337685736</v>
      </c>
      <c r="AZ109" s="22">
        <v>55362802.720518932</v>
      </c>
      <c r="BA109" s="22">
        <v>32485337.593904007</v>
      </c>
      <c r="BB109" s="22">
        <v>151452.16954797905</v>
      </c>
      <c r="BC109" s="22">
        <v>261448039.58002219</v>
      </c>
      <c r="BD109" s="22">
        <v>9223499202.6794186</v>
      </c>
    </row>
    <row r="110" spans="1:56" x14ac:dyDescent="0.3">
      <c r="A110" s="23" t="s">
        <v>45</v>
      </c>
      <c r="B110" s="22">
        <v>18993881.04516679</v>
      </c>
      <c r="C110" s="22">
        <v>29725.183748051346</v>
      </c>
      <c r="D110" s="22">
        <v>1508406.8470177595</v>
      </c>
      <c r="E110" s="22">
        <v>17188346.298722122</v>
      </c>
      <c r="F110" s="22">
        <v>0</v>
      </c>
      <c r="G110" s="22">
        <v>1416401.1126801434</v>
      </c>
      <c r="H110" s="22">
        <v>0</v>
      </c>
      <c r="I110" s="22">
        <v>633676.88628737594</v>
      </c>
      <c r="J110" s="22">
        <v>2557344.7154435636</v>
      </c>
      <c r="K110" s="22">
        <v>617243.77660275309</v>
      </c>
      <c r="L110" s="22">
        <v>0</v>
      </c>
      <c r="M110" s="22">
        <v>97945.739712147886</v>
      </c>
      <c r="N110" s="22">
        <v>15443324.396437755</v>
      </c>
      <c r="O110" s="22">
        <v>460765.42955242854</v>
      </c>
      <c r="P110" s="22">
        <v>2.418152124506237</v>
      </c>
      <c r="Q110" s="22">
        <v>86002.722083566943</v>
      </c>
      <c r="R110" s="22">
        <v>42504421.080177493</v>
      </c>
      <c r="S110" s="22">
        <v>56632605.872565404</v>
      </c>
      <c r="T110" s="22">
        <v>593626.89006405731</v>
      </c>
      <c r="U110" s="22">
        <v>38894.406267620856</v>
      </c>
      <c r="V110" s="22">
        <v>56696160.839804985</v>
      </c>
      <c r="W110" s="22">
        <v>15696672.956874408</v>
      </c>
      <c r="X110" s="22">
        <v>2841791.6031029033</v>
      </c>
      <c r="Y110" s="22">
        <v>26198197.136003856</v>
      </c>
      <c r="Z110" s="22">
        <v>1015188.2930200968</v>
      </c>
      <c r="AA110" s="22">
        <v>0</v>
      </c>
      <c r="AB110" s="22">
        <v>335812.59101114946</v>
      </c>
      <c r="AC110" s="22">
        <v>1086.5177061587026</v>
      </c>
      <c r="AD110" s="22">
        <v>3487.6127397301343</v>
      </c>
      <c r="AE110" s="22">
        <v>398594.7719272566</v>
      </c>
      <c r="AF110" s="22">
        <v>781019.77333112655</v>
      </c>
      <c r="AG110" s="22">
        <v>44979213.559748448</v>
      </c>
      <c r="AH110" s="22">
        <v>3.4605783774334327E-2</v>
      </c>
      <c r="AI110" s="22">
        <v>14365717.654289667</v>
      </c>
      <c r="AJ110" s="22">
        <v>3358.7564971907836</v>
      </c>
      <c r="AK110" s="22">
        <v>9038442.2193021923</v>
      </c>
      <c r="AL110" s="22">
        <v>163977.32361348052</v>
      </c>
      <c r="AM110" s="22">
        <v>116198.01102954094</v>
      </c>
      <c r="AN110" s="22">
        <v>7558965.578966965</v>
      </c>
      <c r="AO110" s="22">
        <v>801941788.58298826</v>
      </c>
      <c r="AP110" s="22">
        <v>222818.01800948093</v>
      </c>
      <c r="AQ110" s="22">
        <v>137487.2191041373</v>
      </c>
      <c r="AR110" s="22">
        <v>16001.091796171213</v>
      </c>
      <c r="AS110" s="22">
        <v>5721010.9166454058</v>
      </c>
      <c r="AT110" s="22">
        <v>464929.89793171879</v>
      </c>
      <c r="AU110" s="22">
        <v>31494.622466354092</v>
      </c>
      <c r="AV110" s="22">
        <v>0</v>
      </c>
      <c r="AW110" s="22">
        <v>117420.08592283003</v>
      </c>
      <c r="AX110" s="22">
        <v>113286.43784865925</v>
      </c>
      <c r="AY110" s="22">
        <v>1014743077.065577</v>
      </c>
      <c r="AZ110" s="22">
        <v>178183354.86305511</v>
      </c>
      <c r="BA110" s="22">
        <v>151643444.73092633</v>
      </c>
      <c r="BB110" s="22">
        <v>1355748.3791322552</v>
      </c>
      <c r="BC110" s="22">
        <v>1122117730.6117377</v>
      </c>
      <c r="BD110" s="22">
        <v>3615806092.5773978</v>
      </c>
    </row>
    <row r="111" spans="1:56" x14ac:dyDescent="0.3">
      <c r="A111" s="23" t="s">
        <v>46</v>
      </c>
      <c r="B111" s="22">
        <v>2158007.0354683297</v>
      </c>
      <c r="C111" s="22">
        <v>4092980.0050180717</v>
      </c>
      <c r="D111" s="22">
        <v>1674989.8058450327</v>
      </c>
      <c r="E111" s="22">
        <v>13256297.081536872</v>
      </c>
      <c r="F111" s="22">
        <v>0</v>
      </c>
      <c r="G111" s="22">
        <v>690240.69323817908</v>
      </c>
      <c r="H111" s="22">
        <v>0</v>
      </c>
      <c r="I111" s="22">
        <v>1498451.7208768614</v>
      </c>
      <c r="J111" s="22">
        <v>326171474.594338</v>
      </c>
      <c r="K111" s="22">
        <v>8762371.2006950136</v>
      </c>
      <c r="L111" s="22">
        <v>397127.20217185898</v>
      </c>
      <c r="M111" s="22">
        <v>508124.59891276725</v>
      </c>
      <c r="N111" s="22">
        <v>571965.26951422181</v>
      </c>
      <c r="O111" s="22">
        <v>10977270.19324621</v>
      </c>
      <c r="P111" s="22">
        <v>9725746.1654271241</v>
      </c>
      <c r="Q111" s="22">
        <v>41196711.741938472</v>
      </c>
      <c r="R111" s="22">
        <v>112527742.19275312</v>
      </c>
      <c r="S111" s="22">
        <v>31466007.899130911</v>
      </c>
      <c r="T111" s="22">
        <v>1423497.9566084822</v>
      </c>
      <c r="U111" s="22">
        <v>1665303.6073891926</v>
      </c>
      <c r="V111" s="22">
        <v>11454333.739108654</v>
      </c>
      <c r="W111" s="22">
        <v>10869.506966786761</v>
      </c>
      <c r="X111" s="22">
        <v>589807.01588851714</v>
      </c>
      <c r="Y111" s="22">
        <v>14557030.724244706</v>
      </c>
      <c r="Z111" s="22">
        <v>5058573.3911328483</v>
      </c>
      <c r="AA111" s="22">
        <v>0</v>
      </c>
      <c r="AB111" s="22">
        <v>1215637.6881812774</v>
      </c>
      <c r="AC111" s="22">
        <v>63353239.956078067</v>
      </c>
      <c r="AD111" s="22">
        <v>26157.095547976009</v>
      </c>
      <c r="AE111" s="22">
        <v>539035.90517259296</v>
      </c>
      <c r="AF111" s="22">
        <v>0</v>
      </c>
      <c r="AG111" s="22">
        <v>34172733.020154126</v>
      </c>
      <c r="AH111" s="22">
        <v>0.89837713274482223</v>
      </c>
      <c r="AI111" s="22">
        <v>56471820.100553229</v>
      </c>
      <c r="AJ111" s="22">
        <v>47969.145267148604</v>
      </c>
      <c r="AK111" s="22">
        <v>160548058.71994182</v>
      </c>
      <c r="AL111" s="22">
        <v>3614364.8635705309</v>
      </c>
      <c r="AM111" s="22">
        <v>1784687.1950107235</v>
      </c>
      <c r="AN111" s="22">
        <v>42171256.338482343</v>
      </c>
      <c r="AO111" s="22">
        <v>963377.90266470867</v>
      </c>
      <c r="AP111" s="22">
        <v>26913680.443701692</v>
      </c>
      <c r="AQ111" s="22">
        <v>48642673.210717298</v>
      </c>
      <c r="AR111" s="22">
        <v>970570.91269269772</v>
      </c>
      <c r="AS111" s="22">
        <v>4167303.2013295996</v>
      </c>
      <c r="AT111" s="22">
        <v>162940.89769363994</v>
      </c>
      <c r="AU111" s="22">
        <v>471990.9076622561</v>
      </c>
      <c r="AV111" s="22">
        <v>6173999.4719169484</v>
      </c>
      <c r="AW111" s="22">
        <v>0</v>
      </c>
      <c r="AX111" s="22">
        <v>38809887.15344882</v>
      </c>
      <c r="AY111" s="22">
        <v>2345233.6355054919</v>
      </c>
      <c r="AZ111" s="22">
        <v>25034036.557946712</v>
      </c>
      <c r="BA111" s="22">
        <v>31817275.372208934</v>
      </c>
      <c r="BB111" s="22">
        <v>251328.09952258607</v>
      </c>
      <c r="BC111" s="22">
        <v>103178627.84636299</v>
      </c>
      <c r="BD111" s="22">
        <v>1254282809.8811619</v>
      </c>
    </row>
    <row r="112" spans="1:56" x14ac:dyDescent="0.3">
      <c r="A112" s="23" t="s">
        <v>47</v>
      </c>
      <c r="B112" s="22">
        <v>144030.32355026927</v>
      </c>
      <c r="C112" s="22">
        <v>11193106.269368894</v>
      </c>
      <c r="D112" s="22">
        <v>290856.32298005634</v>
      </c>
      <c r="E112" s="22">
        <v>734824.2840834026</v>
      </c>
      <c r="F112" s="22">
        <v>0</v>
      </c>
      <c r="G112" s="22">
        <v>9857.333951450204</v>
      </c>
      <c r="H112" s="22">
        <v>0</v>
      </c>
      <c r="I112" s="22">
        <v>61698126.685597502</v>
      </c>
      <c r="J112" s="22">
        <v>1522489292.2521358</v>
      </c>
      <c r="K112" s="22">
        <v>8230334.5149859758</v>
      </c>
      <c r="L112" s="22">
        <v>0</v>
      </c>
      <c r="M112" s="22">
        <v>0</v>
      </c>
      <c r="N112" s="22">
        <v>8087.7587006273261</v>
      </c>
      <c r="O112" s="22">
        <v>8001.1461846482625</v>
      </c>
      <c r="P112" s="22">
        <v>2785.7395950507853</v>
      </c>
      <c r="Q112" s="22">
        <v>6205.9245097109306</v>
      </c>
      <c r="R112" s="22">
        <v>289137.69778520172</v>
      </c>
      <c r="S112" s="22">
        <v>807698781.5812999</v>
      </c>
      <c r="T112" s="22">
        <v>364.52796165087528</v>
      </c>
      <c r="U112" s="22">
        <v>9277.1781581180039</v>
      </c>
      <c r="V112" s="22">
        <v>1205138434.6035368</v>
      </c>
      <c r="W112" s="22">
        <v>5229815.3430958213</v>
      </c>
      <c r="X112" s="22">
        <v>850.66967773439717</v>
      </c>
      <c r="Y112" s="22">
        <v>22348348.126181465</v>
      </c>
      <c r="Z112" s="22">
        <v>2730407.9085265356</v>
      </c>
      <c r="AA112" s="22">
        <v>0</v>
      </c>
      <c r="AB112" s="22">
        <v>731.36595000117848</v>
      </c>
      <c r="AC112" s="22">
        <v>5218.2315287430138</v>
      </c>
      <c r="AD112" s="22">
        <v>0</v>
      </c>
      <c r="AE112" s="22">
        <v>454705548.86462325</v>
      </c>
      <c r="AF112" s="22">
        <v>0</v>
      </c>
      <c r="AG112" s="22">
        <v>5728191244.4721279</v>
      </c>
      <c r="AH112" s="22">
        <v>169749.49783180721</v>
      </c>
      <c r="AI112" s="22">
        <v>4311239.5250203442</v>
      </c>
      <c r="AJ112" s="22">
        <v>7517.6134720515975</v>
      </c>
      <c r="AK112" s="22">
        <v>3127.4227717171948</v>
      </c>
      <c r="AL112" s="22">
        <v>209033480.42627245</v>
      </c>
      <c r="AM112" s="22">
        <v>1561542.3442973867</v>
      </c>
      <c r="AN112" s="22">
        <v>581575243.24952638</v>
      </c>
      <c r="AO112" s="22">
        <v>3551544.9214540315</v>
      </c>
      <c r="AP112" s="22">
        <v>110355737.7144796</v>
      </c>
      <c r="AQ112" s="22">
        <v>356.58509573050634</v>
      </c>
      <c r="AR112" s="22">
        <v>75656.872277387563</v>
      </c>
      <c r="AS112" s="22">
        <v>10523535.585161811</v>
      </c>
      <c r="AT112" s="22">
        <v>23.033615983360367</v>
      </c>
      <c r="AU112" s="22">
        <v>5434423.4135605125</v>
      </c>
      <c r="AV112" s="22">
        <v>10557.906157885585</v>
      </c>
      <c r="AW112" s="22">
        <v>7185.9540095633774</v>
      </c>
      <c r="AX112" s="22">
        <v>0</v>
      </c>
      <c r="AY112" s="22">
        <v>409491545.86144996</v>
      </c>
      <c r="AZ112" s="22">
        <v>927561.20239908737</v>
      </c>
      <c r="BA112" s="22">
        <v>193684848.22522351</v>
      </c>
      <c r="BB112" s="22">
        <v>17749127697.882717</v>
      </c>
      <c r="BC112" s="22">
        <v>576641462.23022747</v>
      </c>
      <c r="BD112" s="22">
        <v>29687657706.593121</v>
      </c>
    </row>
    <row r="113" spans="1:56" x14ac:dyDescent="0.3">
      <c r="A113" s="23" t="s">
        <v>48</v>
      </c>
      <c r="B113" s="22">
        <v>0</v>
      </c>
      <c r="C113" s="22">
        <v>519.96848125392341</v>
      </c>
      <c r="D113" s="22">
        <v>0</v>
      </c>
      <c r="E113" s="22">
        <v>0</v>
      </c>
      <c r="F113" s="22">
        <v>0</v>
      </c>
      <c r="G113" s="22">
        <v>9658467.22420137</v>
      </c>
      <c r="H113" s="22">
        <v>0</v>
      </c>
      <c r="I113" s="22">
        <v>0</v>
      </c>
      <c r="J113" s="22">
        <v>18284481.545157176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1182695.1950592303</v>
      </c>
      <c r="S113" s="22">
        <v>1525932.1738823804</v>
      </c>
      <c r="T113" s="22">
        <v>118373.26801809539</v>
      </c>
      <c r="U113" s="22">
        <v>0</v>
      </c>
      <c r="V113" s="22">
        <v>0</v>
      </c>
      <c r="W113" s="22">
        <v>0</v>
      </c>
      <c r="X113" s="22">
        <v>0</v>
      </c>
      <c r="Y113" s="22">
        <v>14128172.981450876</v>
      </c>
      <c r="Z113" s="22">
        <v>4998.4202608613723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2665901.7153462474</v>
      </c>
      <c r="AH113" s="22">
        <v>0</v>
      </c>
      <c r="AI113" s="22">
        <v>278811.61918663734</v>
      </c>
      <c r="AJ113" s="22">
        <v>0</v>
      </c>
      <c r="AK113" s="22">
        <v>0</v>
      </c>
      <c r="AL113" s="22">
        <v>893303.39533696789</v>
      </c>
      <c r="AM113" s="22">
        <v>0</v>
      </c>
      <c r="AN113" s="22">
        <v>0</v>
      </c>
      <c r="AO113" s="22">
        <v>0</v>
      </c>
      <c r="AP113" s="22">
        <v>0</v>
      </c>
      <c r="AQ113" s="22">
        <v>439363.91111935972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v>0</v>
      </c>
      <c r="AX113" s="22">
        <v>89695034.264023229</v>
      </c>
      <c r="AY113" s="22">
        <v>0</v>
      </c>
      <c r="AZ113" s="22">
        <v>42952.156223175974</v>
      </c>
      <c r="BA113" s="22">
        <v>0</v>
      </c>
      <c r="BB113" s="22">
        <v>0</v>
      </c>
      <c r="BC113" s="22">
        <v>247232843.45945302</v>
      </c>
      <c r="BD113" s="22">
        <v>386151851.29719985</v>
      </c>
    </row>
    <row r="114" spans="1:56" x14ac:dyDescent="0.3">
      <c r="A114" s="23" t="s">
        <v>49</v>
      </c>
      <c r="B114" s="22">
        <v>41141674.692354567</v>
      </c>
      <c r="C114" s="22">
        <v>38269498.10102316</v>
      </c>
      <c r="D114" s="22">
        <v>64157829.162140489</v>
      </c>
      <c r="E114" s="22">
        <v>11634803.993273349</v>
      </c>
      <c r="F114" s="22">
        <v>0</v>
      </c>
      <c r="G114" s="22">
        <v>14500447.923604313</v>
      </c>
      <c r="H114" s="22">
        <v>0</v>
      </c>
      <c r="I114" s="22">
        <v>71726068.240503356</v>
      </c>
      <c r="J114" s="22">
        <v>2293679385.7274222</v>
      </c>
      <c r="K114" s="22">
        <v>509888428.82703668</v>
      </c>
      <c r="L114" s="22">
        <v>103811754.68753099</v>
      </c>
      <c r="M114" s="22">
        <v>829141.34649725189</v>
      </c>
      <c r="N114" s="22">
        <v>19328649.20815818</v>
      </c>
      <c r="O114" s="22">
        <v>10213818.810457405</v>
      </c>
      <c r="P114" s="22">
        <v>143620218.43796113</v>
      </c>
      <c r="Q114" s="22">
        <v>18055937.410686973</v>
      </c>
      <c r="R114" s="22">
        <v>297310586.36807168</v>
      </c>
      <c r="S114" s="22">
        <v>1621892923.1396921</v>
      </c>
      <c r="T114" s="22">
        <v>3938864.9551876485</v>
      </c>
      <c r="U114" s="22">
        <v>33756230.713324398</v>
      </c>
      <c r="V114" s="22">
        <v>304147526.45454621</v>
      </c>
      <c r="W114" s="22">
        <v>890352.12945875258</v>
      </c>
      <c r="X114" s="22">
        <v>163880067.591102</v>
      </c>
      <c r="Y114" s="22">
        <v>542375255.40463948</v>
      </c>
      <c r="Z114" s="22">
        <v>246724543.25582945</v>
      </c>
      <c r="AA114" s="22">
        <v>0</v>
      </c>
      <c r="AB114" s="22">
        <v>1029494.2834959604</v>
      </c>
      <c r="AC114" s="22">
        <v>2125944.2843536269</v>
      </c>
      <c r="AD114" s="22">
        <v>25017013.299214754</v>
      </c>
      <c r="AE114" s="22">
        <v>54476130.427402049</v>
      </c>
      <c r="AF114" s="22">
        <v>3214337.7335354355</v>
      </c>
      <c r="AG114" s="22">
        <v>149886283.14884156</v>
      </c>
      <c r="AH114" s="22">
        <v>230494.98386994621</v>
      </c>
      <c r="AI114" s="22">
        <v>236966866.35667875</v>
      </c>
      <c r="AJ114" s="22">
        <v>441002.7296865696</v>
      </c>
      <c r="AK114" s="22">
        <v>6855325.1733409725</v>
      </c>
      <c r="AL114" s="22">
        <v>55376094.458635695</v>
      </c>
      <c r="AM114" s="22">
        <v>108184835.97745617</v>
      </c>
      <c r="AN114" s="22">
        <v>261077543.24586034</v>
      </c>
      <c r="AO114" s="22">
        <v>5378485.2042977838</v>
      </c>
      <c r="AP114" s="22">
        <v>90954169.317943066</v>
      </c>
      <c r="AQ114" s="22">
        <v>36560667.160598151</v>
      </c>
      <c r="AR114" s="22">
        <v>76532690.23118557</v>
      </c>
      <c r="AS114" s="22">
        <v>411685747.74770516</v>
      </c>
      <c r="AT114" s="22">
        <v>24274941.6165957</v>
      </c>
      <c r="AU114" s="22">
        <v>5513493.6232386716</v>
      </c>
      <c r="AV114" s="22">
        <v>752670928.2970047</v>
      </c>
      <c r="AW114" s="22">
        <v>391480282.57168287</v>
      </c>
      <c r="AX114" s="22">
        <v>27679497.343887825</v>
      </c>
      <c r="AY114" s="22">
        <v>80262321.231537923</v>
      </c>
      <c r="AZ114" s="22">
        <v>0</v>
      </c>
      <c r="BA114" s="22">
        <v>2078987773.9709034</v>
      </c>
      <c r="BB114" s="22">
        <v>17065587.441007111</v>
      </c>
      <c r="BC114" s="22">
        <v>539009240.86395252</v>
      </c>
      <c r="BD114" s="22">
        <v>11998711199.304411</v>
      </c>
    </row>
    <row r="115" spans="1:56" x14ac:dyDescent="0.3">
      <c r="A115" s="23" t="s">
        <v>50</v>
      </c>
      <c r="B115" s="22">
        <v>44764022.484630562</v>
      </c>
      <c r="C115" s="22">
        <v>2519102.1777056027</v>
      </c>
      <c r="D115" s="22">
        <v>1109597.3690987125</v>
      </c>
      <c r="E115" s="22">
        <v>5584346.7610996421</v>
      </c>
      <c r="F115" s="22">
        <v>0</v>
      </c>
      <c r="G115" s="22">
        <v>0</v>
      </c>
      <c r="H115" s="22">
        <v>388895.43647187098</v>
      </c>
      <c r="I115" s="22">
        <v>659535948.53784943</v>
      </c>
      <c r="J115" s="22">
        <v>356279931.74601555</v>
      </c>
      <c r="K115" s="22">
        <v>146723349.50980166</v>
      </c>
      <c r="L115" s="22">
        <v>0</v>
      </c>
      <c r="M115" s="22">
        <v>0</v>
      </c>
      <c r="N115" s="22">
        <v>9884156.8236148916</v>
      </c>
      <c r="O115" s="22">
        <v>2478855.4642848861</v>
      </c>
      <c r="P115" s="22">
        <v>0</v>
      </c>
      <c r="Q115" s="22">
        <v>6110658.7913235119</v>
      </c>
      <c r="R115" s="22">
        <v>1666417390.1191976</v>
      </c>
      <c r="S115" s="22">
        <v>697050886.61306107</v>
      </c>
      <c r="T115" s="22">
        <v>0</v>
      </c>
      <c r="U115" s="22">
        <v>0</v>
      </c>
      <c r="V115" s="22">
        <v>105934212.23648675</v>
      </c>
      <c r="W115" s="22">
        <v>1926379.3308432898</v>
      </c>
      <c r="X115" s="22">
        <v>2873841.0085883304</v>
      </c>
      <c r="Y115" s="22">
        <v>133771308.99536668</v>
      </c>
      <c r="Z115" s="22">
        <v>1088383533.5901172</v>
      </c>
      <c r="AA115" s="22">
        <v>0</v>
      </c>
      <c r="AB115" s="22">
        <v>0</v>
      </c>
      <c r="AC115" s="22">
        <v>1646653.5841558983</v>
      </c>
      <c r="AD115" s="22">
        <v>0</v>
      </c>
      <c r="AE115" s="22">
        <v>9854094.1513049528</v>
      </c>
      <c r="AF115" s="22">
        <v>0</v>
      </c>
      <c r="AG115" s="22">
        <v>363581785.29701889</v>
      </c>
      <c r="AH115" s="22">
        <v>0</v>
      </c>
      <c r="AI115" s="22">
        <v>15808612.34343487</v>
      </c>
      <c r="AJ115" s="22">
        <v>2185165.3404477439</v>
      </c>
      <c r="AK115" s="22">
        <v>605383.66883099405</v>
      </c>
      <c r="AL115" s="22">
        <v>36514685.144090019</v>
      </c>
      <c r="AM115" s="22">
        <v>16880425.537375249</v>
      </c>
      <c r="AN115" s="22">
        <v>826893.2290453543</v>
      </c>
      <c r="AO115" s="22">
        <v>892307.06399721617</v>
      </c>
      <c r="AP115" s="22">
        <v>19522325.682774622</v>
      </c>
      <c r="AQ115" s="22">
        <v>488981.73211645981</v>
      </c>
      <c r="AR115" s="22">
        <v>2288046.9568263539</v>
      </c>
      <c r="AS115" s="22">
        <v>23972078.018939801</v>
      </c>
      <c r="AT115" s="22">
        <v>0</v>
      </c>
      <c r="AU115" s="22">
        <v>0</v>
      </c>
      <c r="AV115" s="22">
        <v>4337984.0555619998</v>
      </c>
      <c r="AW115" s="22">
        <v>4175785.9309128872</v>
      </c>
      <c r="AX115" s="22">
        <v>11321750.176736807</v>
      </c>
      <c r="AY115" s="22">
        <v>21070918.866688322</v>
      </c>
      <c r="AZ115" s="22">
        <v>241102780.20480227</v>
      </c>
      <c r="BA115" s="22">
        <v>0</v>
      </c>
      <c r="BB115" s="22">
        <v>8209400.8425565492</v>
      </c>
      <c r="BC115" s="22">
        <v>788944457.47837532</v>
      </c>
      <c r="BD115" s="22">
        <v>6505966932.3015518</v>
      </c>
    </row>
    <row r="116" spans="1:56" x14ac:dyDescent="0.3">
      <c r="A116" s="23" t="s">
        <v>229</v>
      </c>
      <c r="B116" s="22">
        <v>105338051.55780211</v>
      </c>
      <c r="C116" s="22">
        <v>2968470.6035460178</v>
      </c>
      <c r="D116" s="22">
        <v>871182876.14143908</v>
      </c>
      <c r="E116" s="22">
        <v>582428965.10703254</v>
      </c>
      <c r="F116" s="22">
        <v>0</v>
      </c>
      <c r="G116" s="22">
        <v>56119280.028011911</v>
      </c>
      <c r="H116" s="22">
        <v>2858810.2967663147</v>
      </c>
      <c r="I116" s="22">
        <v>545097683.76379979</v>
      </c>
      <c r="J116" s="22">
        <v>4200948006.1159139</v>
      </c>
      <c r="K116" s="22">
        <v>217567600.28621879</v>
      </c>
      <c r="L116" s="22">
        <v>0</v>
      </c>
      <c r="M116" s="22">
        <v>0</v>
      </c>
      <c r="N116" s="22">
        <v>167903.56175715619</v>
      </c>
      <c r="O116" s="22">
        <v>379212.92878124898</v>
      </c>
      <c r="P116" s="22">
        <v>13988.709553941628</v>
      </c>
      <c r="Q116" s="22">
        <v>11445707.47426475</v>
      </c>
      <c r="R116" s="22">
        <v>17958634.415079139</v>
      </c>
      <c r="S116" s="22">
        <v>5645004493.3124399</v>
      </c>
      <c r="T116" s="22">
        <v>53700966.92506741</v>
      </c>
      <c r="U116" s="22">
        <v>230193.38522759097</v>
      </c>
      <c r="V116" s="22">
        <v>3555922562.0051985</v>
      </c>
      <c r="W116" s="22">
        <v>7479495.2673095791</v>
      </c>
      <c r="X116" s="22">
        <v>21546388.416415278</v>
      </c>
      <c r="Y116" s="22">
        <v>480510110.36222613</v>
      </c>
      <c r="Z116" s="22">
        <v>2088221422.4539483</v>
      </c>
      <c r="AA116" s="22">
        <v>1797774.1301740408</v>
      </c>
      <c r="AB116" s="22">
        <v>7473.4609396217893</v>
      </c>
      <c r="AC116" s="22">
        <v>428755.15681333828</v>
      </c>
      <c r="AD116" s="22">
        <v>40841.780767892371</v>
      </c>
      <c r="AE116" s="22">
        <v>1236659792.423533</v>
      </c>
      <c r="AF116" s="22">
        <v>15413610.020183275</v>
      </c>
      <c r="AG116" s="22">
        <v>278192981.29482096</v>
      </c>
      <c r="AH116" s="22">
        <v>1542924.3191277205</v>
      </c>
      <c r="AI116" s="22">
        <v>47909210920.479759</v>
      </c>
      <c r="AJ116" s="22">
        <v>482936.32785931451</v>
      </c>
      <c r="AK116" s="22">
        <v>207572.54374761815</v>
      </c>
      <c r="AL116" s="22">
        <v>657033785.6645484</v>
      </c>
      <c r="AM116" s="22">
        <v>41067036.610624872</v>
      </c>
      <c r="AN116" s="22">
        <v>27438537.830514017</v>
      </c>
      <c r="AO116" s="22">
        <v>163460674.16976842</v>
      </c>
      <c r="AP116" s="22">
        <v>462855209.30622584</v>
      </c>
      <c r="AQ116" s="22">
        <v>14137986.652356811</v>
      </c>
      <c r="AR116" s="22">
        <v>661565.42580105655</v>
      </c>
      <c r="AS116" s="22">
        <v>2389372420.2338409</v>
      </c>
      <c r="AT116" s="22">
        <v>115.66427979869445</v>
      </c>
      <c r="AU116" s="22">
        <v>256404273.83306894</v>
      </c>
      <c r="AV116" s="22">
        <v>311270189.56361473</v>
      </c>
      <c r="AW116" s="22">
        <v>127104393.50850618</v>
      </c>
      <c r="AX116" s="22">
        <v>971064890.08822966</v>
      </c>
      <c r="AY116" s="22">
        <v>18575882174.048756</v>
      </c>
      <c r="AZ116" s="22">
        <v>1535258747.2544861</v>
      </c>
      <c r="BA116" s="22">
        <v>62412590145.174774</v>
      </c>
      <c r="BB116" s="22">
        <v>0</v>
      </c>
      <c r="BC116" s="22">
        <v>1204420606.5168223</v>
      </c>
      <c r="BD116" s="22">
        <v>157061099156.60172</v>
      </c>
    </row>
    <row r="117" spans="1:56" x14ac:dyDescent="0.3">
      <c r="A117" s="23" t="s">
        <v>51</v>
      </c>
      <c r="B117" s="22">
        <v>7211652.7976251915</v>
      </c>
      <c r="C117" s="22">
        <v>2622965.7115005832</v>
      </c>
      <c r="D117" s="22">
        <v>4444102.526623996</v>
      </c>
      <c r="E117" s="22">
        <v>1617596.0479644551</v>
      </c>
      <c r="F117" s="22">
        <v>0</v>
      </c>
      <c r="G117" s="22">
        <v>2400377.0960867628</v>
      </c>
      <c r="H117" s="22">
        <v>0</v>
      </c>
      <c r="I117" s="22">
        <v>42658490.763499029</v>
      </c>
      <c r="J117" s="22">
        <v>8046501405.1294098</v>
      </c>
      <c r="K117" s="22">
        <v>16235229.437356964</v>
      </c>
      <c r="L117" s="22">
        <v>1723096.4796304193</v>
      </c>
      <c r="M117" s="22">
        <v>889803.57957247726</v>
      </c>
      <c r="N117" s="22">
        <v>3293135.9271806562</v>
      </c>
      <c r="O117" s="22">
        <v>152349.19025157881</v>
      </c>
      <c r="P117" s="22">
        <v>24431.219841853243</v>
      </c>
      <c r="Q117" s="22">
        <v>328790.39661817549</v>
      </c>
      <c r="R117" s="22">
        <v>55087123.211651862</v>
      </c>
      <c r="S117" s="22">
        <v>77057084.616926804</v>
      </c>
      <c r="T117" s="22">
        <v>95287.910267206724</v>
      </c>
      <c r="U117" s="22">
        <v>9403621.3383826595</v>
      </c>
      <c r="V117" s="22">
        <v>18527421.679486047</v>
      </c>
      <c r="W117" s="22">
        <v>129021.56932273794</v>
      </c>
      <c r="X117" s="22">
        <v>134023.20377143231</v>
      </c>
      <c r="Y117" s="22">
        <v>10230946.484038871</v>
      </c>
      <c r="Z117" s="22">
        <v>27740483.826581597</v>
      </c>
      <c r="AA117" s="22">
        <v>0</v>
      </c>
      <c r="AB117" s="22">
        <v>36464.884360711236</v>
      </c>
      <c r="AC117" s="22">
        <v>163251.49360453122</v>
      </c>
      <c r="AD117" s="22">
        <v>16361.693436205092</v>
      </c>
      <c r="AE117" s="22">
        <v>1553460.9710971068</v>
      </c>
      <c r="AF117" s="22">
        <v>807543.50814253592</v>
      </c>
      <c r="AG117" s="22">
        <v>5577861.696104072</v>
      </c>
      <c r="AH117" s="22">
        <v>156.90150106088763</v>
      </c>
      <c r="AI117" s="22">
        <v>79545081.735078305</v>
      </c>
      <c r="AJ117" s="22">
        <v>1683055.6707671802</v>
      </c>
      <c r="AK117" s="22">
        <v>4692556.4587314911</v>
      </c>
      <c r="AL117" s="22">
        <v>33884396.117201649</v>
      </c>
      <c r="AM117" s="22">
        <v>27895846.551519524</v>
      </c>
      <c r="AN117" s="22">
        <v>4667572.7874284741</v>
      </c>
      <c r="AO117" s="22">
        <v>24248.469037668187</v>
      </c>
      <c r="AP117" s="22">
        <v>15708807.895381404</v>
      </c>
      <c r="AQ117" s="22">
        <v>319995.52208622242</v>
      </c>
      <c r="AR117" s="22">
        <v>16781935.869540099</v>
      </c>
      <c r="AS117" s="22">
        <v>21810888.806422807</v>
      </c>
      <c r="AT117" s="22">
        <v>128796.5621016949</v>
      </c>
      <c r="AU117" s="22">
        <v>1584085.1853414925</v>
      </c>
      <c r="AV117" s="22">
        <v>10679060.786062423</v>
      </c>
      <c r="AW117" s="22">
        <v>383021.35084860143</v>
      </c>
      <c r="AX117" s="22">
        <v>1674272.0040005702</v>
      </c>
      <c r="AY117" s="22">
        <v>2072991370.2029636</v>
      </c>
      <c r="AZ117" s="22">
        <v>24163358.506692365</v>
      </c>
      <c r="BA117" s="22">
        <v>129543646.82640605</v>
      </c>
      <c r="BB117" s="22">
        <v>3182505.3148138826</v>
      </c>
      <c r="BC117" s="22">
        <v>0</v>
      </c>
      <c r="BD117" s="22">
        <v>10788008043.914263</v>
      </c>
    </row>
    <row r="118" spans="1:56" x14ac:dyDescent="0.3">
      <c r="A118" s="23" t="s">
        <v>52</v>
      </c>
      <c r="B118" s="22">
        <v>66771277404.804237</v>
      </c>
      <c r="C118" s="22">
        <v>9947254307.8822422</v>
      </c>
      <c r="D118" s="22">
        <v>16858182232.475721</v>
      </c>
      <c r="E118" s="22">
        <v>47771071470.082817</v>
      </c>
      <c r="F118" s="22">
        <v>2620675.3003378808</v>
      </c>
      <c r="G118" s="22">
        <v>899215870.19226873</v>
      </c>
      <c r="H118" s="22">
        <v>796546546.01039982</v>
      </c>
      <c r="I118" s="22">
        <v>13528033356.033037</v>
      </c>
      <c r="J118" s="22">
        <v>144089084779.46704</v>
      </c>
      <c r="K118" s="22">
        <v>13073146524.225227</v>
      </c>
      <c r="L118" s="22">
        <v>7270906350.2421865</v>
      </c>
      <c r="M118" s="22">
        <v>1878338755.8346374</v>
      </c>
      <c r="N118" s="22">
        <v>7362246288.9303904</v>
      </c>
      <c r="O118" s="22">
        <v>2762202251.4101429</v>
      </c>
      <c r="P118" s="22">
        <v>851145036.75661719</v>
      </c>
      <c r="Q118" s="22">
        <v>1458964496.9695003</v>
      </c>
      <c r="R118" s="22">
        <v>43043562702.830383</v>
      </c>
      <c r="S118" s="22">
        <v>90232181478.089355</v>
      </c>
      <c r="T118" s="22">
        <v>1771541859.9686215</v>
      </c>
      <c r="U118" s="22">
        <v>10245774892.148676</v>
      </c>
      <c r="V118" s="22">
        <v>435371160388.78442</v>
      </c>
      <c r="W118" s="22">
        <v>6008548153.4341011</v>
      </c>
      <c r="X118" s="22">
        <v>1327556899.8843982</v>
      </c>
      <c r="Y118" s="22">
        <v>34660370669.718491</v>
      </c>
      <c r="Z118" s="22">
        <v>140371250412.94577</v>
      </c>
      <c r="AA118" s="22">
        <v>284402823.05472875</v>
      </c>
      <c r="AB118" s="22">
        <v>74397398.668047726</v>
      </c>
      <c r="AC118" s="22">
        <v>2048525231.155375</v>
      </c>
      <c r="AD118" s="22">
        <v>5524938523.1520538</v>
      </c>
      <c r="AE118" s="22">
        <v>14922659511.306528</v>
      </c>
      <c r="AF118" s="22">
        <v>1210135902.0111103</v>
      </c>
      <c r="AG118" s="22">
        <v>71485418843.540405</v>
      </c>
      <c r="AH118" s="22">
        <v>3321516552.3207278</v>
      </c>
      <c r="AI118" s="22">
        <v>111730333175.69859</v>
      </c>
      <c r="AJ118" s="22">
        <v>1017008402.394087</v>
      </c>
      <c r="AK118" s="22">
        <v>625976715.27331746</v>
      </c>
      <c r="AL118" s="22">
        <v>9646358647.3582878</v>
      </c>
      <c r="AM118" s="22">
        <v>10704924075.249249</v>
      </c>
      <c r="AN118" s="22">
        <v>12301515045.037075</v>
      </c>
      <c r="AO118" s="22">
        <v>3784614453.4635792</v>
      </c>
      <c r="AP118" s="22">
        <v>28310083262.192627</v>
      </c>
      <c r="AQ118" s="22">
        <v>3096940497.5860119</v>
      </c>
      <c r="AR118" s="22">
        <v>6251682591.5409756</v>
      </c>
      <c r="AS118" s="22">
        <v>20054735238.494549</v>
      </c>
      <c r="AT118" s="22">
        <v>2293849356.4456725</v>
      </c>
      <c r="AU118" s="22">
        <v>6697746893.4333677</v>
      </c>
      <c r="AV118" s="22">
        <v>11367969350.229219</v>
      </c>
      <c r="AW118" s="22">
        <v>4635436110.8607969</v>
      </c>
      <c r="AX118" s="22">
        <v>23709392966.700432</v>
      </c>
      <c r="AY118" s="22">
        <v>87179218597.611389</v>
      </c>
      <c r="AZ118" s="22">
        <v>22741744542.466267</v>
      </c>
      <c r="BA118" s="22">
        <v>277939696612.849</v>
      </c>
      <c r="BB118" s="22">
        <v>67768288398.983063</v>
      </c>
      <c r="BC118" s="22">
        <v>416167458718.26111</v>
      </c>
      <c r="BD118" s="22">
        <v>2325249152241.7593</v>
      </c>
    </row>
  </sheetData>
  <phoneticPr fontId="2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M238"/>
  <sheetViews>
    <sheetView workbookViewId="0">
      <selection activeCell="G31" sqref="G31"/>
    </sheetView>
  </sheetViews>
  <sheetFormatPr defaultRowHeight="14" x14ac:dyDescent="0.3"/>
  <cols>
    <col min="1" max="1" width="8.6640625" style="6"/>
    <col min="2" max="2" width="13.08203125" style="6" bestFit="1" customWidth="1"/>
    <col min="3" max="4" width="12.08203125" style="6" bestFit="1" customWidth="1"/>
    <col min="5" max="5" width="12.9140625" style="6" bestFit="1" customWidth="1"/>
    <col min="6" max="6" width="9" style="6" bestFit="1" customWidth="1"/>
    <col min="7" max="7" width="10.6640625" style="6" bestFit="1" customWidth="1"/>
    <col min="8" max="8" width="11.9140625" style="6" bestFit="1" customWidth="1"/>
    <col min="9" max="9" width="13" style="6" bestFit="1" customWidth="1"/>
    <col min="10" max="10" width="14" style="6" bestFit="1" customWidth="1"/>
    <col min="11" max="11" width="13.08203125" style="6" bestFit="1" customWidth="1"/>
    <col min="12" max="14" width="12.08203125" style="6" bestFit="1" customWidth="1"/>
    <col min="15" max="15" width="12" style="6" bestFit="1" customWidth="1"/>
    <col min="16" max="17" width="10.6640625" style="6" bestFit="1" customWidth="1"/>
    <col min="18" max="18" width="13" style="6" bestFit="1" customWidth="1"/>
    <col min="19" max="19" width="13.08203125" style="6" bestFit="1" customWidth="1"/>
    <col min="20" max="21" width="12.08203125" style="6" bestFit="1" customWidth="1"/>
    <col min="22" max="22" width="14" style="6" bestFit="1" customWidth="1"/>
    <col min="23" max="23" width="12.08203125" style="6" bestFit="1" customWidth="1"/>
    <col min="24" max="24" width="10.6640625" style="6" bestFit="1" customWidth="1"/>
    <col min="25" max="25" width="13.08203125" style="6" bestFit="1" customWidth="1"/>
    <col min="26" max="26" width="13.9140625" style="6" bestFit="1" customWidth="1"/>
    <col min="27" max="27" width="10.6640625" style="6" bestFit="1" customWidth="1"/>
    <col min="28" max="28" width="9.6640625" style="6" bestFit="1" customWidth="1"/>
    <col min="29" max="30" width="11.9140625" style="6" bestFit="1" customWidth="1"/>
    <col min="31" max="31" width="13" style="6" bestFit="1" customWidth="1"/>
    <col min="32" max="32" width="10.6640625" style="6" bestFit="1" customWidth="1"/>
    <col min="33" max="33" width="13.08203125" style="6" bestFit="1" customWidth="1"/>
    <col min="34" max="34" width="12.08203125" style="6" bestFit="1" customWidth="1"/>
    <col min="35" max="35" width="13.08203125" style="6" bestFit="1" customWidth="1"/>
    <col min="36" max="37" width="10.58203125" style="6" bestFit="1" customWidth="1"/>
    <col min="38" max="39" width="13" style="6" bestFit="1" customWidth="1"/>
    <col min="40" max="40" width="13.08203125" style="6" bestFit="1" customWidth="1"/>
    <col min="41" max="41" width="12.08203125" style="6" bestFit="1" customWidth="1"/>
    <col min="42" max="42" width="13.08203125" style="6" bestFit="1" customWidth="1"/>
    <col min="43" max="44" width="12.08203125" style="6" bestFit="1" customWidth="1"/>
    <col min="45" max="45" width="13" style="6" bestFit="1" customWidth="1"/>
    <col min="46" max="46" width="12" style="6" bestFit="1" customWidth="1"/>
    <col min="47" max="48" width="12.08203125" style="6" bestFit="1" customWidth="1"/>
    <col min="49" max="49" width="11.9140625" style="6" bestFit="1" customWidth="1"/>
    <col min="50" max="51" width="13.08203125" style="6" bestFit="1" customWidth="1"/>
    <col min="52" max="52" width="13" style="6" bestFit="1" customWidth="1"/>
    <col min="53" max="53" width="14" style="6" bestFit="1" customWidth="1"/>
    <col min="54" max="54" width="13.08203125" style="6" bestFit="1" customWidth="1"/>
    <col min="55" max="55" width="14" style="6" bestFit="1" customWidth="1"/>
    <col min="56" max="56" width="15.5" style="6" bestFit="1" customWidth="1"/>
    <col min="57" max="58" width="8.6640625" style="6"/>
    <col min="59" max="59" width="12.33203125" style="6" customWidth="1"/>
    <col min="60" max="60" width="12.6640625" style="6" customWidth="1"/>
    <col min="61" max="61" width="13.4140625" style="6" customWidth="1"/>
    <col min="62" max="62" width="15.33203125" style="6" customWidth="1"/>
    <col min="63" max="63" width="15.83203125" style="6" customWidth="1"/>
    <col min="64" max="64" width="13.9140625" style="6" customWidth="1"/>
    <col min="65" max="65" width="15" style="6" customWidth="1"/>
    <col min="66" max="16384" width="8.6640625" style="6"/>
  </cols>
  <sheetData>
    <row r="1" spans="1:65" x14ac:dyDescent="0.3">
      <c r="A1" s="7" t="s">
        <v>150</v>
      </c>
      <c r="BF1" s="7" t="s">
        <v>151</v>
      </c>
    </row>
    <row r="2" spans="1:65" x14ac:dyDescent="0.3">
      <c r="A2" s="6" t="s">
        <v>100</v>
      </c>
      <c r="BF2" s="6" t="s">
        <v>100</v>
      </c>
    </row>
    <row r="3" spans="1:65" x14ac:dyDescent="0.3">
      <c r="A3" s="23" t="s">
        <v>67</v>
      </c>
      <c r="B3" s="23" t="s">
        <v>1</v>
      </c>
      <c r="C3" s="23" t="s">
        <v>2</v>
      </c>
      <c r="D3" s="23" t="s">
        <v>3</v>
      </c>
      <c r="E3" s="23" t="s">
        <v>4</v>
      </c>
      <c r="F3" s="23" t="s">
        <v>5</v>
      </c>
      <c r="G3" s="23" t="s">
        <v>6</v>
      </c>
      <c r="H3" s="23" t="s">
        <v>7</v>
      </c>
      <c r="I3" s="23" t="s">
        <v>8</v>
      </c>
      <c r="J3" s="23" t="s">
        <v>9</v>
      </c>
      <c r="K3" s="23" t="s">
        <v>360</v>
      </c>
      <c r="L3" s="23" t="s">
        <v>10</v>
      </c>
      <c r="M3" s="23" t="s">
        <v>11</v>
      </c>
      <c r="N3" s="23" t="s">
        <v>12</v>
      </c>
      <c r="O3" s="23" t="s">
        <v>13</v>
      </c>
      <c r="P3" s="23" t="s">
        <v>14</v>
      </c>
      <c r="Q3" s="23" t="s">
        <v>15</v>
      </c>
      <c r="R3" s="23" t="s">
        <v>16</v>
      </c>
      <c r="S3" s="23" t="s">
        <v>17</v>
      </c>
      <c r="T3" s="23" t="s">
        <v>18</v>
      </c>
      <c r="U3" s="23" t="s">
        <v>19</v>
      </c>
      <c r="V3" s="23" t="s">
        <v>20</v>
      </c>
      <c r="W3" s="23" t="s">
        <v>21</v>
      </c>
      <c r="X3" s="23" t="s">
        <v>22</v>
      </c>
      <c r="Y3" s="23" t="s">
        <v>23</v>
      </c>
      <c r="Z3" s="23" t="s">
        <v>24</v>
      </c>
      <c r="AA3" s="23" t="s">
        <v>25</v>
      </c>
      <c r="AB3" s="23" t="s">
        <v>26</v>
      </c>
      <c r="AC3" s="23" t="s">
        <v>27</v>
      </c>
      <c r="AD3" s="23" t="s">
        <v>28</v>
      </c>
      <c r="AE3" s="23" t="s">
        <v>29</v>
      </c>
      <c r="AF3" s="23" t="s">
        <v>30</v>
      </c>
      <c r="AG3" s="23" t="s">
        <v>31</v>
      </c>
      <c r="AH3" s="23" t="s">
        <v>32</v>
      </c>
      <c r="AI3" s="23" t="s">
        <v>33</v>
      </c>
      <c r="AJ3" s="24" t="s">
        <v>34</v>
      </c>
      <c r="AK3" s="23" t="s">
        <v>35</v>
      </c>
      <c r="AL3" s="23" t="s">
        <v>361</v>
      </c>
      <c r="AM3" s="23" t="s">
        <v>36</v>
      </c>
      <c r="AN3" s="23" t="s">
        <v>37</v>
      </c>
      <c r="AO3" s="23" t="s">
        <v>38</v>
      </c>
      <c r="AP3" s="23" t="s">
        <v>197</v>
      </c>
      <c r="AQ3" s="23" t="s">
        <v>40</v>
      </c>
      <c r="AR3" s="23" t="s">
        <v>41</v>
      </c>
      <c r="AS3" s="23" t="s">
        <v>42</v>
      </c>
      <c r="AT3" s="23" t="s">
        <v>43</v>
      </c>
      <c r="AU3" s="23" t="s">
        <v>44</v>
      </c>
      <c r="AV3" s="23" t="s">
        <v>45</v>
      </c>
      <c r="AW3" s="23" t="s">
        <v>46</v>
      </c>
      <c r="AX3" s="23" t="s">
        <v>47</v>
      </c>
      <c r="AY3" s="23" t="s">
        <v>48</v>
      </c>
      <c r="AZ3" s="23" t="s">
        <v>49</v>
      </c>
      <c r="BA3" s="23" t="s">
        <v>50</v>
      </c>
      <c r="BB3" s="23" t="s">
        <v>229</v>
      </c>
      <c r="BC3" s="24" t="s">
        <v>51</v>
      </c>
      <c r="BD3" s="23" t="s">
        <v>52</v>
      </c>
      <c r="BF3" s="1" t="s">
        <v>84</v>
      </c>
      <c r="BG3" s="12" t="s">
        <v>56</v>
      </c>
      <c r="BH3" s="12" t="s">
        <v>57</v>
      </c>
      <c r="BI3" s="12" t="s">
        <v>65</v>
      </c>
      <c r="BJ3" s="12" t="s">
        <v>58</v>
      </c>
      <c r="BK3" s="12" t="s">
        <v>59</v>
      </c>
      <c r="BL3" s="12" t="s">
        <v>60</v>
      </c>
      <c r="BM3" s="12" t="s">
        <v>61</v>
      </c>
    </row>
    <row r="4" spans="1:65" x14ac:dyDescent="0.3">
      <c r="A4" s="23" t="s">
        <v>1</v>
      </c>
      <c r="B4" s="22">
        <v>0</v>
      </c>
      <c r="C4" s="22">
        <v>18.692482119894962</v>
      </c>
      <c r="D4" s="22">
        <v>273.01012211441213</v>
      </c>
      <c r="E4" s="22">
        <v>4770.2155172156836</v>
      </c>
      <c r="F4" s="22">
        <v>578.58812248988102</v>
      </c>
      <c r="G4" s="22">
        <v>3.6958385405060747</v>
      </c>
      <c r="H4" s="22">
        <v>7.6532296824269189E-3</v>
      </c>
      <c r="I4" s="22">
        <v>362.02994106814725</v>
      </c>
      <c r="J4" s="22">
        <v>591540.64923086122</v>
      </c>
      <c r="K4" s="22">
        <v>37987.172351464586</v>
      </c>
      <c r="L4" s="22">
        <v>0</v>
      </c>
      <c r="M4" s="22">
        <v>0</v>
      </c>
      <c r="N4" s="22">
        <v>3.4856581282300056</v>
      </c>
      <c r="O4" s="22">
        <v>4.0749845954107728</v>
      </c>
      <c r="P4" s="22">
        <v>3.0711224145267011E-3</v>
      </c>
      <c r="Q4" s="22">
        <v>33.266801627166508</v>
      </c>
      <c r="R4" s="22">
        <v>411.02455931159733</v>
      </c>
      <c r="S4" s="22">
        <v>10185.730743930186</v>
      </c>
      <c r="T4" s="22">
        <v>6.8032980785273352E-5</v>
      </c>
      <c r="U4" s="22">
        <v>0.79276975484443712</v>
      </c>
      <c r="V4" s="22">
        <v>2528.3945084139436</v>
      </c>
      <c r="W4" s="22">
        <v>2216.7205397098605</v>
      </c>
      <c r="X4" s="22">
        <v>2.4034920432364122</v>
      </c>
      <c r="Y4" s="22">
        <v>35.722879557484106</v>
      </c>
      <c r="Z4" s="22">
        <v>20181.967762533754</v>
      </c>
      <c r="AA4" s="22">
        <v>0</v>
      </c>
      <c r="AB4" s="22">
        <v>0.47759449704926871</v>
      </c>
      <c r="AC4" s="22">
        <v>0.86072556508605325</v>
      </c>
      <c r="AD4" s="22">
        <v>3.1732870441962033E-2</v>
      </c>
      <c r="AE4" s="22">
        <v>9542.0504874357302</v>
      </c>
      <c r="AF4" s="22">
        <v>0</v>
      </c>
      <c r="AG4" s="22">
        <v>10702.03820639978</v>
      </c>
      <c r="AH4" s="22">
        <v>0</v>
      </c>
      <c r="AI4" s="22">
        <v>2592.9918698982819</v>
      </c>
      <c r="AJ4" s="22">
        <v>9594.6395108107827</v>
      </c>
      <c r="AK4" s="22">
        <v>3.0405712343480964E-2</v>
      </c>
      <c r="AL4" s="22">
        <v>934.76634293429527</v>
      </c>
      <c r="AM4" s="22">
        <v>859.73965640450967</v>
      </c>
      <c r="AN4" s="22">
        <v>9.0685311155762935</v>
      </c>
      <c r="AO4" s="22">
        <v>2.3706903248908402E-2</v>
      </c>
      <c r="AP4" s="22">
        <v>1782.7794085257549</v>
      </c>
      <c r="AQ4" s="22">
        <v>1.4111181666922372</v>
      </c>
      <c r="AR4" s="22">
        <v>11.878206601195522</v>
      </c>
      <c r="AS4" s="22">
        <v>5449.9990549517133</v>
      </c>
      <c r="AT4" s="22">
        <v>3.0785419219572226E-2</v>
      </c>
      <c r="AU4" s="22">
        <v>2.7350579252095939E-5</v>
      </c>
      <c r="AV4" s="22">
        <v>1134.5267290414686</v>
      </c>
      <c r="AW4" s="22">
        <v>9.2799111972025616E-2</v>
      </c>
      <c r="AX4" s="22">
        <v>16248.003386263837</v>
      </c>
      <c r="AY4" s="22">
        <v>32.086320399187443</v>
      </c>
      <c r="AZ4" s="22">
        <v>1651.7953785148304</v>
      </c>
      <c r="BA4" s="22">
        <v>86276.74399216981</v>
      </c>
      <c r="BB4" s="22">
        <v>51.556885373800043</v>
      </c>
      <c r="BC4" s="22">
        <v>101704.53479728292</v>
      </c>
      <c r="BD4" s="22">
        <v>919719.80675758549</v>
      </c>
      <c r="BF4" s="12" t="s">
        <v>62</v>
      </c>
      <c r="BG4" s="13">
        <f>B4+AJ4+B38+AJ38</f>
        <v>14856.192255447417</v>
      </c>
      <c r="BH4" s="13">
        <f>SUM(C4,D4,G4,L4:U4,X4:Y4,AB4:AD4,AF4,AI4,AK4,AN4:AO4,AQ4,AT4:AW4,AZ4,AR4)+SUM(C38,D38,G38,L38:U38,X38:Y38,AB38:AD38,AF38,AI38,AK38,AN38:AO38,AQ38,AT38:AW38,AZ38,AR38)</f>
        <v>16457.597931108783</v>
      </c>
      <c r="BI4" s="13">
        <f>SUM(F4,H4,V4:W4,AA4,AE4,AH4,AM4,AS4,AX4,BB4,AY4)+SUM(F38,H38,V38:W38,AA38,AE38,AH38,AM38,AS38,AX38,BB38,AY38)</f>
        <v>38383.579016939126</v>
      </c>
      <c r="BJ4" s="13">
        <f>SUM(E4,I4,AG4,BA4)+SUM(E38,I38,AG38,BA38)</f>
        <v>102614.16637473615</v>
      </c>
      <c r="BK4" s="13">
        <f>SUM(J4:K4,Z4,AL4,AP4)+SUM(J38:K38,Z38,AL38,AP38)</f>
        <v>652523.85545606865</v>
      </c>
      <c r="BL4" s="13">
        <f>BC4+BC38</f>
        <v>118801.55689446276</v>
      </c>
      <c r="BM4" s="13">
        <f>SUM(BG4:BL4)</f>
        <v>943636.94792876288</v>
      </c>
    </row>
    <row r="5" spans="1:65" x14ac:dyDescent="0.3">
      <c r="A5" s="23" t="s">
        <v>2</v>
      </c>
      <c r="B5" s="22">
        <v>16254.348353672101</v>
      </c>
      <c r="C5" s="22">
        <v>0</v>
      </c>
      <c r="D5" s="22">
        <v>1864.8699022165536</v>
      </c>
      <c r="E5" s="22">
        <v>1906.6479499756881</v>
      </c>
      <c r="F5" s="22">
        <v>0</v>
      </c>
      <c r="G5" s="22">
        <v>1663.7381702085238</v>
      </c>
      <c r="H5" s="22">
        <v>2.973162018886164E-3</v>
      </c>
      <c r="I5" s="22">
        <v>136.96897104900839</v>
      </c>
      <c r="J5" s="22">
        <v>143456.20762560441</v>
      </c>
      <c r="K5" s="22">
        <v>10524.883867880144</v>
      </c>
      <c r="L5" s="22">
        <v>14064.241475841487</v>
      </c>
      <c r="M5" s="22">
        <v>11119.391644741503</v>
      </c>
      <c r="N5" s="22">
        <v>11376.62248229441</v>
      </c>
      <c r="O5" s="22">
        <v>1674.9110386187078</v>
      </c>
      <c r="P5" s="22">
        <v>424.2401360002093</v>
      </c>
      <c r="Q5" s="22">
        <v>386.07746593782355</v>
      </c>
      <c r="R5" s="22">
        <v>2917.3047838997518</v>
      </c>
      <c r="S5" s="22">
        <v>258534.63962906296</v>
      </c>
      <c r="T5" s="22">
        <v>5740.6854531736517</v>
      </c>
      <c r="U5" s="22">
        <v>51527.265731654792</v>
      </c>
      <c r="V5" s="22">
        <v>3070.930905796044</v>
      </c>
      <c r="W5" s="22">
        <v>1662.8190851705072</v>
      </c>
      <c r="X5" s="22">
        <v>108.14660997876709</v>
      </c>
      <c r="Y5" s="22">
        <v>154363.64304500364</v>
      </c>
      <c r="Z5" s="22">
        <v>2410.7425694654021</v>
      </c>
      <c r="AA5" s="22">
        <v>0</v>
      </c>
      <c r="AB5" s="22">
        <v>60.316602516294004</v>
      </c>
      <c r="AC5" s="22">
        <v>20.037721535382222</v>
      </c>
      <c r="AD5" s="22">
        <v>208.10601444143381</v>
      </c>
      <c r="AE5" s="22">
        <v>67647.658413387355</v>
      </c>
      <c r="AF5" s="22">
        <v>0</v>
      </c>
      <c r="AG5" s="22">
        <v>2855.6624493857316</v>
      </c>
      <c r="AH5" s="22">
        <v>0</v>
      </c>
      <c r="AI5" s="22">
        <v>18070.012398399904</v>
      </c>
      <c r="AJ5" s="22">
        <v>8.1949983104139683</v>
      </c>
      <c r="AK5" s="22">
        <v>501.7894852369663</v>
      </c>
      <c r="AL5" s="22">
        <v>1547.7261441824198</v>
      </c>
      <c r="AM5" s="22">
        <v>41.505895787722032</v>
      </c>
      <c r="AN5" s="22">
        <v>150750.95872759412</v>
      </c>
      <c r="AO5" s="22">
        <v>2668.9374095135727</v>
      </c>
      <c r="AP5" s="22">
        <v>229.89325064239338</v>
      </c>
      <c r="AQ5" s="22">
        <v>437456.85364935442</v>
      </c>
      <c r="AR5" s="22">
        <v>12202.610545844334</v>
      </c>
      <c r="AS5" s="22">
        <v>6904.3533741285828</v>
      </c>
      <c r="AT5" s="22">
        <v>3584.8538403738494</v>
      </c>
      <c r="AU5" s="22">
        <v>173154.70823947067</v>
      </c>
      <c r="AV5" s="22">
        <v>354.30673536708707</v>
      </c>
      <c r="AW5" s="22">
        <v>468.79604799965495</v>
      </c>
      <c r="AX5" s="22">
        <v>148.08052136682733</v>
      </c>
      <c r="AY5" s="22">
        <v>24309.589821851143</v>
      </c>
      <c r="AZ5" s="22">
        <v>10404.853823267296</v>
      </c>
      <c r="BA5" s="22">
        <v>31753.111019429343</v>
      </c>
      <c r="BB5" s="22">
        <v>17.660496865617901</v>
      </c>
      <c r="BC5" s="22">
        <v>236799.51924280953</v>
      </c>
      <c r="BD5" s="22">
        <v>1877359.4267394706</v>
      </c>
      <c r="BF5" s="12" t="s">
        <v>63</v>
      </c>
      <c r="BG5" s="13">
        <f>BG10-SUM(BG6:BG9,BG4)</f>
        <v>654001.26018053107</v>
      </c>
      <c r="BH5" s="13">
        <f t="shared" ref="BH5:BM5" si="0">BH10-SUM(BH6:BH9,BH4)</f>
        <v>59272658.625462398</v>
      </c>
      <c r="BI5" s="13">
        <f t="shared" si="0"/>
        <v>4740226.3901717365</v>
      </c>
      <c r="BJ5" s="13">
        <f t="shared" si="0"/>
        <v>5488024.5462756604</v>
      </c>
      <c r="BK5" s="13">
        <f t="shared" si="0"/>
        <v>17078577.861588985</v>
      </c>
      <c r="BL5" s="13">
        <f t="shared" si="0"/>
        <v>9262698.1083499417</v>
      </c>
      <c r="BM5" s="13">
        <f t="shared" si="0"/>
        <v>96496186.792029142</v>
      </c>
    </row>
    <row r="6" spans="1:65" x14ac:dyDescent="0.3">
      <c r="A6" s="23" t="s">
        <v>3</v>
      </c>
      <c r="B6" s="22">
        <v>73.728076830382804</v>
      </c>
      <c r="C6" s="22">
        <v>1007.3268295846016</v>
      </c>
      <c r="D6" s="22">
        <v>0</v>
      </c>
      <c r="E6" s="22">
        <v>27.674208976004902</v>
      </c>
      <c r="F6" s="22">
        <v>0</v>
      </c>
      <c r="G6" s="22">
        <v>21211.456150172213</v>
      </c>
      <c r="H6" s="22">
        <v>4.2259638869221348E-3</v>
      </c>
      <c r="I6" s="22">
        <v>157.78052647526982</v>
      </c>
      <c r="J6" s="22">
        <v>10114.673971054595</v>
      </c>
      <c r="K6" s="22">
        <v>243.67334423733701</v>
      </c>
      <c r="L6" s="22">
        <v>12.356919135107848</v>
      </c>
      <c r="M6" s="22">
        <v>89.111216157661588</v>
      </c>
      <c r="N6" s="22">
        <v>1447.0488016194565</v>
      </c>
      <c r="O6" s="22">
        <v>11739.415849204042</v>
      </c>
      <c r="P6" s="22">
        <v>2701.094189114152</v>
      </c>
      <c r="Q6" s="22">
        <v>215.93696984375714</v>
      </c>
      <c r="R6" s="22">
        <v>181777.76913790044</v>
      </c>
      <c r="S6" s="22">
        <v>904698.83507091808</v>
      </c>
      <c r="T6" s="22">
        <v>1047.6162652759106</v>
      </c>
      <c r="U6" s="22">
        <v>14515.855598394879</v>
      </c>
      <c r="V6" s="22">
        <v>1240.1671880712986</v>
      </c>
      <c r="W6" s="22">
        <v>8.3682253093201577</v>
      </c>
      <c r="X6" s="22">
        <v>543.74027190083279</v>
      </c>
      <c r="Y6" s="22">
        <v>13507.232094281026</v>
      </c>
      <c r="Z6" s="22">
        <v>21677.571932098475</v>
      </c>
      <c r="AA6" s="22">
        <v>0</v>
      </c>
      <c r="AB6" s="22">
        <v>6.6914010734181959</v>
      </c>
      <c r="AC6" s="22">
        <v>37.577480088495733</v>
      </c>
      <c r="AD6" s="22">
        <v>26064.91005442954</v>
      </c>
      <c r="AE6" s="22">
        <v>168.17070875313226</v>
      </c>
      <c r="AF6" s="22">
        <v>90.820125712521602</v>
      </c>
      <c r="AG6" s="22">
        <v>75.301295697667626</v>
      </c>
      <c r="AH6" s="22">
        <v>0</v>
      </c>
      <c r="AI6" s="22">
        <v>360979.52027913911</v>
      </c>
      <c r="AJ6" s="22">
        <v>1.9173567880095548E-2</v>
      </c>
      <c r="AK6" s="22">
        <v>1.4036986935000715</v>
      </c>
      <c r="AL6" s="22">
        <v>208.24059635996153</v>
      </c>
      <c r="AM6" s="22">
        <v>102.92304929804953</v>
      </c>
      <c r="AN6" s="22">
        <v>6220.8138017184338</v>
      </c>
      <c r="AO6" s="22">
        <v>39473.736838995195</v>
      </c>
      <c r="AP6" s="22">
        <v>8.1169763065643572</v>
      </c>
      <c r="AQ6" s="22">
        <v>10804.88658717328</v>
      </c>
      <c r="AR6" s="22">
        <v>1885.5381679436607</v>
      </c>
      <c r="AS6" s="22">
        <v>665.89675465946732</v>
      </c>
      <c r="AT6" s="22">
        <v>102.34171970567314</v>
      </c>
      <c r="AU6" s="22">
        <v>1392.6631068044319</v>
      </c>
      <c r="AV6" s="22">
        <v>6312.845137397725</v>
      </c>
      <c r="AW6" s="22">
        <v>94.255641614307038</v>
      </c>
      <c r="AX6" s="22">
        <v>27116.362021842662</v>
      </c>
      <c r="AY6" s="22">
        <v>194098.56016879095</v>
      </c>
      <c r="AZ6" s="22">
        <v>1038566.9149782503</v>
      </c>
      <c r="BA6" s="22">
        <v>14519.486647017831</v>
      </c>
      <c r="BB6" s="22">
        <v>153.47503091438216</v>
      </c>
      <c r="BC6" s="22">
        <v>133487.38309604273</v>
      </c>
      <c r="BD6" s="22">
        <v>3050697.2916005095</v>
      </c>
      <c r="BF6" s="12" t="s">
        <v>65</v>
      </c>
      <c r="BG6" s="13">
        <f>B8+AJ8+B10+AJ10+B24+AJ24+B25+AJ25+B29+AJ29+B33+AJ33+B36+AJ36+B41+AJ41+B47+AJ47+B52+AJ52+B53+AJ53+B56+AJ56</f>
        <v>48064.852599527621</v>
      </c>
      <c r="BH6" s="13">
        <f>SUM(C8,D8,G8,L8:U8,X8:Y8,AB8:AD8,AF8,AI8,AK8,AN8:AO8,AQ8,AT8:AW8,AZ8,AR8)+SUM(C10,D10,G10,L10:U10,X10:Y10,AB10:AD10,AF10,AI10,AK10,AN10:AO10,AQ10,AT10:AW10,AZ10,AR10)+SUM(C24,D24,G24,L24:U24,X24:Y24,AB24:AD24,AF24,AI24,AK24,AN24:AO24,AQ24,AT24:AW24,AZ24,AR24)+SUM(C25,D25,G25,L25:U25,X25:Y25,AB25:AD25,AF25,AI25,AK25,AN25:AO25,AQ25,AT25:AW25,AZ25,AR25)+SUM(C29,D29,G29,L29:U29,X29:Y29,AB29:AD29,AF29,AI29,AK29,AN29:AO29,AQ29,AT29:AW29,AZ29,AR29)+SUM(C33,D33,G33,L33:U33,X33:Y33,AB33:AD33,AF33,AI33,AK33,AN33:AO33,AQ33,AT33:AW33,AZ33,AR33)+SUM(C36,D36,G36,L36:U36,X36:Y36,AB36:AD36,AF36,AI36,AK36,AN36:AO36,AQ36,AT36:AW36,AZ36,AR36)+SUM(C41,D41,G41,L41:U41,X41:Y41,AB41:AD41,AF41,AI41,AK41,AN41:AO41,AQ41,AT41:AW41,AZ41,AR41)+SUM(C47,D47,G47,L47:U47,X47:Y47,AB47:AD47,AF47,AI47,AK47,AN47:AO47,AQ47,AT47:AW47,AZ47,AR47)+SUM(C52,D52,G52,L52:U52,X52:Y52,AB52:AD52,AF52,AI52,AK52,AN52:AO52,AQ52,AT52:AW52,AZ52,AR52)+SUM(C53,D53,G53,L53:U53,X53:Y53,AB53:AD53,AF53,AI53,AK53,AN53:AO53,AQ53,AT53:AW53,AZ53,AR53)+SUM(C56,D56,G56,L56:U56,X56:Y56,AB56:AD56,AF56,AI56,AK56,AN56:AO56,AQ56,AT56:AW56,AZ56,AR56)</f>
        <v>2437378.1447530538</v>
      </c>
      <c r="BI6" s="13">
        <f>SUM(F8,H8,V8:W8,AA8,AE8,AH8,AM8,AS8,AX8,BB8,AY8)+SUM(F10,H10,V10:W10,AA10,AE10,AH10,AM10,AS10,AX10,BB10,AY10)+SUM(F24,H24,V24:W24,AA24,AE24,AH24,AM24,AS24,AX24,BB24,AY24)+SUM(F25,H25,V25:W25,AA25,AE25,AH25,AM25,AS25,AX25,BB25,AY25)+SUM(F29,H29,V29:W29,AA29,AE29,AH29,AM29,AS29,AX29,BB29,AY29)+SUM(F33,H33,V33:W33,AA33,AE33,AH33,AM33,AS33,AX33,BB33,AY33)+SUM(F36,H36,V36:W36,AA36,AE36,AH36,AM36,AS36,AX36,BB36,AY36)+SUM(F41,H41,V41:W41,AA41,AE41,AH41,AM41,AS41,AX41,BB41,AY41)+SUM(F47,H47,V47:W47,AA47,AE47,AH47,AM47,AS47,AX47,BB47,AY47)+SUM(F52,H52,V52:W52,AA52,AE52,AH52,AM52,AS52,AX52,BB52,AY52)+SUM(F53,H53,V53:W53,AA53,AE53,AH53,AM53,AS53,AX53,BB53,AY53)+SUM(F56,H56,V56:W56,AA56,AE56,AH56,AM56,AS56,AX56,BB56,AY56)</f>
        <v>563042.82611518947</v>
      </c>
      <c r="BJ6" s="13">
        <f>SUM(E8,I8,AG8,BA8)+SUM(E10,I10,AG10,BA10)+SUM(E24,I24,AG24,BA24)+SUM(E25,I25,AG25,BA25)+SUM(E29,I29,AG29,BA29)+SUM(E33,I33,AG33,BA33)+SUM(E36,I36,AG36,BA36)+SUM(E41,I41,AG41,BA41)+SUM(E47,I47,AG47,BA47)+SUM(E52,I52,AG52,BA52)+SUM(E53,I53,AG53,BA53)+SUM(E56,I56,AG56,BA56)</f>
        <v>6192924.8776296405</v>
      </c>
      <c r="BK6" s="13">
        <f>SUM(J8:K8,Z8,AL8,AP8)+SUM(J10:K10,Z10,AL10,AP10)+SUM(J24:K24,Z24,AL24,AP24)+SUM(J25:K25,Z25,AL25,AP25)+SUM(J29:K29,Z29,AL29,AP29)+SUM(J33:K33,Z33,AL33,AP33)+SUM(J36:K36,Z36,AL36,AP36)+SUM(J41:K41,Z41,AL41,AP41)+SUM(J47:K47,Z47,AL47,AP47)+SUM(J52:K52,Z52,AL52,AP52)+SUM(J53:K53,Z53,AL53,AP53)+SUM(J56:K56,Z56,AL56,AP56)</f>
        <v>22049523.440298405</v>
      </c>
      <c r="BL6" s="13">
        <f>BC8+BC10+BC24+BC25+BC29+BC33+BC36+BC41+BC47+BC52+BC53+BC56</f>
        <v>480652.18521693099</v>
      </c>
      <c r="BM6" s="13">
        <f>SUM(BG6:BL6)</f>
        <v>31771586.326612744</v>
      </c>
    </row>
    <row r="7" spans="1:65" x14ac:dyDescent="0.3">
      <c r="A7" s="23" t="s">
        <v>4</v>
      </c>
      <c r="B7" s="22">
        <v>4.4193338378269512E-3</v>
      </c>
      <c r="C7" s="22">
        <v>6.960948886884748E-5</v>
      </c>
      <c r="D7" s="22">
        <v>4.7809964470005328E-4</v>
      </c>
      <c r="E7" s="22">
        <v>0</v>
      </c>
      <c r="F7" s="22">
        <v>0</v>
      </c>
      <c r="G7" s="22">
        <v>0</v>
      </c>
      <c r="H7" s="22">
        <v>0</v>
      </c>
      <c r="I7" s="22">
        <v>0.20103070903640699</v>
      </c>
      <c r="J7" s="22">
        <v>320.76059781545149</v>
      </c>
      <c r="K7" s="22">
        <v>8.9717289373539601E-3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2.554667285892602E-2</v>
      </c>
      <c r="S7" s="22">
        <v>260.62551379198533</v>
      </c>
      <c r="T7" s="22">
        <v>0</v>
      </c>
      <c r="U7" s="22">
        <v>0</v>
      </c>
      <c r="V7" s="22">
        <v>0.18473821842064109</v>
      </c>
      <c r="W7" s="22">
        <v>0</v>
      </c>
      <c r="X7" s="22">
        <v>0</v>
      </c>
      <c r="Y7" s="22">
        <v>6.8778578586185725E-4</v>
      </c>
      <c r="Z7" s="22">
        <v>0.1122183265009264</v>
      </c>
      <c r="AA7" s="22">
        <v>0</v>
      </c>
      <c r="AB7" s="22">
        <v>0</v>
      </c>
      <c r="AC7" s="22">
        <v>0</v>
      </c>
      <c r="AD7" s="22">
        <v>0</v>
      </c>
      <c r="AE7" s="22">
        <v>2.9217361807621772E-3</v>
      </c>
      <c r="AF7" s="22">
        <v>0</v>
      </c>
      <c r="AG7" s="22">
        <v>60.753114584220214</v>
      </c>
      <c r="AH7" s="22">
        <v>0</v>
      </c>
      <c r="AI7" s="22">
        <v>3.6551323898530619E-3</v>
      </c>
      <c r="AJ7" s="22">
        <v>2.1550699296109978E-4</v>
      </c>
      <c r="AK7" s="22">
        <v>0</v>
      </c>
      <c r="AL7" s="22">
        <v>1.1943369921815011E-3</v>
      </c>
      <c r="AM7" s="22">
        <v>0</v>
      </c>
      <c r="AN7" s="22">
        <v>0</v>
      </c>
      <c r="AO7" s="22">
        <v>0</v>
      </c>
      <c r="AP7" s="22">
        <v>2.5833652510061669E-2</v>
      </c>
      <c r="AQ7" s="22">
        <v>0</v>
      </c>
      <c r="AR7" s="22">
        <v>0</v>
      </c>
      <c r="AS7" s="22">
        <v>1.7464303510573334E-3</v>
      </c>
      <c r="AT7" s="22">
        <v>7.4649646551433319E-5</v>
      </c>
      <c r="AU7" s="22">
        <v>0</v>
      </c>
      <c r="AV7" s="22">
        <v>56.37846585476737</v>
      </c>
      <c r="AW7" s="22">
        <v>3.2635970672334471E-5</v>
      </c>
      <c r="AX7" s="22">
        <v>0</v>
      </c>
      <c r="AY7" s="22">
        <v>0</v>
      </c>
      <c r="AZ7" s="22">
        <v>7.9496084431977823E-2</v>
      </c>
      <c r="BA7" s="22">
        <v>204.20810797799248</v>
      </c>
      <c r="BB7" s="22">
        <v>0</v>
      </c>
      <c r="BC7" s="22">
        <v>1846.118081364835</v>
      </c>
      <c r="BD7" s="22">
        <v>2749.4972120392295</v>
      </c>
      <c r="BF7" s="12" t="s">
        <v>64</v>
      </c>
      <c r="BG7" s="13">
        <f>B7+AJ7+B11+AJ11+B35+AJ35+B55+AJ55</f>
        <v>38366.198149797223</v>
      </c>
      <c r="BH7" s="13">
        <f>SUM(C7,D7,G7,L7:U7,X7:Y7,AB7:AD7,AF7,AI7,AK7,AN7:AO7,AQ7,AT7:AW7,AZ7,AR7)+SUM(C11,D11,G11,L11:U11,X11:Y11,AB11:AD11,AF11,AI11,AK11,AN11:AO11,AQ11,AT11:AW11,AZ11,AR11)+SUM(C35,D35,G35,L35:U35,X35:Y35,AB35:AD35,AF35,AI35,AK35,AN35:AO35,AQ35,AT35:AW35,AZ35,AR35)+SUM(C55,D55,G55,L55:U55,X55:Y55,AB55:AD55,AF55,AI55,AK55,AN55:AO55,AQ55,AT55:AW55,AZ55,AR55)</f>
        <v>739479.87051527831</v>
      </c>
      <c r="BI7" s="13">
        <f>SUM(F7,H7,V7:W7,AA7,AE7,AH7,AM7,AS7,AX7,BB7,AY7)+SUM(F11,H11,V11:W11,AA11,AE11,AH11,AM11,AS11,AX11,BB11,AY11)+SUM(F35,H35,V35:W35,AA35,AE35,AH35,AM35,AS35,AX35,BB35,AY35)+SUM(F55,H55,V55:W55,AA55,AE55,AH55,AM55,AS55,AX55,BB55,AY55)</f>
        <v>766048.56866593543</v>
      </c>
      <c r="BJ7" s="13">
        <f>SUM(E7,I7,AG7,BA7)+SUM(E11,I11,AG11,BA11)+SUM(E35,I35,AG35,BA35)+SUM(E55,I55,AG55,BA55)</f>
        <v>2132974.0633732909</v>
      </c>
      <c r="BK7" s="13">
        <f>SUM(J7:K7,Z7,AL7,AP7)+SUM(J11:K11,Z11,AL11,AP11)+SUM(J35:K35,Z35,AL35,AP35)+SUM(J55:K55,Z55,AL55,AP55)</f>
        <v>2440217.5603595842</v>
      </c>
      <c r="BL7" s="13">
        <f>BC7+BC11+BC35+BC55</f>
        <v>896470.74943240616</v>
      </c>
      <c r="BM7" s="13">
        <f>SUM(BG7:BL7)</f>
        <v>7013557.0104962923</v>
      </c>
    </row>
    <row r="8" spans="1:65" x14ac:dyDescent="0.3">
      <c r="A8" s="23" t="s">
        <v>5</v>
      </c>
      <c r="B8" s="22">
        <v>0</v>
      </c>
      <c r="C8" s="22">
        <v>0</v>
      </c>
      <c r="D8" s="22">
        <v>0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F8" s="12" t="s">
        <v>59</v>
      </c>
      <c r="BG8" s="13">
        <f>B12+AJ12+B13+AJ13+B28+AJ28+B40+AJ40+B44+AJ44</f>
        <v>15907845.630925514</v>
      </c>
      <c r="BH8" s="13">
        <f>SUM(C12,D12,G12,L12:U12,X12:Y12,AB12:AD12,AF12,AI12,AK12,AN12:AO12,AQ12,AT12:AW12,AZ12,AR12)+SUM(C13,D13,G13,L13:U13,X13:Y13,AB13:AD13,AF13,AI13,AK13,AN13:AO13,AQ13,AT13:AW13,AZ13,AR13)+SUM(C28,D28,G28,L28:U28,X28:Y28,AB28:AD28,AF28,AI28,AK28,AN28:AO28,AQ28,AT28:AW28,AZ28,AR28)+SUM(C40,D40,G40,L40:U40,X40:Y40,AB40:AD40,AF40,AI40,AK40,AN40:AO40,AQ40,AT40:AW40,AZ40,AR40)+SUM(C44,D44,G44,L44:U44,X44:Y44,AB44:AD44,AF44,AI44,AK44,AN44:AO44,AQ44,AT44:AW44,AZ44,AR44)</f>
        <v>50908975.505899109</v>
      </c>
      <c r="BI8" s="13">
        <f>SUM(F12,H12,V12:W12,AA12,AE12,AH12,AM12,AS12,AX12,BB12,AY12)+SUM(F13,H13,V13:W13,AA13,AE13,AH13,AM13,AS13,AX13,BB13,AY13)+SUM(F28,H28,V28:W28,AA28,AE28,AH28,AM28,AS28,AX28,BB28,AY28)+SUM(F40,H40,V40:W40,AA40,AE40,AH40,AM40,AS40,AX40,BB40,AY40)+SUM(F44,H44,V44:W44,AA44,AE44,AH44,AM44,AS44,AX44,BB44,AY44)</f>
        <v>78690744.74470529</v>
      </c>
      <c r="BJ8" s="13">
        <f>SUM(E12,I12,AG12,BA12)+SUM(E13,I13,AG13,BA13)+SUM(E28,I28,AG28,BA28)+SUM(E40,I40,AG40,BA40)+SUM(E44,I44,AG44,BA44)</f>
        <v>57806209.268444285</v>
      </c>
      <c r="BK8" s="13">
        <f>SUM(J12:K12,Z12,AL12,AP12)+SUM(J13:K13,Z13,AL13,AP13)+SUM(J28:K28,Z28,AL28,AP28)+SUM(J40:K40,Z40,AL40,AP40)+SUM(J44:K44,Z44,AL44,AP44)</f>
        <v>212152580.46885207</v>
      </c>
      <c r="BL8" s="13">
        <f>BC12+BC13+BC28+BC40+BC44</f>
        <v>40212026.968231909</v>
      </c>
      <c r="BM8" s="13">
        <f>SUM(BG8:BL8)</f>
        <v>455678382.58705819</v>
      </c>
    </row>
    <row r="9" spans="1:65" x14ac:dyDescent="0.3">
      <c r="A9" s="23" t="s">
        <v>6</v>
      </c>
      <c r="B9" s="22">
        <v>6.6230035464611245E-2</v>
      </c>
      <c r="C9" s="22">
        <v>26.613776776669514</v>
      </c>
      <c r="D9" s="22">
        <v>73.710150909260193</v>
      </c>
      <c r="E9" s="22">
        <v>25.554547607199044</v>
      </c>
      <c r="F9" s="22">
        <v>0</v>
      </c>
      <c r="G9" s="22">
        <v>0</v>
      </c>
      <c r="H9" s="22">
        <v>0</v>
      </c>
      <c r="I9" s="22">
        <v>3.0127325695548706</v>
      </c>
      <c r="J9" s="22">
        <v>77.124804659564688</v>
      </c>
      <c r="K9" s="22">
        <v>0.13445418416093394</v>
      </c>
      <c r="L9" s="22">
        <v>0</v>
      </c>
      <c r="M9" s="22">
        <v>2342.3519675728194</v>
      </c>
      <c r="N9" s="22">
        <v>2.0029402099176278E-4</v>
      </c>
      <c r="O9" s="22">
        <v>0</v>
      </c>
      <c r="P9" s="22">
        <v>0</v>
      </c>
      <c r="Q9" s="22">
        <v>2.4833863593840251</v>
      </c>
      <c r="R9" s="22">
        <v>15.53907524099499</v>
      </c>
      <c r="S9" s="22">
        <v>7256.9230112644591</v>
      </c>
      <c r="T9" s="22">
        <v>110921.27796604099</v>
      </c>
      <c r="U9" s="22">
        <v>6.4717767666976045E-5</v>
      </c>
      <c r="V9" s="22">
        <v>69.909090971722961</v>
      </c>
      <c r="W9" s="22">
        <v>66.120118185789124</v>
      </c>
      <c r="X9" s="22">
        <v>0</v>
      </c>
      <c r="Y9" s="22">
        <v>92.399933932012175</v>
      </c>
      <c r="Z9" s="22">
        <v>1.6817520505738048</v>
      </c>
      <c r="AA9" s="22">
        <v>0</v>
      </c>
      <c r="AB9" s="22">
        <v>0</v>
      </c>
      <c r="AC9" s="22">
        <v>0</v>
      </c>
      <c r="AD9" s="22">
        <v>0</v>
      </c>
      <c r="AE9" s="22">
        <v>4.3786393599372614E-2</v>
      </c>
      <c r="AF9" s="22">
        <v>0</v>
      </c>
      <c r="AG9" s="22">
        <v>8.7332064783707768</v>
      </c>
      <c r="AH9" s="22">
        <v>0</v>
      </c>
      <c r="AI9" s="22">
        <v>5.5498801022868437E-2</v>
      </c>
      <c r="AJ9" s="22">
        <v>3.2296803795441751E-3</v>
      </c>
      <c r="AK9" s="22">
        <v>0</v>
      </c>
      <c r="AL9" s="22">
        <v>1.7898847258792518E-2</v>
      </c>
      <c r="AM9" s="22">
        <v>0</v>
      </c>
      <c r="AN9" s="22">
        <v>1.7300564621272154E-3</v>
      </c>
      <c r="AO9" s="22">
        <v>1.4839649412514181E-4</v>
      </c>
      <c r="AP9" s="22">
        <v>0.38715421479974282</v>
      </c>
      <c r="AQ9" s="22">
        <v>19800.560129476893</v>
      </c>
      <c r="AR9" s="22">
        <v>0</v>
      </c>
      <c r="AS9" s="22">
        <v>41.52951593691472</v>
      </c>
      <c r="AT9" s="22">
        <v>1.1187316731322526E-3</v>
      </c>
      <c r="AU9" s="22">
        <v>1.5974964302839997E-4</v>
      </c>
      <c r="AV9" s="22">
        <v>0.54562516332669286</v>
      </c>
      <c r="AW9" s="22">
        <v>5.7478689556529359</v>
      </c>
      <c r="AX9" s="22">
        <v>28.075299213081689</v>
      </c>
      <c r="AY9" s="22">
        <v>6.336466022312354E-3</v>
      </c>
      <c r="AZ9" s="22">
        <v>4.6493977503031578</v>
      </c>
      <c r="BA9" s="22">
        <v>3060.3666453529454</v>
      </c>
      <c r="BB9" s="22">
        <v>0</v>
      </c>
      <c r="BC9" s="22">
        <v>2362.691513981918</v>
      </c>
      <c r="BD9" s="22">
        <v>146288.31952701919</v>
      </c>
      <c r="BF9" s="12" t="s">
        <v>60</v>
      </c>
      <c r="BG9" s="13">
        <f>B57+AJ57</f>
        <v>36077.131130126851</v>
      </c>
      <c r="BH9" s="13">
        <f>SUM(C57,D57,G57,L57:U57,X57:Y57,AB57:AD57,AF57,AI57,AK57,AN57:AO57,AQ57,AT57:AW57,AZ57,AR57)</f>
        <v>853717.047037296</v>
      </c>
      <c r="BI9" s="13">
        <f>SUM(F57,H57,V57:W57,AA57,AE57,AH57,AM57,AS57,AX57,BB57,AY57)</f>
        <v>489362.59880902781</v>
      </c>
      <c r="BJ9" s="13">
        <f>SUM(E57,I57,AG57,BA57)</f>
        <v>34644.839888610026</v>
      </c>
      <c r="BK9" s="13">
        <f>SUM(J57:K57,Z57,AL57,AP57)</f>
        <v>672306.53731696808</v>
      </c>
      <c r="BL9" s="13">
        <f>BC57</f>
        <v>0</v>
      </c>
      <c r="BM9" s="13">
        <f>SUM(BG9:BL9)</f>
        <v>2086108.154182029</v>
      </c>
    </row>
    <row r="10" spans="1:65" x14ac:dyDescent="0.3">
      <c r="A10" s="23" t="s">
        <v>7</v>
      </c>
      <c r="B10" s="22">
        <v>0</v>
      </c>
      <c r="C10" s="22">
        <v>0</v>
      </c>
      <c r="D10" s="22">
        <v>0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F10" s="12" t="s">
        <v>61</v>
      </c>
      <c r="BG10" s="13">
        <f>B58+AJ58</f>
        <v>16699211.265240943</v>
      </c>
      <c r="BH10" s="13">
        <f>SUM(C58,D58,G58,L58:U58,X58:Y58,AB58:AD58,AF58,AI58,AK58,AN58:AO58,AQ58,AT58:AW58,AZ58,AR58)</f>
        <v>114228666.79159825</v>
      </c>
      <c r="BI10" s="13">
        <f>SUM(F58,H58,V58:W58,AA58,AE58,AH58,AM58,AS58,AX58,BB58,AY58)</f>
        <v>85287808.707484126</v>
      </c>
      <c r="BJ10" s="13">
        <f>SUM(E58,I58,AG58,BA58)</f>
        <v>71757391.761986226</v>
      </c>
      <c r="BK10" s="13">
        <f>SUM(J58:K58,Z58,AL58,AP58)</f>
        <v>255045729.7238721</v>
      </c>
      <c r="BL10" s="13">
        <f>BC58</f>
        <v>50970649.568125658</v>
      </c>
      <c r="BM10" s="13">
        <f>SUM(BG10:BL10)</f>
        <v>593989457.81830716</v>
      </c>
    </row>
    <row r="11" spans="1:65" x14ac:dyDescent="0.3">
      <c r="A11" s="25" t="s">
        <v>8</v>
      </c>
      <c r="B11" s="22">
        <v>3971.6628638831608</v>
      </c>
      <c r="C11" s="22">
        <v>2950.4795531209102</v>
      </c>
      <c r="D11" s="22">
        <v>228.14984343029772</v>
      </c>
      <c r="E11" s="22">
        <v>20.868113247495391</v>
      </c>
      <c r="F11" s="22">
        <v>0</v>
      </c>
      <c r="G11" s="22">
        <v>0</v>
      </c>
      <c r="H11" s="22">
        <v>0</v>
      </c>
      <c r="I11" s="22">
        <v>0</v>
      </c>
      <c r="J11" s="22">
        <v>65445.646275362778</v>
      </c>
      <c r="K11" s="22">
        <v>82341.80792267884</v>
      </c>
      <c r="L11" s="22">
        <v>0</v>
      </c>
      <c r="M11" s="22">
        <v>0</v>
      </c>
      <c r="N11" s="22">
        <v>73.095341895009113</v>
      </c>
      <c r="O11" s="22">
        <v>0</v>
      </c>
      <c r="P11" s="22">
        <v>300.27795096037175</v>
      </c>
      <c r="Q11" s="22">
        <v>526.52251992042022</v>
      </c>
      <c r="R11" s="22">
        <v>1001.88353192376</v>
      </c>
      <c r="S11" s="22">
        <v>119279.15165176651</v>
      </c>
      <c r="T11" s="22">
        <v>0.16774302033835325</v>
      </c>
      <c r="U11" s="22">
        <v>96.156347543780001</v>
      </c>
      <c r="V11" s="22">
        <v>1496.1690645377282</v>
      </c>
      <c r="W11" s="22">
        <v>6378.0625571249047</v>
      </c>
      <c r="X11" s="22">
        <v>269.49941550365537</v>
      </c>
      <c r="Y11" s="22">
        <v>12451.215541207335</v>
      </c>
      <c r="Z11" s="22">
        <v>18471.709092605233</v>
      </c>
      <c r="AA11" s="22">
        <v>0</v>
      </c>
      <c r="AB11" s="22">
        <v>0</v>
      </c>
      <c r="AC11" s="22">
        <v>1.0374120700121141</v>
      </c>
      <c r="AD11" s="22">
        <v>0</v>
      </c>
      <c r="AE11" s="22">
        <v>715.26039002951109</v>
      </c>
      <c r="AF11" s="22">
        <v>0</v>
      </c>
      <c r="AG11" s="22">
        <v>570.75365014209365</v>
      </c>
      <c r="AH11" s="22">
        <v>0</v>
      </c>
      <c r="AI11" s="22">
        <v>12628.496453223432</v>
      </c>
      <c r="AJ11" s="22">
        <v>136.45840617885688</v>
      </c>
      <c r="AK11" s="22">
        <v>11.107675905482713</v>
      </c>
      <c r="AL11" s="22">
        <v>1282.4711515983054</v>
      </c>
      <c r="AM11" s="22">
        <v>127849.99426673756</v>
      </c>
      <c r="AN11" s="22">
        <v>315.28386590649592</v>
      </c>
      <c r="AO11" s="22">
        <v>208.59090336355641</v>
      </c>
      <c r="AP11" s="22">
        <v>6223.1370160881834</v>
      </c>
      <c r="AQ11" s="22">
        <v>940.58882163654721</v>
      </c>
      <c r="AR11" s="22">
        <v>0.71358320794004904</v>
      </c>
      <c r="AS11" s="22">
        <v>19848.17155106171</v>
      </c>
      <c r="AT11" s="22">
        <v>0</v>
      </c>
      <c r="AU11" s="22">
        <v>0</v>
      </c>
      <c r="AV11" s="22">
        <v>271.95967175900142</v>
      </c>
      <c r="AW11" s="22">
        <v>339.89390088689828</v>
      </c>
      <c r="AX11" s="22">
        <v>361.77859659551382</v>
      </c>
      <c r="AY11" s="22">
        <v>16457.105705346141</v>
      </c>
      <c r="AZ11" s="22">
        <v>63265.532971440458</v>
      </c>
      <c r="BA11" s="22">
        <v>1112876.5712211861</v>
      </c>
      <c r="BB11" s="22">
        <v>0</v>
      </c>
      <c r="BC11" s="22">
        <v>127014.74580621599</v>
      </c>
      <c r="BD11" s="22">
        <v>1806622.1783503124</v>
      </c>
    </row>
    <row r="12" spans="1:65" x14ac:dyDescent="0.3">
      <c r="A12" s="26" t="s">
        <v>9</v>
      </c>
      <c r="B12" s="22">
        <v>15065224.299386337</v>
      </c>
      <c r="C12" s="22">
        <v>49874.496069185676</v>
      </c>
      <c r="D12" s="22">
        <v>1002652.2659533938</v>
      </c>
      <c r="E12" s="22">
        <v>308260.99484259542</v>
      </c>
      <c r="F12" s="22">
        <v>3074.158912501412</v>
      </c>
      <c r="G12" s="22">
        <v>17588.25982706061</v>
      </c>
      <c r="H12" s="22">
        <v>15678.954221658816</v>
      </c>
      <c r="I12" s="22">
        <v>591739.78678083001</v>
      </c>
      <c r="J12" s="22">
        <v>0</v>
      </c>
      <c r="K12" s="22">
        <v>12550543.378901294</v>
      </c>
      <c r="L12" s="22">
        <v>32584.538240558322</v>
      </c>
      <c r="M12" s="22">
        <v>95108.532147930571</v>
      </c>
      <c r="N12" s="22">
        <v>36987.683821278319</v>
      </c>
      <c r="O12" s="22">
        <v>45505.591761829644</v>
      </c>
      <c r="P12" s="22">
        <v>23428.694651080048</v>
      </c>
      <c r="Q12" s="22">
        <v>7885.3561240659647</v>
      </c>
      <c r="R12" s="22">
        <v>260904.61897546798</v>
      </c>
      <c r="S12" s="22">
        <v>4054477.4730266319</v>
      </c>
      <c r="T12" s="22">
        <v>921368.95897953538</v>
      </c>
      <c r="U12" s="22">
        <v>195518.15944277935</v>
      </c>
      <c r="V12" s="22">
        <v>31436807.572180279</v>
      </c>
      <c r="W12" s="22">
        <v>215264.65464759988</v>
      </c>
      <c r="X12" s="22">
        <v>22970.065593258769</v>
      </c>
      <c r="Y12" s="22">
        <v>1143823.7447358156</v>
      </c>
      <c r="Z12" s="22">
        <v>93730656.535824195</v>
      </c>
      <c r="AA12" s="22">
        <v>14.912720552962371</v>
      </c>
      <c r="AB12" s="22">
        <v>812.53153415185375</v>
      </c>
      <c r="AC12" s="22">
        <v>20138.99229027492</v>
      </c>
      <c r="AD12" s="22">
        <v>1368.3590942442984</v>
      </c>
      <c r="AE12" s="22">
        <v>1497540.3757374657</v>
      </c>
      <c r="AF12" s="22">
        <v>134810.74767769288</v>
      </c>
      <c r="AG12" s="22">
        <v>704110.56856198923</v>
      </c>
      <c r="AH12" s="22">
        <v>230196.56428474784</v>
      </c>
      <c r="AI12" s="22">
        <v>17756321.072213642</v>
      </c>
      <c r="AJ12" s="22">
        <v>49113.443822212233</v>
      </c>
      <c r="AK12" s="22">
        <v>357.80654668868613</v>
      </c>
      <c r="AL12" s="22">
        <v>6938577.2456181338</v>
      </c>
      <c r="AM12" s="22">
        <v>8544118.650936868</v>
      </c>
      <c r="AN12" s="22">
        <v>238931.53701789741</v>
      </c>
      <c r="AO12" s="22">
        <v>58231.579092812797</v>
      </c>
      <c r="AP12" s="22">
        <v>10766213.271745618</v>
      </c>
      <c r="AQ12" s="22">
        <v>222434.60112778674</v>
      </c>
      <c r="AR12" s="22">
        <v>815117.17322413891</v>
      </c>
      <c r="AS12" s="22">
        <v>1474610.7471617239</v>
      </c>
      <c r="AT12" s="22">
        <v>5297.6414753649478</v>
      </c>
      <c r="AU12" s="22">
        <v>8428.1137054954506</v>
      </c>
      <c r="AV12" s="22">
        <v>424918.75968326017</v>
      </c>
      <c r="AW12" s="22">
        <v>2545.0061240626865</v>
      </c>
      <c r="AX12" s="22">
        <v>1589157.7384733525</v>
      </c>
      <c r="AY12" s="22">
        <v>2793682.6633506957</v>
      </c>
      <c r="AZ12" s="22">
        <v>10966203.185240885</v>
      </c>
      <c r="BA12" s="22">
        <v>46194060.186907917</v>
      </c>
      <c r="BB12" s="22">
        <v>7070261.3180471621</v>
      </c>
      <c r="BC12" s="22">
        <v>38385127.850462347</v>
      </c>
      <c r="BD12" s="22">
        <v>318720631.41892636</v>
      </c>
    </row>
    <row r="13" spans="1:65" x14ac:dyDescent="0.3">
      <c r="A13" s="23" t="s">
        <v>360</v>
      </c>
      <c r="B13" s="22">
        <v>0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7326.8859896756221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18.632794525964997</v>
      </c>
      <c r="BB13" s="22">
        <v>0</v>
      </c>
      <c r="BC13" s="22">
        <v>0</v>
      </c>
      <c r="BD13" s="22">
        <v>7345.5187842015876</v>
      </c>
    </row>
    <row r="14" spans="1:65" x14ac:dyDescent="0.3">
      <c r="A14" s="23" t="s">
        <v>10</v>
      </c>
      <c r="B14" s="22">
        <v>1.4809374881318733E-3</v>
      </c>
      <c r="C14" s="22">
        <v>23.580381844551198</v>
      </c>
      <c r="D14" s="22">
        <v>0.50296495995233648</v>
      </c>
      <c r="E14" s="22">
        <v>5.9566161216040336E-4</v>
      </c>
      <c r="F14" s="22">
        <v>0</v>
      </c>
      <c r="G14" s="22">
        <v>6.5808930226881869E-5</v>
      </c>
      <c r="H14" s="22">
        <v>0</v>
      </c>
      <c r="I14" s="22">
        <v>2.6945197506701895E-3</v>
      </c>
      <c r="J14" s="22">
        <v>13.953587250892571</v>
      </c>
      <c r="K14" s="22">
        <v>0.67729071862739809</v>
      </c>
      <c r="L14" s="22">
        <v>0</v>
      </c>
      <c r="M14" s="22">
        <v>0</v>
      </c>
      <c r="N14" s="22">
        <v>0.11634019561085163</v>
      </c>
      <c r="O14" s="22">
        <v>1232.8932562505031</v>
      </c>
      <c r="P14" s="22">
        <v>0</v>
      </c>
      <c r="Q14" s="22">
        <v>6.4506640638558349E-2</v>
      </c>
      <c r="R14" s="22">
        <v>10083.798844228984</v>
      </c>
      <c r="S14" s="22">
        <v>79331.870094792568</v>
      </c>
      <c r="T14" s="22">
        <v>0</v>
      </c>
      <c r="U14" s="22">
        <v>1001.3132731287301</v>
      </c>
      <c r="V14" s="22">
        <v>356.480808977886</v>
      </c>
      <c r="W14" s="22">
        <v>8.1016602475697357E-4</v>
      </c>
      <c r="X14" s="22">
        <v>2.8198116292059749</v>
      </c>
      <c r="Y14" s="22">
        <v>53635.851384201371</v>
      </c>
      <c r="Z14" s="22">
        <v>3.1330106052199644E-2</v>
      </c>
      <c r="AA14" s="22">
        <v>0</v>
      </c>
      <c r="AB14" s="22">
        <v>7.5760917895472459E-6</v>
      </c>
      <c r="AC14" s="22">
        <v>1.5326783926098903E-5</v>
      </c>
      <c r="AD14" s="22">
        <v>0</v>
      </c>
      <c r="AE14" s="22">
        <v>3.8242352468536864E-3</v>
      </c>
      <c r="AF14" s="22">
        <v>0</v>
      </c>
      <c r="AG14" s="22">
        <v>9.239752676708006E-3</v>
      </c>
      <c r="AH14" s="22">
        <v>0</v>
      </c>
      <c r="AI14" s="22">
        <v>24909.133696851652</v>
      </c>
      <c r="AJ14" s="22">
        <v>1.1607278525060699E-5</v>
      </c>
      <c r="AK14" s="22">
        <v>0.19977586429269867</v>
      </c>
      <c r="AL14" s="22">
        <v>0.82718355500996221</v>
      </c>
      <c r="AM14" s="22">
        <v>2.6601465965735128E-3</v>
      </c>
      <c r="AN14" s="22">
        <v>153.57763286939644</v>
      </c>
      <c r="AO14" s="22">
        <v>0.91111820714590674</v>
      </c>
      <c r="AP14" s="22">
        <v>1.1592894883068923E-2</v>
      </c>
      <c r="AQ14" s="22">
        <v>2.5127525093230417E-5</v>
      </c>
      <c r="AR14" s="22">
        <v>2.0189677024415724E-4</v>
      </c>
      <c r="AS14" s="22">
        <v>6.1130347305236215E-3</v>
      </c>
      <c r="AT14" s="22">
        <v>22.667137895682913</v>
      </c>
      <c r="AU14" s="22">
        <v>105.24199576973457</v>
      </c>
      <c r="AV14" s="22">
        <v>2874.433940717016</v>
      </c>
      <c r="AW14" s="22">
        <v>1.7558379862098705E-6</v>
      </c>
      <c r="AX14" s="22">
        <v>6.4227429769844486E-3</v>
      </c>
      <c r="AY14" s="22">
        <v>2.3577352684458234E-3</v>
      </c>
      <c r="AZ14" s="22">
        <v>19332.840277905518</v>
      </c>
      <c r="BA14" s="22">
        <v>2.4211745772356501</v>
      </c>
      <c r="BB14" s="22">
        <v>9.2720078586935168E-4</v>
      </c>
      <c r="BC14" s="22">
        <v>4589.0202584039616</v>
      </c>
      <c r="BD14" s="22">
        <v>197675.27711566942</v>
      </c>
    </row>
    <row r="15" spans="1:65" x14ac:dyDescent="0.3">
      <c r="A15" s="23" t="s">
        <v>11</v>
      </c>
      <c r="B15" s="22">
        <v>0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240.20322505264835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6.8708808275274272E-2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240.27193386092361</v>
      </c>
    </row>
    <row r="16" spans="1:65" x14ac:dyDescent="0.3">
      <c r="A16" s="23" t="s">
        <v>12</v>
      </c>
      <c r="B16" s="22">
        <v>1230.7123934912793</v>
      </c>
      <c r="C16" s="22">
        <v>5838.9458843480706</v>
      </c>
      <c r="D16" s="22">
        <v>1698.4805154503765</v>
      </c>
      <c r="E16" s="22">
        <v>3.7601008241691876</v>
      </c>
      <c r="F16" s="22">
        <v>0</v>
      </c>
      <c r="G16" s="22">
        <v>5879.0005174570333</v>
      </c>
      <c r="H16" s="22">
        <v>4.5484178750698745E-4</v>
      </c>
      <c r="I16" s="22">
        <v>50.081154914648017</v>
      </c>
      <c r="J16" s="22">
        <v>96455.405534658261</v>
      </c>
      <c r="K16" s="22">
        <v>74.847924987188961</v>
      </c>
      <c r="L16" s="22">
        <v>1088.4907153312804</v>
      </c>
      <c r="M16" s="22">
        <v>3800.8562748862228</v>
      </c>
      <c r="N16" s="22">
        <v>0</v>
      </c>
      <c r="O16" s="22">
        <v>9807.1235619642102</v>
      </c>
      <c r="P16" s="22">
        <v>2965.212784806582</v>
      </c>
      <c r="Q16" s="22">
        <v>442.61166762355725</v>
      </c>
      <c r="R16" s="22">
        <v>54545.729552662713</v>
      </c>
      <c r="S16" s="22">
        <v>766110.47147333738</v>
      </c>
      <c r="T16" s="22">
        <v>673.42531178145521</v>
      </c>
      <c r="U16" s="22">
        <v>66293.515150189953</v>
      </c>
      <c r="V16" s="22">
        <v>1453.2328738764295</v>
      </c>
      <c r="W16" s="22">
        <v>8.4685526866079122E-2</v>
      </c>
      <c r="X16" s="22">
        <v>13791.32994195645</v>
      </c>
      <c r="Y16" s="22">
        <v>211892.46331007799</v>
      </c>
      <c r="Z16" s="22">
        <v>508379.1779297613</v>
      </c>
      <c r="AA16" s="22">
        <v>0</v>
      </c>
      <c r="AB16" s="22">
        <v>75.126408291433236</v>
      </c>
      <c r="AC16" s="22">
        <v>156.94026156197734</v>
      </c>
      <c r="AD16" s="22">
        <v>575.27322686842012</v>
      </c>
      <c r="AE16" s="22">
        <v>20.150836420302966</v>
      </c>
      <c r="AF16" s="22">
        <v>121560.59888634915</v>
      </c>
      <c r="AG16" s="22">
        <v>110.93086792243736</v>
      </c>
      <c r="AH16" s="22">
        <v>0</v>
      </c>
      <c r="AI16" s="22">
        <v>65724.340826220025</v>
      </c>
      <c r="AJ16" s="22">
        <v>3.8080947439563244E-2</v>
      </c>
      <c r="AK16" s="22">
        <v>15.607715470071932</v>
      </c>
      <c r="AL16" s="22">
        <v>5330.7713621752428</v>
      </c>
      <c r="AM16" s="22">
        <v>0.28419193794739628</v>
      </c>
      <c r="AN16" s="22">
        <v>873866.87222505256</v>
      </c>
      <c r="AO16" s="22">
        <v>13618.228379589405</v>
      </c>
      <c r="AP16" s="22">
        <v>261.95992037527549</v>
      </c>
      <c r="AQ16" s="22">
        <v>22186.846727346696</v>
      </c>
      <c r="AR16" s="22">
        <v>3559.6827773213508</v>
      </c>
      <c r="AS16" s="22">
        <v>10996.799965831815</v>
      </c>
      <c r="AT16" s="22">
        <v>190611.24053571749</v>
      </c>
      <c r="AU16" s="22">
        <v>2265.632242327255</v>
      </c>
      <c r="AV16" s="22">
        <v>1469.9564483211552</v>
      </c>
      <c r="AW16" s="22">
        <v>35.273500559231103</v>
      </c>
      <c r="AX16" s="22">
        <v>328.96392980433529</v>
      </c>
      <c r="AY16" s="22">
        <v>117134.7433950355</v>
      </c>
      <c r="AZ16" s="22">
        <v>44140.620201749705</v>
      </c>
      <c r="BA16" s="22">
        <v>35165.750962941536</v>
      </c>
      <c r="BB16" s="22">
        <v>0.152612592719265</v>
      </c>
      <c r="BC16" s="22">
        <v>54055.475672551976</v>
      </c>
      <c r="BD16" s="22">
        <v>3315743.2218760378</v>
      </c>
    </row>
    <row r="17" spans="1:56" x14ac:dyDescent="0.3">
      <c r="A17" s="23" t="s">
        <v>13</v>
      </c>
      <c r="B17" s="22">
        <v>4963.3018621229594</v>
      </c>
      <c r="C17" s="22">
        <v>2873.3210924766554</v>
      </c>
      <c r="D17" s="22">
        <v>84.673936601782074</v>
      </c>
      <c r="E17" s="22">
        <v>115.2531681931913</v>
      </c>
      <c r="F17" s="22">
        <v>0</v>
      </c>
      <c r="G17" s="22">
        <v>8.7019839345304657</v>
      </c>
      <c r="H17" s="22">
        <v>5.2099027113194276E-3</v>
      </c>
      <c r="I17" s="22">
        <v>247.69887246778464</v>
      </c>
      <c r="J17" s="22">
        <v>314837.70686076808</v>
      </c>
      <c r="K17" s="22">
        <v>23465.866782466772</v>
      </c>
      <c r="L17" s="22">
        <v>0.32454943253687935</v>
      </c>
      <c r="M17" s="22">
        <v>0</v>
      </c>
      <c r="N17" s="22">
        <v>11842.338197235011</v>
      </c>
      <c r="O17" s="22">
        <v>0</v>
      </c>
      <c r="P17" s="22">
        <v>3234.9220523275408</v>
      </c>
      <c r="Q17" s="22">
        <v>1000.0256644155867</v>
      </c>
      <c r="R17" s="22">
        <v>503.45448443823477</v>
      </c>
      <c r="S17" s="22">
        <v>125279.01595527241</v>
      </c>
      <c r="T17" s="22">
        <v>191.67440421977986</v>
      </c>
      <c r="U17" s="22">
        <v>854.03097111116335</v>
      </c>
      <c r="V17" s="22">
        <v>1243.2419535094384</v>
      </c>
      <c r="W17" s="22">
        <v>28.149424988509743</v>
      </c>
      <c r="X17" s="22">
        <v>102.52676962740441</v>
      </c>
      <c r="Y17" s="22">
        <v>6236.9208235558917</v>
      </c>
      <c r="Z17" s="22">
        <v>6676.2427547601874</v>
      </c>
      <c r="AA17" s="22">
        <v>0</v>
      </c>
      <c r="AB17" s="22">
        <v>42.20787413933467</v>
      </c>
      <c r="AC17" s="22">
        <v>245.32073053380967</v>
      </c>
      <c r="AD17" s="22">
        <v>0.3839050447108393</v>
      </c>
      <c r="AE17" s="22">
        <v>297.21968512491958</v>
      </c>
      <c r="AF17" s="22">
        <v>5.4519680328945332</v>
      </c>
      <c r="AG17" s="22">
        <v>431.79558293176325</v>
      </c>
      <c r="AH17" s="22">
        <v>0</v>
      </c>
      <c r="AI17" s="22">
        <v>26937.270117215259</v>
      </c>
      <c r="AJ17" s="22">
        <v>53.755933836510131</v>
      </c>
      <c r="AK17" s="22">
        <v>305.58521831049592</v>
      </c>
      <c r="AL17" s="22">
        <v>327.4067795066569</v>
      </c>
      <c r="AM17" s="22">
        <v>520.3255020269371</v>
      </c>
      <c r="AN17" s="22">
        <v>14253.732453924466</v>
      </c>
      <c r="AO17" s="22">
        <v>102.3985546484646</v>
      </c>
      <c r="AP17" s="22">
        <v>2534.6097383226206</v>
      </c>
      <c r="AQ17" s="22">
        <v>1.0382852422934834</v>
      </c>
      <c r="AR17" s="22">
        <v>30.91974543437205</v>
      </c>
      <c r="AS17" s="22">
        <v>707.66157053794154</v>
      </c>
      <c r="AT17" s="22">
        <v>21.909840365227765</v>
      </c>
      <c r="AU17" s="22">
        <v>0.87344029519357946</v>
      </c>
      <c r="AV17" s="22">
        <v>6095.2584014702961</v>
      </c>
      <c r="AW17" s="22">
        <v>184.32676065009392</v>
      </c>
      <c r="AX17" s="22">
        <v>3697.916331331407</v>
      </c>
      <c r="AY17" s="22">
        <v>643.75720616585875</v>
      </c>
      <c r="AZ17" s="22">
        <v>11728.944506991262</v>
      </c>
      <c r="BA17" s="22">
        <v>61101.879198945506</v>
      </c>
      <c r="BB17" s="22">
        <v>31.845485019537033</v>
      </c>
      <c r="BC17" s="22">
        <v>56390.745902572417</v>
      </c>
      <c r="BD17" s="22">
        <v>690483.93849244853</v>
      </c>
    </row>
    <row r="18" spans="1:56" x14ac:dyDescent="0.3">
      <c r="A18" s="23" t="s">
        <v>14</v>
      </c>
      <c r="B18" s="22">
        <v>1.42372841265256E-2</v>
      </c>
      <c r="C18" s="22">
        <v>184.26192287967268</v>
      </c>
      <c r="D18" s="22">
        <v>4.2026722897887058E-4</v>
      </c>
      <c r="E18" s="22">
        <v>8.382785175205381</v>
      </c>
      <c r="F18" s="22">
        <v>0</v>
      </c>
      <c r="G18" s="22">
        <v>2.2319958471798913E-7</v>
      </c>
      <c r="H18" s="22">
        <v>1.3851896673952186E-5</v>
      </c>
      <c r="I18" s="22">
        <v>0.51322405444984787</v>
      </c>
      <c r="J18" s="22">
        <v>276.38144145782798</v>
      </c>
      <c r="K18" s="22">
        <v>6.6179392388628026E-3</v>
      </c>
      <c r="L18" s="22">
        <v>0</v>
      </c>
      <c r="M18" s="22">
        <v>0</v>
      </c>
      <c r="N18" s="22">
        <v>1.2078316313760683E-4</v>
      </c>
      <c r="O18" s="22">
        <v>8.5949984629448544</v>
      </c>
      <c r="P18" s="22">
        <v>0</v>
      </c>
      <c r="Q18" s="22">
        <v>1834.9254721169132</v>
      </c>
      <c r="R18" s="22">
        <v>7.8246076793900676E-3</v>
      </c>
      <c r="S18" s="22">
        <v>6859.8944796346932</v>
      </c>
      <c r="T18" s="22">
        <v>1.2313570340407456E-7</v>
      </c>
      <c r="U18" s="22">
        <v>34.366038516862794</v>
      </c>
      <c r="V18" s="22">
        <v>16.184665046813308</v>
      </c>
      <c r="W18" s="22">
        <v>1.1822750101172866E-4</v>
      </c>
      <c r="X18" s="22">
        <v>1.011740178891128E-5</v>
      </c>
      <c r="Y18" s="22">
        <v>31.618150636896011</v>
      </c>
      <c r="Z18" s="22">
        <v>253.52407027470676</v>
      </c>
      <c r="AA18" s="22">
        <v>0</v>
      </c>
      <c r="AB18" s="22">
        <v>821.72495148795815</v>
      </c>
      <c r="AC18" s="22">
        <v>153.85062256900585</v>
      </c>
      <c r="AD18" s="22">
        <v>5.7434633582116709E-5</v>
      </c>
      <c r="AE18" s="22">
        <v>7.1608053234914246</v>
      </c>
      <c r="AF18" s="22">
        <v>4.9688822578279295</v>
      </c>
      <c r="AG18" s="22">
        <v>0.16066013023672709</v>
      </c>
      <c r="AH18" s="22">
        <v>0</v>
      </c>
      <c r="AI18" s="22">
        <v>342.57105887970175</v>
      </c>
      <c r="AJ18" s="22">
        <v>4.8411704930316601E-5</v>
      </c>
      <c r="AK18" s="22">
        <v>1.3863948686636223E-7</v>
      </c>
      <c r="AL18" s="22">
        <v>6.324122634260744E-2</v>
      </c>
      <c r="AM18" s="22">
        <v>5.7489582074564686E-4</v>
      </c>
      <c r="AN18" s="22">
        <v>1.6268774307819044E-3</v>
      </c>
      <c r="AO18" s="22">
        <v>9.3645345507887371E-5</v>
      </c>
      <c r="AP18" s="22">
        <v>1.3764360638988761E-2</v>
      </c>
      <c r="AQ18" s="22">
        <v>0</v>
      </c>
      <c r="AR18" s="22">
        <v>4901.1679541441472</v>
      </c>
      <c r="AS18" s="22">
        <v>4.8939903369122294E-4</v>
      </c>
      <c r="AT18" s="22">
        <v>63.371902710732734</v>
      </c>
      <c r="AU18" s="22">
        <v>5.4668422921604081E-5</v>
      </c>
      <c r="AV18" s="22">
        <v>8.1258680563645914E-3</v>
      </c>
      <c r="AW18" s="22">
        <v>30.778209213902699</v>
      </c>
      <c r="AX18" s="22">
        <v>7.1859030229760458E-5</v>
      </c>
      <c r="AY18" s="22">
        <v>0</v>
      </c>
      <c r="AZ18" s="22">
        <v>1.7626792824051846E-2</v>
      </c>
      <c r="BA18" s="22">
        <v>43.949133704349592</v>
      </c>
      <c r="BB18" s="22">
        <v>222.23683125804169</v>
      </c>
      <c r="BC18" s="22">
        <v>4923.9587097541998</v>
      </c>
      <c r="BD18" s="22">
        <v>21024.682108693079</v>
      </c>
    </row>
    <row r="19" spans="1:56" x14ac:dyDescent="0.3">
      <c r="A19" s="23" t="s">
        <v>15</v>
      </c>
      <c r="B19" s="22">
        <v>658.02323779161634</v>
      </c>
      <c r="C19" s="22">
        <v>174.32702217307047</v>
      </c>
      <c r="D19" s="22">
        <v>43.46898066314251</v>
      </c>
      <c r="E19" s="22">
        <v>125.07789520714006</v>
      </c>
      <c r="F19" s="22">
        <v>0</v>
      </c>
      <c r="G19" s="22">
        <v>1.3486629064738524E-2</v>
      </c>
      <c r="H19" s="22">
        <v>4.122551530441515E-2</v>
      </c>
      <c r="I19" s="22">
        <v>1407.6882140610453</v>
      </c>
      <c r="J19" s="22">
        <v>4916.9743113898885</v>
      </c>
      <c r="K19" s="22">
        <v>146.12633700937522</v>
      </c>
      <c r="L19" s="22">
        <v>281.85315163424985</v>
      </c>
      <c r="M19" s="22">
        <v>0</v>
      </c>
      <c r="N19" s="22">
        <v>0.16784616881553413</v>
      </c>
      <c r="O19" s="22">
        <v>37.592694141339024</v>
      </c>
      <c r="P19" s="22">
        <v>11781.469183411153</v>
      </c>
      <c r="Q19" s="22">
        <v>0</v>
      </c>
      <c r="R19" s="22">
        <v>335.43001093949675</v>
      </c>
      <c r="S19" s="22">
        <v>2744.321666097846</v>
      </c>
      <c r="T19" s="22">
        <v>1.3423106347463378</v>
      </c>
      <c r="U19" s="22">
        <v>3.8122015385247683</v>
      </c>
      <c r="V19" s="22">
        <v>496.07737626490803</v>
      </c>
      <c r="W19" s="22">
        <v>5.5427428000496235</v>
      </c>
      <c r="X19" s="22">
        <v>3.8430610958371698E-2</v>
      </c>
      <c r="Y19" s="22">
        <v>177.7526760992003</v>
      </c>
      <c r="Z19" s="22">
        <v>355.20976057746253</v>
      </c>
      <c r="AA19" s="22">
        <v>0</v>
      </c>
      <c r="AB19" s="22">
        <v>97.538367241295461</v>
      </c>
      <c r="AC19" s="22">
        <v>446.67723905232663</v>
      </c>
      <c r="AD19" s="22">
        <v>0.17093488505408136</v>
      </c>
      <c r="AE19" s="22">
        <v>11.40211048819522</v>
      </c>
      <c r="AF19" s="22">
        <v>0</v>
      </c>
      <c r="AG19" s="22">
        <v>1960.1316653407932</v>
      </c>
      <c r="AH19" s="22">
        <v>0</v>
      </c>
      <c r="AI19" s="22">
        <v>326.45186644301469</v>
      </c>
      <c r="AJ19" s="22">
        <v>8.4893112058066613</v>
      </c>
      <c r="AK19" s="22">
        <v>33.770941556909875</v>
      </c>
      <c r="AL19" s="22">
        <v>192.71585144495901</v>
      </c>
      <c r="AM19" s="22">
        <v>92.513812081610837</v>
      </c>
      <c r="AN19" s="22">
        <v>1263.6151360648514</v>
      </c>
      <c r="AO19" s="22">
        <v>0.1278449736616275</v>
      </c>
      <c r="AP19" s="22">
        <v>634.63674318944106</v>
      </c>
      <c r="AQ19" s="22">
        <v>11.937774127257113</v>
      </c>
      <c r="AR19" s="22">
        <v>21878.277650985587</v>
      </c>
      <c r="AS19" s="22">
        <v>3029.7142868936394</v>
      </c>
      <c r="AT19" s="22">
        <v>12.183337861411628</v>
      </c>
      <c r="AU19" s="22">
        <v>3.0172386471163167E-4</v>
      </c>
      <c r="AV19" s="22">
        <v>107.45827099811525</v>
      </c>
      <c r="AW19" s="22">
        <v>4.8655468633991692</v>
      </c>
      <c r="AX19" s="22">
        <v>118.53055466358887</v>
      </c>
      <c r="AY19" s="22">
        <v>877.86881231721225</v>
      </c>
      <c r="AZ19" s="22">
        <v>165.73888316547857</v>
      </c>
      <c r="BA19" s="22">
        <v>9094.8595523711065</v>
      </c>
      <c r="BB19" s="22">
        <v>0.21116776340512763</v>
      </c>
      <c r="BC19" s="22">
        <v>29605.198023718185</v>
      </c>
      <c r="BD19" s="22">
        <v>93667.436748778564</v>
      </c>
    </row>
    <row r="20" spans="1:56" x14ac:dyDescent="0.3">
      <c r="A20" s="23" t="s">
        <v>16</v>
      </c>
      <c r="B20" s="22">
        <v>2603.4456949136115</v>
      </c>
      <c r="C20" s="22">
        <v>1018.0464828958278</v>
      </c>
      <c r="D20" s="22">
        <v>36136.626206737892</v>
      </c>
      <c r="E20" s="22">
        <v>5587.7927614002519</v>
      </c>
      <c r="F20" s="22">
        <v>1602.2552769854324</v>
      </c>
      <c r="G20" s="22">
        <v>258.27057624229298</v>
      </c>
      <c r="H20" s="22">
        <v>0.74250276325331244</v>
      </c>
      <c r="I20" s="22">
        <v>25602.623005487381</v>
      </c>
      <c r="J20" s="22">
        <v>3279474.8525941949</v>
      </c>
      <c r="K20" s="22">
        <v>83044.445236730695</v>
      </c>
      <c r="L20" s="22">
        <v>7834.3588537544965</v>
      </c>
      <c r="M20" s="22">
        <v>60.468325249841797</v>
      </c>
      <c r="N20" s="22">
        <v>6160.1975211543686</v>
      </c>
      <c r="O20" s="22">
        <v>14558.290189933059</v>
      </c>
      <c r="P20" s="22">
        <v>786.48289977788761</v>
      </c>
      <c r="Q20" s="22">
        <v>7735.7682956763365</v>
      </c>
      <c r="R20" s="22">
        <v>0</v>
      </c>
      <c r="S20" s="22">
        <v>31001.175852122775</v>
      </c>
      <c r="T20" s="22">
        <v>2987.851436856648</v>
      </c>
      <c r="U20" s="22">
        <v>10010.877982301414</v>
      </c>
      <c r="V20" s="22">
        <v>179334.93525516591</v>
      </c>
      <c r="W20" s="22">
        <v>4057.0563337849831</v>
      </c>
      <c r="X20" s="22">
        <v>7198.293722723779</v>
      </c>
      <c r="Y20" s="22">
        <v>332888.65034605091</v>
      </c>
      <c r="Z20" s="22">
        <v>140932.87939337199</v>
      </c>
      <c r="AA20" s="22">
        <v>0</v>
      </c>
      <c r="AB20" s="22">
        <v>60.863255460705837</v>
      </c>
      <c r="AC20" s="22">
        <v>164.70124156540595</v>
      </c>
      <c r="AD20" s="22">
        <v>18083.855375514071</v>
      </c>
      <c r="AE20" s="22">
        <v>558.17770468640902</v>
      </c>
      <c r="AF20" s="22">
        <v>5129.4047596572027</v>
      </c>
      <c r="AG20" s="22">
        <v>3752.6203260785032</v>
      </c>
      <c r="AH20" s="22">
        <v>0</v>
      </c>
      <c r="AI20" s="22">
        <v>1055792.4787831672</v>
      </c>
      <c r="AJ20" s="22">
        <v>32.184205458738099</v>
      </c>
      <c r="AK20" s="22">
        <v>5.4103834870058503</v>
      </c>
      <c r="AL20" s="22">
        <v>9226.443616084327</v>
      </c>
      <c r="AM20" s="22">
        <v>3082.2704153675295</v>
      </c>
      <c r="AN20" s="22">
        <v>45560.34250095379</v>
      </c>
      <c r="AO20" s="22">
        <v>13890.712434234725</v>
      </c>
      <c r="AP20" s="22">
        <v>203030.94480869951</v>
      </c>
      <c r="AQ20" s="22">
        <v>10845.417555135511</v>
      </c>
      <c r="AR20" s="22">
        <v>724051.54899015534</v>
      </c>
      <c r="AS20" s="22">
        <v>223962.7081229132</v>
      </c>
      <c r="AT20" s="22">
        <v>651.26744792159457</v>
      </c>
      <c r="AU20" s="22">
        <v>208.59200939571252</v>
      </c>
      <c r="AV20" s="22">
        <v>29206.359141376663</v>
      </c>
      <c r="AW20" s="22">
        <v>3939.7568924159609</v>
      </c>
      <c r="AX20" s="22">
        <v>2822.2433976361231</v>
      </c>
      <c r="AY20" s="22">
        <v>126378.09251467939</v>
      </c>
      <c r="AZ20" s="22">
        <v>194181.07032665398</v>
      </c>
      <c r="BA20" s="22">
        <v>379275.99527074775</v>
      </c>
      <c r="BB20" s="22">
        <v>673.73684601643436</v>
      </c>
      <c r="BC20" s="22">
        <v>1932318.5621218462</v>
      </c>
      <c r="BD20" s="22">
        <v>9167762.1471935865</v>
      </c>
    </row>
    <row r="21" spans="1:56" x14ac:dyDescent="0.3">
      <c r="A21" s="23" t="s">
        <v>17</v>
      </c>
      <c r="B21" s="22">
        <v>588078.70090292313</v>
      </c>
      <c r="C21" s="22">
        <v>219754.47724658789</v>
      </c>
      <c r="D21" s="22">
        <v>186948.82345392264</v>
      </c>
      <c r="E21" s="22">
        <v>15312.454942928811</v>
      </c>
      <c r="F21" s="22">
        <v>8.1379754031802669</v>
      </c>
      <c r="G21" s="22">
        <v>31669.341978192013</v>
      </c>
      <c r="H21" s="22">
        <v>0.15493210181651521</v>
      </c>
      <c r="I21" s="22">
        <v>9161.3131512490145</v>
      </c>
      <c r="J21" s="22">
        <v>3813765.4489201969</v>
      </c>
      <c r="K21" s="22">
        <v>229898.45018100756</v>
      </c>
      <c r="L21" s="22">
        <v>21621.723602593964</v>
      </c>
      <c r="M21" s="22">
        <v>304819.09794128174</v>
      </c>
      <c r="N21" s="22">
        <v>413119.52632718813</v>
      </c>
      <c r="O21" s="22">
        <v>156581.98798306892</v>
      </c>
      <c r="P21" s="22">
        <v>121569.51491130567</v>
      </c>
      <c r="Q21" s="22">
        <v>21276.250097072694</v>
      </c>
      <c r="R21" s="22">
        <v>658709.89210140903</v>
      </c>
      <c r="S21" s="22">
        <v>0</v>
      </c>
      <c r="T21" s="22">
        <v>263117.77677647432</v>
      </c>
      <c r="U21" s="22">
        <v>386813.99454563053</v>
      </c>
      <c r="V21" s="22">
        <v>334916.17297008244</v>
      </c>
      <c r="W21" s="22">
        <v>21129.562423169689</v>
      </c>
      <c r="X21" s="22">
        <v>123663.27812610746</v>
      </c>
      <c r="Y21" s="22">
        <v>1957376.4537111984</v>
      </c>
      <c r="Z21" s="22">
        <v>3311299.3141724649</v>
      </c>
      <c r="AA21" s="22">
        <v>399.23076350254257</v>
      </c>
      <c r="AB21" s="22">
        <v>2753.848685042029</v>
      </c>
      <c r="AC21" s="22">
        <v>12403.947037792879</v>
      </c>
      <c r="AD21" s="22">
        <v>90693.149714041341</v>
      </c>
      <c r="AE21" s="22">
        <v>276422.29079123022</v>
      </c>
      <c r="AF21" s="22">
        <v>187857.15127662889</v>
      </c>
      <c r="AG21" s="22">
        <v>142666.67878048701</v>
      </c>
      <c r="AH21" s="22">
        <v>360.07900479074544</v>
      </c>
      <c r="AI21" s="22">
        <v>2382821.7112940019</v>
      </c>
      <c r="AJ21" s="22">
        <v>2984.0726085308534</v>
      </c>
      <c r="AK21" s="22">
        <v>1508.6518800608862</v>
      </c>
      <c r="AL21" s="22">
        <v>539567.29197891173</v>
      </c>
      <c r="AM21" s="22">
        <v>243634.27668111431</v>
      </c>
      <c r="AN21" s="22">
        <v>5366889.583890412</v>
      </c>
      <c r="AO21" s="22">
        <v>136481.69315347564</v>
      </c>
      <c r="AP21" s="22">
        <v>77887.416367565093</v>
      </c>
      <c r="AQ21" s="22">
        <v>258443.31246532081</v>
      </c>
      <c r="AR21" s="22">
        <v>213919.67819718635</v>
      </c>
      <c r="AS21" s="22">
        <v>70059.034282550114</v>
      </c>
      <c r="AT21" s="22">
        <v>37723.402873893931</v>
      </c>
      <c r="AU21" s="22">
        <v>22535.949799145015</v>
      </c>
      <c r="AV21" s="22">
        <v>581238.70940148656</v>
      </c>
      <c r="AW21" s="22">
        <v>6592.1753766775191</v>
      </c>
      <c r="AX21" s="22">
        <v>402715.89082944521</v>
      </c>
      <c r="AY21" s="22">
        <v>546922.47993859043</v>
      </c>
      <c r="AZ21" s="22">
        <v>4814587.7343810145</v>
      </c>
      <c r="BA21" s="22">
        <v>3859576.1133476319</v>
      </c>
      <c r="BB21" s="22">
        <v>6477.718229461203</v>
      </c>
      <c r="BC21" s="22">
        <v>3937322.792489585</v>
      </c>
      <c r="BD21" s="22">
        <v>37414057.914893135</v>
      </c>
    </row>
    <row r="22" spans="1:56" x14ac:dyDescent="0.3">
      <c r="A22" s="23" t="s">
        <v>18</v>
      </c>
      <c r="B22" s="22">
        <v>2.2256644401299755E-3</v>
      </c>
      <c r="C22" s="22">
        <v>8.5172028840501974E-3</v>
      </c>
      <c r="D22" s="22">
        <v>2689.928721037697</v>
      </c>
      <c r="E22" s="22">
        <v>9.1414434427755913E-3</v>
      </c>
      <c r="F22" s="22">
        <v>0</v>
      </c>
      <c r="G22" s="22">
        <v>144537.70318775237</v>
      </c>
      <c r="H22" s="22">
        <v>0</v>
      </c>
      <c r="I22" s="22">
        <v>0.10124306442901651</v>
      </c>
      <c r="J22" s="22">
        <v>15.86493146875298</v>
      </c>
      <c r="K22" s="22">
        <v>4.5183411788081579E-3</v>
      </c>
      <c r="L22" s="22">
        <v>493.45938164829516</v>
      </c>
      <c r="M22" s="22">
        <v>252926.48190353191</v>
      </c>
      <c r="N22" s="22">
        <v>101.95661019210299</v>
      </c>
      <c r="O22" s="22">
        <v>2507.5887612561569</v>
      </c>
      <c r="P22" s="22">
        <v>0</v>
      </c>
      <c r="Q22" s="22">
        <v>198.4726343906913</v>
      </c>
      <c r="R22" s="22">
        <v>95.569621136745852</v>
      </c>
      <c r="S22" s="22">
        <v>60986.084626586831</v>
      </c>
      <c r="T22" s="22">
        <v>0</v>
      </c>
      <c r="U22" s="22">
        <v>24572.589012160784</v>
      </c>
      <c r="V22" s="22">
        <v>264.48972288944458</v>
      </c>
      <c r="W22" s="22">
        <v>0</v>
      </c>
      <c r="X22" s="22">
        <v>0</v>
      </c>
      <c r="Y22" s="22">
        <v>2689.049649027902</v>
      </c>
      <c r="Z22" s="22">
        <v>5.6515381727038259E-2</v>
      </c>
      <c r="AA22" s="22">
        <v>0</v>
      </c>
      <c r="AB22" s="22">
        <v>0</v>
      </c>
      <c r="AC22" s="22">
        <v>0</v>
      </c>
      <c r="AD22" s="22">
        <v>0</v>
      </c>
      <c r="AE22" s="22">
        <v>1.4714444664268823E-3</v>
      </c>
      <c r="AF22" s="22">
        <v>34001.371167780708</v>
      </c>
      <c r="AG22" s="22">
        <v>0.29347994412004291</v>
      </c>
      <c r="AH22" s="22">
        <v>0</v>
      </c>
      <c r="AI22" s="22">
        <v>20006.013888970334</v>
      </c>
      <c r="AJ22" s="22">
        <v>1.085336090085264E-4</v>
      </c>
      <c r="AK22" s="22">
        <v>0</v>
      </c>
      <c r="AL22" s="22">
        <v>6.0149186971972008E-4</v>
      </c>
      <c r="AM22" s="22">
        <v>0</v>
      </c>
      <c r="AN22" s="22">
        <v>51188.805115636191</v>
      </c>
      <c r="AO22" s="22">
        <v>1462.7186681505998</v>
      </c>
      <c r="AP22" s="22">
        <v>18568.514108318654</v>
      </c>
      <c r="AQ22" s="22">
        <v>265690.86500080378</v>
      </c>
      <c r="AR22" s="22">
        <v>0</v>
      </c>
      <c r="AS22" s="22">
        <v>8.7953706874140396E-4</v>
      </c>
      <c r="AT22" s="22">
        <v>209.25712493676764</v>
      </c>
      <c r="AU22" s="22">
        <v>4.6495984728563101E-3</v>
      </c>
      <c r="AV22" s="22">
        <v>4490.0396209926248</v>
      </c>
      <c r="AW22" s="22">
        <v>8.2727888687367912</v>
      </c>
      <c r="AX22" s="22">
        <v>0</v>
      </c>
      <c r="AY22" s="22">
        <v>0.68420975195518163</v>
      </c>
      <c r="AZ22" s="22">
        <v>9649.0240578694957</v>
      </c>
      <c r="BA22" s="22">
        <v>104.59364174234922</v>
      </c>
      <c r="BB22" s="22">
        <v>0</v>
      </c>
      <c r="BC22" s="22">
        <v>10882.774425176291</v>
      </c>
      <c r="BD22" s="22">
        <v>908342.65593372588</v>
      </c>
    </row>
    <row r="23" spans="1:56" x14ac:dyDescent="0.3">
      <c r="A23" s="23" t="s">
        <v>19</v>
      </c>
      <c r="B23" s="22">
        <v>5.4018491366898225</v>
      </c>
      <c r="C23" s="22">
        <v>407.84294638321819</v>
      </c>
      <c r="D23" s="22">
        <v>21.529029313399594</v>
      </c>
      <c r="E23" s="22">
        <v>8.9330684535519236</v>
      </c>
      <c r="F23" s="22">
        <v>0</v>
      </c>
      <c r="G23" s="22">
        <v>790.73692030960331</v>
      </c>
      <c r="H23" s="22">
        <v>3.7036792582321353E-4</v>
      </c>
      <c r="I23" s="22">
        <v>38.158132448378936</v>
      </c>
      <c r="J23" s="22">
        <v>11785.786650744367</v>
      </c>
      <c r="K23" s="22">
        <v>573.59115300584131</v>
      </c>
      <c r="L23" s="22">
        <v>5.3009740647690293</v>
      </c>
      <c r="M23" s="22">
        <v>0</v>
      </c>
      <c r="N23" s="22">
        <v>388.64580278987876</v>
      </c>
      <c r="O23" s="22">
        <v>28.348720046997339</v>
      </c>
      <c r="P23" s="22">
        <v>1.4862290638280407E-4</v>
      </c>
      <c r="Q23" s="22">
        <v>8.7909067414666211</v>
      </c>
      <c r="R23" s="22">
        <v>553.61735587495571</v>
      </c>
      <c r="S23" s="22">
        <v>99276.819748798822</v>
      </c>
      <c r="T23" s="22">
        <v>43.98595084775652</v>
      </c>
      <c r="U23" s="22">
        <v>0</v>
      </c>
      <c r="V23" s="22">
        <v>996.66065208096472</v>
      </c>
      <c r="W23" s="22">
        <v>0.68877479056510982</v>
      </c>
      <c r="X23" s="22">
        <v>7.0153332158344215</v>
      </c>
      <c r="Y23" s="22">
        <v>295.13981909919323</v>
      </c>
      <c r="Z23" s="22">
        <v>123.92885392026348</v>
      </c>
      <c r="AA23" s="22">
        <v>0</v>
      </c>
      <c r="AB23" s="22">
        <v>8.9343398069137419E-3</v>
      </c>
      <c r="AC23" s="22">
        <v>1.2970492565670752E-2</v>
      </c>
      <c r="AD23" s="22">
        <v>1.535670284793973E-3</v>
      </c>
      <c r="AE23" s="22">
        <v>436.86022723586063</v>
      </c>
      <c r="AF23" s="22">
        <v>0</v>
      </c>
      <c r="AG23" s="22">
        <v>1080.1182010555608</v>
      </c>
      <c r="AH23" s="22">
        <v>0</v>
      </c>
      <c r="AI23" s="22">
        <v>4701.1814931811887</v>
      </c>
      <c r="AJ23" s="22">
        <v>3.4868075536148332E-2</v>
      </c>
      <c r="AK23" s="22">
        <v>3.2665354775171105</v>
      </c>
      <c r="AL23" s="22">
        <v>9.0091650005005679</v>
      </c>
      <c r="AM23" s="22">
        <v>50.104783018794748</v>
      </c>
      <c r="AN23" s="22">
        <v>10755.503471881912</v>
      </c>
      <c r="AO23" s="22">
        <v>1.7126644810380414</v>
      </c>
      <c r="AP23" s="22">
        <v>224.58526963355575</v>
      </c>
      <c r="AQ23" s="22">
        <v>5091.5075931135125</v>
      </c>
      <c r="AR23" s="22">
        <v>489.75471621910151</v>
      </c>
      <c r="AS23" s="22">
        <v>79.406182693010976</v>
      </c>
      <c r="AT23" s="22">
        <v>3408.8520136905395</v>
      </c>
      <c r="AU23" s="22">
        <v>195.03519321208344</v>
      </c>
      <c r="AV23" s="22">
        <v>89.567673398549914</v>
      </c>
      <c r="AW23" s="22">
        <v>16.174780495120022</v>
      </c>
      <c r="AX23" s="22">
        <v>221.31157351002631</v>
      </c>
      <c r="AY23" s="22">
        <v>1960.1417299373477</v>
      </c>
      <c r="AZ23" s="22">
        <v>24653.159827841017</v>
      </c>
      <c r="BA23" s="22">
        <v>25729.651800041018</v>
      </c>
      <c r="BB23" s="22">
        <v>0.77705086996862116</v>
      </c>
      <c r="BC23" s="22">
        <v>5122.7846869236873</v>
      </c>
      <c r="BD23" s="22">
        <v>199681.44810254651</v>
      </c>
    </row>
    <row r="24" spans="1:56" x14ac:dyDescent="0.3">
      <c r="A24" s="23" t="s">
        <v>20</v>
      </c>
      <c r="B24" s="22">
        <v>8083.4005444120257</v>
      </c>
      <c r="C24" s="22">
        <v>1.5973587531036237</v>
      </c>
      <c r="D24" s="22">
        <v>50488.489898971224</v>
      </c>
      <c r="E24" s="22">
        <v>140.89691613610006</v>
      </c>
      <c r="F24" s="22">
        <v>0</v>
      </c>
      <c r="G24" s="22">
        <v>5832.7848670519497</v>
      </c>
      <c r="H24" s="22">
        <v>0.10559232710471753</v>
      </c>
      <c r="I24" s="22">
        <v>4842.8108330582663</v>
      </c>
      <c r="J24" s="22">
        <v>781743.93832536147</v>
      </c>
      <c r="K24" s="22">
        <v>51882.518302714736</v>
      </c>
      <c r="L24" s="22">
        <v>4417.4783873075248</v>
      </c>
      <c r="M24" s="22">
        <v>0</v>
      </c>
      <c r="N24" s="22">
        <v>6893.8019556369609</v>
      </c>
      <c r="O24" s="22">
        <v>1890.0718469914318</v>
      </c>
      <c r="P24" s="22">
        <v>4.2372563744944136E-2</v>
      </c>
      <c r="Q24" s="22">
        <v>7.9423636593367455</v>
      </c>
      <c r="R24" s="22">
        <v>279.62323510382458</v>
      </c>
      <c r="S24" s="22">
        <v>120931.11971529642</v>
      </c>
      <c r="T24" s="22">
        <v>69333.782678510092</v>
      </c>
      <c r="U24" s="22">
        <v>251.72432963808504</v>
      </c>
      <c r="V24" s="22">
        <v>0</v>
      </c>
      <c r="W24" s="22">
        <v>9684.9004009810233</v>
      </c>
      <c r="X24" s="22">
        <v>2118.173667203801</v>
      </c>
      <c r="Y24" s="22">
        <v>57119.150297340428</v>
      </c>
      <c r="Z24" s="22">
        <v>223618.55773440166</v>
      </c>
      <c r="AA24" s="22">
        <v>0</v>
      </c>
      <c r="AB24" s="22">
        <v>1.2994715174479941</v>
      </c>
      <c r="AC24" s="22">
        <v>1.1737089796038895</v>
      </c>
      <c r="AD24" s="22">
        <v>0.43782138714236513</v>
      </c>
      <c r="AE24" s="22">
        <v>5502.6754852457134</v>
      </c>
      <c r="AF24" s="22">
        <v>4658.3271167136845</v>
      </c>
      <c r="AG24" s="22">
        <v>4031.5193965259609</v>
      </c>
      <c r="AH24" s="22">
        <v>741.00494880795475</v>
      </c>
      <c r="AI24" s="22">
        <v>105010.87342594904</v>
      </c>
      <c r="AJ24" s="22">
        <v>2.034247669296112</v>
      </c>
      <c r="AK24" s="22">
        <v>4.2414452654778535E-2</v>
      </c>
      <c r="AL24" s="22">
        <v>1670.6380009685445</v>
      </c>
      <c r="AM24" s="22">
        <v>816.20669104242506</v>
      </c>
      <c r="AN24" s="22">
        <v>20.543374071219482</v>
      </c>
      <c r="AO24" s="22">
        <v>0.41841931513922548</v>
      </c>
      <c r="AP24" s="22">
        <v>2355.1523830326291</v>
      </c>
      <c r="AQ24" s="22">
        <v>12340.895181333444</v>
      </c>
      <c r="AR24" s="22">
        <v>22.911950774443731</v>
      </c>
      <c r="AS24" s="22">
        <v>681.76204302630947</v>
      </c>
      <c r="AT24" s="22">
        <v>0.45608754656335859</v>
      </c>
      <c r="AU24" s="22">
        <v>12627.192608958245</v>
      </c>
      <c r="AV24" s="22">
        <v>28751.946507661069</v>
      </c>
      <c r="AW24" s="22">
        <v>0.33509471179830658</v>
      </c>
      <c r="AX24" s="22">
        <v>765.14693344322541</v>
      </c>
      <c r="AY24" s="22">
        <v>1402.3527907524629</v>
      </c>
      <c r="AZ24" s="22">
        <v>558954.58093903738</v>
      </c>
      <c r="BA24" s="22">
        <v>1256064.597310164</v>
      </c>
      <c r="BB24" s="22">
        <v>892.93614620108451</v>
      </c>
      <c r="BC24" s="22">
        <v>261501.63060966897</v>
      </c>
      <c r="BD24" s="22">
        <v>3658382.002732378</v>
      </c>
    </row>
    <row r="25" spans="1:56" x14ac:dyDescent="0.3">
      <c r="A25" s="23" t="s">
        <v>21</v>
      </c>
      <c r="B25" s="22">
        <v>31576.273391485687</v>
      </c>
      <c r="C25" s="22">
        <v>8.8673164424302122E-6</v>
      </c>
      <c r="D25" s="22">
        <v>6.0903490450223975E-5</v>
      </c>
      <c r="E25" s="22">
        <v>2.3122546499077332E-3</v>
      </c>
      <c r="F25" s="22">
        <v>0</v>
      </c>
      <c r="G25" s="22">
        <v>0</v>
      </c>
      <c r="H25" s="22">
        <v>0</v>
      </c>
      <c r="I25" s="22">
        <v>2.5608619466098517E-2</v>
      </c>
      <c r="J25" s="22">
        <v>5.1349589088004771E-2</v>
      </c>
      <c r="K25" s="22">
        <v>1.1428780876859628E-3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0.10020020451795202</v>
      </c>
      <c r="S25" s="22">
        <v>427.83408616997923</v>
      </c>
      <c r="T25" s="22">
        <v>0</v>
      </c>
      <c r="U25" s="22">
        <v>0</v>
      </c>
      <c r="V25" s="22">
        <v>6.8590789750242311E-4</v>
      </c>
      <c r="W25" s="22">
        <v>0</v>
      </c>
      <c r="X25" s="22">
        <v>0</v>
      </c>
      <c r="Y25" s="22">
        <v>8.7614696027053435E-5</v>
      </c>
      <c r="Z25" s="22">
        <v>4553.44233810489</v>
      </c>
      <c r="AA25" s="22">
        <v>0</v>
      </c>
      <c r="AB25" s="22">
        <v>0</v>
      </c>
      <c r="AC25" s="22">
        <v>0</v>
      </c>
      <c r="AD25" s="22">
        <v>0</v>
      </c>
      <c r="AE25" s="22">
        <v>3.7219005191848725E-4</v>
      </c>
      <c r="AF25" s="22">
        <v>0</v>
      </c>
      <c r="AG25" s="22">
        <v>7.4233393193776559E-2</v>
      </c>
      <c r="AH25" s="22">
        <v>0</v>
      </c>
      <c r="AI25" s="22">
        <v>606.7207141881629</v>
      </c>
      <c r="AJ25" s="22">
        <v>2.7452704124047572E-5</v>
      </c>
      <c r="AK25" s="22">
        <v>0</v>
      </c>
      <c r="AL25" s="22">
        <v>1.521425343106246E-4</v>
      </c>
      <c r="AM25" s="22">
        <v>0</v>
      </c>
      <c r="AN25" s="22">
        <v>0</v>
      </c>
      <c r="AO25" s="22">
        <v>0</v>
      </c>
      <c r="AP25" s="22">
        <v>3.290861280451334E-3</v>
      </c>
      <c r="AQ25" s="22">
        <v>0</v>
      </c>
      <c r="AR25" s="22">
        <v>0</v>
      </c>
      <c r="AS25" s="22">
        <v>46326.318814883467</v>
      </c>
      <c r="AT25" s="22">
        <v>9.5093650168054776E-6</v>
      </c>
      <c r="AU25" s="22">
        <v>0</v>
      </c>
      <c r="AV25" s="22">
        <v>1860.9331375657671</v>
      </c>
      <c r="AW25" s="22">
        <v>4.1573854952837414E-6</v>
      </c>
      <c r="AX25" s="22">
        <v>0</v>
      </c>
      <c r="AY25" s="22">
        <v>0</v>
      </c>
      <c r="AZ25" s="22">
        <v>1.0126736283334076E-2</v>
      </c>
      <c r="BA25" s="22">
        <v>26.013377529068439</v>
      </c>
      <c r="BB25" s="22">
        <v>0</v>
      </c>
      <c r="BC25" s="22">
        <v>1273.0278781816912</v>
      </c>
      <c r="BD25" s="22">
        <v>86650.833411390719</v>
      </c>
    </row>
    <row r="26" spans="1:56" x14ac:dyDescent="0.3">
      <c r="A26" s="23" t="s">
        <v>22</v>
      </c>
      <c r="B26" s="22">
        <v>1113.4856414636765</v>
      </c>
      <c r="C26" s="22">
        <v>0.12859020772846136</v>
      </c>
      <c r="D26" s="22">
        <v>0.44047343043695025</v>
      </c>
      <c r="E26" s="22">
        <v>34.97731864106963</v>
      </c>
      <c r="F26" s="22">
        <v>0</v>
      </c>
      <c r="G26" s="22">
        <v>0.46590608340394035</v>
      </c>
      <c r="H26" s="22">
        <v>1.2673350055299533E-3</v>
      </c>
      <c r="I26" s="22">
        <v>114.6451791058101</v>
      </c>
      <c r="J26" s="22">
        <v>83530.13303228977</v>
      </c>
      <c r="K26" s="22">
        <v>4793.5833900795778</v>
      </c>
      <c r="L26" s="22">
        <v>0</v>
      </c>
      <c r="M26" s="22">
        <v>0</v>
      </c>
      <c r="N26" s="22">
        <v>0.54419851746421566</v>
      </c>
      <c r="O26" s="22">
        <v>0.51404544765434912</v>
      </c>
      <c r="P26" s="22">
        <v>5.0856188873232941E-4</v>
      </c>
      <c r="Q26" s="22">
        <v>0.51098029439390558</v>
      </c>
      <c r="R26" s="22">
        <v>14.323513986205654</v>
      </c>
      <c r="S26" s="22">
        <v>5186.2744288709418</v>
      </c>
      <c r="T26" s="22">
        <v>1.1265907552428528E-5</v>
      </c>
      <c r="U26" s="22">
        <v>0.13342991063466739</v>
      </c>
      <c r="V26" s="22">
        <v>173.43537304367695</v>
      </c>
      <c r="W26" s="22">
        <v>5.7462806187389583</v>
      </c>
      <c r="X26" s="22">
        <v>0</v>
      </c>
      <c r="Y26" s="22">
        <v>47816.201517803136</v>
      </c>
      <c r="Z26" s="22">
        <v>773.59370572900866</v>
      </c>
      <c r="AA26" s="22">
        <v>0</v>
      </c>
      <c r="AB26" s="22">
        <v>6.2267120453217285E-2</v>
      </c>
      <c r="AC26" s="22">
        <v>0.10850395012272163</v>
      </c>
      <c r="AD26" s="22">
        <v>5.2547981970785806E-3</v>
      </c>
      <c r="AE26" s="22">
        <v>71.001970533788906</v>
      </c>
      <c r="AF26" s="22">
        <v>0</v>
      </c>
      <c r="AG26" s="22">
        <v>327.19624718970368</v>
      </c>
      <c r="AH26" s="22">
        <v>0</v>
      </c>
      <c r="AI26" s="22">
        <v>73.088077886945314</v>
      </c>
      <c r="AJ26" s="22">
        <v>2.7816086963131204</v>
      </c>
      <c r="AK26" s="22">
        <v>8.8723563290315412E-3</v>
      </c>
      <c r="AL26" s="22">
        <v>2137.412098061191</v>
      </c>
      <c r="AM26" s="22">
        <v>18.884756066490564</v>
      </c>
      <c r="AN26" s="22">
        <v>2.0610929612272701</v>
      </c>
      <c r="AO26" s="22">
        <v>8.0719667957006427E-2</v>
      </c>
      <c r="AP26" s="22">
        <v>1612.9756326047154</v>
      </c>
      <c r="AQ26" s="22">
        <v>0.17788700764422302</v>
      </c>
      <c r="AR26" s="22">
        <v>4313.3056190128164</v>
      </c>
      <c r="AS26" s="22">
        <v>103.99100436961308</v>
      </c>
      <c r="AT26" s="22">
        <v>2.5687301079284471E-2</v>
      </c>
      <c r="AU26" s="22">
        <v>8.2673615618708007E-2</v>
      </c>
      <c r="AV26" s="22">
        <v>14.132434688358074</v>
      </c>
      <c r="AW26" s="22">
        <v>2.1319351511237327E-2</v>
      </c>
      <c r="AX26" s="22">
        <v>45.475538320058845</v>
      </c>
      <c r="AY26" s="22">
        <v>8.4886906691605581</v>
      </c>
      <c r="AZ26" s="22">
        <v>652.48313264019191</v>
      </c>
      <c r="BA26" s="22">
        <v>70543.619719260707</v>
      </c>
      <c r="BB26" s="22">
        <v>6.5225451862748942</v>
      </c>
      <c r="BC26" s="22">
        <v>6393.3909082549399</v>
      </c>
      <c r="BD26" s="22">
        <v>229886.52305425744</v>
      </c>
    </row>
    <row r="27" spans="1:56" x14ac:dyDescent="0.3">
      <c r="A27" s="23" t="s">
        <v>23</v>
      </c>
      <c r="B27" s="22">
        <v>11963.024704081356</v>
      </c>
      <c r="C27" s="22">
        <v>14474.667914135436</v>
      </c>
      <c r="D27" s="22">
        <v>8180.6877729082216</v>
      </c>
      <c r="E27" s="22">
        <v>15533.744361772424</v>
      </c>
      <c r="F27" s="22">
        <v>0</v>
      </c>
      <c r="G27" s="22">
        <v>17666.373937750457</v>
      </c>
      <c r="H27" s="22">
        <v>0</v>
      </c>
      <c r="I27" s="22">
        <v>679.75582903614099</v>
      </c>
      <c r="J27" s="22">
        <v>204056.4065665224</v>
      </c>
      <c r="K27" s="22">
        <v>10955.158553880819</v>
      </c>
      <c r="L27" s="22">
        <v>24031.827688612833</v>
      </c>
      <c r="M27" s="22">
        <v>65587.031249395048</v>
      </c>
      <c r="N27" s="22">
        <v>13391.428573317193</v>
      </c>
      <c r="O27" s="22">
        <v>1612.1716502874549</v>
      </c>
      <c r="P27" s="22">
        <v>9537.2894058242164</v>
      </c>
      <c r="Q27" s="22">
        <v>657.14071144961872</v>
      </c>
      <c r="R27" s="22">
        <v>15509.114230167368</v>
      </c>
      <c r="S27" s="22">
        <v>2968.8301440119758</v>
      </c>
      <c r="T27" s="22">
        <v>16989.907729310224</v>
      </c>
      <c r="U27" s="22">
        <v>19895.26671007396</v>
      </c>
      <c r="V27" s="22">
        <v>39276.08202024718</v>
      </c>
      <c r="W27" s="22">
        <v>1341.3995618512517</v>
      </c>
      <c r="X27" s="22">
        <v>3278.1928640247152</v>
      </c>
      <c r="Y27" s="22">
        <v>0</v>
      </c>
      <c r="Z27" s="22">
        <v>8615.1679623118325</v>
      </c>
      <c r="AA27" s="22">
        <v>0</v>
      </c>
      <c r="AB27" s="22">
        <v>70.886281715477651</v>
      </c>
      <c r="AC27" s="22">
        <v>115.22511735762457</v>
      </c>
      <c r="AD27" s="22">
        <v>340.65268076487922</v>
      </c>
      <c r="AE27" s="22">
        <v>642075.10842136061</v>
      </c>
      <c r="AF27" s="22">
        <v>90874.507368343387</v>
      </c>
      <c r="AG27" s="22">
        <v>3270.2948456098634</v>
      </c>
      <c r="AH27" s="22">
        <v>181.29921080834623</v>
      </c>
      <c r="AI27" s="22">
        <v>57257.725835723897</v>
      </c>
      <c r="AJ27" s="22">
        <v>320.45530952407415</v>
      </c>
      <c r="AK27" s="22">
        <v>92.945049900868653</v>
      </c>
      <c r="AL27" s="22">
        <v>4124.9231369461768</v>
      </c>
      <c r="AM27" s="22">
        <v>0</v>
      </c>
      <c r="AN27" s="22">
        <v>106250.91695263032</v>
      </c>
      <c r="AO27" s="22">
        <v>11628.855075492509</v>
      </c>
      <c r="AP27" s="22">
        <v>6317.9087958050386</v>
      </c>
      <c r="AQ27" s="22">
        <v>302599.52808652911</v>
      </c>
      <c r="AR27" s="22">
        <v>75411.592345639045</v>
      </c>
      <c r="AS27" s="22">
        <v>505.60101555843846</v>
      </c>
      <c r="AT27" s="22">
        <v>6694.9606558004025</v>
      </c>
      <c r="AU27" s="22">
        <v>2662.3143147697128</v>
      </c>
      <c r="AV27" s="22">
        <v>54314.991957812723</v>
      </c>
      <c r="AW27" s="22">
        <v>177.27710409407663</v>
      </c>
      <c r="AX27" s="22">
        <v>676860.36990338319</v>
      </c>
      <c r="AY27" s="22">
        <v>16176.363188159125</v>
      </c>
      <c r="AZ27" s="22">
        <v>88354.005269560759</v>
      </c>
      <c r="BA27" s="22">
        <v>44414.125442923891</v>
      </c>
      <c r="BB27" s="22">
        <v>0</v>
      </c>
      <c r="BC27" s="22">
        <v>1288454.3811978498</v>
      </c>
      <c r="BD27" s="22">
        <v>3985747.8847050359</v>
      </c>
    </row>
    <row r="28" spans="1:56" x14ac:dyDescent="0.3">
      <c r="A28" s="23" t="s">
        <v>24</v>
      </c>
      <c r="B28" s="22">
        <v>460.24651161284606</v>
      </c>
      <c r="C28" s="22">
        <v>4.7461631126460668</v>
      </c>
      <c r="D28" s="22">
        <v>474.88096568122728</v>
      </c>
      <c r="E28" s="22">
        <v>145.30011404468002</v>
      </c>
      <c r="F28" s="22">
        <v>0</v>
      </c>
      <c r="G28" s="22">
        <v>20.826479349868347</v>
      </c>
      <c r="H28" s="22">
        <v>1301.3996520447542</v>
      </c>
      <c r="I28" s="22">
        <v>448.34576837317866</v>
      </c>
      <c r="J28" s="22">
        <v>14418385.487107966</v>
      </c>
      <c r="K28" s="22">
        <v>217821.06091889535</v>
      </c>
      <c r="L28" s="22">
        <v>17.61524671594352</v>
      </c>
      <c r="M28" s="22">
        <v>0</v>
      </c>
      <c r="N28" s="22">
        <v>677.1264809672416</v>
      </c>
      <c r="O28" s="22">
        <v>22.916553801379607</v>
      </c>
      <c r="P28" s="22">
        <v>8.7734820520933999E-4</v>
      </c>
      <c r="Q28" s="22">
        <v>180.55285730789694</v>
      </c>
      <c r="R28" s="22">
        <v>127.48410796082885</v>
      </c>
      <c r="S28" s="22">
        <v>10663.061646044012</v>
      </c>
      <c r="T28" s="22">
        <v>1.9435439403088675E-5</v>
      </c>
      <c r="U28" s="22">
        <v>252.96493948852333</v>
      </c>
      <c r="V28" s="22">
        <v>18372.942692424105</v>
      </c>
      <c r="W28" s="22">
        <v>2756767.8200105331</v>
      </c>
      <c r="X28" s="22">
        <v>994.50474654639277</v>
      </c>
      <c r="Y28" s="22">
        <v>174.01636475801075</v>
      </c>
      <c r="Z28" s="22">
        <v>0</v>
      </c>
      <c r="AA28" s="22">
        <v>0</v>
      </c>
      <c r="AB28" s="22">
        <v>2.4124869000323104</v>
      </c>
      <c r="AC28" s="22">
        <v>4.8504421494890471</v>
      </c>
      <c r="AD28" s="22">
        <v>9.0653426241514758E-3</v>
      </c>
      <c r="AE28" s="22">
        <v>1512264.2565564788</v>
      </c>
      <c r="AF28" s="22">
        <v>0</v>
      </c>
      <c r="AG28" s="22">
        <v>25350.033464503016</v>
      </c>
      <c r="AH28" s="22">
        <v>0</v>
      </c>
      <c r="AI28" s="22">
        <v>876.80348194184046</v>
      </c>
      <c r="AJ28" s="22">
        <v>3.1606339367204699</v>
      </c>
      <c r="AK28" s="22">
        <v>0.17093537253749613</v>
      </c>
      <c r="AL28" s="22">
        <v>3535939.5866491823</v>
      </c>
      <c r="AM28" s="22">
        <v>124227.93405573246</v>
      </c>
      <c r="AN28" s="22">
        <v>48.044774634678426</v>
      </c>
      <c r="AO28" s="22">
        <v>6.8707399812322481E-3</v>
      </c>
      <c r="AP28" s="22">
        <v>655880.16446597606</v>
      </c>
      <c r="AQ28" s="22">
        <v>7.9520666182948068</v>
      </c>
      <c r="AR28" s="22">
        <v>64.048214787997068</v>
      </c>
      <c r="AS28" s="22">
        <v>651577.415863959</v>
      </c>
      <c r="AT28" s="22">
        <v>9.9083572823959187E-2</v>
      </c>
      <c r="AU28" s="22">
        <v>1.1355792525025183E-4</v>
      </c>
      <c r="AV28" s="22">
        <v>101.32251620877705</v>
      </c>
      <c r="AW28" s="22">
        <v>2.519311859542372</v>
      </c>
      <c r="AX28" s="22">
        <v>3038142.4288070453</v>
      </c>
      <c r="AY28" s="22">
        <v>7956.7320113256901</v>
      </c>
      <c r="AZ28" s="22">
        <v>4688.994564097542</v>
      </c>
      <c r="BA28" s="22">
        <v>280112.93972808425</v>
      </c>
      <c r="BB28" s="22">
        <v>128647.62584862302</v>
      </c>
      <c r="BC28" s="22">
        <v>52412.73580156239</v>
      </c>
      <c r="BD28" s="22">
        <v>27445625.548038594</v>
      </c>
    </row>
    <row r="29" spans="1:56" x14ac:dyDescent="0.3">
      <c r="A29" s="23" t="s">
        <v>25</v>
      </c>
      <c r="B29" s="22">
        <v>0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</row>
    <row r="30" spans="1:56" x14ac:dyDescent="0.3">
      <c r="A30" s="23" t="s">
        <v>26</v>
      </c>
      <c r="B30" s="22">
        <v>3.5715396204278823E-4</v>
      </c>
      <c r="C30" s="22">
        <v>5.625577441668651E-6</v>
      </c>
      <c r="D30" s="22">
        <v>3.8638217573496578E-5</v>
      </c>
      <c r="E30" s="22">
        <v>18.096893805911161</v>
      </c>
      <c r="F30" s="22">
        <v>0</v>
      </c>
      <c r="G30" s="22">
        <v>0.47297629111951223</v>
      </c>
      <c r="H30" s="22">
        <v>0</v>
      </c>
      <c r="I30" s="22">
        <v>1.6246546846057745E-2</v>
      </c>
      <c r="J30" s="22">
        <v>3.2577058898020476E-2</v>
      </c>
      <c r="K30" s="22">
        <v>7.2506143548673298E-4</v>
      </c>
      <c r="L30" s="22">
        <v>0</v>
      </c>
      <c r="M30" s="22">
        <v>0</v>
      </c>
      <c r="N30" s="22">
        <v>0</v>
      </c>
      <c r="O30" s="22">
        <v>0</v>
      </c>
      <c r="P30" s="22">
        <v>341.21436235950659</v>
      </c>
      <c r="Q30" s="22">
        <v>0</v>
      </c>
      <c r="R30" s="22">
        <v>2.064586148817135E-3</v>
      </c>
      <c r="S30" s="22">
        <v>1.5123767083269552E-3</v>
      </c>
      <c r="T30" s="22">
        <v>0</v>
      </c>
      <c r="U30" s="22">
        <v>0</v>
      </c>
      <c r="V30" s="22">
        <v>4.3515171927195747E-4</v>
      </c>
      <c r="W30" s="22">
        <v>0</v>
      </c>
      <c r="X30" s="22">
        <v>0</v>
      </c>
      <c r="Y30" s="22">
        <v>5.5584263934688939E-5</v>
      </c>
      <c r="Z30" s="22">
        <v>9.0690636630711297E-3</v>
      </c>
      <c r="AA30" s="22">
        <v>0</v>
      </c>
      <c r="AB30" s="22">
        <v>0</v>
      </c>
      <c r="AC30" s="22">
        <v>138.28944151882416</v>
      </c>
      <c r="AD30" s="22">
        <v>0</v>
      </c>
      <c r="AE30" s="22">
        <v>2.3612374427818385E-4</v>
      </c>
      <c r="AF30" s="22">
        <v>0</v>
      </c>
      <c r="AG30" s="22">
        <v>4.7094936205409402E-2</v>
      </c>
      <c r="AH30" s="22">
        <v>0</v>
      </c>
      <c r="AI30" s="22">
        <v>0.12912440958744772</v>
      </c>
      <c r="AJ30" s="22">
        <v>1.741646574087078E-5</v>
      </c>
      <c r="AK30" s="22">
        <v>0.15780571829749487</v>
      </c>
      <c r="AL30" s="22">
        <v>9.6521829856066344E-5</v>
      </c>
      <c r="AM30" s="22">
        <v>0</v>
      </c>
      <c r="AN30" s="22">
        <v>0.31644794226554424</v>
      </c>
      <c r="AO30" s="22">
        <v>0</v>
      </c>
      <c r="AP30" s="22">
        <v>2.087778766345018E-3</v>
      </c>
      <c r="AQ30" s="22">
        <v>0</v>
      </c>
      <c r="AR30" s="22">
        <v>2888.1091036026914</v>
      </c>
      <c r="AS30" s="22">
        <v>1.4113994149367274E-4</v>
      </c>
      <c r="AT30" s="22">
        <v>9.4408588625820258</v>
      </c>
      <c r="AU30" s="22">
        <v>0</v>
      </c>
      <c r="AV30" s="22">
        <v>2.9379680353614707E-3</v>
      </c>
      <c r="AW30" s="22">
        <v>0.55076321979765419</v>
      </c>
      <c r="AX30" s="22">
        <v>0</v>
      </c>
      <c r="AY30" s="22">
        <v>597.42703308984267</v>
      </c>
      <c r="AZ30" s="22">
        <v>6.4245749616711027E-3</v>
      </c>
      <c r="BA30" s="22">
        <v>16.503332294412967</v>
      </c>
      <c r="BB30" s="22">
        <v>0</v>
      </c>
      <c r="BC30" s="22">
        <v>1284.0991708618644</v>
      </c>
      <c r="BD30" s="22">
        <v>5294.9294372840932</v>
      </c>
    </row>
    <row r="31" spans="1:56" x14ac:dyDescent="0.3">
      <c r="A31" s="23" t="s">
        <v>27</v>
      </c>
      <c r="B31" s="22">
        <v>13.945323639549734</v>
      </c>
      <c r="C31" s="22">
        <v>3.1889068244190966E-2</v>
      </c>
      <c r="D31" s="22">
        <v>1244.4071497954055</v>
      </c>
      <c r="E31" s="22">
        <v>0.81465863308650077</v>
      </c>
      <c r="F31" s="22">
        <v>0</v>
      </c>
      <c r="G31" s="22">
        <v>0.11895482899011454</v>
      </c>
      <c r="H31" s="22">
        <v>1.1822026110534834E-2</v>
      </c>
      <c r="I31" s="22">
        <v>402.92829641602265</v>
      </c>
      <c r="J31" s="22">
        <v>16549.775167959906</v>
      </c>
      <c r="K31" s="22">
        <v>1224.6312765516152</v>
      </c>
      <c r="L31" s="22">
        <v>0</v>
      </c>
      <c r="M31" s="22">
        <v>0</v>
      </c>
      <c r="N31" s="22">
        <v>0.1890697814976651</v>
      </c>
      <c r="O31" s="22">
        <v>0.16523155021445782</v>
      </c>
      <c r="P31" s="22">
        <v>299.36373929769303</v>
      </c>
      <c r="Q31" s="22">
        <v>11.337579065438355</v>
      </c>
      <c r="R31" s="22">
        <v>2.1676819270999039</v>
      </c>
      <c r="S31" s="22">
        <v>52829.620113019206</v>
      </c>
      <c r="T31" s="22">
        <v>1.0509127631015619E-4</v>
      </c>
      <c r="U31" s="22">
        <v>3.6313890868093598E-2</v>
      </c>
      <c r="V31" s="22">
        <v>1666.2501590362149</v>
      </c>
      <c r="W31" s="22">
        <v>1.5629961595079065</v>
      </c>
      <c r="X31" s="22">
        <v>8.5693013625262118E-2</v>
      </c>
      <c r="Y31" s="22">
        <v>15407.832173053974</v>
      </c>
      <c r="Z31" s="22">
        <v>59.484763561820436</v>
      </c>
      <c r="AA31" s="22">
        <v>0</v>
      </c>
      <c r="AB31" s="22">
        <v>6.4435220747479311</v>
      </c>
      <c r="AC31" s="22">
        <v>0</v>
      </c>
      <c r="AD31" s="22">
        <v>4.9018105883911131E-2</v>
      </c>
      <c r="AE31" s="22">
        <v>49152.191188717159</v>
      </c>
      <c r="AF31" s="22">
        <v>0</v>
      </c>
      <c r="AG31" s="22">
        <v>37.985517604045086</v>
      </c>
      <c r="AH31" s="22">
        <v>0</v>
      </c>
      <c r="AI31" s="22">
        <v>13.318069892720125</v>
      </c>
      <c r="AJ31" s="22">
        <v>1.9437897542240165E-2</v>
      </c>
      <c r="AK31" s="22">
        <v>69.817532434794941</v>
      </c>
      <c r="AL31" s="22">
        <v>115.6919517177032</v>
      </c>
      <c r="AM31" s="22">
        <v>1829.6305613716993</v>
      </c>
      <c r="AN31" s="22">
        <v>6831.3406561492984</v>
      </c>
      <c r="AO31" s="22">
        <v>6.1326724711408112E-2</v>
      </c>
      <c r="AP31" s="22">
        <v>24.148790226525456</v>
      </c>
      <c r="AQ31" s="22">
        <v>4.5347247785356731E-2</v>
      </c>
      <c r="AR31" s="22">
        <v>5006.1522471913249</v>
      </c>
      <c r="AS31" s="22">
        <v>11.094183872165678</v>
      </c>
      <c r="AT31" s="22">
        <v>4.5650586176704595E-2</v>
      </c>
      <c r="AU31" s="22">
        <v>62.181160606652369</v>
      </c>
      <c r="AV31" s="22">
        <v>106.98383264277633</v>
      </c>
      <c r="AW31" s="22">
        <v>0.31166679024212829</v>
      </c>
      <c r="AX31" s="22">
        <v>11.652351576091496</v>
      </c>
      <c r="AY31" s="22">
        <v>137.19068804423952</v>
      </c>
      <c r="AZ31" s="22">
        <v>11.390083904336796</v>
      </c>
      <c r="BA31" s="22">
        <v>1296.642772045609</v>
      </c>
      <c r="BB31" s="22">
        <v>1.666258333659828</v>
      </c>
      <c r="BC31" s="22">
        <v>49391.483877878556</v>
      </c>
      <c r="BD31" s="22">
        <v>203832.29785100382</v>
      </c>
    </row>
    <row r="32" spans="1:56" x14ac:dyDescent="0.3">
      <c r="A32" s="23" t="s">
        <v>28</v>
      </c>
      <c r="B32" s="22">
        <v>103.70379729168482</v>
      </c>
      <c r="C32" s="22">
        <v>2215.5844650734448</v>
      </c>
      <c r="D32" s="22">
        <v>90814.365817704995</v>
      </c>
      <c r="E32" s="22">
        <v>0</v>
      </c>
      <c r="F32" s="22">
        <v>0</v>
      </c>
      <c r="G32" s="22">
        <v>7228.3615210963271</v>
      </c>
      <c r="H32" s="22">
        <v>0</v>
      </c>
      <c r="I32" s="22">
        <v>43.349097317166255</v>
      </c>
      <c r="J32" s="22">
        <v>137.93170028361496</v>
      </c>
      <c r="K32" s="22">
        <v>0</v>
      </c>
      <c r="L32" s="22">
        <v>0</v>
      </c>
      <c r="M32" s="22">
        <v>0</v>
      </c>
      <c r="N32" s="22">
        <v>77.407074104522749</v>
      </c>
      <c r="O32" s="22">
        <v>0</v>
      </c>
      <c r="P32" s="22">
        <v>0</v>
      </c>
      <c r="Q32" s="22">
        <v>0</v>
      </c>
      <c r="R32" s="22">
        <v>4324.516199971722</v>
      </c>
      <c r="S32" s="22">
        <v>63241.159884495944</v>
      </c>
      <c r="T32" s="22">
        <v>35.636072765214614</v>
      </c>
      <c r="U32" s="22">
        <v>4.544266620086554</v>
      </c>
      <c r="V32" s="22">
        <v>109.28622432569998</v>
      </c>
      <c r="W32" s="22">
        <v>12.039782714427274</v>
      </c>
      <c r="X32" s="22">
        <v>94.485757236044833</v>
      </c>
      <c r="Y32" s="22">
        <v>1771.8172076366066</v>
      </c>
      <c r="Z32" s="22">
        <v>0</v>
      </c>
      <c r="AA32" s="22">
        <v>0</v>
      </c>
      <c r="AB32" s="22">
        <v>0</v>
      </c>
      <c r="AC32" s="22">
        <v>26.844042555817342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17802.688410652016</v>
      </c>
      <c r="AJ32" s="22">
        <v>0</v>
      </c>
      <c r="AK32" s="22">
        <v>0</v>
      </c>
      <c r="AL32" s="22">
        <v>0</v>
      </c>
      <c r="AM32" s="22">
        <v>0</v>
      </c>
      <c r="AN32" s="22">
        <v>19.664979269358817</v>
      </c>
      <c r="AO32" s="22">
        <v>55.196479637647478</v>
      </c>
      <c r="AP32" s="22">
        <v>0</v>
      </c>
      <c r="AQ32" s="22">
        <v>0</v>
      </c>
      <c r="AR32" s="22">
        <v>0</v>
      </c>
      <c r="AS32" s="22">
        <v>24.776897534897127</v>
      </c>
      <c r="AT32" s="22">
        <v>0</v>
      </c>
      <c r="AU32" s="22">
        <v>0</v>
      </c>
      <c r="AV32" s="22">
        <v>8.8495464145743163</v>
      </c>
      <c r="AW32" s="22">
        <v>0.45038124644581001</v>
      </c>
      <c r="AX32" s="22">
        <v>0</v>
      </c>
      <c r="AY32" s="22">
        <v>0</v>
      </c>
      <c r="AZ32" s="22">
        <v>329.37700964622616</v>
      </c>
      <c r="BA32" s="22">
        <v>0</v>
      </c>
      <c r="BB32" s="22">
        <v>0</v>
      </c>
      <c r="BC32" s="22">
        <v>4832.4167263304053</v>
      </c>
      <c r="BD32" s="22">
        <v>193314.45334192493</v>
      </c>
    </row>
    <row r="33" spans="1:56" x14ac:dyDescent="0.3">
      <c r="A33" s="23" t="s">
        <v>29</v>
      </c>
      <c r="B33" s="22">
        <v>0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1827.6187319769558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6550.374266356087</v>
      </c>
      <c r="AT33" s="22">
        <v>0</v>
      </c>
      <c r="AU33" s="22">
        <v>0</v>
      </c>
      <c r="AV33" s="22">
        <v>0</v>
      </c>
      <c r="AW33" s="22">
        <v>0</v>
      </c>
      <c r="AX33" s="22">
        <v>1285.6846822511804</v>
      </c>
      <c r="AY33" s="22">
        <v>0</v>
      </c>
      <c r="AZ33" s="22">
        <v>0</v>
      </c>
      <c r="BA33" s="22">
        <v>0</v>
      </c>
      <c r="BB33" s="22">
        <v>9504.1052492532781</v>
      </c>
      <c r="BC33" s="22">
        <v>0</v>
      </c>
      <c r="BD33" s="22">
        <v>19167.7829298375</v>
      </c>
    </row>
    <row r="34" spans="1:56" x14ac:dyDescent="0.3">
      <c r="A34" s="23" t="s">
        <v>30</v>
      </c>
      <c r="B34" s="22">
        <v>4.6105799883397474</v>
      </c>
      <c r="C34" s="22">
        <v>0.28435007676305263</v>
      </c>
      <c r="D34" s="22">
        <v>1.0870123541085951E-3</v>
      </c>
      <c r="E34" s="22">
        <v>5.3213900202292545E-3</v>
      </c>
      <c r="F34" s="22">
        <v>0</v>
      </c>
      <c r="G34" s="22">
        <v>8.2481179501631163E-4</v>
      </c>
      <c r="H34" s="22">
        <v>2.9066274987965252E-5</v>
      </c>
      <c r="I34" s="22">
        <v>0.99584504612670066</v>
      </c>
      <c r="J34" s="22">
        <v>139.39022485067267</v>
      </c>
      <c r="K34" s="22">
        <v>8.481754808228855</v>
      </c>
      <c r="L34" s="22">
        <v>0</v>
      </c>
      <c r="M34" s="22">
        <v>0</v>
      </c>
      <c r="N34" s="22">
        <v>9.2293717161727473E-4</v>
      </c>
      <c r="O34" s="22">
        <v>9.4047206036814671E-4</v>
      </c>
      <c r="P34" s="22">
        <v>1.1663845503984624E-5</v>
      </c>
      <c r="Q34" s="22">
        <v>1.6091506855331489E-3</v>
      </c>
      <c r="R34" s="22">
        <v>5.6618049013828402E-3</v>
      </c>
      <c r="S34" s="22">
        <v>36.327554822397317</v>
      </c>
      <c r="T34" s="22">
        <v>2.5838311533969741E-7</v>
      </c>
      <c r="U34" s="22">
        <v>1.9059655866825151E-4</v>
      </c>
      <c r="V34" s="22">
        <v>5.4096414944024556</v>
      </c>
      <c r="W34" s="22">
        <v>1.0396479404557606E-2</v>
      </c>
      <c r="X34" s="22">
        <v>5.5609121806263705E-4</v>
      </c>
      <c r="Y34" s="22">
        <v>19.506759605385867</v>
      </c>
      <c r="Z34" s="22">
        <v>0.38077121182882034</v>
      </c>
      <c r="AA34" s="22">
        <v>0</v>
      </c>
      <c r="AB34" s="22">
        <v>2.9290203439699333E-4</v>
      </c>
      <c r="AC34" s="22">
        <v>1.9198813549534414E-4</v>
      </c>
      <c r="AD34" s="22">
        <v>1.2051857538542523E-4</v>
      </c>
      <c r="AE34" s="22">
        <v>2.9759501122173741E-2</v>
      </c>
      <c r="AF34" s="22">
        <v>0</v>
      </c>
      <c r="AG34" s="22">
        <v>0.11997875875016832</v>
      </c>
      <c r="AH34" s="22">
        <v>0</v>
      </c>
      <c r="AI34" s="22">
        <v>0.165820293773109</v>
      </c>
      <c r="AJ34" s="22">
        <v>1.2387571682372623E-4</v>
      </c>
      <c r="AK34" s="22">
        <v>7.0559406192841615E-6</v>
      </c>
      <c r="AL34" s="22">
        <v>0.23839628640302368</v>
      </c>
      <c r="AM34" s="22">
        <v>3.4528175086374187E-2</v>
      </c>
      <c r="AN34" s="22">
        <v>12.571935767608435</v>
      </c>
      <c r="AO34" s="22">
        <v>1.2126157538208519E-4</v>
      </c>
      <c r="AP34" s="22">
        <v>814.40274545629939</v>
      </c>
      <c r="AQ34" s="22">
        <v>3.1475531432572848E-4</v>
      </c>
      <c r="AR34" s="22">
        <v>4.5800255071982111E-3</v>
      </c>
      <c r="AS34" s="22">
        <v>7.6541951615912693E-2</v>
      </c>
      <c r="AT34" s="22">
        <v>1.3976227727580877E-6</v>
      </c>
      <c r="AU34" s="22">
        <v>3.3717650065420489E-5</v>
      </c>
      <c r="AV34" s="22">
        <v>3.3078065310946261E-3</v>
      </c>
      <c r="AW34" s="22">
        <v>0.36214940614537111</v>
      </c>
      <c r="AX34" s="22">
        <v>8.0604092926125082E-2</v>
      </c>
      <c r="AY34" s="22">
        <v>6.9490152317914769E-3</v>
      </c>
      <c r="AZ34" s="22">
        <v>6.8816902315780373E-2</v>
      </c>
      <c r="BA34" s="22">
        <v>5.8979127003064136</v>
      </c>
      <c r="BB34" s="22">
        <v>1.1520312071212837E-2</v>
      </c>
      <c r="BC34" s="22">
        <v>107.1086690428408</v>
      </c>
      <c r="BD34" s="22">
        <v>1156.6004566059182</v>
      </c>
    </row>
    <row r="35" spans="1:56" x14ac:dyDescent="0.3">
      <c r="A35" s="25" t="s">
        <v>31</v>
      </c>
      <c r="B35" s="22">
        <v>16.043534512730456</v>
      </c>
      <c r="C35" s="22">
        <v>0.23561776396668316</v>
      </c>
      <c r="D35" s="22">
        <v>1.6416115370706521</v>
      </c>
      <c r="E35" s="22">
        <v>61.314791003019621</v>
      </c>
      <c r="F35" s="22">
        <v>0</v>
      </c>
      <c r="G35" s="22">
        <v>1.8740532344743625E-5</v>
      </c>
      <c r="H35" s="22">
        <v>1.163048389996961E-3</v>
      </c>
      <c r="I35" s="22">
        <v>718.51713918422547</v>
      </c>
      <c r="J35" s="22">
        <v>36120.033054349966</v>
      </c>
      <c r="K35" s="22">
        <v>30.698979106810452</v>
      </c>
      <c r="L35" s="22">
        <v>0</v>
      </c>
      <c r="M35" s="22">
        <v>0</v>
      </c>
      <c r="N35" s="22">
        <v>9.2733494021774044E-3</v>
      </c>
      <c r="O35" s="22">
        <v>1.3403988925683185E-3</v>
      </c>
      <c r="P35" s="22">
        <v>4.6671328679713476E-4</v>
      </c>
      <c r="Q35" s="22">
        <v>3.0568632945550983E-2</v>
      </c>
      <c r="R35" s="22">
        <v>86.459471283538292</v>
      </c>
      <c r="S35" s="22">
        <v>14775.412781671432</v>
      </c>
      <c r="T35" s="22">
        <v>1.0338857195242932E-5</v>
      </c>
      <c r="U35" s="22">
        <v>1.5837308255968532E-3</v>
      </c>
      <c r="V35" s="22">
        <v>18.340158008869874</v>
      </c>
      <c r="W35" s="22">
        <v>9.9267492345380542E-3</v>
      </c>
      <c r="X35" s="22">
        <v>8.4948856741567805E-4</v>
      </c>
      <c r="Y35" s="22">
        <v>2256.6955448239787</v>
      </c>
      <c r="Z35" s="22">
        <v>495.12507578509587</v>
      </c>
      <c r="AA35" s="22">
        <v>0</v>
      </c>
      <c r="AB35" s="22">
        <v>7.9227676996226036E-3</v>
      </c>
      <c r="AC35" s="22">
        <v>0</v>
      </c>
      <c r="AD35" s="22">
        <v>4.8223907303148565E-3</v>
      </c>
      <c r="AE35" s="22">
        <v>129.69709554635318</v>
      </c>
      <c r="AF35" s="22">
        <v>0</v>
      </c>
      <c r="AG35" s="22">
        <v>0</v>
      </c>
      <c r="AH35" s="22">
        <v>0</v>
      </c>
      <c r="AI35" s="22">
        <v>13.512484537341285</v>
      </c>
      <c r="AJ35" s="22">
        <v>0.7281276289365598</v>
      </c>
      <c r="AK35" s="22">
        <v>1.1640603145209685E-5</v>
      </c>
      <c r="AL35" s="22">
        <v>9.3226772736967316</v>
      </c>
      <c r="AM35" s="22">
        <v>11947.61519867493</v>
      </c>
      <c r="AN35" s="22">
        <v>0.12910043588342515</v>
      </c>
      <c r="AO35" s="22">
        <v>7.219673464373624E-3</v>
      </c>
      <c r="AP35" s="22">
        <v>87.951896361712457</v>
      </c>
      <c r="AQ35" s="22">
        <v>0</v>
      </c>
      <c r="AR35" s="22">
        <v>8.2068153303795049E-2</v>
      </c>
      <c r="AS35" s="22">
        <v>13.639649490655724</v>
      </c>
      <c r="AT35" s="22">
        <v>0.2521324880130012</v>
      </c>
      <c r="AU35" s="22">
        <v>3.8978503704147245E-3</v>
      </c>
      <c r="AV35" s="22">
        <v>122.82026057958826</v>
      </c>
      <c r="AW35" s="22">
        <v>0.11056565561479718</v>
      </c>
      <c r="AX35" s="22">
        <v>6.0335080012996001E-3</v>
      </c>
      <c r="AY35" s="22">
        <v>0</v>
      </c>
      <c r="AZ35" s="22">
        <v>268.56942713028008</v>
      </c>
      <c r="BA35" s="22">
        <v>689790.81604899012</v>
      </c>
      <c r="BB35" s="22">
        <v>9.1088170260196803E-4</v>
      </c>
      <c r="BC35" s="22">
        <v>9253.0414249646674</v>
      </c>
      <c r="BD35" s="22">
        <v>766218.89193684526</v>
      </c>
    </row>
    <row r="36" spans="1:56" x14ac:dyDescent="0.3">
      <c r="A36" s="23" t="s">
        <v>32</v>
      </c>
      <c r="B36" s="22">
        <v>0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</row>
    <row r="37" spans="1:56" x14ac:dyDescent="0.3">
      <c r="A37" s="23" t="s">
        <v>33</v>
      </c>
      <c r="B37" s="22">
        <v>10215.091171013806</v>
      </c>
      <c r="C37" s="22">
        <v>66209.197458656301</v>
      </c>
      <c r="D37" s="22">
        <v>288699.8825160815</v>
      </c>
      <c r="E37" s="22">
        <v>4578.8546866623929</v>
      </c>
      <c r="F37" s="22">
        <v>106.23225376606578</v>
      </c>
      <c r="G37" s="22">
        <v>84912.915237625246</v>
      </c>
      <c r="H37" s="22">
        <v>0.43951977314340962</v>
      </c>
      <c r="I37" s="22">
        <v>15075.376131776939</v>
      </c>
      <c r="J37" s="22">
        <v>923993.06742851145</v>
      </c>
      <c r="K37" s="22">
        <v>61795.190206502135</v>
      </c>
      <c r="L37" s="22">
        <v>2150.055848111353</v>
      </c>
      <c r="M37" s="22">
        <v>256876.64097691831</v>
      </c>
      <c r="N37" s="22">
        <v>80836.672872235882</v>
      </c>
      <c r="O37" s="22">
        <v>122377.07170891577</v>
      </c>
      <c r="P37" s="22">
        <v>36867.893214633914</v>
      </c>
      <c r="Q37" s="22">
        <v>2900.6474097500645</v>
      </c>
      <c r="R37" s="22">
        <v>160832.05084748691</v>
      </c>
      <c r="S37" s="22">
        <v>10769973.394665243</v>
      </c>
      <c r="T37" s="22">
        <v>471491.87220554956</v>
      </c>
      <c r="U37" s="22">
        <v>118161.81863138205</v>
      </c>
      <c r="V37" s="22">
        <v>2100.1984638719728</v>
      </c>
      <c r="W37" s="22">
        <v>20204.814228390318</v>
      </c>
      <c r="X37" s="22">
        <v>19188.367659250358</v>
      </c>
      <c r="Y37" s="22">
        <v>537779.82662860758</v>
      </c>
      <c r="Z37" s="22">
        <v>11156.369682088774</v>
      </c>
      <c r="AA37" s="22">
        <v>0</v>
      </c>
      <c r="AB37" s="22">
        <v>5081.9159056450635</v>
      </c>
      <c r="AC37" s="22">
        <v>12529.674924564046</v>
      </c>
      <c r="AD37" s="22">
        <v>51036.343439114469</v>
      </c>
      <c r="AE37" s="22">
        <v>4977.5261240676209</v>
      </c>
      <c r="AF37" s="22">
        <v>174585.12874146336</v>
      </c>
      <c r="AG37" s="22">
        <v>5413.7334671231356</v>
      </c>
      <c r="AH37" s="22">
        <v>0</v>
      </c>
      <c r="AI37" s="22">
        <v>0</v>
      </c>
      <c r="AJ37" s="22">
        <v>11.727721312243313</v>
      </c>
      <c r="AK37" s="22">
        <v>214.91783370807227</v>
      </c>
      <c r="AL37" s="22">
        <v>32159.346171095029</v>
      </c>
      <c r="AM37" s="22">
        <v>484.55829231484807</v>
      </c>
      <c r="AN37" s="22">
        <v>288904.67216901056</v>
      </c>
      <c r="AO37" s="22">
        <v>32429.383980540402</v>
      </c>
      <c r="AP37" s="22">
        <v>4229.0117266308835</v>
      </c>
      <c r="AQ37" s="22">
        <v>648684.62849768566</v>
      </c>
      <c r="AR37" s="22">
        <v>26380.507242333853</v>
      </c>
      <c r="AS37" s="22">
        <v>6088.170079154128</v>
      </c>
      <c r="AT37" s="22">
        <v>22910.359924417182</v>
      </c>
      <c r="AU37" s="22">
        <v>5115.07671633464</v>
      </c>
      <c r="AV37" s="22">
        <v>423078.79475662694</v>
      </c>
      <c r="AW37" s="22">
        <v>1605.069230235234</v>
      </c>
      <c r="AX37" s="22">
        <v>10563.552570805468</v>
      </c>
      <c r="AY37" s="22">
        <v>38331.425576708447</v>
      </c>
      <c r="AZ37" s="22">
        <v>4010855.0536186658</v>
      </c>
      <c r="BA37" s="22">
        <v>137423.1351475773</v>
      </c>
      <c r="BB37" s="22">
        <v>666.48156545420011</v>
      </c>
      <c r="BC37" s="22">
        <v>648644.6341168267</v>
      </c>
      <c r="BD37" s="22">
        <v>20660888.771192223</v>
      </c>
    </row>
    <row r="38" spans="1:56" x14ac:dyDescent="0.3">
      <c r="A38" s="23" t="s">
        <v>34</v>
      </c>
      <c r="B38" s="22">
        <v>5261.5527446366341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20.41624827114989</v>
      </c>
      <c r="J38" s="22">
        <v>0</v>
      </c>
      <c r="K38" s="22">
        <v>34.661269178175282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4.1817130187247411</v>
      </c>
      <c r="T38" s="22">
        <v>0</v>
      </c>
      <c r="U38" s="22">
        <v>0</v>
      </c>
      <c r="V38" s="22">
        <v>0</v>
      </c>
      <c r="W38" s="22">
        <v>0</v>
      </c>
      <c r="X38" s="22">
        <v>6.7726888044523763</v>
      </c>
      <c r="Y38" s="22">
        <v>0</v>
      </c>
      <c r="Z38" s="22">
        <v>56.144724741874981</v>
      </c>
      <c r="AA38" s="22">
        <v>10.005231009605334</v>
      </c>
      <c r="AB38" s="22">
        <v>0</v>
      </c>
      <c r="AC38" s="22">
        <v>0</v>
      </c>
      <c r="AD38" s="22">
        <v>0</v>
      </c>
      <c r="AE38" s="22">
        <v>22.316799503653478</v>
      </c>
      <c r="AF38" s="22">
        <v>0</v>
      </c>
      <c r="AG38" s="22">
        <v>0</v>
      </c>
      <c r="AH38" s="22">
        <v>0</v>
      </c>
      <c r="AI38" s="22">
        <v>48.563747687850459</v>
      </c>
      <c r="AJ38" s="22">
        <v>0</v>
      </c>
      <c r="AK38" s="22">
        <v>0</v>
      </c>
      <c r="AL38" s="22">
        <v>5.7143658288653061</v>
      </c>
      <c r="AM38" s="22">
        <v>78.074681175687346</v>
      </c>
      <c r="AN38" s="22">
        <v>0</v>
      </c>
      <c r="AO38" s="22">
        <v>0</v>
      </c>
      <c r="AP38" s="22">
        <v>0</v>
      </c>
      <c r="AQ38" s="22">
        <v>1.0068414410180173</v>
      </c>
      <c r="AR38" s="22">
        <v>0</v>
      </c>
      <c r="AS38" s="22">
        <v>182.63889551923376</v>
      </c>
      <c r="AT38" s="22">
        <v>0</v>
      </c>
      <c r="AU38" s="22">
        <v>0</v>
      </c>
      <c r="AV38" s="22">
        <v>20.992955222819386</v>
      </c>
      <c r="AW38" s="22">
        <v>0</v>
      </c>
      <c r="AX38" s="22">
        <v>583.39679505879906</v>
      </c>
      <c r="AY38" s="22">
        <v>0</v>
      </c>
      <c r="AZ38" s="22">
        <v>0.95690328756829401</v>
      </c>
      <c r="BA38" s="22">
        <v>482.7224696115793</v>
      </c>
      <c r="BB38" s="22">
        <v>0</v>
      </c>
      <c r="BC38" s="22">
        <v>17097.022097179844</v>
      </c>
      <c r="BD38" s="22">
        <v>23917.141171177536</v>
      </c>
    </row>
    <row r="39" spans="1:56" x14ac:dyDescent="0.3">
      <c r="A39" s="23" t="s">
        <v>35</v>
      </c>
      <c r="B39" s="22">
        <v>88.245071738877428</v>
      </c>
      <c r="C39" s="22">
        <v>0.1641322267452775</v>
      </c>
      <c r="D39" s="22">
        <v>0.36376434614033587</v>
      </c>
      <c r="E39" s="22">
        <v>4.2794508691016029</v>
      </c>
      <c r="F39" s="22">
        <v>0</v>
      </c>
      <c r="G39" s="22">
        <v>0.73459094664760249</v>
      </c>
      <c r="H39" s="22">
        <v>0</v>
      </c>
      <c r="I39" s="22">
        <v>3.8336786659988582</v>
      </c>
      <c r="J39" s="22">
        <v>100038.91162763124</v>
      </c>
      <c r="K39" s="22">
        <v>7549.3030304224485</v>
      </c>
      <c r="L39" s="22">
        <v>0</v>
      </c>
      <c r="M39" s="22">
        <v>533.8090644774295</v>
      </c>
      <c r="N39" s="22">
        <v>0.68709444061089386</v>
      </c>
      <c r="O39" s="22">
        <v>0.80822448011437487</v>
      </c>
      <c r="P39" s="22">
        <v>25.829947301773167</v>
      </c>
      <c r="Q39" s="22">
        <v>10.693445714198104</v>
      </c>
      <c r="R39" s="22">
        <v>3.1599691585711942</v>
      </c>
      <c r="S39" s="22">
        <v>254.85926085064423</v>
      </c>
      <c r="T39" s="22">
        <v>1.3706486377249691</v>
      </c>
      <c r="U39" s="22">
        <v>10.082241148600534</v>
      </c>
      <c r="V39" s="22">
        <v>57.868954810652944</v>
      </c>
      <c r="W39" s="22">
        <v>9.0434630226650423</v>
      </c>
      <c r="X39" s="22">
        <v>0.47662687606308729</v>
      </c>
      <c r="Y39" s="22">
        <v>3.78347354802986</v>
      </c>
      <c r="Z39" s="22">
        <v>345.81166256792426</v>
      </c>
      <c r="AA39" s="22">
        <v>125.6146891649246</v>
      </c>
      <c r="AB39" s="22">
        <v>8.4567982193080732E-2</v>
      </c>
      <c r="AC39" s="22">
        <v>0.17108493747763676</v>
      </c>
      <c r="AD39" s="22">
        <v>0</v>
      </c>
      <c r="AE39" s="22">
        <v>24.742515842880568</v>
      </c>
      <c r="AF39" s="22">
        <v>0</v>
      </c>
      <c r="AG39" s="22">
        <v>27.063795292708146</v>
      </c>
      <c r="AH39" s="22">
        <v>0</v>
      </c>
      <c r="AI39" s="22">
        <v>7.1481003519552742</v>
      </c>
      <c r="AJ39" s="22">
        <v>0.10143235333275813</v>
      </c>
      <c r="AK39" s="22">
        <v>0</v>
      </c>
      <c r="AL39" s="22">
        <v>94.637801462627408</v>
      </c>
      <c r="AM39" s="22">
        <v>29.693836381496265</v>
      </c>
      <c r="AN39" s="22">
        <v>580.00282842211141</v>
      </c>
      <c r="AO39" s="22">
        <v>0</v>
      </c>
      <c r="AP39" s="22">
        <v>108.66651621239579</v>
      </c>
      <c r="AQ39" s="22">
        <v>0.28048552653128433</v>
      </c>
      <c r="AR39" s="22">
        <v>2.2536689027983328</v>
      </c>
      <c r="AS39" s="22">
        <v>67.954144895651297</v>
      </c>
      <c r="AT39" s="22">
        <v>1.9368734229186895E-5</v>
      </c>
      <c r="AU39" s="22">
        <v>0</v>
      </c>
      <c r="AV39" s="22">
        <v>1.88034484011892</v>
      </c>
      <c r="AW39" s="22">
        <v>4.8852248894511137</v>
      </c>
      <c r="AX39" s="22">
        <v>71.693747752337472</v>
      </c>
      <c r="AY39" s="22">
        <v>6.1938675169278978</v>
      </c>
      <c r="AZ39" s="22">
        <v>402.94227632753058</v>
      </c>
      <c r="BA39" s="22">
        <v>367.63658535697488</v>
      </c>
      <c r="BB39" s="22">
        <v>10.245722961173664</v>
      </c>
      <c r="BC39" s="22">
        <v>11400.918786569659</v>
      </c>
      <c r="BD39" s="22">
        <v>122278.93146719417</v>
      </c>
    </row>
    <row r="40" spans="1:56" x14ac:dyDescent="0.3">
      <c r="A40" s="23" t="s">
        <v>361</v>
      </c>
      <c r="B40" s="22">
        <v>237243.7335397008</v>
      </c>
      <c r="C40" s="22">
        <v>75365.505468931529</v>
      </c>
      <c r="D40" s="22">
        <v>47904.765703842189</v>
      </c>
      <c r="E40" s="22">
        <v>149.83005362765414</v>
      </c>
      <c r="F40" s="22">
        <v>0</v>
      </c>
      <c r="G40" s="22">
        <v>4838.5872433923369</v>
      </c>
      <c r="H40" s="22">
        <v>18406.184865283547</v>
      </c>
      <c r="I40" s="22">
        <v>782436.0318511998</v>
      </c>
      <c r="J40" s="22">
        <v>36955121.888357796</v>
      </c>
      <c r="K40" s="22">
        <v>514621.23415899178</v>
      </c>
      <c r="L40" s="22">
        <v>4504.8058387566189</v>
      </c>
      <c r="M40" s="22">
        <v>19297.374673103928</v>
      </c>
      <c r="N40" s="22">
        <v>1301109.2426928801</v>
      </c>
      <c r="O40" s="22">
        <v>478.63835506089669</v>
      </c>
      <c r="P40" s="22">
        <v>4827.1317517445605</v>
      </c>
      <c r="Q40" s="22">
        <v>609.73535259305095</v>
      </c>
      <c r="R40" s="22">
        <v>114014.39125550819</v>
      </c>
      <c r="S40" s="22">
        <v>4097036.4682770311</v>
      </c>
      <c r="T40" s="22">
        <v>3583.7559900755441</v>
      </c>
      <c r="U40" s="22">
        <v>7905.7931828298742</v>
      </c>
      <c r="V40" s="22">
        <v>2251710.577696051</v>
      </c>
      <c r="W40" s="22">
        <v>43909.741206596591</v>
      </c>
      <c r="X40" s="22">
        <v>0</v>
      </c>
      <c r="Y40" s="22">
        <v>551261.56449307641</v>
      </c>
      <c r="Z40" s="22">
        <v>13818501.045059783</v>
      </c>
      <c r="AA40" s="22">
        <v>0</v>
      </c>
      <c r="AB40" s="22">
        <v>0</v>
      </c>
      <c r="AC40" s="22">
        <v>34.619000529730052</v>
      </c>
      <c r="AD40" s="22">
        <v>18369.116266094661</v>
      </c>
      <c r="AE40" s="22">
        <v>7482830.2203175174</v>
      </c>
      <c r="AF40" s="22">
        <v>7760.0369254178131</v>
      </c>
      <c r="AG40" s="22">
        <v>1375703.6406046096</v>
      </c>
      <c r="AH40" s="22">
        <v>4749.3736286783969</v>
      </c>
      <c r="AI40" s="22">
        <v>2056752.1516979695</v>
      </c>
      <c r="AJ40" s="22">
        <v>1381.5574287755765</v>
      </c>
      <c r="AK40" s="22">
        <v>7.2268297197943161</v>
      </c>
      <c r="AL40" s="22">
        <v>0</v>
      </c>
      <c r="AM40" s="22">
        <v>2940.7677693478154</v>
      </c>
      <c r="AN40" s="22">
        <v>80666.60011275312</v>
      </c>
      <c r="AO40" s="22">
        <v>73736.809781464894</v>
      </c>
      <c r="AP40" s="22">
        <v>2359607.4965811986</v>
      </c>
      <c r="AQ40" s="22">
        <v>23692.4770401842</v>
      </c>
      <c r="AR40" s="22">
        <v>2809.9619148224756</v>
      </c>
      <c r="AS40" s="22">
        <v>1953825.5206949199</v>
      </c>
      <c r="AT40" s="22">
        <v>1948.2276386513554</v>
      </c>
      <c r="AU40" s="22">
        <v>38089.047371469343</v>
      </c>
      <c r="AV40" s="22">
        <v>159068.67905156824</v>
      </c>
      <c r="AW40" s="22">
        <v>0</v>
      </c>
      <c r="AX40" s="22">
        <v>19477.291463108613</v>
      </c>
      <c r="AY40" s="22">
        <v>1570091.5073344985</v>
      </c>
      <c r="AZ40" s="22">
        <v>719725.71429607505</v>
      </c>
      <c r="BA40" s="22">
        <v>1768177.7193837736</v>
      </c>
      <c r="BB40" s="22">
        <v>245593.33570759342</v>
      </c>
      <c r="BC40" s="22">
        <v>1553706.1517085747</v>
      </c>
      <c r="BD40" s="22">
        <v>82375583.277617157</v>
      </c>
    </row>
    <row r="41" spans="1:56" x14ac:dyDescent="0.3">
      <c r="A41" s="23" t="s">
        <v>36</v>
      </c>
      <c r="B41" s="22">
        <v>8210.4639196035205</v>
      </c>
      <c r="C41" s="22">
        <v>1.8809662436629235</v>
      </c>
      <c r="D41" s="22">
        <v>38.534868602501469</v>
      </c>
      <c r="E41" s="22">
        <v>417.43009437264732</v>
      </c>
      <c r="F41" s="22">
        <v>11.439459436506397</v>
      </c>
      <c r="G41" s="22">
        <v>1.3931603324844861</v>
      </c>
      <c r="H41" s="22">
        <v>3998.1694417267395</v>
      </c>
      <c r="I41" s="22">
        <v>4540.4945633795842</v>
      </c>
      <c r="J41" s="22">
        <v>959579.21207617118</v>
      </c>
      <c r="K41" s="22">
        <v>14519.718909103201</v>
      </c>
      <c r="L41" s="22">
        <v>0</v>
      </c>
      <c r="M41" s="22">
        <v>0</v>
      </c>
      <c r="N41" s="22">
        <v>1.303082652594844</v>
      </c>
      <c r="O41" s="22">
        <v>1.5328071909636545</v>
      </c>
      <c r="P41" s="22">
        <v>0</v>
      </c>
      <c r="Q41" s="22">
        <v>1.4284016245420763</v>
      </c>
      <c r="R41" s="22">
        <v>19931.676777677407</v>
      </c>
      <c r="S41" s="22">
        <v>10895.744150484688</v>
      </c>
      <c r="T41" s="22">
        <v>0</v>
      </c>
      <c r="U41" s="22">
        <v>1.0506406769457863</v>
      </c>
      <c r="V41" s="22">
        <v>53361.431393591614</v>
      </c>
      <c r="W41" s="22">
        <v>17.151033522757491</v>
      </c>
      <c r="X41" s="22">
        <v>0.90392845182399861</v>
      </c>
      <c r="Y41" s="22">
        <v>22.684907922790039</v>
      </c>
      <c r="Z41" s="22">
        <v>19541077.601293087</v>
      </c>
      <c r="AA41" s="22">
        <v>0</v>
      </c>
      <c r="AB41" s="22">
        <v>0.1603841685326044</v>
      </c>
      <c r="AC41" s="22">
        <v>0.32446458735595135</v>
      </c>
      <c r="AD41" s="22">
        <v>0</v>
      </c>
      <c r="AE41" s="22">
        <v>18161.701655947425</v>
      </c>
      <c r="AF41" s="22">
        <v>0</v>
      </c>
      <c r="AG41" s="22">
        <v>35081.45702101793</v>
      </c>
      <c r="AH41" s="22">
        <v>0</v>
      </c>
      <c r="AI41" s="22">
        <v>948438.60200559651</v>
      </c>
      <c r="AJ41" s="22">
        <v>5.0520304600755077</v>
      </c>
      <c r="AK41" s="22">
        <v>1.1433055647992919E-2</v>
      </c>
      <c r="AL41" s="22">
        <v>267.81574138616327</v>
      </c>
      <c r="AM41" s="22">
        <v>0</v>
      </c>
      <c r="AN41" s="22">
        <v>31408.412119098426</v>
      </c>
      <c r="AO41" s="22">
        <v>0</v>
      </c>
      <c r="AP41" s="22">
        <v>175069.94405480384</v>
      </c>
      <c r="AQ41" s="22">
        <v>0.53194408559307493</v>
      </c>
      <c r="AR41" s="22">
        <v>628.65941641249219</v>
      </c>
      <c r="AS41" s="22">
        <v>1737.6066047967936</v>
      </c>
      <c r="AT41" s="22">
        <v>1.6833793775276338</v>
      </c>
      <c r="AU41" s="22">
        <v>0</v>
      </c>
      <c r="AV41" s="22">
        <v>823.33827155529411</v>
      </c>
      <c r="AW41" s="22">
        <v>0.76502871799232763</v>
      </c>
      <c r="AX41" s="22">
        <v>135.96803215656857</v>
      </c>
      <c r="AY41" s="22">
        <v>7803.0139700716463</v>
      </c>
      <c r="AZ41" s="22">
        <v>1907.6547571116871</v>
      </c>
      <c r="BA41" s="22">
        <v>4605571.2202982157</v>
      </c>
      <c r="BB41" s="22">
        <v>19.431833273935638</v>
      </c>
      <c r="BC41" s="22">
        <v>108877.529551238</v>
      </c>
      <c r="BD41" s="22">
        <v>26552572.129872985</v>
      </c>
    </row>
    <row r="42" spans="1:56" x14ac:dyDescent="0.3">
      <c r="A42" s="23" t="s">
        <v>37</v>
      </c>
      <c r="B42" s="22">
        <v>0.47197179495263064</v>
      </c>
      <c r="C42" s="22">
        <v>15.938617761453207</v>
      </c>
      <c r="D42" s="22">
        <v>33.78368248714748</v>
      </c>
      <c r="E42" s="22">
        <v>0.1995805964662625</v>
      </c>
      <c r="F42" s="22">
        <v>0</v>
      </c>
      <c r="G42" s="22">
        <v>345.69867827530271</v>
      </c>
      <c r="H42" s="22">
        <v>5.9040871069304407E-6</v>
      </c>
      <c r="I42" s="22">
        <v>1.1903677803274308</v>
      </c>
      <c r="J42" s="22">
        <v>2858.7377986193642</v>
      </c>
      <c r="K42" s="22">
        <v>211.53362577265256</v>
      </c>
      <c r="L42" s="22">
        <v>474.77975875339473</v>
      </c>
      <c r="M42" s="22">
        <v>122.18199358263227</v>
      </c>
      <c r="N42" s="22">
        <v>613750.43918267544</v>
      </c>
      <c r="O42" s="22">
        <v>90.358948894464604</v>
      </c>
      <c r="P42" s="22">
        <v>1176.9003877956527</v>
      </c>
      <c r="Q42" s="22">
        <v>24746.3566307213</v>
      </c>
      <c r="R42" s="22">
        <v>98.130973319204728</v>
      </c>
      <c r="S42" s="22">
        <v>5645504.6256137211</v>
      </c>
      <c r="T42" s="22">
        <v>625.88336098725119</v>
      </c>
      <c r="U42" s="22">
        <v>385.86971835950084</v>
      </c>
      <c r="V42" s="22">
        <v>336.1999896240697</v>
      </c>
      <c r="W42" s="22">
        <v>0.25337651589598942</v>
      </c>
      <c r="X42" s="22">
        <v>4.1960128644545573</v>
      </c>
      <c r="Y42" s="22">
        <v>5148.6539165592631</v>
      </c>
      <c r="Z42" s="22">
        <v>313.19933611102306</v>
      </c>
      <c r="AA42" s="22">
        <v>0</v>
      </c>
      <c r="AB42" s="22">
        <v>83.734983688017692</v>
      </c>
      <c r="AC42" s="22">
        <v>37.826102251602954</v>
      </c>
      <c r="AD42" s="22">
        <v>0.25253871449806625</v>
      </c>
      <c r="AE42" s="22">
        <v>31.211880506022485</v>
      </c>
      <c r="AF42" s="22">
        <v>0.8971592965522649</v>
      </c>
      <c r="AG42" s="22">
        <v>79.691296487264182</v>
      </c>
      <c r="AH42" s="22">
        <v>0</v>
      </c>
      <c r="AI42" s="22">
        <v>190.68996829870699</v>
      </c>
      <c r="AJ42" s="22">
        <v>3.7884252721092763E-3</v>
      </c>
      <c r="AK42" s="22">
        <v>10.598333818386603</v>
      </c>
      <c r="AL42" s="22">
        <v>21.975730877696552</v>
      </c>
      <c r="AM42" s="22">
        <v>0.83203087599679548</v>
      </c>
      <c r="AN42" s="22">
        <v>0</v>
      </c>
      <c r="AO42" s="22">
        <v>32.533420771298964</v>
      </c>
      <c r="AP42" s="22">
        <v>341.81978648861315</v>
      </c>
      <c r="AQ42" s="22">
        <v>379.48587977109275</v>
      </c>
      <c r="AR42" s="22">
        <v>5803.3582721377097</v>
      </c>
      <c r="AS42" s="22">
        <v>6.2629634370380023</v>
      </c>
      <c r="AT42" s="22">
        <v>174758.69206329557</v>
      </c>
      <c r="AU42" s="22">
        <v>129.31312675907068</v>
      </c>
      <c r="AV42" s="22">
        <v>191.49522699146249</v>
      </c>
      <c r="AW42" s="22">
        <v>6.3225788310691513</v>
      </c>
      <c r="AX42" s="22">
        <v>14.77312667591103</v>
      </c>
      <c r="AY42" s="22">
        <v>1151.2660360326963</v>
      </c>
      <c r="AZ42" s="22">
        <v>264.79300845390696</v>
      </c>
      <c r="BA42" s="22">
        <v>906.91834592973657</v>
      </c>
      <c r="BB42" s="22">
        <v>97.275924642503185</v>
      </c>
      <c r="BC42" s="22">
        <v>108383.51594679973</v>
      </c>
      <c r="BD42" s="22">
        <v>6589171.1230497351</v>
      </c>
    </row>
    <row r="43" spans="1:56" x14ac:dyDescent="0.3">
      <c r="A43" s="23" t="s">
        <v>38</v>
      </c>
      <c r="B43" s="22">
        <v>2348.5810455819774</v>
      </c>
      <c r="C43" s="22">
        <v>3.4996173040651654E-3</v>
      </c>
      <c r="D43" s="22">
        <v>2884.0367951602793</v>
      </c>
      <c r="E43" s="22">
        <v>10614.065076926758</v>
      </c>
      <c r="F43" s="22">
        <v>0</v>
      </c>
      <c r="G43" s="22">
        <v>286.31957623127613</v>
      </c>
      <c r="H43" s="22">
        <v>0</v>
      </c>
      <c r="I43" s="22">
        <v>4.609551503897733</v>
      </c>
      <c r="J43" s="22">
        <v>119.9086437601657</v>
      </c>
      <c r="K43" s="22">
        <v>0.2057180557834733</v>
      </c>
      <c r="L43" s="22">
        <v>0</v>
      </c>
      <c r="M43" s="22">
        <v>1686.6096486735048</v>
      </c>
      <c r="N43" s="22">
        <v>8855.2628916800713</v>
      </c>
      <c r="O43" s="22">
        <v>4112.8613939227689</v>
      </c>
      <c r="P43" s="22">
        <v>0</v>
      </c>
      <c r="Q43" s="22">
        <v>0</v>
      </c>
      <c r="R43" s="22">
        <v>4456.0056168872152</v>
      </c>
      <c r="S43" s="22">
        <v>30701.685299229412</v>
      </c>
      <c r="T43" s="22">
        <v>94181.599243343095</v>
      </c>
      <c r="U43" s="22">
        <v>7.1540833174198024</v>
      </c>
      <c r="V43" s="22">
        <v>151.49803672169938</v>
      </c>
      <c r="W43" s="22">
        <v>0</v>
      </c>
      <c r="X43" s="22">
        <v>452.31443447814655</v>
      </c>
      <c r="Y43" s="22">
        <v>5062.3993326654663</v>
      </c>
      <c r="Z43" s="22">
        <v>435.3421482448224</v>
      </c>
      <c r="AA43" s="22">
        <v>0</v>
      </c>
      <c r="AB43" s="22">
        <v>0</v>
      </c>
      <c r="AC43" s="22">
        <v>0</v>
      </c>
      <c r="AD43" s="22">
        <v>1152.4310491983965</v>
      </c>
      <c r="AE43" s="22">
        <v>6.699420934532771E-2</v>
      </c>
      <c r="AF43" s="22">
        <v>0</v>
      </c>
      <c r="AG43" s="22">
        <v>13.362010774879783</v>
      </c>
      <c r="AH43" s="22">
        <v>0</v>
      </c>
      <c r="AI43" s="22">
        <v>8847.8609208259495</v>
      </c>
      <c r="AJ43" s="22">
        <v>4.9414867423285625E-3</v>
      </c>
      <c r="AK43" s="22">
        <v>0</v>
      </c>
      <c r="AL43" s="22">
        <v>2.7385656175912428E-2</v>
      </c>
      <c r="AM43" s="22">
        <v>0</v>
      </c>
      <c r="AN43" s="22">
        <v>9.4796458531566513E-2</v>
      </c>
      <c r="AO43" s="22">
        <v>0</v>
      </c>
      <c r="AP43" s="22">
        <v>0.59235503048124027</v>
      </c>
      <c r="AQ43" s="22">
        <v>2128.2173779539867</v>
      </c>
      <c r="AR43" s="22">
        <v>0</v>
      </c>
      <c r="AS43" s="22">
        <v>4.3372456000580799</v>
      </c>
      <c r="AT43" s="22">
        <v>1.7116857030249862E-3</v>
      </c>
      <c r="AU43" s="22">
        <v>79.750764543498747</v>
      </c>
      <c r="AV43" s="22">
        <v>33836.365002912957</v>
      </c>
      <c r="AW43" s="22">
        <v>7.483293891510735E-4</v>
      </c>
      <c r="AX43" s="22">
        <v>0</v>
      </c>
      <c r="AY43" s="22">
        <v>4.5625699637266816E-3</v>
      </c>
      <c r="AZ43" s="22">
        <v>61696.232112023667</v>
      </c>
      <c r="BA43" s="22">
        <v>4682.4196274028991</v>
      </c>
      <c r="BB43" s="22">
        <v>0</v>
      </c>
      <c r="BC43" s="22">
        <v>75235.652001692884</v>
      </c>
      <c r="BD43" s="22">
        <v>354037.88364435651</v>
      </c>
    </row>
    <row r="44" spans="1:56" x14ac:dyDescent="0.3">
      <c r="A44" s="23" t="s">
        <v>197</v>
      </c>
      <c r="B44" s="22">
        <v>540970.8950600446</v>
      </c>
      <c r="C44" s="22">
        <v>13516.218618610803</v>
      </c>
      <c r="D44" s="22">
        <v>74740.350562308187</v>
      </c>
      <c r="E44" s="22">
        <v>4750.6460802730162</v>
      </c>
      <c r="F44" s="22">
        <v>0</v>
      </c>
      <c r="G44" s="22">
        <v>280.27728567463333</v>
      </c>
      <c r="H44" s="22">
        <v>599.53369572712347</v>
      </c>
      <c r="I44" s="22">
        <v>32875.016924839118</v>
      </c>
      <c r="J44" s="22">
        <v>7705822.1078324169</v>
      </c>
      <c r="K44" s="22">
        <v>537237.57364658173</v>
      </c>
      <c r="L44" s="22">
        <v>567.96150693953882</v>
      </c>
      <c r="M44" s="22">
        <v>14892.227700261379</v>
      </c>
      <c r="N44" s="22">
        <v>224.30370362551702</v>
      </c>
      <c r="O44" s="22">
        <v>66.249633152435521</v>
      </c>
      <c r="P44" s="22">
        <v>21099.549690664295</v>
      </c>
      <c r="Q44" s="22">
        <v>75.011308648233097</v>
      </c>
      <c r="R44" s="22">
        <v>22918.270857443906</v>
      </c>
      <c r="S44" s="22">
        <v>778062.71191487927</v>
      </c>
      <c r="T44" s="22">
        <v>85699.014727016183</v>
      </c>
      <c r="U44" s="22">
        <v>5211.268682341064</v>
      </c>
      <c r="V44" s="22">
        <v>1017341.7320714766</v>
      </c>
      <c r="W44" s="22">
        <v>4424.6382083342933</v>
      </c>
      <c r="X44" s="22">
        <v>34.479943455978237</v>
      </c>
      <c r="Y44" s="22">
        <v>75831.330429397916</v>
      </c>
      <c r="Z44" s="22">
        <v>7370107.9870097097</v>
      </c>
      <c r="AA44" s="22">
        <v>0</v>
      </c>
      <c r="AB44" s="22">
        <v>11.576079873599149</v>
      </c>
      <c r="AC44" s="22">
        <v>18.193873573314384</v>
      </c>
      <c r="AD44" s="22">
        <v>3.3867602786044895</v>
      </c>
      <c r="AE44" s="22">
        <v>629506.05547015835</v>
      </c>
      <c r="AF44" s="22">
        <v>92907.746383345133</v>
      </c>
      <c r="AG44" s="22">
        <v>744081.37807539676</v>
      </c>
      <c r="AH44" s="22">
        <v>18.525123720198867</v>
      </c>
      <c r="AI44" s="22">
        <v>1426504.8329410751</v>
      </c>
      <c r="AJ44" s="22">
        <v>13448.294542896518</v>
      </c>
      <c r="AK44" s="22">
        <v>0.43673809509244776</v>
      </c>
      <c r="AL44" s="22">
        <v>70217.518984645139</v>
      </c>
      <c r="AM44" s="22">
        <v>24280.146800927447</v>
      </c>
      <c r="AN44" s="22">
        <v>182.49335685432331</v>
      </c>
      <c r="AO44" s="22">
        <v>4161.8630881693207</v>
      </c>
      <c r="AP44" s="22">
        <v>0</v>
      </c>
      <c r="AQ44" s="22">
        <v>1206.9799255505056</v>
      </c>
      <c r="AR44" s="22">
        <v>307.04734133796831</v>
      </c>
      <c r="AS44" s="22">
        <v>74887.135094491561</v>
      </c>
      <c r="AT44" s="22">
        <v>16.408935610566292</v>
      </c>
      <c r="AU44" s="22">
        <v>0.13051676777750632</v>
      </c>
      <c r="AV44" s="22">
        <v>3543.8386246242053</v>
      </c>
      <c r="AW44" s="22">
        <v>6.3741398347227083</v>
      </c>
      <c r="AX44" s="22">
        <v>92681.687835651726</v>
      </c>
      <c r="AY44" s="22">
        <v>94077.193462430019</v>
      </c>
      <c r="AZ44" s="22">
        <v>285483.06564957823</v>
      </c>
      <c r="BA44" s="22">
        <v>4993788.21650769</v>
      </c>
      <c r="BB44" s="22">
        <v>49726.710085996245</v>
      </c>
      <c r="BC44" s="22">
        <v>220780.2302594239</v>
      </c>
      <c r="BD44" s="22">
        <v>27129196.823691811</v>
      </c>
    </row>
    <row r="45" spans="1:56" x14ac:dyDescent="0.3">
      <c r="A45" s="23" t="s">
        <v>40</v>
      </c>
      <c r="B45" s="22">
        <v>6.8690621953075848</v>
      </c>
      <c r="C45" s="22">
        <v>7.0398658414895926E-2</v>
      </c>
      <c r="D45" s="22">
        <v>0.63532243814146871</v>
      </c>
      <c r="E45" s="22">
        <v>1.873793224598939</v>
      </c>
      <c r="F45" s="22">
        <v>0</v>
      </c>
      <c r="G45" s="22">
        <v>532.14233164100699</v>
      </c>
      <c r="H45" s="22">
        <v>3.4516201548208732E-5</v>
      </c>
      <c r="I45" s="22">
        <v>3.2863478798062151</v>
      </c>
      <c r="J45" s="22">
        <v>42851.244529996344</v>
      </c>
      <c r="K45" s="22">
        <v>3229.8069795865645</v>
      </c>
      <c r="L45" s="22">
        <v>0</v>
      </c>
      <c r="M45" s="22">
        <v>0</v>
      </c>
      <c r="N45" s="22">
        <v>0.31687749713639612</v>
      </c>
      <c r="O45" s="22">
        <v>0.34581772454085019</v>
      </c>
      <c r="P45" s="22">
        <v>1.3850816535981739E-5</v>
      </c>
      <c r="Q45" s="22">
        <v>0.32313283642809704</v>
      </c>
      <c r="R45" s="22">
        <v>14.906403281383339</v>
      </c>
      <c r="S45" s="22">
        <v>3766.0796900622995</v>
      </c>
      <c r="T45" s="22">
        <v>63.071375954050794</v>
      </c>
      <c r="U45" s="22">
        <v>75.289071684153342</v>
      </c>
      <c r="V45" s="22">
        <v>26.688083373621403</v>
      </c>
      <c r="W45" s="22">
        <v>3.8693064113772171</v>
      </c>
      <c r="X45" s="22">
        <v>27.696684764484491</v>
      </c>
      <c r="Y45" s="22">
        <v>10514.767266877498</v>
      </c>
      <c r="Z45" s="22">
        <v>177.48922460386626</v>
      </c>
      <c r="AA45" s="22">
        <v>0</v>
      </c>
      <c r="AB45" s="22">
        <v>3.6415351253969483E-2</v>
      </c>
      <c r="AC45" s="22">
        <v>7.3194266648342624E-2</v>
      </c>
      <c r="AD45" s="22">
        <v>1.4311580827019245E-4</v>
      </c>
      <c r="AE45" s="22">
        <v>10.594626137076791</v>
      </c>
      <c r="AF45" s="22">
        <v>0</v>
      </c>
      <c r="AG45" s="22">
        <v>38.910892144231561</v>
      </c>
      <c r="AH45" s="22">
        <v>0</v>
      </c>
      <c r="AI45" s="22">
        <v>645.34632110061364</v>
      </c>
      <c r="AJ45" s="22">
        <v>4.3909649519849478E-2</v>
      </c>
      <c r="AK45" s="22">
        <v>2.5794685972249007E-3</v>
      </c>
      <c r="AL45" s="22">
        <v>40.648103417556264</v>
      </c>
      <c r="AM45" s="22">
        <v>12.705172610801265</v>
      </c>
      <c r="AN45" s="22">
        <v>49.157675070160018</v>
      </c>
      <c r="AO45" s="22">
        <v>1.6993047817242184E-2</v>
      </c>
      <c r="AP45" s="22">
        <v>59.669291079453266</v>
      </c>
      <c r="AQ45" s="22">
        <v>0</v>
      </c>
      <c r="AR45" s="22">
        <v>0.96660953135209227</v>
      </c>
      <c r="AS45" s="22">
        <v>123.5608543906565</v>
      </c>
      <c r="AT45" s="22">
        <v>5.8114379604666029</v>
      </c>
      <c r="AU45" s="22">
        <v>1.8178134482163232E-2</v>
      </c>
      <c r="AV45" s="22">
        <v>44.531494013204899</v>
      </c>
      <c r="AW45" s="22">
        <v>6.6491845275979478E-3</v>
      </c>
      <c r="AX45" s="22">
        <v>30.672495203812439</v>
      </c>
      <c r="AY45" s="22">
        <v>65.040520063869224</v>
      </c>
      <c r="AZ45" s="22">
        <v>34.742979658163435</v>
      </c>
      <c r="BA45" s="22">
        <v>639.95526437505634</v>
      </c>
      <c r="BB45" s="22">
        <v>4.3833946713585474</v>
      </c>
      <c r="BC45" s="22">
        <v>877.90179276232664</v>
      </c>
      <c r="BD45" s="22">
        <v>63981.56873546687</v>
      </c>
    </row>
    <row r="46" spans="1:56" x14ac:dyDescent="0.3">
      <c r="A46" s="23" t="s">
        <v>41</v>
      </c>
      <c r="B46" s="22">
        <v>0.90760667947345786</v>
      </c>
      <c r="C46" s="22">
        <v>3.958675823882603</v>
      </c>
      <c r="D46" s="22">
        <v>0.11023361179110722</v>
      </c>
      <c r="E46" s="22">
        <v>0.34992353570740431</v>
      </c>
      <c r="F46" s="22">
        <v>0</v>
      </c>
      <c r="G46" s="22">
        <v>80.039228237051219</v>
      </c>
      <c r="H46" s="22">
        <v>8.4576979969723024E-7</v>
      </c>
      <c r="I46" s="22">
        <v>0.4593096164488088</v>
      </c>
      <c r="J46" s="22">
        <v>2740.4521498395698</v>
      </c>
      <c r="K46" s="22">
        <v>68.871030567904967</v>
      </c>
      <c r="L46" s="22">
        <v>0</v>
      </c>
      <c r="M46" s="22">
        <v>0</v>
      </c>
      <c r="N46" s="22">
        <v>11.773161544225369</v>
      </c>
      <c r="O46" s="22">
        <v>0.22651943384054163</v>
      </c>
      <c r="P46" s="22">
        <v>43.025126787898273</v>
      </c>
      <c r="Q46" s="22">
        <v>9.5095248638566563</v>
      </c>
      <c r="R46" s="22">
        <v>8.9419260166470487</v>
      </c>
      <c r="S46" s="22">
        <v>502.53303670945598</v>
      </c>
      <c r="T46" s="22">
        <v>7.5184259350909124E-9</v>
      </c>
      <c r="U46" s="22">
        <v>0.28319678190960262</v>
      </c>
      <c r="V46" s="22">
        <v>3427.1062925331071</v>
      </c>
      <c r="W46" s="22">
        <v>0.13522252718762798</v>
      </c>
      <c r="X46" s="22">
        <v>3061.2934104248029</v>
      </c>
      <c r="Y46" s="22">
        <v>2.8088372966383459</v>
      </c>
      <c r="Z46" s="22">
        <v>39.907828623435122</v>
      </c>
      <c r="AA46" s="22">
        <v>0</v>
      </c>
      <c r="AB46" s="22">
        <v>27.7283196999113</v>
      </c>
      <c r="AC46" s="22">
        <v>9.4982070134670291</v>
      </c>
      <c r="AD46" s="22">
        <v>3.5068467289231479E-6</v>
      </c>
      <c r="AE46" s="22">
        <v>50.607161704251411</v>
      </c>
      <c r="AF46" s="22">
        <v>2.8735017086921704</v>
      </c>
      <c r="AG46" s="22">
        <v>1.3940966820537242</v>
      </c>
      <c r="AH46" s="22">
        <v>2.9334821770832407</v>
      </c>
      <c r="AI46" s="22">
        <v>24.531676515835088</v>
      </c>
      <c r="AJ46" s="22">
        <v>0.79379047856749563</v>
      </c>
      <c r="AK46" s="22">
        <v>7.6620406810879102E-2</v>
      </c>
      <c r="AL46" s="22">
        <v>791.45488656659813</v>
      </c>
      <c r="AM46" s="22">
        <v>0.26753162392878987</v>
      </c>
      <c r="AN46" s="22">
        <v>1.74672981848947</v>
      </c>
      <c r="AO46" s="22">
        <v>11.879331197111521</v>
      </c>
      <c r="AP46" s="22">
        <v>6187.2161938558838</v>
      </c>
      <c r="AQ46" s="22">
        <v>0.33985942652990936</v>
      </c>
      <c r="AR46" s="22">
        <v>0</v>
      </c>
      <c r="AS46" s="22">
        <v>0.62035342227618717</v>
      </c>
      <c r="AT46" s="22">
        <v>1.4723406325675023E-4</v>
      </c>
      <c r="AU46" s="22">
        <v>0.52264327505587482</v>
      </c>
      <c r="AV46" s="22">
        <v>4.7443665153500492</v>
      </c>
      <c r="AW46" s="22">
        <v>4.7571621927500869E-2</v>
      </c>
      <c r="AX46" s="22">
        <v>1.1390999578849972</v>
      </c>
      <c r="AY46" s="22">
        <v>25.080347227656379</v>
      </c>
      <c r="AZ46" s="22">
        <v>4.3504287372581176</v>
      </c>
      <c r="BA46" s="22">
        <v>405.6565814362404</v>
      </c>
      <c r="BB46" s="22">
        <v>378.27647118384954</v>
      </c>
      <c r="BC46" s="22">
        <v>12635.924030588771</v>
      </c>
      <c r="BD46" s="22">
        <v>30572.395675890519</v>
      </c>
    </row>
    <row r="47" spans="1:56" x14ac:dyDescent="0.3">
      <c r="A47" s="23" t="s">
        <v>42</v>
      </c>
      <c r="B47" s="22">
        <v>181.48147528710541</v>
      </c>
      <c r="C47" s="22">
        <v>285.34875017626854</v>
      </c>
      <c r="D47" s="22">
        <v>41.65651791422502</v>
      </c>
      <c r="E47" s="22">
        <v>27.352901681640176</v>
      </c>
      <c r="F47" s="22">
        <v>134.95634735812925</v>
      </c>
      <c r="G47" s="22">
        <v>1.5597868286535215</v>
      </c>
      <c r="H47" s="22">
        <v>224.0981941352494</v>
      </c>
      <c r="I47" s="22">
        <v>27.647260903426243</v>
      </c>
      <c r="J47" s="22">
        <v>231427.60088216857</v>
      </c>
      <c r="K47" s="22">
        <v>16053.335212726335</v>
      </c>
      <c r="L47" s="22">
        <v>0</v>
      </c>
      <c r="M47" s="22">
        <v>0</v>
      </c>
      <c r="N47" s="22">
        <v>1.4589355659729595</v>
      </c>
      <c r="O47" s="22">
        <v>1.7161359045206201</v>
      </c>
      <c r="P47" s="22">
        <v>0</v>
      </c>
      <c r="Q47" s="22">
        <v>1.5992430935890387</v>
      </c>
      <c r="R47" s="22">
        <v>9.1886175277195932</v>
      </c>
      <c r="S47" s="22">
        <v>430.84965051948518</v>
      </c>
      <c r="T47" s="22">
        <v>0</v>
      </c>
      <c r="U47" s="22">
        <v>0.33457312133620326</v>
      </c>
      <c r="V47" s="22">
        <v>41140.926506658747</v>
      </c>
      <c r="W47" s="22">
        <v>75097.670038134442</v>
      </c>
      <c r="X47" s="22">
        <v>386.64084220425997</v>
      </c>
      <c r="Y47" s="22">
        <v>8.1003426683137469</v>
      </c>
      <c r="Z47" s="22">
        <v>5734.8468289593429</v>
      </c>
      <c r="AA47" s="22">
        <v>0</v>
      </c>
      <c r="AB47" s="22">
        <v>0.17956663548952201</v>
      </c>
      <c r="AC47" s="22">
        <v>0.3632716047978265</v>
      </c>
      <c r="AD47" s="22">
        <v>0</v>
      </c>
      <c r="AE47" s="22">
        <v>242105.6634018661</v>
      </c>
      <c r="AF47" s="22">
        <v>0</v>
      </c>
      <c r="AG47" s="22">
        <v>114.01204346168288</v>
      </c>
      <c r="AH47" s="22">
        <v>17.104581714083402</v>
      </c>
      <c r="AI47" s="22">
        <v>7291.5603892153995</v>
      </c>
      <c r="AJ47" s="22">
        <v>0.23628720471528225</v>
      </c>
      <c r="AK47" s="22">
        <v>1.2800486200464437E-2</v>
      </c>
      <c r="AL47" s="22">
        <v>21453.748680766443</v>
      </c>
      <c r="AM47" s="22">
        <v>8981.2505697547949</v>
      </c>
      <c r="AN47" s="22">
        <v>3.5859660092423962</v>
      </c>
      <c r="AO47" s="22">
        <v>0</v>
      </c>
      <c r="AP47" s="22">
        <v>16760.156621370534</v>
      </c>
      <c r="AQ47" s="22">
        <v>0.59556632423530453</v>
      </c>
      <c r="AR47" s="22">
        <v>4.7853068252108528</v>
      </c>
      <c r="AS47" s="22">
        <v>0</v>
      </c>
      <c r="AT47" s="22">
        <v>7.2847698190953557E-3</v>
      </c>
      <c r="AU47" s="22">
        <v>0</v>
      </c>
      <c r="AV47" s="22">
        <v>7.5201994707108257</v>
      </c>
      <c r="AW47" s="22">
        <v>3.5736756318782863E-2</v>
      </c>
      <c r="AX47" s="22">
        <v>17550.889984194291</v>
      </c>
      <c r="AY47" s="22">
        <v>59.952838458664175</v>
      </c>
      <c r="AZ47" s="22">
        <v>132.36464235975035</v>
      </c>
      <c r="BA47" s="22">
        <v>20596.071091349218</v>
      </c>
      <c r="BB47" s="22">
        <v>135.60416770181016</v>
      </c>
      <c r="BC47" s="22">
        <v>3555.2076397778596</v>
      </c>
      <c r="BD47" s="22">
        <v>709989.27768161462</v>
      </c>
    </row>
    <row r="48" spans="1:56" x14ac:dyDescent="0.3">
      <c r="A48" s="23" t="s">
        <v>43</v>
      </c>
      <c r="B48" s="22">
        <v>0.1373038877112279</v>
      </c>
      <c r="C48" s="22">
        <v>107.87379155553528</v>
      </c>
      <c r="D48" s="22">
        <v>3.8276523285625261</v>
      </c>
      <c r="E48" s="22">
        <v>17.190918969917444</v>
      </c>
      <c r="F48" s="22">
        <v>0</v>
      </c>
      <c r="G48" s="22">
        <v>9.2911529716282448</v>
      </c>
      <c r="H48" s="22">
        <v>0</v>
      </c>
      <c r="I48" s="22">
        <v>5.7080086894263564</v>
      </c>
      <c r="J48" s="22">
        <v>85.966458461237764</v>
      </c>
      <c r="K48" s="22">
        <v>5.8786688343792086</v>
      </c>
      <c r="L48" s="22">
        <v>3.1853925786027038</v>
      </c>
      <c r="M48" s="22">
        <v>1.1069716292877216</v>
      </c>
      <c r="N48" s="22">
        <v>771583.19583688048</v>
      </c>
      <c r="O48" s="22">
        <v>6.0210848304032591E-4</v>
      </c>
      <c r="P48" s="22">
        <v>0</v>
      </c>
      <c r="Q48" s="22">
        <v>5.610964904102934E-4</v>
      </c>
      <c r="R48" s="22">
        <v>3.5026451464847876</v>
      </c>
      <c r="S48" s="22">
        <v>24259.320407891944</v>
      </c>
      <c r="T48" s="22">
        <v>2.8423443074514485E-3</v>
      </c>
      <c r="U48" s="22">
        <v>14696.448072206951</v>
      </c>
      <c r="V48" s="22">
        <v>0.1959193159663303</v>
      </c>
      <c r="W48" s="22">
        <v>6.7371701006106212E-3</v>
      </c>
      <c r="X48" s="22">
        <v>3.5507596266074896E-4</v>
      </c>
      <c r="Y48" s="22">
        <v>8121.2219635085175</v>
      </c>
      <c r="Z48" s="22">
        <v>3.4245765544062805</v>
      </c>
      <c r="AA48" s="22">
        <v>0</v>
      </c>
      <c r="AB48" s="22">
        <v>42.316963398924244</v>
      </c>
      <c r="AC48" s="22">
        <v>1.2745430843808558E-4</v>
      </c>
      <c r="AD48" s="22">
        <v>0</v>
      </c>
      <c r="AE48" s="22">
        <v>0.10135003652770552</v>
      </c>
      <c r="AF48" s="22">
        <v>0.20703676074283037</v>
      </c>
      <c r="AG48" s="22">
        <v>16.55806404072035</v>
      </c>
      <c r="AH48" s="22">
        <v>0</v>
      </c>
      <c r="AI48" s="22">
        <v>13.995211114131802</v>
      </c>
      <c r="AJ48" s="22">
        <v>6.1915472579676832E-3</v>
      </c>
      <c r="AK48" s="22">
        <v>4.4910670000189725E-6</v>
      </c>
      <c r="AL48" s="22">
        <v>0.10439766269803646</v>
      </c>
      <c r="AM48" s="22">
        <v>2.2121219066242901E-2</v>
      </c>
      <c r="AN48" s="22">
        <v>38580.853558070572</v>
      </c>
      <c r="AO48" s="22">
        <v>1.304429510654115E-2</v>
      </c>
      <c r="AP48" s="22">
        <v>216.74861912076577</v>
      </c>
      <c r="AQ48" s="22">
        <v>108941.86798163391</v>
      </c>
      <c r="AR48" s="22">
        <v>209.00227183436664</v>
      </c>
      <c r="AS48" s="22">
        <v>0.10018709583704268</v>
      </c>
      <c r="AT48" s="22">
        <v>0</v>
      </c>
      <c r="AU48" s="22">
        <v>4.341343860328859</v>
      </c>
      <c r="AV48" s="22">
        <v>35.847251679738136</v>
      </c>
      <c r="AW48" s="22">
        <v>0.21836304931884079</v>
      </c>
      <c r="AX48" s="22">
        <v>5.3410178440186466E-2</v>
      </c>
      <c r="AY48" s="22">
        <v>93.627725764480644</v>
      </c>
      <c r="AZ48" s="22">
        <v>3.2172003813234586</v>
      </c>
      <c r="BA48" s="22">
        <v>5795.599593240383</v>
      </c>
      <c r="BB48" s="22">
        <v>4.9429792241582735</v>
      </c>
      <c r="BC48" s="22">
        <v>2750.5758557751824</v>
      </c>
      <c r="BD48" s="22">
        <v>975617.8076921358</v>
      </c>
    </row>
    <row r="49" spans="1:65" x14ac:dyDescent="0.3">
      <c r="A49" s="23" t="s">
        <v>44</v>
      </c>
      <c r="B49" s="22">
        <v>0.38568173581074894</v>
      </c>
      <c r="C49" s="22">
        <v>2529.6091605647371</v>
      </c>
      <c r="D49" s="22">
        <v>34207.521931661729</v>
      </c>
      <c r="E49" s="22">
        <v>0.15028245246801059</v>
      </c>
      <c r="F49" s="22">
        <v>0</v>
      </c>
      <c r="G49" s="22">
        <v>95.961696227950227</v>
      </c>
      <c r="H49" s="22">
        <v>0</v>
      </c>
      <c r="I49" s="22">
        <v>0.77031269728808427</v>
      </c>
      <c r="J49" s="22">
        <v>2882.411874892899</v>
      </c>
      <c r="K49" s="22">
        <v>154.97715712778955</v>
      </c>
      <c r="L49" s="22">
        <v>13350.725558583834</v>
      </c>
      <c r="M49" s="22">
        <v>9846.996942602098</v>
      </c>
      <c r="N49" s="22">
        <v>134.44745608829979</v>
      </c>
      <c r="O49" s="22">
        <v>8.8523561055887861</v>
      </c>
      <c r="P49" s="22">
        <v>1213.0704801436586</v>
      </c>
      <c r="Q49" s="22">
        <v>1.5458563435164606E-2</v>
      </c>
      <c r="R49" s="22">
        <v>8804.2183744982049</v>
      </c>
      <c r="S49" s="22">
        <v>22525.467966802684</v>
      </c>
      <c r="T49" s="22">
        <v>613.35364921993994</v>
      </c>
      <c r="U49" s="22">
        <v>4411.9517810822281</v>
      </c>
      <c r="V49" s="22">
        <v>2.481665379698792</v>
      </c>
      <c r="W49" s="22">
        <v>0.18561330030353188</v>
      </c>
      <c r="X49" s="22">
        <v>1.0436978419087881</v>
      </c>
      <c r="Y49" s="22">
        <v>119649.41725018629</v>
      </c>
      <c r="Z49" s="22">
        <v>6.9948021745036968</v>
      </c>
      <c r="AA49" s="22">
        <v>0</v>
      </c>
      <c r="AB49" s="22">
        <v>2.1402386905034838</v>
      </c>
      <c r="AC49" s="22">
        <v>18655.921479693243</v>
      </c>
      <c r="AD49" s="22">
        <v>5467.8773532750229</v>
      </c>
      <c r="AE49" s="22">
        <v>0.51788177070781027</v>
      </c>
      <c r="AF49" s="22">
        <v>0</v>
      </c>
      <c r="AG49" s="22">
        <v>2.560340891041057</v>
      </c>
      <c r="AH49" s="22">
        <v>0</v>
      </c>
      <c r="AI49" s="22">
        <v>110514.11113375066</v>
      </c>
      <c r="AJ49" s="22">
        <v>5.8013175187732111</v>
      </c>
      <c r="AK49" s="22">
        <v>8.1544767242856531E-2</v>
      </c>
      <c r="AL49" s="22">
        <v>1.9465103454537949</v>
      </c>
      <c r="AM49" s="22">
        <v>0.60945358604655286</v>
      </c>
      <c r="AN49" s="22">
        <v>107.01944392192809</v>
      </c>
      <c r="AO49" s="22">
        <v>2.8809661814524676</v>
      </c>
      <c r="AP49" s="22">
        <v>2.2317631936712199</v>
      </c>
      <c r="AQ49" s="22">
        <v>6.9613961640271347</v>
      </c>
      <c r="AR49" s="22">
        <v>8024.8840815718104</v>
      </c>
      <c r="AS49" s="22">
        <v>152.21091996528267</v>
      </c>
      <c r="AT49" s="22">
        <v>61.859270227281002</v>
      </c>
      <c r="AU49" s="22">
        <v>0</v>
      </c>
      <c r="AV49" s="22">
        <v>1356.5522350277879</v>
      </c>
      <c r="AW49" s="22">
        <v>1.9258164059486897</v>
      </c>
      <c r="AX49" s="22">
        <v>1.4714842199375422</v>
      </c>
      <c r="AY49" s="22">
        <v>1651.0943733232461</v>
      </c>
      <c r="AZ49" s="22">
        <v>5383.9172831565138</v>
      </c>
      <c r="BA49" s="22">
        <v>710.18854625681843</v>
      </c>
      <c r="BB49" s="22">
        <v>0.2102891832534623</v>
      </c>
      <c r="BC49" s="22">
        <v>71105.869220181499</v>
      </c>
      <c r="BD49" s="22">
        <v>443661.85549320246</v>
      </c>
    </row>
    <row r="50" spans="1:65" x14ac:dyDescent="0.3">
      <c r="A50" s="23" t="s">
        <v>45</v>
      </c>
      <c r="B50" s="22">
        <v>4.2599225261289853</v>
      </c>
      <c r="C50" s="22">
        <v>33.832997982829873</v>
      </c>
      <c r="D50" s="22">
        <v>2481.7146450098244</v>
      </c>
      <c r="E50" s="22">
        <v>5539.107571074117</v>
      </c>
      <c r="F50" s="22">
        <v>0</v>
      </c>
      <c r="G50" s="22">
        <v>0.15397938466484207</v>
      </c>
      <c r="H50" s="22">
        <v>8.8107146057269639E-4</v>
      </c>
      <c r="I50" s="22">
        <v>33.925012468357963</v>
      </c>
      <c r="J50" s="22">
        <v>27832.976233440419</v>
      </c>
      <c r="K50" s="22">
        <v>1582.7337796328006</v>
      </c>
      <c r="L50" s="22">
        <v>0</v>
      </c>
      <c r="M50" s="22">
        <v>161.34111496868545</v>
      </c>
      <c r="N50" s="22">
        <v>474.24807797104165</v>
      </c>
      <c r="O50" s="22">
        <v>114.8678902530133</v>
      </c>
      <c r="P50" s="22">
        <v>3.5356031683953388E-4</v>
      </c>
      <c r="Q50" s="22">
        <v>173.73552145183325</v>
      </c>
      <c r="R50" s="22">
        <v>11085.506414672842</v>
      </c>
      <c r="S50" s="22">
        <v>36045.641250753317</v>
      </c>
      <c r="T50" s="22">
        <v>311.96898262348401</v>
      </c>
      <c r="U50" s="22">
        <v>4.5895564192450299E-2</v>
      </c>
      <c r="V50" s="22">
        <v>63760.157067284854</v>
      </c>
      <c r="W50" s="22">
        <v>9.5511900456893706</v>
      </c>
      <c r="X50" s="22">
        <v>3527.5139825390461</v>
      </c>
      <c r="Y50" s="22">
        <v>18368.989461854297</v>
      </c>
      <c r="Z50" s="22">
        <v>22122.543515247427</v>
      </c>
      <c r="AA50" s="22">
        <v>0</v>
      </c>
      <c r="AB50" s="22">
        <v>2.3726785813697769E-2</v>
      </c>
      <c r="AC50" s="22">
        <v>3.5858221004365712E-2</v>
      </c>
      <c r="AD50" s="22">
        <v>3.6532193163707023E-3</v>
      </c>
      <c r="AE50" s="22">
        <v>193.53047184147789</v>
      </c>
      <c r="AF50" s="22">
        <v>6334.1516704197329</v>
      </c>
      <c r="AG50" s="22">
        <v>16015.124580241971</v>
      </c>
      <c r="AH50" s="22">
        <v>0</v>
      </c>
      <c r="AI50" s="22">
        <v>13143.055314666743</v>
      </c>
      <c r="AJ50" s="22">
        <v>2.4850262080147636E-2</v>
      </c>
      <c r="AK50" s="22">
        <v>21.088481146691173</v>
      </c>
      <c r="AL50" s="22">
        <v>33.008806808136399</v>
      </c>
      <c r="AM50" s="22">
        <v>6.2601901182652293</v>
      </c>
      <c r="AN50" s="22">
        <v>40.093703108171638</v>
      </c>
      <c r="AO50" s="22">
        <v>199932.92548704147</v>
      </c>
      <c r="AP50" s="22">
        <v>104.99824187688709</v>
      </c>
      <c r="AQ50" s="22">
        <v>70854.303436025162</v>
      </c>
      <c r="AR50" s="22">
        <v>0.53452445576921337</v>
      </c>
      <c r="AS50" s="22">
        <v>19.119197610189548</v>
      </c>
      <c r="AT50" s="22">
        <v>1.1840378595283948E-3</v>
      </c>
      <c r="AU50" s="22">
        <v>1.5484027468748969</v>
      </c>
      <c r="AV50" s="22">
        <v>0</v>
      </c>
      <c r="AW50" s="22">
        <v>3.0411233163486586</v>
      </c>
      <c r="AX50" s="22">
        <v>415.06773177736198</v>
      </c>
      <c r="AY50" s="22">
        <v>76.354640690088999</v>
      </c>
      <c r="AZ50" s="22">
        <v>9287.5200743793102</v>
      </c>
      <c r="BA50" s="22">
        <v>3357.1327803288254</v>
      </c>
      <c r="BB50" s="22">
        <v>7.4857127742194614</v>
      </c>
      <c r="BC50" s="22">
        <v>433669.64244046854</v>
      </c>
      <c r="BD50" s="22">
        <v>947180.89202574897</v>
      </c>
    </row>
    <row r="51" spans="1:65" x14ac:dyDescent="0.3">
      <c r="A51" s="23" t="s">
        <v>46</v>
      </c>
      <c r="B51" s="22">
        <v>1292.7002526819433</v>
      </c>
      <c r="C51" s="22">
        <v>1496.7362988038333</v>
      </c>
      <c r="D51" s="22">
        <v>116.99781241153748</v>
      </c>
      <c r="E51" s="22">
        <v>1324.9417509968505</v>
      </c>
      <c r="F51" s="22">
        <v>0</v>
      </c>
      <c r="G51" s="22">
        <v>15.797508080265978</v>
      </c>
      <c r="H51" s="22">
        <v>3.4084749028856116E-3</v>
      </c>
      <c r="I51" s="22">
        <v>134.30008447105394</v>
      </c>
      <c r="J51" s="22">
        <v>176398.12207279706</v>
      </c>
      <c r="K51" s="22">
        <v>8196.8220875916504</v>
      </c>
      <c r="L51" s="22">
        <v>57.781819340917728</v>
      </c>
      <c r="M51" s="22">
        <v>121.35176486066646</v>
      </c>
      <c r="N51" s="22">
        <v>275.89894075321109</v>
      </c>
      <c r="O51" s="22">
        <v>2552.858178100133</v>
      </c>
      <c r="P51" s="22">
        <v>10496.141360377957</v>
      </c>
      <c r="Q51" s="22">
        <v>11187.273868897468</v>
      </c>
      <c r="R51" s="22">
        <v>3294.5332925667749</v>
      </c>
      <c r="S51" s="22">
        <v>180745.07209249013</v>
      </c>
      <c r="T51" s="22">
        <v>316.86133978600543</v>
      </c>
      <c r="U51" s="22">
        <v>127.55386046326511</v>
      </c>
      <c r="V51" s="22">
        <v>1343.5152561970635</v>
      </c>
      <c r="W51" s="22">
        <v>9.8451485544615771</v>
      </c>
      <c r="X51" s="22">
        <v>95.334565499774214</v>
      </c>
      <c r="Y51" s="22">
        <v>61547.002883653957</v>
      </c>
      <c r="Z51" s="22">
        <v>16517.873803090588</v>
      </c>
      <c r="AA51" s="22">
        <v>0</v>
      </c>
      <c r="AB51" s="22">
        <v>58.969668180761694</v>
      </c>
      <c r="AC51" s="22">
        <v>3876.4557956425811</v>
      </c>
      <c r="AD51" s="22">
        <v>2.2208875150514928</v>
      </c>
      <c r="AE51" s="22">
        <v>620.5270834694104</v>
      </c>
      <c r="AF51" s="22">
        <v>5.8660415543801943</v>
      </c>
      <c r="AG51" s="22">
        <v>40548.523549844038</v>
      </c>
      <c r="AH51" s="22">
        <v>69.753265847788811</v>
      </c>
      <c r="AI51" s="22">
        <v>14026.292941052378</v>
      </c>
      <c r="AJ51" s="22">
        <v>1.3651864666212778</v>
      </c>
      <c r="AK51" s="22">
        <v>2955.1066765541832</v>
      </c>
      <c r="AL51" s="22">
        <v>841.06930535377842</v>
      </c>
      <c r="AM51" s="22">
        <v>44.210012528228759</v>
      </c>
      <c r="AN51" s="22">
        <v>24541.788993695711</v>
      </c>
      <c r="AO51" s="22">
        <v>208.85689131557984</v>
      </c>
      <c r="AP51" s="22">
        <v>7851.7220331228636</v>
      </c>
      <c r="AQ51" s="22">
        <v>44.870520001802376</v>
      </c>
      <c r="AR51" s="22">
        <v>43511.797434817367</v>
      </c>
      <c r="AS51" s="22">
        <v>146.42625154900853</v>
      </c>
      <c r="AT51" s="22">
        <v>5646.8235459429798</v>
      </c>
      <c r="AU51" s="22">
        <v>37.618969122479093</v>
      </c>
      <c r="AV51" s="22">
        <v>560.28447805783571</v>
      </c>
      <c r="AW51" s="22">
        <v>0</v>
      </c>
      <c r="AX51" s="22">
        <v>82957.828836528934</v>
      </c>
      <c r="AY51" s="22">
        <v>638.6752853218718</v>
      </c>
      <c r="AZ51" s="22">
        <v>13858.953385143303</v>
      </c>
      <c r="BA51" s="22">
        <v>15126.419516638111</v>
      </c>
      <c r="BB51" s="22">
        <v>18.62634780858717</v>
      </c>
      <c r="BC51" s="22">
        <v>22435.089379394863</v>
      </c>
      <c r="BD51" s="22">
        <v>758301.46173341258</v>
      </c>
    </row>
    <row r="52" spans="1:65" x14ac:dyDescent="0.3">
      <c r="A52" s="23" t="s">
        <v>47</v>
      </c>
      <c r="B52" s="22">
        <v>0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532.57735554476415</v>
      </c>
      <c r="I52" s="22">
        <v>0</v>
      </c>
      <c r="J52" s="22">
        <v>5.6052785807796299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1290.7125127066413</v>
      </c>
      <c r="U52" s="22">
        <v>0</v>
      </c>
      <c r="V52" s="22">
        <v>0</v>
      </c>
      <c r="W52" s="22">
        <v>1969.2793492900225</v>
      </c>
      <c r="X52" s="22">
        <v>0</v>
      </c>
      <c r="Y52" s="22">
        <v>0</v>
      </c>
      <c r="Z52" s="22">
        <v>259.96780694395574</v>
      </c>
      <c r="AA52" s="22">
        <v>0</v>
      </c>
      <c r="AB52" s="22">
        <v>0</v>
      </c>
      <c r="AC52" s="22">
        <v>0</v>
      </c>
      <c r="AD52" s="22">
        <v>0</v>
      </c>
      <c r="AE52" s="22">
        <v>874.79455203999134</v>
      </c>
      <c r="AF52" s="22">
        <v>0</v>
      </c>
      <c r="AG52" s="22">
        <v>0</v>
      </c>
      <c r="AH52" s="22">
        <v>0</v>
      </c>
      <c r="AI52" s="22">
        <v>335.89886987688737</v>
      </c>
      <c r="AJ52" s="22">
        <v>0</v>
      </c>
      <c r="AK52" s="22">
        <v>0</v>
      </c>
      <c r="AL52" s="22">
        <v>0</v>
      </c>
      <c r="AM52" s="22">
        <v>667.35514398239616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5936.1908689654374</v>
      </c>
    </row>
    <row r="53" spans="1:65" x14ac:dyDescent="0.3">
      <c r="A53" s="23" t="s">
        <v>48</v>
      </c>
      <c r="B53" s="22">
        <v>2.6237422936568329E-3</v>
      </c>
      <c r="C53" s="22">
        <v>4.1326898280858324E-5</v>
      </c>
      <c r="D53" s="22">
        <v>2.8384600584929921E-4</v>
      </c>
      <c r="E53" s="22">
        <v>1.0776463582480371E-2</v>
      </c>
      <c r="F53" s="22">
        <v>0</v>
      </c>
      <c r="G53" s="22">
        <v>0</v>
      </c>
      <c r="H53" s="22">
        <v>0</v>
      </c>
      <c r="I53" s="22">
        <v>0.11935119476785168</v>
      </c>
      <c r="J53" s="22">
        <v>5.3650391778561781</v>
      </c>
      <c r="K53" s="22">
        <v>5.3264825704444126E-3</v>
      </c>
      <c r="L53" s="22">
        <v>0</v>
      </c>
      <c r="M53" s="22">
        <v>0</v>
      </c>
      <c r="N53" s="22">
        <v>7.9384154676393065E-3</v>
      </c>
      <c r="O53" s="22">
        <v>0</v>
      </c>
      <c r="P53" s="22">
        <v>0</v>
      </c>
      <c r="Q53" s="22">
        <v>0</v>
      </c>
      <c r="R53" s="22">
        <v>0.28503725992469642</v>
      </c>
      <c r="S53" s="22">
        <v>56698.232690374425</v>
      </c>
      <c r="T53" s="22">
        <v>15.488272211241286</v>
      </c>
      <c r="U53" s="22">
        <v>2.5650118028223024E-3</v>
      </c>
      <c r="V53" s="22">
        <v>3.1967333177016174E-3</v>
      </c>
      <c r="W53" s="22">
        <v>0</v>
      </c>
      <c r="X53" s="22">
        <v>0</v>
      </c>
      <c r="Y53" s="22">
        <v>3661.7534464781515</v>
      </c>
      <c r="Z53" s="22">
        <v>6.6623608934836306E-2</v>
      </c>
      <c r="AA53" s="22">
        <v>0</v>
      </c>
      <c r="AB53" s="22">
        <v>0</v>
      </c>
      <c r="AC53" s="22">
        <v>0</v>
      </c>
      <c r="AD53" s="22">
        <v>0</v>
      </c>
      <c r="AE53" s="22">
        <v>1.7346240564036078E-3</v>
      </c>
      <c r="AF53" s="22">
        <v>0</v>
      </c>
      <c r="AG53" s="22">
        <v>0.34597117509898884</v>
      </c>
      <c r="AH53" s="22">
        <v>0</v>
      </c>
      <c r="AI53" s="22">
        <v>2.8550335886806145E-2</v>
      </c>
      <c r="AJ53" s="22">
        <v>1.2794571144887195E-4</v>
      </c>
      <c r="AK53" s="22">
        <v>0</v>
      </c>
      <c r="AL53" s="22">
        <v>7.0907349258012746E-4</v>
      </c>
      <c r="AM53" s="22">
        <v>1794.3896184730152</v>
      </c>
      <c r="AN53" s="22">
        <v>6.8568731661764568E-2</v>
      </c>
      <c r="AO53" s="22">
        <v>1.9422650763999212</v>
      </c>
      <c r="AP53" s="22">
        <v>1.5337344762262086E-2</v>
      </c>
      <c r="AQ53" s="22">
        <v>65.880733459473547</v>
      </c>
      <c r="AR53" s="22">
        <v>0</v>
      </c>
      <c r="AS53" s="22">
        <v>43.306212590173281</v>
      </c>
      <c r="AT53" s="22">
        <v>4.4319221414564458E-5</v>
      </c>
      <c r="AU53" s="22">
        <v>6.3314872350516242E-3</v>
      </c>
      <c r="AV53" s="22">
        <v>5.3815936973689471E-2</v>
      </c>
      <c r="AW53" s="22">
        <v>1.9375856110850556E-5</v>
      </c>
      <c r="AX53" s="22">
        <v>0</v>
      </c>
      <c r="AY53" s="22">
        <v>0</v>
      </c>
      <c r="AZ53" s="22">
        <v>6.9297715385619921E-2</v>
      </c>
      <c r="BA53" s="22">
        <v>121.23760486783129</v>
      </c>
      <c r="BB53" s="22">
        <v>74.797916525371107</v>
      </c>
      <c r="BC53" s="22">
        <v>101825.4076018956</v>
      </c>
      <c r="BD53" s="22">
        <v>164308.89567328047</v>
      </c>
    </row>
    <row r="54" spans="1:65" x14ac:dyDescent="0.3">
      <c r="A54" s="23" t="s">
        <v>49</v>
      </c>
      <c r="B54" s="22">
        <v>9491.0040494528512</v>
      </c>
      <c r="C54" s="22">
        <v>1688.6078527648162</v>
      </c>
      <c r="D54" s="22">
        <v>6447.7767767043351</v>
      </c>
      <c r="E54" s="22">
        <v>2926.5323569535567</v>
      </c>
      <c r="F54" s="22">
        <v>0</v>
      </c>
      <c r="G54" s="22">
        <v>691.08380366765709</v>
      </c>
      <c r="H54" s="22">
        <v>3751.5635165311705</v>
      </c>
      <c r="I54" s="22">
        <v>9457.128760076057</v>
      </c>
      <c r="J54" s="22">
        <v>1170194.189957856</v>
      </c>
      <c r="K54" s="22">
        <v>84424.971502547211</v>
      </c>
      <c r="L54" s="22">
        <v>63.852095764292699</v>
      </c>
      <c r="M54" s="22">
        <v>16519.891109675315</v>
      </c>
      <c r="N54" s="22">
        <v>4165.0645811298928</v>
      </c>
      <c r="O54" s="22">
        <v>1105.73021417775</v>
      </c>
      <c r="P54" s="22">
        <v>2623.1243629347559</v>
      </c>
      <c r="Q54" s="22">
        <v>3423.7318812138119</v>
      </c>
      <c r="R54" s="22">
        <v>14266.604225784853</v>
      </c>
      <c r="S54" s="22">
        <v>254556.40628984163</v>
      </c>
      <c r="T54" s="22">
        <v>889.93237222259177</v>
      </c>
      <c r="U54" s="22">
        <v>3906.1151461412242</v>
      </c>
      <c r="V54" s="22">
        <v>75584.205911331796</v>
      </c>
      <c r="W54" s="22">
        <v>103.24951117625947</v>
      </c>
      <c r="X54" s="22">
        <v>33875.710976036156</v>
      </c>
      <c r="Y54" s="22">
        <v>87124.119226149138</v>
      </c>
      <c r="Z54" s="22">
        <v>1118770.6033128158</v>
      </c>
      <c r="AA54" s="22">
        <v>0</v>
      </c>
      <c r="AB54" s="22">
        <v>106.67065754234176</v>
      </c>
      <c r="AC54" s="22">
        <v>150.18804091524183</v>
      </c>
      <c r="AD54" s="22">
        <v>6.1381056680381372</v>
      </c>
      <c r="AE54" s="22">
        <v>5104.1092280654057</v>
      </c>
      <c r="AF54" s="22">
        <v>44789.366647553798</v>
      </c>
      <c r="AG54" s="22">
        <v>3495.9128486299214</v>
      </c>
      <c r="AH54" s="22">
        <v>0</v>
      </c>
      <c r="AI54" s="22">
        <v>78287.615104437296</v>
      </c>
      <c r="AJ54" s="22">
        <v>56.167887739183797</v>
      </c>
      <c r="AK54" s="22">
        <v>51.912507801693785</v>
      </c>
      <c r="AL54" s="22">
        <v>15277.682860499495</v>
      </c>
      <c r="AM54" s="22">
        <v>1049.7417340307748</v>
      </c>
      <c r="AN54" s="22">
        <v>122169.97976614539</v>
      </c>
      <c r="AO54" s="22">
        <v>1140.4547308122819</v>
      </c>
      <c r="AP54" s="22">
        <v>2050.5215859773298</v>
      </c>
      <c r="AQ54" s="22">
        <v>2557.9134909148033</v>
      </c>
      <c r="AR54" s="22">
        <v>26417.306799471618</v>
      </c>
      <c r="AS54" s="22">
        <v>32492.469697377441</v>
      </c>
      <c r="AT54" s="22">
        <v>1424.8893688849637</v>
      </c>
      <c r="AU54" s="22">
        <v>804.75034991381199</v>
      </c>
      <c r="AV54" s="22">
        <v>21083.130687303921</v>
      </c>
      <c r="AW54" s="22">
        <v>2073.1591518794799</v>
      </c>
      <c r="AX54" s="22">
        <v>11736.211422459442</v>
      </c>
      <c r="AY54" s="22">
        <v>17911.498454481312</v>
      </c>
      <c r="AZ54" s="22">
        <v>0</v>
      </c>
      <c r="BA54" s="22">
        <v>434188.65723813011</v>
      </c>
      <c r="BB54" s="22">
        <v>525.13396348867809</v>
      </c>
      <c r="BC54" s="22">
        <v>117234.59808530254</v>
      </c>
      <c r="BD54" s="22">
        <v>3848237.3802083759</v>
      </c>
    </row>
    <row r="55" spans="1:65" x14ac:dyDescent="0.3">
      <c r="A55" s="23" t="s">
        <v>50</v>
      </c>
      <c r="B55" s="22">
        <v>30185.365261201405</v>
      </c>
      <c r="C55" s="22">
        <v>213.47335322928976</v>
      </c>
      <c r="D55" s="22">
        <v>1146.3316336886346</v>
      </c>
      <c r="E55" s="22">
        <v>2379.2476512593485</v>
      </c>
      <c r="F55" s="22">
        <v>0</v>
      </c>
      <c r="G55" s="22">
        <v>90.127321473862764</v>
      </c>
      <c r="H55" s="22">
        <v>0</v>
      </c>
      <c r="I55" s="22">
        <v>104192.3298366472</v>
      </c>
      <c r="J55" s="22">
        <v>916102.4153824239</v>
      </c>
      <c r="K55" s="22">
        <v>163219.42190334052</v>
      </c>
      <c r="L55" s="22">
        <v>3585.1623523046824</v>
      </c>
      <c r="M55" s="22">
        <v>0</v>
      </c>
      <c r="N55" s="22">
        <v>0</v>
      </c>
      <c r="O55" s="22">
        <v>580.09850515535015</v>
      </c>
      <c r="P55" s="22">
        <v>330.82403704778375</v>
      </c>
      <c r="Q55" s="22">
        <v>59.266684642664856</v>
      </c>
      <c r="R55" s="22">
        <v>2247.2796548128317</v>
      </c>
      <c r="S55" s="22">
        <v>457785.04359433567</v>
      </c>
      <c r="T55" s="22">
        <v>0</v>
      </c>
      <c r="U55" s="22">
        <v>45.985639234515588</v>
      </c>
      <c r="V55" s="22">
        <v>529765.86918762978</v>
      </c>
      <c r="W55" s="22">
        <v>472.5121281694901</v>
      </c>
      <c r="X55" s="22">
        <v>1072.3052534867847</v>
      </c>
      <c r="Y55" s="22">
        <v>2919.7157189589143</v>
      </c>
      <c r="Z55" s="22">
        <v>1125276.895190347</v>
      </c>
      <c r="AA55" s="22">
        <v>0</v>
      </c>
      <c r="AB55" s="22">
        <v>0</v>
      </c>
      <c r="AC55" s="22">
        <v>48.251724186609962</v>
      </c>
      <c r="AD55" s="22">
        <v>1387.2089031308626</v>
      </c>
      <c r="AE55" s="22">
        <v>3423.8033902097868</v>
      </c>
      <c r="AF55" s="22">
        <v>0</v>
      </c>
      <c r="AG55" s="22">
        <v>222098.48266836026</v>
      </c>
      <c r="AH55" s="22">
        <v>0</v>
      </c>
      <c r="AI55" s="22">
        <v>12283.653385940606</v>
      </c>
      <c r="AJ55" s="22">
        <v>4055.9353215513033</v>
      </c>
      <c r="AK55" s="22">
        <v>58.330407561919102</v>
      </c>
      <c r="AL55" s="22">
        <v>11921.223283847883</v>
      </c>
      <c r="AM55" s="22">
        <v>5264.3435630528238</v>
      </c>
      <c r="AN55" s="22">
        <v>2230.3816056486739</v>
      </c>
      <c r="AO55" s="22">
        <v>184.953274490224</v>
      </c>
      <c r="AP55" s="22">
        <v>12868.79264255399</v>
      </c>
      <c r="AQ55" s="22">
        <v>756.50387034367009</v>
      </c>
      <c r="AR55" s="22">
        <v>0</v>
      </c>
      <c r="AS55" s="22">
        <v>15507.740498212685</v>
      </c>
      <c r="AT55" s="22">
        <v>0</v>
      </c>
      <c r="AU55" s="22">
        <v>44.612253281223602</v>
      </c>
      <c r="AV55" s="22">
        <v>3852.1911662152838</v>
      </c>
      <c r="AW55" s="22">
        <v>19.975109041272788</v>
      </c>
      <c r="AX55" s="22">
        <v>5941.7715904214183</v>
      </c>
      <c r="AY55" s="22">
        <v>17742.512231496097</v>
      </c>
      <c r="AZ55" s="22">
        <v>15535.287295281729</v>
      </c>
      <c r="BA55" s="22">
        <v>0</v>
      </c>
      <c r="BB55" s="22">
        <v>2713.9744030171587</v>
      </c>
      <c r="BC55" s="22">
        <v>758356.84411986067</v>
      </c>
      <c r="BD55" s="22">
        <v>4437966.4429970961</v>
      </c>
    </row>
    <row r="56" spans="1:65" x14ac:dyDescent="0.3">
      <c r="A56" s="23" t="s">
        <v>229</v>
      </c>
      <c r="B56" s="22">
        <v>5.63322249168134</v>
      </c>
      <c r="C56" s="22">
        <v>8.8729603311264491E-2</v>
      </c>
      <c r="D56" s="22">
        <v>1399.4016089069246</v>
      </c>
      <c r="E56" s="22">
        <v>23.137263587348816</v>
      </c>
      <c r="F56" s="22">
        <v>0</v>
      </c>
      <c r="G56" s="22">
        <v>0</v>
      </c>
      <c r="H56" s="22">
        <v>384.00462470691957</v>
      </c>
      <c r="I56" s="22">
        <v>256.24918895454556</v>
      </c>
      <c r="J56" s="22">
        <v>1173.5989878153778</v>
      </c>
      <c r="K56" s="22">
        <v>11.436055091964219</v>
      </c>
      <c r="L56" s="22">
        <v>0</v>
      </c>
      <c r="M56" s="22">
        <v>0</v>
      </c>
      <c r="N56" s="22">
        <v>1.2978719581717294E-3</v>
      </c>
      <c r="O56" s="22">
        <v>0</v>
      </c>
      <c r="P56" s="22">
        <v>0</v>
      </c>
      <c r="Q56" s="22">
        <v>0</v>
      </c>
      <c r="R56" s="22">
        <v>569.8614229324279</v>
      </c>
      <c r="S56" s="22">
        <v>34.117679907202671</v>
      </c>
      <c r="T56" s="22">
        <v>0</v>
      </c>
      <c r="U56" s="22">
        <v>4.1936037548467614E-4</v>
      </c>
      <c r="V56" s="22">
        <v>6.863444656405413</v>
      </c>
      <c r="W56" s="22">
        <v>0</v>
      </c>
      <c r="X56" s="22">
        <v>0</v>
      </c>
      <c r="Y56" s="22">
        <v>599.54612489237365</v>
      </c>
      <c r="Z56" s="22">
        <v>264.64386143365107</v>
      </c>
      <c r="AA56" s="22">
        <v>0</v>
      </c>
      <c r="AB56" s="22">
        <v>0</v>
      </c>
      <c r="AC56" s="22">
        <v>0</v>
      </c>
      <c r="AD56" s="22">
        <v>0</v>
      </c>
      <c r="AE56" s="22">
        <v>3.7242694424555296</v>
      </c>
      <c r="AF56" s="22">
        <v>0</v>
      </c>
      <c r="AG56" s="22">
        <v>742.80641423999316</v>
      </c>
      <c r="AH56" s="22">
        <v>0</v>
      </c>
      <c r="AI56" s="22">
        <v>304650.46911846224</v>
      </c>
      <c r="AJ56" s="22">
        <v>0.27470177280384417</v>
      </c>
      <c r="AK56" s="22">
        <v>0</v>
      </c>
      <c r="AL56" s="22">
        <v>1.5223937031903678</v>
      </c>
      <c r="AM56" s="22">
        <v>0</v>
      </c>
      <c r="AN56" s="22">
        <v>1.1210478261560521E-2</v>
      </c>
      <c r="AO56" s="22">
        <v>9.6158461177399857E-4</v>
      </c>
      <c r="AP56" s="22">
        <v>32.929558549375628</v>
      </c>
      <c r="AQ56" s="22">
        <v>0</v>
      </c>
      <c r="AR56" s="22">
        <v>0</v>
      </c>
      <c r="AS56" s="22">
        <v>16.504807434180115</v>
      </c>
      <c r="AT56" s="22">
        <v>9.5154175579632461E-2</v>
      </c>
      <c r="AU56" s="22">
        <v>1.0351511292642681E-3</v>
      </c>
      <c r="AV56" s="22">
        <v>46.344466306554793</v>
      </c>
      <c r="AW56" s="22">
        <v>7.2510146711349712</v>
      </c>
      <c r="AX56" s="22">
        <v>0</v>
      </c>
      <c r="AY56" s="22">
        <v>0</v>
      </c>
      <c r="AZ56" s="22">
        <v>429.96667084126238</v>
      </c>
      <c r="BA56" s="22">
        <v>260299.34579709472</v>
      </c>
      <c r="BB56" s="22">
        <v>0</v>
      </c>
      <c r="BC56" s="22">
        <v>3619.3819361688447</v>
      </c>
      <c r="BD56" s="22">
        <v>574579.2134422888</v>
      </c>
    </row>
    <row r="57" spans="1:65" x14ac:dyDescent="0.3">
      <c r="A57" s="23" t="s">
        <v>51</v>
      </c>
      <c r="B57" s="22">
        <v>35673.350025122229</v>
      </c>
      <c r="C57" s="22">
        <v>2697.0549122905982</v>
      </c>
      <c r="D57" s="22">
        <v>1230.4784276786925</v>
      </c>
      <c r="E57" s="22">
        <v>695.6251123538085</v>
      </c>
      <c r="F57" s="22">
        <v>0</v>
      </c>
      <c r="G57" s="22">
        <v>6084.0263307346413</v>
      </c>
      <c r="H57" s="22">
        <v>0.33155173831039136</v>
      </c>
      <c r="I57" s="22">
        <v>11277.749801106225</v>
      </c>
      <c r="J57" s="22">
        <v>308248.2518031224</v>
      </c>
      <c r="K57" s="22">
        <v>17575.953592193549</v>
      </c>
      <c r="L57" s="22">
        <v>900.58543250144339</v>
      </c>
      <c r="M57" s="22">
        <v>6700.4589535278965</v>
      </c>
      <c r="N57" s="22">
        <v>8577.9294331498859</v>
      </c>
      <c r="O57" s="22">
        <v>272.90815791740931</v>
      </c>
      <c r="P57" s="22">
        <v>0.13304657214696849</v>
      </c>
      <c r="Q57" s="22">
        <v>141.63834309484872</v>
      </c>
      <c r="R57" s="22">
        <v>14390.878836141026</v>
      </c>
      <c r="S57" s="22">
        <v>59280.197812789367</v>
      </c>
      <c r="T57" s="22">
        <v>242.02993091493826</v>
      </c>
      <c r="U57" s="22">
        <v>430.0844080427002</v>
      </c>
      <c r="V57" s="22">
        <v>419882.05720151891</v>
      </c>
      <c r="W57" s="22">
        <v>27.018387861215189</v>
      </c>
      <c r="X57" s="22">
        <v>900.16439608727433</v>
      </c>
      <c r="Y57" s="22">
        <v>227818.90274893568</v>
      </c>
      <c r="Z57" s="22">
        <v>60730.386891968956</v>
      </c>
      <c r="AA57" s="22">
        <v>0</v>
      </c>
      <c r="AB57" s="22">
        <v>5.8020066780607911</v>
      </c>
      <c r="AC57" s="22">
        <v>1783.1524093966052</v>
      </c>
      <c r="AD57" s="22">
        <v>16.819868102245316</v>
      </c>
      <c r="AE57" s="22">
        <v>603.97854021725288</v>
      </c>
      <c r="AF57" s="22">
        <v>3483.6428308704931</v>
      </c>
      <c r="AG57" s="22">
        <v>1167.9911605124871</v>
      </c>
      <c r="AH57" s="22">
        <v>0</v>
      </c>
      <c r="AI57" s="22">
        <v>134660.70988916053</v>
      </c>
      <c r="AJ57" s="22">
        <v>403.78110500462071</v>
      </c>
      <c r="AK57" s="22">
        <v>392.20280996933087</v>
      </c>
      <c r="AL57" s="22">
        <v>275172.94114952802</v>
      </c>
      <c r="AM57" s="22">
        <v>128.68610048040435</v>
      </c>
      <c r="AN57" s="22">
        <v>2930.0411097903921</v>
      </c>
      <c r="AO57" s="22">
        <v>41.526996758664303</v>
      </c>
      <c r="AP57" s="22">
        <v>10579.00388015518</v>
      </c>
      <c r="AQ57" s="22">
        <v>270.02269457144888</v>
      </c>
      <c r="AR57" s="22">
        <v>9474.1210363863283</v>
      </c>
      <c r="AS57" s="22">
        <v>9658.4454546697034</v>
      </c>
      <c r="AT57" s="22">
        <v>127.06908960664209</v>
      </c>
      <c r="AU57" s="22">
        <v>101.61144952206715</v>
      </c>
      <c r="AV57" s="22">
        <v>10633.405663910084</v>
      </c>
      <c r="AW57" s="22">
        <v>58.365829519909212</v>
      </c>
      <c r="AX57" s="22">
        <v>164.7836701531543</v>
      </c>
      <c r="AY57" s="22">
        <v>58626.478241403784</v>
      </c>
      <c r="AZ57" s="22">
        <v>360071.08218267461</v>
      </c>
      <c r="BA57" s="22">
        <v>21503.473814637506</v>
      </c>
      <c r="BB57" s="22">
        <v>270.81966098511441</v>
      </c>
      <c r="BC57" s="22">
        <v>0</v>
      </c>
      <c r="BD57" s="22">
        <v>2086108.154182029</v>
      </c>
    </row>
    <row r="58" spans="1:65" x14ac:dyDescent="0.3">
      <c r="A58" s="23" t="s">
        <v>52</v>
      </c>
      <c r="B58" s="22">
        <v>16617579.578611119</v>
      </c>
      <c r="C58" s="22">
        <v>465015.26036470139</v>
      </c>
      <c r="D58" s="22">
        <v>1845299.1262947288</v>
      </c>
      <c r="E58" s="22">
        <v>385559.59765246685</v>
      </c>
      <c r="F58" s="22">
        <v>5515.7683479406069</v>
      </c>
      <c r="G58" s="22">
        <v>352626.43310026062</v>
      </c>
      <c r="H58" s="22">
        <v>44878.340405186136</v>
      </c>
      <c r="I58" s="22">
        <v>1596505.9921097925</v>
      </c>
      <c r="J58" s="22">
        <v>73407969.536848873</v>
      </c>
      <c r="K58" s="22">
        <v>14736054.844759978</v>
      </c>
      <c r="L58" s="22">
        <v>132112.46479026548</v>
      </c>
      <c r="M58" s="22">
        <v>1062613.3135850285</v>
      </c>
      <c r="N58" s="22">
        <v>3292543.646676885</v>
      </c>
      <c r="O58" s="22">
        <v>378977.38085681916</v>
      </c>
      <c r="P58" s="22">
        <v>256073.44749627681</v>
      </c>
      <c r="Q58" s="22">
        <v>85745.035950798498</v>
      </c>
      <c r="R58" s="22">
        <v>1569148.8549208336</v>
      </c>
      <c r="S58" s="22">
        <v>29226405.307467718</v>
      </c>
      <c r="T58" s="22">
        <v>2052021.2099716458</v>
      </c>
      <c r="U58" s="22">
        <v>927024.53270212293</v>
      </c>
      <c r="V58" s="22">
        <v>36483912.127682574</v>
      </c>
      <c r="W58" s="22">
        <v>3166717.9027236416</v>
      </c>
      <c r="X58" s="22">
        <v>237779.81712041984</v>
      </c>
      <c r="Y58" s="22">
        <v>5729509.6672489876</v>
      </c>
      <c r="Z58" s="22">
        <v>141091435.59253475</v>
      </c>
      <c r="AA58" s="22">
        <v>549.76340423003489</v>
      </c>
      <c r="AB58" s="22">
        <v>10233.78734513563</v>
      </c>
      <c r="AC58" s="22">
        <v>71201.196755766287</v>
      </c>
      <c r="AD58" s="22">
        <v>214777.19939968607</v>
      </c>
      <c r="AE58" s="22">
        <v>12451107.586436268</v>
      </c>
      <c r="AF58" s="22">
        <v>908863.26616755978</v>
      </c>
      <c r="AG58" s="22">
        <v>3346046.7689677658</v>
      </c>
      <c r="AH58" s="22">
        <v>236336.63753129248</v>
      </c>
      <c r="AI58" s="22">
        <v>27030475.516834892</v>
      </c>
      <c r="AJ58" s="22">
        <v>81631.686629823686</v>
      </c>
      <c r="AK58" s="22">
        <v>6619.778492585554</v>
      </c>
      <c r="AL58" s="22">
        <v>11469505.199153412</v>
      </c>
      <c r="AM58" s="22">
        <v>9104956.8128392361</v>
      </c>
      <c r="AN58" s="22">
        <v>7465742.2907549078</v>
      </c>
      <c r="AO58" s="22">
        <v>589712.03845665045</v>
      </c>
      <c r="AP58" s="22">
        <v>14340764.550575078</v>
      </c>
      <c r="AQ58" s="22">
        <v>2428251.2932843668</v>
      </c>
      <c r="AR58" s="22">
        <v>2009330.3360111078</v>
      </c>
      <c r="AS58" s="22">
        <v>4617111.2116315579</v>
      </c>
      <c r="AT58" s="22">
        <v>455316.23159586854</v>
      </c>
      <c r="AU58" s="22">
        <v>268046.93918045174</v>
      </c>
      <c r="AV58" s="22">
        <v>1802093.0895706008</v>
      </c>
      <c r="AW58" s="22">
        <v>18234.797968919407</v>
      </c>
      <c r="AX58" s="22">
        <v>6002403.9995595487</v>
      </c>
      <c r="AY58" s="22">
        <v>5657127.2626868747</v>
      </c>
      <c r="AZ58" s="22">
        <v>23336873.531232256</v>
      </c>
      <c r="BA58" s="22">
        <v>66429279.403256193</v>
      </c>
      <c r="BB58" s="22">
        <v>7517191.2942357725</v>
      </c>
      <c r="BC58" s="22">
        <v>50970649.568125658</v>
      </c>
      <c r="BD58" s="22">
        <v>593989457.81830752</v>
      </c>
    </row>
    <row r="61" spans="1:65" x14ac:dyDescent="0.3">
      <c r="A61" s="7" t="s">
        <v>152</v>
      </c>
      <c r="BF61" s="7" t="s">
        <v>152</v>
      </c>
    </row>
    <row r="62" spans="1:65" x14ac:dyDescent="0.3">
      <c r="A62" s="6" t="s">
        <v>100</v>
      </c>
      <c r="BF62" s="6" t="s">
        <v>100</v>
      </c>
    </row>
    <row r="63" spans="1:65" x14ac:dyDescent="0.3">
      <c r="A63" s="23" t="s">
        <v>101</v>
      </c>
      <c r="B63" s="23" t="s">
        <v>1</v>
      </c>
      <c r="C63" s="23" t="s">
        <v>2</v>
      </c>
      <c r="D63" s="23" t="s">
        <v>3</v>
      </c>
      <c r="E63" s="23" t="s">
        <v>4</v>
      </c>
      <c r="F63" s="23" t="s">
        <v>5</v>
      </c>
      <c r="G63" s="23" t="s">
        <v>6</v>
      </c>
      <c r="H63" s="23" t="s">
        <v>7</v>
      </c>
      <c r="I63" s="23" t="s">
        <v>8</v>
      </c>
      <c r="J63" s="23" t="s">
        <v>9</v>
      </c>
      <c r="K63" s="23" t="s">
        <v>360</v>
      </c>
      <c r="L63" s="23" t="s">
        <v>10</v>
      </c>
      <c r="M63" s="23" t="s">
        <v>11</v>
      </c>
      <c r="N63" s="23" t="s">
        <v>12</v>
      </c>
      <c r="O63" s="23" t="s">
        <v>13</v>
      </c>
      <c r="P63" s="23" t="s">
        <v>14</v>
      </c>
      <c r="Q63" s="23" t="s">
        <v>15</v>
      </c>
      <c r="R63" s="23" t="s">
        <v>16</v>
      </c>
      <c r="S63" s="23" t="s">
        <v>17</v>
      </c>
      <c r="T63" s="23" t="s">
        <v>18</v>
      </c>
      <c r="U63" s="23" t="s">
        <v>19</v>
      </c>
      <c r="V63" s="23" t="s">
        <v>20</v>
      </c>
      <c r="W63" s="23" t="s">
        <v>21</v>
      </c>
      <c r="X63" s="23" t="s">
        <v>22</v>
      </c>
      <c r="Y63" s="23" t="s">
        <v>23</v>
      </c>
      <c r="Z63" s="23" t="s">
        <v>24</v>
      </c>
      <c r="AA63" s="23" t="s">
        <v>25</v>
      </c>
      <c r="AB63" s="23" t="s">
        <v>26</v>
      </c>
      <c r="AC63" s="23" t="s">
        <v>27</v>
      </c>
      <c r="AD63" s="23" t="s">
        <v>28</v>
      </c>
      <c r="AE63" s="23" t="s">
        <v>29</v>
      </c>
      <c r="AF63" s="23" t="s">
        <v>30</v>
      </c>
      <c r="AG63" s="23" t="s">
        <v>31</v>
      </c>
      <c r="AH63" s="23" t="s">
        <v>32</v>
      </c>
      <c r="AI63" s="23" t="s">
        <v>33</v>
      </c>
      <c r="AJ63" s="24" t="s">
        <v>34</v>
      </c>
      <c r="AK63" s="23" t="s">
        <v>35</v>
      </c>
      <c r="AL63" s="23" t="s">
        <v>361</v>
      </c>
      <c r="AM63" s="23" t="s">
        <v>36</v>
      </c>
      <c r="AN63" s="23" t="s">
        <v>37</v>
      </c>
      <c r="AO63" s="23" t="s">
        <v>38</v>
      </c>
      <c r="AP63" s="23" t="s">
        <v>197</v>
      </c>
      <c r="AQ63" s="23" t="s">
        <v>40</v>
      </c>
      <c r="AR63" s="23" t="s">
        <v>41</v>
      </c>
      <c r="AS63" s="23" t="s">
        <v>42</v>
      </c>
      <c r="AT63" s="23" t="s">
        <v>43</v>
      </c>
      <c r="AU63" s="23" t="s">
        <v>44</v>
      </c>
      <c r="AV63" s="23" t="s">
        <v>45</v>
      </c>
      <c r="AW63" s="23" t="s">
        <v>46</v>
      </c>
      <c r="AX63" s="23" t="s">
        <v>47</v>
      </c>
      <c r="AY63" s="23" t="s">
        <v>48</v>
      </c>
      <c r="AZ63" s="23" t="s">
        <v>49</v>
      </c>
      <c r="BA63" s="23" t="s">
        <v>50</v>
      </c>
      <c r="BB63" s="23" t="s">
        <v>229</v>
      </c>
      <c r="BC63" s="24" t="s">
        <v>51</v>
      </c>
      <c r="BD63" s="23" t="s">
        <v>52</v>
      </c>
      <c r="BF63" s="1" t="s">
        <v>84</v>
      </c>
      <c r="BG63" s="12" t="s">
        <v>56</v>
      </c>
      <c r="BH63" s="12" t="s">
        <v>57</v>
      </c>
      <c r="BI63" s="12" t="s">
        <v>65</v>
      </c>
      <c r="BJ63" s="12" t="s">
        <v>58</v>
      </c>
      <c r="BK63" s="12" t="s">
        <v>59</v>
      </c>
      <c r="BL63" s="12" t="s">
        <v>60</v>
      </c>
      <c r="BM63" s="12" t="s">
        <v>61</v>
      </c>
    </row>
    <row r="64" spans="1:65" x14ac:dyDescent="0.3">
      <c r="A64" s="23" t="s">
        <v>1</v>
      </c>
      <c r="B64" s="22">
        <v>0</v>
      </c>
      <c r="C64" s="22">
        <v>23.815279489074193</v>
      </c>
      <c r="D64" s="22">
        <v>417.81205636117846</v>
      </c>
      <c r="E64" s="22">
        <v>47.025153558802934</v>
      </c>
      <c r="F64" s="22">
        <v>0</v>
      </c>
      <c r="G64" s="22">
        <v>16.431171547258099</v>
      </c>
      <c r="H64" s="22">
        <v>17713.543713918163</v>
      </c>
      <c r="I64" s="22">
        <v>1887.2194073399094</v>
      </c>
      <c r="J64" s="22">
        <v>231080.97286098913</v>
      </c>
      <c r="K64" s="22">
        <v>27585.430771205858</v>
      </c>
      <c r="L64" s="22">
        <v>0</v>
      </c>
      <c r="M64" s="22">
        <v>0</v>
      </c>
      <c r="N64" s="22">
        <v>83.041493458237099</v>
      </c>
      <c r="O64" s="22">
        <v>23.781081644763397</v>
      </c>
      <c r="P64" s="22">
        <v>0.55423809333572238</v>
      </c>
      <c r="Q64" s="22">
        <v>0.36591158086949027</v>
      </c>
      <c r="R64" s="22">
        <v>242.73371172071651</v>
      </c>
      <c r="S64" s="22">
        <v>5904.168432752369</v>
      </c>
      <c r="T64" s="22">
        <v>1.3410045652531826</v>
      </c>
      <c r="U64" s="22">
        <v>12.345402200336075</v>
      </c>
      <c r="V64" s="22">
        <v>22340.974525498048</v>
      </c>
      <c r="W64" s="22">
        <v>24875.86550780409</v>
      </c>
      <c r="X64" s="22">
        <v>3323.7540347064614</v>
      </c>
      <c r="Y64" s="22">
        <v>3525.0125897469079</v>
      </c>
      <c r="Z64" s="22">
        <v>7183.1421066583907</v>
      </c>
      <c r="AA64" s="22">
        <v>298.1787125270555</v>
      </c>
      <c r="AB64" s="22">
        <v>5.5383584393020407E-2</v>
      </c>
      <c r="AC64" s="22">
        <v>1.6192630180011438</v>
      </c>
      <c r="AD64" s="22">
        <v>0</v>
      </c>
      <c r="AE64" s="22">
        <v>8275.1345447367021</v>
      </c>
      <c r="AF64" s="22">
        <v>0</v>
      </c>
      <c r="AG64" s="22">
        <v>1631.4371727133944</v>
      </c>
      <c r="AH64" s="22">
        <v>3.0679970290971156E-3</v>
      </c>
      <c r="AI64" s="22">
        <v>1771.6354923980596</v>
      </c>
      <c r="AJ64" s="22">
        <v>22598.720571460046</v>
      </c>
      <c r="AK64" s="22">
        <v>4.4732695716230921</v>
      </c>
      <c r="AL64" s="22">
        <v>3865.7084864100379</v>
      </c>
      <c r="AM64" s="22">
        <v>11860.934563098876</v>
      </c>
      <c r="AN64" s="22">
        <v>40.658803060399407</v>
      </c>
      <c r="AO64" s="22">
        <v>0.10569268335535657</v>
      </c>
      <c r="AP64" s="22">
        <v>7230.2747279128444</v>
      </c>
      <c r="AQ64" s="22">
        <v>0.52340772253649681</v>
      </c>
      <c r="AR64" s="22">
        <v>4441.0757443273023</v>
      </c>
      <c r="AS64" s="22">
        <v>22876.172477836146</v>
      </c>
      <c r="AT64" s="22">
        <v>5.3311009740987113E-4</v>
      </c>
      <c r="AU64" s="22">
        <v>3.8748923582794401E-4</v>
      </c>
      <c r="AV64" s="22">
        <v>8677.6882948299753</v>
      </c>
      <c r="AW64" s="22">
        <v>20.731020746906431</v>
      </c>
      <c r="AX64" s="22">
        <v>53138.967929282968</v>
      </c>
      <c r="AY64" s="22">
        <v>716.88490642341856</v>
      </c>
      <c r="AZ64" s="22">
        <v>3372.2930691074394</v>
      </c>
      <c r="BA64" s="22">
        <v>162126.22836238332</v>
      </c>
      <c r="BB64" s="22">
        <v>662.01738222379231</v>
      </c>
      <c r="BC64" s="22">
        <v>130427.23064684645</v>
      </c>
      <c r="BD64" s="22">
        <v>790328.08436834055</v>
      </c>
      <c r="BF64" s="12" t="s">
        <v>62</v>
      </c>
      <c r="BG64" s="13">
        <f>B64+AJ64+B98+AJ98</f>
        <v>45982.303228453209</v>
      </c>
      <c r="BH64" s="13">
        <f>SUM(C64,D64,G64,L64:U64,X64:Y64,AB64:AD64,AF64,AI64,AK64,AN64:AO64,AQ64,AT64:AW64,AZ64,AR64)+SUM(C98,D98,G98,L98:U98,X98:Y98,AB98:AD98,AF98,AI98,AK98,AN98:AO98,AQ98,AT98:AW98,AZ98,AR98)</f>
        <v>34681.724643502552</v>
      </c>
      <c r="BI64" s="13">
        <f>SUM(F64,H64,V64:W64,AA64,AE64,AH64,AM64,AS64,AX64,BB64,AY64)+SUM(F98,H98,V98:W98,AA98,AE98,AH98,AM98,AS98,AX98,BB98,AY98)</f>
        <v>163496.95231095998</v>
      </c>
      <c r="BJ64" s="13">
        <f>SUM(E64,I64,AG64,BA64)+SUM(E98,I98,AG98,BA98)</f>
        <v>166020.66252823005</v>
      </c>
      <c r="BK64" s="13">
        <f>SUM(J64:K64,Z64,AL64,AP64)+SUM(J98:K98,Z98,AL98,AP98)</f>
        <v>276945.52895317628</v>
      </c>
      <c r="BL64" s="13">
        <f>BC64+BC98</f>
        <v>141049.00558557076</v>
      </c>
      <c r="BM64" s="13">
        <f>SUM(BG64:BL64)</f>
        <v>828176.17724989285</v>
      </c>
    </row>
    <row r="65" spans="1:65" x14ac:dyDescent="0.3">
      <c r="A65" s="23" t="s">
        <v>2</v>
      </c>
      <c r="B65" s="22">
        <v>1178.4384310385926</v>
      </c>
      <c r="C65" s="22">
        <v>0</v>
      </c>
      <c r="D65" s="22">
        <v>259.16707059231499</v>
      </c>
      <c r="E65" s="22">
        <v>19.911496159002564</v>
      </c>
      <c r="F65" s="22">
        <v>0</v>
      </c>
      <c r="G65" s="22">
        <v>921.870586676941</v>
      </c>
      <c r="H65" s="22">
        <v>0</v>
      </c>
      <c r="I65" s="22">
        <v>234.27396772361874</v>
      </c>
      <c r="J65" s="22">
        <v>5595.0752637799787</v>
      </c>
      <c r="K65" s="22">
        <v>63.384814966958423</v>
      </c>
      <c r="L65" s="22">
        <v>3104.1606678699686</v>
      </c>
      <c r="M65" s="22">
        <v>10826.003052811053</v>
      </c>
      <c r="N65" s="22">
        <v>181795.91194432569</v>
      </c>
      <c r="O65" s="22">
        <v>2867.3912492745335</v>
      </c>
      <c r="P65" s="22">
        <v>7.4874600493182689E-2</v>
      </c>
      <c r="Q65" s="22">
        <v>1.0814231005128578</v>
      </c>
      <c r="R65" s="22">
        <v>1744.7356214523063</v>
      </c>
      <c r="S65" s="22">
        <v>355413.8225007595</v>
      </c>
      <c r="T65" s="22">
        <v>4890.2946660542793</v>
      </c>
      <c r="U65" s="22">
        <v>175986.28983811606</v>
      </c>
      <c r="V65" s="22">
        <v>5510.5422414298155</v>
      </c>
      <c r="W65" s="22">
        <v>277.73495987101904</v>
      </c>
      <c r="X65" s="22">
        <v>8.8660572669581317</v>
      </c>
      <c r="Y65" s="22">
        <v>191259.62983079432</v>
      </c>
      <c r="Z65" s="22">
        <v>16995.872235601368</v>
      </c>
      <c r="AA65" s="22">
        <v>0</v>
      </c>
      <c r="AB65" s="22">
        <v>9.0496014578682934E-4</v>
      </c>
      <c r="AC65" s="22">
        <v>8.5538492920556592</v>
      </c>
      <c r="AD65" s="22">
        <v>474.14481368360958</v>
      </c>
      <c r="AE65" s="22">
        <v>93830.359214071141</v>
      </c>
      <c r="AF65" s="22">
        <v>2.0240332236628475</v>
      </c>
      <c r="AG65" s="22">
        <v>267.0062981885971</v>
      </c>
      <c r="AH65" s="22">
        <v>4.1446998073582615E-4</v>
      </c>
      <c r="AI65" s="22">
        <v>39982.893354501794</v>
      </c>
      <c r="AJ65" s="22">
        <v>32.712164884871761</v>
      </c>
      <c r="AK65" s="22">
        <v>77.088154416412024</v>
      </c>
      <c r="AL65" s="22">
        <v>1391.995051760458</v>
      </c>
      <c r="AM65" s="22">
        <v>98578.548154880642</v>
      </c>
      <c r="AN65" s="22">
        <v>279888.04380940751</v>
      </c>
      <c r="AO65" s="22">
        <v>18523.164977494096</v>
      </c>
      <c r="AP65" s="22">
        <v>1058.6499491007166</v>
      </c>
      <c r="AQ65" s="22">
        <v>9532.466657247649</v>
      </c>
      <c r="AR65" s="22">
        <v>1761.9012960195998</v>
      </c>
      <c r="AS65" s="22">
        <v>89157.146402809798</v>
      </c>
      <c r="AT65" s="22">
        <v>2087.0322546417929</v>
      </c>
      <c r="AU65" s="22">
        <v>549713.5755003246</v>
      </c>
      <c r="AV65" s="22">
        <v>3073.0315699098924</v>
      </c>
      <c r="AW65" s="22">
        <v>298.42671649767351</v>
      </c>
      <c r="AX65" s="22">
        <v>9338.1617198599888</v>
      </c>
      <c r="AY65" s="22">
        <v>344050.07398023753</v>
      </c>
      <c r="AZ65" s="22">
        <v>8831.8266430895001</v>
      </c>
      <c r="BA65" s="22">
        <v>3107.9690554733143</v>
      </c>
      <c r="BB65" s="22">
        <v>1.0894592332242581</v>
      </c>
      <c r="BC65" s="22">
        <v>826794.02167222288</v>
      </c>
      <c r="BD65" s="22">
        <v>3340816.4408661681</v>
      </c>
      <c r="BF65" s="12" t="s">
        <v>63</v>
      </c>
      <c r="BG65" s="13">
        <f>BG70-SUM(BG66:BG69,BG64)</f>
        <v>547311.95988319814</v>
      </c>
      <c r="BH65" s="13">
        <f t="shared" ref="BH65:BM65" si="1">BH70-SUM(BH66:BH69,BH64)</f>
        <v>73763448.64236322</v>
      </c>
      <c r="BI65" s="13">
        <f t="shared" si="1"/>
        <v>20062411.12544018</v>
      </c>
      <c r="BJ65" s="13">
        <f t="shared" si="1"/>
        <v>13024126.902157068</v>
      </c>
      <c r="BK65" s="13">
        <f t="shared" si="1"/>
        <v>14155242.266568333</v>
      </c>
      <c r="BL65" s="13">
        <f t="shared" si="1"/>
        <v>11976675.267989814</v>
      </c>
      <c r="BM65" s="13">
        <f t="shared" si="1"/>
        <v>133529216.16440153</v>
      </c>
    </row>
    <row r="66" spans="1:65" x14ac:dyDescent="0.3">
      <c r="A66" s="23" t="s">
        <v>3</v>
      </c>
      <c r="B66" s="22">
        <v>1122.059458731512</v>
      </c>
      <c r="C66" s="22">
        <v>346.76210807281956</v>
      </c>
      <c r="D66" s="22">
        <v>0</v>
      </c>
      <c r="E66" s="22">
        <v>42.491627816838289</v>
      </c>
      <c r="F66" s="22">
        <v>0</v>
      </c>
      <c r="G66" s="22">
        <v>296.49584430975926</v>
      </c>
      <c r="H66" s="22">
        <v>0</v>
      </c>
      <c r="I66" s="22">
        <v>618.33841525261516</v>
      </c>
      <c r="J66" s="22">
        <v>34843.618339115448</v>
      </c>
      <c r="K66" s="22">
        <v>8404.2397054165904</v>
      </c>
      <c r="L66" s="22">
        <v>9.5830432582683489</v>
      </c>
      <c r="M66" s="22">
        <v>29.892172034725881</v>
      </c>
      <c r="N66" s="22">
        <v>3189.1109916332462</v>
      </c>
      <c r="O66" s="22">
        <v>204.39851643195234</v>
      </c>
      <c r="P66" s="22">
        <v>751.9114470582042</v>
      </c>
      <c r="Q66" s="22">
        <v>3486.9318472237483</v>
      </c>
      <c r="R66" s="22">
        <v>138061.01349346768</v>
      </c>
      <c r="S66" s="22">
        <v>668518.42085241084</v>
      </c>
      <c r="T66" s="22">
        <v>9980.2162077440644</v>
      </c>
      <c r="U66" s="22">
        <v>10767.448391292955</v>
      </c>
      <c r="V66" s="22">
        <v>2424.7387283562189</v>
      </c>
      <c r="W66" s="22">
        <v>15.396635133856527</v>
      </c>
      <c r="X66" s="22">
        <v>1083.326018637973</v>
      </c>
      <c r="Y66" s="22">
        <v>16326.274684413262</v>
      </c>
      <c r="Z66" s="22">
        <v>2252.1884981258272</v>
      </c>
      <c r="AA66" s="22">
        <v>0</v>
      </c>
      <c r="AB66" s="22">
        <v>40.633171014994446</v>
      </c>
      <c r="AC66" s="22">
        <v>12.29412507994402</v>
      </c>
      <c r="AD66" s="22">
        <v>34171.336441002786</v>
      </c>
      <c r="AE66" s="22">
        <v>400.94867442876426</v>
      </c>
      <c r="AF66" s="22">
        <v>7.6913262499188182</v>
      </c>
      <c r="AG66" s="22">
        <v>158.49090915477481</v>
      </c>
      <c r="AH66" s="22">
        <v>1.0837210163972125E-3</v>
      </c>
      <c r="AI66" s="22">
        <v>351188.55207086314</v>
      </c>
      <c r="AJ66" s="22">
        <v>0.71967287668195534</v>
      </c>
      <c r="AK66" s="22">
        <v>5.5603930610846417</v>
      </c>
      <c r="AL66" s="22">
        <v>337.53584320975108</v>
      </c>
      <c r="AM66" s="22">
        <v>1905.8213010773986</v>
      </c>
      <c r="AN66" s="22">
        <v>31754.110096775585</v>
      </c>
      <c r="AO66" s="22">
        <v>140919.41878696077</v>
      </c>
      <c r="AP66" s="22">
        <v>1307.9197007850023</v>
      </c>
      <c r="AQ66" s="22">
        <v>3127.1033330412852</v>
      </c>
      <c r="AR66" s="22">
        <v>14985.247347014647</v>
      </c>
      <c r="AS66" s="22">
        <v>1256.3966185728468</v>
      </c>
      <c r="AT66" s="22">
        <v>123.77445696836065</v>
      </c>
      <c r="AU66" s="22">
        <v>481.42322728378178</v>
      </c>
      <c r="AV66" s="22">
        <v>376560.73336282483</v>
      </c>
      <c r="AW66" s="22">
        <v>54.340443708780903</v>
      </c>
      <c r="AX66" s="22">
        <v>998.78790040262413</v>
      </c>
      <c r="AY66" s="22">
        <v>2395.3107636480995</v>
      </c>
      <c r="AZ66" s="22">
        <v>9204.0269826492695</v>
      </c>
      <c r="BA66" s="22">
        <v>12870.71767932062</v>
      </c>
      <c r="BB66" s="22">
        <v>146.70363692937389</v>
      </c>
      <c r="BC66" s="22">
        <v>151052.7696207652</v>
      </c>
      <c r="BD66" s="22">
        <v>2038243.2259953301</v>
      </c>
      <c r="BF66" s="12" t="s">
        <v>65</v>
      </c>
      <c r="BG66" s="13">
        <f>B68+AJ68+B70+AJ70+B84+AJ84+B85+AJ85+B89+AJ89+B93+AJ93+B96+AJ96+B101+AJ101+B107+AJ107+B112+AJ112+B113+AJ113+B116+AJ116</f>
        <v>3372635.0756309223</v>
      </c>
      <c r="BH66" s="13">
        <f>SUM(C68,D68,G68,L68:U68,X68:Y68,AB68:AD68,AF68,AI68,AK68,AN68:AO68,AQ68,AT68:AW68,AZ68,AR68)+SUM(C70,D70,G70,L70:U70,X70:Y70,AB70:AD70,AF70,AI70,AK70,AN70:AO70,AQ70,AT70:AW70,AZ70,AR70)+SUM(C84,D84,G84,L84:U84,X84:Y84,AB84:AD84,AF84,AI84,AK84,AN84:AO84,AQ84,AT84:AW84,AZ84,AR84)+SUM(C85,D85,G85,L85:U85,X85:Y85,AB85:AD85,AF85,AI85,AK85,AN85:AO85,AQ85,AT85:AW85,AZ85,AR85)+SUM(C89,D89,G89,L89:U89,X89:Y89,AB89:AD89,AF89,AI89,AK89,AN89:AO89,AQ89,AT89:AW89,AZ89,AR89)+SUM(C93,D93,G93,L93:U93,X93:Y93,AB93:AD93,AF93,AI93,AK93,AN93:AO93,AQ93,AT93:AW93,AZ93,AR93)+SUM(C96,D96,G96,L96:U96,X96:Y96,AB96:AD96,AF96,AI96,AK96,AN96:AO96,AQ96,AT96:AW96,AZ96,AR96)+SUM(C101,D101,G101,L101:U101,X101:Y101,AB101:AD101,AF101,AI101,AK101,AN101:AO101,AQ101,AT101:AW101,AZ101,AR101)+SUM(C107,D107,G107,L107:U107,X107:Y107,AB107:AD107,AF107,AI107,AK107,AN107:AO107,AQ107,AT107:AW107,AZ107,AR107)+SUM(C112,D112,G112,L112:U112,X112:Y112,AB112:AD112,AF112,AI112,AK112,AN112:AO112,AQ112,AT112:AW112,AZ112,AR112)+SUM(C113,D113,G113,L113:U113,X113:Y113,AB113:AD113,AF113,AI113,AK113,AN113:AO113,AQ113,AT113:AW113,AZ113,AR113)+SUM(C116,D116,G116,L116:U116,X116:Y116,AB116:AD116,AF116,AI116,AK116,AN116:AO116,AQ116,AT116:AW116,AZ116,AR116)</f>
        <v>33746890.701717377</v>
      </c>
      <c r="BI66" s="13">
        <f>SUM(F68,H68,V68:W68,AA68,AE68,AH68,AM68,AS68,AX68,BB68,AY68)+SUM(F70,H70,V70:W70,AA70,AE70,AH70,AM70,AS70,AX70,BB70,AY70)+SUM(F84,H84,V84:W84,AA84,AE84,AH84,AM84,AS84,AX84,BB84,AY84)+SUM(F85,H85,V85:W85,AA85,AE85,AH85,AM85,AS85,AX85,BB85,AY85)+SUM(F89,H89,V89:W89,AA89,AE89,AH89,AM89,AS89,AX89,BB89,AY89)+SUM(F93,H93,V93:W93,AA93,AE93,AH93,AM93,AS93,AX93,BB93,AY93)+SUM(F96,H96,V96:W96,AA96,AE96,AH96,AM96,AS96,AX96,BB96,AY96)+SUM(F101,H101,V101:W101,AA101,AE101,AH101,AM101,AS101,AX101,BB101,AY101)+SUM(F107,H107,V107:W107,AA107,AE107,AH107,AM107,AS107,AX107,BB107,AY107)+SUM(F112,H112,V112:W112,AA112,AE112,AH112,AM112,AS112,AX112,BB112,AY112)+SUM(F113,H113,V113:W113,AA113,AE113,AH113,AM113,AS113,AX113,BB113,AY113)+SUM(F116,H116,V116:W116,AA116,AE116,AH116,AM116,AS116,AX116,BB116,AY116)</f>
        <v>34852026.128436103</v>
      </c>
      <c r="BJ66" s="13">
        <f>SUM(E68,I68,AG68,BA68)+SUM(E70,I70,AG70,BA70)+SUM(E84,I84,AG84,BA84)+SUM(E85,I85,AG85,BA85)+SUM(E89,I89,AG89,BA89)+SUM(E93,I93,AG93,BA93)+SUM(E96,I96,AG96,BA96)+SUM(E101,I101,AG101,BA101)+SUM(E107,I107,AG107,BA107)+SUM(E112,I112,AG112,BA112)+SUM(E113,I113,AG113,BA113)+SUM(E116,I116,AG116,BA116)</f>
        <v>54010111.529118262</v>
      </c>
      <c r="BK66" s="13">
        <f>SUM(J68:K68,Z68,AL68,AP68)+SUM(J70:K70,Z70,AL70,AP70)+SUM(J84:K84,Z84,AL84,AP84)+SUM(J85:K85,Z85,AL85,AP85)+SUM(J89:K89,Z89,AL89,AP89)+SUM(J93:K93,Z93,AL93,AP93)+SUM(J96:K96,Z96,AL96,AP96)+SUM(J101:K101,Z101,AL101,AP101)+SUM(J107:K107,Z107,AL107,AP107)+SUM(J112:K112,Z112,AL112,AP112)+SUM(J113:K113,Z113,AL113,AP113)+SUM(J116:K116,Z116,AL116,AP116)</f>
        <v>24405813.107648995</v>
      </c>
      <c r="BL66" s="13">
        <f>BC68+BC70+BC84+BC85+BC89+BC93+BC96+BC101+BC107+BC112+BC113+BC116</f>
        <v>3385975.0523408833</v>
      </c>
      <c r="BM66" s="13">
        <f>SUM(BG66:BL66)</f>
        <v>153773451.59489256</v>
      </c>
    </row>
    <row r="67" spans="1:65" x14ac:dyDescent="0.3">
      <c r="A67" s="23" t="s">
        <v>4</v>
      </c>
      <c r="B67" s="22">
        <v>9.2375291150947749</v>
      </c>
      <c r="C67" s="22">
        <v>1.6704658024590749E-4</v>
      </c>
      <c r="D67" s="22">
        <v>1.4239359813718309E-3</v>
      </c>
      <c r="E67" s="22">
        <v>0</v>
      </c>
      <c r="F67" s="22">
        <v>0</v>
      </c>
      <c r="G67" s="22">
        <v>0</v>
      </c>
      <c r="H67" s="22">
        <v>0</v>
      </c>
      <c r="I67" s="22">
        <v>0.21059546906183846</v>
      </c>
      <c r="J67" s="22">
        <v>47153.362806311387</v>
      </c>
      <c r="K67" s="22">
        <v>6.1954794291661352E-3</v>
      </c>
      <c r="L67" s="22">
        <v>0</v>
      </c>
      <c r="M67" s="22">
        <v>0</v>
      </c>
      <c r="N67" s="22">
        <v>0</v>
      </c>
      <c r="O67" s="22">
        <v>1.8257325058411154E-4</v>
      </c>
      <c r="P67" s="22">
        <v>0</v>
      </c>
      <c r="Q67" s="22">
        <v>0</v>
      </c>
      <c r="R67" s="22">
        <v>1.5840634277030038E-3</v>
      </c>
      <c r="S67" s="22">
        <v>1.191971596805754E-2</v>
      </c>
      <c r="T67" s="22">
        <v>1070.6806689292525</v>
      </c>
      <c r="U67" s="22">
        <v>0</v>
      </c>
      <c r="V67" s="22">
        <v>2.1918475470492867E-2</v>
      </c>
      <c r="W67" s="22">
        <v>0</v>
      </c>
      <c r="X67" s="22">
        <v>0</v>
      </c>
      <c r="Y67" s="22">
        <v>11.297443185312705</v>
      </c>
      <c r="Z67" s="22">
        <v>24.140798106301698</v>
      </c>
      <c r="AA67" s="22">
        <v>0</v>
      </c>
      <c r="AB67" s="22">
        <v>0</v>
      </c>
      <c r="AC67" s="22">
        <v>1.3749093907022576E-4</v>
      </c>
      <c r="AD67" s="22">
        <v>0</v>
      </c>
      <c r="AE67" s="22">
        <v>1.2020881077312143E-2</v>
      </c>
      <c r="AF67" s="22">
        <v>0</v>
      </c>
      <c r="AG67" s="22">
        <v>5945.8688998177031</v>
      </c>
      <c r="AH67" s="22">
        <v>0</v>
      </c>
      <c r="AI67" s="22">
        <v>7.1189000564358436</v>
      </c>
      <c r="AJ67" s="22">
        <v>1.9089044247202122E-4</v>
      </c>
      <c r="AK67" s="22">
        <v>2.5023757504352143E-5</v>
      </c>
      <c r="AL67" s="22">
        <v>10301.001929826714</v>
      </c>
      <c r="AM67" s="22">
        <v>0</v>
      </c>
      <c r="AN67" s="22">
        <v>0</v>
      </c>
      <c r="AO67" s="22">
        <v>0</v>
      </c>
      <c r="AP67" s="22">
        <v>8.7578043803254605E-4</v>
      </c>
      <c r="AQ67" s="22">
        <v>0</v>
      </c>
      <c r="AR67" s="22">
        <v>0</v>
      </c>
      <c r="AS67" s="22">
        <v>8.6953824273518243E-4</v>
      </c>
      <c r="AT67" s="22">
        <v>0</v>
      </c>
      <c r="AU67" s="22">
        <v>0</v>
      </c>
      <c r="AV67" s="22">
        <v>2388.114655030286</v>
      </c>
      <c r="AW67" s="22">
        <v>0.69393058251987871</v>
      </c>
      <c r="AX67" s="22">
        <v>4.5045042442928441E-3</v>
      </c>
      <c r="AY67" s="22">
        <v>5.2457164000692424E-4</v>
      </c>
      <c r="AZ67" s="22">
        <v>3.1915675146912295E-3</v>
      </c>
      <c r="BA67" s="22">
        <v>194.01545207742095</v>
      </c>
      <c r="BB67" s="22">
        <v>0</v>
      </c>
      <c r="BC67" s="22">
        <v>3297.5554906748748</v>
      </c>
      <c r="BD67" s="22">
        <v>70403.364830720777</v>
      </c>
      <c r="BF67" s="12" t="s">
        <v>64</v>
      </c>
      <c r="BG67" s="13">
        <f>B67+AJ67+B71+AJ71+B95+AJ95+B115+AJ115</f>
        <v>51127.888213636623</v>
      </c>
      <c r="BH67" s="13">
        <f>SUM(C67,D67,G67,L67:U67,X67:Y67,AB67:AD67,AF67,AI67,AK67,AN67:AO67,AQ67,AT67:AW67,AZ67,AR67)+SUM(C71,D71,G71,L71:U71,X71:Y71,AB71:AD71,AF71,AI71,AK71,AN71:AO71,AQ71,AT71:AW71,AZ71,AR71)+SUM(C95,D95,G95,L95:U95,X95:Y95,AB95:AD95,AF95,AI95,AK95,AN95:AO95,AQ95,AT95:AW95,AZ95,AR95)+SUM(C115,D115,G115,L115:U115,X115:Y115,AB115:AD115,AF115,AI115,AK115,AN115:AO115,AQ115,AT115:AW115,AZ115,AR115)</f>
        <v>911674.17125126452</v>
      </c>
      <c r="BI67" s="13">
        <f>SUM(F67,H67,V67:W67,AA67,AE67,AH67,AM67,AS67,AX67,BB67,AY67)+SUM(F71,H71,V71:W71,AA71,AE71,AH71,AM71,AS71,AX71,BB71,AY71)+SUM(F95,H95,V95:W95,AA95,AE95,AH95,AM95,AS95,AX95,BB95,AY95)+SUM(F115,H115,V115:W115,AA115,AE115,AH115,AM115,AS115,AX115,BB115,AY115)</f>
        <v>880034.27822943078</v>
      </c>
      <c r="BJ67" s="13">
        <f>SUM(E67,I67,AG67,BA67)+SUM(E71,I71,AG71,BA71)+SUM(E95,I95,AG95,BA95)+SUM(E115,I115,AG115,BA115)</f>
        <v>6137027.357131674</v>
      </c>
      <c r="BK67" s="13">
        <f>SUM(J67:K67,Z67,AL67,AP67)+SUM(J71:K71,Z71,AL71,AP71)+SUM(J95:K95,Z95,AL95,AP95)+SUM(J115:K115,Z115,AL115,AP115)</f>
        <v>1507341.3365545513</v>
      </c>
      <c r="BL67" s="13">
        <f>BC67+BC71+BC95+BC115</f>
        <v>885661.7130410301</v>
      </c>
      <c r="BM67" s="13">
        <f>SUM(BG67:BL67)</f>
        <v>10372866.744421586</v>
      </c>
    </row>
    <row r="68" spans="1:65" x14ac:dyDescent="0.3">
      <c r="A68" s="23" t="s">
        <v>5</v>
      </c>
      <c r="B68" s="22">
        <v>0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F68" s="12" t="s">
        <v>59</v>
      </c>
      <c r="BG68" s="13">
        <f>B72+AJ72+B73+AJ73+B88+AJ88+B100+AJ100+B104+AJ104</f>
        <v>45852334.945338123</v>
      </c>
      <c r="BH68" s="13">
        <f>SUM(C72,D72,G72,L72:U72,X72:Y72,AB72:AD72,AF72,AI72,AK72,AN72:AO72,AQ72,AT72:AW72,AZ72,AR72)+SUM(C73,D73,G73,L73:U73,X73:Y73,AB73:AD73,AF73,AI73,AK73,AN73:AO73,AQ73,AT73:AW73,AZ73,AR73)+SUM(C88,D88,G88,L88:U88,X88:Y88,AB88:AD88,AF88,AI88,AK88,AN88:AO88,AQ88,AT88:AW88,AZ88,AR88)+SUM(C100,D100,G100,L100:U100,X100:Y100,AB100:AD100,AF100,AI100,AK100,AN100:AO100,AQ100,AT100:AW100,AZ100,AR100)+SUM(C104,D104,G104,L104:U104,X104:Y104,AB104:AD104,AF104,AI104,AK104,AN104:AO104,AQ104,AT104:AW104,AZ104,AR104)</f>
        <v>35806964.689236924</v>
      </c>
      <c r="BI68" s="13">
        <f>SUM(F72,H72,V72:W72,AA72,AE72,AH72,AM72,AS72,AX72,BB72,AY72)+SUM(F73,H73,V73:W73,AA73,AE73,AH73,AM73,AS73,AX73,BB73,AY73)+SUM(F88,H88,V88:W88,AA88,AE88,AH88,AM88,AS88,AX88,BB88,AY88)+SUM(F100,H100,V100:W100,AA100,AE100,AH100,AM100,AS100,AX100,BB100,AY100)+SUM(F104,H104,V104:W104,AA104,AE104,AH104,AM104,AS104,AX104,BB104,AY104)</f>
        <v>368855385.07863241</v>
      </c>
      <c r="BJ68" s="13">
        <f>SUM(E72,I72,AG72,BA72)+SUM(E73,I73,AG73,BA73)+SUM(E88,I88,AG88,BA88)+SUM(E100,I100,AG100,BA100)+SUM(E104,I104,AG104,BA104)</f>
        <v>95565981.696442828</v>
      </c>
      <c r="BK68" s="13">
        <f>SUM(J72:K72,Z72,AL72,AP72)+SUM(J73:K73,Z73,AL73,AP73)+SUM(J88:K88,Z88,AL88,AP88)+SUM(J100:K100,Z100,AL100,AP100)+SUM(J104:K104,Z104,AL104,AP104)</f>
        <v>139740643.80254552</v>
      </c>
      <c r="BL68" s="13">
        <f>BC72+BC73+BC88+BC100+BC104</f>
        <v>203712524.16344741</v>
      </c>
      <c r="BM68" s="13">
        <f>SUM(BG68:BL68)</f>
        <v>889533834.37564325</v>
      </c>
    </row>
    <row r="69" spans="1:65" x14ac:dyDescent="0.3">
      <c r="A69" s="23" t="s">
        <v>6</v>
      </c>
      <c r="B69" s="22">
        <v>5.8846159006156782</v>
      </c>
      <c r="C69" s="22">
        <v>0.72594673214073435</v>
      </c>
      <c r="D69" s="22">
        <v>11.678046072350135</v>
      </c>
      <c r="E69" s="22">
        <v>1.8887920437044012</v>
      </c>
      <c r="F69" s="22">
        <v>0</v>
      </c>
      <c r="G69" s="22">
        <v>0</v>
      </c>
      <c r="H69" s="22">
        <v>0</v>
      </c>
      <c r="I69" s="22">
        <v>4.3111224549913469</v>
      </c>
      <c r="J69" s="22">
        <v>5329.6526556800854</v>
      </c>
      <c r="K69" s="22">
        <v>1123.2314994901071</v>
      </c>
      <c r="L69" s="22">
        <v>0</v>
      </c>
      <c r="M69" s="22">
        <v>0</v>
      </c>
      <c r="N69" s="22">
        <v>0.60162820138142525</v>
      </c>
      <c r="O69" s="22">
        <v>0.25789600651779987</v>
      </c>
      <c r="P69" s="22">
        <v>0</v>
      </c>
      <c r="Q69" s="22">
        <v>1.0801918428215797E-2</v>
      </c>
      <c r="R69" s="22">
        <v>3.9325099479392081</v>
      </c>
      <c r="S69" s="22">
        <v>231.65473331137272</v>
      </c>
      <c r="T69" s="22">
        <v>31160.063623254864</v>
      </c>
      <c r="U69" s="22">
        <v>0.5013457611402814</v>
      </c>
      <c r="V69" s="22">
        <v>196.98949327295909</v>
      </c>
      <c r="W69" s="22">
        <v>198.07688579804216</v>
      </c>
      <c r="X69" s="22">
        <v>0</v>
      </c>
      <c r="Y69" s="22">
        <v>3813.7847055711109</v>
      </c>
      <c r="Z69" s="22">
        <v>263.22332308198224</v>
      </c>
      <c r="AA69" s="22">
        <v>0</v>
      </c>
      <c r="AB69" s="22">
        <v>1.5034268294568607</v>
      </c>
      <c r="AC69" s="22">
        <v>6.400245886740287E-2</v>
      </c>
      <c r="AD69" s="22">
        <v>23.313889835657392</v>
      </c>
      <c r="AE69" s="22">
        <v>19.875534437603008</v>
      </c>
      <c r="AF69" s="22">
        <v>0</v>
      </c>
      <c r="AG69" s="22">
        <v>22.79334325151385</v>
      </c>
      <c r="AH69" s="22">
        <v>0</v>
      </c>
      <c r="AI69" s="22">
        <v>3.8254229754750808</v>
      </c>
      <c r="AJ69" s="22">
        <v>9.7096380186559056E-2</v>
      </c>
      <c r="AK69" s="22">
        <v>4.7346538644775727E-4</v>
      </c>
      <c r="AL69" s="22">
        <v>522.11658678291781</v>
      </c>
      <c r="AM69" s="22">
        <v>238.46992437349309</v>
      </c>
      <c r="AN69" s="22">
        <v>1.6439073111569846</v>
      </c>
      <c r="AO69" s="22">
        <v>0</v>
      </c>
      <c r="AP69" s="22">
        <v>174.2819291379094</v>
      </c>
      <c r="AQ69" s="22">
        <v>371.52307249487416</v>
      </c>
      <c r="AR69" s="22">
        <v>3110.6345770755624</v>
      </c>
      <c r="AS69" s="22">
        <v>165.68772978353232</v>
      </c>
      <c r="AT69" s="22">
        <v>0</v>
      </c>
      <c r="AU69" s="22">
        <v>0</v>
      </c>
      <c r="AV69" s="22">
        <v>18.946013770976631</v>
      </c>
      <c r="AW69" s="22">
        <v>4.7624703045445948E-3</v>
      </c>
      <c r="AX69" s="22">
        <v>185.63909612892013</v>
      </c>
      <c r="AY69" s="22">
        <v>64.581777400338993</v>
      </c>
      <c r="AZ69" s="22">
        <v>54.31363738900891</v>
      </c>
      <c r="BA69" s="22">
        <v>3892.7179147999213</v>
      </c>
      <c r="BB69" s="22">
        <v>19.611253921729507</v>
      </c>
      <c r="BC69" s="22">
        <v>2418.448795525509</v>
      </c>
      <c r="BD69" s="22">
        <v>53656.563792500034</v>
      </c>
      <c r="BF69" s="12" t="s">
        <v>60</v>
      </c>
      <c r="BG69" s="13">
        <f>B117+AJ117</f>
        <v>5515.2352714703238</v>
      </c>
      <c r="BH69" s="13">
        <f>SUM(C117,D117,G117,L117:U117,X117:Y117,AB117:AD117,AF117,AI117,AK117,AN117:AO117,AQ117,AT117:AW117,AZ117,AR117)</f>
        <v>107515.33940444802</v>
      </c>
      <c r="BI69" s="13">
        <f>SUM(F117,H117,V117:W117,AA117,AE117,AH117,AM117,AS117,AX117,BB117,AY117)</f>
        <v>1165662.4311550842</v>
      </c>
      <c r="BJ69" s="13">
        <f>SUM(E117,I117,AG117,BA117)</f>
        <v>67799.060260315586</v>
      </c>
      <c r="BK69" s="13">
        <f>SUM(J117:K117,Z117,AL117,AP117)</f>
        <v>4843820.8167862734</v>
      </c>
      <c r="BL69" s="13">
        <f>BC117</f>
        <v>0</v>
      </c>
      <c r="BM69" s="13">
        <f>SUM(BG69:BL69)</f>
        <v>6190312.882877592</v>
      </c>
    </row>
    <row r="70" spans="1:65" x14ac:dyDescent="0.3">
      <c r="A70" s="23" t="s">
        <v>7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F70" s="12" t="s">
        <v>61</v>
      </c>
      <c r="BG70" s="13">
        <f>B118+AJ118</f>
        <v>49874907.407565802</v>
      </c>
      <c r="BH70" s="13">
        <f>SUM(C118,D118,G118,L118:U118,X118:Y118,AB118:AD118,AF118,AI118,AK118,AN118:AO118,AQ118,AT118:AW118,AZ118,AR118)</f>
        <v>144371175.26861674</v>
      </c>
      <c r="BI70" s="13">
        <f>SUM(F118,H118,V118:W118,AA118,AE118,AH118,AM118,AS118,AX118,BB118,AY118)</f>
        <v>425979015.99420416</v>
      </c>
      <c r="BJ70" s="13">
        <f>SUM(E118,I118,AG118,BA118)</f>
        <v>168971067.20763838</v>
      </c>
      <c r="BK70" s="13">
        <f>SUM(J118:K118,Z118,AL118,AP118)</f>
        <v>184929806.85905683</v>
      </c>
      <c r="BL70" s="13">
        <f>BC118</f>
        <v>220101885.20240471</v>
      </c>
      <c r="BM70" s="13">
        <f>SUM(BG70:BL70)</f>
        <v>1194227857.9394865</v>
      </c>
    </row>
    <row r="71" spans="1:65" x14ac:dyDescent="0.3">
      <c r="A71" s="25" t="s">
        <v>8</v>
      </c>
      <c r="B71" s="22">
        <v>17378.015314714921</v>
      </c>
      <c r="C71" s="22">
        <v>4044.1300503687876</v>
      </c>
      <c r="D71" s="22">
        <v>285.60305205945332</v>
      </c>
      <c r="E71" s="22">
        <v>4.7221171165949327</v>
      </c>
      <c r="F71" s="22">
        <v>0</v>
      </c>
      <c r="G71" s="22">
        <v>0</v>
      </c>
      <c r="H71" s="22">
        <v>0</v>
      </c>
      <c r="I71" s="22">
        <v>0</v>
      </c>
      <c r="J71" s="22">
        <v>81707.372549036896</v>
      </c>
      <c r="K71" s="22">
        <v>165137.75399550772</v>
      </c>
      <c r="L71" s="22">
        <v>0</v>
      </c>
      <c r="M71" s="22">
        <v>0</v>
      </c>
      <c r="N71" s="22">
        <v>166.49857247537409</v>
      </c>
      <c r="O71" s="22">
        <v>147.43337920432009</v>
      </c>
      <c r="P71" s="22">
        <v>0</v>
      </c>
      <c r="Q71" s="22">
        <v>2351.7000587056564</v>
      </c>
      <c r="R71" s="22">
        <v>1959.6793488843191</v>
      </c>
      <c r="S71" s="22">
        <v>210074.9660131128</v>
      </c>
      <c r="T71" s="22">
        <v>976.68736557864111</v>
      </c>
      <c r="U71" s="22">
        <v>7.9173672137133737</v>
      </c>
      <c r="V71" s="22">
        <v>3440.6598357012331</v>
      </c>
      <c r="W71" s="22">
        <v>13472.667604593105</v>
      </c>
      <c r="X71" s="22">
        <v>864.00747271280193</v>
      </c>
      <c r="Y71" s="22">
        <v>16707.92012745174</v>
      </c>
      <c r="Z71" s="22">
        <v>40703.795571075003</v>
      </c>
      <c r="AA71" s="22">
        <v>0</v>
      </c>
      <c r="AB71" s="22">
        <v>1.4530858629397705</v>
      </c>
      <c r="AC71" s="22">
        <v>171.80292174355105</v>
      </c>
      <c r="AD71" s="22">
        <v>0</v>
      </c>
      <c r="AE71" s="22">
        <v>59415.72759362455</v>
      </c>
      <c r="AF71" s="22">
        <v>0</v>
      </c>
      <c r="AG71" s="22">
        <v>818.33704252653013</v>
      </c>
      <c r="AH71" s="22">
        <v>0</v>
      </c>
      <c r="AI71" s="22">
        <v>40326.050786647924</v>
      </c>
      <c r="AJ71" s="22">
        <v>176.61269124392209</v>
      </c>
      <c r="AK71" s="22">
        <v>7.8282549523523643</v>
      </c>
      <c r="AL71" s="22">
        <v>50835.130936697708</v>
      </c>
      <c r="AM71" s="22">
        <v>190098.94953981892</v>
      </c>
      <c r="AN71" s="22">
        <v>472.5647596075388</v>
      </c>
      <c r="AO71" s="22">
        <v>154.73716972140579</v>
      </c>
      <c r="AP71" s="22">
        <v>237911.0530272797</v>
      </c>
      <c r="AQ71" s="22">
        <v>172.83783670996345</v>
      </c>
      <c r="AR71" s="22">
        <v>2490.7733667955276</v>
      </c>
      <c r="AS71" s="22">
        <v>41379.000071399008</v>
      </c>
      <c r="AT71" s="22">
        <v>0</v>
      </c>
      <c r="AU71" s="22">
        <v>0</v>
      </c>
      <c r="AV71" s="22">
        <v>189.69406678063658</v>
      </c>
      <c r="AW71" s="22">
        <v>346.98706612545192</v>
      </c>
      <c r="AX71" s="22">
        <v>12.980722846148266</v>
      </c>
      <c r="AY71" s="22">
        <v>446759.96273499564</v>
      </c>
      <c r="AZ71" s="22">
        <v>59817.142260766552</v>
      </c>
      <c r="BA71" s="22">
        <v>5822207.625989805</v>
      </c>
      <c r="BB71" s="22">
        <v>0</v>
      </c>
      <c r="BC71" s="22">
        <v>461491.6135323458</v>
      </c>
      <c r="BD71" s="22">
        <v>7974690.3952538101</v>
      </c>
    </row>
    <row r="72" spans="1:65" x14ac:dyDescent="0.3">
      <c r="A72" s="26" t="s">
        <v>9</v>
      </c>
      <c r="B72" s="22">
        <v>42286295.059736289</v>
      </c>
      <c r="C72" s="22">
        <v>135142.88055875717</v>
      </c>
      <c r="D72" s="22">
        <v>294342.49796145631</v>
      </c>
      <c r="E72" s="22">
        <v>5459849.4764520582</v>
      </c>
      <c r="F72" s="22">
        <v>166.62082843118202</v>
      </c>
      <c r="G72" s="22">
        <v>3450.8545254390137</v>
      </c>
      <c r="H72" s="22">
        <v>427459.01858680096</v>
      </c>
      <c r="I72" s="22">
        <v>807875.49396600679</v>
      </c>
      <c r="J72" s="22">
        <v>0</v>
      </c>
      <c r="K72" s="22">
        <v>2591373.756661356</v>
      </c>
      <c r="L72" s="22">
        <v>17970.180216164357</v>
      </c>
      <c r="M72" s="22">
        <v>26705.089456459184</v>
      </c>
      <c r="N72" s="22">
        <v>45166.869427535166</v>
      </c>
      <c r="O72" s="22">
        <v>7211.4783538858455</v>
      </c>
      <c r="P72" s="22">
        <v>69349.684878950226</v>
      </c>
      <c r="Q72" s="22">
        <v>8640.7654982928907</v>
      </c>
      <c r="R72" s="22">
        <v>186118.23386746491</v>
      </c>
      <c r="S72" s="22">
        <v>3076314.4535214128</v>
      </c>
      <c r="T72" s="22">
        <v>33963.145514408985</v>
      </c>
      <c r="U72" s="22">
        <v>3131.0598332475702</v>
      </c>
      <c r="V72" s="22">
        <v>293076877.96895921</v>
      </c>
      <c r="W72" s="22">
        <v>1654511.3630567384</v>
      </c>
      <c r="X72" s="22">
        <v>14891.995077352836</v>
      </c>
      <c r="Y72" s="22">
        <v>1424177.3356544704</v>
      </c>
      <c r="Z72" s="22">
        <v>37785867.25117325</v>
      </c>
      <c r="AA72" s="22">
        <v>100294.39990026734</v>
      </c>
      <c r="AB72" s="22">
        <v>9.532413621323089</v>
      </c>
      <c r="AC72" s="22">
        <v>21144.184071992106</v>
      </c>
      <c r="AD72" s="22">
        <v>23939.247569646446</v>
      </c>
      <c r="AE72" s="22">
        <v>4496220.9555994496</v>
      </c>
      <c r="AF72" s="22">
        <v>5691.1300655310497</v>
      </c>
      <c r="AG72" s="22">
        <v>28401266.402175497</v>
      </c>
      <c r="AH72" s="22">
        <v>1162137.3303503043</v>
      </c>
      <c r="AI72" s="22">
        <v>7104775.1164098969</v>
      </c>
      <c r="AJ72" s="22">
        <v>46819.940523033358</v>
      </c>
      <c r="AK72" s="22">
        <v>1560.7887736816424</v>
      </c>
      <c r="AL72" s="22">
        <v>299180.23188320547</v>
      </c>
      <c r="AM72" s="22">
        <v>3892794.0466053504</v>
      </c>
      <c r="AN72" s="22">
        <v>98793.332990967087</v>
      </c>
      <c r="AO72" s="22">
        <v>2065.2829844144471</v>
      </c>
      <c r="AP72" s="22">
        <v>12083417.300362354</v>
      </c>
      <c r="AQ72" s="22">
        <v>10260.17678096917</v>
      </c>
      <c r="AR72" s="22">
        <v>2771776.9969259761</v>
      </c>
      <c r="AS72" s="22">
        <v>826644.41292375838</v>
      </c>
      <c r="AT72" s="22">
        <v>53.878000549998269</v>
      </c>
      <c r="AU72" s="22">
        <v>851941.91099397023</v>
      </c>
      <c r="AV72" s="22">
        <v>338209.38422075904</v>
      </c>
      <c r="AW72" s="22">
        <v>2761.0205150657025</v>
      </c>
      <c r="AX72" s="22">
        <v>3232972.9569673841</v>
      </c>
      <c r="AY72" s="22">
        <v>4722872.5262916312</v>
      </c>
      <c r="AZ72" s="22">
        <v>538216.52662845713</v>
      </c>
      <c r="BA72" s="22">
        <v>21136263.247214679</v>
      </c>
      <c r="BB72" s="22">
        <v>2080815.9489524658</v>
      </c>
      <c r="BC72" s="22">
        <v>199873183.41856679</v>
      </c>
      <c r="BD72" s="22">
        <v>683562934.16142714</v>
      </c>
    </row>
    <row r="73" spans="1:65" x14ac:dyDescent="0.3">
      <c r="A73" s="23" t="s">
        <v>360</v>
      </c>
      <c r="B73" s="22">
        <v>0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21345.9348370392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21345.9348370392</v>
      </c>
    </row>
    <row r="74" spans="1:65" x14ac:dyDescent="0.3">
      <c r="A74" s="23" t="s">
        <v>10</v>
      </c>
      <c r="B74" s="22">
        <v>5051.7558183649489</v>
      </c>
      <c r="C74" s="22">
        <v>8206.4899497252991</v>
      </c>
      <c r="D74" s="22">
        <v>0</v>
      </c>
      <c r="E74" s="22">
        <v>0</v>
      </c>
      <c r="F74" s="22">
        <v>0</v>
      </c>
      <c r="G74" s="22">
        <v>12.77076859962393</v>
      </c>
      <c r="H74" s="22">
        <v>0</v>
      </c>
      <c r="I74" s="22">
        <v>0</v>
      </c>
      <c r="J74" s="22">
        <v>69.418197929243149</v>
      </c>
      <c r="K74" s="22">
        <v>2.1863120259595263E-3</v>
      </c>
      <c r="L74" s="22">
        <v>0</v>
      </c>
      <c r="M74" s="22">
        <v>0</v>
      </c>
      <c r="N74" s="22">
        <v>3.407967431403466</v>
      </c>
      <c r="O74" s="22">
        <v>3585.3672415581591</v>
      </c>
      <c r="P74" s="22">
        <v>881.70449023755975</v>
      </c>
      <c r="Q74" s="22">
        <v>0</v>
      </c>
      <c r="R74" s="22">
        <v>43517.620598104986</v>
      </c>
      <c r="S74" s="22">
        <v>270116.51526995405</v>
      </c>
      <c r="T74" s="22">
        <v>17668.680389482757</v>
      </c>
      <c r="U74" s="22">
        <v>49821.235813528139</v>
      </c>
      <c r="V74" s="22">
        <v>70.410043357722444</v>
      </c>
      <c r="W74" s="22">
        <v>5.2705216835833527E-2</v>
      </c>
      <c r="X74" s="22">
        <v>0</v>
      </c>
      <c r="Y74" s="22">
        <v>120681.75835622473</v>
      </c>
      <c r="Z74" s="22">
        <v>82.001606320186312</v>
      </c>
      <c r="AA74" s="22">
        <v>0</v>
      </c>
      <c r="AB74" s="22">
        <v>0.37726684883695882</v>
      </c>
      <c r="AC74" s="22">
        <v>0</v>
      </c>
      <c r="AD74" s="22">
        <v>10.87369978928665</v>
      </c>
      <c r="AE74" s="22">
        <v>0</v>
      </c>
      <c r="AF74" s="22">
        <v>0</v>
      </c>
      <c r="AG74" s="22">
        <v>0</v>
      </c>
      <c r="AH74" s="22">
        <v>0</v>
      </c>
      <c r="AI74" s="22">
        <v>95264.62568724656</v>
      </c>
      <c r="AJ74" s="22">
        <v>28.891816421540906</v>
      </c>
      <c r="AK74" s="22">
        <v>477.463490606986</v>
      </c>
      <c r="AL74" s="22">
        <v>0</v>
      </c>
      <c r="AM74" s="22">
        <v>0</v>
      </c>
      <c r="AN74" s="22">
        <v>126.39217294778061</v>
      </c>
      <c r="AO74" s="22">
        <v>5.7759630201449417</v>
      </c>
      <c r="AP74" s="22">
        <v>0</v>
      </c>
      <c r="AQ74" s="22">
        <v>59.769736267376331</v>
      </c>
      <c r="AR74" s="22">
        <v>27.545800073778857</v>
      </c>
      <c r="AS74" s="22">
        <v>0</v>
      </c>
      <c r="AT74" s="22">
        <v>1767.3125594119103</v>
      </c>
      <c r="AU74" s="22">
        <v>10267.96452807523</v>
      </c>
      <c r="AV74" s="22">
        <v>629.66596595065357</v>
      </c>
      <c r="AW74" s="22">
        <v>8.977356834141012E-2</v>
      </c>
      <c r="AX74" s="22">
        <v>8.1453776452648992</v>
      </c>
      <c r="AY74" s="22">
        <v>2864036.7120129107</v>
      </c>
      <c r="AZ74" s="22">
        <v>4.7334998895027081</v>
      </c>
      <c r="BA74" s="22">
        <v>7.6567728998026977E-3</v>
      </c>
      <c r="BB74" s="22">
        <v>0</v>
      </c>
      <c r="BC74" s="22">
        <v>17250.971855641226</v>
      </c>
      <c r="BD74" s="22">
        <v>3509736.510265436</v>
      </c>
    </row>
    <row r="75" spans="1:65" x14ac:dyDescent="0.3">
      <c r="A75" s="23" t="s">
        <v>11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10.76386322376189</v>
      </c>
      <c r="S75" s="22">
        <v>0</v>
      </c>
      <c r="T75" s="22">
        <v>5050.5983510101587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6401.5207980994674</v>
      </c>
      <c r="BD75" s="22">
        <v>11462.883012333388</v>
      </c>
    </row>
    <row r="76" spans="1:65" x14ac:dyDescent="0.3">
      <c r="A76" s="23" t="s">
        <v>12</v>
      </c>
      <c r="B76" s="22">
        <v>6170.305278036376</v>
      </c>
      <c r="C76" s="22">
        <v>24060.556639700157</v>
      </c>
      <c r="D76" s="22">
        <v>17241.251003161899</v>
      </c>
      <c r="E76" s="22">
        <v>34.495243369765127</v>
      </c>
      <c r="F76" s="22">
        <v>0</v>
      </c>
      <c r="G76" s="22">
        <v>7493.9465257072416</v>
      </c>
      <c r="H76" s="22">
        <v>0</v>
      </c>
      <c r="I76" s="22">
        <v>49.085043271974847</v>
      </c>
      <c r="J76" s="22">
        <v>5135.2521001490886</v>
      </c>
      <c r="K76" s="22">
        <v>1224.3462406514541</v>
      </c>
      <c r="L76" s="22">
        <v>637.9507269279585</v>
      </c>
      <c r="M76" s="22">
        <v>23508.605625844863</v>
      </c>
      <c r="N76" s="22">
        <v>0</v>
      </c>
      <c r="O76" s="22">
        <v>12478.736927706976</v>
      </c>
      <c r="P76" s="22">
        <v>409.58159146579777</v>
      </c>
      <c r="Q76" s="22">
        <v>262.85434476311531</v>
      </c>
      <c r="R76" s="22">
        <v>186587.07691898989</v>
      </c>
      <c r="S76" s="22">
        <v>1068167.521614552</v>
      </c>
      <c r="T76" s="22">
        <v>406.16218212528281</v>
      </c>
      <c r="U76" s="22">
        <v>168845.04831910497</v>
      </c>
      <c r="V76" s="22">
        <v>866.3331992476169</v>
      </c>
      <c r="W76" s="22">
        <v>1.9545746844656529</v>
      </c>
      <c r="X76" s="22">
        <v>17043.279986585709</v>
      </c>
      <c r="Y76" s="22">
        <v>193678.87012294651</v>
      </c>
      <c r="Z76" s="22">
        <v>464.71476847165945</v>
      </c>
      <c r="AA76" s="22">
        <v>0</v>
      </c>
      <c r="AB76" s="22">
        <v>239.89976761756452</v>
      </c>
      <c r="AC76" s="22">
        <v>130.1610058434876</v>
      </c>
      <c r="AD76" s="22">
        <v>16628.588551995159</v>
      </c>
      <c r="AE76" s="22">
        <v>4396.5788769418623</v>
      </c>
      <c r="AF76" s="22">
        <v>13422.983532687271</v>
      </c>
      <c r="AG76" s="22">
        <v>1928.837558025976</v>
      </c>
      <c r="AH76" s="22">
        <v>8.2294280740955855E-5</v>
      </c>
      <c r="AI76" s="22">
        <v>231300.4335349114</v>
      </c>
      <c r="AJ76" s="22">
        <v>2.0267960332595036</v>
      </c>
      <c r="AK76" s="22">
        <v>32.161606402603859</v>
      </c>
      <c r="AL76" s="22">
        <v>15118.488996262337</v>
      </c>
      <c r="AM76" s="22">
        <v>1144.7567229903282</v>
      </c>
      <c r="AN76" s="22">
        <v>225614.56965132462</v>
      </c>
      <c r="AO76" s="22">
        <v>1951.1174110995908</v>
      </c>
      <c r="AP76" s="22">
        <v>851.58881143959172</v>
      </c>
      <c r="AQ76" s="22">
        <v>4309.5665792007794</v>
      </c>
      <c r="AR76" s="22">
        <v>10202.003950041801</v>
      </c>
      <c r="AS76" s="22">
        <v>3983.4737839615541</v>
      </c>
      <c r="AT76" s="22">
        <v>54645.926651596725</v>
      </c>
      <c r="AU76" s="22">
        <v>1646.2850696426144</v>
      </c>
      <c r="AV76" s="22">
        <v>27627.893323230597</v>
      </c>
      <c r="AW76" s="22">
        <v>167.36802603031757</v>
      </c>
      <c r="AX76" s="22">
        <v>22.447650502898927</v>
      </c>
      <c r="AY76" s="22">
        <v>5449.9363672415002</v>
      </c>
      <c r="AZ76" s="22">
        <v>14228.868235948181</v>
      </c>
      <c r="BA76" s="22">
        <v>2898.829754192489</v>
      </c>
      <c r="BB76" s="22">
        <v>21.374340713484077</v>
      </c>
      <c r="BC76" s="22">
        <v>203671.43878229722</v>
      </c>
      <c r="BD76" s="22">
        <v>2576405.5343979336</v>
      </c>
    </row>
    <row r="77" spans="1:65" x14ac:dyDescent="0.3">
      <c r="A77" s="23" t="s">
        <v>13</v>
      </c>
      <c r="B77" s="22">
        <v>8264.2730698958494</v>
      </c>
      <c r="C77" s="22">
        <v>7916.0451412113016</v>
      </c>
      <c r="D77" s="22">
        <v>2622.9350197887215</v>
      </c>
      <c r="E77" s="22">
        <v>108.69507756083979</v>
      </c>
      <c r="F77" s="22">
        <v>0</v>
      </c>
      <c r="G77" s="22">
        <v>1007.7761429748709</v>
      </c>
      <c r="H77" s="22">
        <v>0</v>
      </c>
      <c r="I77" s="22">
        <v>472.27136106238049</v>
      </c>
      <c r="J77" s="22">
        <v>128931.83712213601</v>
      </c>
      <c r="K77" s="22">
        <v>26637.592833851704</v>
      </c>
      <c r="L77" s="22">
        <v>34.003652370349933</v>
      </c>
      <c r="M77" s="22">
        <v>33.286521240134313</v>
      </c>
      <c r="N77" s="22">
        <v>24619.057418894696</v>
      </c>
      <c r="O77" s="22">
        <v>0</v>
      </c>
      <c r="P77" s="22">
        <v>17.566304710731515</v>
      </c>
      <c r="Q77" s="22">
        <v>4198.7116701145742</v>
      </c>
      <c r="R77" s="22">
        <v>627.02751339610961</v>
      </c>
      <c r="S77" s="22">
        <v>201871.54258286211</v>
      </c>
      <c r="T77" s="22">
        <v>747.36549399727789</v>
      </c>
      <c r="U77" s="22">
        <v>20.143679750033215</v>
      </c>
      <c r="V77" s="22">
        <v>5173.0942714269931</v>
      </c>
      <c r="W77" s="22">
        <v>636.46563787567629</v>
      </c>
      <c r="X77" s="22">
        <v>102.71677014919202</v>
      </c>
      <c r="Y77" s="22">
        <v>12522.67924083495</v>
      </c>
      <c r="Z77" s="22">
        <v>7925.8063354517317</v>
      </c>
      <c r="AA77" s="22">
        <v>0</v>
      </c>
      <c r="AB77" s="22">
        <v>48.249664919350082</v>
      </c>
      <c r="AC77" s="22">
        <v>1.7810418183602019</v>
      </c>
      <c r="AD77" s="22">
        <v>0</v>
      </c>
      <c r="AE77" s="22">
        <v>4143.1368930765748</v>
      </c>
      <c r="AF77" s="22">
        <v>25.637754166396064</v>
      </c>
      <c r="AG77" s="22">
        <v>905.69995533488247</v>
      </c>
      <c r="AH77" s="22">
        <v>4.3926213723435197E-4</v>
      </c>
      <c r="AI77" s="22">
        <v>47031.428914170072</v>
      </c>
      <c r="AJ77" s="22">
        <v>176.92460995951143</v>
      </c>
      <c r="AK77" s="22">
        <v>516.11325860957129</v>
      </c>
      <c r="AL77" s="22">
        <v>966.36845264397425</v>
      </c>
      <c r="AM77" s="22">
        <v>5755.242158078031</v>
      </c>
      <c r="AN77" s="22">
        <v>29459.06000344114</v>
      </c>
      <c r="AO77" s="22">
        <v>1981.7868191785799</v>
      </c>
      <c r="AP77" s="22">
        <v>5986.6647892301835</v>
      </c>
      <c r="AQ77" s="22">
        <v>843.52746092880943</v>
      </c>
      <c r="AR77" s="22">
        <v>131.88375665677634</v>
      </c>
      <c r="AS77" s="22">
        <v>8728.4741610138408</v>
      </c>
      <c r="AT77" s="22">
        <v>155.49290919368306</v>
      </c>
      <c r="AU77" s="22">
        <v>12.898641206997786</v>
      </c>
      <c r="AV77" s="22">
        <v>12151.786718763082</v>
      </c>
      <c r="AW77" s="22">
        <v>1409.8031696745311</v>
      </c>
      <c r="AX77" s="22">
        <v>2047.9298407378467</v>
      </c>
      <c r="AY77" s="22">
        <v>660.68613771770595</v>
      </c>
      <c r="AZ77" s="22">
        <v>9547.0639236484385</v>
      </c>
      <c r="BA77" s="22">
        <v>207775.41253173386</v>
      </c>
      <c r="BB77" s="22">
        <v>602.89249719378938</v>
      </c>
      <c r="BC77" s="22">
        <v>209273.49347573667</v>
      </c>
      <c r="BD77" s="22">
        <v>984830.33283965103</v>
      </c>
    </row>
    <row r="78" spans="1:65" x14ac:dyDescent="0.3">
      <c r="A78" s="23" t="s">
        <v>14</v>
      </c>
      <c r="B78" s="22">
        <v>2.2398640722170261E-4</v>
      </c>
      <c r="C78" s="22">
        <v>3.7679326948725765E-4</v>
      </c>
      <c r="D78" s="22">
        <v>8.5572904383514719E-5</v>
      </c>
      <c r="E78" s="22">
        <v>3.0499133704429066E-5</v>
      </c>
      <c r="F78" s="22">
        <v>0</v>
      </c>
      <c r="G78" s="22">
        <v>0</v>
      </c>
      <c r="H78" s="22">
        <v>0</v>
      </c>
      <c r="I78" s="22">
        <v>1.2655952355574512E-2</v>
      </c>
      <c r="J78" s="22">
        <v>0.67930854711242861</v>
      </c>
      <c r="K78" s="22">
        <v>3.7232373908502596E-4</v>
      </c>
      <c r="L78" s="22">
        <v>0</v>
      </c>
      <c r="M78" s="22">
        <v>0</v>
      </c>
      <c r="N78" s="22">
        <v>0</v>
      </c>
      <c r="O78" s="22">
        <v>1.0971928176272373E-5</v>
      </c>
      <c r="P78" s="22">
        <v>0</v>
      </c>
      <c r="Q78" s="22">
        <v>13896.928492495384</v>
      </c>
      <c r="R78" s="22">
        <v>2.4134019757985302E-4</v>
      </c>
      <c r="S78" s="22">
        <v>7.1632764966762102E-4</v>
      </c>
      <c r="T78" s="22">
        <v>0</v>
      </c>
      <c r="U78" s="22">
        <v>0</v>
      </c>
      <c r="V78" s="22">
        <v>1.31721343529918E-3</v>
      </c>
      <c r="W78" s="22">
        <v>0</v>
      </c>
      <c r="X78" s="22">
        <v>0</v>
      </c>
      <c r="Y78" s="22">
        <v>25.48127586811113</v>
      </c>
      <c r="Z78" s="22">
        <v>1.7373064172893051E-2</v>
      </c>
      <c r="AA78" s="22">
        <v>0</v>
      </c>
      <c r="AB78" s="22">
        <v>75.312527123570817</v>
      </c>
      <c r="AC78" s="22">
        <v>0.14852787481986354</v>
      </c>
      <c r="AD78" s="22">
        <v>0</v>
      </c>
      <c r="AE78" s="22">
        <v>7.2240727145851929E-4</v>
      </c>
      <c r="AF78" s="22">
        <v>0</v>
      </c>
      <c r="AG78" s="22">
        <v>1.6272915707951269E-2</v>
      </c>
      <c r="AH78" s="22">
        <v>0</v>
      </c>
      <c r="AI78" s="22">
        <v>5.2645151435497988E-4</v>
      </c>
      <c r="AJ78" s="22">
        <v>1.1471758418273674E-5</v>
      </c>
      <c r="AK78" s="22">
        <v>0.64029418861500276</v>
      </c>
      <c r="AL78" s="22">
        <v>8.5177057747163281E-5</v>
      </c>
      <c r="AM78" s="22">
        <v>0</v>
      </c>
      <c r="AN78" s="22">
        <v>0</v>
      </c>
      <c r="AO78" s="22">
        <v>0</v>
      </c>
      <c r="AP78" s="22">
        <v>5.2630930508906007E-5</v>
      </c>
      <c r="AQ78" s="22">
        <v>0</v>
      </c>
      <c r="AR78" s="22">
        <v>6368.4259591327464</v>
      </c>
      <c r="AS78" s="22">
        <v>5.2255799331442575E-5</v>
      </c>
      <c r="AT78" s="22">
        <v>0</v>
      </c>
      <c r="AU78" s="22">
        <v>0</v>
      </c>
      <c r="AV78" s="22">
        <v>0</v>
      </c>
      <c r="AW78" s="22">
        <v>0.31934752496298896</v>
      </c>
      <c r="AX78" s="22">
        <v>2.7070283779236283E-4</v>
      </c>
      <c r="AY78" s="22">
        <v>3.1524674830795064E-5</v>
      </c>
      <c r="AZ78" s="22">
        <v>22.232423790316265</v>
      </c>
      <c r="BA78" s="22">
        <v>11.659559100087193</v>
      </c>
      <c r="BB78" s="22">
        <v>0</v>
      </c>
      <c r="BC78" s="22">
        <v>933.01221899372786</v>
      </c>
      <c r="BD78" s="22">
        <v>21334.891364222203</v>
      </c>
    </row>
    <row r="79" spans="1:65" x14ac:dyDescent="0.3">
      <c r="A79" s="23" t="s">
        <v>15</v>
      </c>
      <c r="B79" s="22">
        <v>677.80081085901679</v>
      </c>
      <c r="C79" s="22">
        <v>790.44172951452015</v>
      </c>
      <c r="D79" s="22">
        <v>209.66486324637174</v>
      </c>
      <c r="E79" s="22">
        <v>107.07473087398206</v>
      </c>
      <c r="F79" s="22">
        <v>0</v>
      </c>
      <c r="G79" s="22">
        <v>1.3928599037387088</v>
      </c>
      <c r="H79" s="22">
        <v>0</v>
      </c>
      <c r="I79" s="22">
        <v>3417.5450592091856</v>
      </c>
      <c r="J79" s="22">
        <v>24697.812847130775</v>
      </c>
      <c r="K79" s="22">
        <v>965.54635631889857</v>
      </c>
      <c r="L79" s="22">
        <v>395.66124445879626</v>
      </c>
      <c r="M79" s="22">
        <v>0</v>
      </c>
      <c r="N79" s="22">
        <v>5.2557353639559103</v>
      </c>
      <c r="O79" s="22">
        <v>136.26293745650747</v>
      </c>
      <c r="P79" s="22">
        <v>19910.922246388229</v>
      </c>
      <c r="Q79" s="22">
        <v>0</v>
      </c>
      <c r="R79" s="22">
        <v>803.91040904195302</v>
      </c>
      <c r="S79" s="22">
        <v>24548.577053990783</v>
      </c>
      <c r="T79" s="22">
        <v>95.333736037122506</v>
      </c>
      <c r="U79" s="22">
        <v>19.339072668572928</v>
      </c>
      <c r="V79" s="22">
        <v>1447.9695462612553</v>
      </c>
      <c r="W79" s="22">
        <v>2.4637502522891768</v>
      </c>
      <c r="X79" s="22">
        <v>95.003036287070543</v>
      </c>
      <c r="Y79" s="22">
        <v>1937.4367923946863</v>
      </c>
      <c r="Z79" s="22">
        <v>3172.7486934562103</v>
      </c>
      <c r="AA79" s="22">
        <v>0</v>
      </c>
      <c r="AB79" s="22">
        <v>152.12339136195666</v>
      </c>
      <c r="AC79" s="22">
        <v>635.67217608448425</v>
      </c>
      <c r="AD79" s="22">
        <v>0</v>
      </c>
      <c r="AE79" s="22">
        <v>121.45227968925778</v>
      </c>
      <c r="AF79" s="22">
        <v>0</v>
      </c>
      <c r="AG79" s="22">
        <v>566.11515576678744</v>
      </c>
      <c r="AH79" s="22">
        <v>6.0777432696211718E-3</v>
      </c>
      <c r="AI79" s="22">
        <v>1727.937997196296</v>
      </c>
      <c r="AJ79" s="22">
        <v>0.1599849691459263</v>
      </c>
      <c r="AK79" s="22">
        <v>60.232427556621445</v>
      </c>
      <c r="AL79" s="22">
        <v>6010.6415361546533</v>
      </c>
      <c r="AM79" s="22">
        <v>672.35958009360525</v>
      </c>
      <c r="AN79" s="22">
        <v>1477.4762962512393</v>
      </c>
      <c r="AO79" s="22">
        <v>342.71512394857945</v>
      </c>
      <c r="AP79" s="22">
        <v>785.89843822927298</v>
      </c>
      <c r="AQ79" s="22">
        <v>1030.2579749225933</v>
      </c>
      <c r="AR79" s="22">
        <v>47278.94781663207</v>
      </c>
      <c r="AS79" s="22">
        <v>771.60378006920985</v>
      </c>
      <c r="AT79" s="22">
        <v>7.7349366512289865</v>
      </c>
      <c r="AU79" s="22">
        <v>7.6762137406534967E-4</v>
      </c>
      <c r="AV79" s="22">
        <v>734.64074570916625</v>
      </c>
      <c r="AW79" s="22">
        <v>27.992355911565355</v>
      </c>
      <c r="AX79" s="22">
        <v>463.08622325289269</v>
      </c>
      <c r="AY79" s="22">
        <v>537.57494470677455</v>
      </c>
      <c r="AZ79" s="22">
        <v>5842.6026710069655</v>
      </c>
      <c r="BA79" s="22">
        <v>29152.194969458149</v>
      </c>
      <c r="BB79" s="22">
        <v>16.615487961286007</v>
      </c>
      <c r="BC79" s="22">
        <v>228459.69863157294</v>
      </c>
      <c r="BD79" s="22">
        <v>410313.90528163529</v>
      </c>
    </row>
    <row r="80" spans="1:65" x14ac:dyDescent="0.3">
      <c r="A80" s="23" t="s">
        <v>16</v>
      </c>
      <c r="B80" s="22">
        <v>152005.91676605123</v>
      </c>
      <c r="C80" s="22">
        <v>6684.9210110211743</v>
      </c>
      <c r="D80" s="22">
        <v>118690.39739751183</v>
      </c>
      <c r="E80" s="22">
        <v>7328.9615492987296</v>
      </c>
      <c r="F80" s="22">
        <v>9.4901315836120865</v>
      </c>
      <c r="G80" s="22">
        <v>2533.4182393043043</v>
      </c>
      <c r="H80" s="22">
        <v>0</v>
      </c>
      <c r="I80" s="22">
        <v>51688.468240860995</v>
      </c>
      <c r="J80" s="22">
        <v>2242185.5628226828</v>
      </c>
      <c r="K80" s="22">
        <v>55236.965085103438</v>
      </c>
      <c r="L80" s="22">
        <v>75684.14071786229</v>
      </c>
      <c r="M80" s="22">
        <v>5138.8257067170507</v>
      </c>
      <c r="N80" s="22">
        <v>8227.2874647924891</v>
      </c>
      <c r="O80" s="22">
        <v>2400.5769742655107</v>
      </c>
      <c r="P80" s="22">
        <v>1476.2312034857505</v>
      </c>
      <c r="Q80" s="22">
        <v>13330.557021981049</v>
      </c>
      <c r="R80" s="22">
        <v>0</v>
      </c>
      <c r="S80" s="22">
        <v>794697.70534234343</v>
      </c>
      <c r="T80" s="22">
        <v>67181.857525019281</v>
      </c>
      <c r="U80" s="22">
        <v>11775.120032803879</v>
      </c>
      <c r="V80" s="22">
        <v>715763.6118443656</v>
      </c>
      <c r="W80" s="22">
        <v>33051.052464116292</v>
      </c>
      <c r="X80" s="22">
        <v>15673.304680966305</v>
      </c>
      <c r="Y80" s="22">
        <v>800516.6699784809</v>
      </c>
      <c r="Z80" s="22">
        <v>164347.50057034881</v>
      </c>
      <c r="AA80" s="22">
        <v>0</v>
      </c>
      <c r="AB80" s="22">
        <v>49.869872713864993</v>
      </c>
      <c r="AC80" s="22">
        <v>60406.652325925585</v>
      </c>
      <c r="AD80" s="22">
        <v>3461.0447603447597</v>
      </c>
      <c r="AE80" s="22">
        <v>1319.4767924121802</v>
      </c>
      <c r="AF80" s="22">
        <v>22657.365244552526</v>
      </c>
      <c r="AG80" s="22">
        <v>28075.718371888299</v>
      </c>
      <c r="AH80" s="22">
        <v>9.1637493995929895E-2</v>
      </c>
      <c r="AI80" s="22">
        <v>816676.74311873701</v>
      </c>
      <c r="AJ80" s="22">
        <v>17.085891003819384</v>
      </c>
      <c r="AK80" s="22">
        <v>8.710923908232342</v>
      </c>
      <c r="AL80" s="22">
        <v>79931.519011633238</v>
      </c>
      <c r="AM80" s="22">
        <v>11912.632928001995</v>
      </c>
      <c r="AN80" s="22">
        <v>171027.35067455945</v>
      </c>
      <c r="AO80" s="22">
        <v>11517.866819799545</v>
      </c>
      <c r="AP80" s="22">
        <v>219032.12496496891</v>
      </c>
      <c r="AQ80" s="22">
        <v>34223.148726148938</v>
      </c>
      <c r="AR80" s="22">
        <v>223170.83930797031</v>
      </c>
      <c r="AS80" s="22">
        <v>1860173.587761471</v>
      </c>
      <c r="AT80" s="22">
        <v>732.28891049202196</v>
      </c>
      <c r="AU80" s="22">
        <v>638.66443503225685</v>
      </c>
      <c r="AV80" s="22">
        <v>146040.44906897622</v>
      </c>
      <c r="AW80" s="22">
        <v>5937.9741107475265</v>
      </c>
      <c r="AX80" s="22">
        <v>1336.1101544083097</v>
      </c>
      <c r="AY80" s="22">
        <v>682834.61783288803</v>
      </c>
      <c r="AZ80" s="22">
        <v>257169.36117943292</v>
      </c>
      <c r="BA80" s="22">
        <v>584319.13462804875</v>
      </c>
      <c r="BB80" s="22">
        <v>4694.3635506394239</v>
      </c>
      <c r="BC80" s="22">
        <v>1564335.0679006972</v>
      </c>
      <c r="BD80" s="22">
        <v>12137328.403675862</v>
      </c>
    </row>
    <row r="81" spans="1:56" x14ac:dyDescent="0.3">
      <c r="A81" s="23" t="s">
        <v>17</v>
      </c>
      <c r="B81" s="22">
        <v>263257.97489245981</v>
      </c>
      <c r="C81" s="22">
        <v>380830.57988569769</v>
      </c>
      <c r="D81" s="22">
        <v>395212.44791286165</v>
      </c>
      <c r="E81" s="22">
        <v>22371.772930408799</v>
      </c>
      <c r="F81" s="22">
        <v>0</v>
      </c>
      <c r="G81" s="22">
        <v>173540.18296880051</v>
      </c>
      <c r="H81" s="22">
        <v>100.5663817039856</v>
      </c>
      <c r="I81" s="22">
        <v>34613.853762660641</v>
      </c>
      <c r="J81" s="22">
        <v>5271817.2497283639</v>
      </c>
      <c r="K81" s="22">
        <v>591358.82676858339</v>
      </c>
      <c r="L81" s="22">
        <v>18333.524639215546</v>
      </c>
      <c r="M81" s="22">
        <v>188576.68344594221</v>
      </c>
      <c r="N81" s="22">
        <v>448380.37434147374</v>
      </c>
      <c r="O81" s="22">
        <v>197988.42091249273</v>
      </c>
      <c r="P81" s="22">
        <v>195880.53146856432</v>
      </c>
      <c r="Q81" s="22">
        <v>42612.176939817167</v>
      </c>
      <c r="R81" s="22">
        <v>441795.33223523723</v>
      </c>
      <c r="S81" s="22">
        <v>0</v>
      </c>
      <c r="T81" s="22">
        <v>355702.9906888135</v>
      </c>
      <c r="U81" s="22">
        <v>1243688.7536264723</v>
      </c>
      <c r="V81" s="22">
        <v>642482.56235202891</v>
      </c>
      <c r="W81" s="22">
        <v>67002.741467520696</v>
      </c>
      <c r="X81" s="22">
        <v>325591.71764171141</v>
      </c>
      <c r="Y81" s="22">
        <v>2326630.2454263093</v>
      </c>
      <c r="Z81" s="22">
        <v>670685.71687940834</v>
      </c>
      <c r="AA81" s="22">
        <v>151.29129785486953</v>
      </c>
      <c r="AB81" s="22">
        <v>2326.4551010674459</v>
      </c>
      <c r="AC81" s="22">
        <v>18877.226808967989</v>
      </c>
      <c r="AD81" s="22">
        <v>34242.378894633381</v>
      </c>
      <c r="AE81" s="22">
        <v>331058.81482229958</v>
      </c>
      <c r="AF81" s="22">
        <v>201631.08622368323</v>
      </c>
      <c r="AG81" s="22">
        <v>159258.10918924015</v>
      </c>
      <c r="AH81" s="22">
        <v>360.59077546379865</v>
      </c>
      <c r="AI81" s="22">
        <v>6007387.5808178876</v>
      </c>
      <c r="AJ81" s="22">
        <v>1610.8144933419633</v>
      </c>
      <c r="AK81" s="22">
        <v>3657.8849208574507</v>
      </c>
      <c r="AL81" s="22">
        <v>94272.715351155712</v>
      </c>
      <c r="AM81" s="22">
        <v>269240.96206916386</v>
      </c>
      <c r="AN81" s="22">
        <v>6003335.5854824977</v>
      </c>
      <c r="AO81" s="22">
        <v>179162.0430429432</v>
      </c>
      <c r="AP81" s="22">
        <v>334718.3621193149</v>
      </c>
      <c r="AQ81" s="22">
        <v>568685.03904215421</v>
      </c>
      <c r="AR81" s="22">
        <v>423312.04741322342</v>
      </c>
      <c r="AS81" s="22">
        <v>229125.99568997635</v>
      </c>
      <c r="AT81" s="22">
        <v>71204.646998960903</v>
      </c>
      <c r="AU81" s="22">
        <v>65685.084462555722</v>
      </c>
      <c r="AV81" s="22">
        <v>788523.24849826505</v>
      </c>
      <c r="AW81" s="22">
        <v>12048.176224307677</v>
      </c>
      <c r="AX81" s="22">
        <v>900093.34975929162</v>
      </c>
      <c r="AY81" s="22">
        <v>5638885.7247556997</v>
      </c>
      <c r="AZ81" s="22">
        <v>871773.03556660365</v>
      </c>
      <c r="BA81" s="22">
        <v>1935632.4360766422</v>
      </c>
      <c r="BB81" s="22">
        <v>31632.172011287345</v>
      </c>
      <c r="BC81" s="22">
        <v>5342020.6522622332</v>
      </c>
      <c r="BD81" s="22">
        <v>44818368.737468116</v>
      </c>
    </row>
    <row r="82" spans="1:56" x14ac:dyDescent="0.3">
      <c r="A82" s="23" t="s">
        <v>18</v>
      </c>
      <c r="B82" s="22">
        <v>1.525347433179795E-3</v>
      </c>
      <c r="C82" s="22">
        <v>2.0059666588518386E-3</v>
      </c>
      <c r="D82" s="22">
        <v>5.8275147885173512E-4</v>
      </c>
      <c r="E82" s="22">
        <v>2.0769910052716194E-4</v>
      </c>
      <c r="F82" s="22">
        <v>0</v>
      </c>
      <c r="G82" s="22">
        <v>23862.42596527201</v>
      </c>
      <c r="H82" s="22">
        <v>0</v>
      </c>
      <c r="I82" s="22">
        <v>8.6187035541462453E-2</v>
      </c>
      <c r="J82" s="22">
        <v>40.448091175204297</v>
      </c>
      <c r="K82" s="22">
        <v>2.535524663169027E-3</v>
      </c>
      <c r="L82" s="22">
        <v>0</v>
      </c>
      <c r="M82" s="22">
        <v>29660.699317944163</v>
      </c>
      <c r="N82" s="22">
        <v>0</v>
      </c>
      <c r="O82" s="22">
        <v>7.471883088041487E-5</v>
      </c>
      <c r="P82" s="22">
        <v>0</v>
      </c>
      <c r="Q82" s="22">
        <v>0</v>
      </c>
      <c r="R82" s="22">
        <v>15.626096392891945</v>
      </c>
      <c r="S82" s="22">
        <v>1324.3970974333108</v>
      </c>
      <c r="T82" s="22">
        <v>0</v>
      </c>
      <c r="U82" s="22">
        <v>0</v>
      </c>
      <c r="V82" s="22">
        <v>8.9702234943874141E-3</v>
      </c>
      <c r="W82" s="22">
        <v>0</v>
      </c>
      <c r="X82" s="22">
        <v>0</v>
      </c>
      <c r="Y82" s="22">
        <v>135.65691329866854</v>
      </c>
      <c r="Z82" s="22">
        <v>50.089003213701204</v>
      </c>
      <c r="AA82" s="22">
        <v>0</v>
      </c>
      <c r="AB82" s="22">
        <v>0</v>
      </c>
      <c r="AC82" s="22">
        <v>5.6268715110841363E-5</v>
      </c>
      <c r="AD82" s="22">
        <v>0</v>
      </c>
      <c r="AE82" s="22">
        <v>4.9195935186325162E-3</v>
      </c>
      <c r="AF82" s="22">
        <v>10787.557339930001</v>
      </c>
      <c r="AG82" s="22">
        <v>0.11081855597114813</v>
      </c>
      <c r="AH82" s="22">
        <v>0</v>
      </c>
      <c r="AI82" s="22">
        <v>3.8172265401851009</v>
      </c>
      <c r="AJ82" s="22">
        <v>7.8122674828443717E-5</v>
      </c>
      <c r="AK82" s="22">
        <v>1.0241072550213527E-5</v>
      </c>
      <c r="AL82" s="22">
        <v>5.8005576325818214E-4</v>
      </c>
      <c r="AM82" s="22">
        <v>0</v>
      </c>
      <c r="AN82" s="22">
        <v>0</v>
      </c>
      <c r="AO82" s="22">
        <v>0</v>
      </c>
      <c r="AP82" s="22">
        <v>3.5841663676564978E-4</v>
      </c>
      <c r="AQ82" s="22">
        <v>0</v>
      </c>
      <c r="AR82" s="22">
        <v>0</v>
      </c>
      <c r="AS82" s="22">
        <v>3.5586199344712395E-4</v>
      </c>
      <c r="AT82" s="22">
        <v>0</v>
      </c>
      <c r="AU82" s="22">
        <v>185.71303946131741</v>
      </c>
      <c r="AV82" s="22">
        <v>149.07729440558785</v>
      </c>
      <c r="AW82" s="22">
        <v>0</v>
      </c>
      <c r="AX82" s="22">
        <v>1.843486325365991E-3</v>
      </c>
      <c r="AY82" s="22">
        <v>2.1468303559771436E-4</v>
      </c>
      <c r="AZ82" s="22">
        <v>57.508234819437718</v>
      </c>
      <c r="BA82" s="22">
        <v>79.401597471593803</v>
      </c>
      <c r="BB82" s="22">
        <v>0</v>
      </c>
      <c r="BC82" s="22">
        <v>11674.160865622054</v>
      </c>
      <c r="BD82" s="22">
        <v>78026.79940753305</v>
      </c>
    </row>
    <row r="83" spans="1:56" x14ac:dyDescent="0.3">
      <c r="A83" s="23" t="s">
        <v>19</v>
      </c>
      <c r="B83" s="22">
        <v>34128.438746197004</v>
      </c>
      <c r="C83" s="22">
        <v>1364.4585631649788</v>
      </c>
      <c r="D83" s="22">
        <v>139.99613263993783</v>
      </c>
      <c r="E83" s="22">
        <v>3.4532063854576776</v>
      </c>
      <c r="F83" s="22">
        <v>0</v>
      </c>
      <c r="G83" s="22">
        <v>2778.4511216646874</v>
      </c>
      <c r="H83" s="22">
        <v>0</v>
      </c>
      <c r="I83" s="22">
        <v>22.500991578712885</v>
      </c>
      <c r="J83" s="22">
        <v>22186.929137944342</v>
      </c>
      <c r="K83" s="22">
        <v>2046.0221842751137</v>
      </c>
      <c r="L83" s="22">
        <v>12.985561988170371</v>
      </c>
      <c r="M83" s="22">
        <v>2.189902713166731</v>
      </c>
      <c r="N83" s="22">
        <v>239.24138969013214</v>
      </c>
      <c r="O83" s="22">
        <v>0.47332177256227642</v>
      </c>
      <c r="P83" s="22">
        <v>1271.1931518257775</v>
      </c>
      <c r="Q83" s="22">
        <v>2.0293673467994121E-2</v>
      </c>
      <c r="R83" s="22">
        <v>462.88438243598904</v>
      </c>
      <c r="S83" s="22">
        <v>166487.80502351015</v>
      </c>
      <c r="T83" s="22">
        <v>71.72342261677241</v>
      </c>
      <c r="U83" s="22">
        <v>0</v>
      </c>
      <c r="V83" s="22">
        <v>2956.2674101590378</v>
      </c>
      <c r="W83" s="22">
        <v>3.2418685479152995</v>
      </c>
      <c r="X83" s="22">
        <v>138.90671811578568</v>
      </c>
      <c r="Y83" s="22">
        <v>1295.6582506768841</v>
      </c>
      <c r="Z83" s="22">
        <v>656.18859324417622</v>
      </c>
      <c r="AA83" s="22">
        <v>0</v>
      </c>
      <c r="AB83" s="22">
        <v>1.2015558324476683</v>
      </c>
      <c r="AC83" s="22">
        <v>0.11928613418950763</v>
      </c>
      <c r="AD83" s="22">
        <v>0</v>
      </c>
      <c r="AE83" s="22">
        <v>4904.6396847223195</v>
      </c>
      <c r="AF83" s="22">
        <v>0.80961328946513889</v>
      </c>
      <c r="AG83" s="22">
        <v>5707.0076347446729</v>
      </c>
      <c r="AH83" s="22">
        <v>1.8853798064491435E-5</v>
      </c>
      <c r="AI83" s="22">
        <v>23200.837654774463</v>
      </c>
      <c r="AJ83" s="22">
        <v>0.18077164579921354</v>
      </c>
      <c r="AK83" s="22">
        <v>1.4183817785572298E-3</v>
      </c>
      <c r="AL83" s="22">
        <v>79.881025800244814</v>
      </c>
      <c r="AM83" s="22">
        <v>434.36222805171508</v>
      </c>
      <c r="AN83" s="22">
        <v>22263.872318194808</v>
      </c>
      <c r="AO83" s="22">
        <v>4.1218664985724276</v>
      </c>
      <c r="AP83" s="22">
        <v>731.11568915294936</v>
      </c>
      <c r="AQ83" s="22">
        <v>13042.094060860751</v>
      </c>
      <c r="AR83" s="22">
        <v>1777.1385423927948</v>
      </c>
      <c r="AS83" s="22">
        <v>464.08013826242342</v>
      </c>
      <c r="AT83" s="22">
        <v>73051.554055998233</v>
      </c>
      <c r="AU83" s="22">
        <v>84.838122942834929</v>
      </c>
      <c r="AV83" s="22">
        <v>3322.5358859881862</v>
      </c>
      <c r="AW83" s="22">
        <v>19.51661976425077</v>
      </c>
      <c r="AX83" s="22">
        <v>544.37147949739733</v>
      </c>
      <c r="AY83" s="22">
        <v>26543.168568251665</v>
      </c>
      <c r="AZ83" s="22">
        <v>40348.169272310115</v>
      </c>
      <c r="BA83" s="22">
        <v>10909.338812838161</v>
      </c>
      <c r="BB83" s="22">
        <v>179.52593848140231</v>
      </c>
      <c r="BC83" s="22">
        <v>36074.116859460213</v>
      </c>
      <c r="BD83" s="22">
        <v>499957.62849794579</v>
      </c>
    </row>
    <row r="84" spans="1:56" x14ac:dyDescent="0.3">
      <c r="A84" s="23" t="s">
        <v>20</v>
      </c>
      <c r="B84" s="22">
        <v>2802.0329989466609</v>
      </c>
      <c r="C84" s="22">
        <v>3.7059609260178323</v>
      </c>
      <c r="D84" s="22">
        <v>113694.80685229746</v>
      </c>
      <c r="E84" s="22">
        <v>525.32670529931067</v>
      </c>
      <c r="F84" s="22">
        <v>0</v>
      </c>
      <c r="G84" s="22">
        <v>3.0589203103712128</v>
      </c>
      <c r="H84" s="22">
        <v>0</v>
      </c>
      <c r="I84" s="22">
        <v>5579.2582162892504</v>
      </c>
      <c r="J84" s="22">
        <v>83313.204239848055</v>
      </c>
      <c r="K84" s="22">
        <v>3583.8477075127307</v>
      </c>
      <c r="L84" s="22">
        <v>48106.8771565071</v>
      </c>
      <c r="M84" s="22">
        <v>0</v>
      </c>
      <c r="N84" s="22">
        <v>1396.53722511247</v>
      </c>
      <c r="O84" s="22">
        <v>127082.53304523685</v>
      </c>
      <c r="P84" s="22">
        <v>9935.4000709000411</v>
      </c>
      <c r="Q84" s="22">
        <v>630.25811237477569</v>
      </c>
      <c r="R84" s="22">
        <v>1241.8358714206281</v>
      </c>
      <c r="S84" s="22">
        <v>264596.82159257686</v>
      </c>
      <c r="T84" s="22">
        <v>45521.593308909672</v>
      </c>
      <c r="U84" s="22">
        <v>1.6626744373942621</v>
      </c>
      <c r="V84" s="22">
        <v>0</v>
      </c>
      <c r="W84" s="22">
        <v>6.7333951374803513</v>
      </c>
      <c r="X84" s="22">
        <v>8092.0939207025531</v>
      </c>
      <c r="Y84" s="22">
        <v>98572.047814869802</v>
      </c>
      <c r="Z84" s="22">
        <v>68876.962352483359</v>
      </c>
      <c r="AA84" s="22">
        <v>0</v>
      </c>
      <c r="AB84" s="22">
        <v>2.034364927866722E-2</v>
      </c>
      <c r="AC84" s="22">
        <v>1322.9966329975705</v>
      </c>
      <c r="AD84" s="22">
        <v>0</v>
      </c>
      <c r="AE84" s="22">
        <v>735.19560931172543</v>
      </c>
      <c r="AF84" s="22">
        <v>0</v>
      </c>
      <c r="AG84" s="22">
        <v>2023.7727050279254</v>
      </c>
      <c r="AH84" s="22">
        <v>15869.14282988559</v>
      </c>
      <c r="AI84" s="22">
        <v>3312.1843117988547</v>
      </c>
      <c r="AJ84" s="22">
        <v>1.7133289776565244</v>
      </c>
      <c r="AK84" s="22">
        <v>0.20253082980074766</v>
      </c>
      <c r="AL84" s="22">
        <v>3172.3473482603918</v>
      </c>
      <c r="AM84" s="22">
        <v>2074.4597913311027</v>
      </c>
      <c r="AN84" s="22">
        <v>8689.3095263072973</v>
      </c>
      <c r="AO84" s="22">
        <v>9235.9292892970516</v>
      </c>
      <c r="AP84" s="22">
        <v>4379.3817619133833</v>
      </c>
      <c r="AQ84" s="22">
        <v>6.7510979806502697E-2</v>
      </c>
      <c r="AR84" s="22">
        <v>28.631832731112613</v>
      </c>
      <c r="AS84" s="22">
        <v>535.94455860762503</v>
      </c>
      <c r="AT84" s="22">
        <v>95.468037097624531</v>
      </c>
      <c r="AU84" s="22">
        <v>7574.263224936738</v>
      </c>
      <c r="AV84" s="22">
        <v>39025.154726537905</v>
      </c>
      <c r="AW84" s="22">
        <v>11.499094966702906</v>
      </c>
      <c r="AX84" s="22">
        <v>81.771854320777805</v>
      </c>
      <c r="AY84" s="22">
        <v>1515584.6637016183</v>
      </c>
      <c r="AZ84" s="22">
        <v>10589.96509598685</v>
      </c>
      <c r="BA84" s="22">
        <v>1379887.9132266194</v>
      </c>
      <c r="BB84" s="22">
        <v>5470.970941729287</v>
      </c>
      <c r="BC84" s="22">
        <v>1030356.6164771344</v>
      </c>
      <c r="BD84" s="22">
        <v>4923626.1844349531</v>
      </c>
    </row>
    <row r="85" spans="1:56" x14ac:dyDescent="0.3">
      <c r="A85" s="23" t="s">
        <v>21</v>
      </c>
      <c r="B85" s="22">
        <v>14936.598241231724</v>
      </c>
      <c r="C85" s="22">
        <v>2.953466098311798</v>
      </c>
      <c r="D85" s="22">
        <v>6.7466870851379106</v>
      </c>
      <c r="E85" s="22">
        <v>22.3258498921479</v>
      </c>
      <c r="F85" s="22">
        <v>0</v>
      </c>
      <c r="G85" s="22">
        <v>18.766058621817706</v>
      </c>
      <c r="H85" s="22">
        <v>0</v>
      </c>
      <c r="I85" s="22">
        <v>74836.8591681377</v>
      </c>
      <c r="J85" s="22">
        <v>20059.583605207245</v>
      </c>
      <c r="K85" s="22">
        <v>724.91835258527988</v>
      </c>
      <c r="L85" s="22">
        <v>0</v>
      </c>
      <c r="M85" s="22">
        <v>0</v>
      </c>
      <c r="N85" s="22">
        <v>9.0215295714935202</v>
      </c>
      <c r="O85" s="22">
        <v>0.26852528845708257</v>
      </c>
      <c r="P85" s="22">
        <v>24.190043967510075</v>
      </c>
      <c r="Q85" s="22">
        <v>646.56158366206387</v>
      </c>
      <c r="R85" s="22">
        <v>21.079860958282939</v>
      </c>
      <c r="S85" s="22">
        <v>64653.234669802208</v>
      </c>
      <c r="T85" s="22">
        <v>4.9003456844264909E-2</v>
      </c>
      <c r="U85" s="22">
        <v>1.8291774464765267</v>
      </c>
      <c r="V85" s="22">
        <v>6556.3356923395995</v>
      </c>
      <c r="W85" s="22">
        <v>0</v>
      </c>
      <c r="X85" s="22">
        <v>3.1434730657405852</v>
      </c>
      <c r="Y85" s="22">
        <v>19.935064929738878</v>
      </c>
      <c r="Z85" s="22">
        <v>8915.527008914818</v>
      </c>
      <c r="AA85" s="22">
        <v>0</v>
      </c>
      <c r="AB85" s="22">
        <v>0.25694246317059455</v>
      </c>
      <c r="AC85" s="22">
        <v>0.21779985566457283</v>
      </c>
      <c r="AD85" s="22">
        <v>0</v>
      </c>
      <c r="AE85" s="22">
        <v>51.3639275793279</v>
      </c>
      <c r="AF85" s="22">
        <v>0</v>
      </c>
      <c r="AG85" s="22">
        <v>4927.7288677010729</v>
      </c>
      <c r="AH85" s="22">
        <v>0.1339045148978866</v>
      </c>
      <c r="AI85" s="22">
        <v>7845.7903260935009</v>
      </c>
      <c r="AJ85" s="22">
        <v>527.56738468693811</v>
      </c>
      <c r="AK85" s="22">
        <v>0.47902545161999499</v>
      </c>
      <c r="AL85" s="22">
        <v>274.57730271026486</v>
      </c>
      <c r="AM85" s="22">
        <v>175.57265179833047</v>
      </c>
      <c r="AN85" s="22">
        <v>13.782618334293023</v>
      </c>
      <c r="AO85" s="22">
        <v>2448.7953315040104</v>
      </c>
      <c r="AP85" s="22">
        <v>1092.7097429097944</v>
      </c>
      <c r="AQ85" s="22">
        <v>1.9996090339830196E-2</v>
      </c>
      <c r="AR85" s="22">
        <v>404.46870694251794</v>
      </c>
      <c r="AS85" s="22">
        <v>922.70999119629653</v>
      </c>
      <c r="AT85" s="22">
        <v>2.3267900295797256E-2</v>
      </c>
      <c r="AU85" s="22">
        <v>1.6912193088714757E-2</v>
      </c>
      <c r="AV85" s="22">
        <v>15.701008229655862</v>
      </c>
      <c r="AW85" s="22">
        <v>26.54673969312595</v>
      </c>
      <c r="AX85" s="22">
        <v>24.519647047711654</v>
      </c>
      <c r="AY85" s="22">
        <v>138092.97952864578</v>
      </c>
      <c r="AZ85" s="22">
        <v>142.04675731350926</v>
      </c>
      <c r="BA85" s="22">
        <v>221495.56179421232</v>
      </c>
      <c r="BB85" s="22">
        <v>4106.829129897209</v>
      </c>
      <c r="BC85" s="22">
        <v>72888.939631116169</v>
      </c>
      <c r="BD85" s="22">
        <v>646939.26599834347</v>
      </c>
    </row>
    <row r="86" spans="1:56" x14ac:dyDescent="0.3">
      <c r="A86" s="23" t="s">
        <v>22</v>
      </c>
      <c r="B86" s="22">
        <v>4845.2012981013941</v>
      </c>
      <c r="C86" s="22">
        <v>51.565499717151297</v>
      </c>
      <c r="D86" s="22">
        <v>169.04956668603114</v>
      </c>
      <c r="E86" s="22">
        <v>18.254544462970088</v>
      </c>
      <c r="F86" s="22">
        <v>0</v>
      </c>
      <c r="G86" s="22">
        <v>69683.658521228455</v>
      </c>
      <c r="H86" s="22">
        <v>0</v>
      </c>
      <c r="I86" s="22">
        <v>778.39172716378471</v>
      </c>
      <c r="J86" s="22">
        <v>79235.462765603064</v>
      </c>
      <c r="K86" s="22">
        <v>2696.6935929904776</v>
      </c>
      <c r="L86" s="22">
        <v>0</v>
      </c>
      <c r="M86" s="22">
        <v>0</v>
      </c>
      <c r="N86" s="22">
        <v>439.70334007902409</v>
      </c>
      <c r="O86" s="22">
        <v>21.487362567327516</v>
      </c>
      <c r="P86" s="22">
        <v>86.458650328980454</v>
      </c>
      <c r="Q86" s="22">
        <v>109.22573533594105</v>
      </c>
      <c r="R86" s="22">
        <v>72.304354161086636</v>
      </c>
      <c r="S86" s="22">
        <v>20525.583490134693</v>
      </c>
      <c r="T86" s="22">
        <v>338.27393910143297</v>
      </c>
      <c r="U86" s="22">
        <v>111.05737239326869</v>
      </c>
      <c r="V86" s="22">
        <v>2210.3904724109761</v>
      </c>
      <c r="W86" s="22">
        <v>4.4472448084145455</v>
      </c>
      <c r="X86" s="22">
        <v>0</v>
      </c>
      <c r="Y86" s="22">
        <v>3723.9704027753983</v>
      </c>
      <c r="Z86" s="22">
        <v>3280.6006867154279</v>
      </c>
      <c r="AA86" s="22">
        <v>0</v>
      </c>
      <c r="AB86" s="22">
        <v>7.1035012426730127E-3</v>
      </c>
      <c r="AC86" s="22">
        <v>143.8307343765492</v>
      </c>
      <c r="AD86" s="22">
        <v>0</v>
      </c>
      <c r="AE86" s="22">
        <v>452.74669614039448</v>
      </c>
      <c r="AF86" s="22">
        <v>0</v>
      </c>
      <c r="AG86" s="22">
        <v>1151.3899954746119</v>
      </c>
      <c r="AH86" s="22">
        <v>1.1873385115811694E-3</v>
      </c>
      <c r="AI86" s="22">
        <v>5534.1032344463938</v>
      </c>
      <c r="AJ86" s="22">
        <v>0.33947186975073856</v>
      </c>
      <c r="AK86" s="22">
        <v>5.1084285462776373</v>
      </c>
      <c r="AL86" s="22">
        <v>2018.7315557404372</v>
      </c>
      <c r="AM86" s="22">
        <v>572.06650122024325</v>
      </c>
      <c r="AN86" s="22">
        <v>1716.9769532303421</v>
      </c>
      <c r="AO86" s="22">
        <v>26.725042629485351</v>
      </c>
      <c r="AP86" s="22">
        <v>6088.8486655391152</v>
      </c>
      <c r="AQ86" s="22">
        <v>267.40059531136927</v>
      </c>
      <c r="AR86" s="22">
        <v>1190.0352203819984</v>
      </c>
      <c r="AS86" s="22">
        <v>428.7078327288981</v>
      </c>
      <c r="AT86" s="22">
        <v>18.750307852531723</v>
      </c>
      <c r="AU86" s="22">
        <v>5.8510548276394436</v>
      </c>
      <c r="AV86" s="22">
        <v>14424.868595620881</v>
      </c>
      <c r="AW86" s="22">
        <v>14.423231949728825</v>
      </c>
      <c r="AX86" s="22">
        <v>303.45329004850936</v>
      </c>
      <c r="AY86" s="22">
        <v>12.073146017088801</v>
      </c>
      <c r="AZ86" s="22">
        <v>6306.6042351143906</v>
      </c>
      <c r="BA86" s="22">
        <v>107545.47009244213</v>
      </c>
      <c r="BB86" s="22">
        <v>46.984040621950598</v>
      </c>
      <c r="BC86" s="22">
        <v>11287.311423153915</v>
      </c>
      <c r="BD86" s="22">
        <v>347964.58920288971</v>
      </c>
    </row>
    <row r="87" spans="1:56" x14ac:dyDescent="0.3">
      <c r="A87" s="23" t="s">
        <v>23</v>
      </c>
      <c r="B87" s="22">
        <v>10430.423502648657</v>
      </c>
      <c r="C87" s="22">
        <v>11926.186506426779</v>
      </c>
      <c r="D87" s="22">
        <v>25435.070358546018</v>
      </c>
      <c r="E87" s="22">
        <v>13435.930644725267</v>
      </c>
      <c r="F87" s="22">
        <v>0</v>
      </c>
      <c r="G87" s="22">
        <v>29993.997651101057</v>
      </c>
      <c r="H87" s="22">
        <v>0</v>
      </c>
      <c r="I87" s="22">
        <v>9127.467743815474</v>
      </c>
      <c r="J87" s="22">
        <v>434637.80600268778</v>
      </c>
      <c r="K87" s="22">
        <v>21595.248259992884</v>
      </c>
      <c r="L87" s="22">
        <v>8341.877644357568</v>
      </c>
      <c r="M87" s="22">
        <v>42593.717266228574</v>
      </c>
      <c r="N87" s="22">
        <v>25334.385929785036</v>
      </c>
      <c r="O87" s="22">
        <v>1633.2271262163656</v>
      </c>
      <c r="P87" s="22">
        <v>1051.4109985578261</v>
      </c>
      <c r="Q87" s="22">
        <v>557.57842366728266</v>
      </c>
      <c r="R87" s="22">
        <v>38762.071568796855</v>
      </c>
      <c r="S87" s="22">
        <v>343469.53997859388</v>
      </c>
      <c r="T87" s="22">
        <v>22431.866488115818</v>
      </c>
      <c r="U87" s="22">
        <v>36264.886458631692</v>
      </c>
      <c r="V87" s="22">
        <v>246599.83440691765</v>
      </c>
      <c r="W87" s="22">
        <v>5341.1782494414874</v>
      </c>
      <c r="X87" s="22">
        <v>11286.241831455727</v>
      </c>
      <c r="Y87" s="22">
        <v>0</v>
      </c>
      <c r="Z87" s="22">
        <v>22754.239293933068</v>
      </c>
      <c r="AA87" s="22">
        <v>79.227754865502703</v>
      </c>
      <c r="AB87" s="22">
        <v>85.18911714133047</v>
      </c>
      <c r="AC87" s="22">
        <v>216.41104331980256</v>
      </c>
      <c r="AD87" s="22">
        <v>73.226074310609846</v>
      </c>
      <c r="AE87" s="22">
        <v>874.58754948141859</v>
      </c>
      <c r="AF87" s="22">
        <v>102275.41080829552</v>
      </c>
      <c r="AG87" s="22">
        <v>14845.259138571966</v>
      </c>
      <c r="AH87" s="22">
        <v>6.1092577262611967E-4</v>
      </c>
      <c r="AI87" s="22">
        <v>59303.182798704642</v>
      </c>
      <c r="AJ87" s="22">
        <v>34.311698995191378</v>
      </c>
      <c r="AK87" s="22">
        <v>162.11502697527115</v>
      </c>
      <c r="AL87" s="22">
        <v>14635.724093383154</v>
      </c>
      <c r="AM87" s="22">
        <v>6657.7943929667254</v>
      </c>
      <c r="AN87" s="22">
        <v>150583.73631780845</v>
      </c>
      <c r="AO87" s="22">
        <v>14956.658707761124</v>
      </c>
      <c r="AP87" s="22">
        <v>30703.066641229761</v>
      </c>
      <c r="AQ87" s="22">
        <v>55626.404833657783</v>
      </c>
      <c r="AR87" s="22">
        <v>130067.72861133706</v>
      </c>
      <c r="AS87" s="22">
        <v>5786.5753063949696</v>
      </c>
      <c r="AT87" s="22">
        <v>15613.825361191297</v>
      </c>
      <c r="AU87" s="22">
        <v>12477.347249823943</v>
      </c>
      <c r="AV87" s="22">
        <v>70830.689364608232</v>
      </c>
      <c r="AW87" s="22">
        <v>1679.9164437770007</v>
      </c>
      <c r="AX87" s="22">
        <v>12005.077498448281</v>
      </c>
      <c r="AY87" s="22">
        <v>81500.526629399421</v>
      </c>
      <c r="AZ87" s="22">
        <v>69735.742872953182</v>
      </c>
      <c r="BA87" s="22">
        <v>8093824.7779414728</v>
      </c>
      <c r="BB87" s="22">
        <v>708.66597689574553</v>
      </c>
      <c r="BC87" s="22">
        <v>765187.89068137098</v>
      </c>
      <c r="BD87" s="22">
        <v>11073535.25688071</v>
      </c>
    </row>
    <row r="88" spans="1:56" x14ac:dyDescent="0.3">
      <c r="A88" s="23" t="s">
        <v>24</v>
      </c>
      <c r="B88" s="22">
        <v>10569.298025755494</v>
      </c>
      <c r="C88" s="22">
        <v>1089.9812164792502</v>
      </c>
      <c r="D88" s="22">
        <v>20157.858725470724</v>
      </c>
      <c r="E88" s="22">
        <v>3329.059037811307</v>
      </c>
      <c r="F88" s="22">
        <v>0</v>
      </c>
      <c r="G88" s="22">
        <v>1061.4775927865915</v>
      </c>
      <c r="H88" s="22">
        <v>0</v>
      </c>
      <c r="I88" s="22">
        <v>1036.6424668422435</v>
      </c>
      <c r="J88" s="22">
        <v>21474528.860964168</v>
      </c>
      <c r="K88" s="22">
        <v>1828317.3195345397</v>
      </c>
      <c r="L88" s="22">
        <v>0</v>
      </c>
      <c r="M88" s="22">
        <v>0</v>
      </c>
      <c r="N88" s="22">
        <v>6108.578393013483</v>
      </c>
      <c r="O88" s="22">
        <v>414.43935265290798</v>
      </c>
      <c r="P88" s="22">
        <v>7.5482481566554377E-2</v>
      </c>
      <c r="Q88" s="22">
        <v>17.598071600430515</v>
      </c>
      <c r="R88" s="22">
        <v>7222.6974336015337</v>
      </c>
      <c r="S88" s="22">
        <v>196902.27550404565</v>
      </c>
      <c r="T88" s="22">
        <v>88.879452229478062</v>
      </c>
      <c r="U88" s="22">
        <v>816.14171220763649</v>
      </c>
      <c r="V88" s="22">
        <v>221671.48512171587</v>
      </c>
      <c r="W88" s="22">
        <v>1818306.7238391237</v>
      </c>
      <c r="X88" s="22">
        <v>9.8088762491880359E-3</v>
      </c>
      <c r="Y88" s="22">
        <v>975.77108225561346</v>
      </c>
      <c r="Z88" s="22">
        <v>0</v>
      </c>
      <c r="AA88" s="22">
        <v>0</v>
      </c>
      <c r="AB88" s="22">
        <v>3.284091255525754</v>
      </c>
      <c r="AC88" s="22">
        <v>100.13215972410714</v>
      </c>
      <c r="AD88" s="22">
        <v>0</v>
      </c>
      <c r="AE88" s="22">
        <v>2178180.3468260663</v>
      </c>
      <c r="AF88" s="22">
        <v>0</v>
      </c>
      <c r="AG88" s="22">
        <v>29117.446773987587</v>
      </c>
      <c r="AH88" s="22">
        <v>4.1783491964849501E-4</v>
      </c>
      <c r="AI88" s="22">
        <v>6394.9434331194552</v>
      </c>
      <c r="AJ88" s="22">
        <v>152.43326570416468</v>
      </c>
      <c r="AK88" s="22">
        <v>273.88768301456133</v>
      </c>
      <c r="AL88" s="22">
        <v>3657644.801932408</v>
      </c>
      <c r="AM88" s="22">
        <v>790345.42125877598</v>
      </c>
      <c r="AN88" s="22">
        <v>2676.1441106972957</v>
      </c>
      <c r="AO88" s="22">
        <v>70.823720843998984</v>
      </c>
      <c r="AP88" s="22">
        <v>622005.2610617762</v>
      </c>
      <c r="AQ88" s="22">
        <v>34.689235448092226</v>
      </c>
      <c r="AR88" s="22">
        <v>3397.8900774482709</v>
      </c>
      <c r="AS88" s="22">
        <v>784838.60703865066</v>
      </c>
      <c r="AT88" s="22">
        <v>37.277814139366015</v>
      </c>
      <c r="AU88" s="22">
        <v>5.2772715286648565E-5</v>
      </c>
      <c r="AV88" s="22">
        <v>668.36184509798852</v>
      </c>
      <c r="AW88" s="22">
        <v>7.7541373799863695</v>
      </c>
      <c r="AX88" s="22">
        <v>3096138.1556355101</v>
      </c>
      <c r="AY88" s="22">
        <v>8007.5990975926861</v>
      </c>
      <c r="AZ88" s="22">
        <v>91569.154927336393</v>
      </c>
      <c r="BA88" s="22">
        <v>611991.59479686141</v>
      </c>
      <c r="BB88" s="22">
        <v>359352.19115318201</v>
      </c>
      <c r="BC88" s="22">
        <v>280451.44760540681</v>
      </c>
      <c r="BD88" s="22">
        <v>38116074.822969712</v>
      </c>
    </row>
    <row r="89" spans="1:56" x14ac:dyDescent="0.3">
      <c r="A89" s="23" t="s">
        <v>25</v>
      </c>
      <c r="B89" s="22">
        <v>0</v>
      </c>
      <c r="C89" s="22">
        <v>0</v>
      </c>
      <c r="D89" s="22">
        <v>0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</row>
    <row r="90" spans="1:56" x14ac:dyDescent="0.3">
      <c r="A90" s="23" t="s">
        <v>26</v>
      </c>
      <c r="B90" s="22">
        <v>10.140025225276098</v>
      </c>
      <c r="C90" s="22">
        <v>3.4430711894827014E-2</v>
      </c>
      <c r="D90" s="22">
        <v>0.59913258571724226</v>
      </c>
      <c r="E90" s="22">
        <v>9.663322488412622E-2</v>
      </c>
      <c r="F90" s="22">
        <v>0</v>
      </c>
      <c r="G90" s="22">
        <v>3.3528763111928629E-2</v>
      </c>
      <c r="H90" s="22">
        <v>0</v>
      </c>
      <c r="I90" s="22">
        <v>1.6790701892967715E-2</v>
      </c>
      <c r="J90" s="22">
        <v>256.1910551908482</v>
      </c>
      <c r="K90" s="22">
        <v>57.753698156779635</v>
      </c>
      <c r="L90" s="22">
        <v>0</v>
      </c>
      <c r="M90" s="22">
        <v>0</v>
      </c>
      <c r="N90" s="22">
        <v>6.3751873073994672</v>
      </c>
      <c r="O90" s="22">
        <v>1.3084103669022847E-2</v>
      </c>
      <c r="P90" s="22">
        <v>161.62407820685917</v>
      </c>
      <c r="Q90" s="22">
        <v>5.554650574267605E-4</v>
      </c>
      <c r="R90" s="22">
        <v>0.19958777891959198</v>
      </c>
      <c r="S90" s="22">
        <v>12.087572348476414</v>
      </c>
      <c r="T90" s="22">
        <v>2.807574457762163E-3</v>
      </c>
      <c r="U90" s="22">
        <v>2.5780610532572523E-2</v>
      </c>
      <c r="V90" s="22">
        <v>353.5237202771043</v>
      </c>
      <c r="W90" s="22">
        <v>9.1442214944677622E-2</v>
      </c>
      <c r="X90" s="22">
        <v>0</v>
      </c>
      <c r="Y90" s="22">
        <v>3.0794578015970509E-2</v>
      </c>
      <c r="Z90" s="22">
        <v>23.278743616220606</v>
      </c>
      <c r="AA90" s="22">
        <v>0</v>
      </c>
      <c r="AB90" s="22">
        <v>0</v>
      </c>
      <c r="AC90" s="22">
        <v>1.004289614983203</v>
      </c>
      <c r="AD90" s="22">
        <v>0</v>
      </c>
      <c r="AE90" s="22">
        <v>1.0103601943406901</v>
      </c>
      <c r="AF90" s="22">
        <v>0</v>
      </c>
      <c r="AG90" s="22">
        <v>0.90864004119329866</v>
      </c>
      <c r="AH90" s="22">
        <v>0</v>
      </c>
      <c r="AI90" s="22">
        <v>0.18819079099925287</v>
      </c>
      <c r="AJ90" s="22">
        <v>4.8072419346884363E-3</v>
      </c>
      <c r="AK90" s="22">
        <v>0</v>
      </c>
      <c r="AL90" s="22">
        <v>2.0907544592346778</v>
      </c>
      <c r="AM90" s="22">
        <v>12.262794902308558</v>
      </c>
      <c r="AN90" s="22">
        <v>8.4534342215627389E-2</v>
      </c>
      <c r="AO90" s="22">
        <v>0</v>
      </c>
      <c r="AP90" s="22">
        <v>8.9612153790419917</v>
      </c>
      <c r="AQ90" s="22">
        <v>1.095783123501737E-3</v>
      </c>
      <c r="AR90" s="22">
        <v>21568.878219754493</v>
      </c>
      <c r="AS90" s="22">
        <v>8.5192835253886638</v>
      </c>
      <c r="AT90" s="22">
        <v>0</v>
      </c>
      <c r="AU90" s="22">
        <v>0</v>
      </c>
      <c r="AV90" s="22">
        <v>1.8504730174291606E-2</v>
      </c>
      <c r="AW90" s="22">
        <v>2.4489963137446646E-4</v>
      </c>
      <c r="AX90" s="22">
        <v>0.80332337606993875</v>
      </c>
      <c r="AY90" s="22">
        <v>271.86444577339876</v>
      </c>
      <c r="AZ90" s="22">
        <v>284.83732308448663</v>
      </c>
      <c r="BA90" s="22">
        <v>11.406728612982475</v>
      </c>
      <c r="BB90" s="22">
        <v>1.0084658904097619</v>
      </c>
      <c r="BC90" s="22">
        <v>702.42980182557983</v>
      </c>
      <c r="BD90" s="22">
        <v>23758.401672864049</v>
      </c>
    </row>
    <row r="91" spans="1:56" x14ac:dyDescent="0.3">
      <c r="A91" s="23" t="s">
        <v>27</v>
      </c>
      <c r="B91" s="22">
        <v>172.67556480662927</v>
      </c>
      <c r="C91" s="22">
        <v>402.57406062778347</v>
      </c>
      <c r="D91" s="22">
        <v>902.81061610970141</v>
      </c>
      <c r="E91" s="22">
        <v>47.16038959930615</v>
      </c>
      <c r="F91" s="22">
        <v>0</v>
      </c>
      <c r="G91" s="22">
        <v>16.730242452925157</v>
      </c>
      <c r="H91" s="22">
        <v>0</v>
      </c>
      <c r="I91" s="22">
        <v>2887.6768359897906</v>
      </c>
      <c r="J91" s="22">
        <v>138009.87062995357</v>
      </c>
      <c r="K91" s="22">
        <v>27625.98187599986</v>
      </c>
      <c r="L91" s="22">
        <v>1008.8037335586084</v>
      </c>
      <c r="M91" s="22">
        <v>0</v>
      </c>
      <c r="N91" s="22">
        <v>75.276801668527568</v>
      </c>
      <c r="O91" s="22">
        <v>757.96431726229025</v>
      </c>
      <c r="P91" s="22">
        <v>387.85903339949658</v>
      </c>
      <c r="Q91" s="22">
        <v>32.284749396582797</v>
      </c>
      <c r="R91" s="22">
        <v>101.63917419823306</v>
      </c>
      <c r="S91" s="22">
        <v>145950.87276775157</v>
      </c>
      <c r="T91" s="22">
        <v>1.343423308894885</v>
      </c>
      <c r="U91" s="22">
        <v>12.388108694555468</v>
      </c>
      <c r="V91" s="22">
        <v>3702.5510399181362</v>
      </c>
      <c r="W91" s="22">
        <v>44.517031515413812</v>
      </c>
      <c r="X91" s="22">
        <v>1.4320335746999702</v>
      </c>
      <c r="Y91" s="22">
        <v>12887.59175512432</v>
      </c>
      <c r="Z91" s="22">
        <v>9339.5619350630914</v>
      </c>
      <c r="AA91" s="22">
        <v>0</v>
      </c>
      <c r="AB91" s="22">
        <v>15.848682011838671</v>
      </c>
      <c r="AC91" s="22">
        <v>0</v>
      </c>
      <c r="AD91" s="22">
        <v>0</v>
      </c>
      <c r="AE91" s="22">
        <v>487.57904471166472</v>
      </c>
      <c r="AF91" s="22">
        <v>0</v>
      </c>
      <c r="AG91" s="22">
        <v>51137.408211772934</v>
      </c>
      <c r="AH91" s="22">
        <v>5.0579526994675899E-3</v>
      </c>
      <c r="AI91" s="22">
        <v>8080.9421797584746</v>
      </c>
      <c r="AJ91" s="22">
        <v>2.398092622242455</v>
      </c>
      <c r="AK91" s="22">
        <v>402.92580219013809</v>
      </c>
      <c r="AL91" s="22">
        <v>1009.7740804314774</v>
      </c>
      <c r="AM91" s="22">
        <v>5866.289857284728</v>
      </c>
      <c r="AN91" s="22">
        <v>1759.2722806235427</v>
      </c>
      <c r="AO91" s="22">
        <v>52.178668288089924</v>
      </c>
      <c r="AP91" s="22">
        <v>9984.6412059847789</v>
      </c>
      <c r="AQ91" s="22">
        <v>0.52436467992511648</v>
      </c>
      <c r="AR91" s="22">
        <v>18530.980591270883</v>
      </c>
      <c r="AS91" s="22">
        <v>4093.9829435211445</v>
      </c>
      <c r="AT91" s="22">
        <v>1056.14218159336</v>
      </c>
      <c r="AU91" s="22">
        <v>6.3882142250553764E-4</v>
      </c>
      <c r="AV91" s="22">
        <v>8438.2780202740651</v>
      </c>
      <c r="AW91" s="22">
        <v>598.33768226991378</v>
      </c>
      <c r="AX91" s="22">
        <v>385.91698737337578</v>
      </c>
      <c r="AY91" s="22">
        <v>134626.11127446193</v>
      </c>
      <c r="AZ91" s="22">
        <v>2288.2694088971266</v>
      </c>
      <c r="BA91" s="22">
        <v>62509.469441387402</v>
      </c>
      <c r="BB91" s="22">
        <v>482.16917335378082</v>
      </c>
      <c r="BC91" s="22">
        <v>33829.715442131674</v>
      </c>
      <c r="BD91" s="22">
        <v>690008.72743364284</v>
      </c>
    </row>
    <row r="92" spans="1:56" x14ac:dyDescent="0.3">
      <c r="A92" s="23" t="s">
        <v>28</v>
      </c>
      <c r="B92" s="22">
        <v>0.45050099588486364</v>
      </c>
      <c r="C92" s="22">
        <v>21039.890027760681</v>
      </c>
      <c r="D92" s="22">
        <v>277431.35703184572</v>
      </c>
      <c r="E92" s="22">
        <v>1.2997922660716569E-2</v>
      </c>
      <c r="F92" s="22">
        <v>0</v>
      </c>
      <c r="G92" s="22">
        <v>1.0891961107456931E-2</v>
      </c>
      <c r="H92" s="22">
        <v>0</v>
      </c>
      <c r="I92" s="22">
        <v>44.140762140376651</v>
      </c>
      <c r="J92" s="22">
        <v>36.449928769677328</v>
      </c>
      <c r="K92" s="22">
        <v>0.17707947096486754</v>
      </c>
      <c r="L92" s="22">
        <v>0</v>
      </c>
      <c r="M92" s="22">
        <v>54.528577557851605</v>
      </c>
      <c r="N92" s="22">
        <v>437.36679343577697</v>
      </c>
      <c r="O92" s="22">
        <v>46.208663871235842</v>
      </c>
      <c r="P92" s="22">
        <v>8.1996107827190343</v>
      </c>
      <c r="Q92" s="22">
        <v>65.364075061817431</v>
      </c>
      <c r="R92" s="22">
        <v>43346.474799457261</v>
      </c>
      <c r="S92" s="22">
        <v>357345.80324591295</v>
      </c>
      <c r="T92" s="22">
        <v>0.42941873668644032</v>
      </c>
      <c r="U92" s="22">
        <v>2571.0019556732209</v>
      </c>
      <c r="V92" s="22">
        <v>721.35631810790744</v>
      </c>
      <c r="W92" s="22">
        <v>108.07284234218349</v>
      </c>
      <c r="X92" s="22">
        <v>1.8490825852373867E-3</v>
      </c>
      <c r="Y92" s="22">
        <v>1082.4342870016053</v>
      </c>
      <c r="Z92" s="22">
        <v>1.8446196407680306</v>
      </c>
      <c r="AA92" s="22">
        <v>0</v>
      </c>
      <c r="AB92" s="22">
        <v>1.5068701295402876E-4</v>
      </c>
      <c r="AC92" s="22">
        <v>1.923840436946801E-4</v>
      </c>
      <c r="AD92" s="22">
        <v>0</v>
      </c>
      <c r="AE92" s="22">
        <v>2.9988354539835619E-2</v>
      </c>
      <c r="AF92" s="22">
        <v>0</v>
      </c>
      <c r="AG92" s="22">
        <v>80.474452259143277</v>
      </c>
      <c r="AH92" s="22">
        <v>7.8766543057371191E-5</v>
      </c>
      <c r="AI92" s="22">
        <v>580283.7032209991</v>
      </c>
      <c r="AJ92" s="22">
        <v>9.1414217626950719E-4</v>
      </c>
      <c r="AK92" s="22">
        <v>38.467860886276419</v>
      </c>
      <c r="AL92" s="22">
        <v>0.15316648729608176</v>
      </c>
      <c r="AM92" s="22">
        <v>4.9592909339044394E-2</v>
      </c>
      <c r="AN92" s="22">
        <v>109.14300281760349</v>
      </c>
      <c r="AO92" s="22">
        <v>8128.8511977596318</v>
      </c>
      <c r="AP92" s="22">
        <v>3.7708085674638965E-2</v>
      </c>
      <c r="AQ92" s="22">
        <v>255.11594600834118</v>
      </c>
      <c r="AR92" s="22">
        <v>223.07987814415563</v>
      </c>
      <c r="AS92" s="22">
        <v>0.10782585046440762</v>
      </c>
      <c r="AT92" s="22">
        <v>1.3686857921864288E-5</v>
      </c>
      <c r="AU92" s="22">
        <v>9.9482454802414625E-6</v>
      </c>
      <c r="AV92" s="22">
        <v>35.280175243134785</v>
      </c>
      <c r="AW92" s="22">
        <v>26.099832634935929</v>
      </c>
      <c r="AX92" s="22">
        <v>1.3464794330098718E-2</v>
      </c>
      <c r="AY92" s="22">
        <v>920.63973595631535</v>
      </c>
      <c r="AZ92" s="22">
        <v>113.29711445034629</v>
      </c>
      <c r="BA92" s="22">
        <v>240.43453976216725</v>
      </c>
      <c r="BB92" s="22">
        <v>0</v>
      </c>
      <c r="BC92" s="22">
        <v>8266.7752398411594</v>
      </c>
      <c r="BD92" s="22">
        <v>1303063.3315803902</v>
      </c>
    </row>
    <row r="93" spans="1:56" x14ac:dyDescent="0.3">
      <c r="A93" s="23" t="s">
        <v>29</v>
      </c>
      <c r="B93" s="22">
        <v>601611.12887956132</v>
      </c>
      <c r="C93" s="22">
        <v>5.2901056255246184</v>
      </c>
      <c r="D93" s="22">
        <v>174.54011571135428</v>
      </c>
      <c r="E93" s="22">
        <v>65.876581390704516</v>
      </c>
      <c r="F93" s="22">
        <v>0</v>
      </c>
      <c r="G93" s="22">
        <v>7.8954121520801683</v>
      </c>
      <c r="H93" s="22">
        <v>0</v>
      </c>
      <c r="I93" s="22">
        <v>26292.340085318694</v>
      </c>
      <c r="J93" s="22">
        <v>124879.13298346983</v>
      </c>
      <c r="K93" s="22">
        <v>8528.9942465031272</v>
      </c>
      <c r="L93" s="22">
        <v>0</v>
      </c>
      <c r="M93" s="22">
        <v>0</v>
      </c>
      <c r="N93" s="22">
        <v>5.8511149416440018</v>
      </c>
      <c r="O93" s="22">
        <v>13.435362188506588</v>
      </c>
      <c r="P93" s="22">
        <v>4.1825270327434776</v>
      </c>
      <c r="Q93" s="22">
        <v>0.83789833288151716</v>
      </c>
      <c r="R93" s="22">
        <v>18966.315879216338</v>
      </c>
      <c r="S93" s="22">
        <v>1324862.8810956669</v>
      </c>
      <c r="T93" s="22">
        <v>0.39790586211643375</v>
      </c>
      <c r="U93" s="22">
        <v>3.8922467698104155</v>
      </c>
      <c r="V93" s="22">
        <v>721478.33279834979</v>
      </c>
      <c r="W93" s="22">
        <v>70295.675316721507</v>
      </c>
      <c r="X93" s="22">
        <v>0.54351538557845491</v>
      </c>
      <c r="Y93" s="22">
        <v>294.64502102712686</v>
      </c>
      <c r="Z93" s="22">
        <v>4203345.9357661651</v>
      </c>
      <c r="AA93" s="22">
        <v>0</v>
      </c>
      <c r="AB93" s="22">
        <v>5.8812121070049544E-2</v>
      </c>
      <c r="AC93" s="22">
        <v>9.1917287079450443</v>
      </c>
      <c r="AD93" s="22">
        <v>0</v>
      </c>
      <c r="AE93" s="22">
        <v>0</v>
      </c>
      <c r="AF93" s="22">
        <v>0</v>
      </c>
      <c r="AG93" s="22">
        <v>28859.218417853532</v>
      </c>
      <c r="AH93" s="22">
        <v>2.3152469425811485E-2</v>
      </c>
      <c r="AI93" s="22">
        <v>470308.67571951472</v>
      </c>
      <c r="AJ93" s="22">
        <v>69.185636254694217</v>
      </c>
      <c r="AK93" s="22">
        <v>1.6691829898509427</v>
      </c>
      <c r="AL93" s="22">
        <v>54618.732168994313</v>
      </c>
      <c r="AM93" s="22">
        <v>33252.882167699026</v>
      </c>
      <c r="AN93" s="22">
        <v>14.108642875587607</v>
      </c>
      <c r="AO93" s="22">
        <v>0.79760397311630138</v>
      </c>
      <c r="AP93" s="22">
        <v>3245.1340541830941</v>
      </c>
      <c r="AQ93" s="22">
        <v>0.15545126136460419</v>
      </c>
      <c r="AR93" s="22">
        <v>84.816429191418976</v>
      </c>
      <c r="AS93" s="22">
        <v>92058.028745539879</v>
      </c>
      <c r="AT93" s="22">
        <v>4.0230857832694207E-3</v>
      </c>
      <c r="AU93" s="22">
        <v>2.9241660276241254E-3</v>
      </c>
      <c r="AV93" s="22">
        <v>5.2815027725635773</v>
      </c>
      <c r="AW93" s="22">
        <v>0.10917216211412646</v>
      </c>
      <c r="AX93" s="22">
        <v>59956.438352370664</v>
      </c>
      <c r="AY93" s="22">
        <v>2356031.0455556372</v>
      </c>
      <c r="AZ93" s="22">
        <v>935.31948790362776</v>
      </c>
      <c r="BA93" s="22">
        <v>12339310.874819994</v>
      </c>
      <c r="BB93" s="22">
        <v>125474.6260666154</v>
      </c>
      <c r="BC93" s="22">
        <v>757077.35320771008</v>
      </c>
      <c r="BD93" s="22">
        <v>23422151.857883435</v>
      </c>
    </row>
    <row r="94" spans="1:56" x14ac:dyDescent="0.3">
      <c r="A94" s="23" t="s">
        <v>30</v>
      </c>
      <c r="B94" s="22">
        <v>0</v>
      </c>
      <c r="C94" s="22">
        <v>5.2553980302083246E-5</v>
      </c>
      <c r="D94" s="22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2.0941704699602896E-5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3.5540454326394051</v>
      </c>
      <c r="Z94" s="22">
        <v>2.4149253242956811E-3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126.41497109805879</v>
      </c>
      <c r="BD94" s="22">
        <v>129.97150495170749</v>
      </c>
    </row>
    <row r="95" spans="1:56" x14ac:dyDescent="0.3">
      <c r="A95" s="25" t="s">
        <v>31</v>
      </c>
      <c r="B95" s="22">
        <v>4.6356742674594065</v>
      </c>
      <c r="C95" s="22">
        <v>5.0526710424887211E-2</v>
      </c>
      <c r="D95" s="22">
        <v>1.0184812227391762</v>
      </c>
      <c r="E95" s="22">
        <v>0.32557545037640656</v>
      </c>
      <c r="F95" s="22">
        <v>0</v>
      </c>
      <c r="G95" s="22">
        <v>0.12036910916298717</v>
      </c>
      <c r="H95" s="22">
        <v>0</v>
      </c>
      <c r="I95" s="22">
        <v>385.35772045915951</v>
      </c>
      <c r="J95" s="22">
        <v>287.43620933563369</v>
      </c>
      <c r="K95" s="22">
        <v>67.287510297210389</v>
      </c>
      <c r="L95" s="22">
        <v>0</v>
      </c>
      <c r="M95" s="22">
        <v>0</v>
      </c>
      <c r="N95" s="22">
        <v>7.3919286141608781E-2</v>
      </c>
      <c r="O95" s="22">
        <v>5.8870566666484075E-2</v>
      </c>
      <c r="P95" s="22">
        <v>0.10833938327971346</v>
      </c>
      <c r="Q95" s="22">
        <v>2.0309948927961317E-2</v>
      </c>
      <c r="R95" s="22">
        <v>44964.408612348991</v>
      </c>
      <c r="S95" s="22">
        <v>13.136239802747031</v>
      </c>
      <c r="T95" s="22">
        <v>3.260940572270484E-3</v>
      </c>
      <c r="U95" s="22">
        <v>3.6120654799878915E-2</v>
      </c>
      <c r="V95" s="22">
        <v>12.859238879034629</v>
      </c>
      <c r="W95" s="22">
        <v>0.19655366745870376</v>
      </c>
      <c r="X95" s="22">
        <v>1.4078599185521857E-2</v>
      </c>
      <c r="Y95" s="22">
        <v>0.27889968801034104</v>
      </c>
      <c r="Z95" s="22">
        <v>23.636984497628546</v>
      </c>
      <c r="AA95" s="22">
        <v>0</v>
      </c>
      <c r="AB95" s="22">
        <v>1.2631171080152036E-3</v>
      </c>
      <c r="AC95" s="22">
        <v>3.7149908916896367E-2</v>
      </c>
      <c r="AD95" s="22">
        <v>0</v>
      </c>
      <c r="AE95" s="22">
        <v>1113.7139690514123</v>
      </c>
      <c r="AF95" s="22">
        <v>0</v>
      </c>
      <c r="AG95" s="22">
        <v>0</v>
      </c>
      <c r="AH95" s="22">
        <v>5.9971501423854124E-4</v>
      </c>
      <c r="AI95" s="22">
        <v>3.9664658019568986</v>
      </c>
      <c r="AJ95" s="22">
        <v>5.6977777469816443E-2</v>
      </c>
      <c r="AK95" s="22">
        <v>8.1067247658873822E-3</v>
      </c>
      <c r="AL95" s="22">
        <v>27.393119447747726</v>
      </c>
      <c r="AM95" s="22">
        <v>139.88595627793464</v>
      </c>
      <c r="AN95" s="22">
        <v>0.15330468132581238</v>
      </c>
      <c r="AO95" s="22">
        <v>2.0660218540700829E-2</v>
      </c>
      <c r="AP95" s="22">
        <v>10.498406351612809</v>
      </c>
      <c r="AQ95" s="22">
        <v>1.2766274522162655E-3</v>
      </c>
      <c r="AR95" s="22">
        <v>1.9277179090352019</v>
      </c>
      <c r="AS95" s="22">
        <v>10.537331953731671</v>
      </c>
      <c r="AT95" s="22">
        <v>1.0420940001788723E-4</v>
      </c>
      <c r="AU95" s="22">
        <v>7.5744243028235677E-5</v>
      </c>
      <c r="AV95" s="22">
        <v>78.620187275010096</v>
      </c>
      <c r="AW95" s="22">
        <v>2.213264460226893E-3</v>
      </c>
      <c r="AX95" s="22">
        <v>2.0531555359510456</v>
      </c>
      <c r="AY95" s="22">
        <v>0.41008448864936903</v>
      </c>
      <c r="AZ95" s="22">
        <v>4.418771879656318</v>
      </c>
      <c r="BA95" s="22">
        <v>47224.005074591718</v>
      </c>
      <c r="BB95" s="22">
        <v>1.1260939049924243</v>
      </c>
      <c r="BC95" s="22">
        <v>3617.0407987246908</v>
      </c>
      <c r="BD95" s="22">
        <v>97996.942360298402</v>
      </c>
    </row>
    <row r="96" spans="1:56" x14ac:dyDescent="0.3">
      <c r="A96" s="23" t="s">
        <v>32</v>
      </c>
      <c r="B96" s="22">
        <v>0</v>
      </c>
      <c r="C96" s="22">
        <v>0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</row>
    <row r="97" spans="1:56" x14ac:dyDescent="0.3">
      <c r="A97" s="23" t="s">
        <v>33</v>
      </c>
      <c r="B97" s="22">
        <v>6760.7856036411595</v>
      </c>
      <c r="C97" s="22">
        <v>191320.28049605622</v>
      </c>
      <c r="D97" s="22">
        <v>1125635.7063416233</v>
      </c>
      <c r="E97" s="22">
        <v>1356.9311277395957</v>
      </c>
      <c r="F97" s="22">
        <v>0</v>
      </c>
      <c r="G97" s="22">
        <v>30439.128929478764</v>
      </c>
      <c r="H97" s="22">
        <v>0</v>
      </c>
      <c r="I97" s="22">
        <v>9218.4427811767764</v>
      </c>
      <c r="J97" s="22">
        <v>527190.22011242842</v>
      </c>
      <c r="K97" s="22">
        <v>80646.791450820994</v>
      </c>
      <c r="L97" s="22">
        <v>35277.787960054891</v>
      </c>
      <c r="M97" s="22">
        <v>425439.29828044737</v>
      </c>
      <c r="N97" s="22">
        <v>405351.19023961818</v>
      </c>
      <c r="O97" s="22">
        <v>42398.992518028113</v>
      </c>
      <c r="P97" s="22">
        <v>200107.74850835226</v>
      </c>
      <c r="Q97" s="22">
        <v>21017.764741465544</v>
      </c>
      <c r="R97" s="22">
        <v>1389560.7481518812</v>
      </c>
      <c r="S97" s="22">
        <v>18592158.268185757</v>
      </c>
      <c r="T97" s="22">
        <v>171648.64781847311</v>
      </c>
      <c r="U97" s="22">
        <v>641069.0323215283</v>
      </c>
      <c r="V97" s="22">
        <v>22383.048148932507</v>
      </c>
      <c r="W97" s="22">
        <v>35412.987142639577</v>
      </c>
      <c r="X97" s="22">
        <v>45126.365377483809</v>
      </c>
      <c r="Y97" s="22">
        <v>2267892.3379537896</v>
      </c>
      <c r="Z97" s="22">
        <v>112080.36493166562</v>
      </c>
      <c r="AA97" s="22">
        <v>0</v>
      </c>
      <c r="AB97" s="22">
        <v>409.76530209278042</v>
      </c>
      <c r="AC97" s="22">
        <v>4991.5298199798917</v>
      </c>
      <c r="AD97" s="22">
        <v>203011.0112151489</v>
      </c>
      <c r="AE97" s="22">
        <v>3887.0810798151629</v>
      </c>
      <c r="AF97" s="22">
        <v>137858.65702580372</v>
      </c>
      <c r="AG97" s="22">
        <v>3070.4575567987285</v>
      </c>
      <c r="AH97" s="22">
        <v>1.620186045794203E-2</v>
      </c>
      <c r="AI97" s="22">
        <v>0</v>
      </c>
      <c r="AJ97" s="22">
        <v>46.954448073857051</v>
      </c>
      <c r="AK97" s="22">
        <v>952.61669014379254</v>
      </c>
      <c r="AL97" s="22">
        <v>119606.48839972586</v>
      </c>
      <c r="AM97" s="22">
        <v>19835.484715055762</v>
      </c>
      <c r="AN97" s="22">
        <v>823156.35179350118</v>
      </c>
      <c r="AO97" s="22">
        <v>384185.14925863594</v>
      </c>
      <c r="AP97" s="22">
        <v>33487.790479392053</v>
      </c>
      <c r="AQ97" s="22">
        <v>45641.33660082709</v>
      </c>
      <c r="AR97" s="22">
        <v>51831.772624192286</v>
      </c>
      <c r="AS97" s="22">
        <v>29040.888696041675</v>
      </c>
      <c r="AT97" s="22">
        <v>22252.694112407509</v>
      </c>
      <c r="AU97" s="22">
        <v>2.0463013713173362E-3</v>
      </c>
      <c r="AV97" s="22">
        <v>1165210.1005612416</v>
      </c>
      <c r="AW97" s="22">
        <v>11597.630926040161</v>
      </c>
      <c r="AX97" s="22">
        <v>89523.945489221645</v>
      </c>
      <c r="AY97" s="22">
        <v>2300759.5929436088</v>
      </c>
      <c r="AZ97" s="22">
        <v>3388246.0053552664</v>
      </c>
      <c r="BA97" s="22">
        <v>171771.43337700181</v>
      </c>
      <c r="BB97" s="22">
        <v>8931.1720686007702</v>
      </c>
      <c r="BC97" s="22">
        <v>1132033.649925122</v>
      </c>
      <c r="BD97" s="22">
        <v>36530832.447834991</v>
      </c>
    </row>
    <row r="98" spans="1:56" x14ac:dyDescent="0.3">
      <c r="A98" s="23" t="s">
        <v>34</v>
      </c>
      <c r="B98" s="22">
        <v>23383.582656993163</v>
      </c>
      <c r="C98" s="22">
        <v>0</v>
      </c>
      <c r="D98" s="22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260.0575763868473</v>
      </c>
      <c r="X98" s="22">
        <v>0</v>
      </c>
      <c r="Y98" s="22">
        <v>0</v>
      </c>
      <c r="Z98" s="22">
        <v>0</v>
      </c>
      <c r="AA98" s="22">
        <v>8.2461662771209454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2750.6525070592402</v>
      </c>
      <c r="AW98" s="22">
        <v>0</v>
      </c>
      <c r="AX98" s="22">
        <v>269.86047878274974</v>
      </c>
      <c r="AY98" s="22">
        <v>0</v>
      </c>
      <c r="AZ98" s="22">
        <v>25.055366927224799</v>
      </c>
      <c r="BA98" s="22">
        <v>328.75243223460745</v>
      </c>
      <c r="BB98" s="22">
        <v>200.11075816697934</v>
      </c>
      <c r="BC98" s="22">
        <v>10621.774938724297</v>
      </c>
      <c r="BD98" s="22">
        <v>37848.092881552227</v>
      </c>
    </row>
    <row r="99" spans="1:56" x14ac:dyDescent="0.3">
      <c r="A99" s="23" t="s">
        <v>35</v>
      </c>
      <c r="B99" s="22">
        <v>5.89671256079638E-3</v>
      </c>
      <c r="C99" s="22">
        <v>9.5221340755958774</v>
      </c>
      <c r="D99" s="22">
        <v>2.2528100093263475E-3</v>
      </c>
      <c r="E99" s="22">
        <v>8.0292651254638059E-4</v>
      </c>
      <c r="F99" s="22">
        <v>0</v>
      </c>
      <c r="G99" s="22">
        <v>0</v>
      </c>
      <c r="H99" s="22">
        <v>0</v>
      </c>
      <c r="I99" s="22">
        <v>0.33318322370379017</v>
      </c>
      <c r="J99" s="22">
        <v>1.365684813307539E-2</v>
      </c>
      <c r="K99" s="22">
        <v>9.801871891146707E-3</v>
      </c>
      <c r="L99" s="22">
        <v>0</v>
      </c>
      <c r="M99" s="22">
        <v>0</v>
      </c>
      <c r="N99" s="22">
        <v>120.94453836578919</v>
      </c>
      <c r="O99" s="22">
        <v>347.21559124430752</v>
      </c>
      <c r="P99" s="22">
        <v>1857.6683257704951</v>
      </c>
      <c r="Q99" s="22">
        <v>14.120283794733718</v>
      </c>
      <c r="R99" s="22">
        <v>2.776318566468124E-3</v>
      </c>
      <c r="S99" s="22">
        <v>1107.4193261310436</v>
      </c>
      <c r="T99" s="22">
        <v>2609.4951939048742</v>
      </c>
      <c r="U99" s="22">
        <v>0</v>
      </c>
      <c r="V99" s="22">
        <v>11048.038902388047</v>
      </c>
      <c r="W99" s="22">
        <v>0</v>
      </c>
      <c r="X99" s="22">
        <v>0</v>
      </c>
      <c r="Y99" s="22">
        <v>63.724753090346326</v>
      </c>
      <c r="Z99" s="22">
        <v>555.89545641153029</v>
      </c>
      <c r="AA99" s="22">
        <v>0</v>
      </c>
      <c r="AB99" s="22">
        <v>13.125389885054753</v>
      </c>
      <c r="AC99" s="22">
        <v>21.251585457066586</v>
      </c>
      <c r="AD99" s="22">
        <v>0</v>
      </c>
      <c r="AE99" s="22">
        <v>1.9018243492801314E-2</v>
      </c>
      <c r="AF99" s="22">
        <v>0</v>
      </c>
      <c r="AG99" s="22">
        <v>0.4284041502611301</v>
      </c>
      <c r="AH99" s="22">
        <v>0</v>
      </c>
      <c r="AI99" s="22">
        <v>207.63131690471442</v>
      </c>
      <c r="AJ99" s="22">
        <v>3.0200788877559015E-4</v>
      </c>
      <c r="AK99" s="22">
        <v>0</v>
      </c>
      <c r="AL99" s="22">
        <v>2.2423888687684197E-3</v>
      </c>
      <c r="AM99" s="22">
        <v>0</v>
      </c>
      <c r="AN99" s="22">
        <v>3155.4726910839536</v>
      </c>
      <c r="AO99" s="22">
        <v>0</v>
      </c>
      <c r="AP99" s="22">
        <v>39.432770160637766</v>
      </c>
      <c r="AQ99" s="22">
        <v>0</v>
      </c>
      <c r="AR99" s="22">
        <v>44.463212478362649</v>
      </c>
      <c r="AS99" s="22">
        <v>1.3756969992700357E-3</v>
      </c>
      <c r="AT99" s="22">
        <v>0</v>
      </c>
      <c r="AU99" s="22">
        <v>0</v>
      </c>
      <c r="AV99" s="22">
        <v>108.6122951022937</v>
      </c>
      <c r="AW99" s="22">
        <v>70.10971781412367</v>
      </c>
      <c r="AX99" s="22">
        <v>7.1265789904539599E-3</v>
      </c>
      <c r="AY99" s="22">
        <v>94.718898083376729</v>
      </c>
      <c r="AZ99" s="22">
        <v>51.672702396198765</v>
      </c>
      <c r="BA99" s="22">
        <v>306.95196843253012</v>
      </c>
      <c r="BB99" s="22">
        <v>0</v>
      </c>
      <c r="BC99" s="22">
        <v>19383.161893411125</v>
      </c>
      <c r="BD99" s="22">
        <v>41231.475786164083</v>
      </c>
    </row>
    <row r="100" spans="1:56" x14ac:dyDescent="0.3">
      <c r="A100" s="23" t="s">
        <v>361</v>
      </c>
      <c r="B100" s="22">
        <v>621992.96087542712</v>
      </c>
      <c r="C100" s="22">
        <v>223302.89035479081</v>
      </c>
      <c r="D100" s="22">
        <v>35968.912246546068</v>
      </c>
      <c r="E100" s="22">
        <v>7243.5961941986407</v>
      </c>
      <c r="F100" s="22">
        <v>0</v>
      </c>
      <c r="G100" s="22">
        <v>834.97469736208564</v>
      </c>
      <c r="H100" s="22">
        <v>0</v>
      </c>
      <c r="I100" s="22">
        <v>113410.92785051164</v>
      </c>
      <c r="J100" s="22">
        <v>41846395.979135655</v>
      </c>
      <c r="K100" s="22">
        <v>1390641.0975018223</v>
      </c>
      <c r="L100" s="22">
        <v>51207.841975155927</v>
      </c>
      <c r="M100" s="22">
        <v>0</v>
      </c>
      <c r="N100" s="22">
        <v>2025833.1637681362</v>
      </c>
      <c r="O100" s="22">
        <v>503.42091498127672</v>
      </c>
      <c r="P100" s="22">
        <v>31289.899391104304</v>
      </c>
      <c r="Q100" s="22">
        <v>668.93627064020404</v>
      </c>
      <c r="R100" s="22">
        <v>139502.17202154227</v>
      </c>
      <c r="S100" s="22">
        <v>3662544.5636174176</v>
      </c>
      <c r="T100" s="22">
        <v>5445.9299420559282</v>
      </c>
      <c r="U100" s="22">
        <v>17102.45688102673</v>
      </c>
      <c r="V100" s="22">
        <v>8624478.5499685612</v>
      </c>
      <c r="W100" s="22">
        <v>732526.92785436939</v>
      </c>
      <c r="X100" s="22">
        <v>4.7370824397364668</v>
      </c>
      <c r="Y100" s="22">
        <v>762123.10674649652</v>
      </c>
      <c r="Z100" s="22">
        <v>4208421.8304766379</v>
      </c>
      <c r="AA100" s="22">
        <v>0</v>
      </c>
      <c r="AB100" s="22">
        <v>2.8825528017517614</v>
      </c>
      <c r="AC100" s="22">
        <v>17044.093731456109</v>
      </c>
      <c r="AD100" s="22">
        <v>36480.227242214845</v>
      </c>
      <c r="AE100" s="22">
        <v>434076.0819590154</v>
      </c>
      <c r="AF100" s="22">
        <v>15280.498355040607</v>
      </c>
      <c r="AG100" s="22">
        <v>339257.19956458797</v>
      </c>
      <c r="AH100" s="22">
        <v>0.20178850362593051</v>
      </c>
      <c r="AI100" s="22">
        <v>2592227.3413603604</v>
      </c>
      <c r="AJ100" s="22">
        <v>605.58737143900134</v>
      </c>
      <c r="AK100" s="22">
        <v>0.74931133245936699</v>
      </c>
      <c r="AL100" s="22">
        <v>0</v>
      </c>
      <c r="AM100" s="22">
        <v>1512959.9878436038</v>
      </c>
      <c r="AN100" s="22">
        <v>676601.54647833062</v>
      </c>
      <c r="AO100" s="22">
        <v>203854.41882958321</v>
      </c>
      <c r="AP100" s="22">
        <v>1740363.3653453374</v>
      </c>
      <c r="AQ100" s="22">
        <v>32272.45478000927</v>
      </c>
      <c r="AR100" s="22">
        <v>14005.5155865782</v>
      </c>
      <c r="AS100" s="22">
        <v>2514224.5335478242</v>
      </c>
      <c r="AT100" s="22">
        <v>3.5063752606002509E-2</v>
      </c>
      <c r="AU100" s="22">
        <v>80526.199817503453</v>
      </c>
      <c r="AV100" s="22">
        <v>47639.963825571605</v>
      </c>
      <c r="AW100" s="22">
        <v>8.9209057458070991</v>
      </c>
      <c r="AX100" s="22">
        <v>1881152.2344922253</v>
      </c>
      <c r="AY100" s="22">
        <v>11300472.239635089</v>
      </c>
      <c r="AZ100" s="22">
        <v>75630.009863216896</v>
      </c>
      <c r="BA100" s="22">
        <v>820977.24517155031</v>
      </c>
      <c r="BB100" s="22">
        <v>13355193.221011426</v>
      </c>
      <c r="BC100" s="22">
        <v>1254223.1669745985</v>
      </c>
      <c r="BD100" s="22">
        <v>103446524.79817557</v>
      </c>
    </row>
    <row r="101" spans="1:56" x14ac:dyDescent="0.3">
      <c r="A101" s="23" t="s">
        <v>36</v>
      </c>
      <c r="B101" s="22">
        <v>34860.599329234639</v>
      </c>
      <c r="C101" s="22">
        <v>116.94785736739266</v>
      </c>
      <c r="D101" s="22">
        <v>10710.760988856777</v>
      </c>
      <c r="E101" s="22">
        <v>268.84541122087563</v>
      </c>
      <c r="F101" s="22">
        <v>0</v>
      </c>
      <c r="G101" s="22">
        <v>94.59292259186239</v>
      </c>
      <c r="H101" s="22">
        <v>0</v>
      </c>
      <c r="I101" s="22">
        <v>11846.500057911289</v>
      </c>
      <c r="J101" s="22">
        <v>789320.12074634712</v>
      </c>
      <c r="K101" s="22">
        <v>158150.23057910227</v>
      </c>
      <c r="L101" s="22">
        <v>0</v>
      </c>
      <c r="M101" s="22">
        <v>0</v>
      </c>
      <c r="N101" s="22">
        <v>86.022228040834932</v>
      </c>
      <c r="O101" s="22">
        <v>36.217281964402346</v>
      </c>
      <c r="P101" s="22">
        <v>3.6744167432607449</v>
      </c>
      <c r="Q101" s="22">
        <v>9.845024553620437</v>
      </c>
      <c r="R101" s="22">
        <v>11375.558633476427</v>
      </c>
      <c r="S101" s="22">
        <v>35985.642330248244</v>
      </c>
      <c r="T101" s="22">
        <v>7.6896121692303963</v>
      </c>
      <c r="U101" s="22">
        <v>70.819520710821109</v>
      </c>
      <c r="V101" s="22">
        <v>17857.145552286729</v>
      </c>
      <c r="W101" s="22">
        <v>253.51347590369167</v>
      </c>
      <c r="X101" s="22">
        <v>1536.7438524486538</v>
      </c>
      <c r="Y101" s="22">
        <v>20553.756339517728</v>
      </c>
      <c r="Z101" s="22">
        <v>10447192.107651304</v>
      </c>
      <c r="AA101" s="22">
        <v>0</v>
      </c>
      <c r="AB101" s="22">
        <v>0.32281595040995675</v>
      </c>
      <c r="AC101" s="22">
        <v>8.9551834017906931</v>
      </c>
      <c r="AD101" s="22">
        <v>0</v>
      </c>
      <c r="AE101" s="22">
        <v>6429.7207838069507</v>
      </c>
      <c r="AF101" s="22">
        <v>0</v>
      </c>
      <c r="AG101" s="22">
        <v>1861509.8493206692</v>
      </c>
      <c r="AH101" s="22">
        <v>2.033981385895129E-2</v>
      </c>
      <c r="AI101" s="22">
        <v>3638.154404994018</v>
      </c>
      <c r="AJ101" s="22">
        <v>13.759694648026457</v>
      </c>
      <c r="AK101" s="22">
        <v>0.12421313698396104</v>
      </c>
      <c r="AL101" s="22">
        <v>8707.8876744011795</v>
      </c>
      <c r="AM101" s="22">
        <v>0</v>
      </c>
      <c r="AN101" s="22">
        <v>1210.2849990175841</v>
      </c>
      <c r="AO101" s="22">
        <v>0.70070781859058395</v>
      </c>
      <c r="AP101" s="22">
        <v>34434.033306241217</v>
      </c>
      <c r="AQ101" s="22">
        <v>3.0013517034128134</v>
      </c>
      <c r="AR101" s="22">
        <v>2036.5125910131774</v>
      </c>
      <c r="AS101" s="22">
        <v>27719.431445779384</v>
      </c>
      <c r="AT101" s="22">
        <v>3.5343450612255888E-3</v>
      </c>
      <c r="AU101" s="22">
        <v>2.5689265192695133E-3</v>
      </c>
      <c r="AV101" s="22">
        <v>35277.372599905604</v>
      </c>
      <c r="AW101" s="22">
        <v>5.6825009618494837</v>
      </c>
      <c r="AX101" s="22">
        <v>40080.174287065558</v>
      </c>
      <c r="AY101" s="22">
        <v>3769.1991051167388</v>
      </c>
      <c r="AZ101" s="22">
        <v>38744.717706936557</v>
      </c>
      <c r="BA101" s="22">
        <v>463762.23113793001</v>
      </c>
      <c r="BB101" s="22">
        <v>2772.2187586718023</v>
      </c>
      <c r="BC101" s="22">
        <v>61066.347921170563</v>
      </c>
      <c r="BD101" s="22">
        <v>14131528.042765427</v>
      </c>
    </row>
    <row r="102" spans="1:56" x14ac:dyDescent="0.3">
      <c r="A102" s="23" t="s">
        <v>37</v>
      </c>
      <c r="B102" s="22">
        <v>467.13675133436288</v>
      </c>
      <c r="C102" s="22">
        <v>888.59073339238978</v>
      </c>
      <c r="D102" s="22">
        <v>5584.207708965685</v>
      </c>
      <c r="E102" s="22">
        <v>197.43350029740466</v>
      </c>
      <c r="F102" s="22">
        <v>0</v>
      </c>
      <c r="G102" s="22">
        <v>8164.4006795628911</v>
      </c>
      <c r="H102" s="22">
        <v>0</v>
      </c>
      <c r="I102" s="22">
        <v>72.848531511145737</v>
      </c>
      <c r="J102" s="22">
        <v>23070.840948467579</v>
      </c>
      <c r="K102" s="22">
        <v>1959.781000573998</v>
      </c>
      <c r="L102" s="22">
        <v>173.61459493968408</v>
      </c>
      <c r="M102" s="22">
        <v>474325.59149782488</v>
      </c>
      <c r="N102" s="22">
        <v>17048.872444757639</v>
      </c>
      <c r="O102" s="22">
        <v>433.60058615160744</v>
      </c>
      <c r="P102" s="22">
        <v>46062.569347590455</v>
      </c>
      <c r="Q102" s="22">
        <v>1819.4202229874697</v>
      </c>
      <c r="R102" s="22">
        <v>4378.5485795325421</v>
      </c>
      <c r="S102" s="22">
        <v>245530.57238763876</v>
      </c>
      <c r="T102" s="22">
        <v>17938.457057203937</v>
      </c>
      <c r="U102" s="22">
        <v>19755.859877206673</v>
      </c>
      <c r="V102" s="22">
        <v>11163.274045853575</v>
      </c>
      <c r="W102" s="22">
        <v>3.1051881711653015</v>
      </c>
      <c r="X102" s="22">
        <v>35.594292693509047</v>
      </c>
      <c r="Y102" s="22">
        <v>38345.475183511538</v>
      </c>
      <c r="Z102" s="22">
        <v>1059.6039081211702</v>
      </c>
      <c r="AA102" s="22">
        <v>0</v>
      </c>
      <c r="AB102" s="22">
        <v>49.020908368554146</v>
      </c>
      <c r="AC102" s="22">
        <v>70.598065112882324</v>
      </c>
      <c r="AD102" s="22">
        <v>506.81536857006716</v>
      </c>
      <c r="AE102" s="22">
        <v>176.9111900357648</v>
      </c>
      <c r="AF102" s="22">
        <v>3.3059209319826506</v>
      </c>
      <c r="AG102" s="22">
        <v>105.22521351235311</v>
      </c>
      <c r="AH102" s="22">
        <v>2.606606177315344E-5</v>
      </c>
      <c r="AI102" s="22">
        <v>121106.3678347355</v>
      </c>
      <c r="AJ102" s="22">
        <v>0.71684121141229074</v>
      </c>
      <c r="AK102" s="22">
        <v>137.1186164590809</v>
      </c>
      <c r="AL102" s="22">
        <v>370.04582868136589</v>
      </c>
      <c r="AM102" s="22">
        <v>415.762391651006</v>
      </c>
      <c r="AN102" s="22">
        <v>0</v>
      </c>
      <c r="AO102" s="22">
        <v>1839.1606874734973</v>
      </c>
      <c r="AP102" s="22">
        <v>620.15602574480749</v>
      </c>
      <c r="AQ102" s="22">
        <v>1107.1688263970627</v>
      </c>
      <c r="AR102" s="22">
        <v>10907.308518376873</v>
      </c>
      <c r="AS102" s="22">
        <v>471.7206341633987</v>
      </c>
      <c r="AT102" s="22">
        <v>475.7355612630443</v>
      </c>
      <c r="AU102" s="22">
        <v>918.99099263567712</v>
      </c>
      <c r="AV102" s="22">
        <v>12118.107821911301</v>
      </c>
      <c r="AW102" s="22">
        <v>615.24813398510992</v>
      </c>
      <c r="AX102" s="22">
        <v>44.002561731521332</v>
      </c>
      <c r="AY102" s="22">
        <v>392850.11300659669</v>
      </c>
      <c r="AZ102" s="22">
        <v>33303.682668455462</v>
      </c>
      <c r="BA102" s="22">
        <v>53597.686617400184</v>
      </c>
      <c r="BB102" s="22">
        <v>149.3077109230338</v>
      </c>
      <c r="BC102" s="22">
        <v>137895.975698297</v>
      </c>
      <c r="BD102" s="22">
        <v>1688335.6527389803</v>
      </c>
    </row>
    <row r="103" spans="1:56" x14ac:dyDescent="0.3">
      <c r="A103" s="23" t="s">
        <v>38</v>
      </c>
      <c r="B103" s="22">
        <v>179.74403009933488</v>
      </c>
      <c r="C103" s="22">
        <v>1499.4472014852304</v>
      </c>
      <c r="D103" s="22">
        <v>56198.440115192912</v>
      </c>
      <c r="E103" s="22">
        <v>1227.1040235789467</v>
      </c>
      <c r="F103" s="22">
        <v>0</v>
      </c>
      <c r="G103" s="22">
        <v>20.1110882579178</v>
      </c>
      <c r="H103" s="22">
        <v>0</v>
      </c>
      <c r="I103" s="22">
        <v>33.692742328957458</v>
      </c>
      <c r="J103" s="22">
        <v>156471.22297218922</v>
      </c>
      <c r="K103" s="22">
        <v>34642.039222086161</v>
      </c>
      <c r="L103" s="22">
        <v>0</v>
      </c>
      <c r="M103" s="22">
        <v>0</v>
      </c>
      <c r="N103" s="22">
        <v>18.556696093344872</v>
      </c>
      <c r="O103" s="22">
        <v>984.52910452774722</v>
      </c>
      <c r="P103" s="22">
        <v>1.7702525178074215E-4</v>
      </c>
      <c r="Q103" s="22">
        <v>0.33320675145900996</v>
      </c>
      <c r="R103" s="22">
        <v>2903.9764688741352</v>
      </c>
      <c r="S103" s="22">
        <v>70019.752356949728</v>
      </c>
      <c r="T103" s="22">
        <v>5915.9641141729362</v>
      </c>
      <c r="U103" s="22">
        <v>5836.4041437960705</v>
      </c>
      <c r="V103" s="22">
        <v>3482.6896391787354</v>
      </c>
      <c r="W103" s="22">
        <v>54.848287496150803</v>
      </c>
      <c r="X103" s="22">
        <v>510.50163192279723</v>
      </c>
      <c r="Y103" s="22">
        <v>95.209599839351057</v>
      </c>
      <c r="Z103" s="22">
        <v>8038.5495816225011</v>
      </c>
      <c r="AA103" s="22">
        <v>0</v>
      </c>
      <c r="AB103" s="22">
        <v>6.2211122570560481E-2</v>
      </c>
      <c r="AC103" s="22">
        <v>1.9089205109684939</v>
      </c>
      <c r="AD103" s="22">
        <v>886.08934186007787</v>
      </c>
      <c r="AE103" s="22">
        <v>607.34346902059758</v>
      </c>
      <c r="AF103" s="22">
        <v>0</v>
      </c>
      <c r="AG103" s="22">
        <v>923.21677382291853</v>
      </c>
      <c r="AH103" s="22">
        <v>9.7992713432907685E-7</v>
      </c>
      <c r="AI103" s="22">
        <v>99714.516944662653</v>
      </c>
      <c r="AJ103" s="22">
        <v>2.9043660200809405</v>
      </c>
      <c r="AK103" s="22">
        <v>2.7452244168792847E-3</v>
      </c>
      <c r="AL103" s="22">
        <v>1254.216694068909</v>
      </c>
      <c r="AM103" s="22">
        <v>7355.3715283744195</v>
      </c>
      <c r="AN103" s="22">
        <v>50.704804826238117</v>
      </c>
      <c r="AO103" s="22">
        <v>0</v>
      </c>
      <c r="AP103" s="22">
        <v>5375.1404800336495</v>
      </c>
      <c r="AQ103" s="22">
        <v>1612.183369756392</v>
      </c>
      <c r="AR103" s="22">
        <v>64.359652502190102</v>
      </c>
      <c r="AS103" s="22">
        <v>5110.0646619866911</v>
      </c>
      <c r="AT103" s="22">
        <v>1.7027690870694563E-7</v>
      </c>
      <c r="AU103" s="22">
        <v>11.489049679441701</v>
      </c>
      <c r="AV103" s="22">
        <v>21969.967646894536</v>
      </c>
      <c r="AW103" s="22">
        <v>218.69392083321131</v>
      </c>
      <c r="AX103" s="22">
        <v>482.33662998260053</v>
      </c>
      <c r="AY103" s="22">
        <v>151.76635294324342</v>
      </c>
      <c r="AZ103" s="22">
        <v>2976.1507400007799</v>
      </c>
      <c r="BA103" s="22">
        <v>28100.744630923451</v>
      </c>
      <c r="BB103" s="22">
        <v>604.88989129682818</v>
      </c>
      <c r="BC103" s="22">
        <v>66072.717439067448</v>
      </c>
      <c r="BD103" s="22">
        <v>591679.95867003337</v>
      </c>
    </row>
    <row r="104" spans="1:56" x14ac:dyDescent="0.3">
      <c r="A104" s="23" t="s">
        <v>197</v>
      </c>
      <c r="B104" s="22">
        <v>2878908.7539399224</v>
      </c>
      <c r="C104" s="22">
        <v>40.101360846726827</v>
      </c>
      <c r="D104" s="22">
        <v>197993.9613736234</v>
      </c>
      <c r="E104" s="22">
        <v>362.86785948546503</v>
      </c>
      <c r="F104" s="22">
        <v>0</v>
      </c>
      <c r="G104" s="22">
        <v>34181.621547897943</v>
      </c>
      <c r="H104" s="22">
        <v>0</v>
      </c>
      <c r="I104" s="22">
        <v>387227.06295871717</v>
      </c>
      <c r="J104" s="22">
        <v>1019308.5924914882</v>
      </c>
      <c r="K104" s="22">
        <v>48747.596837727702</v>
      </c>
      <c r="L104" s="22">
        <v>0</v>
      </c>
      <c r="M104" s="22">
        <v>6626.6456100425294</v>
      </c>
      <c r="N104" s="22">
        <v>65.609474602757004</v>
      </c>
      <c r="O104" s="22">
        <v>63.710989787327534</v>
      </c>
      <c r="P104" s="22">
        <v>8986.8523287819007</v>
      </c>
      <c r="Q104" s="22">
        <v>20.874081290166735</v>
      </c>
      <c r="R104" s="22">
        <v>773.60584261209976</v>
      </c>
      <c r="S104" s="22">
        <v>1755931.9213112777</v>
      </c>
      <c r="T104" s="22">
        <v>250085.17766644564</v>
      </c>
      <c r="U104" s="22">
        <v>458.79027186078332</v>
      </c>
      <c r="V104" s="22">
        <v>51399.964448244413</v>
      </c>
      <c r="W104" s="22">
        <v>928.21643902823155</v>
      </c>
      <c r="X104" s="22">
        <v>14.607642002917421</v>
      </c>
      <c r="Y104" s="22">
        <v>1284.0356014339118</v>
      </c>
      <c r="Z104" s="22">
        <v>9094367.8842834234</v>
      </c>
      <c r="AA104" s="22">
        <v>0</v>
      </c>
      <c r="AB104" s="22">
        <v>1.2734124204444326</v>
      </c>
      <c r="AC104" s="22">
        <v>29.184602785750695</v>
      </c>
      <c r="AD104" s="22">
        <v>0</v>
      </c>
      <c r="AE104" s="22">
        <v>478989.14083972957</v>
      </c>
      <c r="AF104" s="22">
        <v>10147.827905704295</v>
      </c>
      <c r="AG104" s="22">
        <v>65392.368793810427</v>
      </c>
      <c r="AH104" s="22">
        <v>0.6222509865029876</v>
      </c>
      <c r="AI104" s="22">
        <v>5285626.1567780413</v>
      </c>
      <c r="AJ104" s="22">
        <v>6990.9116005503265</v>
      </c>
      <c r="AK104" s="22">
        <v>6.9135197387933411</v>
      </c>
      <c r="AL104" s="22">
        <v>28716.738063325593</v>
      </c>
      <c r="AM104" s="22">
        <v>47010.900488742838</v>
      </c>
      <c r="AN104" s="22">
        <v>26365.138336763081</v>
      </c>
      <c r="AO104" s="22">
        <v>839.45368192616468</v>
      </c>
      <c r="AP104" s="22">
        <v>0</v>
      </c>
      <c r="AQ104" s="22">
        <v>0.93188700725656826</v>
      </c>
      <c r="AR104" s="22">
        <v>1961.7043632897039</v>
      </c>
      <c r="AS104" s="22">
        <v>9711.0961614610696</v>
      </c>
      <c r="AT104" s="22">
        <v>0.10812536025356609</v>
      </c>
      <c r="AU104" s="22">
        <v>13728.429008693874</v>
      </c>
      <c r="AV104" s="22">
        <v>156.19756120977164</v>
      </c>
      <c r="AW104" s="22">
        <v>2.2086654823818495</v>
      </c>
      <c r="AX104" s="22">
        <v>763746.66567105637</v>
      </c>
      <c r="AY104" s="22">
        <v>829254.58733770007</v>
      </c>
      <c r="AZ104" s="22">
        <v>5798.6218660217346</v>
      </c>
      <c r="BA104" s="22">
        <v>37381381.06516622</v>
      </c>
      <c r="BB104" s="22">
        <v>1388651.8274847288</v>
      </c>
      <c r="BC104" s="22">
        <v>2304666.1303006182</v>
      </c>
      <c r="BD104" s="22">
        <v>64386954.658233918</v>
      </c>
    </row>
    <row r="105" spans="1:56" x14ac:dyDescent="0.3">
      <c r="A105" s="23" t="s">
        <v>40</v>
      </c>
      <c r="B105" s="22">
        <v>1.3841020565588842</v>
      </c>
      <c r="C105" s="22">
        <v>74.452510053114139</v>
      </c>
      <c r="D105" s="22">
        <v>5.6776373791780195</v>
      </c>
      <c r="E105" s="22">
        <v>0.44463849482188089</v>
      </c>
      <c r="F105" s="22">
        <v>0</v>
      </c>
      <c r="G105" s="22">
        <v>1048.5251388374456</v>
      </c>
      <c r="H105" s="22">
        <v>0</v>
      </c>
      <c r="I105" s="22">
        <v>0.89883463233528604</v>
      </c>
      <c r="J105" s="22">
        <v>2225.90015436864</v>
      </c>
      <c r="K105" s="22">
        <v>264.58250147188272</v>
      </c>
      <c r="L105" s="22">
        <v>0</v>
      </c>
      <c r="M105" s="22">
        <v>0</v>
      </c>
      <c r="N105" s="22">
        <v>132.62688724147668</v>
      </c>
      <c r="O105" s="22">
        <v>6.0648256683885404E-2</v>
      </c>
      <c r="P105" s="22">
        <v>0</v>
      </c>
      <c r="Q105" s="22">
        <v>2.5444760759891854E-3</v>
      </c>
      <c r="R105" s="22">
        <v>12057.475728852636</v>
      </c>
      <c r="S105" s="22">
        <v>3032.5850009063611</v>
      </c>
      <c r="T105" s="22">
        <v>1.5283472698638612</v>
      </c>
      <c r="U105" s="22">
        <v>59.701934839722682</v>
      </c>
      <c r="V105" s="22">
        <v>26.664718279582214</v>
      </c>
      <c r="W105" s="22">
        <v>0.41887878481513929</v>
      </c>
      <c r="X105" s="22">
        <v>14.816669388136901</v>
      </c>
      <c r="Y105" s="22">
        <v>12426.387490833638</v>
      </c>
      <c r="Z105" s="22">
        <v>322.48854789035909</v>
      </c>
      <c r="AA105" s="22">
        <v>0</v>
      </c>
      <c r="AB105" s="22">
        <v>4.7509609993746579E-4</v>
      </c>
      <c r="AC105" s="22">
        <v>1.5000098919041336E-2</v>
      </c>
      <c r="AD105" s="22">
        <v>0</v>
      </c>
      <c r="AE105" s="22">
        <v>4.6751766811214983</v>
      </c>
      <c r="AF105" s="22">
        <v>0</v>
      </c>
      <c r="AG105" s="22">
        <v>64.958152930254911</v>
      </c>
      <c r="AH105" s="22">
        <v>0</v>
      </c>
      <c r="AI105" s="22">
        <v>2618.1720500132442</v>
      </c>
      <c r="AJ105" s="22">
        <v>2.2766043152070186E-2</v>
      </c>
      <c r="AK105" s="22">
        <v>8.6385606852443981</v>
      </c>
      <c r="AL105" s="22">
        <v>9.5828662617211915</v>
      </c>
      <c r="AM105" s="22">
        <v>70.057553790238003</v>
      </c>
      <c r="AN105" s="22">
        <v>46.243560042029316</v>
      </c>
      <c r="AO105" s="22">
        <v>59.38703323113721</v>
      </c>
      <c r="AP105" s="22">
        <v>41.052981522460726</v>
      </c>
      <c r="AQ105" s="22">
        <v>0</v>
      </c>
      <c r="AR105" s="22">
        <v>0.49149632014229844</v>
      </c>
      <c r="AS105" s="22">
        <v>39.028554339881538</v>
      </c>
      <c r="AT105" s="22">
        <v>9.61103602699772</v>
      </c>
      <c r="AU105" s="22">
        <v>0</v>
      </c>
      <c r="AV105" s="22">
        <v>8.4766525979590446E-2</v>
      </c>
      <c r="AW105" s="22">
        <v>7.6989424185664914</v>
      </c>
      <c r="AX105" s="22">
        <v>3.6974465834920105</v>
      </c>
      <c r="AY105" s="22">
        <v>241452.45182521793</v>
      </c>
      <c r="AZ105" s="22">
        <v>32.005683732866586</v>
      </c>
      <c r="BA105" s="22">
        <v>809.46261133777818</v>
      </c>
      <c r="BB105" s="22">
        <v>4.6195837115048546</v>
      </c>
      <c r="BC105" s="22">
        <v>30738.609064490891</v>
      </c>
      <c r="BD105" s="22">
        <v>307717.19010141498</v>
      </c>
    </row>
    <row r="106" spans="1:56" x14ac:dyDescent="0.3">
      <c r="A106" s="23" t="s">
        <v>41</v>
      </c>
      <c r="B106" s="22">
        <v>17.543469196600935</v>
      </c>
      <c r="C106" s="22">
        <v>10.948375642759721</v>
      </c>
      <c r="D106" s="22">
        <v>28.847006287136296</v>
      </c>
      <c r="E106" s="22">
        <v>0.11644599268022343</v>
      </c>
      <c r="F106" s="22">
        <v>0</v>
      </c>
      <c r="G106" s="22">
        <v>63.288283731841396</v>
      </c>
      <c r="H106" s="22">
        <v>0</v>
      </c>
      <c r="I106" s="22">
        <v>10.369310434953492</v>
      </c>
      <c r="J106" s="22">
        <v>18451.496786813947</v>
      </c>
      <c r="K106" s="22">
        <v>54.988060850620435</v>
      </c>
      <c r="L106" s="22">
        <v>0</v>
      </c>
      <c r="M106" s="22">
        <v>0</v>
      </c>
      <c r="N106" s="22">
        <v>85.519704704877412</v>
      </c>
      <c r="O106" s="22">
        <v>2.1364248858924656E-2</v>
      </c>
      <c r="P106" s="22">
        <v>23.510648024611953</v>
      </c>
      <c r="Q106" s="22">
        <v>5.2593346658715283E-4</v>
      </c>
      <c r="R106" s="22">
        <v>18.214563185490551</v>
      </c>
      <c r="S106" s="22">
        <v>949.14979701495292</v>
      </c>
      <c r="T106" s="22">
        <v>2.6583082905572214E-3</v>
      </c>
      <c r="U106" s="22">
        <v>7.202663447708729</v>
      </c>
      <c r="V106" s="22">
        <v>135156.35131697383</v>
      </c>
      <c r="W106" s="22">
        <v>9.339539455839585E-2</v>
      </c>
      <c r="X106" s="22">
        <v>8.115898005849207</v>
      </c>
      <c r="Y106" s="22">
        <v>205.73918553314891</v>
      </c>
      <c r="Z106" s="22">
        <v>146.04156630065106</v>
      </c>
      <c r="AA106" s="22">
        <v>0</v>
      </c>
      <c r="AB106" s="22">
        <v>9.8200545550426992E-5</v>
      </c>
      <c r="AC106" s="22">
        <v>144.69078922809058</v>
      </c>
      <c r="AD106" s="22">
        <v>0</v>
      </c>
      <c r="AE106" s="22">
        <v>10301.173326766295</v>
      </c>
      <c r="AF106" s="22">
        <v>0</v>
      </c>
      <c r="AG106" s="22">
        <v>14.17266119348635</v>
      </c>
      <c r="AH106" s="22">
        <v>0</v>
      </c>
      <c r="AI106" s="22">
        <v>64.342630374352495</v>
      </c>
      <c r="AJ106" s="22">
        <v>3.7496308386063744</v>
      </c>
      <c r="AK106" s="22">
        <v>1.2302319840160664E-3</v>
      </c>
      <c r="AL106" s="22">
        <v>41722.747589390354</v>
      </c>
      <c r="AM106" s="22">
        <v>11.610836985670836</v>
      </c>
      <c r="AN106" s="22">
        <v>3532.6241165078636</v>
      </c>
      <c r="AO106" s="22">
        <v>0</v>
      </c>
      <c r="AP106" s="22">
        <v>5345.1113906774654</v>
      </c>
      <c r="AQ106" s="22">
        <v>1.0375252395547032E-3</v>
      </c>
      <c r="AR106" s="22">
        <v>0</v>
      </c>
      <c r="AS106" s="22">
        <v>8.1091000788697727</v>
      </c>
      <c r="AT106" s="22">
        <v>0</v>
      </c>
      <c r="AU106" s="22">
        <v>0</v>
      </c>
      <c r="AV106" s="22">
        <v>8.5715388195681985</v>
      </c>
      <c r="AW106" s="22">
        <v>0.38146393271759388</v>
      </c>
      <c r="AX106" s="22">
        <v>9552.608838003991</v>
      </c>
      <c r="AY106" s="22">
        <v>31.244754500192158</v>
      </c>
      <c r="AZ106" s="22">
        <v>2.7984363690987593</v>
      </c>
      <c r="BA106" s="22">
        <v>9549.0976108150844</v>
      </c>
      <c r="BB106" s="22">
        <v>9.0906416494327988</v>
      </c>
      <c r="BC106" s="22">
        <v>83320.233842476679</v>
      </c>
      <c r="BD106" s="22">
        <v>318859.92259059241</v>
      </c>
    </row>
    <row r="107" spans="1:56" x14ac:dyDescent="0.3">
      <c r="A107" s="23" t="s">
        <v>42</v>
      </c>
      <c r="B107" s="22">
        <v>2636391.3434942542</v>
      </c>
      <c r="C107" s="22">
        <v>124.95639345274539</v>
      </c>
      <c r="D107" s="22">
        <v>1724.600746859717</v>
      </c>
      <c r="E107" s="22">
        <v>293.08231675117861</v>
      </c>
      <c r="F107" s="22">
        <v>1715.1630118431906</v>
      </c>
      <c r="G107" s="22">
        <v>99.994084593175486</v>
      </c>
      <c r="H107" s="22">
        <v>8170.049526872016</v>
      </c>
      <c r="I107" s="22">
        <v>29983.974595473032</v>
      </c>
      <c r="J107" s="22">
        <v>946787.55542327347</v>
      </c>
      <c r="K107" s="22">
        <v>162404.20245269628</v>
      </c>
      <c r="L107" s="22">
        <v>0</v>
      </c>
      <c r="M107" s="22">
        <v>0</v>
      </c>
      <c r="N107" s="22">
        <v>89.635916640663012</v>
      </c>
      <c r="O107" s="22">
        <v>94.759916794123995</v>
      </c>
      <c r="P107" s="22">
        <v>7.6701408385173675</v>
      </c>
      <c r="Q107" s="22">
        <v>2.953295340358089</v>
      </c>
      <c r="R107" s="22">
        <v>635.00194644499334</v>
      </c>
      <c r="S107" s="22">
        <v>18543.941345222625</v>
      </c>
      <c r="T107" s="22">
        <v>7.8904151754554102</v>
      </c>
      <c r="U107" s="22">
        <v>72.891215807119806</v>
      </c>
      <c r="V107" s="22">
        <v>3940857.9867605688</v>
      </c>
      <c r="W107" s="22">
        <v>115536.7511120046</v>
      </c>
      <c r="X107" s="22">
        <v>0.99672746228571774</v>
      </c>
      <c r="Y107" s="22">
        <v>112.03020590641138</v>
      </c>
      <c r="Z107" s="22">
        <v>1152336.2431900094</v>
      </c>
      <c r="AA107" s="22">
        <v>0</v>
      </c>
      <c r="AB107" s="22">
        <v>0.3723766871453279</v>
      </c>
      <c r="AC107" s="22">
        <v>12.978014844511041</v>
      </c>
      <c r="AD107" s="22">
        <v>0</v>
      </c>
      <c r="AE107" s="22">
        <v>362259.71137118642</v>
      </c>
      <c r="AF107" s="22">
        <v>0</v>
      </c>
      <c r="AG107" s="22">
        <v>11362.614657482745</v>
      </c>
      <c r="AH107" s="22">
        <v>6030.4161247919455</v>
      </c>
      <c r="AI107" s="22">
        <v>4551133.7107460918</v>
      </c>
      <c r="AJ107" s="22">
        <v>2722.2993226403255</v>
      </c>
      <c r="AK107" s="22">
        <v>0.88951433980545414</v>
      </c>
      <c r="AL107" s="22">
        <v>653971.16103975114</v>
      </c>
      <c r="AM107" s="22">
        <v>102780.89402620168</v>
      </c>
      <c r="AN107" s="22">
        <v>241.47788682450613</v>
      </c>
      <c r="AO107" s="22">
        <v>1.4626886471431115</v>
      </c>
      <c r="AP107" s="22">
        <v>33979.077400342954</v>
      </c>
      <c r="AQ107" s="22">
        <v>3.0798679254262442</v>
      </c>
      <c r="AR107" s="22">
        <v>452982.17872944486</v>
      </c>
      <c r="AS107" s="22">
        <v>0</v>
      </c>
      <c r="AT107" s="22">
        <v>7.3777489832200132E-3</v>
      </c>
      <c r="AU107" s="22">
        <v>5.3624914056737217E-3</v>
      </c>
      <c r="AV107" s="22">
        <v>56.881786115724246</v>
      </c>
      <c r="AW107" s="22">
        <v>0.82482184787216928</v>
      </c>
      <c r="AX107" s="22">
        <v>491293.19796556089</v>
      </c>
      <c r="AY107" s="22">
        <v>1154587.1676278671</v>
      </c>
      <c r="AZ107" s="22">
        <v>8180.5885576153569</v>
      </c>
      <c r="BA107" s="22">
        <v>5821223.1534834383</v>
      </c>
      <c r="BB107" s="22">
        <v>746542.15336370817</v>
      </c>
      <c r="BC107" s="22">
        <v>391864.8877602382</v>
      </c>
      <c r="BD107" s="22">
        <v>23807224.866108123</v>
      </c>
    </row>
    <row r="108" spans="1:56" x14ac:dyDescent="0.3">
      <c r="A108" s="23" t="s">
        <v>43</v>
      </c>
      <c r="B108" s="22">
        <v>4028.5076449945459</v>
      </c>
      <c r="C108" s="22">
        <v>709.46170862572228</v>
      </c>
      <c r="D108" s="22">
        <v>2.1628275522703868</v>
      </c>
      <c r="E108" s="22">
        <v>76.438940857096242</v>
      </c>
      <c r="F108" s="22">
        <v>0</v>
      </c>
      <c r="G108" s="22">
        <v>1.3459693732849829</v>
      </c>
      <c r="H108" s="22">
        <v>0</v>
      </c>
      <c r="I108" s="22">
        <v>5200.8548507984815</v>
      </c>
      <c r="J108" s="22">
        <v>1108.0643697833323</v>
      </c>
      <c r="K108" s="22">
        <v>160.74509404594158</v>
      </c>
      <c r="L108" s="22">
        <v>8.0971331800199984</v>
      </c>
      <c r="M108" s="22">
        <v>0</v>
      </c>
      <c r="N108" s="22">
        <v>7656.57892172225</v>
      </c>
      <c r="O108" s="22">
        <v>0.17808422033309701</v>
      </c>
      <c r="P108" s="22">
        <v>1.6536566059745532</v>
      </c>
      <c r="Q108" s="22">
        <v>0.30186499773874831</v>
      </c>
      <c r="R108" s="22">
        <v>23.423632090243284</v>
      </c>
      <c r="S108" s="22">
        <v>84936.232575676913</v>
      </c>
      <c r="T108" s="22">
        <v>8.633859852343195E-3</v>
      </c>
      <c r="U108" s="22">
        <v>174368.93216913097</v>
      </c>
      <c r="V108" s="22">
        <v>145.9628275292074</v>
      </c>
      <c r="W108" s="22">
        <v>1.6602056514161176</v>
      </c>
      <c r="X108" s="22">
        <v>0.21489109353611738</v>
      </c>
      <c r="Y108" s="22">
        <v>1.685158742535986</v>
      </c>
      <c r="Z108" s="22">
        <v>8037.1857864452822</v>
      </c>
      <c r="AA108" s="22">
        <v>0</v>
      </c>
      <c r="AB108" s="22">
        <v>1.7760048164596337E-2</v>
      </c>
      <c r="AC108" s="22">
        <v>348.4207574786397</v>
      </c>
      <c r="AD108" s="22">
        <v>0</v>
      </c>
      <c r="AE108" s="22">
        <v>9.9531963245281077</v>
      </c>
      <c r="AF108" s="22">
        <v>0</v>
      </c>
      <c r="AG108" s="22">
        <v>2236.6498990522032</v>
      </c>
      <c r="AH108" s="22">
        <v>9.153852135536265E-3</v>
      </c>
      <c r="AI108" s="22">
        <v>29.462878322771886</v>
      </c>
      <c r="AJ108" s="22">
        <v>0.18208405036290126</v>
      </c>
      <c r="AK108" s="22">
        <v>4.2834535212343774E-2</v>
      </c>
      <c r="AL108" s="22">
        <v>23.276625535685856</v>
      </c>
      <c r="AM108" s="22">
        <v>35.081247290513602</v>
      </c>
      <c r="AN108" s="22">
        <v>697.51809003084691</v>
      </c>
      <c r="AO108" s="22">
        <v>0.31535076014324376</v>
      </c>
      <c r="AP108" s="22">
        <v>56.975440627464515</v>
      </c>
      <c r="AQ108" s="22">
        <v>277.04470353808085</v>
      </c>
      <c r="AR108" s="22">
        <v>27.851833923505119</v>
      </c>
      <c r="AS108" s="22">
        <v>1633.021333601074</v>
      </c>
      <c r="AT108" s="22">
        <v>0</v>
      </c>
      <c r="AU108" s="22">
        <v>7.5275473949909886</v>
      </c>
      <c r="AV108" s="22">
        <v>108.6673151990597</v>
      </c>
      <c r="AW108" s="22">
        <v>8.4920859997855064E-2</v>
      </c>
      <c r="AX108" s="22">
        <v>8.5715453291842021</v>
      </c>
      <c r="AY108" s="22">
        <v>0.85720596717941111</v>
      </c>
      <c r="AZ108" s="22">
        <v>20.900926142197427</v>
      </c>
      <c r="BA108" s="22">
        <v>93376.799206921336</v>
      </c>
      <c r="BB108" s="22">
        <v>2.4110335342705467</v>
      </c>
      <c r="BC108" s="22">
        <v>16094.125467479782</v>
      </c>
      <c r="BD108" s="22">
        <v>401465.46530477621</v>
      </c>
    </row>
    <row r="109" spans="1:56" x14ac:dyDescent="0.3">
      <c r="A109" s="23" t="s">
        <v>44</v>
      </c>
      <c r="B109" s="22">
        <v>60.657856499859676</v>
      </c>
      <c r="C109" s="22">
        <v>5868.1700306916255</v>
      </c>
      <c r="D109" s="22">
        <v>100621.96325461252</v>
      </c>
      <c r="E109" s="22">
        <v>43.165000152261875</v>
      </c>
      <c r="F109" s="22">
        <v>0</v>
      </c>
      <c r="G109" s="22">
        <v>4328.114097159335</v>
      </c>
      <c r="H109" s="22">
        <v>0</v>
      </c>
      <c r="I109" s="22">
        <v>16.310237044408325</v>
      </c>
      <c r="J109" s="22">
        <v>8105.9765341809152</v>
      </c>
      <c r="K109" s="22">
        <v>1867.7029656129307</v>
      </c>
      <c r="L109" s="22">
        <v>1086349.9349538025</v>
      </c>
      <c r="M109" s="22">
        <v>5939.6731289221261</v>
      </c>
      <c r="N109" s="22">
        <v>84.532862650510197</v>
      </c>
      <c r="O109" s="22">
        <v>2343.414695418367</v>
      </c>
      <c r="P109" s="22">
        <v>53665.370207076492</v>
      </c>
      <c r="Q109" s="22">
        <v>2.8221212836252092</v>
      </c>
      <c r="R109" s="22">
        <v>28641.165636854177</v>
      </c>
      <c r="S109" s="22">
        <v>14615.586514252638</v>
      </c>
      <c r="T109" s="22">
        <v>74087.274979746755</v>
      </c>
      <c r="U109" s="22">
        <v>17651.168410446335</v>
      </c>
      <c r="V109" s="22">
        <v>189.23534473547809</v>
      </c>
      <c r="W109" s="22">
        <v>2.9930769926833505</v>
      </c>
      <c r="X109" s="22">
        <v>341.38953240211805</v>
      </c>
      <c r="Y109" s="22">
        <v>314091.01980755443</v>
      </c>
      <c r="Z109" s="22">
        <v>728.12188721175153</v>
      </c>
      <c r="AA109" s="22">
        <v>0</v>
      </c>
      <c r="AB109" s="22">
        <v>3.3532012527123685E-3</v>
      </c>
      <c r="AC109" s="22">
        <v>292.60800085996379</v>
      </c>
      <c r="AD109" s="22">
        <v>4591.8252513370489</v>
      </c>
      <c r="AE109" s="22">
        <v>33.566012623723907</v>
      </c>
      <c r="AF109" s="22">
        <v>5877.3202070980542</v>
      </c>
      <c r="AG109" s="22">
        <v>84.384227202975126</v>
      </c>
      <c r="AH109" s="22">
        <v>0</v>
      </c>
      <c r="AI109" s="22">
        <v>144523.43204362228</v>
      </c>
      <c r="AJ109" s="22">
        <v>20.262808384823284</v>
      </c>
      <c r="AK109" s="22">
        <v>1.5093054605634202</v>
      </c>
      <c r="AL109" s="22">
        <v>73.302416100834023</v>
      </c>
      <c r="AM109" s="22">
        <v>396.46901050460872</v>
      </c>
      <c r="AN109" s="22">
        <v>32308.02611609548</v>
      </c>
      <c r="AO109" s="22">
        <v>0</v>
      </c>
      <c r="AP109" s="22">
        <v>289.79105455726767</v>
      </c>
      <c r="AQ109" s="22">
        <v>3802.2237240600766</v>
      </c>
      <c r="AR109" s="22">
        <v>3479.2687115637614</v>
      </c>
      <c r="AS109" s="22">
        <v>493.25028552742697</v>
      </c>
      <c r="AT109" s="22">
        <v>66.773101861675002</v>
      </c>
      <c r="AU109" s="22">
        <v>0</v>
      </c>
      <c r="AV109" s="22">
        <v>1852.3462525712648</v>
      </c>
      <c r="AW109" s="22">
        <v>153.80401188478791</v>
      </c>
      <c r="AX109" s="22">
        <v>294.3497680819537</v>
      </c>
      <c r="AY109" s="22">
        <v>17.470214153579661</v>
      </c>
      <c r="AZ109" s="22">
        <v>14866.099630747827</v>
      </c>
      <c r="BA109" s="22">
        <v>14894.819654843332</v>
      </c>
      <c r="BB109" s="22">
        <v>54.890824012274763</v>
      </c>
      <c r="BC109" s="22">
        <v>138274.16149082684</v>
      </c>
      <c r="BD109" s="22">
        <v>2086387.7206124875</v>
      </c>
    </row>
    <row r="110" spans="1:56" x14ac:dyDescent="0.3">
      <c r="A110" s="23" t="s">
        <v>45</v>
      </c>
      <c r="B110" s="22">
        <v>14163.882008118868</v>
      </c>
      <c r="C110" s="22">
        <v>3.090823090138008</v>
      </c>
      <c r="D110" s="22">
        <v>265.5792596327214</v>
      </c>
      <c r="E110" s="22">
        <v>2012.2088473224064</v>
      </c>
      <c r="F110" s="22">
        <v>0</v>
      </c>
      <c r="G110" s="22">
        <v>688.66547500012643</v>
      </c>
      <c r="H110" s="22">
        <v>0</v>
      </c>
      <c r="I110" s="22">
        <v>82.377995217358873</v>
      </c>
      <c r="J110" s="22">
        <v>1522.807325537312</v>
      </c>
      <c r="K110" s="22">
        <v>367.54659587999981</v>
      </c>
      <c r="L110" s="22">
        <v>0</v>
      </c>
      <c r="M110" s="22">
        <v>64.711625174076914</v>
      </c>
      <c r="N110" s="22">
        <v>6761.9136942116256</v>
      </c>
      <c r="O110" s="22">
        <v>68.036011431221155</v>
      </c>
      <c r="P110" s="22">
        <v>2.2305181724373516E-3</v>
      </c>
      <c r="Q110" s="22">
        <v>7.1205021058168532</v>
      </c>
      <c r="R110" s="22">
        <v>2857.7333337275527</v>
      </c>
      <c r="S110" s="22">
        <v>23718.776048512205</v>
      </c>
      <c r="T110" s="22">
        <v>390.19677380733202</v>
      </c>
      <c r="U110" s="22">
        <v>9.8385366610606155</v>
      </c>
      <c r="V110" s="22">
        <v>40665.61858398914</v>
      </c>
      <c r="W110" s="22">
        <v>12009.507733739723</v>
      </c>
      <c r="X110" s="22">
        <v>1115.4934492887544</v>
      </c>
      <c r="Y110" s="22">
        <v>6779.9951388810623</v>
      </c>
      <c r="Z110" s="22">
        <v>504.58988863262459</v>
      </c>
      <c r="AA110" s="22">
        <v>0</v>
      </c>
      <c r="AB110" s="22">
        <v>16.50798445107878</v>
      </c>
      <c r="AC110" s="22">
        <v>6.9196536056622571E-2</v>
      </c>
      <c r="AD110" s="22">
        <v>0.22733585161790629</v>
      </c>
      <c r="AE110" s="22">
        <v>256.8421406687408</v>
      </c>
      <c r="AF110" s="22">
        <v>345.0301968603934</v>
      </c>
      <c r="AG110" s="22">
        <v>21507.656563646942</v>
      </c>
      <c r="AH110" s="22">
        <v>1.2347081892546367E-5</v>
      </c>
      <c r="AI110" s="22">
        <v>6502.3117493538984</v>
      </c>
      <c r="AJ110" s="22">
        <v>0.27430086784871238</v>
      </c>
      <c r="AK110" s="22">
        <v>171.03666439764385</v>
      </c>
      <c r="AL110" s="22">
        <v>97.642632263323904</v>
      </c>
      <c r="AM110" s="22">
        <v>77.572053564279742</v>
      </c>
      <c r="AN110" s="22">
        <v>5712.4359709460168</v>
      </c>
      <c r="AO110" s="22">
        <v>280504.94183103507</v>
      </c>
      <c r="AP110" s="22">
        <v>124.6001123853469</v>
      </c>
      <c r="AQ110" s="22">
        <v>36.092961584996111</v>
      </c>
      <c r="AR110" s="22">
        <v>10.981395169762814</v>
      </c>
      <c r="AS110" s="22">
        <v>2184.1755112607971</v>
      </c>
      <c r="AT110" s="22">
        <v>49.889431343665841</v>
      </c>
      <c r="AU110" s="22">
        <v>7.8189380626100577</v>
      </c>
      <c r="AV110" s="22">
        <v>0</v>
      </c>
      <c r="AW110" s="22">
        <v>1.0890445532180588</v>
      </c>
      <c r="AX110" s="22">
        <v>53.440722877784232</v>
      </c>
      <c r="AY110" s="22">
        <v>549412.81799915805</v>
      </c>
      <c r="AZ110" s="22">
        <v>47846.051423861943</v>
      </c>
      <c r="BA110" s="22">
        <v>69529.884200132306</v>
      </c>
      <c r="BB110" s="22">
        <v>491.36401218934145</v>
      </c>
      <c r="BC110" s="22">
        <v>593463.57518522267</v>
      </c>
      <c r="BD110" s="22">
        <v>1692464.0214510718</v>
      </c>
    </row>
    <row r="111" spans="1:56" x14ac:dyDescent="0.3">
      <c r="A111" s="23" t="s">
        <v>46</v>
      </c>
      <c r="B111" s="22">
        <v>1609.2423107409961</v>
      </c>
      <c r="C111" s="22">
        <v>425.58785217979886</v>
      </c>
      <c r="D111" s="22">
        <v>294.90886587273769</v>
      </c>
      <c r="E111" s="22">
        <v>1551.8909036749988</v>
      </c>
      <c r="F111" s="22">
        <v>0</v>
      </c>
      <c r="G111" s="22">
        <v>335.60050935983082</v>
      </c>
      <c r="H111" s="22">
        <v>0</v>
      </c>
      <c r="I111" s="22">
        <v>194.79872371399196</v>
      </c>
      <c r="J111" s="22">
        <v>194223.44899147269</v>
      </c>
      <c r="K111" s="22">
        <v>5217.6787012388231</v>
      </c>
      <c r="L111" s="22">
        <v>74.6400627711418</v>
      </c>
      <c r="M111" s="22">
        <v>335.71208592845989</v>
      </c>
      <c r="N111" s="22">
        <v>250.4369971943203</v>
      </c>
      <c r="O111" s="22">
        <v>1620.8891389199189</v>
      </c>
      <c r="P111" s="22">
        <v>8971.0871961488683</v>
      </c>
      <c r="Q111" s="22">
        <v>3410.8370712518786</v>
      </c>
      <c r="R111" s="22">
        <v>7565.6666215200248</v>
      </c>
      <c r="S111" s="22">
        <v>13178.542343250183</v>
      </c>
      <c r="T111" s="22">
        <v>935.67916057512514</v>
      </c>
      <c r="U111" s="22">
        <v>421.24696493271017</v>
      </c>
      <c r="V111" s="22">
        <v>8215.6809221072617</v>
      </c>
      <c r="W111" s="22">
        <v>8.3162481844532614</v>
      </c>
      <c r="X111" s="22">
        <v>231.51798388376233</v>
      </c>
      <c r="Y111" s="22">
        <v>3767.3049421894711</v>
      </c>
      <c r="Z111" s="22">
        <v>2514.3168037115574</v>
      </c>
      <c r="AA111" s="22">
        <v>0</v>
      </c>
      <c r="AB111" s="22">
        <v>59.758712424143745</v>
      </c>
      <c r="AC111" s="22">
        <v>4034.7476420087837</v>
      </c>
      <c r="AD111" s="22">
        <v>1.7050188871342973</v>
      </c>
      <c r="AE111" s="22">
        <v>347.33806244480223</v>
      </c>
      <c r="AF111" s="22">
        <v>0</v>
      </c>
      <c r="AG111" s="22">
        <v>16340.334734006916</v>
      </c>
      <c r="AH111" s="22">
        <v>3.2053416563904103E-4</v>
      </c>
      <c r="AI111" s="22">
        <v>25560.670770776298</v>
      </c>
      <c r="AJ111" s="22">
        <v>3.9175147670707786</v>
      </c>
      <c r="AK111" s="22">
        <v>3038.0903891086564</v>
      </c>
      <c r="AL111" s="22">
        <v>2152.2250239366822</v>
      </c>
      <c r="AM111" s="22">
        <v>1191.4304682173952</v>
      </c>
      <c r="AN111" s="22">
        <v>31869.519596470247</v>
      </c>
      <c r="AO111" s="22">
        <v>336.97241669593325</v>
      </c>
      <c r="AP111" s="22">
        <v>15050.163527825001</v>
      </c>
      <c r="AQ111" s="22">
        <v>12769.609764643987</v>
      </c>
      <c r="AR111" s="22">
        <v>666.09346839108855</v>
      </c>
      <c r="AS111" s="22">
        <v>1590.9988169853013</v>
      </c>
      <c r="AT111" s="22">
        <v>17.484418112762427</v>
      </c>
      <c r="AU111" s="22">
        <v>117.1777079426443</v>
      </c>
      <c r="AV111" s="22">
        <v>1878.7555604704839</v>
      </c>
      <c r="AW111" s="22">
        <v>0</v>
      </c>
      <c r="AX111" s="22">
        <v>18307.826282403345</v>
      </c>
      <c r="AY111" s="22">
        <v>1269.7809422613229</v>
      </c>
      <c r="AZ111" s="22">
        <v>6722.1756006273754</v>
      </c>
      <c r="BA111" s="22">
        <v>14588.507113636146</v>
      </c>
      <c r="BB111" s="22">
        <v>91.08886667921513</v>
      </c>
      <c r="BC111" s="22">
        <v>54568.924181445982</v>
      </c>
      <c r="BD111" s="22">
        <v>467930.32832252589</v>
      </c>
    </row>
    <row r="112" spans="1:56" x14ac:dyDescent="0.3">
      <c r="A112" s="23" t="s">
        <v>47</v>
      </c>
      <c r="B112" s="22">
        <v>107.4045111426191</v>
      </c>
      <c r="C112" s="22">
        <v>1163.8586190405579</v>
      </c>
      <c r="D112" s="22">
        <v>51.20992858740955</v>
      </c>
      <c r="E112" s="22">
        <v>86.02455989439224</v>
      </c>
      <c r="F112" s="22">
        <v>0</v>
      </c>
      <c r="G112" s="22">
        <v>4.7927140886420005</v>
      </c>
      <c r="H112" s="22">
        <v>0</v>
      </c>
      <c r="I112" s="22">
        <v>8020.7564691276748</v>
      </c>
      <c r="J112" s="22">
        <v>906587.92821035092</v>
      </c>
      <c r="K112" s="22">
        <v>4900.8698809184107</v>
      </c>
      <c r="L112" s="22">
        <v>0</v>
      </c>
      <c r="M112" s="22">
        <v>0</v>
      </c>
      <c r="N112" s="22">
        <v>3.5412534833410581</v>
      </c>
      <c r="O112" s="22">
        <v>1.1814386201030294</v>
      </c>
      <c r="P112" s="22">
        <v>2.5695830826639203</v>
      </c>
      <c r="Q112" s="22">
        <v>0.513812789518445</v>
      </c>
      <c r="R112" s="22">
        <v>19.439823340715023</v>
      </c>
      <c r="S112" s="22">
        <v>338279.09240290814</v>
      </c>
      <c r="T112" s="22">
        <v>0.2396078024420116</v>
      </c>
      <c r="U112" s="22">
        <v>2.3467091075206672</v>
      </c>
      <c r="V112" s="22">
        <v>864391.85998791771</v>
      </c>
      <c r="W112" s="22">
        <v>4001.3261397176007</v>
      </c>
      <c r="X112" s="22">
        <v>0.33391486271730492</v>
      </c>
      <c r="Y112" s="22">
        <v>5783.6686574626028</v>
      </c>
      <c r="Z112" s="22">
        <v>1357.1238281190149</v>
      </c>
      <c r="AA112" s="22">
        <v>0</v>
      </c>
      <c r="AB112" s="22">
        <v>3.5952724983641424E-2</v>
      </c>
      <c r="AC112" s="22">
        <v>0.33233102791030716</v>
      </c>
      <c r="AD112" s="22">
        <v>0</v>
      </c>
      <c r="AE112" s="22">
        <v>292998.18956395704</v>
      </c>
      <c r="AF112" s="22">
        <v>0</v>
      </c>
      <c r="AG112" s="22">
        <v>2739042.332372983</v>
      </c>
      <c r="AH112" s="22">
        <v>60.565336841247785</v>
      </c>
      <c r="AI112" s="22">
        <v>1951.3834318919612</v>
      </c>
      <c r="AJ112" s="22">
        <v>0.61394385132105478</v>
      </c>
      <c r="AK112" s="22">
        <v>5.9180990048641351E-2</v>
      </c>
      <c r="AL112" s="22">
        <v>124471.96240436315</v>
      </c>
      <c r="AM112" s="22">
        <v>1042.4623046596944</v>
      </c>
      <c r="AN112" s="22">
        <v>439506.08117523661</v>
      </c>
      <c r="AO112" s="22">
        <v>1242.2671019090778</v>
      </c>
      <c r="AP112" s="22">
        <v>61711.065579117334</v>
      </c>
      <c r="AQ112" s="22">
        <v>9.3610244252849473E-2</v>
      </c>
      <c r="AR112" s="22">
        <v>51.922582681830903</v>
      </c>
      <c r="AS112" s="22">
        <v>4017.6900642010496</v>
      </c>
      <c r="AT112" s="22">
        <v>2.4716285364960269E-3</v>
      </c>
      <c r="AU112" s="22">
        <v>1349.1642937463826</v>
      </c>
      <c r="AV112" s="22">
        <v>3.2127837054858652</v>
      </c>
      <c r="AW112" s="22">
        <v>6.6648086758629155E-2</v>
      </c>
      <c r="AX112" s="22">
        <v>0</v>
      </c>
      <c r="AY112" s="22">
        <v>221711.19886736764</v>
      </c>
      <c r="AZ112" s="22">
        <v>249.07007179696905</v>
      </c>
      <c r="BA112" s="22">
        <v>88806.246074899012</v>
      </c>
      <c r="BB112" s="22">
        <v>6432818.0160352951</v>
      </c>
      <c r="BC112" s="22">
        <v>304973.08298356697</v>
      </c>
      <c r="BD112" s="22">
        <v>12850773.199219137</v>
      </c>
    </row>
    <row r="113" spans="1:65" x14ac:dyDescent="0.3">
      <c r="A113" s="23" t="s">
        <v>48</v>
      </c>
      <c r="B113" s="22">
        <v>0</v>
      </c>
      <c r="C113" s="22">
        <v>5.4066296162390413E-2</v>
      </c>
      <c r="D113" s="22">
        <v>0</v>
      </c>
      <c r="E113" s="22">
        <v>0</v>
      </c>
      <c r="F113" s="22">
        <v>0</v>
      </c>
      <c r="G113" s="22">
        <v>4696.0235057580358</v>
      </c>
      <c r="H113" s="22">
        <v>0</v>
      </c>
      <c r="I113" s="22">
        <v>0</v>
      </c>
      <c r="J113" s="22">
        <v>10887.754893765945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79.517080733429879</v>
      </c>
      <c r="S113" s="22">
        <v>639.08843571453428</v>
      </c>
      <c r="T113" s="22">
        <v>77.807909410416514</v>
      </c>
      <c r="U113" s="22">
        <v>0</v>
      </c>
      <c r="V113" s="22">
        <v>0</v>
      </c>
      <c r="W113" s="22">
        <v>0</v>
      </c>
      <c r="X113" s="22">
        <v>0</v>
      </c>
      <c r="Y113" s="22">
        <v>3656.3181671713642</v>
      </c>
      <c r="Z113" s="22">
        <v>2.4844182503956094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1274.7510236020457</v>
      </c>
      <c r="AH113" s="22">
        <v>0</v>
      </c>
      <c r="AI113" s="22">
        <v>126.19766801224239</v>
      </c>
      <c r="AJ113" s="22">
        <v>0</v>
      </c>
      <c r="AK113" s="22">
        <v>0</v>
      </c>
      <c r="AL113" s="22">
        <v>531.93022674322708</v>
      </c>
      <c r="AM113" s="22">
        <v>0</v>
      </c>
      <c r="AN113" s="22">
        <v>0</v>
      </c>
      <c r="AO113" s="22">
        <v>0</v>
      </c>
      <c r="AP113" s="22">
        <v>0</v>
      </c>
      <c r="AQ113" s="22">
        <v>115.34122858251553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v>0</v>
      </c>
      <c r="AX113" s="22">
        <v>42311.92683470677</v>
      </c>
      <c r="AY113" s="22">
        <v>0</v>
      </c>
      <c r="AZ113" s="22">
        <v>11.53357493464692</v>
      </c>
      <c r="BA113" s="22">
        <v>0</v>
      </c>
      <c r="BB113" s="22">
        <v>0</v>
      </c>
      <c r="BC113" s="22">
        <v>130756.05453865082</v>
      </c>
      <c r="BD113" s="22">
        <v>195166.78357233256</v>
      </c>
    </row>
    <row r="114" spans="1:65" x14ac:dyDescent="0.3">
      <c r="A114" s="23" t="s">
        <v>49</v>
      </c>
      <c r="B114" s="22">
        <v>30679.660706162074</v>
      </c>
      <c r="C114" s="22">
        <v>3979.2604607999856</v>
      </c>
      <c r="D114" s="22">
        <v>11296.016590093936</v>
      </c>
      <c r="E114" s="22">
        <v>1362.065618486361</v>
      </c>
      <c r="F114" s="22">
        <v>0</v>
      </c>
      <c r="G114" s="22">
        <v>7050.232993765394</v>
      </c>
      <c r="H114" s="22">
        <v>0</v>
      </c>
      <c r="I114" s="22">
        <v>9324.388871265437</v>
      </c>
      <c r="J114" s="22">
        <v>1365804.0505555465</v>
      </c>
      <c r="K114" s="22">
        <v>303620.32538497529</v>
      </c>
      <c r="L114" s="22">
        <v>19511.420632693083</v>
      </c>
      <c r="M114" s="22">
        <v>547.8041636986577</v>
      </c>
      <c r="N114" s="22">
        <v>8463.1167756474242</v>
      </c>
      <c r="O114" s="22">
        <v>1508.1589216007601</v>
      </c>
      <c r="P114" s="22">
        <v>132476.15975388896</v>
      </c>
      <c r="Q114" s="22">
        <v>1494.9217564342657</v>
      </c>
      <c r="R114" s="22">
        <v>19989.31761784097</v>
      </c>
      <c r="S114" s="22">
        <v>679278.56092620513</v>
      </c>
      <c r="T114" s="22">
        <v>2589.0545453746781</v>
      </c>
      <c r="U114" s="22">
        <v>8538.8091831791698</v>
      </c>
      <c r="V114" s="22">
        <v>218151.4078000994</v>
      </c>
      <c r="W114" s="22">
        <v>681.20746440115022</v>
      </c>
      <c r="X114" s="22">
        <v>64328.130770485986</v>
      </c>
      <c r="Y114" s="22">
        <v>140364.68143218759</v>
      </c>
      <c r="Z114" s="22">
        <v>122632.13697434712</v>
      </c>
      <c r="AA114" s="22">
        <v>0</v>
      </c>
      <c r="AB114" s="22">
        <v>50.608214460492185</v>
      </c>
      <c r="AC114" s="22">
        <v>135.39400185822561</v>
      </c>
      <c r="AD114" s="22">
        <v>1630.703993744886</v>
      </c>
      <c r="AE114" s="22">
        <v>35102.733251295525</v>
      </c>
      <c r="AF114" s="22">
        <v>1419.9942419477316</v>
      </c>
      <c r="AG114" s="22">
        <v>71670.944119211825</v>
      </c>
      <c r="AH114" s="22">
        <v>82.238866780821056</v>
      </c>
      <c r="AI114" s="22">
        <v>107257.60288477533</v>
      </c>
      <c r="AJ114" s="22">
        <v>36.015540744871686</v>
      </c>
      <c r="AK114" s="22">
        <v>129.72500377393158</v>
      </c>
      <c r="AL114" s="22">
        <v>32974.483960653823</v>
      </c>
      <c r="AM114" s="22">
        <v>72222.577795695004</v>
      </c>
      <c r="AN114" s="22">
        <v>197300.64036720822</v>
      </c>
      <c r="AO114" s="22">
        <v>1881.2982448968703</v>
      </c>
      <c r="AP114" s="22">
        <v>50861.684437249423</v>
      </c>
      <c r="AQ114" s="22">
        <v>9597.8576332233679</v>
      </c>
      <c r="AR114" s="22">
        <v>52523.648107237081</v>
      </c>
      <c r="AS114" s="22">
        <v>157173.9578313691</v>
      </c>
      <c r="AT114" s="22">
        <v>2604.8293270451468</v>
      </c>
      <c r="AU114" s="22">
        <v>1368.7944726041096</v>
      </c>
      <c r="AV114" s="22">
        <v>229038.68038450339</v>
      </c>
      <c r="AW114" s="22">
        <v>3630.8904569117203</v>
      </c>
      <c r="AX114" s="22">
        <v>13057.276537613196</v>
      </c>
      <c r="AY114" s="22">
        <v>43456.466058869359</v>
      </c>
      <c r="AZ114" s="22">
        <v>0</v>
      </c>
      <c r="BA114" s="22">
        <v>953234.60525562498</v>
      </c>
      <c r="BB114" s="22">
        <v>6185.0824566342935</v>
      </c>
      <c r="BC114" s="22">
        <v>285070.2225038418</v>
      </c>
      <c r="BD114" s="22">
        <v>5483369.8458489524</v>
      </c>
    </row>
    <row r="115" spans="1:65" x14ac:dyDescent="0.3">
      <c r="A115" s="23" t="s">
        <v>50</v>
      </c>
      <c r="B115" s="22">
        <v>33380.873091359288</v>
      </c>
      <c r="C115" s="22">
        <v>261.93611596361751</v>
      </c>
      <c r="D115" s="22">
        <v>195.36244373212</v>
      </c>
      <c r="E115" s="22">
        <v>653.74945116368394</v>
      </c>
      <c r="F115" s="22">
        <v>0</v>
      </c>
      <c r="G115" s="22">
        <v>0</v>
      </c>
      <c r="H115" s="22">
        <v>222.28947497677677</v>
      </c>
      <c r="I115" s="22">
        <v>85739.673309920428</v>
      </c>
      <c r="J115" s="22">
        <v>212151.95852494339</v>
      </c>
      <c r="K115" s="22">
        <v>87368.507699261754</v>
      </c>
      <c r="L115" s="22">
        <v>0</v>
      </c>
      <c r="M115" s="22">
        <v>0</v>
      </c>
      <c r="N115" s="22">
        <v>4327.8126953516276</v>
      </c>
      <c r="O115" s="22">
        <v>366.02450593624974</v>
      </c>
      <c r="P115" s="22">
        <v>0</v>
      </c>
      <c r="Q115" s="22">
        <v>505.9253676792776</v>
      </c>
      <c r="R115" s="22">
        <v>112039.55735954741</v>
      </c>
      <c r="S115" s="22">
        <v>291937.72066916787</v>
      </c>
      <c r="T115" s="22">
        <v>0</v>
      </c>
      <c r="U115" s="22">
        <v>0</v>
      </c>
      <c r="V115" s="22">
        <v>75981.869071809677</v>
      </c>
      <c r="W115" s="22">
        <v>1473.8707709232644</v>
      </c>
      <c r="X115" s="22">
        <v>1128.0738587155249</v>
      </c>
      <c r="Y115" s="22">
        <v>34619.512938312335</v>
      </c>
      <c r="Z115" s="22">
        <v>540970.90143744193</v>
      </c>
      <c r="AA115" s="22">
        <v>0</v>
      </c>
      <c r="AB115" s="22">
        <v>0</v>
      </c>
      <c r="AC115" s="22">
        <v>104.86964313876292</v>
      </c>
      <c r="AD115" s="22">
        <v>0</v>
      </c>
      <c r="AE115" s="22">
        <v>6349.6734388537825</v>
      </c>
      <c r="AF115" s="22">
        <v>0</v>
      </c>
      <c r="AG115" s="22">
        <v>173853.46590327608</v>
      </c>
      <c r="AH115" s="22">
        <v>0</v>
      </c>
      <c r="AI115" s="22">
        <v>7155.4048503106505</v>
      </c>
      <c r="AJ115" s="22">
        <v>178.45674426802503</v>
      </c>
      <c r="AK115" s="22">
        <v>11.455824010971556</v>
      </c>
      <c r="AL115" s="22">
        <v>21743.189211574183</v>
      </c>
      <c r="AM115" s="22">
        <v>11269.119517374596</v>
      </c>
      <c r="AN115" s="22">
        <v>624.8969619432936</v>
      </c>
      <c r="AO115" s="22">
        <v>312.11310427434989</v>
      </c>
      <c r="AP115" s="22">
        <v>10916.908766298962</v>
      </c>
      <c r="AQ115" s="22">
        <v>128.3668328448513</v>
      </c>
      <c r="AR115" s="22">
        <v>1570.2645869387261</v>
      </c>
      <c r="AS115" s="22">
        <v>9152.093314603062</v>
      </c>
      <c r="AT115" s="22">
        <v>0</v>
      </c>
      <c r="AU115" s="22">
        <v>0</v>
      </c>
      <c r="AV115" s="22">
        <v>1320.0538326396929</v>
      </c>
      <c r="AW115" s="22">
        <v>38.729463428037619</v>
      </c>
      <c r="AX115" s="22">
        <v>5340.8203592276432</v>
      </c>
      <c r="AY115" s="22">
        <v>11408.437440003079</v>
      </c>
      <c r="AZ115" s="22">
        <v>64741.266259023127</v>
      </c>
      <c r="BA115" s="22">
        <v>0</v>
      </c>
      <c r="BB115" s="22">
        <v>2975.3339172354213</v>
      </c>
      <c r="BC115" s="22">
        <v>417255.50321928482</v>
      </c>
      <c r="BD115" s="22">
        <v>2229776.0419767583</v>
      </c>
    </row>
    <row r="116" spans="1:65" x14ac:dyDescent="0.3">
      <c r="A116" s="23" t="s">
        <v>229</v>
      </c>
      <c r="B116" s="22">
        <v>78551.388717342023</v>
      </c>
      <c r="C116" s="22">
        <v>308.66142196471418</v>
      </c>
      <c r="D116" s="22">
        <v>153385.74185590673</v>
      </c>
      <c r="E116" s="22">
        <v>68183.913458407274</v>
      </c>
      <c r="F116" s="22">
        <v>0</v>
      </c>
      <c r="G116" s="22">
        <v>27285.639845358852</v>
      </c>
      <c r="H116" s="22">
        <v>1634.0727617984078</v>
      </c>
      <c r="I116" s="22">
        <v>70862.69888929397</v>
      </c>
      <c r="J116" s="22">
        <v>2501514.3086821195</v>
      </c>
      <c r="K116" s="22">
        <v>129553.72559462029</v>
      </c>
      <c r="L116" s="22">
        <v>0</v>
      </c>
      <c r="M116" s="22">
        <v>0</v>
      </c>
      <c r="N116" s="22">
        <v>73.517162782289816</v>
      </c>
      <c r="O116" s="22">
        <v>55.994077469069801</v>
      </c>
      <c r="P116" s="22">
        <v>12.903270457141298</v>
      </c>
      <c r="Q116" s="22">
        <v>947.63493757645131</v>
      </c>
      <c r="R116" s="22">
        <v>1207.4270603377938</v>
      </c>
      <c r="S116" s="22">
        <v>2364231.6172243212</v>
      </c>
      <c r="T116" s="22">
        <v>35298.171958204992</v>
      </c>
      <c r="U116" s="22">
        <v>58.228580328804114</v>
      </c>
      <c r="V116" s="22">
        <v>2550504.0990215004</v>
      </c>
      <c r="W116" s="22">
        <v>5722.5538497242424</v>
      </c>
      <c r="X116" s="22">
        <v>8457.6416891721037</v>
      </c>
      <c r="Y116" s="22">
        <v>124354.21397611612</v>
      </c>
      <c r="Z116" s="22">
        <v>1037931.0146117293</v>
      </c>
      <c r="AA116" s="22">
        <v>641.43221128321863</v>
      </c>
      <c r="AB116" s="22">
        <v>0.36738282092265262</v>
      </c>
      <c r="AC116" s="22">
        <v>27.305925618816847</v>
      </c>
      <c r="AD116" s="22">
        <v>2.662222472893903</v>
      </c>
      <c r="AE116" s="22">
        <v>796865.31468854169</v>
      </c>
      <c r="AF116" s="22">
        <v>6809.2525710465507</v>
      </c>
      <c r="AG116" s="22">
        <v>133023.20397750256</v>
      </c>
      <c r="AH116" s="22">
        <v>550.50372638577142</v>
      </c>
      <c r="AI116" s="22">
        <v>21685002.626895443</v>
      </c>
      <c r="AJ116" s="22">
        <v>39.440148149553622</v>
      </c>
      <c r="AK116" s="22">
        <v>3.9279462811975092</v>
      </c>
      <c r="AL116" s="22">
        <v>391240.12335659907</v>
      </c>
      <c r="AM116" s="22">
        <v>27415.739180559147</v>
      </c>
      <c r="AN116" s="22">
        <v>20735.75925908795</v>
      </c>
      <c r="AO116" s="22">
        <v>57175.62989287691</v>
      </c>
      <c r="AP116" s="22">
        <v>258829.20785717189</v>
      </c>
      <c r="AQ116" s="22">
        <v>3711.485419937093</v>
      </c>
      <c r="AR116" s="22">
        <v>454.02597922175352</v>
      </c>
      <c r="AS116" s="22">
        <v>912217.92854344321</v>
      </c>
      <c r="AT116" s="22">
        <v>1.2411387548105127E-2</v>
      </c>
      <c r="AU116" s="22">
        <v>63655.601467552915</v>
      </c>
      <c r="AV116" s="22">
        <v>94719.89787355288</v>
      </c>
      <c r="AW116" s="22">
        <v>1178.864300367625</v>
      </c>
      <c r="AX116" s="22">
        <v>458081.39679418172</v>
      </c>
      <c r="AY116" s="22">
        <v>10057548.558574606</v>
      </c>
      <c r="AZ116" s="22">
        <v>412249.89296293992</v>
      </c>
      <c r="BA116" s="22">
        <v>28616734.294873942</v>
      </c>
      <c r="BB116" s="22">
        <v>0</v>
      </c>
      <c r="BC116" s="22">
        <v>636991.76982129656</v>
      </c>
      <c r="BD116" s="22">
        <v>73796041.394910812</v>
      </c>
    </row>
    <row r="117" spans="1:65" x14ac:dyDescent="0.3">
      <c r="A117" s="23" t="s">
        <v>51</v>
      </c>
      <c r="B117" s="22">
        <v>5377.7845120850388</v>
      </c>
      <c r="C117" s="22">
        <v>272.73584091057938</v>
      </c>
      <c r="D117" s="22">
        <v>782.45564920775746</v>
      </c>
      <c r="E117" s="22">
        <v>189.36906567619172</v>
      </c>
      <c r="F117" s="22">
        <v>0</v>
      </c>
      <c r="G117" s="22">
        <v>1167.082416313601</v>
      </c>
      <c r="H117" s="22">
        <v>0</v>
      </c>
      <c r="I117" s="22">
        <v>5545.6037992548745</v>
      </c>
      <c r="J117" s="22">
        <v>4791403.8380047055</v>
      </c>
      <c r="K117" s="22">
        <v>9667.4985463185985</v>
      </c>
      <c r="L117" s="22">
        <v>323.85600557448191</v>
      </c>
      <c r="M117" s="22">
        <v>587.88300429471894</v>
      </c>
      <c r="N117" s="22">
        <v>1441.9111035470848</v>
      </c>
      <c r="O117" s="22">
        <v>22.495679112823471</v>
      </c>
      <c r="P117" s="22">
        <v>22.535505223102064</v>
      </c>
      <c r="Q117" s="22">
        <v>27.221844318104612</v>
      </c>
      <c r="R117" s="22">
        <v>3703.7160902424635</v>
      </c>
      <c r="S117" s="22">
        <v>32272.923077084408</v>
      </c>
      <c r="T117" s="22">
        <v>62.633677468846585</v>
      </c>
      <c r="U117" s="22">
        <v>2378.6935490883106</v>
      </c>
      <c r="V117" s="22">
        <v>13288.890327010415</v>
      </c>
      <c r="W117" s="22">
        <v>98.714265045705432</v>
      </c>
      <c r="X117" s="22">
        <v>52.60836357475543</v>
      </c>
      <c r="Y117" s="22">
        <v>2647.7305696966196</v>
      </c>
      <c r="Z117" s="22">
        <v>13788.149194499067</v>
      </c>
      <c r="AA117" s="22">
        <v>0</v>
      </c>
      <c r="AB117" s="22">
        <v>1.7925526324801231</v>
      </c>
      <c r="AC117" s="22">
        <v>10.396920178540944</v>
      </c>
      <c r="AD117" s="22">
        <v>1.0665173540794579</v>
      </c>
      <c r="AE117" s="22">
        <v>1001.0021941149246</v>
      </c>
      <c r="AF117" s="22">
        <v>356.74755633827374</v>
      </c>
      <c r="AG117" s="22">
        <v>2667.1594326559079</v>
      </c>
      <c r="AH117" s="22">
        <v>5.5981268775626668E-2</v>
      </c>
      <c r="AI117" s="22">
        <v>36004.252068456153</v>
      </c>
      <c r="AJ117" s="22">
        <v>137.45075938528535</v>
      </c>
      <c r="AK117" s="22">
        <v>88.798399627432516</v>
      </c>
      <c r="AL117" s="22">
        <v>20176.946157113187</v>
      </c>
      <c r="AM117" s="22">
        <v>18622.849769478966</v>
      </c>
      <c r="AN117" s="22">
        <v>3527.3623631924343</v>
      </c>
      <c r="AO117" s="22">
        <v>8.4816822040430306</v>
      </c>
      <c r="AP117" s="22">
        <v>8784.3848836365814</v>
      </c>
      <c r="AQ117" s="22">
        <v>84.004798128041031</v>
      </c>
      <c r="AR117" s="22">
        <v>11517.280935863026</v>
      </c>
      <c r="AS117" s="22">
        <v>8326.9914887270661</v>
      </c>
      <c r="AT117" s="22">
        <v>13.820550734331105</v>
      </c>
      <c r="AU117" s="22">
        <v>393.2691672464149</v>
      </c>
      <c r="AV117" s="22">
        <v>3249.6512064306448</v>
      </c>
      <c r="AW117" s="22">
        <v>3.5524357917948879</v>
      </c>
      <c r="AX117" s="22">
        <v>789.80598107742378</v>
      </c>
      <c r="AY117" s="22">
        <v>1122380.6854486614</v>
      </c>
      <c r="AZ117" s="22">
        <v>6488.3798746126731</v>
      </c>
      <c r="BA117" s="22">
        <v>59396.927962728616</v>
      </c>
      <c r="BB117" s="22">
        <v>1153.4356996994829</v>
      </c>
      <c r="BC117" s="22">
        <v>0</v>
      </c>
      <c r="BD117" s="22">
        <v>6190312.8828775911</v>
      </c>
    </row>
    <row r="118" spans="1:65" x14ac:dyDescent="0.3">
      <c r="A118" s="23" t="s">
        <v>52</v>
      </c>
      <c r="B118" s="22">
        <v>49791850.98843585</v>
      </c>
      <c r="C118" s="22">
        <v>1034314.9956236255</v>
      </c>
      <c r="D118" s="22">
        <v>2968153.8272689148</v>
      </c>
      <c r="E118" s="22">
        <v>5592473.5857409462</v>
      </c>
      <c r="F118" s="22">
        <v>1891.2739718579846</v>
      </c>
      <c r="G118" s="22">
        <v>437205.90080717765</v>
      </c>
      <c r="H118" s="22">
        <v>455299.54044607031</v>
      </c>
      <c r="I118" s="22">
        <v>1758644.3362842943</v>
      </c>
      <c r="J118" s="22">
        <v>85799897.255572528</v>
      </c>
      <c r="K118" s="22">
        <v>7784591.2499363096</v>
      </c>
      <c r="L118" s="22">
        <v>1366566.9423227105</v>
      </c>
      <c r="M118" s="22">
        <v>1240996.840441826</v>
      </c>
      <c r="N118" s="22">
        <v>3223585.331974268</v>
      </c>
      <c r="O118" s="22">
        <v>407863.11623863189</v>
      </c>
      <c r="P118" s="22">
        <v>785101.33941765374</v>
      </c>
      <c r="Q118" s="22">
        <v>120793.38329418242</v>
      </c>
      <c r="R118" s="22">
        <v>2893981.8685269998</v>
      </c>
      <c r="S118" s="22">
        <v>37790895.75470674</v>
      </c>
      <c r="T118" s="22">
        <v>1164451.8299193033</v>
      </c>
      <c r="U118" s="22">
        <v>2591720.547262779</v>
      </c>
      <c r="V118" s="22">
        <v>312272247.16085291</v>
      </c>
      <c r="W118" s="22">
        <v>4597133.7821376817</v>
      </c>
      <c r="X118" s="22">
        <v>521108.24163256178</v>
      </c>
      <c r="Y118" s="22">
        <v>8969973.9044086151</v>
      </c>
      <c r="Z118" s="22">
        <v>69770223.021758586</v>
      </c>
      <c r="AA118" s="22">
        <v>101472.77604307509</v>
      </c>
      <c r="AB118" s="22">
        <v>3657.2514946947431</v>
      </c>
      <c r="AC118" s="22">
        <v>130463.45146246433</v>
      </c>
      <c r="AD118" s="22">
        <v>360136.48820268322</v>
      </c>
      <c r="AE118" s="22">
        <v>9615700.162906792</v>
      </c>
      <c r="AF118" s="22">
        <v>534600.32992238086</v>
      </c>
      <c r="AG118" s="22">
        <v>34182096.931352422</v>
      </c>
      <c r="AH118" s="22">
        <v>1185091.9819180192</v>
      </c>
      <c r="AI118" s="22">
        <v>50572166.017103426</v>
      </c>
      <c r="AJ118" s="22">
        <v>83056.419129953065</v>
      </c>
      <c r="AK118" s="22">
        <v>11845.511292011972</v>
      </c>
      <c r="AL118" s="22">
        <v>5744061.6136919763</v>
      </c>
      <c r="AM118" s="22">
        <v>7146447.1414718963</v>
      </c>
      <c r="AN118" s="22">
        <v>9296459.4568251725</v>
      </c>
      <c r="AO118" s="22">
        <v>1323790.6693920048</v>
      </c>
      <c r="AP118" s="22">
        <v>15831033.718097413</v>
      </c>
      <c r="AQ118" s="22">
        <v>813004.69337245484</v>
      </c>
      <c r="AR118" s="22">
        <v>4290469.5434636315</v>
      </c>
      <c r="AS118" s="22">
        <v>7656524.7350416305</v>
      </c>
      <c r="AT118" s="22">
        <v>246142.13990151996</v>
      </c>
      <c r="AU118" s="22">
        <v>1662800.3137596219</v>
      </c>
      <c r="AV118" s="22">
        <v>3459286.9217350134</v>
      </c>
      <c r="AW118" s="22">
        <v>42992.61415666985</v>
      </c>
      <c r="AX118" s="22">
        <v>11184455.290461048</v>
      </c>
      <c r="AY118" s="22">
        <v>47201485.029281884</v>
      </c>
      <c r="AZ118" s="22">
        <v>6106646.0426870193</v>
      </c>
      <c r="BA118" s="22">
        <v>127437852.35426073</v>
      </c>
      <c r="BB118" s="22">
        <v>24561267.119671308</v>
      </c>
      <c r="BC118" s="22">
        <v>220101885.20240471</v>
      </c>
      <c r="BD118" s="22">
        <v>1194227857.9394872</v>
      </c>
    </row>
    <row r="121" spans="1:65" x14ac:dyDescent="0.3">
      <c r="A121" s="7" t="s">
        <v>153</v>
      </c>
      <c r="BF121" s="7" t="s">
        <v>154</v>
      </c>
    </row>
    <row r="122" spans="1:65" x14ac:dyDescent="0.3">
      <c r="A122" s="6" t="s">
        <v>100</v>
      </c>
      <c r="BF122" s="6" t="s">
        <v>100</v>
      </c>
    </row>
    <row r="123" spans="1:65" x14ac:dyDescent="0.3">
      <c r="A123" s="23" t="s">
        <v>67</v>
      </c>
      <c r="B123" s="23" t="s">
        <v>1</v>
      </c>
      <c r="C123" s="23" t="s">
        <v>2</v>
      </c>
      <c r="D123" s="23" t="s">
        <v>3</v>
      </c>
      <c r="E123" s="23" t="s">
        <v>4</v>
      </c>
      <c r="F123" s="23" t="s">
        <v>5</v>
      </c>
      <c r="G123" s="23" t="s">
        <v>6</v>
      </c>
      <c r="H123" s="23" t="s">
        <v>7</v>
      </c>
      <c r="I123" s="23" t="s">
        <v>8</v>
      </c>
      <c r="J123" s="23" t="s">
        <v>9</v>
      </c>
      <c r="K123" s="23" t="s">
        <v>360</v>
      </c>
      <c r="L123" s="23" t="s">
        <v>10</v>
      </c>
      <c r="M123" s="23" t="s">
        <v>11</v>
      </c>
      <c r="N123" s="23" t="s">
        <v>12</v>
      </c>
      <c r="O123" s="23" t="s">
        <v>13</v>
      </c>
      <c r="P123" s="23" t="s">
        <v>14</v>
      </c>
      <c r="Q123" s="23" t="s">
        <v>15</v>
      </c>
      <c r="R123" s="23" t="s">
        <v>16</v>
      </c>
      <c r="S123" s="23" t="s">
        <v>17</v>
      </c>
      <c r="T123" s="23" t="s">
        <v>18</v>
      </c>
      <c r="U123" s="23" t="s">
        <v>19</v>
      </c>
      <c r="V123" s="23" t="s">
        <v>20</v>
      </c>
      <c r="W123" s="23" t="s">
        <v>21</v>
      </c>
      <c r="X123" s="23" t="s">
        <v>22</v>
      </c>
      <c r="Y123" s="23" t="s">
        <v>23</v>
      </c>
      <c r="Z123" s="23" t="s">
        <v>24</v>
      </c>
      <c r="AA123" s="23" t="s">
        <v>25</v>
      </c>
      <c r="AB123" s="23" t="s">
        <v>26</v>
      </c>
      <c r="AC123" s="23" t="s">
        <v>27</v>
      </c>
      <c r="AD123" s="23" t="s">
        <v>28</v>
      </c>
      <c r="AE123" s="23" t="s">
        <v>29</v>
      </c>
      <c r="AF123" s="23" t="s">
        <v>30</v>
      </c>
      <c r="AG123" s="23" t="s">
        <v>31</v>
      </c>
      <c r="AH123" s="23" t="s">
        <v>32</v>
      </c>
      <c r="AI123" s="23" t="s">
        <v>33</v>
      </c>
      <c r="AJ123" s="24" t="s">
        <v>34</v>
      </c>
      <c r="AK123" s="23" t="s">
        <v>35</v>
      </c>
      <c r="AL123" s="23" t="s">
        <v>361</v>
      </c>
      <c r="AM123" s="23" t="s">
        <v>36</v>
      </c>
      <c r="AN123" s="23" t="s">
        <v>37</v>
      </c>
      <c r="AO123" s="23" t="s">
        <v>38</v>
      </c>
      <c r="AP123" s="23" t="s">
        <v>197</v>
      </c>
      <c r="AQ123" s="23" t="s">
        <v>40</v>
      </c>
      <c r="AR123" s="23" t="s">
        <v>41</v>
      </c>
      <c r="AS123" s="23" t="s">
        <v>42</v>
      </c>
      <c r="AT123" s="23" t="s">
        <v>43</v>
      </c>
      <c r="AU123" s="23" t="s">
        <v>44</v>
      </c>
      <c r="AV123" s="23" t="s">
        <v>45</v>
      </c>
      <c r="AW123" s="23" t="s">
        <v>46</v>
      </c>
      <c r="AX123" s="23" t="s">
        <v>47</v>
      </c>
      <c r="AY123" s="23" t="s">
        <v>48</v>
      </c>
      <c r="AZ123" s="23" t="s">
        <v>49</v>
      </c>
      <c r="BA123" s="23" t="s">
        <v>50</v>
      </c>
      <c r="BB123" s="23" t="s">
        <v>229</v>
      </c>
      <c r="BC123" s="24" t="s">
        <v>51</v>
      </c>
      <c r="BD123" s="23" t="s">
        <v>52</v>
      </c>
      <c r="BF123" s="1" t="s">
        <v>84</v>
      </c>
      <c r="BG123" s="12" t="s">
        <v>56</v>
      </c>
      <c r="BH123" s="12" t="s">
        <v>57</v>
      </c>
      <c r="BI123" s="12" t="s">
        <v>65</v>
      </c>
      <c r="BJ123" s="12" t="s">
        <v>58</v>
      </c>
      <c r="BK123" s="12" t="s">
        <v>59</v>
      </c>
      <c r="BL123" s="12" t="s">
        <v>60</v>
      </c>
      <c r="BM123" s="12" t="s">
        <v>61</v>
      </c>
    </row>
    <row r="124" spans="1:65" x14ac:dyDescent="0.3">
      <c r="A124" s="23" t="s">
        <v>1</v>
      </c>
      <c r="B124" s="22">
        <v>0</v>
      </c>
      <c r="C124" s="22">
        <v>76.663465163549702</v>
      </c>
      <c r="D124" s="22">
        <v>754.0784317660715</v>
      </c>
      <c r="E124" s="22">
        <v>19668.364598462576</v>
      </c>
      <c r="F124" s="22">
        <v>578.84504439151942</v>
      </c>
      <c r="G124" s="22">
        <v>7.5650560305299459</v>
      </c>
      <c r="H124" s="22">
        <v>1.9692596039992627E-2</v>
      </c>
      <c r="I124" s="22">
        <v>1986.8971663089117</v>
      </c>
      <c r="J124" s="22">
        <v>840347.44257289567</v>
      </c>
      <c r="K124" s="22">
        <v>53964.885046590731</v>
      </c>
      <c r="L124" s="22">
        <v>0</v>
      </c>
      <c r="M124" s="22">
        <v>0</v>
      </c>
      <c r="N124" s="22">
        <v>6.4872893109679994</v>
      </c>
      <c r="O124" s="22">
        <v>12.489730816928748</v>
      </c>
      <c r="P124" s="22">
        <v>3.5540808517237911E-3</v>
      </c>
      <c r="Q124" s="22">
        <v>92.063343984136338</v>
      </c>
      <c r="R124" s="22">
        <v>4613.5358599595083</v>
      </c>
      <c r="S124" s="22">
        <v>16885.794613756836</v>
      </c>
      <c r="T124" s="22">
        <v>8.3853124006732764E-5</v>
      </c>
      <c r="U124" s="22">
        <v>2.7236997059109092</v>
      </c>
      <c r="V124" s="22">
        <v>3128.0450045410589</v>
      </c>
      <c r="W124" s="22">
        <v>2504.2879083577041</v>
      </c>
      <c r="X124" s="22">
        <v>2.8969446145177984</v>
      </c>
      <c r="Y124" s="22">
        <v>73.737255420808523</v>
      </c>
      <c r="Z124" s="22">
        <v>23983.785080974019</v>
      </c>
      <c r="AA124" s="22">
        <v>0</v>
      </c>
      <c r="AB124" s="22">
        <v>1.9233608870042553</v>
      </c>
      <c r="AC124" s="22">
        <v>1.235143669214233</v>
      </c>
      <c r="AD124" s="22">
        <v>4.9251056591267821E-2</v>
      </c>
      <c r="AE124" s="22">
        <v>10567.968001709758</v>
      </c>
      <c r="AF124" s="22">
        <v>0</v>
      </c>
      <c r="AG124" s="22">
        <v>13509.044254222157</v>
      </c>
      <c r="AH124" s="22">
        <v>0</v>
      </c>
      <c r="AI124" s="22">
        <v>2976.4874222763965</v>
      </c>
      <c r="AJ124" s="22">
        <v>65675.243475741634</v>
      </c>
      <c r="AK124" s="22">
        <v>0.11918742017734049</v>
      </c>
      <c r="AL124" s="22">
        <v>1327.9366459590242</v>
      </c>
      <c r="AM124" s="22">
        <v>1156.1861263859435</v>
      </c>
      <c r="AN124" s="22">
        <v>12.148623995681611</v>
      </c>
      <c r="AO124" s="22">
        <v>5.1173755916986079E-2</v>
      </c>
      <c r="AP124" s="22">
        <v>2589.1288342433782</v>
      </c>
      <c r="AQ124" s="22">
        <v>3.7722276093442697</v>
      </c>
      <c r="AR124" s="22">
        <v>17.994249941193154</v>
      </c>
      <c r="AS124" s="22">
        <v>5615.2194565216359</v>
      </c>
      <c r="AT124" s="22">
        <v>0.15789640213195033</v>
      </c>
      <c r="AU124" s="22">
        <v>1.3453735401082156E-4</v>
      </c>
      <c r="AV124" s="22">
        <v>2245.3510388698892</v>
      </c>
      <c r="AW124" s="22">
        <v>5.0366618572708592</v>
      </c>
      <c r="AX124" s="22">
        <v>17730.044440101497</v>
      </c>
      <c r="AY124" s="22">
        <v>37.161590538518652</v>
      </c>
      <c r="AZ124" s="22">
        <v>2470.931654540082</v>
      </c>
      <c r="BA124" s="22">
        <v>125446.32516276673</v>
      </c>
      <c r="BB124" s="22">
        <v>66.507292503452064</v>
      </c>
      <c r="BC124" s="22">
        <v>153094.71854794875</v>
      </c>
      <c r="BD124" s="22">
        <v>1373241.3532990427</v>
      </c>
      <c r="BF124" s="12" t="s">
        <v>62</v>
      </c>
      <c r="BG124" s="13">
        <f>B124+AJ124+B158+AJ158</f>
        <v>72510.79708891781</v>
      </c>
      <c r="BH124" s="13">
        <f>SUM(C124,D124,G124,L124:U124,X124:Y124,AB124:AD124,AF124,AI124,AK124,AN124:AO124,AQ124,AT124:AW124,AZ124,AR124)+SUM(C158,D158,G158,L158:U158,X158:Y158,AB158:AD158,AF158,AI158,AK158,AN158:AO158,AQ158,AT158:AW158,AZ158,AR158)</f>
        <v>30379.809370293377</v>
      </c>
      <c r="BI124" s="13">
        <f>SUM(F124,H124,V124:W124,AA124,AE124,AH124,AM124,AS124,AX124,BB124,AY124)+SUM(F158,H158,V158:W158,AA158,AE158,AH158,AM158,AS158,AX158,BB158,AY158)</f>
        <v>42365.367493474274</v>
      </c>
      <c r="BJ124" s="13">
        <f>SUM(E124,I124,AG124,BA124)+SUM(E158,I158,AG158,BA158)</f>
        <v>161424.55801786648</v>
      </c>
      <c r="BK124" s="13">
        <f>SUM(J124:K124,Z124,AL124,AP124)+SUM(J158:K158,Z158,AL158,AP158)</f>
        <v>922337.25723127672</v>
      </c>
      <c r="BL124" s="13">
        <f>BC124+BC158</f>
        <v>178830.67802303931</v>
      </c>
      <c r="BM124" s="13">
        <f>SUM(BG124:BL124)</f>
        <v>1407848.467224868</v>
      </c>
    </row>
    <row r="125" spans="1:65" x14ac:dyDescent="0.3">
      <c r="A125" s="23" t="s">
        <v>2</v>
      </c>
      <c r="B125" s="22">
        <v>21116.859416077303</v>
      </c>
      <c r="C125" s="22">
        <v>0</v>
      </c>
      <c r="D125" s="22">
        <v>5150.9378495566407</v>
      </c>
      <c r="E125" s="22">
        <v>7861.4156751814298</v>
      </c>
      <c r="F125" s="22">
        <v>0</v>
      </c>
      <c r="G125" s="22">
        <v>3405.5255227776802</v>
      </c>
      <c r="H125" s="22">
        <v>7.6502706738062467E-3</v>
      </c>
      <c r="I125" s="22">
        <v>751.71478813763304</v>
      </c>
      <c r="J125" s="22">
        <v>203795.05171137385</v>
      </c>
      <c r="K125" s="22">
        <v>14951.735359606759</v>
      </c>
      <c r="L125" s="22">
        <v>67963.146390685215</v>
      </c>
      <c r="M125" s="22">
        <v>11807.461046454076</v>
      </c>
      <c r="N125" s="22">
        <v>21173.459561791176</v>
      </c>
      <c r="O125" s="22">
        <v>5133.5624773181462</v>
      </c>
      <c r="P125" s="22">
        <v>490.95527314674285</v>
      </c>
      <c r="Q125" s="22">
        <v>1068.440030680068</v>
      </c>
      <c r="R125" s="22">
        <v>32745.221495997284</v>
      </c>
      <c r="S125" s="22">
        <v>428595.93828547787</v>
      </c>
      <c r="T125" s="22">
        <v>7075.6036797496463</v>
      </c>
      <c r="U125" s="22">
        <v>177030.96978925602</v>
      </c>
      <c r="V125" s="22">
        <v>3799.2528646931332</v>
      </c>
      <c r="W125" s="22">
        <v>1878.5307638841823</v>
      </c>
      <c r="X125" s="22">
        <v>130.34981340503225</v>
      </c>
      <c r="Y125" s="22">
        <v>318629.16752217122</v>
      </c>
      <c r="Z125" s="22">
        <v>2864.8708764142043</v>
      </c>
      <c r="AA125" s="22">
        <v>0</v>
      </c>
      <c r="AB125" s="22">
        <v>242.90605279912734</v>
      </c>
      <c r="AC125" s="22">
        <v>28.754188214951728</v>
      </c>
      <c r="AD125" s="22">
        <v>322.99130055013501</v>
      </c>
      <c r="AE125" s="22">
        <v>74920.824454303089</v>
      </c>
      <c r="AF125" s="22">
        <v>0</v>
      </c>
      <c r="AG125" s="22">
        <v>3604.6657337481024</v>
      </c>
      <c r="AH125" s="22">
        <v>0</v>
      </c>
      <c r="AI125" s="22">
        <v>20742.51186384388</v>
      </c>
      <c r="AJ125" s="22">
        <v>56.094708791643598</v>
      </c>
      <c r="AK125" s="22">
        <v>1966.9657313696323</v>
      </c>
      <c r="AL125" s="22">
        <v>2198.7123095564443</v>
      </c>
      <c r="AM125" s="22">
        <v>55.817526288919098</v>
      </c>
      <c r="AN125" s="22">
        <v>201952.9614255146</v>
      </c>
      <c r="AO125" s="22">
        <v>5761.1721833997681</v>
      </c>
      <c r="AP125" s="22">
        <v>333.87374859146064</v>
      </c>
      <c r="AQ125" s="22">
        <v>1169417.8844718067</v>
      </c>
      <c r="AR125" s="22">
        <v>18485.688241427142</v>
      </c>
      <c r="AS125" s="22">
        <v>7113.6635089657129</v>
      </c>
      <c r="AT125" s="22">
        <v>18386.480935236752</v>
      </c>
      <c r="AU125" s="22">
        <v>851747.08975382952</v>
      </c>
      <c r="AV125" s="22">
        <v>701.2113297738</v>
      </c>
      <c r="AW125" s="22">
        <v>25443.85526567277</v>
      </c>
      <c r="AX125" s="22">
        <v>161.58749860717288</v>
      </c>
      <c r="AY125" s="22">
        <v>28154.771624790294</v>
      </c>
      <c r="AZ125" s="22">
        <v>15564.689795832799</v>
      </c>
      <c r="BA125" s="22">
        <v>46169.001118473796</v>
      </c>
      <c r="BB125" s="22">
        <v>22.781667710959649</v>
      </c>
      <c r="BC125" s="22">
        <v>356451.71400691575</v>
      </c>
      <c r="BD125" s="22">
        <v>4187428.8482901212</v>
      </c>
      <c r="BF125" s="12" t="s">
        <v>63</v>
      </c>
      <c r="BG125" s="13">
        <f>BG130-SUM(BG126:BG129,BG124)</f>
        <v>868979.95723380148</v>
      </c>
      <c r="BH125" s="13">
        <f t="shared" ref="BH125:BM125" si="2">BH130-SUM(BH126:BH129,BH124)</f>
        <v>112695189.97061598</v>
      </c>
      <c r="BI125" s="13">
        <f t="shared" si="2"/>
        <v>5419332.1029559374</v>
      </c>
      <c r="BJ125" s="13">
        <f t="shared" si="2"/>
        <v>8360270.0312797427</v>
      </c>
      <c r="BK125" s="13">
        <f t="shared" si="2"/>
        <v>23071557.350522637</v>
      </c>
      <c r="BL125" s="13">
        <f t="shared" si="2"/>
        <v>13943037.670040436</v>
      </c>
      <c r="BM125" s="13">
        <f t="shared" si="2"/>
        <v>164358367.08264863</v>
      </c>
    </row>
    <row r="126" spans="1:65" x14ac:dyDescent="0.3">
      <c r="A126" s="23" t="s">
        <v>3</v>
      </c>
      <c r="B126" s="22">
        <v>95.78393421679138</v>
      </c>
      <c r="C126" s="22">
        <v>4131.3488927174121</v>
      </c>
      <c r="D126" s="22">
        <v>0</v>
      </c>
      <c r="E126" s="22">
        <v>114.10520764726687</v>
      </c>
      <c r="F126" s="22">
        <v>0</v>
      </c>
      <c r="G126" s="22">
        <v>43417.9828221633</v>
      </c>
      <c r="H126" s="22">
        <v>1.0873866740971072E-2</v>
      </c>
      <c r="I126" s="22">
        <v>865.93302207960448</v>
      </c>
      <c r="J126" s="22">
        <v>14368.987854150193</v>
      </c>
      <c r="K126" s="22">
        <v>346.16432855337905</v>
      </c>
      <c r="L126" s="22">
        <v>59.712790452280437</v>
      </c>
      <c r="M126" s="22">
        <v>94.625429807693294</v>
      </c>
      <c r="N126" s="22">
        <v>2693.1568954416725</v>
      </c>
      <c r="O126" s="22">
        <v>35981.030227616226</v>
      </c>
      <c r="P126" s="22">
        <v>3125.8627434792356</v>
      </c>
      <c r="Q126" s="22">
        <v>597.58914477018675</v>
      </c>
      <c r="R126" s="22">
        <v>2040360.4540461868</v>
      </c>
      <c r="S126" s="22">
        <v>1499799.9751187318</v>
      </c>
      <c r="T126" s="22">
        <v>1291.2251615273426</v>
      </c>
      <c r="U126" s="22">
        <v>49871.770943319541</v>
      </c>
      <c r="V126" s="22">
        <v>1534.2933092651083</v>
      </c>
      <c r="W126" s="22">
        <v>9.453805782521556</v>
      </c>
      <c r="X126" s="22">
        <v>655.37369129730973</v>
      </c>
      <c r="Y126" s="22">
        <v>27880.905327394834</v>
      </c>
      <c r="Z126" s="22">
        <v>25761.126586574843</v>
      </c>
      <c r="AA126" s="22">
        <v>0</v>
      </c>
      <c r="AB126" s="22">
        <v>26.947502920125103</v>
      </c>
      <c r="AC126" s="22">
        <v>53.923792343369151</v>
      </c>
      <c r="AD126" s="22">
        <v>40454.088844086378</v>
      </c>
      <c r="AE126" s="22">
        <v>186.25165222800581</v>
      </c>
      <c r="AF126" s="22">
        <v>94.136564473560696</v>
      </c>
      <c r="AG126" s="22">
        <v>95.051850531775301</v>
      </c>
      <c r="AH126" s="22">
        <v>0</v>
      </c>
      <c r="AI126" s="22">
        <v>414367.28525198705</v>
      </c>
      <c r="AJ126" s="22">
        <v>0.13124294429249742</v>
      </c>
      <c r="AK126" s="22">
        <v>5.5023616646313167</v>
      </c>
      <c r="AL126" s="22">
        <v>295.82827962622912</v>
      </c>
      <c r="AM126" s="22">
        <v>138.41190271645729</v>
      </c>
      <c r="AN126" s="22">
        <v>8333.6900828862908</v>
      </c>
      <c r="AO126" s="22">
        <v>85208.065892076993</v>
      </c>
      <c r="AP126" s="22">
        <v>11.78827694648712</v>
      </c>
      <c r="AQ126" s="22">
        <v>28883.825934655404</v>
      </c>
      <c r="AR126" s="22">
        <v>2856.3945894174608</v>
      </c>
      <c r="AS126" s="22">
        <v>686.0838644368506</v>
      </c>
      <c r="AT126" s="22">
        <v>524.90398828965021</v>
      </c>
      <c r="AU126" s="22">
        <v>6850.5024223061082</v>
      </c>
      <c r="AV126" s="22">
        <v>12493.802944119627</v>
      </c>
      <c r="AW126" s="22">
        <v>5115.7148475136382</v>
      </c>
      <c r="AX126" s="22">
        <v>29589.746645892534</v>
      </c>
      <c r="AY126" s="22">
        <v>224800.19919302734</v>
      </c>
      <c r="AZ126" s="22">
        <v>1553599.1315614136</v>
      </c>
      <c r="BA126" s="22">
        <v>21111.323386097585</v>
      </c>
      <c r="BB126" s="22">
        <v>197.97954626223836</v>
      </c>
      <c r="BC126" s="22">
        <v>200937.0908143305</v>
      </c>
      <c r="BD126" s="22">
        <v>6389974.6753922356</v>
      </c>
      <c r="BF126" s="12" t="s">
        <v>65</v>
      </c>
      <c r="BG126" s="13">
        <f>B128+AJ128+B130+AJ130+B144+AJ144+B145+AJ145+B149+AJ149+B153+AJ153+B156+AJ156+B161+AJ161+B167+AJ167+B172+AJ172+B173+AJ173+B176+AJ176</f>
        <v>62485.654638885455</v>
      </c>
      <c r="BH126" s="13">
        <f>SUM(C128,D128,G128,L128:U128,X128:Y128,AB128:AD128,AF128,AI128,AK128,AN128:AO128,AQ128,AT128:AW128,AZ128,AR128)+SUM(C130,D130,G130,L130:U130,X130:Y130,AB130:AD130,AF130,AI130,AK130,AN130:AO130,AQ130,AT130:AW130,AZ130,AR130)+SUM(C144,D144,G144,L144:U144,X144:Y144,AB144:AD144,AF144,AI144,AK144,AN144:AO144,AQ144,AT144:AW144,AZ144,AR144)+SUM(C145,D145,G145,L145:U145,X145:Y145,AB145:AD145,AF145,AI145,AK145,AN145:AO145,AQ145,AT145:AW145,AZ145,AR145)+SUM(C149,D149,G149,L149:U149,X149:Y149,AB149:AD149,AF149,AI149,AK149,AN149:AO149,AQ149,AT149:AW149,AZ149,AR149)+SUM(C153,D153,G153,L153:U153,X153:Y153,AB153:AD153,AF153,AI153,AK153,AN153:AO153,AQ153,AT153:AW153,AZ153,AR153)+SUM(C156,D156,G156,L156:U156,X156:Y156,AB156:AD156,AF156,AI156,AK156,AN156:AO156,AQ156,AT156:AW156,AZ156,AR156)+SUM(C161,D161,G161,L161:U161,X161:Y161,AB161:AD161,AF161,AI161,AK161,AN161:AO161,AQ161,AT161:AW161,AZ161,AR161)+SUM(C167,D167,G167,L167:U167,X167:Y167,AB167:AD167,AF167,AI167,AK167,AN167:AO167,AQ167,AT167:AW167,AZ167,AR167)+SUM(C172,D172,G172,L172:U172,X172:Y172,AB172:AD172,AF172,AI172,AK172,AN172:AO172,AQ172,AT172:AW172,AZ172,AR172)+SUM(C173,D173,G173,L173:U173,X173:Y173,AB173:AD173,AF173,AI173,AK173,AN173:AO173,AQ173,AT173:AW173,AZ173,AR173)+SUM(C176,D176,G176,L176:U176,X176:Y176,AB176:AD176,AF176,AI176,AK176,AN176:AO176,AQ176,AT176:AW176,AZ176,AR176)</f>
        <v>3576051.8122514393</v>
      </c>
      <c r="BI126" s="13">
        <f>SUM(F128,H128,V128:W128,AA128,AE128,AH128,AM128,AS128,AX128,BB128,AY128)+SUM(F130,H130,V130:W130,AA130,AE130,AH130,AM130,AS130,AX130,BB130,AY130)+SUM(F144,H144,V144:W144,AA144,AE144,AH144,AM144,AS144,AX144,BB144,AY144)+SUM(F145,H145,V145:W145,AA145,AE145,AH145,AM145,AS145,AX145,BB145,AY145)+SUM(F149,H149,V149:W149,AA149,AE149,AH149,AM149,AS149,AX149,BB149,AY149)+SUM(F153,H153,V153:W153,AA153,AE153,AH153,AM153,AS153,AX153,BB153,AY153)+SUM(F156,H156,V156:W156,AA156,AE156,AH156,AM156,AS156,AX156,BB156,AY156)+SUM(F161,H161,V161:W161,AA161,AE161,AH161,AM161,AS161,AX161,BB161,AY161)+SUM(F167,H167,V167:W167,AA167,AE167,AH167,AM167,AS167,AX167,BB167,AY167)+SUM(F172,H172,V172:W172,AA172,AE172,AH172,AM172,AS172,AX172,BB172,AY172)+SUM(F173,H173,V173:W173,AA173,AE173,AH173,AM173,AS173,AX173,BB173,AY173)+SUM(F176,H176,V176:W176,AA176,AE176,AH176,AM176,AS176,AX176,BB176,AY176)</f>
        <v>647212.57529195864</v>
      </c>
      <c r="BJ126" s="13">
        <f>SUM(E128,I128,AG128,BA128)+SUM(E130,I130,AG130,BA130)+SUM(E144,I144,AG144,BA144)+SUM(E145,I145,AG145,BA145)+SUM(E149,I149,AG149,BA149)+SUM(E153,I153,AG153,BA153)+SUM(E156,I156,AG156,BA156)+SUM(E161,I161,AG161,BA161)+SUM(E167,I167,AG167,BA167)+SUM(E172,I172,AG172,BA172)+SUM(E173,I173,AG173,BA173)+SUM(E176,I176,AG176,BA176)</f>
        <v>9037470.8444929179</v>
      </c>
      <c r="BK126" s="13">
        <f>SUM(J128:K128,Z128,AL128,AP128)+SUM(J130:K130,Z130,AL130,AP130)+SUM(J144:K144,Z144,AL144,AP144)+SUM(J145:K145,Z145,AL145,AP145)+SUM(J149:K149,Z149,AL149,AP149)+SUM(J153:K153,Z153,AL153,AP153)+SUM(J156:K156,Z156,AL156,AP156)+SUM(J161:K161,Z161,AL161,AP161)+SUM(J167:K167,Z167,AL167,AP167)+SUM(J172:K172,Z172,AL172,AP172)+SUM(J173:K173,Z173,AL173,AP173)+SUM(J176:K176,Z176,AL176,AP176)</f>
        <v>26737397.140179809</v>
      </c>
      <c r="BL126" s="13">
        <f>BC128+BC130+BC144+BC145+BC149+BC153+BC156+BC161+BC167+BC172+BC173+BC176</f>
        <v>723520.45227789052</v>
      </c>
      <c r="BM126" s="13">
        <f>SUM(BG126:BL126)</f>
        <v>40784138.479132898</v>
      </c>
    </row>
    <row r="127" spans="1:65" x14ac:dyDescent="0.3">
      <c r="A127" s="23" t="s">
        <v>4</v>
      </c>
      <c r="B127" s="22">
        <v>5.7413837414787621E-3</v>
      </c>
      <c r="C127" s="22">
        <v>2.8548935292384688E-4</v>
      </c>
      <c r="D127" s="22">
        <v>1.320554078768716E-3</v>
      </c>
      <c r="E127" s="22">
        <v>0</v>
      </c>
      <c r="F127" s="22">
        <v>0</v>
      </c>
      <c r="G127" s="22">
        <v>0</v>
      </c>
      <c r="H127" s="22">
        <v>0</v>
      </c>
      <c r="I127" s="22">
        <v>1.1032992048862655</v>
      </c>
      <c r="J127" s="22">
        <v>455.67510601823432</v>
      </c>
      <c r="K127" s="22">
        <v>1.2745310872153177E-2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0.28674805110114976</v>
      </c>
      <c r="S127" s="22">
        <v>432.06216693081655</v>
      </c>
      <c r="T127" s="22">
        <v>0</v>
      </c>
      <c r="U127" s="22">
        <v>0</v>
      </c>
      <c r="V127" s="22">
        <v>0.22855193655716236</v>
      </c>
      <c r="W127" s="22">
        <v>0</v>
      </c>
      <c r="X127" s="22">
        <v>0</v>
      </c>
      <c r="Y127" s="22">
        <v>1.4196905959187203E-3</v>
      </c>
      <c r="Z127" s="22">
        <v>0.13335767139323262</v>
      </c>
      <c r="AA127" s="22">
        <v>0</v>
      </c>
      <c r="AB127" s="22">
        <v>0</v>
      </c>
      <c r="AC127" s="22">
        <v>0</v>
      </c>
      <c r="AD127" s="22">
        <v>0</v>
      </c>
      <c r="AE127" s="22">
        <v>3.2358678575835128E-3</v>
      </c>
      <c r="AF127" s="22">
        <v>0</v>
      </c>
      <c r="AG127" s="22">
        <v>76.687869887184192</v>
      </c>
      <c r="AH127" s="22">
        <v>0</v>
      </c>
      <c r="AI127" s="22">
        <v>4.1957152706304027E-3</v>
      </c>
      <c r="AJ127" s="22">
        <v>1.4751439298472553E-3</v>
      </c>
      <c r="AK127" s="22">
        <v>0</v>
      </c>
      <c r="AL127" s="22">
        <v>1.6966848149064903E-3</v>
      </c>
      <c r="AM127" s="22">
        <v>0</v>
      </c>
      <c r="AN127" s="22">
        <v>0</v>
      </c>
      <c r="AO127" s="22">
        <v>0</v>
      </c>
      <c r="AP127" s="22">
        <v>3.7518188895246149E-2</v>
      </c>
      <c r="AQ127" s="22">
        <v>0</v>
      </c>
      <c r="AR127" s="22">
        <v>0</v>
      </c>
      <c r="AS127" s="22">
        <v>1.7993745664610825E-3</v>
      </c>
      <c r="AT127" s="22">
        <v>3.8287315585422963E-4</v>
      </c>
      <c r="AU127" s="22">
        <v>0</v>
      </c>
      <c r="AV127" s="22">
        <v>111.57907842668858</v>
      </c>
      <c r="AW127" s="22">
        <v>1.7713138107389307E-3</v>
      </c>
      <c r="AX127" s="22">
        <v>0</v>
      </c>
      <c r="AY127" s="22">
        <v>0</v>
      </c>
      <c r="AZ127" s="22">
        <v>0.11891871958836663</v>
      </c>
      <c r="BA127" s="22">
        <v>296.91844556170958</v>
      </c>
      <c r="BB127" s="22">
        <v>0</v>
      </c>
      <c r="BC127" s="22">
        <v>2778.9412599562788</v>
      </c>
      <c r="BD127" s="22">
        <v>4153.8083899553803</v>
      </c>
      <c r="BF127" s="12" t="s">
        <v>64</v>
      </c>
      <c r="BG127" s="13">
        <f>B127+AJ127+B131+AJ131+B155+AJ155+B175+AJ175</f>
        <v>73097.89223841342</v>
      </c>
      <c r="BH127" s="13">
        <f>SUM(C127,D127,G127,L127:U127,X127:Y127,AB127:AD127,AF127,AI127,AK127,AN127:AO127,AQ127,AT127:AW127,AZ127,AR127)+SUM(C131,D131,G131,L131:U131,X131:Y131,AB131:AD131,AF131,AI131,AK131,AN131:AO131,AQ131,AT131:AW131,AZ131,AR131)+SUM(C155,D155,G155,L155:U155,X155:Y155,AB155:AD155,AF155,AI155,AK155,AN155:AO155,AQ155,AT155:AW155,AZ155,AR155)+SUM(C175,D175,G175,L175:U175,X175:Y175,AB175:AD175,AF175,AI175,AK175,AN175:AO175,AQ175,AT175:AW175,AZ175,AR175)</f>
        <v>1282525.1315686302</v>
      </c>
      <c r="BI127" s="13">
        <f>SUM(F127,H127,V127:W127,AA127,AE127,AH127,AM127,AS127,AX127,BB127,AY127)+SUM(F131,H131,V131:W131,AA131,AE131,AH131,AM131,AS131,AX131,BB131,AY131)+SUM(F155,H155,V155:W155,AA155,AE155,AH155,AM155,AS155,AX155,BB155,AY155)+SUM(F175,H175,V175:W175,AA175,AE175,AH175,AM175,AS175,AX175,BB175,AY175)</f>
        <v>951260.69801153673</v>
      </c>
      <c r="BJ127" s="13">
        <f>SUM(E127,I127,AG127,BA127)+SUM(E131,I131,AG131,BA131)+SUM(E155,I155,AG155,BA155)+SUM(E175,I175,AG175,BA175)</f>
        <v>3488446.189844436</v>
      </c>
      <c r="BK127" s="13">
        <f>SUM(J127:K127,Z127,AL127,AP127)+SUM(J131:K131,Z131,AL131,AP131)+SUM(J155:K155,Z155,AL155,AP155)+SUM(J175:K175,Z175,AL175,AP175)</f>
        <v>3201471.5964470888</v>
      </c>
      <c r="BL127" s="13">
        <f>BC127+BC131+BC155+BC175</f>
        <v>1349447.5673516328</v>
      </c>
      <c r="BM127" s="13">
        <f>SUM(BG127:BL127)</f>
        <v>10346249.075461738</v>
      </c>
    </row>
    <row r="128" spans="1:65" x14ac:dyDescent="0.3">
      <c r="A128" s="23" t="s">
        <v>5</v>
      </c>
      <c r="B128" s="22">
        <v>0</v>
      </c>
      <c r="C128" s="22">
        <v>0</v>
      </c>
      <c r="D128" s="22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F128" s="12" t="s">
        <v>59</v>
      </c>
      <c r="BG128" s="13">
        <f>B132+AJ132+B133+AJ133+B148+AJ148+B160+AJ160+B164+AJ164</f>
        <v>21021336.858279154</v>
      </c>
      <c r="BH128" s="13">
        <f>SUM(C132,D132,G132,L132:U132,X132:Y132,AB132:AD132,AF132,AI132,AK132,AN132:AO132,AQ132,AT132:AW132,AZ132,AR132)+SUM(C133,D133,G133,L133:U133,X133:Y133,AB133:AD133,AF133,AI133,AK133,AN133:AO133,AQ133,AT133:AW133,AZ133,AR133)+SUM(C148,D148,G148,L148:U148,X148:Y148,AB148:AD148,AF148,AI148,AK148,AN148:AO148,AQ148,AT148:AW148,AZ148,AR148)+SUM(C160,D160,G160,L160:U160,X160:Y160,AB160:AD160,AF160,AI160,AK160,AN160:AO160,AQ160,AT160:AW160,AZ160,AR160)+SUM(C164,D164,G164,L164:U164,X164:Y164,AB164:AD164,AF164,AI164,AK164,AN164:AO164,AQ164,AT164:AW164,AZ164,AR164)</f>
        <v>78491358.574623629</v>
      </c>
      <c r="BI128" s="13">
        <f>SUM(F132,H132,V132:W132,AA132,AE132,AH132,AM132,AS132,AX132,BB132,AY132)+SUM(F133,H133,V133:W133,AA133,AE133,AH133,AM133,AS133,AX133,BB133,AY133)+SUM(F148,H148,V148:W148,AA148,AE148,AH148,AM148,AS148,AX148,BB148,AY148)+SUM(F160,H160,V160:W160,AA160,AE160,AH160,AM160,AS160,AX160,BB160,AY160)+SUM(F164,H164,V164:W164,AA164,AE164,AH164,AM164,AS164,AX164,BB164,AY164)</f>
        <v>95395914.264587268</v>
      </c>
      <c r="BJ128" s="13">
        <f>SUM(E132,I132,AG132,BA132)+SUM(E133,I133,AG133,BA133)+SUM(E148,I148,AG148,BA148)+SUM(E160,I160,AG160,BA160)+SUM(E164,I164,AG164,BA164)</f>
        <v>90018370.161871433</v>
      </c>
      <c r="BK128" s="13">
        <f>SUM(J132:K132,Z132,AL132,AP132)+SUM(J133:K133,Z133,AL133,AP133)+SUM(J148:K148,Z148,AL148,AP148)+SUM(J160:K160,Z160,AL160,AP160)+SUM(J164:K164,Z164,AL164,AP164)</f>
        <v>275134595.65011299</v>
      </c>
      <c r="BL128" s="13">
        <f>BC132+BC133+BC148+BC160+BC164</f>
        <v>60530722.285044618</v>
      </c>
      <c r="BM128" s="13">
        <f>SUM(BG128:BL128)</f>
        <v>620592297.79451919</v>
      </c>
    </row>
    <row r="129" spans="1:65" x14ac:dyDescent="0.3">
      <c r="A129" s="23" t="s">
        <v>6</v>
      </c>
      <c r="B129" s="22">
        <v>8.6042843280890513E-2</v>
      </c>
      <c r="C129" s="22">
        <v>109.15106595806959</v>
      </c>
      <c r="D129" s="22">
        <v>203.59404469114068</v>
      </c>
      <c r="E129" s="22">
        <v>105.3655034396708</v>
      </c>
      <c r="F129" s="22">
        <v>0</v>
      </c>
      <c r="G129" s="22">
        <v>0</v>
      </c>
      <c r="H129" s="22">
        <v>0</v>
      </c>
      <c r="I129" s="22">
        <v>16.534515868035228</v>
      </c>
      <c r="J129" s="22">
        <v>109.56412283563159</v>
      </c>
      <c r="K129" s="22">
        <v>0.19100670418808349</v>
      </c>
      <c r="L129" s="22">
        <v>0</v>
      </c>
      <c r="M129" s="22">
        <v>2487.2970120879381</v>
      </c>
      <c r="N129" s="22">
        <v>3.727747282234107E-4</v>
      </c>
      <c r="O129" s="22">
        <v>0</v>
      </c>
      <c r="P129" s="22">
        <v>0</v>
      </c>
      <c r="Q129" s="22">
        <v>6.8725829195067378</v>
      </c>
      <c r="R129" s="22">
        <v>174.41799822134507</v>
      </c>
      <c r="S129" s="22">
        <v>12030.448730355458</v>
      </c>
      <c r="T129" s="22">
        <v>136714.51065223731</v>
      </c>
      <c r="U129" s="22">
        <v>2.2234925548634545E-4</v>
      </c>
      <c r="V129" s="22">
        <v>86.489185947204547</v>
      </c>
      <c r="W129" s="22">
        <v>74.697648849108788</v>
      </c>
      <c r="X129" s="22">
        <v>0</v>
      </c>
      <c r="Y129" s="22">
        <v>190.72699663661894</v>
      </c>
      <c r="Z129" s="22">
        <v>1.9985553547126289</v>
      </c>
      <c r="AA129" s="22">
        <v>0</v>
      </c>
      <c r="AB129" s="22">
        <v>0</v>
      </c>
      <c r="AC129" s="22">
        <v>0</v>
      </c>
      <c r="AD129" s="22">
        <v>0</v>
      </c>
      <c r="AE129" s="22">
        <v>4.8494105860971054E-2</v>
      </c>
      <c r="AF129" s="22">
        <v>0</v>
      </c>
      <c r="AG129" s="22">
        <v>11.023813457049748</v>
      </c>
      <c r="AH129" s="22">
        <v>0</v>
      </c>
      <c r="AI129" s="22">
        <v>6.3706903640414578E-2</v>
      </c>
      <c r="AJ129" s="22">
        <v>2.2107140662908059E-2</v>
      </c>
      <c r="AK129" s="22">
        <v>0</v>
      </c>
      <c r="AL129" s="22">
        <v>2.5427247541629231E-2</v>
      </c>
      <c r="AM129" s="22">
        <v>0</v>
      </c>
      <c r="AN129" s="22">
        <v>2.3176637078062305E-3</v>
      </c>
      <c r="AO129" s="22">
        <v>3.2032888857578363E-4</v>
      </c>
      <c r="AP129" s="22">
        <v>0.56226369681136434</v>
      </c>
      <c r="AQ129" s="22">
        <v>52931.229548251111</v>
      </c>
      <c r="AR129" s="22">
        <v>0</v>
      </c>
      <c r="AS129" s="22">
        <v>42.788511256164796</v>
      </c>
      <c r="AT129" s="22">
        <v>5.7379015981155208E-3</v>
      </c>
      <c r="AU129" s="22">
        <v>7.8580764520982537E-4</v>
      </c>
      <c r="AV129" s="22">
        <v>1.0798511801870141</v>
      </c>
      <c r="AW129" s="22">
        <v>311.96497158567053</v>
      </c>
      <c r="AX129" s="22">
        <v>30.636152078716833</v>
      </c>
      <c r="AY129" s="22">
        <v>7.3387397761062933E-3</v>
      </c>
      <c r="AZ129" s="22">
        <v>6.9550649100985913</v>
      </c>
      <c r="BA129" s="22">
        <v>4449.7709527039387</v>
      </c>
      <c r="BB129" s="22">
        <v>0</v>
      </c>
      <c r="BC129" s="22">
        <v>3556.5335711889229</v>
      </c>
      <c r="BD129" s="22">
        <v>213654.66719622118</v>
      </c>
      <c r="BF129" s="12" t="s">
        <v>60</v>
      </c>
      <c r="BG129" s="13">
        <f>B177+AJ177</f>
        <v>49108.961591142259</v>
      </c>
      <c r="BH129" s="13">
        <f>SUM(C177,D177,G177,L177:U177,X177:Y177,AB177:AD177,AF177,AI177,AK177,AN177:AO177,AQ177,AT177:AW177,AZ177,AR177)</f>
        <v>1533909.455040978</v>
      </c>
      <c r="BI129" s="13">
        <f>SUM(F177,H177,V177:W177,AA177,AE177,AH177,AM177,AS177,AX177,BB177,AY177)</f>
        <v>598717.53379955306</v>
      </c>
      <c r="BJ129" s="13">
        <f>SUM(E177,I177,AG177,BA177)</f>
        <v>97503.234872375149</v>
      </c>
      <c r="BK129" s="13">
        <f>SUM(J177:K177,Z177,AL177,AP177)</f>
        <v>941315.88787835138</v>
      </c>
      <c r="BL129" s="13">
        <f>BC177</f>
        <v>0</v>
      </c>
      <c r="BM129" s="13">
        <f>SUM(BG129:BL129)</f>
        <v>3220555.0731823999</v>
      </c>
    </row>
    <row r="130" spans="1:65" x14ac:dyDescent="0.3">
      <c r="A130" s="23" t="s">
        <v>7</v>
      </c>
      <c r="B130" s="22">
        <v>0</v>
      </c>
      <c r="C130" s="22">
        <v>0</v>
      </c>
      <c r="D130" s="22">
        <v>0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  <c r="AQ130" s="22"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F130" s="12" t="s">
        <v>61</v>
      </c>
      <c r="BG130" s="13">
        <f>B178+AJ178</f>
        <v>22147520.121070314</v>
      </c>
      <c r="BH130" s="13">
        <f>SUM(C178,D178,G178,L178:U178,X178:Y178,AB178:AD178,AF178,AI178,AK178,AN178:AO178,AQ178,AT178:AW178,AZ178,AR178)</f>
        <v>197609414.75347096</v>
      </c>
      <c r="BI130" s="13">
        <f>SUM(F178,H178,V178:W178,AA178,AE178,AH178,AM178,AS178,AX178,BB178,AY178)</f>
        <v>103054802.54213974</v>
      </c>
      <c r="BJ130" s="13">
        <f>SUM(E178,I178,AG178,BA178)</f>
        <v>111163485.02037877</v>
      </c>
      <c r="BK130" s="13">
        <f>SUM(J178:K178,Z178,AL178,AP178)</f>
        <v>330008674.8823722</v>
      </c>
      <c r="BL130" s="13">
        <f>BC178</f>
        <v>76725558.652737617</v>
      </c>
      <c r="BM130" s="13">
        <f>SUM(BG130:BL130)</f>
        <v>840709455.97216964</v>
      </c>
    </row>
    <row r="131" spans="1:65" x14ac:dyDescent="0.3">
      <c r="A131" s="29" t="s">
        <v>8</v>
      </c>
      <c r="B131" s="22">
        <v>5159.7913690417727</v>
      </c>
      <c r="C131" s="22">
        <v>12100.799935804442</v>
      </c>
      <c r="D131" s="22">
        <v>630.17032045974668</v>
      </c>
      <c r="E131" s="22">
        <v>86.042582007555922</v>
      </c>
      <c r="F131" s="22">
        <v>0</v>
      </c>
      <c r="G131" s="22">
        <v>0</v>
      </c>
      <c r="H131" s="22">
        <v>0</v>
      </c>
      <c r="I131" s="22">
        <v>0</v>
      </c>
      <c r="J131" s="22">
        <v>92972.615739155561</v>
      </c>
      <c r="K131" s="22">
        <v>116975.43997123801</v>
      </c>
      <c r="L131" s="22">
        <v>0</v>
      </c>
      <c r="M131" s="22">
        <v>0</v>
      </c>
      <c r="N131" s="22">
        <v>136.04048725163847</v>
      </c>
      <c r="O131" s="22">
        <v>0</v>
      </c>
      <c r="P131" s="22">
        <v>347.49904811840059</v>
      </c>
      <c r="Q131" s="22">
        <v>1457.1110385088327</v>
      </c>
      <c r="R131" s="22">
        <v>11245.619020368678</v>
      </c>
      <c r="S131" s="22">
        <v>197739.69164609295</v>
      </c>
      <c r="T131" s="22">
        <v>0.20674937542558125</v>
      </c>
      <c r="U131" s="22">
        <v>330.36201737773513</v>
      </c>
      <c r="V131" s="22">
        <v>1851.0102567861991</v>
      </c>
      <c r="W131" s="22">
        <v>7205.4662075930901</v>
      </c>
      <c r="X131" s="22">
        <v>324.82940085282206</v>
      </c>
      <c r="Y131" s="22">
        <v>25701.132496447815</v>
      </c>
      <c r="Z131" s="22">
        <v>21951.353117199618</v>
      </c>
      <c r="AA131" s="22">
        <v>0</v>
      </c>
      <c r="AB131" s="22">
        <v>0</v>
      </c>
      <c r="AC131" s="22">
        <v>1.4886893135488417</v>
      </c>
      <c r="AD131" s="22">
        <v>0</v>
      </c>
      <c r="AE131" s="22">
        <v>792.16190740923571</v>
      </c>
      <c r="AF131" s="22">
        <v>0</v>
      </c>
      <c r="AG131" s="22">
        <v>720.45494225741231</v>
      </c>
      <c r="AH131" s="22">
        <v>0</v>
      </c>
      <c r="AI131" s="22">
        <v>14496.212383711079</v>
      </c>
      <c r="AJ131" s="22">
        <v>934.05688040808468</v>
      </c>
      <c r="AK131" s="22">
        <v>43.541003755642457</v>
      </c>
      <c r="AL131" s="22">
        <v>1821.8889163752951</v>
      </c>
      <c r="AM131" s="22">
        <v>171933.89711475107</v>
      </c>
      <c r="AN131" s="22">
        <v>422.36885885785608</v>
      </c>
      <c r="AO131" s="22">
        <v>450.26462811931259</v>
      </c>
      <c r="AP131" s="22">
        <v>9037.8559516374644</v>
      </c>
      <c r="AQ131" s="22">
        <v>2514.3997191496824</v>
      </c>
      <c r="AR131" s="22">
        <v>1.081004483978186</v>
      </c>
      <c r="AS131" s="22">
        <v>20449.882274500393</v>
      </c>
      <c r="AT131" s="22">
        <v>0</v>
      </c>
      <c r="AU131" s="22">
        <v>0</v>
      </c>
      <c r="AV131" s="22">
        <v>538.23758919343004</v>
      </c>
      <c r="AW131" s="22">
        <v>18447.705045195966</v>
      </c>
      <c r="AX131" s="22">
        <v>394.77777315942365</v>
      </c>
      <c r="AY131" s="22">
        <v>19060.216817091932</v>
      </c>
      <c r="AZ131" s="22">
        <v>94639.330085205205</v>
      </c>
      <c r="BA131" s="22">
        <v>1618121.7528573871</v>
      </c>
      <c r="BB131" s="22">
        <v>0</v>
      </c>
      <c r="BC131" s="22">
        <v>191193.90103302829</v>
      </c>
      <c r="BD131" s="22">
        <v>2662230.6568786721</v>
      </c>
    </row>
    <row r="132" spans="1:65" x14ac:dyDescent="0.3">
      <c r="A132" s="28" t="s">
        <v>9</v>
      </c>
      <c r="B132" s="22">
        <v>19572007.236447752</v>
      </c>
      <c r="C132" s="22">
        <v>204550.23936495269</v>
      </c>
      <c r="D132" s="22">
        <v>2769415.443138693</v>
      </c>
      <c r="E132" s="22">
        <v>1271009.5835644449</v>
      </c>
      <c r="F132" s="22">
        <v>3075.5239919474607</v>
      </c>
      <c r="G132" s="22">
        <v>36001.619013641481</v>
      </c>
      <c r="H132" s="22">
        <v>40343.662039259907</v>
      </c>
      <c r="I132" s="22">
        <v>3247593.5611241502</v>
      </c>
      <c r="J132" s="22">
        <v>0</v>
      </c>
      <c r="K132" s="22">
        <v>17829403.685229708</v>
      </c>
      <c r="L132" s="22">
        <v>157459.45107099673</v>
      </c>
      <c r="M132" s="22">
        <v>100993.86049174654</v>
      </c>
      <c r="N132" s="22">
        <v>68839.168118041402</v>
      </c>
      <c r="O132" s="22">
        <v>139473.55590261088</v>
      </c>
      <c r="P132" s="22">
        <v>27113.043311599737</v>
      </c>
      <c r="Q132" s="22">
        <v>21822.12349186193</v>
      </c>
      <c r="R132" s="22">
        <v>2928517.988531861</v>
      </c>
      <c r="S132" s="22">
        <v>6721469.0429971954</v>
      </c>
      <c r="T132" s="22">
        <v>1135620.7633634824</v>
      </c>
      <c r="U132" s="22">
        <v>671736.97043858317</v>
      </c>
      <c r="V132" s="22">
        <v>38892565.443263374</v>
      </c>
      <c r="W132" s="22">
        <v>243190.18210628419</v>
      </c>
      <c r="X132" s="22">
        <v>27685.96967182315</v>
      </c>
      <c r="Y132" s="22">
        <v>2361019.7348802588</v>
      </c>
      <c r="Z132" s="22">
        <v>111387350.74322465</v>
      </c>
      <c r="AA132" s="22">
        <v>39.62450917197603</v>
      </c>
      <c r="AB132" s="22">
        <v>3272.2139427917664</v>
      </c>
      <c r="AC132" s="22">
        <v>28899.512040403286</v>
      </c>
      <c r="AD132" s="22">
        <v>2123.7641048281739</v>
      </c>
      <c r="AE132" s="22">
        <v>1658549.0501124891</v>
      </c>
      <c r="AF132" s="22">
        <v>139733.57271779652</v>
      </c>
      <c r="AG132" s="22">
        <v>888789.65362704278</v>
      </c>
      <c r="AH132" s="22">
        <v>611654.0466552506</v>
      </c>
      <c r="AI132" s="22">
        <v>20382426.55169547</v>
      </c>
      <c r="AJ132" s="22">
        <v>336181.19548124395</v>
      </c>
      <c r="AK132" s="22">
        <v>1402.5666868328119</v>
      </c>
      <c r="AL132" s="22">
        <v>9856999.093859544</v>
      </c>
      <c r="AM132" s="22">
        <v>11490212.615899956</v>
      </c>
      <c r="AN132" s="22">
        <v>320083.74531074823</v>
      </c>
      <c r="AO132" s="22">
        <v>125698.7715294904</v>
      </c>
      <c r="AP132" s="22">
        <v>15635761.263667088</v>
      </c>
      <c r="AQ132" s="22">
        <v>594616.35705149139</v>
      </c>
      <c r="AR132" s="22">
        <v>1234817.9012880393</v>
      </c>
      <c r="AS132" s="22">
        <v>1519314.5677218437</v>
      </c>
      <c r="AT132" s="22">
        <v>27171.25671666412</v>
      </c>
      <c r="AU132" s="22">
        <v>41457.846533645366</v>
      </c>
      <c r="AV132" s="22">
        <v>840960.15904023685</v>
      </c>
      <c r="AW132" s="22">
        <v>138129.93464260068</v>
      </c>
      <c r="AX132" s="22">
        <v>1734110.7492188097</v>
      </c>
      <c r="AY132" s="22">
        <v>3235574.8474239474</v>
      </c>
      <c r="AZ132" s="22">
        <v>16404416.0269375</v>
      </c>
      <c r="BA132" s="22">
        <v>67166131.064486995</v>
      </c>
      <c r="BB132" s="22">
        <v>9120487.6738764681</v>
      </c>
      <c r="BC132" s="22">
        <v>57780711.119781427</v>
      </c>
      <c r="BD132" s="22">
        <v>431177985.34133875</v>
      </c>
    </row>
    <row r="133" spans="1:65" x14ac:dyDescent="0.3">
      <c r="A133" s="23" t="s">
        <v>360</v>
      </c>
      <c r="B133" s="22">
        <v>0</v>
      </c>
      <c r="C133" s="22">
        <v>0</v>
      </c>
      <c r="D133" s="22">
        <v>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10408.633644116888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27.092070152848621</v>
      </c>
      <c r="BB133" s="22">
        <v>0</v>
      </c>
      <c r="BC133" s="22">
        <v>0</v>
      </c>
      <c r="BD133" s="22">
        <v>10435.725714269736</v>
      </c>
    </row>
    <row r="134" spans="1:65" x14ac:dyDescent="0.3">
      <c r="A134" s="23" t="s">
        <v>10</v>
      </c>
      <c r="B134" s="22">
        <v>1.9239620106834018E-3</v>
      </c>
      <c r="C134" s="22">
        <v>96.710205230524465</v>
      </c>
      <c r="D134" s="22">
        <v>1.3892343085916703</v>
      </c>
      <c r="E134" s="22">
        <v>2.4560084807482927E-3</v>
      </c>
      <c r="F134" s="22">
        <v>0</v>
      </c>
      <c r="G134" s="22">
        <v>1.3470508492706673E-4</v>
      </c>
      <c r="H134" s="22">
        <v>0</v>
      </c>
      <c r="I134" s="22">
        <v>1.4788096369527144E-2</v>
      </c>
      <c r="J134" s="22">
        <v>19.822579185811911</v>
      </c>
      <c r="K134" s="22">
        <v>0.96216468642844899</v>
      </c>
      <c r="L134" s="22">
        <v>0</v>
      </c>
      <c r="M134" s="22">
        <v>0</v>
      </c>
      <c r="N134" s="22">
        <v>0.21652510936448383</v>
      </c>
      <c r="O134" s="22">
        <v>3778.7884925791518</v>
      </c>
      <c r="P134" s="22">
        <v>0</v>
      </c>
      <c r="Q134" s="22">
        <v>0.17851722305395826</v>
      </c>
      <c r="R134" s="22">
        <v>113185.37181910923</v>
      </c>
      <c r="S134" s="22">
        <v>131515.51895716271</v>
      </c>
      <c r="T134" s="22">
        <v>0</v>
      </c>
      <c r="U134" s="22">
        <v>3440.1875839480999</v>
      </c>
      <c r="V134" s="22">
        <v>441.02611757273746</v>
      </c>
      <c r="W134" s="22">
        <v>9.1526601717087548E-4</v>
      </c>
      <c r="X134" s="22">
        <v>3.3987373231255602</v>
      </c>
      <c r="Y134" s="22">
        <v>110712.25282567686</v>
      </c>
      <c r="Z134" s="22">
        <v>3.7231975541801333E-2</v>
      </c>
      <c r="AA134" s="22">
        <v>0</v>
      </c>
      <c r="AB134" s="22">
        <v>3.0510315161495769E-5</v>
      </c>
      <c r="AC134" s="22">
        <v>2.1993979153904737E-5</v>
      </c>
      <c r="AD134" s="22">
        <v>0</v>
      </c>
      <c r="AE134" s="22">
        <v>4.2353994849403786E-3</v>
      </c>
      <c r="AF134" s="22">
        <v>0</v>
      </c>
      <c r="AG134" s="22">
        <v>1.1663220164274318E-2</v>
      </c>
      <c r="AH134" s="22">
        <v>0</v>
      </c>
      <c r="AI134" s="22">
        <v>28593.118246602338</v>
      </c>
      <c r="AJ134" s="22">
        <v>7.9451744108277649E-5</v>
      </c>
      <c r="AK134" s="22">
        <v>0.78310185960337475</v>
      </c>
      <c r="AL134" s="22">
        <v>1.1751036651408415</v>
      </c>
      <c r="AM134" s="22">
        <v>3.5773906277320679E-3</v>
      </c>
      <c r="AN134" s="22">
        <v>205.7397049310961</v>
      </c>
      <c r="AO134" s="22">
        <v>1.9667410903258096</v>
      </c>
      <c r="AP134" s="22">
        <v>1.6836350179143682E-2</v>
      </c>
      <c r="AQ134" s="22">
        <v>6.7171372425430323E-5</v>
      </c>
      <c r="AR134" s="22">
        <v>3.0585264830528875E-4</v>
      </c>
      <c r="AS134" s="22">
        <v>6.2983555063263882E-3</v>
      </c>
      <c r="AT134" s="22">
        <v>116.25826807262337</v>
      </c>
      <c r="AU134" s="22">
        <v>517.68481797668437</v>
      </c>
      <c r="AV134" s="22">
        <v>5688.815494373348</v>
      </c>
      <c r="AW134" s="22">
        <v>9.5297918533492355E-5</v>
      </c>
      <c r="AX134" s="22">
        <v>7.0085853444340823E-3</v>
      </c>
      <c r="AY134" s="22">
        <v>2.7306712503695767E-3</v>
      </c>
      <c r="AZ134" s="22">
        <v>28920.123906506818</v>
      </c>
      <c r="BA134" s="22">
        <v>3.5203861346377767</v>
      </c>
      <c r="BB134" s="22">
        <v>1.1960694178508417E-3</v>
      </c>
      <c r="BC134" s="22">
        <v>6907.80176391858</v>
      </c>
      <c r="BD134" s="22">
        <v>434152.92289058038</v>
      </c>
    </row>
    <row r="135" spans="1:65" x14ac:dyDescent="0.3">
      <c r="A135" s="23" t="s">
        <v>11</v>
      </c>
      <c r="B135" s="22">
        <v>0</v>
      </c>
      <c r="C135" s="22">
        <v>0</v>
      </c>
      <c r="D135" s="22">
        <v>0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296.05921399693869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7.8870630488701382E-2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0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0</v>
      </c>
      <c r="BD135" s="22">
        <v>296.13808462742742</v>
      </c>
    </row>
    <row r="136" spans="1:65" x14ac:dyDescent="0.3">
      <c r="A136" s="23" t="s">
        <v>12</v>
      </c>
      <c r="B136" s="22">
        <v>1598.8817287226468</v>
      </c>
      <c r="C136" s="22">
        <v>23947.265083653088</v>
      </c>
      <c r="D136" s="22">
        <v>4691.355447031011</v>
      </c>
      <c r="E136" s="22">
        <v>15.503499510627112</v>
      </c>
      <c r="F136" s="22">
        <v>0</v>
      </c>
      <c r="G136" s="22">
        <v>12033.79634435735</v>
      </c>
      <c r="H136" s="22">
        <v>1.170357607854114E-3</v>
      </c>
      <c r="I136" s="22">
        <v>274.85600912401082</v>
      </c>
      <c r="J136" s="22">
        <v>137025.3311733912</v>
      </c>
      <c r="K136" s="22">
        <v>106.3295691118681</v>
      </c>
      <c r="L136" s="22">
        <v>5259.9533332838555</v>
      </c>
      <c r="M136" s="22">
        <v>4036.0537557028319</v>
      </c>
      <c r="N136" s="22">
        <v>0</v>
      </c>
      <c r="O136" s="22">
        <v>30058.600347897795</v>
      </c>
      <c r="P136" s="22">
        <v>3431.5160899868542</v>
      </c>
      <c r="Q136" s="22">
        <v>1224.8941351351216</v>
      </c>
      <c r="R136" s="22">
        <v>612247.30639048724</v>
      </c>
      <c r="S136" s="22">
        <v>1270049.6800836953</v>
      </c>
      <c r="T136" s="22">
        <v>830.02119745878406</v>
      </c>
      <c r="U136" s="22">
        <v>227763.01267169847</v>
      </c>
      <c r="V136" s="22">
        <v>1797.8910397236893</v>
      </c>
      <c r="W136" s="22">
        <v>9.5671482780315439E-2</v>
      </c>
      <c r="X136" s="22">
        <v>16622.779806914037</v>
      </c>
      <c r="Y136" s="22">
        <v>437377.07828668447</v>
      </c>
      <c r="Z136" s="22">
        <v>604146.09152952523</v>
      </c>
      <c r="AA136" s="22">
        <v>0</v>
      </c>
      <c r="AB136" s="22">
        <v>302.54786472958193</v>
      </c>
      <c r="AC136" s="22">
        <v>225.20972813642652</v>
      </c>
      <c r="AD136" s="22">
        <v>892.85380923094328</v>
      </c>
      <c r="AE136" s="22">
        <v>22.317361952533233</v>
      </c>
      <c r="AF136" s="22">
        <v>125999.57404520242</v>
      </c>
      <c r="AG136" s="22">
        <v>140.02659820699759</v>
      </c>
      <c r="AH136" s="22">
        <v>0</v>
      </c>
      <c r="AI136" s="22">
        <v>75444.769448631181</v>
      </c>
      <c r="AJ136" s="22">
        <v>0.26066383130520493</v>
      </c>
      <c r="AK136" s="22">
        <v>61.180718962457718</v>
      </c>
      <c r="AL136" s="22">
        <v>7572.9370195766533</v>
      </c>
      <c r="AM136" s="22">
        <v>0.38218404075909868</v>
      </c>
      <c r="AN136" s="22">
        <v>1170672.506676387</v>
      </c>
      <c r="AO136" s="22">
        <v>29396.327635114889</v>
      </c>
      <c r="AP136" s="22">
        <v>380.44414245315573</v>
      </c>
      <c r="AQ136" s="22">
        <v>59310.295738996225</v>
      </c>
      <c r="AR136" s="22">
        <v>5392.5498820700823</v>
      </c>
      <c r="AS136" s="22">
        <v>11330.175382601488</v>
      </c>
      <c r="AT136" s="22">
        <v>977632.58872119291</v>
      </c>
      <c r="AU136" s="22">
        <v>11144.632961327679</v>
      </c>
      <c r="AV136" s="22">
        <v>2909.2027132053213</v>
      </c>
      <c r="AW136" s="22">
        <v>1914.4654626938411</v>
      </c>
      <c r="AX136" s="22">
        <v>358.96995809049156</v>
      </c>
      <c r="AY136" s="22">
        <v>135662.59133879977</v>
      </c>
      <c r="AZ136" s="22">
        <v>66030.246316345118</v>
      </c>
      <c r="BA136" s="22">
        <v>51130.977199260167</v>
      </c>
      <c r="BB136" s="22">
        <v>0.19686701921773311</v>
      </c>
      <c r="BC136" s="22">
        <v>81369.113487021474</v>
      </c>
      <c r="BD136" s="22">
        <v>6209835.638290015</v>
      </c>
    </row>
    <row r="137" spans="1:65" x14ac:dyDescent="0.3">
      <c r="A137" s="23" t="s">
        <v>13</v>
      </c>
      <c r="B137" s="22">
        <v>6448.080561674883</v>
      </c>
      <c r="C137" s="22">
        <v>11784.349989685292</v>
      </c>
      <c r="D137" s="22">
        <v>233.87700364227967</v>
      </c>
      <c r="E137" s="22">
        <v>475.2073202920493</v>
      </c>
      <c r="F137" s="22">
        <v>0</v>
      </c>
      <c r="G137" s="22">
        <v>17.81219480234115</v>
      </c>
      <c r="H137" s="22">
        <v>1.3405648825260578E-2</v>
      </c>
      <c r="I137" s="22">
        <v>1359.423992259007</v>
      </c>
      <c r="J137" s="22">
        <v>447260.99910457089</v>
      </c>
      <c r="K137" s="22">
        <v>33335.800614957014</v>
      </c>
      <c r="L137" s="22">
        <v>1.5683320449528908</v>
      </c>
      <c r="M137" s="22">
        <v>0</v>
      </c>
      <c r="N137" s="22">
        <v>22040.220577455715</v>
      </c>
      <c r="O137" s="22">
        <v>0</v>
      </c>
      <c r="P137" s="22">
        <v>3743.6392859540902</v>
      </c>
      <c r="Q137" s="22">
        <v>2767.4949869804577</v>
      </c>
      <c r="R137" s="22">
        <v>5651.0134618315633</v>
      </c>
      <c r="S137" s="22">
        <v>207686.20200322027</v>
      </c>
      <c r="T137" s="22">
        <v>236.24567673561245</v>
      </c>
      <c r="U137" s="22">
        <v>2934.1733720791758</v>
      </c>
      <c r="V137" s="22">
        <v>1538.0973060847909</v>
      </c>
      <c r="W137" s="22">
        <v>31.801151008044492</v>
      </c>
      <c r="X137" s="22">
        <v>123.5761832255008</v>
      </c>
      <c r="Y137" s="22">
        <v>12873.918046440089</v>
      </c>
      <c r="Z137" s="22">
        <v>7933.8929316808972</v>
      </c>
      <c r="AA137" s="22">
        <v>0</v>
      </c>
      <c r="AB137" s="22">
        <v>169.9788727566098</v>
      </c>
      <c r="AC137" s="22">
        <v>352.03595610123654</v>
      </c>
      <c r="AD137" s="22">
        <v>0.59584049029879338</v>
      </c>
      <c r="AE137" s="22">
        <v>329.17538279788488</v>
      </c>
      <c r="AF137" s="22">
        <v>5.6510551621666361</v>
      </c>
      <c r="AG137" s="22">
        <v>545.04997329524053</v>
      </c>
      <c r="AH137" s="22">
        <v>0</v>
      </c>
      <c r="AI137" s="22">
        <v>30921.209829130043</v>
      </c>
      <c r="AJ137" s="22">
        <v>367.9590086736178</v>
      </c>
      <c r="AK137" s="22">
        <v>1197.8641843122718</v>
      </c>
      <c r="AL137" s="22">
        <v>465.11672561672032</v>
      </c>
      <c r="AM137" s="22">
        <v>699.73871993325247</v>
      </c>
      <c r="AN137" s="22">
        <v>19094.959692021544</v>
      </c>
      <c r="AO137" s="22">
        <v>221.03766935793146</v>
      </c>
      <c r="AP137" s="22">
        <v>3681.0113049667052</v>
      </c>
      <c r="AQ137" s="22">
        <v>2.7755636273431938</v>
      </c>
      <c r="AR137" s="22">
        <v>46.840204598576179</v>
      </c>
      <c r="AS137" s="22">
        <v>729.11480891119425</v>
      </c>
      <c r="AT137" s="22">
        <v>112.37413855827661</v>
      </c>
      <c r="AU137" s="22">
        <v>4.2964481709384632</v>
      </c>
      <c r="AV137" s="22">
        <v>12063.175272639615</v>
      </c>
      <c r="AW137" s="22">
        <v>10004.315180521206</v>
      </c>
      <c r="AX137" s="22">
        <v>4035.2170867782652</v>
      </c>
      <c r="AY137" s="22">
        <v>745.583831493567</v>
      </c>
      <c r="AZ137" s="22">
        <v>17545.405825464066</v>
      </c>
      <c r="BA137" s="22">
        <v>88842.08943655387</v>
      </c>
      <c r="BB137" s="22">
        <v>41.080002636950304</v>
      </c>
      <c r="BC137" s="22">
        <v>84884.370100809479</v>
      </c>
      <c r="BD137" s="22">
        <v>1045585.4296176529</v>
      </c>
    </row>
    <row r="138" spans="1:65" x14ac:dyDescent="0.3">
      <c r="A138" s="23" t="s">
        <v>14</v>
      </c>
      <c r="B138" s="22">
        <v>1.8496387601947106E-2</v>
      </c>
      <c r="C138" s="22">
        <v>755.7133084332113</v>
      </c>
      <c r="D138" s="22">
        <v>1.1608157620553272E-3</v>
      </c>
      <c r="E138" s="22">
        <v>34.563569419765408</v>
      </c>
      <c r="F138" s="22">
        <v>0</v>
      </c>
      <c r="G138" s="22">
        <v>4.5686989457915902E-7</v>
      </c>
      <c r="H138" s="22">
        <v>3.5642443374488737E-5</v>
      </c>
      <c r="I138" s="22">
        <v>2.8166825552034225</v>
      </c>
      <c r="J138" s="22">
        <v>392.62971666559685</v>
      </c>
      <c r="K138" s="22">
        <v>9.4014981416952973E-3</v>
      </c>
      <c r="L138" s="22">
        <v>0</v>
      </c>
      <c r="M138" s="22">
        <v>0</v>
      </c>
      <c r="N138" s="22">
        <v>2.2479408316655115E-4</v>
      </c>
      <c r="O138" s="22">
        <v>26.343465763034708</v>
      </c>
      <c r="P138" s="22">
        <v>0</v>
      </c>
      <c r="Q138" s="22">
        <v>5078.0167212348169</v>
      </c>
      <c r="R138" s="22">
        <v>8.7827131739867476E-2</v>
      </c>
      <c r="S138" s="22">
        <v>11372.259111029738</v>
      </c>
      <c r="T138" s="22">
        <v>1.5176923439216971E-7</v>
      </c>
      <c r="U138" s="22">
        <v>118.07056012129217</v>
      </c>
      <c r="V138" s="22">
        <v>20.023125537324653</v>
      </c>
      <c r="W138" s="22">
        <v>1.3356473940453169E-4</v>
      </c>
      <c r="X138" s="22">
        <v>1.219457027443811E-5</v>
      </c>
      <c r="Y138" s="22">
        <v>65.264493745380463</v>
      </c>
      <c r="Z138" s="22">
        <v>301.28215870061155</v>
      </c>
      <c r="AA138" s="22">
        <v>0</v>
      </c>
      <c r="AB138" s="22">
        <v>3309.2375254155536</v>
      </c>
      <c r="AC138" s="22">
        <v>220.77608726746428</v>
      </c>
      <c r="AD138" s="22">
        <v>8.9141522637391216E-5</v>
      </c>
      <c r="AE138" s="22">
        <v>7.9307022767039186</v>
      </c>
      <c r="AF138" s="22">
        <v>5.150328755392378</v>
      </c>
      <c r="AG138" s="22">
        <v>0.2027992021145254</v>
      </c>
      <c r="AH138" s="22">
        <v>0</v>
      </c>
      <c r="AI138" s="22">
        <v>393.23626881689302</v>
      </c>
      <c r="AJ138" s="22">
        <v>3.3137779744531838E-4</v>
      </c>
      <c r="AK138" s="22">
        <v>5.434532362750181E-7</v>
      </c>
      <c r="AL138" s="22">
        <v>8.9840998909008207E-2</v>
      </c>
      <c r="AM138" s="22">
        <v>7.7312540733917307E-4</v>
      </c>
      <c r="AN138" s="22">
        <v>2.1794403020443183E-3</v>
      </c>
      <c r="AO138" s="22">
        <v>2.0214297934518781E-4</v>
      </c>
      <c r="AP138" s="22">
        <v>1.9989967824903542E-2</v>
      </c>
      <c r="AQ138" s="22">
        <v>0</v>
      </c>
      <c r="AR138" s="22">
        <v>7424.7606673013761</v>
      </c>
      <c r="AS138" s="22">
        <v>5.0423549587389621E-4</v>
      </c>
      <c r="AT138" s="22">
        <v>325.03034514206399</v>
      </c>
      <c r="AU138" s="22">
        <v>2.6891368186483778E-4</v>
      </c>
      <c r="AV138" s="22">
        <v>1.6081971288144932E-2</v>
      </c>
      <c r="AW138" s="22">
        <v>1670.4840066734366</v>
      </c>
      <c r="AX138" s="22">
        <v>7.8413560676221389E-5</v>
      </c>
      <c r="AY138" s="22">
        <v>0</v>
      </c>
      <c r="AZ138" s="22">
        <v>2.6368036212893801E-2</v>
      </c>
      <c r="BA138" s="22">
        <v>63.902009535711215</v>
      </c>
      <c r="BB138" s="22">
        <v>286.68081545961513</v>
      </c>
      <c r="BC138" s="22">
        <v>7411.9809339286139</v>
      </c>
      <c r="BD138" s="22">
        <v>39286.629403927065</v>
      </c>
    </row>
    <row r="139" spans="1:65" x14ac:dyDescent="0.3">
      <c r="A139" s="23" t="s">
        <v>15</v>
      </c>
      <c r="B139" s="22">
        <v>854.87181046039234</v>
      </c>
      <c r="C139" s="22">
        <v>714.96730641279032</v>
      </c>
      <c r="D139" s="22">
        <v>120.0652214469736</v>
      </c>
      <c r="E139" s="22">
        <v>515.7162474659516</v>
      </c>
      <c r="F139" s="22">
        <v>0</v>
      </c>
      <c r="G139" s="22">
        <v>2.7605942039813768E-2</v>
      </c>
      <c r="H139" s="22">
        <v>0.10607775450598252</v>
      </c>
      <c r="I139" s="22">
        <v>7725.6917350873455</v>
      </c>
      <c r="J139" s="22">
        <v>6985.0935741197572</v>
      </c>
      <c r="K139" s="22">
        <v>207.58825916365635</v>
      </c>
      <c r="L139" s="22">
        <v>1362.0092514835328</v>
      </c>
      <c r="M139" s="22">
        <v>0</v>
      </c>
      <c r="N139" s="22">
        <v>0.31238481135752239</v>
      </c>
      <c r="O139" s="22">
        <v>115.22071299048167</v>
      </c>
      <c r="P139" s="22">
        <v>13634.198959922787</v>
      </c>
      <c r="Q139" s="22">
        <v>0</v>
      </c>
      <c r="R139" s="22">
        <v>3765.0265632979026</v>
      </c>
      <c r="S139" s="22">
        <v>4549.5068712105767</v>
      </c>
      <c r="T139" s="22">
        <v>1.6544466935264035</v>
      </c>
      <c r="U139" s="22">
        <v>13.097487821530869</v>
      </c>
      <c r="V139" s="22">
        <v>613.73031523656141</v>
      </c>
      <c r="W139" s="22">
        <v>6.2617833527711122</v>
      </c>
      <c r="X139" s="22">
        <v>4.6320665700465891E-2</v>
      </c>
      <c r="Y139" s="22">
        <v>366.90755733080334</v>
      </c>
      <c r="Z139" s="22">
        <v>422.12308812471042</v>
      </c>
      <c r="AA139" s="22">
        <v>0</v>
      </c>
      <c r="AB139" s="22">
        <v>392.80494581329287</v>
      </c>
      <c r="AC139" s="22">
        <v>640.98312676749083</v>
      </c>
      <c r="AD139" s="22">
        <v>0.26529978473324312</v>
      </c>
      <c r="AE139" s="22">
        <v>12.628013124628517</v>
      </c>
      <c r="AF139" s="22">
        <v>0</v>
      </c>
      <c r="AG139" s="22">
        <v>2474.24882069252</v>
      </c>
      <c r="AH139" s="22">
        <v>0</v>
      </c>
      <c r="AI139" s="22">
        <v>374.73309720959674</v>
      </c>
      <c r="AJ139" s="22">
        <v>58.109278598168018</v>
      </c>
      <c r="AK139" s="22">
        <v>132.37878973721226</v>
      </c>
      <c r="AL139" s="22">
        <v>273.7737011236664</v>
      </c>
      <c r="AM139" s="22">
        <v>124.41346078551517</v>
      </c>
      <c r="AN139" s="22">
        <v>1692.7973193956882</v>
      </c>
      <c r="AO139" s="22">
        <v>0.27596634653979463</v>
      </c>
      <c r="AP139" s="22">
        <v>921.68233669519293</v>
      </c>
      <c r="AQ139" s="22">
        <v>31.912282202781952</v>
      </c>
      <c r="AR139" s="22">
        <v>33143.319488569199</v>
      </c>
      <c r="AS139" s="22">
        <v>3121.562121374986</v>
      </c>
      <c r="AT139" s="22">
        <v>62.487543227991708</v>
      </c>
      <c r="AU139" s="22">
        <v>1.484178087274377E-3</v>
      </c>
      <c r="AV139" s="22">
        <v>212.67153452138808</v>
      </c>
      <c r="AW139" s="22">
        <v>264.07703458448884</v>
      </c>
      <c r="AX139" s="22">
        <v>129.34216911057365</v>
      </c>
      <c r="AY139" s="22">
        <v>1016.7261606816736</v>
      </c>
      <c r="AZ139" s="22">
        <v>247.92989381646004</v>
      </c>
      <c r="BA139" s="22">
        <v>13223.919400806166</v>
      </c>
      <c r="BB139" s="22">
        <v>0.27240195186851812</v>
      </c>
      <c r="BC139" s="22">
        <v>44564.379238658199</v>
      </c>
      <c r="BD139" s="22">
        <v>145091.91849055377</v>
      </c>
    </row>
    <row r="140" spans="1:65" x14ac:dyDescent="0.3">
      <c r="A140" s="23" t="s">
        <v>16</v>
      </c>
      <c r="B140" s="22">
        <v>3382.2701187810071</v>
      </c>
      <c r="C140" s="22">
        <v>4175.3134001016861</v>
      </c>
      <c r="D140" s="22">
        <v>99812.60111621012</v>
      </c>
      <c r="E140" s="22">
        <v>23039.366866178629</v>
      </c>
      <c r="F140" s="22">
        <v>1602.9667580142891</v>
      </c>
      <c r="G140" s="22">
        <v>528.65712581769412</v>
      </c>
      <c r="H140" s="22">
        <v>1.9105407235980192</v>
      </c>
      <c r="I140" s="22">
        <v>140512.62983826708</v>
      </c>
      <c r="J140" s="22">
        <v>4658848.5659319563</v>
      </c>
      <c r="K140" s="22">
        <v>117973.61223663938</v>
      </c>
      <c r="L140" s="22">
        <v>37858.257664978009</v>
      </c>
      <c r="M140" s="22">
        <v>64.210113083791882</v>
      </c>
      <c r="N140" s="22">
        <v>11464.975067055484</v>
      </c>
      <c r="O140" s="22">
        <v>44620.813004243857</v>
      </c>
      <c r="P140" s="22">
        <v>910.16359396392579</v>
      </c>
      <c r="Q140" s="22">
        <v>21408.150551053935</v>
      </c>
      <c r="R140" s="22">
        <v>0</v>
      </c>
      <c r="S140" s="22">
        <v>51393.415100418963</v>
      </c>
      <c r="T140" s="22">
        <v>3682.6356005066896</v>
      </c>
      <c r="U140" s="22">
        <v>34394.129253398183</v>
      </c>
      <c r="V140" s="22">
        <v>221867.17559219419</v>
      </c>
      <c r="W140" s="22">
        <v>4583.3640002061729</v>
      </c>
      <c r="X140" s="22">
        <v>8676.1503090654387</v>
      </c>
      <c r="Y140" s="22">
        <v>687130.92957010574</v>
      </c>
      <c r="Z140" s="22">
        <v>167481.38387617312</v>
      </c>
      <c r="AA140" s="22">
        <v>0</v>
      </c>
      <c r="AB140" s="22">
        <v>245.107524756077</v>
      </c>
      <c r="AC140" s="22">
        <v>236.34675683287841</v>
      </c>
      <c r="AD140" s="22">
        <v>28067.079091275482</v>
      </c>
      <c r="AE140" s="22">
        <v>618.19041202526444</v>
      </c>
      <c r="AF140" s="22">
        <v>5316.7129871290817</v>
      </c>
      <c r="AG140" s="22">
        <v>4736.8840473745522</v>
      </c>
      <c r="AH140" s="22">
        <v>0</v>
      </c>
      <c r="AI140" s="22">
        <v>1211940.9513441289</v>
      </c>
      <c r="AJ140" s="22">
        <v>220.30067176513455</v>
      </c>
      <c r="AK140" s="22">
        <v>21.208174395051383</v>
      </c>
      <c r="AL140" s="22">
        <v>13107.160610011686</v>
      </c>
      <c r="AM140" s="22">
        <v>4145.0667832647441</v>
      </c>
      <c r="AN140" s="22">
        <v>61034.743455625896</v>
      </c>
      <c r="AO140" s="22">
        <v>29984.512112745149</v>
      </c>
      <c r="AP140" s="22">
        <v>294861.64745563123</v>
      </c>
      <c r="AQ140" s="22">
        <v>28992.174080111545</v>
      </c>
      <c r="AR140" s="22">
        <v>1096862.9339656031</v>
      </c>
      <c r="AS140" s="22">
        <v>230752.28885488323</v>
      </c>
      <c r="AT140" s="22">
        <v>3340.308154293376</v>
      </c>
      <c r="AU140" s="22">
        <v>1026.06298584148</v>
      </c>
      <c r="AV140" s="22">
        <v>57802.541941962641</v>
      </c>
      <c r="AW140" s="22">
        <v>213829.88312359282</v>
      </c>
      <c r="AX140" s="22">
        <v>3079.6707553110414</v>
      </c>
      <c r="AY140" s="22">
        <v>146368.01193285087</v>
      </c>
      <c r="AZ140" s="22">
        <v>290476.75010085717</v>
      </c>
      <c r="BA140" s="22">
        <v>551467.03071553446</v>
      </c>
      <c r="BB140" s="22">
        <v>869.10629227301615</v>
      </c>
      <c r="BC140" s="22">
        <v>2908697.8963392721</v>
      </c>
      <c r="BD140" s="22">
        <v>13533514.217898488</v>
      </c>
    </row>
    <row r="141" spans="1:65" x14ac:dyDescent="0.3">
      <c r="A141" s="23" t="s">
        <v>17</v>
      </c>
      <c r="B141" s="22">
        <v>764003.2674549456</v>
      </c>
      <c r="C141" s="22">
        <v>901278.89933873259</v>
      </c>
      <c r="D141" s="22">
        <v>516369.40974506148</v>
      </c>
      <c r="E141" s="22">
        <v>63135.710667186817</v>
      </c>
      <c r="F141" s="22">
        <v>8.14158906898985</v>
      </c>
      <c r="G141" s="22">
        <v>64824.354172742263</v>
      </c>
      <c r="H141" s="22">
        <v>0.39865722332955428</v>
      </c>
      <c r="I141" s="22">
        <v>50279.231287278642</v>
      </c>
      <c r="J141" s="22">
        <v>5417866.1191585902</v>
      </c>
      <c r="K141" s="22">
        <v>326595.60236862733</v>
      </c>
      <c r="L141" s="22">
        <v>104483.44256220228</v>
      </c>
      <c r="M141" s="22">
        <v>323681.34338167968</v>
      </c>
      <c r="N141" s="22">
        <v>768872.27281105448</v>
      </c>
      <c r="O141" s="22">
        <v>479920.0671557298</v>
      </c>
      <c r="P141" s="22">
        <v>140687.28848316148</v>
      </c>
      <c r="Q141" s="22">
        <v>58880.404354223894</v>
      </c>
      <c r="R141" s="22">
        <v>7393674.26999918</v>
      </c>
      <c r="S141" s="22">
        <v>0</v>
      </c>
      <c r="T141" s="22">
        <v>324302.23267814564</v>
      </c>
      <c r="U141" s="22">
        <v>1328967.404152415</v>
      </c>
      <c r="V141" s="22">
        <v>414347.07214905845</v>
      </c>
      <c r="W141" s="22">
        <v>23870.626331706651</v>
      </c>
      <c r="X141" s="22">
        <v>149052.15458864154</v>
      </c>
      <c r="Y141" s="22">
        <v>4040311.6800739802</v>
      </c>
      <c r="Z141" s="22">
        <v>3935071.7444570214</v>
      </c>
      <c r="AA141" s="22">
        <v>1060.7939036984787</v>
      </c>
      <c r="AB141" s="22">
        <v>11090.255189836362</v>
      </c>
      <c r="AC141" s="22">
        <v>17799.699786385212</v>
      </c>
      <c r="AD141" s="22">
        <v>140760.46026709198</v>
      </c>
      <c r="AE141" s="22">
        <v>306141.94798984571</v>
      </c>
      <c r="AF141" s="22">
        <v>194717.04860824317</v>
      </c>
      <c r="AG141" s="22">
        <v>180086.30132678684</v>
      </c>
      <c r="AH141" s="22">
        <v>956.76397725649088</v>
      </c>
      <c r="AI141" s="22">
        <v>2735233.7411963954</v>
      </c>
      <c r="AJ141" s="22">
        <v>20425.957108001257</v>
      </c>
      <c r="AK141" s="22">
        <v>5913.7678966006388</v>
      </c>
      <c r="AL141" s="22">
        <v>766513.66985517705</v>
      </c>
      <c r="AM141" s="22">
        <v>327641.70933886128</v>
      </c>
      <c r="AN141" s="22">
        <v>7189733.6790337907</v>
      </c>
      <c r="AO141" s="22">
        <v>294609.58182695362</v>
      </c>
      <c r="AP141" s="22">
        <v>113115.82048658666</v>
      </c>
      <c r="AQ141" s="22">
        <v>690875.52108929574</v>
      </c>
      <c r="AR141" s="22">
        <v>324066.10577326972</v>
      </c>
      <c r="AS141" s="22">
        <v>72182.921215566545</v>
      </c>
      <c r="AT141" s="22">
        <v>193480.8666232187</v>
      </c>
      <c r="AU141" s="22">
        <v>110854.2173148063</v>
      </c>
      <c r="AV141" s="22">
        <v>1150334.2376857467</v>
      </c>
      <c r="AW141" s="22">
        <v>357789.61210491718</v>
      </c>
      <c r="AX141" s="22">
        <v>439449.11084751942</v>
      </c>
      <c r="AY141" s="22">
        <v>633432.22292026272</v>
      </c>
      <c r="AZ141" s="22">
        <v>7202173.7021318683</v>
      </c>
      <c r="BA141" s="22">
        <v>5611820.9577936335</v>
      </c>
      <c r="BB141" s="22">
        <v>8356.119612699682</v>
      </c>
      <c r="BC141" s="22">
        <v>5926808.7303096363</v>
      </c>
      <c r="BD141" s="22">
        <v>62617908.6608316</v>
      </c>
    </row>
    <row r="142" spans="1:65" x14ac:dyDescent="0.3">
      <c r="A142" s="23" t="s">
        <v>18</v>
      </c>
      <c r="B142" s="22">
        <v>2.8914750728207014E-3</v>
      </c>
      <c r="C142" s="22">
        <v>3.4931598832308335E-2</v>
      </c>
      <c r="D142" s="22">
        <v>7429.8242710303575</v>
      </c>
      <c r="E142" s="22">
        <v>3.7691639285446943E-2</v>
      </c>
      <c r="F142" s="22">
        <v>0</v>
      </c>
      <c r="G142" s="22">
        <v>295855.95018707943</v>
      </c>
      <c r="H142" s="22">
        <v>0</v>
      </c>
      <c r="I142" s="22">
        <v>0.55564342890793628</v>
      </c>
      <c r="J142" s="22">
        <v>22.537850279089962</v>
      </c>
      <c r="K142" s="22">
        <v>6.4187921138136152E-3</v>
      </c>
      <c r="L142" s="22">
        <v>2384.5617447928175</v>
      </c>
      <c r="M142" s="22">
        <v>268577.6055118033</v>
      </c>
      <c r="N142" s="22">
        <v>189.75527809941201</v>
      </c>
      <c r="O142" s="22">
        <v>7685.6998828698961</v>
      </c>
      <c r="P142" s="22">
        <v>0</v>
      </c>
      <c r="Q142" s="22">
        <v>549.2579243454087</v>
      </c>
      <c r="R142" s="22">
        <v>1072.7190486514573</v>
      </c>
      <c r="S142" s="22">
        <v>101102.07359598715</v>
      </c>
      <c r="T142" s="22">
        <v>0</v>
      </c>
      <c r="U142" s="22">
        <v>84423.444583888195</v>
      </c>
      <c r="V142" s="22">
        <v>327.21782683975283</v>
      </c>
      <c r="W142" s="22">
        <v>0</v>
      </c>
      <c r="X142" s="22">
        <v>0</v>
      </c>
      <c r="Y142" s="22">
        <v>5550.5923169081352</v>
      </c>
      <c r="Z142" s="22">
        <v>6.7161576366541631E-2</v>
      </c>
      <c r="AA142" s="22">
        <v>0</v>
      </c>
      <c r="AB142" s="22">
        <v>0</v>
      </c>
      <c r="AC142" s="22">
        <v>0</v>
      </c>
      <c r="AD142" s="22">
        <v>0</v>
      </c>
      <c r="AE142" s="22">
        <v>1.6296474282930604E-3</v>
      </c>
      <c r="AF142" s="22">
        <v>35242.984349711791</v>
      </c>
      <c r="AG142" s="22">
        <v>0.37045593338224753</v>
      </c>
      <c r="AH142" s="22">
        <v>0</v>
      </c>
      <c r="AI142" s="22">
        <v>22964.842042772401</v>
      </c>
      <c r="AJ142" s="22">
        <v>7.4291182997594199E-4</v>
      </c>
      <c r="AK142" s="22">
        <v>0</v>
      </c>
      <c r="AL142" s="22">
        <v>8.5448422708494013E-4</v>
      </c>
      <c r="AM142" s="22">
        <v>0</v>
      </c>
      <c r="AN142" s="22">
        <v>68574.892472932552</v>
      </c>
      <c r="AO142" s="22">
        <v>3157.4266496660371</v>
      </c>
      <c r="AP142" s="22">
        <v>26967.035325283912</v>
      </c>
      <c r="AQ142" s="22">
        <v>710249.8147663502</v>
      </c>
      <c r="AR142" s="22">
        <v>0</v>
      </c>
      <c r="AS142" s="22">
        <v>9.0620082890500542E-4</v>
      </c>
      <c r="AT142" s="22">
        <v>1073.2661105678699</v>
      </c>
      <c r="AU142" s="22">
        <v>2.287135018183966E-2</v>
      </c>
      <c r="AV142" s="22">
        <v>8886.2737822673662</v>
      </c>
      <c r="AW142" s="22">
        <v>449.00472927997589</v>
      </c>
      <c r="AX142" s="22">
        <v>0</v>
      </c>
      <c r="AY142" s="22">
        <v>0.79243497940211827</v>
      </c>
      <c r="AZ142" s="22">
        <v>14434.039040262678</v>
      </c>
      <c r="BA142" s="22">
        <v>152.07908162551294</v>
      </c>
      <c r="BB142" s="22">
        <v>0</v>
      </c>
      <c r="BC142" s="22">
        <v>16381.720745923805</v>
      </c>
      <c r="BD142" s="22">
        <v>1683706.5137532363</v>
      </c>
    </row>
    <row r="143" spans="1:65" x14ac:dyDescent="0.3">
      <c r="A143" s="23" t="s">
        <v>19</v>
      </c>
      <c r="B143" s="22">
        <v>7.0178198672952261</v>
      </c>
      <c r="C143" s="22">
        <v>1672.6860195292788</v>
      </c>
      <c r="D143" s="22">
        <v>59.465108972372164</v>
      </c>
      <c r="E143" s="22">
        <v>36.832475743158199</v>
      </c>
      <c r="F143" s="22">
        <v>0</v>
      </c>
      <c r="G143" s="22">
        <v>1618.5688422232117</v>
      </c>
      <c r="H143" s="22">
        <v>9.5299713350477291E-4</v>
      </c>
      <c r="I143" s="22">
        <v>209.41993087542127</v>
      </c>
      <c r="J143" s="22">
        <v>16742.984076479752</v>
      </c>
      <c r="K143" s="22">
        <v>814.84824269917647</v>
      </c>
      <c r="L143" s="22">
        <v>25.616090067563889</v>
      </c>
      <c r="M143" s="22">
        <v>0</v>
      </c>
      <c r="N143" s="22">
        <v>723.32330637130951</v>
      </c>
      <c r="O143" s="22">
        <v>86.888152360187547</v>
      </c>
      <c r="P143" s="22">
        <v>1.7199504103260132E-4</v>
      </c>
      <c r="Q143" s="22">
        <v>24.328165969859672</v>
      </c>
      <c r="R143" s="22">
        <v>6214.0654765322342</v>
      </c>
      <c r="S143" s="22">
        <v>164580.04146478602</v>
      </c>
      <c r="T143" s="22">
        <v>54.214284725113416</v>
      </c>
      <c r="U143" s="22">
        <v>0</v>
      </c>
      <c r="V143" s="22">
        <v>1233.0351784857178</v>
      </c>
      <c r="W143" s="22">
        <v>0.77812712459441569</v>
      </c>
      <c r="X143" s="22">
        <v>8.4556268184243528</v>
      </c>
      <c r="Y143" s="22">
        <v>609.21181313920783</v>
      </c>
      <c r="Z143" s="22">
        <v>147.27419212673777</v>
      </c>
      <c r="AA143" s="22">
        <v>0</v>
      </c>
      <c r="AB143" s="22">
        <v>3.5980229759746039E-2</v>
      </c>
      <c r="AC143" s="22">
        <v>1.8612694253454437E-2</v>
      </c>
      <c r="AD143" s="22">
        <v>2.3834397282227059E-3</v>
      </c>
      <c r="AE143" s="22">
        <v>483.82943568860736</v>
      </c>
      <c r="AF143" s="22">
        <v>0</v>
      </c>
      <c r="AG143" s="22">
        <v>1363.419219445957</v>
      </c>
      <c r="AH143" s="22">
        <v>0</v>
      </c>
      <c r="AI143" s="22">
        <v>5396.4718311443421</v>
      </c>
      <c r="AJ143" s="22">
        <v>0.23867174454932502</v>
      </c>
      <c r="AK143" s="22">
        <v>12.804499762574853</v>
      </c>
      <c r="AL143" s="22">
        <v>12.798492846994892</v>
      </c>
      <c r="AM143" s="22">
        <v>67.381392216078112</v>
      </c>
      <c r="AN143" s="22">
        <v>14408.570241294023</v>
      </c>
      <c r="AO143" s="22">
        <v>3.6969600457777188</v>
      </c>
      <c r="AP143" s="22">
        <v>326.16497283610096</v>
      </c>
      <c r="AQ143" s="22">
        <v>13610.713807866137</v>
      </c>
      <c r="AR143" s="22">
        <v>741.92755433616094</v>
      </c>
      <c r="AS143" s="22">
        <v>81.813434741936362</v>
      </c>
      <c r="AT143" s="22">
        <v>17483.779074861308</v>
      </c>
      <c r="AU143" s="22">
        <v>959.3770790698062</v>
      </c>
      <c r="AV143" s="22">
        <v>177.26410790207314</v>
      </c>
      <c r="AW143" s="22">
        <v>877.88447796847413</v>
      </c>
      <c r="AX143" s="22">
        <v>241.49822843825936</v>
      </c>
      <c r="AY143" s="22">
        <v>2270.1881505627543</v>
      </c>
      <c r="AZ143" s="22">
        <v>36878.825183431371</v>
      </c>
      <c r="BA143" s="22">
        <v>37410.89564443515</v>
      </c>
      <c r="BB143" s="22">
        <v>1.0023791996815867</v>
      </c>
      <c r="BC143" s="22">
        <v>7711.2714923629519</v>
      </c>
      <c r="BD143" s="22">
        <v>335390.92882845353</v>
      </c>
    </row>
    <row r="144" spans="1:65" x14ac:dyDescent="0.3">
      <c r="A144" s="23" t="s">
        <v>20</v>
      </c>
      <c r="B144" s="22">
        <v>10501.561132201812</v>
      </c>
      <c r="C144" s="22">
        <v>6.5512464496041458</v>
      </c>
      <c r="D144" s="22">
        <v>139453.73523293092</v>
      </c>
      <c r="E144" s="22">
        <v>580.94061104001094</v>
      </c>
      <c r="F144" s="22">
        <v>0</v>
      </c>
      <c r="G144" s="22">
        <v>11939.196977807649</v>
      </c>
      <c r="H144" s="22">
        <v>0.27170059293667653</v>
      </c>
      <c r="I144" s="22">
        <v>26578.373857101302</v>
      </c>
      <c r="J144" s="22">
        <v>1110551.7772493733</v>
      </c>
      <c r="K144" s="22">
        <v>73704.726169903865</v>
      </c>
      <c r="L144" s="22">
        <v>21346.741722969906</v>
      </c>
      <c r="M144" s="22">
        <v>0</v>
      </c>
      <c r="N144" s="22">
        <v>12830.313844187449</v>
      </c>
      <c r="O144" s="22">
        <v>5793.0252350312758</v>
      </c>
      <c r="P144" s="22">
        <v>4.9035986560490248E-2</v>
      </c>
      <c r="Q144" s="22">
        <v>21.979887511022575</v>
      </c>
      <c r="R144" s="22">
        <v>3138.6246714552058</v>
      </c>
      <c r="S144" s="22">
        <v>200478.30649175579</v>
      </c>
      <c r="T144" s="22">
        <v>85456.409666169639</v>
      </c>
      <c r="U144" s="22">
        <v>864.84313814470693</v>
      </c>
      <c r="V144" s="22">
        <v>0</v>
      </c>
      <c r="W144" s="22">
        <v>10941.288508564079</v>
      </c>
      <c r="X144" s="22">
        <v>2553.048517504867</v>
      </c>
      <c r="Y144" s="22">
        <v>117902.29195037414</v>
      </c>
      <c r="Z144" s="22">
        <v>265743.13723638328</v>
      </c>
      <c r="AA144" s="22">
        <v>0</v>
      </c>
      <c r="AB144" s="22">
        <v>5.2332108218945956</v>
      </c>
      <c r="AC144" s="22">
        <v>1.6842757720490205</v>
      </c>
      <c r="AD144" s="22">
        <v>0.6795214430555232</v>
      </c>
      <c r="AE144" s="22">
        <v>6094.2979214415</v>
      </c>
      <c r="AF144" s="22">
        <v>4828.433208180355</v>
      </c>
      <c r="AG144" s="22">
        <v>5088.9347327181231</v>
      </c>
      <c r="AH144" s="22">
        <v>1968.920244045461</v>
      </c>
      <c r="AI144" s="22">
        <v>120541.65984209478</v>
      </c>
      <c r="AJ144" s="22">
        <v>13.924411732243646</v>
      </c>
      <c r="AK144" s="22">
        <v>0.16626050832322836</v>
      </c>
      <c r="AL144" s="22">
        <v>2373.3218898894356</v>
      </c>
      <c r="AM144" s="22">
        <v>1097.6425775137479</v>
      </c>
      <c r="AN144" s="22">
        <v>27.520854702169743</v>
      </c>
      <c r="AO144" s="22">
        <v>0.90320054370125835</v>
      </c>
      <c r="AP144" s="22">
        <v>3420.3855590800608</v>
      </c>
      <c r="AQ144" s="22">
        <v>32989.912982392176</v>
      </c>
      <c r="AR144" s="22">
        <v>34.709226966481523</v>
      </c>
      <c r="AS144" s="22">
        <v>702.43011973388172</v>
      </c>
      <c r="AT144" s="22">
        <v>2.3392432029562387</v>
      </c>
      <c r="AU144" s="22">
        <v>62113.093347522408</v>
      </c>
      <c r="AV144" s="22">
        <v>56903.210217930937</v>
      </c>
      <c r="AW144" s="22">
        <v>18.187229571727784</v>
      </c>
      <c r="AX144" s="22">
        <v>834.9388420625653</v>
      </c>
      <c r="AY144" s="22">
        <v>1624.1706606473854</v>
      </c>
      <c r="AZ144" s="22">
        <v>836143.86228291143</v>
      </c>
      <c r="BA144" s="22">
        <v>1826317.042213727</v>
      </c>
      <c r="BB144" s="22">
        <v>1151.8687568446421</v>
      </c>
      <c r="BC144" s="22">
        <v>393635.53078349534</v>
      </c>
      <c r="BD144" s="22">
        <v>5458322.1977009336</v>
      </c>
    </row>
    <row r="145" spans="1:56" x14ac:dyDescent="0.3">
      <c r="A145" s="23" t="s">
        <v>21</v>
      </c>
      <c r="B145" s="22">
        <v>41022.359776175676</v>
      </c>
      <c r="C145" s="22">
        <v>3.6367519349123236E-5</v>
      </c>
      <c r="D145" s="22">
        <v>1.6822090042704826E-4</v>
      </c>
      <c r="E145" s="22">
        <v>9.5337972330065378E-3</v>
      </c>
      <c r="F145" s="22">
        <v>0</v>
      </c>
      <c r="G145" s="22">
        <v>0</v>
      </c>
      <c r="H145" s="22">
        <v>0</v>
      </c>
      <c r="I145" s="22">
        <v>0.14054553968699673</v>
      </c>
      <c r="J145" s="22">
        <v>7.2947642606439211E-2</v>
      </c>
      <c r="K145" s="22">
        <v>1.623581877945768E-3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1.1246949269724693</v>
      </c>
      <c r="S145" s="22">
        <v>709.25873552427072</v>
      </c>
      <c r="T145" s="22">
        <v>0</v>
      </c>
      <c r="U145" s="22">
        <v>0</v>
      </c>
      <c r="V145" s="22">
        <v>8.4858227828679082E-4</v>
      </c>
      <c r="W145" s="22">
        <v>0</v>
      </c>
      <c r="X145" s="22">
        <v>0</v>
      </c>
      <c r="Y145" s="22">
        <v>1.8084956474931878E-4</v>
      </c>
      <c r="Z145" s="22">
        <v>5411.2058695511896</v>
      </c>
      <c r="AA145" s="22">
        <v>0</v>
      </c>
      <c r="AB145" s="22">
        <v>0</v>
      </c>
      <c r="AC145" s="22">
        <v>0</v>
      </c>
      <c r="AD145" s="22">
        <v>0</v>
      </c>
      <c r="AE145" s="22">
        <v>4.1220621965984536E-4</v>
      </c>
      <c r="AF145" s="22">
        <v>0</v>
      </c>
      <c r="AG145" s="22">
        <v>9.3703851028686988E-2</v>
      </c>
      <c r="AH145" s="22">
        <v>0</v>
      </c>
      <c r="AI145" s="22">
        <v>696.45284876518372</v>
      </c>
      <c r="AJ145" s="22">
        <v>1.8791357667818863E-4</v>
      </c>
      <c r="AK145" s="22">
        <v>0</v>
      </c>
      <c r="AL145" s="22">
        <v>2.1613491782978932E-4</v>
      </c>
      <c r="AM145" s="22">
        <v>0</v>
      </c>
      <c r="AN145" s="22">
        <v>0</v>
      </c>
      <c r="AO145" s="22">
        <v>0</v>
      </c>
      <c r="AP145" s="22">
        <v>4.7793146981417716E-3</v>
      </c>
      <c r="AQ145" s="22">
        <v>0</v>
      </c>
      <c r="AR145" s="22">
        <v>0</v>
      </c>
      <c r="AS145" s="22">
        <v>47730.732452514661</v>
      </c>
      <c r="AT145" s="22">
        <v>4.8772911357933496E-5</v>
      </c>
      <c r="AU145" s="22">
        <v>0</v>
      </c>
      <c r="AV145" s="22">
        <v>3682.9878457169157</v>
      </c>
      <c r="AW145" s="22">
        <v>2.2564165222161748E-4</v>
      </c>
      <c r="AX145" s="22">
        <v>0</v>
      </c>
      <c r="AY145" s="22">
        <v>0</v>
      </c>
      <c r="AZ145" s="22">
        <v>1.514865192453079E-2</v>
      </c>
      <c r="BA145" s="22">
        <v>37.823432655148572</v>
      </c>
      <c r="BB145" s="22">
        <v>0</v>
      </c>
      <c r="BC145" s="22">
        <v>1916.2748750818246</v>
      </c>
      <c r="BD145" s="22">
        <v>101208.56113798043</v>
      </c>
    </row>
    <row r="146" spans="1:56" x14ac:dyDescent="0.3">
      <c r="A146" s="23" t="s">
        <v>22</v>
      </c>
      <c r="B146" s="22">
        <v>1446.5864297350988</v>
      </c>
      <c r="C146" s="22">
        <v>0.52738693809273063</v>
      </c>
      <c r="D146" s="22">
        <v>1.2166271019040105</v>
      </c>
      <c r="E146" s="22">
        <v>144.21710155995322</v>
      </c>
      <c r="F146" s="22">
        <v>0</v>
      </c>
      <c r="G146" s="22">
        <v>0.95366872423840765</v>
      </c>
      <c r="H146" s="22">
        <v>3.2609914175905186E-3</v>
      </c>
      <c r="I146" s="22">
        <v>629.19707918145286</v>
      </c>
      <c r="J146" s="22">
        <v>118663.58425701974</v>
      </c>
      <c r="K146" s="22">
        <v>6809.8034308393999</v>
      </c>
      <c r="L146" s="22">
        <v>0</v>
      </c>
      <c r="M146" s="22">
        <v>0</v>
      </c>
      <c r="N146" s="22">
        <v>1.0128283083180445</v>
      </c>
      <c r="O146" s="22">
        <v>1.5755370648765039</v>
      </c>
      <c r="P146" s="22">
        <v>5.8853729246042153E-4</v>
      </c>
      <c r="Q146" s="22">
        <v>1.4140991111536629</v>
      </c>
      <c r="R146" s="22">
        <v>160.7739584385628</v>
      </c>
      <c r="S146" s="22">
        <v>8597.7498343631869</v>
      </c>
      <c r="T146" s="22">
        <v>1.3885640936765565E-5</v>
      </c>
      <c r="U146" s="22">
        <v>0.4584218887445774</v>
      </c>
      <c r="V146" s="22">
        <v>214.56843481293046</v>
      </c>
      <c r="W146" s="22">
        <v>6.4917254176846786</v>
      </c>
      <c r="X146" s="22">
        <v>0</v>
      </c>
      <c r="Y146" s="22">
        <v>98699.643148796051</v>
      </c>
      <c r="Z146" s="22">
        <v>919.32092036348956</v>
      </c>
      <c r="AA146" s="22">
        <v>0</v>
      </c>
      <c r="AB146" s="22">
        <v>0.25076114730389393</v>
      </c>
      <c r="AC146" s="22">
        <v>0.15570348147544302</v>
      </c>
      <c r="AD146" s="22">
        <v>8.1557186531029599E-3</v>
      </c>
      <c r="AE146" s="22">
        <v>78.635776833021524</v>
      </c>
      <c r="AF146" s="22">
        <v>0</v>
      </c>
      <c r="AG146" s="22">
        <v>413.01558617665103</v>
      </c>
      <c r="AH146" s="22">
        <v>0</v>
      </c>
      <c r="AI146" s="22">
        <v>83.8975806574296</v>
      </c>
      <c r="AJ146" s="22">
        <v>19.040092978872849</v>
      </c>
      <c r="AK146" s="22">
        <v>3.4778769522171467E-2</v>
      </c>
      <c r="AL146" s="22">
        <v>3036.4249568740906</v>
      </c>
      <c r="AM146" s="22">
        <v>25.396400877414088</v>
      </c>
      <c r="AN146" s="22">
        <v>2.7611355231596244</v>
      </c>
      <c r="AO146" s="22">
        <v>0.17424159293863956</v>
      </c>
      <c r="AP146" s="22">
        <v>2342.5229724648184</v>
      </c>
      <c r="AQ146" s="22">
        <v>0.47553089274735694</v>
      </c>
      <c r="AR146" s="22">
        <v>6534.2102547246204</v>
      </c>
      <c r="AS146" s="22">
        <v>107.14356188904907</v>
      </c>
      <c r="AT146" s="22">
        <v>0.13174848755415261</v>
      </c>
      <c r="AU146" s="22">
        <v>0.40667107593329477</v>
      </c>
      <c r="AV146" s="22">
        <v>27.969615961428619</v>
      </c>
      <c r="AW146" s="22">
        <v>1.1571055185395329</v>
      </c>
      <c r="AX146" s="22">
        <v>49.623531961706682</v>
      </c>
      <c r="AY146" s="22">
        <v>9.8313936572009375</v>
      </c>
      <c r="AZ146" s="22">
        <v>976.05384266405372</v>
      </c>
      <c r="BA146" s="22">
        <v>102570.3735210973</v>
      </c>
      <c r="BB146" s="22">
        <v>8.4139454395942366</v>
      </c>
      <c r="BC146" s="22">
        <v>9623.9010740006215</v>
      </c>
      <c r="BD146" s="22">
        <v>362211.10869354487</v>
      </c>
    </row>
    <row r="147" spans="1:56" x14ac:dyDescent="0.3">
      <c r="A147" s="23" t="s">
        <v>23</v>
      </c>
      <c r="B147" s="22">
        <v>15541.780289830862</v>
      </c>
      <c r="C147" s="22">
        <v>59364.946413842466</v>
      </c>
      <c r="D147" s="22">
        <v>22595.793001320573</v>
      </c>
      <c r="E147" s="22">
        <v>64048.122476651253</v>
      </c>
      <c r="F147" s="22">
        <v>0</v>
      </c>
      <c r="G147" s="22">
        <v>36161.511719360919</v>
      </c>
      <c r="H147" s="22">
        <v>0</v>
      </c>
      <c r="I147" s="22">
        <v>3730.644284583193</v>
      </c>
      <c r="J147" s="22">
        <v>289884.18567980628</v>
      </c>
      <c r="K147" s="22">
        <v>15562.987067252987</v>
      </c>
      <c r="L147" s="22">
        <v>116129.87632802248</v>
      </c>
      <c r="M147" s="22">
        <v>69645.565276588604</v>
      </c>
      <c r="N147" s="22">
        <v>24923.290881193261</v>
      </c>
      <c r="O147" s="22">
        <v>4941.2677450242882</v>
      </c>
      <c r="P147" s="22">
        <v>11037.104054939431</v>
      </c>
      <c r="Q147" s="22">
        <v>1818.586951706282</v>
      </c>
      <c r="R147" s="22">
        <v>174081.70153365957</v>
      </c>
      <c r="S147" s="22">
        <v>4921.6946054449882</v>
      </c>
      <c r="T147" s="22">
        <v>20940.67940643847</v>
      </c>
      <c r="U147" s="22">
        <v>68353.682460906741</v>
      </c>
      <c r="V147" s="22">
        <v>48591.053236564425</v>
      </c>
      <c r="W147" s="22">
        <v>1515.4146148977777</v>
      </c>
      <c r="X147" s="22">
        <v>3951.2272110538279</v>
      </c>
      <c r="Y147" s="22">
        <v>0</v>
      </c>
      <c r="Z147" s="22">
        <v>10238.066935582061</v>
      </c>
      <c r="AA147" s="22">
        <v>0</v>
      </c>
      <c r="AB147" s="22">
        <v>285.47209509126685</v>
      </c>
      <c r="AC147" s="22">
        <v>165.34837584905276</v>
      </c>
      <c r="AD147" s="22">
        <v>528.7105838409243</v>
      </c>
      <c r="AE147" s="22">
        <v>711108.07990649575</v>
      </c>
      <c r="AF147" s="22">
        <v>94192.931960494723</v>
      </c>
      <c r="AG147" s="22">
        <v>4128.050838697216</v>
      </c>
      <c r="AH147" s="22">
        <v>481.72915304312266</v>
      </c>
      <c r="AI147" s="22">
        <v>65725.968043574292</v>
      </c>
      <c r="AJ147" s="22">
        <v>2193.5144569396384</v>
      </c>
      <c r="AK147" s="22">
        <v>364.33551007772479</v>
      </c>
      <c r="AL147" s="22">
        <v>5859.8992536684691</v>
      </c>
      <c r="AM147" s="22">
        <v>0</v>
      </c>
      <c r="AN147" s="22">
        <v>142338.64589567212</v>
      </c>
      <c r="AO147" s="22">
        <v>25102.063520449879</v>
      </c>
      <c r="AP147" s="22">
        <v>9175.4929169086663</v>
      </c>
      <c r="AQ147" s="22">
        <v>808914.74673467642</v>
      </c>
      <c r="AR147" s="22">
        <v>114240.73403422868</v>
      </c>
      <c r="AS147" s="22">
        <v>520.92865176212331</v>
      </c>
      <c r="AT147" s="22">
        <v>34338.015423021265</v>
      </c>
      <c r="AU147" s="22">
        <v>13095.909967859361</v>
      </c>
      <c r="AV147" s="22">
        <v>107495.24052352829</v>
      </c>
      <c r="AW147" s="22">
        <v>9621.6958264345521</v>
      </c>
      <c r="AX147" s="22">
        <v>738599.33142776438</v>
      </c>
      <c r="AY147" s="22">
        <v>18735.067708666236</v>
      </c>
      <c r="AZ147" s="22">
        <v>132169.34207810459</v>
      </c>
      <c r="BA147" s="22">
        <v>64578.107196982317</v>
      </c>
      <c r="BB147" s="22">
        <v>0</v>
      </c>
      <c r="BC147" s="22">
        <v>1939496.2205424304</v>
      </c>
      <c r="BD147" s="22">
        <v>6111434.7648009323</v>
      </c>
    </row>
    <row r="148" spans="1:56" x14ac:dyDescent="0.3">
      <c r="A148" s="23" t="s">
        <v>24</v>
      </c>
      <c r="B148" s="22">
        <v>597.92989980264576</v>
      </c>
      <c r="C148" s="22">
        <v>19.465435789268579</v>
      </c>
      <c r="D148" s="22">
        <v>1311.663798774418</v>
      </c>
      <c r="E148" s="22">
        <v>599.0957031008594</v>
      </c>
      <c r="F148" s="22">
        <v>0</v>
      </c>
      <c r="G148" s="22">
        <v>42.629969213659152</v>
      </c>
      <c r="H148" s="22">
        <v>3348.6434744210401</v>
      </c>
      <c r="I148" s="22">
        <v>2460.6167492085306</v>
      </c>
      <c r="J148" s="22">
        <v>20482875.328813847</v>
      </c>
      <c r="K148" s="22">
        <v>309438.36525809288</v>
      </c>
      <c r="L148" s="22">
        <v>85.122798362083486</v>
      </c>
      <c r="M148" s="22">
        <v>0</v>
      </c>
      <c r="N148" s="22">
        <v>1260.2255357678337</v>
      </c>
      <c r="O148" s="22">
        <v>70.238692080759719</v>
      </c>
      <c r="P148" s="22">
        <v>1.0153181917072164E-3</v>
      </c>
      <c r="Q148" s="22">
        <v>499.66630384092622</v>
      </c>
      <c r="R148" s="22">
        <v>1430.9424834304257</v>
      </c>
      <c r="S148" s="22">
        <v>17677.108637121972</v>
      </c>
      <c r="T148" s="22">
        <v>2.3954886168170221E-5</v>
      </c>
      <c r="U148" s="22">
        <v>869.10547114131828</v>
      </c>
      <c r="V148" s="22">
        <v>22730.389350437265</v>
      </c>
      <c r="W148" s="22">
        <v>3114393.6252359599</v>
      </c>
      <c r="X148" s="22">
        <v>1198.6830485781545</v>
      </c>
      <c r="Y148" s="22">
        <v>359.19526349811764</v>
      </c>
      <c r="Z148" s="22">
        <v>0</v>
      </c>
      <c r="AA148" s="22">
        <v>0</v>
      </c>
      <c r="AB148" s="22">
        <v>9.7155284924767855</v>
      </c>
      <c r="AC148" s="22">
        <v>6.9603984787326585</v>
      </c>
      <c r="AD148" s="22">
        <v>1.4069880738268035E-2</v>
      </c>
      <c r="AE148" s="22">
        <v>1674855.9750822538</v>
      </c>
      <c r="AF148" s="22">
        <v>0</v>
      </c>
      <c r="AG148" s="22">
        <v>31999.019001184017</v>
      </c>
      <c r="AH148" s="22">
        <v>0</v>
      </c>
      <c r="AI148" s="22">
        <v>1006.4800303097034</v>
      </c>
      <c r="AJ148" s="22">
        <v>21.634518222172133</v>
      </c>
      <c r="AK148" s="22">
        <v>0.67004995112916199</v>
      </c>
      <c r="AL148" s="22">
        <v>5023184.4465742595</v>
      </c>
      <c r="AM148" s="22">
        <v>167062.91584303425</v>
      </c>
      <c r="AN148" s="22">
        <v>64.36300372740989</v>
      </c>
      <c r="AO148" s="22">
        <v>1.4831189340802924E-2</v>
      </c>
      <c r="AP148" s="22">
        <v>952534.13714903546</v>
      </c>
      <c r="AQ148" s="22">
        <v>21.257613966654358</v>
      </c>
      <c r="AR148" s="22">
        <v>97.026396650353391</v>
      </c>
      <c r="AS148" s="22">
        <v>671330.42521634127</v>
      </c>
      <c r="AT148" s="22">
        <v>0.50819316598215347</v>
      </c>
      <c r="AU148" s="22">
        <v>5.5859083090376471E-4</v>
      </c>
      <c r="AV148" s="22">
        <v>200.52821251950695</v>
      </c>
      <c r="AW148" s="22">
        <v>136.73538118934022</v>
      </c>
      <c r="AX148" s="22">
        <v>3315262.7432147022</v>
      </c>
      <c r="AY148" s="22">
        <v>9215.2921665987342</v>
      </c>
      <c r="AZ148" s="22">
        <v>7014.2980462945798</v>
      </c>
      <c r="BA148" s="22">
        <v>407284.01760985382</v>
      </c>
      <c r="BB148" s="22">
        <v>165952.71844208392</v>
      </c>
      <c r="BC148" s="22">
        <v>78896.315212117377</v>
      </c>
      <c r="BD148" s="22">
        <v>36467426.255305827</v>
      </c>
    </row>
    <row r="149" spans="1:56" x14ac:dyDescent="0.3">
      <c r="A149" s="23" t="s">
        <v>25</v>
      </c>
      <c r="B149" s="22">
        <v>0</v>
      </c>
      <c r="C149" s="22">
        <v>0</v>
      </c>
      <c r="D149" s="22">
        <v>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0</v>
      </c>
      <c r="AQ149" s="22"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</row>
    <row r="150" spans="1:56" x14ac:dyDescent="0.3">
      <c r="A150" s="23" t="s">
        <v>26</v>
      </c>
      <c r="B150" s="22">
        <v>4.6399706972249824E-4</v>
      </c>
      <c r="C150" s="22">
        <v>2.3072177223868825E-5</v>
      </c>
      <c r="D150" s="22">
        <v>1.0672222073087916E-4</v>
      </c>
      <c r="E150" s="22">
        <v>74.61639923599833</v>
      </c>
      <c r="F150" s="22">
        <v>0</v>
      </c>
      <c r="G150" s="22">
        <v>0.96814081681755548</v>
      </c>
      <c r="H150" s="22">
        <v>0</v>
      </c>
      <c r="I150" s="22">
        <v>8.9164497818871855E-2</v>
      </c>
      <c r="J150" s="22">
        <v>4.6279234008843276E-2</v>
      </c>
      <c r="K150" s="22">
        <v>1.0300281541289567E-3</v>
      </c>
      <c r="L150" s="22">
        <v>0</v>
      </c>
      <c r="M150" s="22">
        <v>0</v>
      </c>
      <c r="N150" s="22">
        <v>0</v>
      </c>
      <c r="O150" s="22">
        <v>0</v>
      </c>
      <c r="P150" s="22">
        <v>394.87303594896218</v>
      </c>
      <c r="Q150" s="22">
        <v>0</v>
      </c>
      <c r="R150" s="22">
        <v>2.3173900482969981E-2</v>
      </c>
      <c r="S150" s="22">
        <v>2.5072018019577872E-3</v>
      </c>
      <c r="T150" s="22">
        <v>0</v>
      </c>
      <c r="U150" s="22">
        <v>0</v>
      </c>
      <c r="V150" s="22">
        <v>5.3835513293372926E-4</v>
      </c>
      <c r="W150" s="22">
        <v>0</v>
      </c>
      <c r="X150" s="22">
        <v>0</v>
      </c>
      <c r="Y150" s="22">
        <v>1.1473406169663366E-4</v>
      </c>
      <c r="Z150" s="22">
        <v>1.0777466119263165E-2</v>
      </c>
      <c r="AA150" s="22">
        <v>0</v>
      </c>
      <c r="AB150" s="22">
        <v>0</v>
      </c>
      <c r="AC150" s="22">
        <v>198.44574756423168</v>
      </c>
      <c r="AD150" s="22">
        <v>0</v>
      </c>
      <c r="AE150" s="22">
        <v>2.6151068654074256E-4</v>
      </c>
      <c r="AF150" s="22">
        <v>0</v>
      </c>
      <c r="AG150" s="22">
        <v>5.9447328170459633E-2</v>
      </c>
      <c r="AH150" s="22">
        <v>0</v>
      </c>
      <c r="AI150" s="22">
        <v>0.14822151411565385</v>
      </c>
      <c r="AJ150" s="22">
        <v>1.1921559186562323E-4</v>
      </c>
      <c r="AK150" s="22">
        <v>0.6185829899539621</v>
      </c>
      <c r="AL150" s="22">
        <v>1.3711969410295911E-4</v>
      </c>
      <c r="AM150" s="22">
        <v>0</v>
      </c>
      <c r="AN150" s="22">
        <v>0.42392830942466836</v>
      </c>
      <c r="AO150" s="22">
        <v>0</v>
      </c>
      <c r="AP150" s="22">
        <v>3.0320791106371271E-3</v>
      </c>
      <c r="AQ150" s="22">
        <v>0</v>
      </c>
      <c r="AR150" s="22">
        <v>4375.1854814877106</v>
      </c>
      <c r="AS150" s="22">
        <v>1.454186941275751E-4</v>
      </c>
      <c r="AT150" s="22">
        <v>48.421547772509179</v>
      </c>
      <c r="AU150" s="22">
        <v>0</v>
      </c>
      <c r="AV150" s="22">
        <v>5.814556335696771E-3</v>
      </c>
      <c r="AW150" s="22">
        <v>29.892614730825862</v>
      </c>
      <c r="AX150" s="22">
        <v>0</v>
      </c>
      <c r="AY150" s="22">
        <v>691.92535959620318</v>
      </c>
      <c r="AZ150" s="22">
        <v>9.6105642661575199E-3</v>
      </c>
      <c r="BA150" s="22">
        <v>23.995833563932486</v>
      </c>
      <c r="BB150" s="22">
        <v>0</v>
      </c>
      <c r="BC150" s="22">
        <v>1932.940370285273</v>
      </c>
      <c r="BD150" s="22">
        <v>7772.708010817556</v>
      </c>
    </row>
    <row r="151" spans="1:56" x14ac:dyDescent="0.3">
      <c r="A151" s="23" t="s">
        <v>27</v>
      </c>
      <c r="B151" s="22">
        <v>18.117086726613891</v>
      </c>
      <c r="C151" s="22">
        <v>0.13078661553644599</v>
      </c>
      <c r="D151" s="22">
        <v>3437.1641048640427</v>
      </c>
      <c r="E151" s="22">
        <v>3.358968365476048</v>
      </c>
      <c r="F151" s="22">
        <v>0</v>
      </c>
      <c r="G151" s="22">
        <v>0.24349005957633102</v>
      </c>
      <c r="H151" s="22">
        <v>3.0419364664250138E-2</v>
      </c>
      <c r="I151" s="22">
        <v>2211.3560221362318</v>
      </c>
      <c r="J151" s="22">
        <v>23510.744790970071</v>
      </c>
      <c r="K151" s="22">
        <v>1739.7211209120073</v>
      </c>
      <c r="L151" s="22">
        <v>0</v>
      </c>
      <c r="M151" s="22">
        <v>0</v>
      </c>
      <c r="N151" s="22">
        <v>0.35188487436652094</v>
      </c>
      <c r="O151" s="22">
        <v>0.50643076957065036</v>
      </c>
      <c r="P151" s="22">
        <v>346.44106939720734</v>
      </c>
      <c r="Q151" s="22">
        <v>31.375887984266598</v>
      </c>
      <c r="R151" s="22">
        <v>24.331096712106767</v>
      </c>
      <c r="S151" s="22">
        <v>87580.374661173541</v>
      </c>
      <c r="T151" s="22">
        <v>1.2952882150312706E-4</v>
      </c>
      <c r="U151" s="22">
        <v>0.12476274892363401</v>
      </c>
      <c r="V151" s="22">
        <v>2061.4288905248882</v>
      </c>
      <c r="W151" s="22">
        <v>1.7657581607366242</v>
      </c>
      <c r="X151" s="22">
        <v>0.1032863474718336</v>
      </c>
      <c r="Y151" s="22">
        <v>31804.022254062878</v>
      </c>
      <c r="Z151" s="22">
        <v>70.690321263308974</v>
      </c>
      <c r="AA151" s="22">
        <v>0</v>
      </c>
      <c r="AB151" s="22">
        <v>25.949248598314973</v>
      </c>
      <c r="AC151" s="22">
        <v>0</v>
      </c>
      <c r="AD151" s="22">
        <v>7.6078636229921726E-2</v>
      </c>
      <c r="AE151" s="22">
        <v>54436.809402784238</v>
      </c>
      <c r="AF151" s="22">
        <v>0</v>
      </c>
      <c r="AG151" s="22">
        <v>47.948627021880682</v>
      </c>
      <c r="AH151" s="22">
        <v>0</v>
      </c>
      <c r="AI151" s="22">
        <v>15.2877716219891</v>
      </c>
      <c r="AJ151" s="22">
        <v>0.13305227906736289</v>
      </c>
      <c r="AK151" s="22">
        <v>273.67790236412992</v>
      </c>
      <c r="AL151" s="22">
        <v>164.35292465302092</v>
      </c>
      <c r="AM151" s="22">
        <v>2460.5047071068061</v>
      </c>
      <c r="AN151" s="22">
        <v>9151.5801137212875</v>
      </c>
      <c r="AO151" s="22">
        <v>0.13237995737441169</v>
      </c>
      <c r="AP151" s="22">
        <v>35.071265008212862</v>
      </c>
      <c r="AQ151" s="22">
        <v>0.12122311521555688</v>
      </c>
      <c r="AR151" s="22">
        <v>7583.8009729987243</v>
      </c>
      <c r="AS151" s="22">
        <v>11.430511547816257</v>
      </c>
      <c r="AT151" s="22">
        <v>0.23413887142825013</v>
      </c>
      <c r="AU151" s="22">
        <v>305.86879861785229</v>
      </c>
      <c r="AV151" s="22">
        <v>211.73256972948758</v>
      </c>
      <c r="AW151" s="22">
        <v>16.915681639968398</v>
      </c>
      <c r="AX151" s="22">
        <v>12.715206069592963</v>
      </c>
      <c r="AY151" s="22">
        <v>158.89089529028021</v>
      </c>
      <c r="AZ151" s="22">
        <v>17.038502004042623</v>
      </c>
      <c r="BA151" s="22">
        <v>1885.3176797764543</v>
      </c>
      <c r="BB151" s="22">
        <v>2.1494380348923094</v>
      </c>
      <c r="BC151" s="22">
        <v>74348.457893456463</v>
      </c>
      <c r="BD151" s="22">
        <v>304008.58020846709</v>
      </c>
    </row>
    <row r="152" spans="1:56" x14ac:dyDescent="0.3">
      <c r="A152" s="23" t="s">
        <v>28</v>
      </c>
      <c r="B152" s="22">
        <v>134.72693341330753</v>
      </c>
      <c r="C152" s="22">
        <v>9086.7751733344667</v>
      </c>
      <c r="D152" s="22">
        <v>250837.41960653928</v>
      </c>
      <c r="E152" s="22">
        <v>0</v>
      </c>
      <c r="F152" s="22">
        <v>0</v>
      </c>
      <c r="G152" s="22">
        <v>14795.819491760751</v>
      </c>
      <c r="H152" s="22">
        <v>0</v>
      </c>
      <c r="I152" s="22">
        <v>237.90904798482961</v>
      </c>
      <c r="J152" s="22">
        <v>195.94689178804083</v>
      </c>
      <c r="K152" s="22">
        <v>0</v>
      </c>
      <c r="L152" s="22">
        <v>0</v>
      </c>
      <c r="M152" s="22">
        <v>0</v>
      </c>
      <c r="N152" s="22">
        <v>144.06521407381189</v>
      </c>
      <c r="O152" s="22">
        <v>0</v>
      </c>
      <c r="P152" s="22">
        <v>0</v>
      </c>
      <c r="Q152" s="22">
        <v>0</v>
      </c>
      <c r="R152" s="22">
        <v>48540.434174932816</v>
      </c>
      <c r="S152" s="22">
        <v>104840.51304632403</v>
      </c>
      <c r="T152" s="22">
        <v>43.922756201523484</v>
      </c>
      <c r="U152" s="22">
        <v>15.612625962426197</v>
      </c>
      <c r="V152" s="22">
        <v>135.20525650943708</v>
      </c>
      <c r="W152" s="22">
        <v>13.601661432225777</v>
      </c>
      <c r="X152" s="22">
        <v>113.88429861619997</v>
      </c>
      <c r="Y152" s="22">
        <v>3657.2902189547221</v>
      </c>
      <c r="Z152" s="22">
        <v>0</v>
      </c>
      <c r="AA152" s="22">
        <v>0</v>
      </c>
      <c r="AB152" s="22">
        <v>0</v>
      </c>
      <c r="AC152" s="22">
        <v>38.521278516480884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20435.651477414838</v>
      </c>
      <c r="AJ152" s="22">
        <v>0</v>
      </c>
      <c r="AK152" s="22">
        <v>0</v>
      </c>
      <c r="AL152" s="22">
        <v>0</v>
      </c>
      <c r="AM152" s="22">
        <v>0</v>
      </c>
      <c r="AN152" s="22">
        <v>26.344116371390104</v>
      </c>
      <c r="AO152" s="22">
        <v>119.14720142049445</v>
      </c>
      <c r="AP152" s="22">
        <v>0</v>
      </c>
      <c r="AQ152" s="22">
        <v>0</v>
      </c>
      <c r="AR152" s="22">
        <v>0</v>
      </c>
      <c r="AS152" s="22">
        <v>25.528025914754945</v>
      </c>
      <c r="AT152" s="22">
        <v>0</v>
      </c>
      <c r="AU152" s="22">
        <v>0</v>
      </c>
      <c r="AV152" s="22">
        <v>17.514208988517758</v>
      </c>
      <c r="AW152" s="22">
        <v>24.44439388479854</v>
      </c>
      <c r="AX152" s="22">
        <v>0</v>
      </c>
      <c r="AY152" s="22">
        <v>0</v>
      </c>
      <c r="AZ152" s="22">
        <v>492.71725178477186</v>
      </c>
      <c r="BA152" s="22">
        <v>0</v>
      </c>
      <c r="BB152" s="22">
        <v>0</v>
      </c>
      <c r="BC152" s="22">
        <v>7274.1837922817767</v>
      </c>
      <c r="BD152" s="22">
        <v>461247.17814440571</v>
      </c>
    </row>
    <row r="153" spans="1:56" x14ac:dyDescent="0.3">
      <c r="A153" s="23" t="s">
        <v>29</v>
      </c>
      <c r="B153" s="22">
        <v>0</v>
      </c>
      <c r="C153" s="22">
        <v>0</v>
      </c>
      <c r="D153" s="22">
        <v>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2064.7092899572194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0</v>
      </c>
      <c r="AQ153" s="22">
        <v>0</v>
      </c>
      <c r="AR153" s="22">
        <v>0</v>
      </c>
      <c r="AS153" s="22">
        <v>6748.9532855097386</v>
      </c>
      <c r="AT153" s="22">
        <v>0</v>
      </c>
      <c r="AU153" s="22">
        <v>0</v>
      </c>
      <c r="AV153" s="22">
        <v>0</v>
      </c>
      <c r="AW153" s="22">
        <v>0</v>
      </c>
      <c r="AX153" s="22">
        <v>1402.9567824648809</v>
      </c>
      <c r="AY153" s="22">
        <v>0</v>
      </c>
      <c r="AZ153" s="22">
        <v>0</v>
      </c>
      <c r="BA153" s="22">
        <v>0</v>
      </c>
      <c r="BB153" s="22">
        <v>12260.094907069311</v>
      </c>
      <c r="BC153" s="22">
        <v>0</v>
      </c>
      <c r="BD153" s="22">
        <v>22476.714265001152</v>
      </c>
    </row>
    <row r="154" spans="1:56" x14ac:dyDescent="0.3">
      <c r="A154" s="23" t="s">
        <v>30</v>
      </c>
      <c r="B154" s="22">
        <v>5.9898414456187323</v>
      </c>
      <c r="C154" s="22">
        <v>1.1662047910146385</v>
      </c>
      <c r="D154" s="22">
        <v>3.0024255692360051E-3</v>
      </c>
      <c r="E154" s="22">
        <v>2.1940945584274073E-2</v>
      </c>
      <c r="F154" s="22">
        <v>0</v>
      </c>
      <c r="G154" s="22">
        <v>1.6883171100558854E-3</v>
      </c>
      <c r="H154" s="22">
        <v>7.4790700851386224E-5</v>
      </c>
      <c r="I154" s="22">
        <v>5.4654090056586133</v>
      </c>
      <c r="J154" s="22">
        <v>198.0188836138779</v>
      </c>
      <c r="K154" s="22">
        <v>12.049249651554842</v>
      </c>
      <c r="L154" s="22">
        <v>0</v>
      </c>
      <c r="M154" s="22">
        <v>0</v>
      </c>
      <c r="N154" s="22">
        <v>1.7177130481147121E-3</v>
      </c>
      <c r="O154" s="22">
        <v>2.8825244856309578E-3</v>
      </c>
      <c r="P154" s="22">
        <v>1.3498078020952155E-5</v>
      </c>
      <c r="Q154" s="22">
        <v>4.4532021666780592E-3</v>
      </c>
      <c r="R154" s="22">
        <v>6.3550800926282305E-2</v>
      </c>
      <c r="S154" s="22">
        <v>60.223428733037913</v>
      </c>
      <c r="T154" s="22">
        <v>3.184665901999627E-7</v>
      </c>
      <c r="U154" s="22">
        <v>6.5482794672737604E-4</v>
      </c>
      <c r="V154" s="22">
        <v>6.6926272765631465</v>
      </c>
      <c r="W154" s="22">
        <v>1.1745178156616557E-2</v>
      </c>
      <c r="X154" s="22">
        <v>6.7026036715227061E-4</v>
      </c>
      <c r="Y154" s="22">
        <v>40.264808808037472</v>
      </c>
      <c r="Z154" s="22">
        <v>0.45249972732975652</v>
      </c>
      <c r="AA154" s="22">
        <v>0</v>
      </c>
      <c r="AB154" s="22">
        <v>1.1795703680920679E-3</v>
      </c>
      <c r="AC154" s="22">
        <v>2.755035283489119E-4</v>
      </c>
      <c r="AD154" s="22">
        <v>1.8705106389485372E-4</v>
      </c>
      <c r="AE154" s="22">
        <v>3.2959106223561158E-2</v>
      </c>
      <c r="AF154" s="22">
        <v>0</v>
      </c>
      <c r="AG154" s="22">
        <v>0.15144763364360223</v>
      </c>
      <c r="AH154" s="22">
        <v>0</v>
      </c>
      <c r="AI154" s="22">
        <v>0.19034460713260834</v>
      </c>
      <c r="AJ154" s="22">
        <v>8.479284556718856E-4</v>
      </c>
      <c r="AK154" s="22">
        <v>2.7658597497627535E-5</v>
      </c>
      <c r="AL154" s="22">
        <v>0.3386676974069982</v>
      </c>
      <c r="AM154" s="22">
        <v>4.6433820641987089E-2</v>
      </c>
      <c r="AN154" s="22">
        <v>16.841947013469539</v>
      </c>
      <c r="AO154" s="22">
        <v>2.617554134151944E-4</v>
      </c>
      <c r="AP154" s="22">
        <v>1182.7563302918938</v>
      </c>
      <c r="AQ154" s="22">
        <v>8.4140982301328534E-4</v>
      </c>
      <c r="AR154" s="22">
        <v>6.9382631975158354E-3</v>
      </c>
      <c r="AS154" s="22">
        <v>7.8862372565607478E-2</v>
      </c>
      <c r="AT154" s="22">
        <v>7.1683158115281584E-6</v>
      </c>
      <c r="AU154" s="22">
        <v>1.6585694150945084E-4</v>
      </c>
      <c r="AV154" s="22">
        <v>6.5465066982149959E-3</v>
      </c>
      <c r="AW154" s="22">
        <v>19.655620208041832</v>
      </c>
      <c r="AX154" s="22">
        <v>8.7956293192457777E-2</v>
      </c>
      <c r="AY154" s="22">
        <v>8.0481792700762191E-3</v>
      </c>
      <c r="AZ154" s="22">
        <v>0.10294366028093818</v>
      </c>
      <c r="BA154" s="22">
        <v>8.5755609234789674</v>
      </c>
      <c r="BB154" s="22">
        <v>1.4860959095883601E-2</v>
      </c>
      <c r="BC154" s="22">
        <v>161.22950243903165</v>
      </c>
      <c r="BD154" s="22">
        <v>1720.564111733072</v>
      </c>
    </row>
    <row r="155" spans="1:56" x14ac:dyDescent="0.3">
      <c r="A155" s="25" t="s">
        <v>31</v>
      </c>
      <c r="B155" s="22">
        <v>20.842980319526358</v>
      </c>
      <c r="C155" s="22">
        <v>0.96633898718822442</v>
      </c>
      <c r="D155" s="22">
        <v>4.5342782306238121</v>
      </c>
      <c r="E155" s="22">
        <v>252.81072948876488</v>
      </c>
      <c r="F155" s="22">
        <v>0</v>
      </c>
      <c r="G155" s="22">
        <v>3.8360219386242753E-5</v>
      </c>
      <c r="H155" s="22">
        <v>2.9926505631686509E-3</v>
      </c>
      <c r="I155" s="22">
        <v>3943.3745827138459</v>
      </c>
      <c r="J155" s="22">
        <v>51312.411822142443</v>
      </c>
      <c r="K155" s="22">
        <v>43.611218629776332</v>
      </c>
      <c r="L155" s="22">
        <v>0</v>
      </c>
      <c r="M155" s="22">
        <v>0</v>
      </c>
      <c r="N155" s="22">
        <v>1.725897900496778E-2</v>
      </c>
      <c r="O155" s="22">
        <v>4.1082907096977924E-3</v>
      </c>
      <c r="P155" s="22">
        <v>5.4010766487352891E-4</v>
      </c>
      <c r="Q155" s="22">
        <v>8.4596367319329999E-2</v>
      </c>
      <c r="R155" s="22">
        <v>970.46237788761869</v>
      </c>
      <c r="S155" s="22">
        <v>24494.520014036163</v>
      </c>
      <c r="T155" s="22">
        <v>1.2743017643411398E-5</v>
      </c>
      <c r="U155" s="22">
        <v>5.4411853600124247E-3</v>
      </c>
      <c r="V155" s="22">
        <v>22.689829237972223</v>
      </c>
      <c r="W155" s="22">
        <v>1.1214511541723938E-2</v>
      </c>
      <c r="X155" s="22">
        <v>1.0238941033295641E-3</v>
      </c>
      <c r="Y155" s="22">
        <v>4658.150122750234</v>
      </c>
      <c r="Z155" s="22">
        <v>588.39522218817899</v>
      </c>
      <c r="AA155" s="22">
        <v>0</v>
      </c>
      <c r="AB155" s="22">
        <v>3.1906442817959867E-2</v>
      </c>
      <c r="AC155" s="22">
        <v>0</v>
      </c>
      <c r="AD155" s="22">
        <v>7.4845998945583352E-3</v>
      </c>
      <c r="AE155" s="22">
        <v>143.64153254620743</v>
      </c>
      <c r="AF155" s="22">
        <v>0</v>
      </c>
      <c r="AG155" s="22">
        <v>0</v>
      </c>
      <c r="AH155" s="22">
        <v>0</v>
      </c>
      <c r="AI155" s="22">
        <v>15.510939596844306</v>
      </c>
      <c r="AJ155" s="22">
        <v>4.984028765014231</v>
      </c>
      <c r="AK155" s="22">
        <v>4.5630026440845466E-5</v>
      </c>
      <c r="AL155" s="22">
        <v>13.243870924288768</v>
      </c>
      <c r="AM155" s="22">
        <v>16067.26737937796</v>
      </c>
      <c r="AN155" s="22">
        <v>0.1729489189856151</v>
      </c>
      <c r="AO155" s="22">
        <v>1.5584397666245545E-2</v>
      </c>
      <c r="AP155" s="22">
        <v>127.73245518064623</v>
      </c>
      <c r="AQ155" s="22">
        <v>0</v>
      </c>
      <c r="AR155" s="22">
        <v>0.12432473287777394</v>
      </c>
      <c r="AS155" s="22">
        <v>14.053144675406559</v>
      </c>
      <c r="AT155" s="22">
        <v>1.2931710441844415</v>
      </c>
      <c r="AU155" s="22">
        <v>1.9173505260423732E-2</v>
      </c>
      <c r="AV155" s="22">
        <v>243.07457253091215</v>
      </c>
      <c r="AW155" s="22">
        <v>6.0009391094934958</v>
      </c>
      <c r="AX155" s="22">
        <v>6.5838467933350313E-3</v>
      </c>
      <c r="AY155" s="22">
        <v>0</v>
      </c>
      <c r="AZ155" s="22">
        <v>401.75478607681964</v>
      </c>
      <c r="BA155" s="22">
        <v>1002955.3620176621</v>
      </c>
      <c r="BB155" s="22">
        <v>1.1750181453315052E-3</v>
      </c>
      <c r="BC155" s="22">
        <v>13928.501570662724</v>
      </c>
      <c r="BD155" s="22">
        <v>1120235.696378947</v>
      </c>
    </row>
    <row r="156" spans="1:56" x14ac:dyDescent="0.3">
      <c r="A156" s="23" t="s">
        <v>32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</row>
    <row r="157" spans="1:56" x14ac:dyDescent="0.3">
      <c r="A157" s="23" t="s">
        <v>33</v>
      </c>
      <c r="B157" s="22">
        <v>13270.949993635317</v>
      </c>
      <c r="C157" s="22">
        <v>271543.73990150454</v>
      </c>
      <c r="D157" s="22">
        <v>797414.95653242432</v>
      </c>
      <c r="E157" s="22">
        <v>18879.353164575918</v>
      </c>
      <c r="F157" s="22">
        <v>106.27942617004715</v>
      </c>
      <c r="G157" s="22">
        <v>173809.25991434531</v>
      </c>
      <c r="H157" s="22">
        <v>1.1309323910631264</v>
      </c>
      <c r="I157" s="22">
        <v>82736.864329213902</v>
      </c>
      <c r="J157" s="22">
        <v>1312632.0434246252</v>
      </c>
      <c r="K157" s="22">
        <v>87786.748249439683</v>
      </c>
      <c r="L157" s="22">
        <v>10389.793193208654</v>
      </c>
      <c r="M157" s="22">
        <v>272772.20094260317</v>
      </c>
      <c r="N157" s="22">
        <v>150448.16920257328</v>
      </c>
      <c r="O157" s="22">
        <v>375082.81271288352</v>
      </c>
      <c r="P157" s="22">
        <v>42665.662787564746</v>
      </c>
      <c r="Q157" s="22">
        <v>8027.3211489751375</v>
      </c>
      <c r="R157" s="22">
        <v>1805255.7133287964</v>
      </c>
      <c r="S157" s="22">
        <v>17854345.781358428</v>
      </c>
      <c r="T157" s="22">
        <v>581130.88640056551</v>
      </c>
      <c r="U157" s="22">
        <v>405965.67753691197</v>
      </c>
      <c r="V157" s="22">
        <v>2598.2951994230407</v>
      </c>
      <c r="W157" s="22">
        <v>22825.91380210438</v>
      </c>
      <c r="X157" s="22">
        <v>23127.864520409024</v>
      </c>
      <c r="Y157" s="22">
        <v>1110056.3260154088</v>
      </c>
      <c r="Z157" s="22">
        <v>13257.972457761927</v>
      </c>
      <c r="AA157" s="22">
        <v>0</v>
      </c>
      <c r="AB157" s="22">
        <v>20465.810105333352</v>
      </c>
      <c r="AC157" s="22">
        <v>17980.119666644685</v>
      </c>
      <c r="AD157" s="22">
        <v>79211.045326909676</v>
      </c>
      <c r="AE157" s="22">
        <v>5512.6869089703414</v>
      </c>
      <c r="AF157" s="22">
        <v>180960.37743790244</v>
      </c>
      <c r="AG157" s="22">
        <v>6833.6856566439756</v>
      </c>
      <c r="AH157" s="22">
        <v>0</v>
      </c>
      <c r="AI157" s="22">
        <v>0</v>
      </c>
      <c r="AJ157" s="22">
        <v>80.276174183446443</v>
      </c>
      <c r="AK157" s="22">
        <v>842.45689955886871</v>
      </c>
      <c r="AL157" s="22">
        <v>45685.827922113036</v>
      </c>
      <c r="AM157" s="22">
        <v>651.63863365644011</v>
      </c>
      <c r="AN157" s="22">
        <v>387030.0700350994</v>
      </c>
      <c r="AO157" s="22">
        <v>70002.115541379564</v>
      </c>
      <c r="AP157" s="22">
        <v>6141.7896961396355</v>
      </c>
      <c r="AQ157" s="22">
        <v>1734075.9428475876</v>
      </c>
      <c r="AR157" s="22">
        <v>39963.729949454988</v>
      </c>
      <c r="AS157" s="22">
        <v>6272.7370662602834</v>
      </c>
      <c r="AT157" s="22">
        <v>117505.73795381827</v>
      </c>
      <c r="AU157" s="22">
        <v>25161.035188140962</v>
      </c>
      <c r="AV157" s="22">
        <v>837318.66955061443</v>
      </c>
      <c r="AW157" s="22">
        <v>87114.960460417875</v>
      </c>
      <c r="AX157" s="22">
        <v>11527.093641798929</v>
      </c>
      <c r="AY157" s="22">
        <v>44394.518421483241</v>
      </c>
      <c r="AZ157" s="22">
        <v>5999864.6579755154</v>
      </c>
      <c r="BA157" s="22">
        <v>199813.14197687383</v>
      </c>
      <c r="BB157" s="22">
        <v>859.74713368442667</v>
      </c>
      <c r="BC157" s="22">
        <v>976397.63945319911</v>
      </c>
      <c r="BD157" s="22">
        <v>36337799.228099339</v>
      </c>
    </row>
    <row r="158" spans="1:56" x14ac:dyDescent="0.3">
      <c r="A158" s="23" t="s">
        <v>34</v>
      </c>
      <c r="B158" s="22">
        <v>6835.5536131761701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112.04870436108796</v>
      </c>
      <c r="J158" s="22">
        <v>0</v>
      </c>
      <c r="K158" s="22">
        <v>49.240080031833457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6.932398758914518</v>
      </c>
      <c r="T158" s="22">
        <v>0</v>
      </c>
      <c r="U158" s="22">
        <v>0</v>
      </c>
      <c r="V158" s="22">
        <v>0</v>
      </c>
      <c r="W158" s="22">
        <v>0</v>
      </c>
      <c r="X158" s="22">
        <v>8.1631659289555731</v>
      </c>
      <c r="Y158" s="22">
        <v>0</v>
      </c>
      <c r="Z158" s="22">
        <v>66.7210961529412</v>
      </c>
      <c r="AA158" s="22">
        <v>26.584845233292548</v>
      </c>
      <c r="AB158" s="22">
        <v>0</v>
      </c>
      <c r="AC158" s="22">
        <v>0</v>
      </c>
      <c r="AD158" s="22">
        <v>0</v>
      </c>
      <c r="AE158" s="22">
        <v>24.716199454794669</v>
      </c>
      <c r="AF158" s="22">
        <v>0</v>
      </c>
      <c r="AG158" s="22">
        <v>0</v>
      </c>
      <c r="AH158" s="22">
        <v>0</v>
      </c>
      <c r="AI158" s="22">
        <v>55.746177166826868</v>
      </c>
      <c r="AJ158" s="22">
        <v>0</v>
      </c>
      <c r="AK158" s="22">
        <v>0</v>
      </c>
      <c r="AL158" s="22">
        <v>8.1178744291819633</v>
      </c>
      <c r="AM158" s="22">
        <v>104.99557921388214</v>
      </c>
      <c r="AN158" s="22">
        <v>0</v>
      </c>
      <c r="AO158" s="22">
        <v>0</v>
      </c>
      <c r="AP158" s="22">
        <v>0</v>
      </c>
      <c r="AQ158" s="22">
        <v>2.6915074666943046</v>
      </c>
      <c r="AR158" s="22">
        <v>0</v>
      </c>
      <c r="AS158" s="22">
        <v>188.17571696740598</v>
      </c>
      <c r="AT158" s="22">
        <v>0</v>
      </c>
      <c r="AU158" s="22">
        <v>0</v>
      </c>
      <c r="AV158" s="22">
        <v>41.547327719930408</v>
      </c>
      <c r="AW158" s="22">
        <v>0</v>
      </c>
      <c r="AX158" s="22">
        <v>636.61059495777067</v>
      </c>
      <c r="AY158" s="22">
        <v>0</v>
      </c>
      <c r="AZ158" s="22">
        <v>1.4314379700661815</v>
      </c>
      <c r="BA158" s="22">
        <v>701.87813174502514</v>
      </c>
      <c r="BB158" s="22">
        <v>0</v>
      </c>
      <c r="BC158" s="22">
        <v>25735.959475090542</v>
      </c>
      <c r="BD158" s="22">
        <v>34607.113925825317</v>
      </c>
    </row>
    <row r="159" spans="1:56" x14ac:dyDescent="0.3">
      <c r="A159" s="23" t="s">
        <v>35</v>
      </c>
      <c r="B159" s="22">
        <v>114.64370847266527</v>
      </c>
      <c r="C159" s="22">
        <v>0.67315539833578453</v>
      </c>
      <c r="D159" s="22">
        <v>1.0047497343521914</v>
      </c>
      <c r="E159" s="22">
        <v>17.644863145266601</v>
      </c>
      <c r="F159" s="22">
        <v>0</v>
      </c>
      <c r="G159" s="22">
        <v>1.5036429784479142</v>
      </c>
      <c r="H159" s="22">
        <v>0</v>
      </c>
      <c r="I159" s="22">
        <v>21.040042311246957</v>
      </c>
      <c r="J159" s="22">
        <v>142116.08898452343</v>
      </c>
      <c r="K159" s="22">
        <v>10724.601095583241</v>
      </c>
      <c r="L159" s="22">
        <v>0</v>
      </c>
      <c r="M159" s="22">
        <v>566.84123884080248</v>
      </c>
      <c r="N159" s="22">
        <v>1.2787772799921768</v>
      </c>
      <c r="O159" s="22">
        <v>2.4771887991059165</v>
      </c>
      <c r="P159" s="22">
        <v>29.891912048844343</v>
      </c>
      <c r="Q159" s="22">
        <v>29.593297912894691</v>
      </c>
      <c r="R159" s="22">
        <v>35.469002275317152</v>
      </c>
      <c r="S159" s="22">
        <v>422.50293497129519</v>
      </c>
      <c r="T159" s="22">
        <v>1.689374313196196</v>
      </c>
      <c r="U159" s="22">
        <v>34.639309942840512</v>
      </c>
      <c r="V159" s="22">
        <v>71.59353273830142</v>
      </c>
      <c r="W159" s="22">
        <v>10.216639712421454</v>
      </c>
      <c r="X159" s="22">
        <v>0.57448147816047856</v>
      </c>
      <c r="Y159" s="22">
        <v>7.8096435350353026</v>
      </c>
      <c r="Z159" s="22">
        <v>410.95460517583086</v>
      </c>
      <c r="AA159" s="22">
        <v>333.7701115818013</v>
      </c>
      <c r="AB159" s="22">
        <v>0.34057081948803181</v>
      </c>
      <c r="AC159" s="22">
        <v>0.24550737888480079</v>
      </c>
      <c r="AD159" s="22">
        <v>0</v>
      </c>
      <c r="AE159" s="22">
        <v>27.402717691931493</v>
      </c>
      <c r="AF159" s="22">
        <v>0</v>
      </c>
      <c r="AG159" s="22">
        <v>34.162278366542608</v>
      </c>
      <c r="AH159" s="22">
        <v>0</v>
      </c>
      <c r="AI159" s="22">
        <v>8.2052824915332181</v>
      </c>
      <c r="AJ159" s="22">
        <v>0.69430378222552036</v>
      </c>
      <c r="AK159" s="22">
        <v>0</v>
      </c>
      <c r="AL159" s="22">
        <v>134.44322809133388</v>
      </c>
      <c r="AM159" s="22">
        <v>39.932555637874486</v>
      </c>
      <c r="AN159" s="22">
        <v>776.99863286892275</v>
      </c>
      <c r="AO159" s="22">
        <v>0</v>
      </c>
      <c r="AP159" s="22">
        <v>157.81627782819709</v>
      </c>
      <c r="AQ159" s="22">
        <v>0.74979918207908358</v>
      </c>
      <c r="AR159" s="22">
        <v>3.4140744375978556</v>
      </c>
      <c r="AS159" s="22">
        <v>70.014220685535946</v>
      </c>
      <c r="AT159" s="22">
        <v>9.9340971348353145E-5</v>
      </c>
      <c r="AU159" s="22">
        <v>0</v>
      </c>
      <c r="AV159" s="22">
        <v>3.7214057034705008</v>
      </c>
      <c r="AW159" s="22">
        <v>265.14505733962136</v>
      </c>
      <c r="AX159" s="22">
        <v>78.23320216691944</v>
      </c>
      <c r="AY159" s="22">
        <v>7.1735856792022403</v>
      </c>
      <c r="AZ159" s="22">
        <v>602.76402179145146</v>
      </c>
      <c r="BA159" s="22">
        <v>534.54333687657368</v>
      </c>
      <c r="BB159" s="22">
        <v>13.216766081730583</v>
      </c>
      <c r="BC159" s="22">
        <v>17161.677758979662</v>
      </c>
      <c r="BD159" s="22">
        <v>174877.39697597455</v>
      </c>
    </row>
    <row r="160" spans="1:56" x14ac:dyDescent="0.3">
      <c r="A160" s="23" t="s">
        <v>361</v>
      </c>
      <c r="B160" s="22">
        <v>308215.52851556591</v>
      </c>
      <c r="C160" s="22">
        <v>309096.5001860981</v>
      </c>
      <c r="D160" s="22">
        <v>132317.25738335703</v>
      </c>
      <c r="E160" s="22">
        <v>617.77337143793841</v>
      </c>
      <c r="F160" s="22">
        <v>0</v>
      </c>
      <c r="G160" s="22">
        <v>9904.1619929257558</v>
      </c>
      <c r="H160" s="22">
        <v>47361.124418065738</v>
      </c>
      <c r="I160" s="22">
        <v>4294175.0340215703</v>
      </c>
      <c r="J160" s="22">
        <v>52498745.790724508</v>
      </c>
      <c r="K160" s="22">
        <v>731075.09785086499</v>
      </c>
      <c r="L160" s="22">
        <v>21768.737347615217</v>
      </c>
      <c r="M160" s="22">
        <v>20491.498728643001</v>
      </c>
      <c r="N160" s="22">
        <v>2421543.2988573979</v>
      </c>
      <c r="O160" s="22">
        <v>1467.0151686218962</v>
      </c>
      <c r="P160" s="22">
        <v>5586.2366301237853</v>
      </c>
      <c r="Q160" s="22">
        <v>1687.3962256480359</v>
      </c>
      <c r="R160" s="22">
        <v>1279751.953240277</v>
      </c>
      <c r="S160" s="22">
        <v>6792022.8864899017</v>
      </c>
      <c r="T160" s="22">
        <v>4417.1096426620952</v>
      </c>
      <c r="U160" s="22">
        <v>27161.740764557242</v>
      </c>
      <c r="V160" s="22">
        <v>2785740.9121857076</v>
      </c>
      <c r="W160" s="22">
        <v>49605.997685747316</v>
      </c>
      <c r="X160" s="22">
        <v>0</v>
      </c>
      <c r="Y160" s="22">
        <v>1137884.6075185575</v>
      </c>
      <c r="Z160" s="22">
        <v>16421587.979205081</v>
      </c>
      <c r="AA160" s="22">
        <v>0</v>
      </c>
      <c r="AB160" s="22">
        <v>0</v>
      </c>
      <c r="AC160" s="22">
        <v>49.678365640905852</v>
      </c>
      <c r="AD160" s="22">
        <v>28509.818751116716</v>
      </c>
      <c r="AE160" s="22">
        <v>8287349.8138232259</v>
      </c>
      <c r="AF160" s="22">
        <v>8043.4067957482403</v>
      </c>
      <c r="AG160" s="22">
        <v>1736532.8924455508</v>
      </c>
      <c r="AH160" s="22">
        <v>12619.534996471481</v>
      </c>
      <c r="AI160" s="22">
        <v>2360939.492845024</v>
      </c>
      <c r="AJ160" s="22">
        <v>9456.7513879307971</v>
      </c>
      <c r="AK160" s="22">
        <v>28.328466066932691</v>
      </c>
      <c r="AL160" s="22">
        <v>0</v>
      </c>
      <c r="AM160" s="22">
        <v>3954.7726692778483</v>
      </c>
      <c r="AN160" s="22">
        <v>108064.71095375057</v>
      </c>
      <c r="AO160" s="22">
        <v>159168.3851001359</v>
      </c>
      <c r="AP160" s="22">
        <v>3426855.7162365029</v>
      </c>
      <c r="AQ160" s="22">
        <v>63335.174994051551</v>
      </c>
      <c r="AR160" s="22">
        <v>4256.8006028334466</v>
      </c>
      <c r="AS160" s="22">
        <v>2013057.0607139005</v>
      </c>
      <c r="AT160" s="22">
        <v>9992.3321648809069</v>
      </c>
      <c r="AU160" s="22">
        <v>187359.82163001641</v>
      </c>
      <c r="AV160" s="22">
        <v>314814.11113324668</v>
      </c>
      <c r="AW160" s="22">
        <v>0</v>
      </c>
      <c r="AX160" s="22">
        <v>21253.88793958968</v>
      </c>
      <c r="AY160" s="22">
        <v>1818441.5345128749</v>
      </c>
      <c r="AZ160" s="22">
        <v>1076642.4662355212</v>
      </c>
      <c r="BA160" s="22">
        <v>2570929.1619941881</v>
      </c>
      <c r="BB160" s="22">
        <v>316810.21257160406</v>
      </c>
      <c r="BC160" s="22">
        <v>2338776.7957068072</v>
      </c>
      <c r="BD160" s="22">
        <v>116179468.30119091</v>
      </c>
    </row>
    <row r="161" spans="1:56" x14ac:dyDescent="0.3">
      <c r="A161" s="23" t="s">
        <v>36</v>
      </c>
      <c r="B161" s="22">
        <v>10666.635693941776</v>
      </c>
      <c r="C161" s="22">
        <v>7.7144056722883096</v>
      </c>
      <c r="D161" s="22">
        <v>106.43676160808528</v>
      </c>
      <c r="E161" s="22">
        <v>1721.1313117534035</v>
      </c>
      <c r="F161" s="22">
        <v>11.444539125421365</v>
      </c>
      <c r="G161" s="22">
        <v>2.8516765165054272</v>
      </c>
      <c r="H161" s="22">
        <v>10287.726748375862</v>
      </c>
      <c r="I161" s="22">
        <v>24919.197995067872</v>
      </c>
      <c r="J161" s="22">
        <v>1363186.0090473983</v>
      </c>
      <c r="K161" s="22">
        <v>20626.830409722621</v>
      </c>
      <c r="L161" s="22">
        <v>0</v>
      </c>
      <c r="M161" s="22">
        <v>0</v>
      </c>
      <c r="N161" s="22">
        <v>2.4252160861739411</v>
      </c>
      <c r="O161" s="22">
        <v>4.6980175657471221</v>
      </c>
      <c r="P161" s="22">
        <v>0</v>
      </c>
      <c r="Q161" s="22">
        <v>3.9529928840627502</v>
      </c>
      <c r="R161" s="22">
        <v>223722.65471666257</v>
      </c>
      <c r="S161" s="22">
        <v>18062.847184406975</v>
      </c>
      <c r="T161" s="22">
        <v>0</v>
      </c>
      <c r="U161" s="22">
        <v>3.6096605418263037</v>
      </c>
      <c r="V161" s="22">
        <v>66016.975733186235</v>
      </c>
      <c r="W161" s="22">
        <v>19.375976852950963</v>
      </c>
      <c r="X161" s="22">
        <v>1.0895108505933881</v>
      </c>
      <c r="Y161" s="22">
        <v>46.824972410429588</v>
      </c>
      <c r="Z161" s="22">
        <v>23222165.992658857</v>
      </c>
      <c r="AA161" s="22">
        <v>0</v>
      </c>
      <c r="AB161" s="22">
        <v>0.64589654729310564</v>
      </c>
      <c r="AC161" s="22">
        <v>0.46560761898229985</v>
      </c>
      <c r="AD161" s="22">
        <v>0</v>
      </c>
      <c r="AE161" s="22">
        <v>20114.364539296228</v>
      </c>
      <c r="AF161" s="22">
        <v>0</v>
      </c>
      <c r="AG161" s="22">
        <v>44282.868950712873</v>
      </c>
      <c r="AH161" s="22">
        <v>0</v>
      </c>
      <c r="AI161" s="22">
        <v>1088709.7651338985</v>
      </c>
      <c r="AJ161" s="22">
        <v>34.581114812961246</v>
      </c>
      <c r="AK161" s="22">
        <v>4.4816460539869832E-2</v>
      </c>
      <c r="AL161" s="22">
        <v>380.46121369216769</v>
      </c>
      <c r="AM161" s="22">
        <v>0</v>
      </c>
      <c r="AN161" s="22">
        <v>42076.162530990892</v>
      </c>
      <c r="AO161" s="22">
        <v>0</v>
      </c>
      <c r="AP161" s="22">
        <v>254253.9127353396</v>
      </c>
      <c r="AQ161" s="22">
        <v>1.4220029290709488</v>
      </c>
      <c r="AR161" s="22">
        <v>952.35375563112768</v>
      </c>
      <c r="AS161" s="22">
        <v>1790.2833223742466</v>
      </c>
      <c r="AT161" s="22">
        <v>8.6339427518904799</v>
      </c>
      <c r="AU161" s="22">
        <v>0</v>
      </c>
      <c r="AV161" s="22">
        <v>1629.4754420990346</v>
      </c>
      <c r="AW161" s="22">
        <v>41.521851683131722</v>
      </c>
      <c r="AX161" s="22">
        <v>148.37018403178988</v>
      </c>
      <c r="AY161" s="22">
        <v>9037.2596955519584</v>
      </c>
      <c r="AZ161" s="22">
        <v>2853.6733947757066</v>
      </c>
      <c r="BA161" s="22">
        <v>6696497.3193036262</v>
      </c>
      <c r="BB161" s="22">
        <v>25.066654241388594</v>
      </c>
      <c r="BC161" s="22">
        <v>163892.14872342214</v>
      </c>
      <c r="BD161" s="22">
        <v>33288317.226041988</v>
      </c>
    </row>
    <row r="162" spans="1:56" x14ac:dyDescent="0.3">
      <c r="A162" s="23" t="s">
        <v>37</v>
      </c>
      <c r="B162" s="22">
        <v>0.61316281806626649</v>
      </c>
      <c r="C162" s="22">
        <v>65.369043002041337</v>
      </c>
      <c r="D162" s="22">
        <v>93.313559628806971</v>
      </c>
      <c r="E162" s="22">
        <v>0.8229028487099268</v>
      </c>
      <c r="F162" s="22">
        <v>0</v>
      </c>
      <c r="G162" s="22">
        <v>707.61475161052476</v>
      </c>
      <c r="H162" s="22">
        <v>1.5191861110437824E-5</v>
      </c>
      <c r="I162" s="22">
        <v>6.5329910631695407</v>
      </c>
      <c r="J162" s="22">
        <v>4061.1460956737928</v>
      </c>
      <c r="K162" s="22">
        <v>300.50638391013644</v>
      </c>
      <c r="L162" s="22">
        <v>2294.2955226499735</v>
      </c>
      <c r="M162" s="22">
        <v>129.74263124253599</v>
      </c>
      <c r="N162" s="22">
        <v>1142274.0031402633</v>
      </c>
      <c r="O162" s="22">
        <v>276.94802818726276</v>
      </c>
      <c r="P162" s="22">
        <v>1361.9773385996584</v>
      </c>
      <c r="Q162" s="22">
        <v>68483.660328432248</v>
      </c>
      <c r="R162" s="22">
        <v>1101.4688882317273</v>
      </c>
      <c r="S162" s="22">
        <v>9359056.703509979</v>
      </c>
      <c r="T162" s="22">
        <v>771.42401342460585</v>
      </c>
      <c r="U162" s="22">
        <v>1325.723177496764</v>
      </c>
      <c r="V162" s="22">
        <v>415.93536711564207</v>
      </c>
      <c r="W162" s="22">
        <v>0.2862461612338294</v>
      </c>
      <c r="X162" s="22">
        <v>5.0574816356624739</v>
      </c>
      <c r="Y162" s="22">
        <v>10627.575761572074</v>
      </c>
      <c r="Z162" s="22">
        <v>372.19886847383719</v>
      </c>
      <c r="AA162" s="22">
        <v>0</v>
      </c>
      <c r="AB162" s="22">
        <v>337.21618128874366</v>
      </c>
      <c r="AC162" s="22">
        <v>54.280565864738335</v>
      </c>
      <c r="AD162" s="22">
        <v>0.39195314971516532</v>
      </c>
      <c r="AE162" s="22">
        <v>34.567638779018345</v>
      </c>
      <c r="AF162" s="22">
        <v>0.92992046972362385</v>
      </c>
      <c r="AG162" s="22">
        <v>100.59329168522457</v>
      </c>
      <c r="AH162" s="22">
        <v>0</v>
      </c>
      <c r="AI162" s="22">
        <v>218.89243031743533</v>
      </c>
      <c r="AJ162" s="22">
        <v>2.5931745726880825E-2</v>
      </c>
      <c r="AK162" s="22">
        <v>41.544432563264415</v>
      </c>
      <c r="AL162" s="22">
        <v>31.218901466457428</v>
      </c>
      <c r="AM162" s="22">
        <v>1.1189230930387877</v>
      </c>
      <c r="AN162" s="22">
        <v>0</v>
      </c>
      <c r="AO162" s="22">
        <v>70.226689509593257</v>
      </c>
      <c r="AP162" s="22">
        <v>496.42454982382532</v>
      </c>
      <c r="AQ162" s="22">
        <v>1014.4487873644008</v>
      </c>
      <c r="AR162" s="22">
        <v>8791.4853439766193</v>
      </c>
      <c r="AS162" s="22">
        <v>6.4528294028210613</v>
      </c>
      <c r="AT162" s="22">
        <v>896325.90419742279</v>
      </c>
      <c r="AU162" s="22">
        <v>636.09058340869058</v>
      </c>
      <c r="AV162" s="22">
        <v>378.98975480919626</v>
      </c>
      <c r="AW162" s="22">
        <v>343.15728848390034</v>
      </c>
      <c r="AX162" s="22">
        <v>16.12063871826782</v>
      </c>
      <c r="AY162" s="22">
        <v>1333.3681300843068</v>
      </c>
      <c r="AZ162" s="22">
        <v>396.10561634937022</v>
      </c>
      <c r="BA162" s="22">
        <v>1318.658637951215</v>
      </c>
      <c r="BB162" s="22">
        <v>125.48388691126004</v>
      </c>
      <c r="BC162" s="22">
        <v>163148.51547362577</v>
      </c>
      <c r="BD162" s="22">
        <v>11668955.131787479</v>
      </c>
    </row>
    <row r="163" spans="1:56" x14ac:dyDescent="0.3">
      <c r="A163" s="23" t="s">
        <v>38</v>
      </c>
      <c r="B163" s="22">
        <v>3051.1623528490622</v>
      </c>
      <c r="C163" s="22">
        <v>1.4352978248426601E-2</v>
      </c>
      <c r="D163" s="22">
        <v>7965.9681729262284</v>
      </c>
      <c r="E163" s="22">
        <v>43763.494762738861</v>
      </c>
      <c r="F163" s="22">
        <v>0</v>
      </c>
      <c r="G163" s="22">
        <v>586.07095875205584</v>
      </c>
      <c r="H163" s="22">
        <v>0</v>
      </c>
      <c r="I163" s="22">
        <v>25.298197143659412</v>
      </c>
      <c r="J163" s="22">
        <v>170.3431915579381</v>
      </c>
      <c r="K163" s="22">
        <v>0.29224473803023826</v>
      </c>
      <c r="L163" s="22">
        <v>0</v>
      </c>
      <c r="M163" s="22">
        <v>1790.9772731769776</v>
      </c>
      <c r="N163" s="22">
        <v>16480.862491290489</v>
      </c>
      <c r="O163" s="22">
        <v>12605.822303054767</v>
      </c>
      <c r="P163" s="22">
        <v>0</v>
      </c>
      <c r="Q163" s="22">
        <v>0</v>
      </c>
      <c r="R163" s="22">
        <v>50016.33415804043</v>
      </c>
      <c r="S163" s="22">
        <v>50896.922890674323</v>
      </c>
      <c r="T163" s="22">
        <v>116082.24760032799</v>
      </c>
      <c r="U163" s="22">
        <v>24.579109519058349</v>
      </c>
      <c r="V163" s="22">
        <v>187.42829704307556</v>
      </c>
      <c r="W163" s="22">
        <v>0</v>
      </c>
      <c r="X163" s="22">
        <v>545.17753396250521</v>
      </c>
      <c r="Y163" s="22">
        <v>10449.533667469388</v>
      </c>
      <c r="Z163" s="22">
        <v>517.35056972871268</v>
      </c>
      <c r="AA163" s="22">
        <v>0</v>
      </c>
      <c r="AB163" s="22">
        <v>0</v>
      </c>
      <c r="AC163" s="22">
        <v>0</v>
      </c>
      <c r="AD163" s="22">
        <v>1788.6326081157069</v>
      </c>
      <c r="AE163" s="22">
        <v>7.4197119538772172E-2</v>
      </c>
      <c r="AF163" s="22">
        <v>0</v>
      </c>
      <c r="AG163" s="22">
        <v>16.866693185163662</v>
      </c>
      <c r="AH163" s="22">
        <v>0</v>
      </c>
      <c r="AI163" s="22">
        <v>10156.432440307799</v>
      </c>
      <c r="AJ163" s="22">
        <v>3.3824443802073952E-2</v>
      </c>
      <c r="AK163" s="22">
        <v>0</v>
      </c>
      <c r="AL163" s="22">
        <v>3.8904285209362073E-2</v>
      </c>
      <c r="AM163" s="22">
        <v>0</v>
      </c>
      <c r="AN163" s="22">
        <v>0.12699372325515149</v>
      </c>
      <c r="AO163" s="22">
        <v>0</v>
      </c>
      <c r="AP163" s="22">
        <v>0.86027664566551898</v>
      </c>
      <c r="AQ163" s="22">
        <v>5689.1907008913304</v>
      </c>
      <c r="AR163" s="22">
        <v>0</v>
      </c>
      <c r="AS163" s="22">
        <v>4.4687321292342439</v>
      </c>
      <c r="AT163" s="22">
        <v>8.77912404442803E-3</v>
      </c>
      <c r="AU163" s="22">
        <v>392.2935870252233</v>
      </c>
      <c r="AV163" s="22">
        <v>66965.82404458661</v>
      </c>
      <c r="AW163" s="22">
        <v>4.0615497399891141E-2</v>
      </c>
      <c r="AX163" s="22">
        <v>0</v>
      </c>
      <c r="AY163" s="22">
        <v>5.2842568012145315E-3</v>
      </c>
      <c r="AZ163" s="22">
        <v>92291.802528543543</v>
      </c>
      <c r="BA163" s="22">
        <v>6808.234849254568</v>
      </c>
      <c r="BB163" s="22">
        <v>0</v>
      </c>
      <c r="BC163" s="22">
        <v>113251.40015564286</v>
      </c>
      <c r="BD163" s="22">
        <v>612526.21534274973</v>
      </c>
    </row>
    <row r="164" spans="1:56" x14ac:dyDescent="0.3">
      <c r="A164" s="23" t="s">
        <v>197</v>
      </c>
      <c r="B164" s="22">
        <v>702803.09555391711</v>
      </c>
      <c r="C164" s="22">
        <v>55434.058920828546</v>
      </c>
      <c r="D164" s="22">
        <v>206439.54848696999</v>
      </c>
      <c r="E164" s="22">
        <v>19587.676667406649</v>
      </c>
      <c r="F164" s="22">
        <v>0</v>
      </c>
      <c r="G164" s="22">
        <v>573.70292207708633</v>
      </c>
      <c r="H164" s="22">
        <v>1542.6656943835733</v>
      </c>
      <c r="I164" s="22">
        <v>180425.07141149655</v>
      </c>
      <c r="J164" s="22">
        <v>10946953.366025444</v>
      </c>
      <c r="K164" s="22">
        <v>763204.05310266092</v>
      </c>
      <c r="L164" s="22">
        <v>2744.5810786675593</v>
      </c>
      <c r="M164" s="22">
        <v>15813.760687970482</v>
      </c>
      <c r="N164" s="22">
        <v>417.46005070188926</v>
      </c>
      <c r="O164" s="22">
        <v>203.05354914127949</v>
      </c>
      <c r="P164" s="22">
        <v>24417.621772703398</v>
      </c>
      <c r="Q164" s="22">
        <v>207.58809302373876</v>
      </c>
      <c r="R164" s="22">
        <v>257245.61234533277</v>
      </c>
      <c r="S164" s="22">
        <v>1289863.9754292092</v>
      </c>
      <c r="T164" s="22">
        <v>105627.15356894725</v>
      </c>
      <c r="U164" s="22">
        <v>17904.228675197533</v>
      </c>
      <c r="V164" s="22">
        <v>1258621.1179969595</v>
      </c>
      <c r="W164" s="22">
        <v>4998.630980087084</v>
      </c>
      <c r="X164" s="22">
        <v>41.558900427717916</v>
      </c>
      <c r="Y164" s="22">
        <v>156526.97235043527</v>
      </c>
      <c r="Z164" s="22">
        <v>8758466.3727467544</v>
      </c>
      <c r="AA164" s="22">
        <v>0</v>
      </c>
      <c r="AB164" s="22">
        <v>46.619002922516735</v>
      </c>
      <c r="AC164" s="22">
        <v>26.108261069620607</v>
      </c>
      <c r="AD164" s="22">
        <v>5.2564271627327264</v>
      </c>
      <c r="AE164" s="22">
        <v>697187.66001613764</v>
      </c>
      <c r="AF164" s="22">
        <v>96300.417874263745</v>
      </c>
      <c r="AG164" s="22">
        <v>939244.28891986073</v>
      </c>
      <c r="AH164" s="22">
        <v>49.223006101136512</v>
      </c>
      <c r="AI164" s="22">
        <v>1637480.5267832035</v>
      </c>
      <c r="AJ164" s="22">
        <v>92053.486474718098</v>
      </c>
      <c r="AK164" s="22">
        <v>1.7119706408850259</v>
      </c>
      <c r="AL164" s="22">
        <v>99751.576800821887</v>
      </c>
      <c r="AM164" s="22">
        <v>32652.174025852131</v>
      </c>
      <c r="AN164" s="22">
        <v>244.47654706999691</v>
      </c>
      <c r="AO164" s="22">
        <v>8983.8037299830557</v>
      </c>
      <c r="AP164" s="22">
        <v>0</v>
      </c>
      <c r="AQ164" s="22">
        <v>3226.521425741741</v>
      </c>
      <c r="AR164" s="22">
        <v>465.14484798219951</v>
      </c>
      <c r="AS164" s="22">
        <v>77157.389163892061</v>
      </c>
      <c r="AT164" s="22">
        <v>84.160357773398459</v>
      </c>
      <c r="AU164" s="22">
        <v>0.64201128718269973</v>
      </c>
      <c r="AV164" s="22">
        <v>7013.6397263288736</v>
      </c>
      <c r="AW164" s="22">
        <v>345.95575643155445</v>
      </c>
      <c r="AX164" s="22">
        <v>101135.53062765446</v>
      </c>
      <c r="AY164" s="22">
        <v>108957.90165307837</v>
      </c>
      <c r="AZ164" s="22">
        <v>427056.01003856654</v>
      </c>
      <c r="BA164" s="22">
        <v>7260964.5591038018</v>
      </c>
      <c r="BB164" s="22">
        <v>64146.405062016136</v>
      </c>
      <c r="BC164" s="22">
        <v>332338.05434426718</v>
      </c>
      <c r="BD164" s="22">
        <v>36756982.170969382</v>
      </c>
    </row>
    <row r="165" spans="1:56" x14ac:dyDescent="0.3">
      <c r="A165" s="23" t="s">
        <v>40</v>
      </c>
      <c r="B165" s="22">
        <v>8.9239517661642793</v>
      </c>
      <c r="C165" s="22">
        <v>0.2887259734867858</v>
      </c>
      <c r="D165" s="22">
        <v>1.7548175287755203</v>
      </c>
      <c r="E165" s="22">
        <v>7.7259503665050966</v>
      </c>
      <c r="F165" s="22">
        <v>0</v>
      </c>
      <c r="G165" s="22">
        <v>1089.248491501965</v>
      </c>
      <c r="H165" s="22">
        <v>8.8813957261021134E-5</v>
      </c>
      <c r="I165" s="22">
        <v>18.036174772249439</v>
      </c>
      <c r="J165" s="22">
        <v>60874.825421836023</v>
      </c>
      <c r="K165" s="22">
        <v>4588.2899828248319</v>
      </c>
      <c r="L165" s="22">
        <v>0</v>
      </c>
      <c r="M165" s="22">
        <v>0</v>
      </c>
      <c r="N165" s="22">
        <v>0.58975261613022689</v>
      </c>
      <c r="O165" s="22">
        <v>1.0599230966669815</v>
      </c>
      <c r="P165" s="22">
        <v>1.6028967649880684E-5</v>
      </c>
      <c r="Q165" s="22">
        <v>0.89424555465398359</v>
      </c>
      <c r="R165" s="22">
        <v>167.31658613505067</v>
      </c>
      <c r="S165" s="22">
        <v>6243.3663076484791</v>
      </c>
      <c r="T165" s="22">
        <v>77.737765538197635</v>
      </c>
      <c r="U165" s="22">
        <v>258.66882679533239</v>
      </c>
      <c r="V165" s="22">
        <v>33.017602909602701</v>
      </c>
      <c r="W165" s="22">
        <v>4.3712579398985412</v>
      </c>
      <c r="X165" s="22">
        <v>33.38299454506592</v>
      </c>
      <c r="Y165" s="22">
        <v>21704.01964378226</v>
      </c>
      <c r="Z165" s="22">
        <v>210.9241015135496</v>
      </c>
      <c r="AA165" s="22">
        <v>0</v>
      </c>
      <c r="AB165" s="22">
        <v>0.14665131763689679</v>
      </c>
      <c r="AC165" s="22">
        <v>0.10503398381624736</v>
      </c>
      <c r="AD165" s="22">
        <v>2.2212313837513875E-4</v>
      </c>
      <c r="AE165" s="22">
        <v>11.733711758717996</v>
      </c>
      <c r="AF165" s="22">
        <v>0</v>
      </c>
      <c r="AG165" s="22">
        <v>49.116715321886367</v>
      </c>
      <c r="AH165" s="22">
        <v>0</v>
      </c>
      <c r="AI165" s="22">
        <v>740.79106458736123</v>
      </c>
      <c r="AJ165" s="22">
        <v>0.30056125817976731</v>
      </c>
      <c r="AK165" s="22">
        <v>1.011126475376312E-2</v>
      </c>
      <c r="AL165" s="22">
        <v>57.745025294197326</v>
      </c>
      <c r="AM165" s="22">
        <v>17.086037844735213</v>
      </c>
      <c r="AN165" s="22">
        <v>65.853896658468315</v>
      </c>
      <c r="AO165" s="22">
        <v>3.6681217793608938E-2</v>
      </c>
      <c r="AP165" s="22">
        <v>86.657654510620731</v>
      </c>
      <c r="AQ165" s="22">
        <v>0</v>
      </c>
      <c r="AR165" s="22">
        <v>1.4643130976471235</v>
      </c>
      <c r="AS165" s="22">
        <v>127.30668512840658</v>
      </c>
      <c r="AT165" s="22">
        <v>29.806485291820767</v>
      </c>
      <c r="AU165" s="22">
        <v>8.9418146926292325E-2</v>
      </c>
      <c r="AV165" s="22">
        <v>88.132640497113528</v>
      </c>
      <c r="AW165" s="22">
        <v>0.36088377766161855</v>
      </c>
      <c r="AX165" s="22">
        <v>33.470248012881839</v>
      </c>
      <c r="AY165" s="22">
        <v>75.32833758921835</v>
      </c>
      <c r="AZ165" s="22">
        <v>51.972253541226038</v>
      </c>
      <c r="BA165" s="22">
        <v>930.49450488886816</v>
      </c>
      <c r="BB165" s="22">
        <v>5.6544864852185857</v>
      </c>
      <c r="BC165" s="22">
        <v>1321.4959209397873</v>
      </c>
      <c r="BD165" s="22">
        <v>99019.602174025888</v>
      </c>
    </row>
    <row r="166" spans="1:56" x14ac:dyDescent="0.3">
      <c r="A166" s="23" t="s">
        <v>41</v>
      </c>
      <c r="B166" s="22">
        <v>1.1791184880816155</v>
      </c>
      <c r="C166" s="22">
        <v>16.23571466707471</v>
      </c>
      <c r="D166" s="22">
        <v>0.30447511785849612</v>
      </c>
      <c r="E166" s="22">
        <v>1.4427909298935726</v>
      </c>
      <c r="F166" s="22">
        <v>0</v>
      </c>
      <c r="G166" s="22">
        <v>163.83325180941353</v>
      </c>
      <c r="H166" s="22">
        <v>2.1762580896411079E-6</v>
      </c>
      <c r="I166" s="22">
        <v>2.5207886747930237</v>
      </c>
      <c r="J166" s="22">
        <v>3893.1085439443882</v>
      </c>
      <c r="K166" s="22">
        <v>97.838744438527144</v>
      </c>
      <c r="L166" s="22">
        <v>0</v>
      </c>
      <c r="M166" s="22">
        <v>0</v>
      </c>
      <c r="N166" s="22">
        <v>21.911473309327651</v>
      </c>
      <c r="O166" s="22">
        <v>0.69427667448305419</v>
      </c>
      <c r="P166" s="22">
        <v>49.791170334518782</v>
      </c>
      <c r="Q166" s="22">
        <v>26.316886981764867</v>
      </c>
      <c r="R166" s="22">
        <v>100.36844611913203</v>
      </c>
      <c r="S166" s="22">
        <v>833.09385039066763</v>
      </c>
      <c r="T166" s="22">
        <v>9.2667335018059658E-9</v>
      </c>
      <c r="U166" s="22">
        <v>0.97297227459624647</v>
      </c>
      <c r="V166" s="22">
        <v>4239.9011240987611</v>
      </c>
      <c r="W166" s="22">
        <v>0.1527644706255443</v>
      </c>
      <c r="X166" s="22">
        <v>3689.7968868859875</v>
      </c>
      <c r="Y166" s="22">
        <v>5.7978515658131853</v>
      </c>
      <c r="Z166" s="22">
        <v>47.425543238140946</v>
      </c>
      <c r="AA166" s="22">
        <v>0</v>
      </c>
      <c r="AB166" s="22">
        <v>111.66704370058366</v>
      </c>
      <c r="AC166" s="22">
        <v>13.629954468004128</v>
      </c>
      <c r="AD166" s="22">
        <v>5.4428075461684391E-6</v>
      </c>
      <c r="AE166" s="22">
        <v>56.048211676524382</v>
      </c>
      <c r="AF166" s="22">
        <v>2.9784321122987896</v>
      </c>
      <c r="AG166" s="22">
        <v>1.7597501905072643</v>
      </c>
      <c r="AH166" s="22">
        <v>7.7945396360674621</v>
      </c>
      <c r="AI166" s="22">
        <v>28.159836305079022</v>
      </c>
      <c r="AJ166" s="22">
        <v>5.4334905329069896</v>
      </c>
      <c r="AK166" s="22">
        <v>0.30034450492606085</v>
      </c>
      <c r="AL166" s="22">
        <v>1124.3472290582924</v>
      </c>
      <c r="AM166" s="22">
        <v>0.35977909085821497</v>
      </c>
      <c r="AN166" s="22">
        <v>2.3400001076718184</v>
      </c>
      <c r="AO166" s="22">
        <v>25.642741641762701</v>
      </c>
      <c r="AP166" s="22">
        <v>8985.6881757776991</v>
      </c>
      <c r="AQ166" s="22">
        <v>0.90851860766359382</v>
      </c>
      <c r="AR166" s="22">
        <v>0</v>
      </c>
      <c r="AS166" s="22">
        <v>0.63915985517834029</v>
      </c>
      <c r="AT166" s="22">
        <v>7.5515388287221397E-4</v>
      </c>
      <c r="AU166" s="22">
        <v>2.5708794928787109</v>
      </c>
      <c r="AV166" s="22">
        <v>9.3896141988836082</v>
      </c>
      <c r="AW166" s="22">
        <v>2.5819446820027974</v>
      </c>
      <c r="AX166" s="22">
        <v>1.2430015180876202</v>
      </c>
      <c r="AY166" s="22">
        <v>29.04744397745403</v>
      </c>
      <c r="AZ166" s="22">
        <v>6.5078351819685789</v>
      </c>
      <c r="BA166" s="22">
        <v>589.8243844701118</v>
      </c>
      <c r="BB166" s="22">
        <v>487.96865314487553</v>
      </c>
      <c r="BC166" s="22">
        <v>19020.717580706452</v>
      </c>
      <c r="BD166" s="22">
        <v>43710.235981834805</v>
      </c>
    </row>
    <row r="167" spans="1:56" x14ac:dyDescent="0.3">
      <c r="A167" s="23" t="s">
        <v>42</v>
      </c>
      <c r="B167" s="22">
        <v>235.7719126521817</v>
      </c>
      <c r="C167" s="22">
        <v>1170.3006496562446</v>
      </c>
      <c r="D167" s="22">
        <v>115.05903685296299</v>
      </c>
      <c r="E167" s="22">
        <v>112.78040607574383</v>
      </c>
      <c r="F167" s="22">
        <v>135.01627468821727</v>
      </c>
      <c r="G167" s="22">
        <v>3.1927462807481666</v>
      </c>
      <c r="H167" s="22">
        <v>576.62913482532235</v>
      </c>
      <c r="I167" s="22">
        <v>151.73403664665545</v>
      </c>
      <c r="J167" s="22">
        <v>328767.92625321582</v>
      </c>
      <c r="K167" s="22">
        <v>22805.49816537643</v>
      </c>
      <c r="L167" s="22">
        <v>0</v>
      </c>
      <c r="M167" s="22">
        <v>0</v>
      </c>
      <c r="N167" s="22">
        <v>2.7152797992078064</v>
      </c>
      <c r="O167" s="22">
        <v>5.2599157103239174</v>
      </c>
      <c r="P167" s="22">
        <v>0</v>
      </c>
      <c r="Q167" s="22">
        <v>4.425783659319654</v>
      </c>
      <c r="R167" s="22">
        <v>103.13742939980739</v>
      </c>
      <c r="S167" s="22">
        <v>714.25790559173686</v>
      </c>
      <c r="T167" s="22">
        <v>0</v>
      </c>
      <c r="U167" s="22">
        <v>1.1494847105613015</v>
      </c>
      <c r="V167" s="22">
        <v>50898.176377574906</v>
      </c>
      <c r="W167" s="22">
        <v>84839.826966619861</v>
      </c>
      <c r="X167" s="22">
        <v>466.0207254391496</v>
      </c>
      <c r="Y167" s="22">
        <v>16.720293652933922</v>
      </c>
      <c r="Z167" s="22">
        <v>6815.1597226017129</v>
      </c>
      <c r="AA167" s="22">
        <v>0</v>
      </c>
      <c r="AB167" s="22">
        <v>0.72314787009756576</v>
      </c>
      <c r="AC167" s="22">
        <v>0.52129580097515871</v>
      </c>
      <c r="AD167" s="22">
        <v>0</v>
      </c>
      <c r="AE167" s="22">
        <v>268135.75417910062</v>
      </c>
      <c r="AF167" s="22">
        <v>0</v>
      </c>
      <c r="AG167" s="22">
        <v>143.91592619405375</v>
      </c>
      <c r="AH167" s="22">
        <v>45.448491615292546</v>
      </c>
      <c r="AI167" s="22">
        <v>8369.9598287285771</v>
      </c>
      <c r="AJ167" s="22">
        <v>1.6173843407449937</v>
      </c>
      <c r="AK167" s="22">
        <v>5.0176654636940501E-2</v>
      </c>
      <c r="AL167" s="22">
        <v>30477.369325210431</v>
      </c>
      <c r="AM167" s="22">
        <v>12078.071808124958</v>
      </c>
      <c r="AN167" s="22">
        <v>4.8039260330433713</v>
      </c>
      <c r="AO167" s="22">
        <v>0</v>
      </c>
      <c r="AP167" s="22">
        <v>24340.759472149039</v>
      </c>
      <c r="AQ167" s="22">
        <v>1.5920790933776416</v>
      </c>
      <c r="AR167" s="22">
        <v>7.2492430843453208</v>
      </c>
      <c r="AS167" s="22">
        <v>0</v>
      </c>
      <c r="AT167" s="22">
        <v>3.7363108054195224E-2</v>
      </c>
      <c r="AU167" s="22">
        <v>0</v>
      </c>
      <c r="AV167" s="22">
        <v>14.883287684491526</v>
      </c>
      <c r="AW167" s="22">
        <v>1.9396086193977415</v>
      </c>
      <c r="AX167" s="22">
        <v>19151.772189201343</v>
      </c>
      <c r="AY167" s="22">
        <v>69.435909344072115</v>
      </c>
      <c r="AZ167" s="22">
        <v>198.00514579636095</v>
      </c>
      <c r="BA167" s="22">
        <v>29946.672899887632</v>
      </c>
      <c r="BB167" s="22">
        <v>174.92651040969443</v>
      </c>
      <c r="BC167" s="22">
        <v>5351.6149901887111</v>
      </c>
      <c r="BD167" s="22">
        <v>896457.88268926984</v>
      </c>
    </row>
    <row r="168" spans="1:56" x14ac:dyDescent="0.3">
      <c r="A168" s="23" t="s">
        <v>43</v>
      </c>
      <c r="B168" s="22">
        <v>0.17837853791436917</v>
      </c>
      <c r="C168" s="22">
        <v>442.4227134702362</v>
      </c>
      <c r="D168" s="22">
        <v>10.572318868304011</v>
      </c>
      <c r="E168" s="22">
        <v>70.880919502001419</v>
      </c>
      <c r="F168" s="22">
        <v>0</v>
      </c>
      <c r="G168" s="22">
        <v>19.018171938043555</v>
      </c>
      <c r="H168" s="22">
        <v>0</v>
      </c>
      <c r="I168" s="22">
        <v>31.326763352296982</v>
      </c>
      <c r="J168" s="22">
        <v>122.12464791537323</v>
      </c>
      <c r="K168" s="22">
        <v>8.3512846110015442</v>
      </c>
      <c r="L168" s="22">
        <v>15.392888589352445</v>
      </c>
      <c r="M168" s="22">
        <v>1.1754711777353206</v>
      </c>
      <c r="N168" s="22">
        <v>1436022.4768849821</v>
      </c>
      <c r="O168" s="22">
        <v>1.8454481727936246E-3</v>
      </c>
      <c r="P168" s="22">
        <v>0</v>
      </c>
      <c r="Q168" s="22">
        <v>1.552791872926869E-3</v>
      </c>
      <c r="R168" s="22">
        <v>39.315361143104177</v>
      </c>
      <c r="S168" s="22">
        <v>40216.839829689379</v>
      </c>
      <c r="T168" s="22">
        <v>3.5032927696466453E-3</v>
      </c>
      <c r="U168" s="22">
        <v>50492.228099771208</v>
      </c>
      <c r="V168" s="22">
        <v>0.24238481596213268</v>
      </c>
      <c r="W168" s="22">
        <v>7.611159511210437E-3</v>
      </c>
      <c r="X168" s="22">
        <v>4.2797537053198431E-4</v>
      </c>
      <c r="Y168" s="22">
        <v>16763.391576221598</v>
      </c>
      <c r="Z168" s="22">
        <v>4.0696878045112479</v>
      </c>
      <c r="AA168" s="22">
        <v>0</v>
      </c>
      <c r="AB168" s="22">
        <v>170.41819527054821</v>
      </c>
      <c r="AC168" s="22">
        <v>1.828973003324709E-4</v>
      </c>
      <c r="AD168" s="22">
        <v>0</v>
      </c>
      <c r="AE168" s="22">
        <v>0.11224672772452896</v>
      </c>
      <c r="AF168" s="22">
        <v>0.21459703147468243</v>
      </c>
      <c r="AG168" s="22">
        <v>20.901029839023913</v>
      </c>
      <c r="AH168" s="22">
        <v>0</v>
      </c>
      <c r="AI168" s="22">
        <v>16.065059955220857</v>
      </c>
      <c r="AJ168" s="22">
        <v>4.2381099696389347E-2</v>
      </c>
      <c r="AK168" s="22">
        <v>1.7604543630783045E-5</v>
      </c>
      <c r="AL168" s="22">
        <v>0.14830816609636599</v>
      </c>
      <c r="AM168" s="22">
        <v>2.9748827325350884E-2</v>
      </c>
      <c r="AN168" s="22">
        <v>51684.697040339692</v>
      </c>
      <c r="AO168" s="22">
        <v>2.8157434435136915E-2</v>
      </c>
      <c r="AP168" s="22">
        <v>314.7838127724836</v>
      </c>
      <c r="AQ168" s="22">
        <v>291225.44937335944</v>
      </c>
      <c r="AR168" s="22">
        <v>316.61674560251083</v>
      </c>
      <c r="AS168" s="22">
        <v>0.10322433530064976</v>
      </c>
      <c r="AT168" s="22">
        <v>0</v>
      </c>
      <c r="AU168" s="22">
        <v>21.355047380761103</v>
      </c>
      <c r="AV168" s="22">
        <v>70.945586154443433</v>
      </c>
      <c r="AW168" s="22">
        <v>11.851631100447417</v>
      </c>
      <c r="AX168" s="22">
        <v>5.8281920232662363E-2</v>
      </c>
      <c r="AY168" s="22">
        <v>108.43733917213063</v>
      </c>
      <c r="AZ168" s="22">
        <v>4.8126313734804915</v>
      </c>
      <c r="BA168" s="22">
        <v>8426.7977376709441</v>
      </c>
      <c r="BB168" s="22">
        <v>6.3763387317931484</v>
      </c>
      <c r="BC168" s="22">
        <v>4140.4116082337623</v>
      </c>
      <c r="BD168" s="22">
        <v>1900800.6786460585</v>
      </c>
    </row>
    <row r="169" spans="1:56" x14ac:dyDescent="0.3">
      <c r="A169" s="23" t="s">
        <v>44</v>
      </c>
      <c r="B169" s="22">
        <v>0.50105896694556273</v>
      </c>
      <c r="C169" s="22">
        <v>10374.684459478336</v>
      </c>
      <c r="D169" s="22">
        <v>94484.242170408717</v>
      </c>
      <c r="E169" s="22">
        <v>0.61963868450480919</v>
      </c>
      <c r="F169" s="22">
        <v>0</v>
      </c>
      <c r="G169" s="22">
        <v>196.42514162692069</v>
      </c>
      <c r="H169" s="22">
        <v>0</v>
      </c>
      <c r="I169" s="22">
        <v>4.227639600464336</v>
      </c>
      <c r="J169" s="22">
        <v>4094.7776803799461</v>
      </c>
      <c r="K169" s="22">
        <v>220.16180598728209</v>
      </c>
      <c r="L169" s="22">
        <v>64515.197433042296</v>
      </c>
      <c r="M169" s="22">
        <v>10456.330394595938</v>
      </c>
      <c r="N169" s="22">
        <v>250.22521219295936</v>
      </c>
      <c r="O169" s="22">
        <v>27.132260813676631</v>
      </c>
      <c r="P169" s="22">
        <v>1403.8354657817822</v>
      </c>
      <c r="Q169" s="22">
        <v>4.2780398878801661E-2</v>
      </c>
      <c r="R169" s="22">
        <v>98822.749807679938</v>
      </c>
      <c r="S169" s="22">
        <v>37342.477945713501</v>
      </c>
      <c r="T169" s="22">
        <v>755.98068781303141</v>
      </c>
      <c r="U169" s="22">
        <v>15158.035098078133</v>
      </c>
      <c r="V169" s="22">
        <v>3.0702332915518231</v>
      </c>
      <c r="W169" s="22">
        <v>0.2096922617234116</v>
      </c>
      <c r="X169" s="22">
        <v>1.2579758068307076</v>
      </c>
      <c r="Y169" s="22">
        <v>246973.92119610086</v>
      </c>
      <c r="Z169" s="22">
        <v>8.312461599936908</v>
      </c>
      <c r="AA169" s="22">
        <v>0</v>
      </c>
      <c r="AB169" s="22">
        <v>8.6191348761352096</v>
      </c>
      <c r="AC169" s="22">
        <v>26771.301148348226</v>
      </c>
      <c r="AD169" s="22">
        <v>8486.4285269369157</v>
      </c>
      <c r="AE169" s="22">
        <v>0.57356204399833333</v>
      </c>
      <c r="AF169" s="22">
        <v>0</v>
      </c>
      <c r="AG169" s="22">
        <v>3.2318851545759646</v>
      </c>
      <c r="AH169" s="22">
        <v>0</v>
      </c>
      <c r="AI169" s="22">
        <v>126858.80954442348</v>
      </c>
      <c r="AJ169" s="22">
        <v>39.709979733602289</v>
      </c>
      <c r="AK169" s="22">
        <v>0.31964751645496525</v>
      </c>
      <c r="AL169" s="22">
        <v>2.7652283792679753</v>
      </c>
      <c r="AM169" s="22">
        <v>0.81959902118514172</v>
      </c>
      <c r="AN169" s="22">
        <v>143.36820019300515</v>
      </c>
      <c r="AO169" s="22">
        <v>6.2188577996381067</v>
      </c>
      <c r="AP169" s="22">
        <v>3.241187557082875</v>
      </c>
      <c r="AQ169" s="22">
        <v>18.609335085722638</v>
      </c>
      <c r="AR169" s="22">
        <v>12156.866331856159</v>
      </c>
      <c r="AS169" s="22">
        <v>156.82529678744788</v>
      </c>
      <c r="AT169" s="22">
        <v>317.27215204482332</v>
      </c>
      <c r="AU169" s="22">
        <v>0</v>
      </c>
      <c r="AV169" s="22">
        <v>2684.7635161265384</v>
      </c>
      <c r="AW169" s="22">
        <v>104.52347904872407</v>
      </c>
      <c r="AX169" s="22">
        <v>1.6057037897011346</v>
      </c>
      <c r="AY169" s="22">
        <v>1912.2570702574028</v>
      </c>
      <c r="AZ169" s="22">
        <v>8053.8375475648709</v>
      </c>
      <c r="BA169" s="22">
        <v>1032.6136474122277</v>
      </c>
      <c r="BB169" s="22">
        <v>0.27126860204121794</v>
      </c>
      <c r="BC169" s="22">
        <v>107034.88351889854</v>
      </c>
      <c r="BD169" s="22">
        <v>880894.15360976208</v>
      </c>
    </row>
    <row r="170" spans="1:56" x14ac:dyDescent="0.3">
      <c r="A170" s="23" t="s">
        <v>45</v>
      </c>
      <c r="B170" s="22">
        <v>5.5342843127466388</v>
      </c>
      <c r="C170" s="22">
        <v>138.75925335108471</v>
      </c>
      <c r="D170" s="22">
        <v>6854.7183273140263</v>
      </c>
      <c r="E170" s="22">
        <v>22838.630008394288</v>
      </c>
      <c r="F170" s="22">
        <v>0</v>
      </c>
      <c r="G170" s="22">
        <v>0.31518224072000395</v>
      </c>
      <c r="H170" s="22">
        <v>2.2670931195576441E-3</v>
      </c>
      <c r="I170" s="22">
        <v>186.18766984161331</v>
      </c>
      <c r="J170" s="22">
        <v>39539.75171000573</v>
      </c>
      <c r="K170" s="22">
        <v>2248.4444403229481</v>
      </c>
      <c r="L170" s="22">
        <v>0</v>
      </c>
      <c r="M170" s="22">
        <v>171.32492415492297</v>
      </c>
      <c r="N170" s="22">
        <v>882.64091709158151</v>
      </c>
      <c r="O170" s="22">
        <v>352.06735023841964</v>
      </c>
      <c r="P170" s="22">
        <v>4.0916049001011218E-4</v>
      </c>
      <c r="Q170" s="22">
        <v>480.7998452313422</v>
      </c>
      <c r="R170" s="22">
        <v>124429.0157638307</v>
      </c>
      <c r="S170" s="22">
        <v>59756.075453309029</v>
      </c>
      <c r="T170" s="22">
        <v>384.51312119847398</v>
      </c>
      <c r="U170" s="22">
        <v>0.15768227020482339</v>
      </c>
      <c r="V170" s="22">
        <v>78881.930861408502</v>
      </c>
      <c r="W170" s="22">
        <v>10.790232378582568</v>
      </c>
      <c r="X170" s="22">
        <v>4251.7355791169384</v>
      </c>
      <c r="Y170" s="22">
        <v>37916.284592660202</v>
      </c>
      <c r="Z170" s="22">
        <v>26289.920554683202</v>
      </c>
      <c r="AA170" s="22">
        <v>0</v>
      </c>
      <c r="AB170" s="22">
        <v>9.5552130709927324E-2</v>
      </c>
      <c r="AC170" s="22">
        <v>5.1456650597335445E-2</v>
      </c>
      <c r="AD170" s="22">
        <v>5.6699853743127533E-3</v>
      </c>
      <c r="AE170" s="22">
        <v>214.3379807589082</v>
      </c>
      <c r="AF170" s="22">
        <v>6565.4531132802595</v>
      </c>
      <c r="AG170" s="22">
        <v>20215.684388231195</v>
      </c>
      <c r="AH170" s="22">
        <v>0</v>
      </c>
      <c r="AI170" s="22">
        <v>15086.872924103347</v>
      </c>
      <c r="AJ170" s="22">
        <v>0.17009987824042505</v>
      </c>
      <c r="AK170" s="22">
        <v>82.664784660817148</v>
      </c>
      <c r="AL170" s="22">
        <v>46.892578590612686</v>
      </c>
      <c r="AM170" s="22">
        <v>8.4187636447366181</v>
      </c>
      <c r="AN170" s="22">
        <v>53.711380315941597</v>
      </c>
      <c r="AO170" s="22">
        <v>431575.50445201783</v>
      </c>
      <c r="AP170" s="22">
        <v>152.48884651024485</v>
      </c>
      <c r="AQ170" s="22">
        <v>189409.05586153065</v>
      </c>
      <c r="AR170" s="22">
        <v>0.80974906227202659</v>
      </c>
      <c r="AS170" s="22">
        <v>19.6988089963567</v>
      </c>
      <c r="AT170" s="22">
        <v>6.0728527577980779E-3</v>
      </c>
      <c r="AU170" s="22">
        <v>7.6165848842734318</v>
      </c>
      <c r="AV170" s="22">
        <v>0</v>
      </c>
      <c r="AW170" s="22">
        <v>165.05664208648577</v>
      </c>
      <c r="AX170" s="22">
        <v>452.92760932621695</v>
      </c>
      <c r="AY170" s="22">
        <v>88.432075031970882</v>
      </c>
      <c r="AZ170" s="22">
        <v>13893.26283537259</v>
      </c>
      <c r="BA170" s="22">
        <v>4881.2687045066778</v>
      </c>
      <c r="BB170" s="22">
        <v>9.6564112719818986</v>
      </c>
      <c r="BC170" s="22">
        <v>652798.14695132768</v>
      </c>
      <c r="BD170" s="22">
        <v>1741347.890726618</v>
      </c>
    </row>
    <row r="171" spans="1:56" x14ac:dyDescent="0.3">
      <c r="A171" s="23" t="s">
        <v>46</v>
      </c>
      <c r="B171" s="22">
        <v>1679.4133427591532</v>
      </c>
      <c r="C171" s="22">
        <v>6138.5636410608904</v>
      </c>
      <c r="D171" s="22">
        <v>323.15844636112047</v>
      </c>
      <c r="E171" s="22">
        <v>5462.9476039988331</v>
      </c>
      <c r="F171" s="22">
        <v>0</v>
      </c>
      <c r="G171" s="22">
        <v>32.336107884625612</v>
      </c>
      <c r="H171" s="22">
        <v>8.7703782795258353E-3</v>
      </c>
      <c r="I171" s="22">
        <v>737.06737206123898</v>
      </c>
      <c r="J171" s="22">
        <v>250592.60247165931</v>
      </c>
      <c r="K171" s="22">
        <v>11644.471918352327</v>
      </c>
      <c r="L171" s="22">
        <v>279.22119037364985</v>
      </c>
      <c r="M171" s="22">
        <v>128.8610278592345</v>
      </c>
      <c r="N171" s="22">
        <v>513.48588513600646</v>
      </c>
      <c r="O171" s="22">
        <v>7824.4495682692841</v>
      </c>
      <c r="P171" s="22">
        <v>12146.743109116487</v>
      </c>
      <c r="Q171" s="22">
        <v>30959.929781646762</v>
      </c>
      <c r="R171" s="22">
        <v>36979.414350675332</v>
      </c>
      <c r="S171" s="22">
        <v>299637.23188159114</v>
      </c>
      <c r="T171" s="22">
        <v>390.54312939595309</v>
      </c>
      <c r="U171" s="22">
        <v>438.23368652575454</v>
      </c>
      <c r="V171" s="22">
        <v>1662.1520778053703</v>
      </c>
      <c r="W171" s="22">
        <v>11.122325092070689</v>
      </c>
      <c r="X171" s="22">
        <v>114.90737274506537</v>
      </c>
      <c r="Y171" s="22">
        <v>127042.02819692444</v>
      </c>
      <c r="Z171" s="22">
        <v>19629.460315728869</v>
      </c>
      <c r="AA171" s="22">
        <v>0</v>
      </c>
      <c r="AB171" s="22">
        <v>237.48170047863013</v>
      </c>
      <c r="AC171" s="22">
        <v>5562.7252508737402</v>
      </c>
      <c r="AD171" s="22">
        <v>3.4469323185462906</v>
      </c>
      <c r="AE171" s="22">
        <v>687.24331011806316</v>
      </c>
      <c r="AF171" s="22">
        <v>6.0802492251160016</v>
      </c>
      <c r="AG171" s="22">
        <v>51183.876240569472</v>
      </c>
      <c r="AH171" s="22">
        <v>185.34102563947937</v>
      </c>
      <c r="AI171" s="22">
        <v>16100.738689105236</v>
      </c>
      <c r="AJ171" s="22">
        <v>9.3446922611439867</v>
      </c>
      <c r="AK171" s="22">
        <v>11583.729305485005</v>
      </c>
      <c r="AL171" s="22">
        <v>1194.8298746664316</v>
      </c>
      <c r="AM171" s="22">
        <v>59.454048387454058</v>
      </c>
      <c r="AN171" s="22">
        <v>32877.316388500869</v>
      </c>
      <c r="AO171" s="22">
        <v>450.83879010035213</v>
      </c>
      <c r="AP171" s="22">
        <v>11403.048418218683</v>
      </c>
      <c r="AQ171" s="22">
        <v>119.94871754304967</v>
      </c>
      <c r="AR171" s="22">
        <v>65915.856216364089</v>
      </c>
      <c r="AS171" s="22">
        <v>150.8652622419232</v>
      </c>
      <c r="AT171" s="22">
        <v>28962.188723794414</v>
      </c>
      <c r="AU171" s="22">
        <v>185.04750922104463</v>
      </c>
      <c r="AV171" s="22">
        <v>1108.8635487087338</v>
      </c>
      <c r="AW171" s="22">
        <v>0</v>
      </c>
      <c r="AX171" s="22">
        <v>90524.722143365259</v>
      </c>
      <c r="AY171" s="22">
        <v>739.69807522099075</v>
      </c>
      <c r="AZ171" s="22">
        <v>20731.700223629454</v>
      </c>
      <c r="BA171" s="22">
        <v>21993.803352208342</v>
      </c>
      <c r="BB171" s="22">
        <v>24.027595014617827</v>
      </c>
      <c r="BC171" s="22">
        <v>33771.293492296572</v>
      </c>
      <c r="BD171" s="22">
        <v>1210141.8633489576</v>
      </c>
    </row>
    <row r="172" spans="1:56" x14ac:dyDescent="0.3">
      <c r="A172" s="23" t="s">
        <v>47</v>
      </c>
      <c r="B172" s="22">
        <v>0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  <c r="H172" s="22">
        <v>1370.3797165361914</v>
      </c>
      <c r="I172" s="22">
        <v>0</v>
      </c>
      <c r="J172" s="22">
        <v>7.9629042000602501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1590.8501308597597</v>
      </c>
      <c r="U172" s="22">
        <v>0</v>
      </c>
      <c r="V172" s="22">
        <v>0</v>
      </c>
      <c r="W172" s="22">
        <v>2224.7470415242415</v>
      </c>
      <c r="X172" s="22">
        <v>0</v>
      </c>
      <c r="Y172" s="22">
        <v>0</v>
      </c>
      <c r="Z172" s="22">
        <v>308.93974676199775</v>
      </c>
      <c r="AA172" s="22">
        <v>0</v>
      </c>
      <c r="AB172" s="22">
        <v>0</v>
      </c>
      <c r="AC172" s="22">
        <v>0</v>
      </c>
      <c r="AD172" s="22">
        <v>0</v>
      </c>
      <c r="AE172" s="22">
        <v>968.84845099085624</v>
      </c>
      <c r="AF172" s="22">
        <v>0</v>
      </c>
      <c r="AG172" s="22">
        <v>0</v>
      </c>
      <c r="AH172" s="22">
        <v>0</v>
      </c>
      <c r="AI172" s="22">
        <v>385.57728350479988</v>
      </c>
      <c r="AJ172" s="22">
        <v>0</v>
      </c>
      <c r="AK172" s="22">
        <v>0</v>
      </c>
      <c r="AL172" s="22">
        <v>0</v>
      </c>
      <c r="AM172" s="22">
        <v>897.46559100410593</v>
      </c>
      <c r="AN172" s="22">
        <v>0</v>
      </c>
      <c r="AO172" s="22">
        <v>0</v>
      </c>
      <c r="AP172" s="22">
        <v>0</v>
      </c>
      <c r="AQ172" s="22"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7754.7708653820127</v>
      </c>
    </row>
    <row r="173" spans="1:56" x14ac:dyDescent="0.3">
      <c r="A173" s="23" t="s">
        <v>48</v>
      </c>
      <c r="B173" s="22">
        <v>3.4086384734489019E-3</v>
      </c>
      <c r="C173" s="22">
        <v>1.6949398193084634E-4</v>
      </c>
      <c r="D173" s="22">
        <v>7.8400811404422111E-4</v>
      </c>
      <c r="E173" s="22">
        <v>4.4433089879761647E-2</v>
      </c>
      <c r="F173" s="22">
        <v>0</v>
      </c>
      <c r="G173" s="22">
        <v>0</v>
      </c>
      <c r="H173" s="22">
        <v>0</v>
      </c>
      <c r="I173" s="22">
        <v>0.65502469210188707</v>
      </c>
      <c r="J173" s="22">
        <v>7.6216181563801442</v>
      </c>
      <c r="K173" s="22">
        <v>7.5668443272698498E-3</v>
      </c>
      <c r="L173" s="22">
        <v>0</v>
      </c>
      <c r="M173" s="22">
        <v>0</v>
      </c>
      <c r="N173" s="22">
        <v>1.4774483301203798E-2</v>
      </c>
      <c r="O173" s="22">
        <v>0</v>
      </c>
      <c r="P173" s="22">
        <v>0</v>
      </c>
      <c r="Q173" s="22">
        <v>0</v>
      </c>
      <c r="R173" s="22">
        <v>3.1993942704777973</v>
      </c>
      <c r="S173" s="22">
        <v>93993.718883957408</v>
      </c>
      <c r="T173" s="22">
        <v>19.089858997628667</v>
      </c>
      <c r="U173" s="22">
        <v>8.8125484736435496E-3</v>
      </c>
      <c r="V173" s="22">
        <v>3.9548913953144091E-3</v>
      </c>
      <c r="W173" s="22">
        <v>0</v>
      </c>
      <c r="X173" s="22">
        <v>0</v>
      </c>
      <c r="Y173" s="22">
        <v>7558.3954181660474</v>
      </c>
      <c r="Z173" s="22">
        <v>7.9173960478637048E-2</v>
      </c>
      <c r="AA173" s="22">
        <v>0</v>
      </c>
      <c r="AB173" s="22">
        <v>0</v>
      </c>
      <c r="AC173" s="22">
        <v>0</v>
      </c>
      <c r="AD173" s="22">
        <v>0</v>
      </c>
      <c r="AE173" s="22">
        <v>1.9211228809999296E-3</v>
      </c>
      <c r="AF173" s="22">
        <v>0</v>
      </c>
      <c r="AG173" s="22">
        <v>0.43671493457223903</v>
      </c>
      <c r="AH173" s="22">
        <v>0</v>
      </c>
      <c r="AI173" s="22">
        <v>3.2772843083452664E-2</v>
      </c>
      <c r="AJ173" s="22">
        <v>8.7578754174283445E-4</v>
      </c>
      <c r="AK173" s="22">
        <v>0</v>
      </c>
      <c r="AL173" s="22">
        <v>1.0073155528038634E-3</v>
      </c>
      <c r="AM173" s="22">
        <v>2413.1123494823869</v>
      </c>
      <c r="AN173" s="22">
        <v>9.1857846458591477E-2</v>
      </c>
      <c r="AO173" s="22">
        <v>4.1925762256760581</v>
      </c>
      <c r="AP173" s="22">
        <v>2.2274411166517991E-2</v>
      </c>
      <c r="AQ173" s="22">
        <v>176.11361510724436</v>
      </c>
      <c r="AR173" s="22">
        <v>0</v>
      </c>
      <c r="AS173" s="22">
        <v>44.619069668216255</v>
      </c>
      <c r="AT173" s="22">
        <v>2.2731038862059885E-4</v>
      </c>
      <c r="AU173" s="22">
        <v>3.1144552066181965E-2</v>
      </c>
      <c r="AV173" s="22">
        <v>0.1065075567622113</v>
      </c>
      <c r="AW173" s="22">
        <v>1.0516225139622886E-3</v>
      </c>
      <c r="AX173" s="22">
        <v>0</v>
      </c>
      <c r="AY173" s="22">
        <v>0</v>
      </c>
      <c r="AZ173" s="22">
        <v>0.10366291173885869</v>
      </c>
      <c r="BA173" s="22">
        <v>176.279392319039</v>
      </c>
      <c r="BB173" s="22">
        <v>96.487731501515853</v>
      </c>
      <c r="BC173" s="22">
        <v>153276.66705240007</v>
      </c>
      <c r="BD173" s="22">
        <v>257771.14508111734</v>
      </c>
    </row>
    <row r="174" spans="1:56" x14ac:dyDescent="0.3">
      <c r="A174" s="23" t="s">
        <v>49</v>
      </c>
      <c r="B174" s="22">
        <v>12330.251196101523</v>
      </c>
      <c r="C174" s="22">
        <v>6925.4863246625591</v>
      </c>
      <c r="D174" s="22">
        <v>17809.337479865662</v>
      </c>
      <c r="E174" s="22">
        <v>12066.562862417106</v>
      </c>
      <c r="F174" s="22">
        <v>0</v>
      </c>
      <c r="G174" s="22">
        <v>1414.5876880816593</v>
      </c>
      <c r="H174" s="22">
        <v>9653.182762704575</v>
      </c>
      <c r="I174" s="22">
        <v>51902.7301426337</v>
      </c>
      <c r="J174" s="22">
        <v>1662387.3543151296</v>
      </c>
      <c r="K174" s="22">
        <v>119934.79904331453</v>
      </c>
      <c r="L174" s="22">
        <v>308.55480825147248</v>
      </c>
      <c r="M174" s="22">
        <v>17542.144120933055</v>
      </c>
      <c r="N174" s="22">
        <v>7751.7581881662991</v>
      </c>
      <c r="O174" s="22">
        <v>3389.0367945876715</v>
      </c>
      <c r="P174" s="22">
        <v>3035.6315417122</v>
      </c>
      <c r="Q174" s="22">
        <v>9474.9176498001798</v>
      </c>
      <c r="R174" s="22">
        <v>160135.17612121708</v>
      </c>
      <c r="S174" s="22">
        <v>422000.86594550638</v>
      </c>
      <c r="T174" s="22">
        <v>1096.8740264536541</v>
      </c>
      <c r="U174" s="22">
        <v>13420.144512055303</v>
      </c>
      <c r="V174" s="22">
        <v>93510.248078911041</v>
      </c>
      <c r="W174" s="22">
        <v>116.6437075628817</v>
      </c>
      <c r="X174" s="22">
        <v>40830.615084061064</v>
      </c>
      <c r="Y174" s="22">
        <v>179836.94238180798</v>
      </c>
      <c r="Z174" s="22">
        <v>1329521.1854702486</v>
      </c>
      <c r="AA174" s="22">
        <v>0</v>
      </c>
      <c r="AB174" s="22">
        <v>429.58235862336716</v>
      </c>
      <c r="AC174" s="22">
        <v>215.52027202724361</v>
      </c>
      <c r="AD174" s="22">
        <v>9.5266575449780344</v>
      </c>
      <c r="AE174" s="22">
        <v>5652.8796478755812</v>
      </c>
      <c r="AF174" s="22">
        <v>46424.920336419251</v>
      </c>
      <c r="AG174" s="22">
        <v>4412.8455225289908</v>
      </c>
      <c r="AH174" s="22">
        <v>0</v>
      </c>
      <c r="AI174" s="22">
        <v>89866.113497499799</v>
      </c>
      <c r="AJ174" s="22">
        <v>384.46881705483673</v>
      </c>
      <c r="AK174" s="22">
        <v>203.49195604840068</v>
      </c>
      <c r="AL174" s="22">
        <v>21703.600144729855</v>
      </c>
      <c r="AM174" s="22">
        <v>1411.7027406301909</v>
      </c>
      <c r="AN174" s="22">
        <v>163664.55921286345</v>
      </c>
      <c r="AO174" s="22">
        <v>2461.7872446772253</v>
      </c>
      <c r="AP174" s="22">
        <v>2977.9705431322127</v>
      </c>
      <c r="AQ174" s="22">
        <v>6837.8624274684471</v>
      </c>
      <c r="AR174" s="22">
        <v>40019.477458409368</v>
      </c>
      <c r="AS174" s="22">
        <v>33477.500857432715</v>
      </c>
      <c r="AT174" s="22">
        <v>7308.1644001119894</v>
      </c>
      <c r="AU174" s="22">
        <v>3958.5626950986839</v>
      </c>
      <c r="AV174" s="22">
        <v>41725.794712093724</v>
      </c>
      <c r="AW174" s="22">
        <v>112520.49079382431</v>
      </c>
      <c r="AX174" s="22">
        <v>12806.715085654638</v>
      </c>
      <c r="AY174" s="22">
        <v>20744.658883154465</v>
      </c>
      <c r="AZ174" s="22">
        <v>0</v>
      </c>
      <c r="BA174" s="22">
        <v>631310.002644778</v>
      </c>
      <c r="BB174" s="22">
        <v>677.41171445912812</v>
      </c>
      <c r="BC174" s="22">
        <v>176471.95214771066</v>
      </c>
      <c r="BD174" s="22">
        <v>5604072.5930180382</v>
      </c>
    </row>
    <row r="175" spans="1:56" x14ac:dyDescent="0.3">
      <c r="A175" s="23" t="s">
        <v>50</v>
      </c>
      <c r="B175" s="22">
        <v>39215.359531760667</v>
      </c>
      <c r="C175" s="22">
        <v>875.51812935647524</v>
      </c>
      <c r="D175" s="22">
        <v>3166.2707372201553</v>
      </c>
      <c r="E175" s="22">
        <v>9810.0201355931204</v>
      </c>
      <c r="F175" s="22">
        <v>0</v>
      </c>
      <c r="G175" s="22">
        <v>184.48269029035956</v>
      </c>
      <c r="H175" s="22">
        <v>0</v>
      </c>
      <c r="I175" s="22">
        <v>571829.62351887126</v>
      </c>
      <c r="J175" s="22">
        <v>1301422.5191496934</v>
      </c>
      <c r="K175" s="22">
        <v>231870.83415660367</v>
      </c>
      <c r="L175" s="22">
        <v>17324.710628909186</v>
      </c>
      <c r="M175" s="22">
        <v>0</v>
      </c>
      <c r="N175" s="22">
        <v>0</v>
      </c>
      <c r="O175" s="22">
        <v>1777.9881143238351</v>
      </c>
      <c r="P175" s="22">
        <v>382.84874930415049</v>
      </c>
      <c r="Q175" s="22">
        <v>164.01604326762936</v>
      </c>
      <c r="R175" s="22">
        <v>25224.539604643251</v>
      </c>
      <c r="S175" s="22">
        <v>758911.10983766406</v>
      </c>
      <c r="T175" s="22">
        <v>0</v>
      </c>
      <c r="U175" s="22">
        <v>157.99173882933124</v>
      </c>
      <c r="V175" s="22">
        <v>655408.59038181987</v>
      </c>
      <c r="W175" s="22">
        <v>533.80946670079538</v>
      </c>
      <c r="X175" s="22">
        <v>1292.4565063359898</v>
      </c>
      <c r="Y175" s="22">
        <v>6026.720868864516</v>
      </c>
      <c r="Z175" s="22">
        <v>1337253.1126985976</v>
      </c>
      <c r="AA175" s="22">
        <v>0</v>
      </c>
      <c r="AB175" s="22">
        <v>0</v>
      </c>
      <c r="AC175" s="22">
        <v>69.241363420876354</v>
      </c>
      <c r="AD175" s="22">
        <v>2153.0199833943661</v>
      </c>
      <c r="AE175" s="22">
        <v>3791.915031211066</v>
      </c>
      <c r="AF175" s="22">
        <v>0</v>
      </c>
      <c r="AG175" s="22">
        <v>280352.0388638007</v>
      </c>
      <c r="AH175" s="22">
        <v>0</v>
      </c>
      <c r="AI175" s="22">
        <v>14100.368083409898</v>
      </c>
      <c r="AJ175" s="22">
        <v>27762.850231590684</v>
      </c>
      <c r="AK175" s="22">
        <v>228.64949574807594</v>
      </c>
      <c r="AL175" s="22">
        <v>16935.386455601471</v>
      </c>
      <c r="AM175" s="22">
        <v>7079.5396569064151</v>
      </c>
      <c r="AN175" s="22">
        <v>2987.9224263088877</v>
      </c>
      <c r="AO175" s="22">
        <v>399.24040797044461</v>
      </c>
      <c r="AP175" s="22">
        <v>18689.335278046674</v>
      </c>
      <c r="AQ175" s="22">
        <v>2022.3003669320483</v>
      </c>
      <c r="AR175" s="22">
        <v>0</v>
      </c>
      <c r="AS175" s="22">
        <v>15977.868123322805</v>
      </c>
      <c r="AT175" s="22">
        <v>0</v>
      </c>
      <c r="AU175" s="22">
        <v>219.4474368383429</v>
      </c>
      <c r="AV175" s="22">
        <v>7623.9027389814319</v>
      </c>
      <c r="AW175" s="22">
        <v>1084.1469025407621</v>
      </c>
      <c r="AX175" s="22">
        <v>6483.7427619055061</v>
      </c>
      <c r="AY175" s="22">
        <v>20548.943177922451</v>
      </c>
      <c r="AZ175" s="22">
        <v>23239.339230262503</v>
      </c>
      <c r="BA175" s="22">
        <v>0</v>
      </c>
      <c r="BB175" s="22">
        <v>3500.9696214129558</v>
      </c>
      <c r="BC175" s="22">
        <v>1141546.2234879856</v>
      </c>
      <c r="BD175" s="22">
        <v>6559628.9138141628</v>
      </c>
    </row>
    <row r="176" spans="1:56" x14ac:dyDescent="0.3">
      <c r="A176" s="23" t="s">
        <v>229</v>
      </c>
      <c r="B176" s="22">
        <v>7.3184088853027207</v>
      </c>
      <c r="C176" s="22">
        <v>0.36390666626283957</v>
      </c>
      <c r="D176" s="22">
        <v>3865.2726956886127</v>
      </c>
      <c r="E176" s="22">
        <v>95.398653248339755</v>
      </c>
      <c r="F176" s="22">
        <v>0</v>
      </c>
      <c r="G176" s="22">
        <v>0</v>
      </c>
      <c r="H176" s="22">
        <v>988.08584945595612</v>
      </c>
      <c r="I176" s="22">
        <v>1406.3499441525598</v>
      </c>
      <c r="J176" s="22">
        <v>1667.2242377579942</v>
      </c>
      <c r="K176" s="22">
        <v>16.246152588415384</v>
      </c>
      <c r="L176" s="22">
        <v>0</v>
      </c>
      <c r="M176" s="22">
        <v>0</v>
      </c>
      <c r="N176" s="22">
        <v>2.4155182669988408E-3</v>
      </c>
      <c r="O176" s="22">
        <v>0</v>
      </c>
      <c r="P176" s="22">
        <v>0</v>
      </c>
      <c r="Q176" s="22">
        <v>0</v>
      </c>
      <c r="R176" s="22">
        <v>6396.3966394358622</v>
      </c>
      <c r="S176" s="22">
        <v>56.559921923542987</v>
      </c>
      <c r="T176" s="22">
        <v>0</v>
      </c>
      <c r="U176" s="22">
        <v>1.4407862111268785E-3</v>
      </c>
      <c r="V176" s="22">
        <v>8.4912238576568235</v>
      </c>
      <c r="W176" s="22">
        <v>0</v>
      </c>
      <c r="X176" s="22">
        <v>0</v>
      </c>
      <c r="Y176" s="22">
        <v>1237.5510119951393</v>
      </c>
      <c r="Z176" s="22">
        <v>314.49666208499087</v>
      </c>
      <c r="AA176" s="22">
        <v>0</v>
      </c>
      <c r="AB176" s="22">
        <v>0</v>
      </c>
      <c r="AC176" s="22">
        <v>0</v>
      </c>
      <c r="AD176" s="22">
        <v>0</v>
      </c>
      <c r="AE176" s="22">
        <v>4.1246858156367079</v>
      </c>
      <c r="AF176" s="22">
        <v>0</v>
      </c>
      <c r="AG176" s="22">
        <v>937.63491857910628</v>
      </c>
      <c r="AH176" s="22">
        <v>0</v>
      </c>
      <c r="AI176" s="22">
        <v>349707.34002234956</v>
      </c>
      <c r="AJ176" s="22">
        <v>1.8803318031680574</v>
      </c>
      <c r="AK176" s="22">
        <v>0</v>
      </c>
      <c r="AL176" s="22">
        <v>2.1627248384849653</v>
      </c>
      <c r="AM176" s="22">
        <v>0</v>
      </c>
      <c r="AN176" s="22">
        <v>1.5018075526866227E-2</v>
      </c>
      <c r="AO176" s="22">
        <v>2.0756779449343818E-3</v>
      </c>
      <c r="AP176" s="22">
        <v>47.823566466699134</v>
      </c>
      <c r="AQ176" s="22">
        <v>0</v>
      </c>
      <c r="AR176" s="22">
        <v>0</v>
      </c>
      <c r="AS176" s="22">
        <v>17.005161816743147</v>
      </c>
      <c r="AT176" s="22">
        <v>0.48803954445758641</v>
      </c>
      <c r="AU176" s="22">
        <v>5.0919029044643078E-3</v>
      </c>
      <c r="AV176" s="22">
        <v>91.72070864757022</v>
      </c>
      <c r="AW176" s="22">
        <v>393.54804420570503</v>
      </c>
      <c r="AX176" s="22">
        <v>0</v>
      </c>
      <c r="AY176" s="22">
        <v>0</v>
      </c>
      <c r="AZ176" s="22">
        <v>643.18999265764842</v>
      </c>
      <c r="BA176" s="22">
        <v>378475.06595150765</v>
      </c>
      <c r="BB176" s="22">
        <v>0</v>
      </c>
      <c r="BC176" s="22">
        <v>5448.2158533023685</v>
      </c>
      <c r="BD176" s="22">
        <v>751829.98135123623</v>
      </c>
    </row>
    <row r="177" spans="1:65" x14ac:dyDescent="0.3">
      <c r="A177" s="23" t="s">
        <v>51</v>
      </c>
      <c r="B177" s="22">
        <v>46345.082619743407</v>
      </c>
      <c r="C177" s="22">
        <v>11061.429615733281</v>
      </c>
      <c r="D177" s="22">
        <v>3398.6917257122004</v>
      </c>
      <c r="E177" s="22">
        <v>2868.1740445989544</v>
      </c>
      <c r="F177" s="22">
        <v>0</v>
      </c>
      <c r="G177" s="22">
        <v>12453.466129211558</v>
      </c>
      <c r="H177" s="22">
        <v>0.85311884261043558</v>
      </c>
      <c r="I177" s="22">
        <v>61894.684887239477</v>
      </c>
      <c r="J177" s="22">
        <v>437899.96582166542</v>
      </c>
      <c r="K177" s="22">
        <v>24968.542180801986</v>
      </c>
      <c r="L177" s="22">
        <v>4351.9317903884366</v>
      </c>
      <c r="M177" s="22">
        <v>7115.0842253640512</v>
      </c>
      <c r="N177" s="22">
        <v>15964.706771219842</v>
      </c>
      <c r="O177" s="22">
        <v>836.45700991631111</v>
      </c>
      <c r="P177" s="22">
        <v>0.15396920429428798</v>
      </c>
      <c r="Q177" s="22">
        <v>391.97334471239435</v>
      </c>
      <c r="R177" s="22">
        <v>161530.09367145048</v>
      </c>
      <c r="S177" s="22">
        <v>98274.072827434968</v>
      </c>
      <c r="T177" s="22">
        <v>298.3106954317721</v>
      </c>
      <c r="U177" s="22">
        <v>1477.6305081576106</v>
      </c>
      <c r="V177" s="22">
        <v>519464.01843339455</v>
      </c>
      <c r="W177" s="22">
        <v>30.523388407370383</v>
      </c>
      <c r="X177" s="22">
        <v>1084.9740096972705</v>
      </c>
      <c r="Y177" s="22">
        <v>470251.58189318469</v>
      </c>
      <c r="Z177" s="22">
        <v>72170.591304052447</v>
      </c>
      <c r="AA177" s="22">
        <v>0</v>
      </c>
      <c r="AB177" s="22">
        <v>23.365748097320346</v>
      </c>
      <c r="AC177" s="22">
        <v>2558.8288521325931</v>
      </c>
      <c r="AD177" s="22">
        <v>26.105305452163343</v>
      </c>
      <c r="AE177" s="22">
        <v>668.91554337715309</v>
      </c>
      <c r="AF177" s="22">
        <v>3610.8534906584478</v>
      </c>
      <c r="AG177" s="22">
        <v>1474.3401183587655</v>
      </c>
      <c r="AH177" s="22">
        <v>0</v>
      </c>
      <c r="AI177" s="22">
        <v>154576.61626822621</v>
      </c>
      <c r="AJ177" s="22">
        <v>2763.878971398849</v>
      </c>
      <c r="AK177" s="22">
        <v>1537.3966766008232</v>
      </c>
      <c r="AL177" s="22">
        <v>390912.91132897482</v>
      </c>
      <c r="AM177" s="22">
        <v>173.0583007609309</v>
      </c>
      <c r="AN177" s="22">
        <v>3925.2186799682227</v>
      </c>
      <c r="AO177" s="22">
        <v>89.640235748260793</v>
      </c>
      <c r="AP177" s="22">
        <v>15363.87724285669</v>
      </c>
      <c r="AQ177" s="22">
        <v>721.82974300415685</v>
      </c>
      <c r="AR177" s="22">
        <v>14352.309875187133</v>
      </c>
      <c r="AS177" s="22">
        <v>9951.2477506832874</v>
      </c>
      <c r="AT177" s="22">
        <v>651.72905159970674</v>
      </c>
      <c r="AU177" s="22">
        <v>499.82618027570533</v>
      </c>
      <c r="AV177" s="22">
        <v>21044.659277756669</v>
      </c>
      <c r="AW177" s="22">
        <v>3167.7991422969385</v>
      </c>
      <c r="AX177" s="22">
        <v>179.81420395864822</v>
      </c>
      <c r="AY177" s="22">
        <v>67899.751421094479</v>
      </c>
      <c r="AZ177" s="22">
        <v>538632.71832715452</v>
      </c>
      <c r="BA177" s="22">
        <v>31266.035822177939</v>
      </c>
      <c r="BB177" s="22">
        <v>349.35163903395392</v>
      </c>
      <c r="BC177" s="22">
        <v>0</v>
      </c>
      <c r="BD177" s="22">
        <v>3220555.0731823985</v>
      </c>
    </row>
    <row r="178" spans="1:65" x14ac:dyDescent="0.3">
      <c r="A178" s="23" t="s">
        <v>52</v>
      </c>
      <c r="B178" s="22">
        <v>21588751.770398214</v>
      </c>
      <c r="C178" s="22">
        <v>1907166.7949087017</v>
      </c>
      <c r="D178" s="22">
        <v>5096881.6120029669</v>
      </c>
      <c r="E178" s="22">
        <v>1589724.13587962</v>
      </c>
      <c r="F178" s="22">
        <v>5518.2176234059443</v>
      </c>
      <c r="G178" s="22">
        <v>721795.25566723209</v>
      </c>
      <c r="H178" s="22">
        <v>115476.87253838651</v>
      </c>
      <c r="I178" s="22">
        <v>8761963.7822194397</v>
      </c>
      <c r="J178" s="22">
        <v>104283956.72380055</v>
      </c>
      <c r="K178" s="22">
        <v>20934158.993991803</v>
      </c>
      <c r="L178" s="22">
        <v>638411.87596203748</v>
      </c>
      <c r="M178" s="22">
        <v>1128367.963685516</v>
      </c>
      <c r="N178" s="22">
        <v>6127876.6933545694</v>
      </c>
      <c r="O178" s="22">
        <v>1161556.6542109151</v>
      </c>
      <c r="P178" s="22">
        <v>296343.03474082588</v>
      </c>
      <c r="Q178" s="22">
        <v>237292.86716953531</v>
      </c>
      <c r="R178" s="22">
        <v>17612875.794858627</v>
      </c>
      <c r="S178" s="22">
        <v>48451219.625494465</v>
      </c>
      <c r="T178" s="22">
        <v>2529190.7983171106</v>
      </c>
      <c r="U178" s="22">
        <v>3184955.5708497385</v>
      </c>
      <c r="V178" s="22">
        <v>45136674.161146536</v>
      </c>
      <c r="W178" s="22">
        <v>3577525.0920933257</v>
      </c>
      <c r="X178" s="22">
        <v>286597.56232039753</v>
      </c>
      <c r="Y178" s="22">
        <v>11826547.103799174</v>
      </c>
      <c r="Z178" s="22">
        <v>167669808.40685922</v>
      </c>
      <c r="AA178" s="22">
        <v>1460.7733696855487</v>
      </c>
      <c r="AB178" s="22">
        <v>41213.344012886439</v>
      </c>
      <c r="AC178" s="22">
        <v>102173.92277011009</v>
      </c>
      <c r="AD178" s="22">
        <v>333345.32473179937</v>
      </c>
      <c r="AE178" s="22">
        <v>13789793.580799304</v>
      </c>
      <c r="AF178" s="22">
        <v>942051.82807226025</v>
      </c>
      <c r="AG178" s="22">
        <v>4223671.5106896237</v>
      </c>
      <c r="AH178" s="22">
        <v>627968.80208905903</v>
      </c>
      <c r="AI178" s="22">
        <v>31028200.021762971</v>
      </c>
      <c r="AJ178" s="22">
        <v>558768.3506721009</v>
      </c>
      <c r="AK178" s="22">
        <v>25948.884596544496</v>
      </c>
      <c r="AL178" s="22">
        <v>16293672.081905441</v>
      </c>
      <c r="AM178" s="22">
        <v>12244433.14895191</v>
      </c>
      <c r="AN178" s="22">
        <v>10001453.905060161</v>
      </c>
      <c r="AO178" s="22">
        <v>1272953.265993461</v>
      </c>
      <c r="AP178" s="22">
        <v>20827078.675815217</v>
      </c>
      <c r="AQ178" s="22">
        <v>6491247.0033779833</v>
      </c>
      <c r="AR178" s="22">
        <v>3043926.8733519414</v>
      </c>
      <c r="AS178" s="22">
        <v>4757082.0558073306</v>
      </c>
      <c r="AT178" s="22">
        <v>2335287.1789239338</v>
      </c>
      <c r="AU178" s="22">
        <v>1318521.4695324614</v>
      </c>
      <c r="AV178" s="22">
        <v>3566537.0301378742</v>
      </c>
      <c r="AW178" s="22">
        <v>989691.70559285663</v>
      </c>
      <c r="AX178" s="22">
        <v>6549905.6794636333</v>
      </c>
      <c r="AY178" s="22">
        <v>6551946.2607368473</v>
      </c>
      <c r="AZ178" s="22">
        <v>34909783.788211912</v>
      </c>
      <c r="BA178" s="22">
        <v>96588125.591590077</v>
      </c>
      <c r="BB178" s="22">
        <v>9697017.8975203112</v>
      </c>
      <c r="BC178" s="22">
        <v>76725558.652737617</v>
      </c>
      <c r="BD178" s="22">
        <v>840709455.97216976</v>
      </c>
    </row>
    <row r="181" spans="1:65" x14ac:dyDescent="0.3">
      <c r="A181" s="7" t="s">
        <v>155</v>
      </c>
      <c r="BF181" s="7" t="s">
        <v>156</v>
      </c>
    </row>
    <row r="182" spans="1:65" x14ac:dyDescent="0.3">
      <c r="A182" s="6" t="s">
        <v>100</v>
      </c>
      <c r="BF182" s="6" t="s">
        <v>100</v>
      </c>
    </row>
    <row r="183" spans="1:65" x14ac:dyDescent="0.3">
      <c r="A183" s="23" t="s">
        <v>104</v>
      </c>
      <c r="B183" s="23" t="s">
        <v>1</v>
      </c>
      <c r="C183" s="23" t="s">
        <v>2</v>
      </c>
      <c r="D183" s="23" t="s">
        <v>3</v>
      </c>
      <c r="E183" s="23" t="s">
        <v>4</v>
      </c>
      <c r="F183" s="23" t="s">
        <v>5</v>
      </c>
      <c r="G183" s="23" t="s">
        <v>6</v>
      </c>
      <c r="H183" s="23" t="s">
        <v>7</v>
      </c>
      <c r="I183" s="23" t="s">
        <v>8</v>
      </c>
      <c r="J183" s="23" t="s">
        <v>9</v>
      </c>
      <c r="K183" s="23" t="s">
        <v>360</v>
      </c>
      <c r="L183" s="23" t="s">
        <v>10</v>
      </c>
      <c r="M183" s="23" t="s">
        <v>11</v>
      </c>
      <c r="N183" s="23" t="s">
        <v>12</v>
      </c>
      <c r="O183" s="23" t="s">
        <v>13</v>
      </c>
      <c r="P183" s="23" t="s">
        <v>14</v>
      </c>
      <c r="Q183" s="23" t="s">
        <v>15</v>
      </c>
      <c r="R183" s="23" t="s">
        <v>16</v>
      </c>
      <c r="S183" s="23" t="s">
        <v>17</v>
      </c>
      <c r="T183" s="23" t="s">
        <v>18</v>
      </c>
      <c r="U183" s="23" t="s">
        <v>19</v>
      </c>
      <c r="V183" s="23" t="s">
        <v>20</v>
      </c>
      <c r="W183" s="23" t="s">
        <v>21</v>
      </c>
      <c r="X183" s="23" t="s">
        <v>22</v>
      </c>
      <c r="Y183" s="23" t="s">
        <v>23</v>
      </c>
      <c r="Z183" s="23" t="s">
        <v>24</v>
      </c>
      <c r="AA183" s="23" t="s">
        <v>25</v>
      </c>
      <c r="AB183" s="23" t="s">
        <v>26</v>
      </c>
      <c r="AC183" s="23" t="s">
        <v>27</v>
      </c>
      <c r="AD183" s="23" t="s">
        <v>28</v>
      </c>
      <c r="AE183" s="23" t="s">
        <v>29</v>
      </c>
      <c r="AF183" s="23" t="s">
        <v>30</v>
      </c>
      <c r="AG183" s="23" t="s">
        <v>31</v>
      </c>
      <c r="AH183" s="23" t="s">
        <v>32</v>
      </c>
      <c r="AI183" s="23" t="s">
        <v>33</v>
      </c>
      <c r="AJ183" s="24" t="s">
        <v>34</v>
      </c>
      <c r="AK183" s="23" t="s">
        <v>35</v>
      </c>
      <c r="AL183" s="23" t="s">
        <v>361</v>
      </c>
      <c r="AM183" s="23" t="s">
        <v>36</v>
      </c>
      <c r="AN183" s="23" t="s">
        <v>37</v>
      </c>
      <c r="AO183" s="23" t="s">
        <v>38</v>
      </c>
      <c r="AP183" s="23" t="s">
        <v>197</v>
      </c>
      <c r="AQ183" s="23" t="s">
        <v>40</v>
      </c>
      <c r="AR183" s="23" t="s">
        <v>41</v>
      </c>
      <c r="AS183" s="23" t="s">
        <v>42</v>
      </c>
      <c r="AT183" s="23" t="s">
        <v>43</v>
      </c>
      <c r="AU183" s="23" t="s">
        <v>44</v>
      </c>
      <c r="AV183" s="23" t="s">
        <v>45</v>
      </c>
      <c r="AW183" s="23" t="s">
        <v>46</v>
      </c>
      <c r="AX183" s="23" t="s">
        <v>47</v>
      </c>
      <c r="AY183" s="23" t="s">
        <v>48</v>
      </c>
      <c r="AZ183" s="23" t="s">
        <v>49</v>
      </c>
      <c r="BA183" s="23" t="s">
        <v>50</v>
      </c>
      <c r="BB183" s="23" t="s">
        <v>229</v>
      </c>
      <c r="BC183" s="24" t="s">
        <v>51</v>
      </c>
      <c r="BD183" s="23" t="s">
        <v>52</v>
      </c>
      <c r="BF183" s="1" t="s">
        <v>84</v>
      </c>
      <c r="BG183" s="12" t="s">
        <v>56</v>
      </c>
      <c r="BH183" s="12" t="s">
        <v>57</v>
      </c>
      <c r="BI183" s="12" t="s">
        <v>65</v>
      </c>
      <c r="BJ183" s="12" t="s">
        <v>58</v>
      </c>
      <c r="BK183" s="12" t="s">
        <v>59</v>
      </c>
      <c r="BL183" s="12" t="s">
        <v>60</v>
      </c>
      <c r="BM183" s="12" t="s">
        <v>61</v>
      </c>
    </row>
    <row r="184" spans="1:65" x14ac:dyDescent="0.3">
      <c r="A184" s="23" t="s">
        <v>1</v>
      </c>
      <c r="B184" s="22">
        <v>0</v>
      </c>
      <c r="C184" s="22">
        <v>76.436456044295284</v>
      </c>
      <c r="D184" s="22">
        <v>1342.2084253871014</v>
      </c>
      <c r="E184" s="22">
        <v>259.40480788003828</v>
      </c>
      <c r="F184" s="22">
        <v>0</v>
      </c>
      <c r="G184" s="22">
        <v>30.40506036915933</v>
      </c>
      <c r="H184" s="22">
        <v>29500.090173726636</v>
      </c>
      <c r="I184" s="22">
        <v>11751.254624388343</v>
      </c>
      <c r="J184" s="22">
        <v>328275.5036758309</v>
      </c>
      <c r="K184" s="22">
        <v>39188.086619229944</v>
      </c>
      <c r="L184" s="22">
        <v>0</v>
      </c>
      <c r="M184" s="22">
        <v>0</v>
      </c>
      <c r="N184" s="22">
        <v>159.09280844730037</v>
      </c>
      <c r="O184" s="22">
        <v>93.967323242113068</v>
      </c>
      <c r="P184" s="22">
        <v>0.67051436141365306</v>
      </c>
      <c r="Q184" s="22">
        <v>1.8930775696210818</v>
      </c>
      <c r="R184" s="22">
        <v>1760.6760845878143</v>
      </c>
      <c r="S184" s="22">
        <v>9864.1442426699796</v>
      </c>
      <c r="T184" s="22">
        <v>1.6370689079804246</v>
      </c>
      <c r="U184" s="22">
        <v>34.930101163964252</v>
      </c>
      <c r="V184" s="22">
        <v>27840.524186519102</v>
      </c>
      <c r="W184" s="22">
        <v>28480.948421029436</v>
      </c>
      <c r="X184" s="22">
        <v>4231.5972452850174</v>
      </c>
      <c r="Y184" s="22">
        <v>5977.7572148946647</v>
      </c>
      <c r="Z184" s="22">
        <v>9359.5982973633454</v>
      </c>
      <c r="AA184" s="22">
        <v>680.20786369738926</v>
      </c>
      <c r="AB184" s="22">
        <v>0.46556326914210222</v>
      </c>
      <c r="AC184" s="22">
        <v>23.104575173578866</v>
      </c>
      <c r="AD184" s="22">
        <v>0</v>
      </c>
      <c r="AE184" s="22">
        <v>9953.8325293273374</v>
      </c>
      <c r="AF184" s="22">
        <v>0</v>
      </c>
      <c r="AG184" s="22">
        <v>2024.2713444896451</v>
      </c>
      <c r="AH184" s="22">
        <v>6.9987414168700291E-3</v>
      </c>
      <c r="AI184" s="22">
        <v>1907.2993154368112</v>
      </c>
      <c r="AJ184" s="22">
        <v>167260.99219557736</v>
      </c>
      <c r="AK184" s="22">
        <v>18.550300245158034</v>
      </c>
      <c r="AL184" s="22">
        <v>5491.6568193764215</v>
      </c>
      <c r="AM184" s="22">
        <v>15724.932140875246</v>
      </c>
      <c r="AN184" s="22">
        <v>46.076471111825896</v>
      </c>
      <c r="AO184" s="22">
        <v>0.1610536514148804</v>
      </c>
      <c r="AP184" s="22">
        <v>10422.600674274785</v>
      </c>
      <c r="AQ184" s="22">
        <v>1.4788741375981198</v>
      </c>
      <c r="AR184" s="22">
        <v>6940.5777961625172</v>
      </c>
      <c r="AS184" s="22">
        <v>23607.106836024042</v>
      </c>
      <c r="AT184" s="22">
        <v>2.4316738731909146E-3</v>
      </c>
      <c r="AU184" s="22">
        <v>1.4088476096149457E-3</v>
      </c>
      <c r="AV184" s="22">
        <v>15125.309685550452</v>
      </c>
      <c r="AW184" s="22">
        <v>942.78215475828392</v>
      </c>
      <c r="AX184" s="22">
        <v>63574.892097508098</v>
      </c>
      <c r="AY184" s="22">
        <v>933.36930494573221</v>
      </c>
      <c r="AZ184" s="22">
        <v>6010.9806967426139</v>
      </c>
      <c r="BA184" s="22">
        <v>251634.22650570306</v>
      </c>
      <c r="BB184" s="22">
        <v>1203.4966885850431</v>
      </c>
      <c r="BC184" s="22">
        <v>202237.57094593023</v>
      </c>
      <c r="BD184" s="22">
        <v>1283996.7797007146</v>
      </c>
      <c r="BF184" s="12" t="s">
        <v>62</v>
      </c>
      <c r="BG184" s="13">
        <f>B184+AJ184+B218+AJ218</f>
        <v>197172.35293781199</v>
      </c>
      <c r="BH184" s="13">
        <f>SUM(C184,D184,G184,L184:U184,X184:Y184,AB184:AD184,AF184,AI184,AK184,AN184:AO184,AQ184,AT184:AW184,AZ184,AR184)+SUM(C218,D218,G218,L218:U218,X218:Y218,AB218:AD218,AF218,AI218,AK218,AN218:AO218,AQ218,AT218:AW218,AZ218,AR218)</f>
        <v>59431.284859646468</v>
      </c>
      <c r="BI184" s="13">
        <f>SUM(F184,H184,V184:W184,AA184,AE184,AH184,AM184,AS184,AX184,BB184,AY184)+SUM(F218,H218,V218:W218,AA218,AE218,AH218,AM218,AS218,AX218,BB218,AY218)</f>
        <v>202502.60850049852</v>
      </c>
      <c r="BJ184" s="13">
        <f>SUM(E184,I184,AG184,BA184)+SUM(E218,I218,AG218,BA218)</f>
        <v>266179.41009493207</v>
      </c>
      <c r="BK184" s="13">
        <f>SUM(J184:K184,Z184,AL184,AP184)+SUM(J218:K218,Z218,AL218,AP218)</f>
        <v>392737.44608607533</v>
      </c>
      <c r="BL184" s="13">
        <f>BC184+BC218</f>
        <v>218707.45957339299</v>
      </c>
      <c r="BM184" s="13">
        <f>SUM(BG184:BL184)</f>
        <v>1336730.5620523575</v>
      </c>
    </row>
    <row r="185" spans="1:65" x14ac:dyDescent="0.3">
      <c r="A185" s="23" t="s">
        <v>2</v>
      </c>
      <c r="B185" s="22">
        <v>1507.4121677743312</v>
      </c>
      <c r="C185" s="22">
        <v>0</v>
      </c>
      <c r="D185" s="22">
        <v>832.56627097230967</v>
      </c>
      <c r="E185" s="22">
        <v>109.83776648961704</v>
      </c>
      <c r="F185" s="22">
        <v>0</v>
      </c>
      <c r="G185" s="22">
        <v>1705.8753698632077</v>
      </c>
      <c r="H185" s="22">
        <v>0</v>
      </c>
      <c r="I185" s="22">
        <v>1458.7668163430089</v>
      </c>
      <c r="J185" s="22">
        <v>7948.4092852009499</v>
      </c>
      <c r="K185" s="22">
        <v>90.044982072993307</v>
      </c>
      <c r="L185" s="22">
        <v>9449.164562239579</v>
      </c>
      <c r="M185" s="22">
        <v>11654.721892828049</v>
      </c>
      <c r="N185" s="22">
        <v>348288.8010679438</v>
      </c>
      <c r="O185" s="22">
        <v>11330.059936172731</v>
      </c>
      <c r="P185" s="22">
        <v>9.0582902076667762E-2</v>
      </c>
      <c r="Q185" s="22">
        <v>5.594842912559133</v>
      </c>
      <c r="R185" s="22">
        <v>12655.490911596175</v>
      </c>
      <c r="S185" s="22">
        <v>593792.88563958858</v>
      </c>
      <c r="T185" s="22">
        <v>5969.9642761085479</v>
      </c>
      <c r="U185" s="22">
        <v>497935.89611432701</v>
      </c>
      <c r="V185" s="22">
        <v>6867.0408436420639</v>
      </c>
      <c r="W185" s="22">
        <v>317.98511952565383</v>
      </c>
      <c r="X185" s="22">
        <v>11.287713565938589</v>
      </c>
      <c r="Y185" s="22">
        <v>324340.29752534919</v>
      </c>
      <c r="Z185" s="22">
        <v>22145.536657430996</v>
      </c>
      <c r="AA185" s="22">
        <v>0</v>
      </c>
      <c r="AB185" s="22">
        <v>7.6072397359843889E-3</v>
      </c>
      <c r="AC185" s="22">
        <v>122.0512367630845</v>
      </c>
      <c r="AD185" s="22">
        <v>4968.3576548007632</v>
      </c>
      <c r="AE185" s="22">
        <v>112864.83340352832</v>
      </c>
      <c r="AF185" s="22">
        <v>2.2496855763009349</v>
      </c>
      <c r="AG185" s="22">
        <v>331.29881264289827</v>
      </c>
      <c r="AH185" s="22">
        <v>9.4549251277431003E-4</v>
      </c>
      <c r="AI185" s="22">
        <v>43044.602262399232</v>
      </c>
      <c r="AJ185" s="22">
        <v>242.11411164660805</v>
      </c>
      <c r="AK185" s="22">
        <v>319.67856773958755</v>
      </c>
      <c r="AL185" s="22">
        <v>1977.4794569772721</v>
      </c>
      <c r="AM185" s="22">
        <v>130692.98814818682</v>
      </c>
      <c r="AN185" s="22">
        <v>317182.31709802191</v>
      </c>
      <c r="AO185" s="22">
        <v>28225.448164236273</v>
      </c>
      <c r="AP185" s="22">
        <v>1526.0672780138241</v>
      </c>
      <c r="AQ185" s="22">
        <v>26933.722602720965</v>
      </c>
      <c r="AR185" s="22">
        <v>2753.5249831763203</v>
      </c>
      <c r="AS185" s="22">
        <v>92005.875649231632</v>
      </c>
      <c r="AT185" s="22">
        <v>9519.57547001286</v>
      </c>
      <c r="AU185" s="22">
        <v>1998668.827952682</v>
      </c>
      <c r="AV185" s="22">
        <v>5356.3290808743104</v>
      </c>
      <c r="AW185" s="22">
        <v>13571.516147322396</v>
      </c>
      <c r="AX185" s="22">
        <v>11172.07666733828</v>
      </c>
      <c r="AY185" s="22">
        <v>447946.07271002216</v>
      </c>
      <c r="AZ185" s="22">
        <v>15742.386079937924</v>
      </c>
      <c r="BA185" s="22">
        <v>4823.8424909855294</v>
      </c>
      <c r="BB185" s="22">
        <v>1.9805531013845226</v>
      </c>
      <c r="BC185" s="22">
        <v>1282008.471592508</v>
      </c>
      <c r="BD185" s="22">
        <v>6410421.4267580295</v>
      </c>
      <c r="BF185" s="12" t="s">
        <v>63</v>
      </c>
      <c r="BG185" s="13">
        <f>BG190-SUM(BG186:BG189,BG184)</f>
        <v>712477.00380857289</v>
      </c>
      <c r="BH185" s="13">
        <f t="shared" ref="BH185:BM185" si="3">BH190-SUM(BH186:BH189,BH184)</f>
        <v>144436553.37870747</v>
      </c>
      <c r="BI185" s="13">
        <f t="shared" si="3"/>
        <v>25212239.687821984</v>
      </c>
      <c r="BJ185" s="13">
        <f t="shared" si="3"/>
        <v>20898707.050239205</v>
      </c>
      <c r="BK185" s="13">
        <f t="shared" si="3"/>
        <v>19987863.39317733</v>
      </c>
      <c r="BL185" s="13">
        <f t="shared" si="3"/>
        <v>18570767.026134431</v>
      </c>
      <c r="BM185" s="13">
        <f t="shared" si="3"/>
        <v>229818607.53988934</v>
      </c>
    </row>
    <row r="186" spans="1:65" x14ac:dyDescent="0.3">
      <c r="A186" s="23" t="s">
        <v>3</v>
      </c>
      <c r="B186" s="22">
        <v>1435.294400206785</v>
      </c>
      <c r="C186" s="22">
        <v>1112.9521550941756</v>
      </c>
      <c r="D186" s="22">
        <v>0</v>
      </c>
      <c r="E186" s="22">
        <v>234.39652433146918</v>
      </c>
      <c r="F186" s="22">
        <v>0</v>
      </c>
      <c r="G186" s="22">
        <v>548.65071668900214</v>
      </c>
      <c r="H186" s="22">
        <v>0</v>
      </c>
      <c r="I186" s="22">
        <v>3850.2423901607963</v>
      </c>
      <c r="J186" s="22">
        <v>49499.126728371783</v>
      </c>
      <c r="K186" s="22">
        <v>11939.131067998906</v>
      </c>
      <c r="L186" s="22">
        <v>29.171090817465171</v>
      </c>
      <c r="M186" s="22">
        <v>32.180385516041518</v>
      </c>
      <c r="N186" s="22">
        <v>6109.7723918495039</v>
      </c>
      <c r="O186" s="22">
        <v>807.6496162233633</v>
      </c>
      <c r="P186" s="22">
        <v>909.65855618021328</v>
      </c>
      <c r="Q186" s="22">
        <v>18039.965969623336</v>
      </c>
      <c r="R186" s="22">
        <v>1001429.6034478591</v>
      </c>
      <c r="S186" s="22">
        <v>1116899.3918921815</v>
      </c>
      <c r="T186" s="22">
        <v>12183.628655682785</v>
      </c>
      <c r="U186" s="22">
        <v>30465.436077521103</v>
      </c>
      <c r="V186" s="22">
        <v>3021.6227647431133</v>
      </c>
      <c r="W186" s="22">
        <v>17.627960360503121</v>
      </c>
      <c r="X186" s="22">
        <v>1379.223416758902</v>
      </c>
      <c r="Y186" s="22">
        <v>27686.285879084102</v>
      </c>
      <c r="Z186" s="22">
        <v>2934.590367196015</v>
      </c>
      <c r="AA186" s="22">
        <v>0</v>
      </c>
      <c r="AB186" s="22">
        <v>341.56893492315993</v>
      </c>
      <c r="AC186" s="22">
        <v>175.41964087686421</v>
      </c>
      <c r="AD186" s="22">
        <v>358066.59923674137</v>
      </c>
      <c r="AE186" s="22">
        <v>482.28532557916185</v>
      </c>
      <c r="AF186" s="22">
        <v>8.5488051899435504</v>
      </c>
      <c r="AG186" s="22">
        <v>196.65397548256325</v>
      </c>
      <c r="AH186" s="22">
        <v>2.4721937765447444E-3</v>
      </c>
      <c r="AI186" s="22">
        <v>378080.98100774758</v>
      </c>
      <c r="AJ186" s="22">
        <v>5.3265493074899437</v>
      </c>
      <c r="AK186" s="22">
        <v>23.058516620268733</v>
      </c>
      <c r="AL186" s="22">
        <v>479.50615564087951</v>
      </c>
      <c r="AM186" s="22">
        <v>2526.6904958159357</v>
      </c>
      <c r="AN186" s="22">
        <v>35985.253534943746</v>
      </c>
      <c r="AO186" s="22">
        <v>214731.86440537564</v>
      </c>
      <c r="AP186" s="22">
        <v>1885.3951292711324</v>
      </c>
      <c r="AQ186" s="22">
        <v>8835.5445395805509</v>
      </c>
      <c r="AR186" s="22">
        <v>23419.162607064958</v>
      </c>
      <c r="AS186" s="22">
        <v>1296.5407229642494</v>
      </c>
      <c r="AT186" s="22">
        <v>564.57214868123924</v>
      </c>
      <c r="AU186" s="22">
        <v>1750.3762692211437</v>
      </c>
      <c r="AV186" s="22">
        <v>656349.65373486141</v>
      </c>
      <c r="AW186" s="22">
        <v>2471.233869076641</v>
      </c>
      <c r="AX186" s="22">
        <v>1194.9391467462453</v>
      </c>
      <c r="AY186" s="22">
        <v>3118.6450189743091</v>
      </c>
      <c r="AZ186" s="22">
        <v>16405.818649577242</v>
      </c>
      <c r="BA186" s="22">
        <v>19976.490667321108</v>
      </c>
      <c r="BB186" s="22">
        <v>266.69592972741526</v>
      </c>
      <c r="BC186" s="22">
        <v>234219.07420141468</v>
      </c>
      <c r="BD186" s="22">
        <v>4253423.5041453708</v>
      </c>
      <c r="BF186" s="12" t="s">
        <v>65</v>
      </c>
      <c r="BG186" s="13">
        <f>B188+AJ188+B190+AJ190+B204+AJ204+B205+AJ205+B209+AJ209+B213+AJ213+B216+AJ216+B221+AJ221+B227+AJ227+B232+AJ232+B233+AJ233+B236+AJ236</f>
        <v>4334802.163938011</v>
      </c>
      <c r="BH186" s="13">
        <f>SUM(C188,D188,G188,L188:U188,X188:Y188,AB188:AD188,AF188,AI188,AK188,AN188:AO188,AQ188,AT188:AW188,AZ188,AR188)+SUM(C190,D190,G190,L190:U190,X190:Y190,AB190:AD190,AF190,AI190,AK190,AN190:AO190,AQ190,AT190:AW190,AZ190,AR190)+SUM(C204,D204,G204,L204:U204,X204:Y204,AB204:AD204,AF204,AI204,AK204,AN204:AO204,AQ204,AT204:AW204,AZ204,AR204)+SUM(C205,D205,G205,L205:U205,X205:Y205,AB205:AD205,AF205,AI205,AK205,AN205:AO205,AQ205,AT205:AW205,AZ205,AR205)+SUM(C209,D209,G209,L209:U209,X209:Y209,AB209:AD209,AF209,AI209,AK209,AN209:AO209,AQ209,AT209:AW209,AZ209,AR209)+SUM(C213,D213,G213,L213:U213,X213:Y213,AB213:AD213,AF213,AI213,AK213,AN213:AO213,AQ213,AT213:AW213,AZ213,AR213)+SUM(C216,D216,G216,L216:U216,X216:Y216,AB216:AD216,AF216,AI216,AK216,AN216:AO216,AQ216,AT216:AW216,AZ216,AR216)+SUM(C221,D221,G221,L221:U221,X221:Y221,AB221:AD221,AF221,AI221,AK221,AN221:AO221,AQ221,AT221:AW221,AZ221,AR221)+SUM(C227,D227,G227,L227:U227,X227:Y227,AB227:AD227,AF227,AI227,AK227,AN227:AO227,AQ227,AT227:AW227,AZ227,AR227)+SUM(C232,D232,G232,L232:U232,X232:Y232,AB232:AD232,AF232,AI232,AK232,AN232:AO232,AQ232,AT232:AW232,AZ232,AR232)+SUM(C233,D233,G233,L233:U233,X233:Y233,AB233:AD233,AF233,AI233,AK233,AN233:AO233,AQ233,AT233:AW233,AZ233,AR233)+SUM(C236,D236,G236,L236:U236,X236:Y236,AB236:AD236,AF236,AI236,AK236,AN236:AO236,AQ236,AT236:AW236,AZ236,AR236)</f>
        <v>41421178.199377723</v>
      </c>
      <c r="BI186" s="13">
        <f>SUM(F188,H188,V188:W188,AA188,AE188,AH188,AM188,AS188,AX188,BB188,AY188)+SUM(F190,H190,V190:W190,AA190,AE190,AH190,AM190,AS190,AX190,BB190,AY190)+SUM(F204,H204,V204:W204,AA204,AE204,AH204,AM204,AS204,AX204,BB204,AY204)+SUM(F205,H205,V205:W205,AA205,AE205,AH205,AM205,AS205,AX205,BB205,AY205)+SUM(F209,H209,V209:W209,AA209,AE209,AH209,AM209,AS209,AX209,BB209,AY209)+SUM(F213,H213,V213:W213,AA213,AE213,AH213,AM213,AS213,AX213,BB213,AY213)+SUM(F216,H216,V216:W216,AA216,AE216,AH216,AM216,AS216,AX216,BB216,AY216)+SUM(F221,H221,V221:W221,AA221,AE221,AH221,AM221,AS221,AX221,BB221,AY221)+SUM(F227,H227,V227:W227,AA227,AE227,AH227,AM227,AS227,AX227,BB227,AY227)+SUM(F232,H232,V232:W232,AA232,AE232,AH232,AM232,AS232,AX232,BB232,AY232)+SUM(F233,H233,V233:W233,AA233,AE233,AH233,AM233,AS233,AX233,BB233,AY233)+SUM(F236,H236,V236:W236,AA236,AE236,AH236,AM236,AS236,AX236,BB236,AY236)</f>
        <v>48158529.577198334</v>
      </c>
      <c r="BJ186" s="13">
        <f>SUM(E188,I188,AG188,BA188)+SUM(E190,I190,AG190,BA190)+SUM(E204,I204,AG204,BA204)+SUM(E205,I205,AG205,BA205)+SUM(E209,I209,AG209,BA209)+SUM(E213,I213,AG213,BA213)+SUM(E216,I216,AG216,BA216)+SUM(E221,I221,AG221,BA221)+SUM(E227,I227,AG227,BA227)+SUM(E232,I232,AG232,BA232)+SUM(E233,I233,AG233,BA233)+SUM(E236,I236,AG236,BA236)</f>
        <v>83678249.185076892</v>
      </c>
      <c r="BK186" s="13">
        <f>SUM(J188:K188,Z188,AL188,AP188)+SUM(J190:K190,Z190,AL190,AP190)+SUM(J204:K204,Z204,AL204,AP204)+SUM(J205:K205,Z205,AL205,AP205)+SUM(J209:K209,Z209,AL209,AP209)+SUM(J213:K213,Z213,AL213,AP213)+SUM(J216:K216,Z216,AL216,AP216)+SUM(J221:K221,Z221,AL221,AP221)+SUM(J227:K227,Z227,AL227,AP227)+SUM(J232:K232,Z232,AL232,AP232)+SUM(J233:K233,Z233,AL233,AP233)+SUM(J236:K236,Z236,AL236,AP236)</f>
        <v>32689404.192737035</v>
      </c>
      <c r="BL186" s="13">
        <f>BC188+BC190+BC204+BC205+BC209+BC213+BC216+BC221+BC227+BC232+BC233+BC236</f>
        <v>5250217.8147374177</v>
      </c>
      <c r="BM186" s="13">
        <f>SUM(BG186:BL186)</f>
        <v>215532381.1330654</v>
      </c>
    </row>
    <row r="187" spans="1:65" x14ac:dyDescent="0.3">
      <c r="A187" s="23" t="s">
        <v>4</v>
      </c>
      <c r="B187" s="22">
        <v>11.816284518140851</v>
      </c>
      <c r="C187" s="22">
        <v>5.3614523374264712E-4</v>
      </c>
      <c r="D187" s="22">
        <v>4.5743506974268953E-3</v>
      </c>
      <c r="E187" s="22">
        <v>0</v>
      </c>
      <c r="F187" s="22">
        <v>0</v>
      </c>
      <c r="G187" s="22">
        <v>0</v>
      </c>
      <c r="H187" s="22">
        <v>0</v>
      </c>
      <c r="I187" s="22">
        <v>1.3113265845312649</v>
      </c>
      <c r="J187" s="22">
        <v>66986.449527209246</v>
      </c>
      <c r="K187" s="22">
        <v>8.8013483106904062E-3</v>
      </c>
      <c r="L187" s="22">
        <v>0</v>
      </c>
      <c r="M187" s="22">
        <v>0</v>
      </c>
      <c r="N187" s="22">
        <v>0</v>
      </c>
      <c r="O187" s="22">
        <v>7.2141040131277047E-4</v>
      </c>
      <c r="P187" s="22">
        <v>0</v>
      </c>
      <c r="Q187" s="22">
        <v>0</v>
      </c>
      <c r="R187" s="22">
        <v>1.1490050450165152E-2</v>
      </c>
      <c r="S187" s="22">
        <v>1.9914370495992862E-2</v>
      </c>
      <c r="T187" s="22">
        <v>1307.0634350516445</v>
      </c>
      <c r="U187" s="22">
        <v>0</v>
      </c>
      <c r="V187" s="22">
        <v>2.7314020960519343E-2</v>
      </c>
      <c r="W187" s="22">
        <v>0</v>
      </c>
      <c r="X187" s="22">
        <v>0</v>
      </c>
      <c r="Y187" s="22">
        <v>19.158335124049703</v>
      </c>
      <c r="Z187" s="22">
        <v>31.455339390166277</v>
      </c>
      <c r="AA187" s="22">
        <v>0</v>
      </c>
      <c r="AB187" s="22">
        <v>0</v>
      </c>
      <c r="AC187" s="22">
        <v>1.9617997213049044E-3</v>
      </c>
      <c r="AD187" s="22">
        <v>0</v>
      </c>
      <c r="AE187" s="22">
        <v>1.445944310049066E-2</v>
      </c>
      <c r="AF187" s="22">
        <v>0</v>
      </c>
      <c r="AG187" s="22">
        <v>7377.5761845458474</v>
      </c>
      <c r="AH187" s="22">
        <v>0</v>
      </c>
      <c r="AI187" s="22">
        <v>7.6640331843455867</v>
      </c>
      <c r="AJ187" s="22">
        <v>1.4128465683515565E-3</v>
      </c>
      <c r="AK187" s="22">
        <v>1.0377157189731536E-4</v>
      </c>
      <c r="AL187" s="22">
        <v>14633.686863149098</v>
      </c>
      <c r="AM187" s="22">
        <v>0</v>
      </c>
      <c r="AN187" s="22">
        <v>0</v>
      </c>
      <c r="AO187" s="22">
        <v>0</v>
      </c>
      <c r="AP187" s="22">
        <v>1.2624568398094083E-3</v>
      </c>
      <c r="AQ187" s="22">
        <v>0</v>
      </c>
      <c r="AR187" s="22">
        <v>0</v>
      </c>
      <c r="AS187" s="22">
        <v>8.9732153462936852E-4</v>
      </c>
      <c r="AT187" s="22">
        <v>0</v>
      </c>
      <c r="AU187" s="22">
        <v>0</v>
      </c>
      <c r="AV187" s="22">
        <v>4162.5110852915568</v>
      </c>
      <c r="AW187" s="22">
        <v>31.557798230383263</v>
      </c>
      <c r="AX187" s="22">
        <v>5.3891406333820566E-3</v>
      </c>
      <c r="AY187" s="22">
        <v>6.8298141394864125E-4</v>
      </c>
      <c r="AZ187" s="22">
        <v>5.6888444539126056E-3</v>
      </c>
      <c r="BA187" s="22">
        <v>301.12911838380614</v>
      </c>
      <c r="BB187" s="22">
        <v>0</v>
      </c>
      <c r="BC187" s="22">
        <v>5113.1164035769261</v>
      </c>
      <c r="BD187" s="22">
        <v>99984.600944542122</v>
      </c>
      <c r="BF187" s="12" t="s">
        <v>64</v>
      </c>
      <c r="BG187" s="13">
        <f>B187+AJ187+B191+AJ191+B215+AJ215+B235+AJ235</f>
        <v>67574.938512436478</v>
      </c>
      <c r="BH187" s="13">
        <f>SUM(C187,D187,G187,L187:U187,X187:Y187,AB187:AD187,AF187,AI187,AK187,AN187:AO187,AQ187,AT187:AW187,AZ187,AR187)+SUM(C191,D191,G191,L191:U191,X191:Y191,AB191:AD191,AF191,AI191,AK191,AN191:AO191,AQ191,AT191:AW191,AZ191,AR191)+SUM(C215,D215,G215,L215:U215,X215:Y215,AB215:AD215,AF215,AI215,AK215,AN215:AO215,AQ215,AT215:AW215,AZ215,AR215)+SUM(C235,D235,G235,L235:U235,X235:Y235,AB235:AD235,AF235,AI235,AK235,AN235:AO235,AQ235,AT235:AW235,AZ235,AR235)</f>
        <v>2435556.9991522124</v>
      </c>
      <c r="BI187" s="13">
        <f>SUM(F187,H187,V187:W187,AA187,AE187,AH187,AM187,AS187,AX187,BB187,AY187)+SUM(F191,H191,V191:W191,AA191,AE191,AH191,AM191,AS191,AX191,BB191,AY191)+SUM(F215,H215,V215:W215,AA215,AE215,AH215,AM215,AS215,AX215,BB215,AY215)+SUM(F235,H235,V235:W235,AA235,AE235,AH235,AM235,AS235,AX235,BB235,AY235)</f>
        <v>1124574.6270304231</v>
      </c>
      <c r="BJ187" s="13">
        <f>SUM(E187,I187,AG187,BA187)+SUM(E191,I191,AG191,BA191)+SUM(E215,I215,AG215,BA215)+SUM(E235,I235,AG235,BA235)</f>
        <v>9874201.0760236792</v>
      </c>
      <c r="BK187" s="13">
        <f>SUM(J187:K187,Z187,AL187,AP187)+SUM(J191:K191,Z191,AL191,AP191)+SUM(J215:K215,Z215,AL215,AP215)+SUM(J235:K235,Z235,AL235,AP235)</f>
        <v>2078127.3408828559</v>
      </c>
      <c r="BL187" s="13">
        <f>BC187+BC191+BC215+BC235</f>
        <v>1373287.408134968</v>
      </c>
      <c r="BM187" s="13">
        <f>SUM(BG187:BL187)</f>
        <v>16953322.389736574</v>
      </c>
    </row>
    <row r="188" spans="1:65" x14ac:dyDescent="0.3">
      <c r="A188" s="23" t="s">
        <v>5</v>
      </c>
      <c r="B188" s="22">
        <v>0</v>
      </c>
      <c r="C188" s="22">
        <v>0</v>
      </c>
      <c r="D188" s="22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0</v>
      </c>
      <c r="AQ188" s="22"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v>0</v>
      </c>
      <c r="BC188" s="22">
        <v>0</v>
      </c>
      <c r="BD188" s="22">
        <v>0</v>
      </c>
      <c r="BF188" s="12" t="s">
        <v>59</v>
      </c>
      <c r="BG188" s="13">
        <f>B192+AJ192+B193+AJ193+B208+AJ208+B220+AJ220+B224+AJ224</f>
        <v>58986587.249585286</v>
      </c>
      <c r="BH188" s="13">
        <f>SUM(C192,D192,G192,L192:U192,X192:Y192,AB192:AD192,AF192,AI192,AK192,AN192:AO192,AQ192,AT192:AW192,AZ192,AR192)+SUM(C193,D193,G193,L193:U193,X193:Y193,AB193:AD193,AF193,AI193,AK193,AN193:AO193,AQ193,AT193:AW193,AZ193,AR193)+SUM(C208,D208,G208,L208:U208,X208:Y208,AB208:AD208,AF208,AI208,AK208,AN208:AO208,AQ208,AT208:AW208,AZ208,AR208)+SUM(C220,D220,G220,L220:U220,X220:Y220,AB220:AD220,AF220,AI220,AK220,AN220:AO220,AQ220,AT220:AW220,AZ220,AR220)+SUM(C224,D224,G224,L224:U224,X224:Y224,AB224:AD224,AF224,AI224,AK224,AN224:AO224,AQ224,AT224:AW224,AZ224,AR224)</f>
        <v>57091277.605954796</v>
      </c>
      <c r="BI188" s="13">
        <f>SUM(F192,H192,V192:W192,AA192,AE192,AH192,AM192,AS192,AX192,BB192,AY192)+SUM(F193,H193,V193:W193,AA193,AE193,AH193,AM193,AS193,AX193,BB193,AY193)+SUM(F208,H208,V208:W208,AA208,AE208,AH208,AM208,AS208,AX208,BB208,AY208)+SUM(F220,H220,V220:W220,AA220,AE220,AH220,AM220,AS220,AX220,BB220,AY220)+SUM(F224,H224,V224:W224,AA224,AE224,AH224,AM224,AS224,AX224,BB224,AY224)</f>
        <v>470316490.800587</v>
      </c>
      <c r="BJ188" s="13">
        <f>SUM(E192,I192,AG192,BA192)+SUM(E193,I193,AG193,BA193)+SUM(E208,I208,AG208,BA208)+SUM(E220,I220,AG220,BA220)+SUM(E224,I224,AG224,BA224)</f>
        <v>167159610.17792487</v>
      </c>
      <c r="BK188" s="13">
        <f>SUM(J192:K192,Z192,AL192,AP192)+SUM(J193:K193,Z193,AL193,AP193)+SUM(J208:K208,Z208,AL208,AP208)+SUM(J220:K220,Z220,AL220,AP220)+SUM(J224:K224,Z224,AL224,AP224)</f>
        <v>192810115.0052523</v>
      </c>
      <c r="BL188" s="13">
        <f>BC192+BC193+BC208+BC220+BC224</f>
        <v>315872121.5942328</v>
      </c>
      <c r="BM188" s="13">
        <f>SUM(BG188:BL188)</f>
        <v>1262236202.433537</v>
      </c>
    </row>
    <row r="189" spans="1:65" x14ac:dyDescent="0.3">
      <c r="A189" s="23" t="s">
        <v>6</v>
      </c>
      <c r="B189" s="22">
        <v>7.5273695915097658</v>
      </c>
      <c r="C189" s="22">
        <v>2.3299661676123429</v>
      </c>
      <c r="D189" s="22">
        <v>37.515365082757107</v>
      </c>
      <c r="E189" s="22">
        <v>10.419141675099667</v>
      </c>
      <c r="F189" s="22">
        <v>0</v>
      </c>
      <c r="G189" s="22">
        <v>0</v>
      </c>
      <c r="H189" s="22">
        <v>0</v>
      </c>
      <c r="I189" s="22">
        <v>26.844307285356809</v>
      </c>
      <c r="J189" s="22">
        <v>7571.3477760590404</v>
      </c>
      <c r="K189" s="22">
        <v>1595.6717754580745</v>
      </c>
      <c r="L189" s="22">
        <v>0</v>
      </c>
      <c r="M189" s="22">
        <v>0</v>
      </c>
      <c r="N189" s="22">
        <v>1.1526131842390985</v>
      </c>
      <c r="O189" s="22">
        <v>1.0190368028379606</v>
      </c>
      <c r="P189" s="22">
        <v>0</v>
      </c>
      <c r="Q189" s="22">
        <v>5.588472886466371E-2</v>
      </c>
      <c r="R189" s="22">
        <v>28.52457604119974</v>
      </c>
      <c r="S189" s="22">
        <v>387.02752638365774</v>
      </c>
      <c r="T189" s="22">
        <v>38039.521005427341</v>
      </c>
      <c r="U189" s="22">
        <v>1.4185085160107591</v>
      </c>
      <c r="V189" s="22">
        <v>245.48126786934321</v>
      </c>
      <c r="W189" s="22">
        <v>226.78276524860385</v>
      </c>
      <c r="X189" s="22">
        <v>0</v>
      </c>
      <c r="Y189" s="22">
        <v>6467.4603166224433</v>
      </c>
      <c r="Z189" s="22">
        <v>342.97867562173889</v>
      </c>
      <c r="AA189" s="22">
        <v>0</v>
      </c>
      <c r="AB189" s="22">
        <v>12.638046405066016</v>
      </c>
      <c r="AC189" s="22">
        <v>0.91322385909930948</v>
      </c>
      <c r="AD189" s="22">
        <v>244.29612996982618</v>
      </c>
      <c r="AE189" s="22">
        <v>23.907495419347686</v>
      </c>
      <c r="AF189" s="22">
        <v>0</v>
      </c>
      <c r="AG189" s="22">
        <v>28.28175817056832</v>
      </c>
      <c r="AH189" s="22">
        <v>0</v>
      </c>
      <c r="AI189" s="22">
        <v>4.118356543254734</v>
      </c>
      <c r="AJ189" s="22">
        <v>0.71864408594497775</v>
      </c>
      <c r="AK189" s="22">
        <v>1.9634240534063896E-3</v>
      </c>
      <c r="AL189" s="22">
        <v>741.72305656154379</v>
      </c>
      <c r="AM189" s="22">
        <v>316.15749656687234</v>
      </c>
      <c r="AN189" s="22">
        <v>1.8629532113998271</v>
      </c>
      <c r="AO189" s="22">
        <v>0</v>
      </c>
      <c r="AP189" s="22">
        <v>251.23124922682481</v>
      </c>
      <c r="AQ189" s="22">
        <v>1049.7282324590637</v>
      </c>
      <c r="AR189" s="22">
        <v>4861.344980482032</v>
      </c>
      <c r="AS189" s="22">
        <v>170.98174715231511</v>
      </c>
      <c r="AT189" s="22">
        <v>0</v>
      </c>
      <c r="AU189" s="22">
        <v>0</v>
      </c>
      <c r="AV189" s="22">
        <v>33.023118122767258</v>
      </c>
      <c r="AW189" s="22">
        <v>0.21658229329401965</v>
      </c>
      <c r="AX189" s="22">
        <v>222.09662636242851</v>
      </c>
      <c r="AY189" s="22">
        <v>84.084136999128873</v>
      </c>
      <c r="AZ189" s="22">
        <v>96.811937522862138</v>
      </c>
      <c r="BA189" s="22">
        <v>6041.8420349982407</v>
      </c>
      <c r="BB189" s="22">
        <v>35.651751430634356</v>
      </c>
      <c r="BC189" s="22">
        <v>3749.9930607935157</v>
      </c>
      <c r="BD189" s="22">
        <v>72964.702459825799</v>
      </c>
      <c r="BF189" s="12" t="s">
        <v>60</v>
      </c>
      <c r="BG189" s="13">
        <f>B237+AJ237</f>
        <v>7896.3716649886373</v>
      </c>
      <c r="BH189" s="13">
        <f>SUM(C237,D237,G237,L237:U237,X237:Y237,AB237:AD237,AF237,AI237,AK237,AN237:AO237,AQ237,AT237:AW237,AZ237,AR237)</f>
        <v>183165.77100469379</v>
      </c>
      <c r="BI189" s="13">
        <f>SUM(F237,H237,V237:W237,AA237,AE237,AH237,AM237,AS237,AX237,BB237,AY237)</f>
        <v>1515518.3052894366</v>
      </c>
      <c r="BJ189" s="13">
        <f>SUM(E237,I237,AG237,BA237)</f>
        <v>131074.40166589228</v>
      </c>
      <c r="BK189" s="13">
        <f>SUM(J237:K237,Z237,AL237,AP237)</f>
        <v>6879733.1759500317</v>
      </c>
      <c r="BL189" s="13">
        <f>BC237</f>
        <v>0</v>
      </c>
      <c r="BM189" s="13">
        <f>SUM(BG189:BL189)</f>
        <v>8717388.0255750436</v>
      </c>
    </row>
    <row r="190" spans="1:65" x14ac:dyDescent="0.3">
      <c r="A190" s="23" t="s">
        <v>7</v>
      </c>
      <c r="B190" s="22">
        <v>0</v>
      </c>
      <c r="C190" s="22">
        <v>0</v>
      </c>
      <c r="D190" s="22">
        <v>0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F190" s="12" t="s">
        <v>61</v>
      </c>
      <c r="BG190" s="13">
        <f>B238+AJ238</f>
        <v>64306510.0804471</v>
      </c>
      <c r="BH190" s="13">
        <f>SUM(C238,D238,G238,L238:U238,X238:Y238,AB238:AD238,AF238,AI238,AK238,AN238:AO238,AQ238,AT238:AW238,AZ238,AR238)</f>
        <v>245627163.23905653</v>
      </c>
      <c r="BI190" s="13">
        <f>SUM(F238,H238,V238:W238,AA238,AE238,AH238,AM238,AS238,AX238,BB238,AY238)</f>
        <v>546529855.60642767</v>
      </c>
      <c r="BJ190" s="13">
        <f>SUM(E238,I238,AG238,BA238)</f>
        <v>282008021.30102551</v>
      </c>
      <c r="BK190" s="13">
        <f>SUM(J238:K238,Z238,AL238,AP238)</f>
        <v>254837980.55408561</v>
      </c>
      <c r="BL190" s="13">
        <f>BC238</f>
        <v>341285101.30281299</v>
      </c>
      <c r="BM190" s="13">
        <f>SUM(BG190:BL190)</f>
        <v>1734594632.0838556</v>
      </c>
    </row>
    <row r="191" spans="1:65" x14ac:dyDescent="0.3">
      <c r="A191" s="29" t="s">
        <v>8</v>
      </c>
      <c r="B191" s="22">
        <v>22229.274815895806</v>
      </c>
      <c r="C191" s="22">
        <v>12979.858958793364</v>
      </c>
      <c r="D191" s="22">
        <v>917.49105118951172</v>
      </c>
      <c r="E191" s="22">
        <v>26.048609961169277</v>
      </c>
      <c r="F191" s="22">
        <v>0</v>
      </c>
      <c r="G191" s="22">
        <v>0</v>
      </c>
      <c r="H191" s="22">
        <v>0</v>
      </c>
      <c r="I191" s="22">
        <v>0</v>
      </c>
      <c r="J191" s="22">
        <v>116074.15593537167</v>
      </c>
      <c r="K191" s="22">
        <v>234596.03228078043</v>
      </c>
      <c r="L191" s="22">
        <v>0</v>
      </c>
      <c r="M191" s="22">
        <v>0</v>
      </c>
      <c r="N191" s="22">
        <v>318.9818052934616</v>
      </c>
      <c r="O191" s="22">
        <v>582.56054990753614</v>
      </c>
      <c r="P191" s="22">
        <v>0</v>
      </c>
      <c r="Q191" s="22">
        <v>12166.738808958708</v>
      </c>
      <c r="R191" s="22">
        <v>14214.591531526288</v>
      </c>
      <c r="S191" s="22">
        <v>350974.02625441831</v>
      </c>
      <c r="T191" s="22">
        <v>1192.3184755931309</v>
      </c>
      <c r="U191" s="22">
        <v>22.401411735272049</v>
      </c>
      <c r="V191" s="22">
        <v>4287.6273487577228</v>
      </c>
      <c r="W191" s="22">
        <v>15425.165850800689</v>
      </c>
      <c r="X191" s="22">
        <v>1100.0006628830029</v>
      </c>
      <c r="Y191" s="22">
        <v>28333.484645775239</v>
      </c>
      <c r="Z191" s="22">
        <v>53036.842382683644</v>
      </c>
      <c r="AA191" s="22">
        <v>0</v>
      </c>
      <c r="AB191" s="22">
        <v>12.214872188367552</v>
      </c>
      <c r="AC191" s="22">
        <v>2451.3828058423296</v>
      </c>
      <c r="AD191" s="22">
        <v>0</v>
      </c>
      <c r="AE191" s="22">
        <v>71468.832183669278</v>
      </c>
      <c r="AF191" s="22">
        <v>0</v>
      </c>
      <c r="AG191" s="22">
        <v>1015.3846271417979</v>
      </c>
      <c r="AH191" s="22">
        <v>0</v>
      </c>
      <c r="AI191" s="22">
        <v>43414.037136687875</v>
      </c>
      <c r="AJ191" s="22">
        <v>1307.1719648189373</v>
      </c>
      <c r="AK191" s="22">
        <v>32.463163115182205</v>
      </c>
      <c r="AL191" s="22">
        <v>72216.799185410098</v>
      </c>
      <c r="AM191" s="22">
        <v>252028.46079814431</v>
      </c>
      <c r="AN191" s="22">
        <v>535.5326486659693</v>
      </c>
      <c r="AO191" s="22">
        <v>235.78724091475598</v>
      </c>
      <c r="AP191" s="22">
        <v>342954.03632820846</v>
      </c>
      <c r="AQ191" s="22">
        <v>488.34855830952836</v>
      </c>
      <c r="AR191" s="22">
        <v>3892.6168613394257</v>
      </c>
      <c r="AS191" s="22">
        <v>42701.132647945567</v>
      </c>
      <c r="AT191" s="22">
        <v>0</v>
      </c>
      <c r="AU191" s="22">
        <v>0</v>
      </c>
      <c r="AV191" s="22">
        <v>330.63892226666263</v>
      </c>
      <c r="AW191" s="22">
        <v>15779.889368150141</v>
      </c>
      <c r="AX191" s="22">
        <v>15.529997785989551</v>
      </c>
      <c r="AY191" s="22">
        <v>581672.22124391235</v>
      </c>
      <c r="AZ191" s="22">
        <v>106621.72002712113</v>
      </c>
      <c r="BA191" s="22">
        <v>9036580.4923731666</v>
      </c>
      <c r="BB191" s="22">
        <v>0</v>
      </c>
      <c r="BC191" s="22">
        <v>715578.65999170637</v>
      </c>
      <c r="BD191" s="22">
        <v>12159810.954326836</v>
      </c>
    </row>
    <row r="192" spans="1:65" x14ac:dyDescent="0.3">
      <c r="A192" s="28" t="s">
        <v>9</v>
      </c>
      <c r="B192" s="22">
        <v>54090968.203543395</v>
      </c>
      <c r="C192" s="22">
        <v>433748.54593950673</v>
      </c>
      <c r="D192" s="22">
        <v>945566.25329125056</v>
      </c>
      <c r="E192" s="22">
        <v>30118162.245274488</v>
      </c>
      <c r="F192" s="22">
        <v>166.7010309960105</v>
      </c>
      <c r="G192" s="22">
        <v>6385.6335422819357</v>
      </c>
      <c r="H192" s="22">
        <v>711889.15089729486</v>
      </c>
      <c r="I192" s="22">
        <v>5030443.5178416735</v>
      </c>
      <c r="J192" s="22">
        <v>0</v>
      </c>
      <c r="K192" s="22">
        <v>3681326.5698516895</v>
      </c>
      <c r="L192" s="22">
        <v>54701.804527455592</v>
      </c>
      <c r="M192" s="22">
        <v>28749.335208926477</v>
      </c>
      <c r="N192" s="22">
        <v>86531.730183933832</v>
      </c>
      <c r="O192" s="22">
        <v>28495.058704880652</v>
      </c>
      <c r="P192" s="22">
        <v>83898.887914729901</v>
      </c>
      <c r="Q192" s="22">
        <v>44703.803334959994</v>
      </c>
      <c r="R192" s="22">
        <v>1350014.0584230174</v>
      </c>
      <c r="S192" s="22">
        <v>5139624.6314740619</v>
      </c>
      <c r="T192" s="22">
        <v>41461.461787310516</v>
      </c>
      <c r="U192" s="22">
        <v>8859.0258098505165</v>
      </c>
      <c r="V192" s="22">
        <v>365221933.37143236</v>
      </c>
      <c r="W192" s="22">
        <v>1894287.9707418771</v>
      </c>
      <c r="X192" s="22">
        <v>18959.563399729625</v>
      </c>
      <c r="Y192" s="22">
        <v>2415136.4361819839</v>
      </c>
      <c r="Z192" s="22">
        <v>49234796.351954952</v>
      </c>
      <c r="AA192" s="22">
        <v>228792.45442708253</v>
      </c>
      <c r="AB192" s="22">
        <v>80.130993632784154</v>
      </c>
      <c r="AC192" s="22">
        <v>301697.36784230405</v>
      </c>
      <c r="AD192" s="22">
        <v>250848.98216811393</v>
      </c>
      <c r="AE192" s="22">
        <v>5408326.6157109998</v>
      </c>
      <c r="AF192" s="22">
        <v>6325.6141606747133</v>
      </c>
      <c r="AG192" s="22">
        <v>35240014.563061796</v>
      </c>
      <c r="AH192" s="22">
        <v>2651077.7516649221</v>
      </c>
      <c r="AI192" s="22">
        <v>7648826.6203781813</v>
      </c>
      <c r="AJ192" s="22">
        <v>346530.66670997511</v>
      </c>
      <c r="AK192" s="22">
        <v>6472.469388997959</v>
      </c>
      <c r="AL192" s="22">
        <v>425017.86319894553</v>
      </c>
      <c r="AM192" s="22">
        <v>5160969.5589855006</v>
      </c>
      <c r="AN192" s="22">
        <v>111957.25921486522</v>
      </c>
      <c r="AO192" s="22">
        <v>3147.0614169822834</v>
      </c>
      <c r="AP192" s="22">
        <v>17418512.856240444</v>
      </c>
      <c r="AQ192" s="22">
        <v>28989.847560955688</v>
      </c>
      <c r="AR192" s="22">
        <v>4331773.4234439246</v>
      </c>
      <c r="AS192" s="22">
        <v>853057.17073957948</v>
      </c>
      <c r="AT192" s="22">
        <v>245.75360120494813</v>
      </c>
      <c r="AU192" s="22">
        <v>3097521.7215261967</v>
      </c>
      <c r="AV192" s="22">
        <v>589502.81470078207</v>
      </c>
      <c r="AW192" s="22">
        <v>125562.60023587631</v>
      </c>
      <c r="AX192" s="22">
        <v>3867894.2196786571</v>
      </c>
      <c r="AY192" s="22">
        <v>6149082.2413946586</v>
      </c>
      <c r="AZ192" s="22">
        <v>959349.93962069566</v>
      </c>
      <c r="BA192" s="22">
        <v>32805347.457696199</v>
      </c>
      <c r="BB192" s="22">
        <v>3782763.370513259</v>
      </c>
      <c r="BC192" s="22">
        <v>309918924.99236065</v>
      </c>
      <c r="BD192" s="22">
        <v>962389423.70092821</v>
      </c>
    </row>
    <row r="193" spans="1:56" x14ac:dyDescent="0.3">
      <c r="A193" s="23" t="s">
        <v>360</v>
      </c>
      <c r="B193" s="22">
        <v>0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30324.208104645215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0</v>
      </c>
      <c r="AQ193" s="22"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30324.208104645215</v>
      </c>
    </row>
    <row r="194" spans="1:56" x14ac:dyDescent="0.3">
      <c r="A194" s="23" t="s">
        <v>10</v>
      </c>
      <c r="B194" s="22">
        <v>6462.0076778357497</v>
      </c>
      <c r="C194" s="22">
        <v>26339.183153735637</v>
      </c>
      <c r="D194" s="22">
        <v>0</v>
      </c>
      <c r="E194" s="22">
        <v>0</v>
      </c>
      <c r="F194" s="22">
        <v>0</v>
      </c>
      <c r="G194" s="22">
        <v>23.631667962040453</v>
      </c>
      <c r="H194" s="22">
        <v>0</v>
      </c>
      <c r="I194" s="22">
        <v>0</v>
      </c>
      <c r="J194" s="22">
        <v>98.616054828536306</v>
      </c>
      <c r="K194" s="22">
        <v>3.1058925909323676E-3</v>
      </c>
      <c r="L194" s="22">
        <v>0</v>
      </c>
      <c r="M194" s="22">
        <v>0</v>
      </c>
      <c r="N194" s="22">
        <v>6.5290626068952218</v>
      </c>
      <c r="O194" s="22">
        <v>14167.032751572338</v>
      </c>
      <c r="P194" s="22">
        <v>1066.6815044578304</v>
      </c>
      <c r="Q194" s="22">
        <v>0</v>
      </c>
      <c r="R194" s="22">
        <v>315656.33509286545</v>
      </c>
      <c r="S194" s="22">
        <v>451285.95149310282</v>
      </c>
      <c r="T194" s="22">
        <v>21569.536793638472</v>
      </c>
      <c r="U194" s="22">
        <v>140964.28604269223</v>
      </c>
      <c r="V194" s="22">
        <v>87.742480205474848</v>
      </c>
      <c r="W194" s="22">
        <v>6.0343410433282063E-2</v>
      </c>
      <c r="X194" s="22">
        <v>0</v>
      </c>
      <c r="Y194" s="22">
        <v>204653.52487489785</v>
      </c>
      <c r="Z194" s="22">
        <v>106.84768357625022</v>
      </c>
      <c r="AA194" s="22">
        <v>0</v>
      </c>
      <c r="AB194" s="22">
        <v>3.1713654760418271</v>
      </c>
      <c r="AC194" s="22">
        <v>0</v>
      </c>
      <c r="AD194" s="22">
        <v>113.9407793251906</v>
      </c>
      <c r="AE194" s="22">
        <v>0</v>
      </c>
      <c r="AF194" s="22">
        <v>0</v>
      </c>
      <c r="AG194" s="22">
        <v>0</v>
      </c>
      <c r="AH194" s="22">
        <v>0</v>
      </c>
      <c r="AI194" s="22">
        <v>102559.55931018603</v>
      </c>
      <c r="AJ194" s="22">
        <v>213.83838371373756</v>
      </c>
      <c r="AK194" s="22">
        <v>1980.0038797230488</v>
      </c>
      <c r="AL194" s="22">
        <v>0</v>
      </c>
      <c r="AM194" s="22">
        <v>0</v>
      </c>
      <c r="AN194" s="22">
        <v>143.23356486756617</v>
      </c>
      <c r="AO194" s="22">
        <v>8.8013654805606567</v>
      </c>
      <c r="AP194" s="22">
        <v>0</v>
      </c>
      <c r="AQ194" s="22">
        <v>168.87774744423979</v>
      </c>
      <c r="AR194" s="22">
        <v>43.048977179415409</v>
      </c>
      <c r="AS194" s="22">
        <v>0</v>
      </c>
      <c r="AT194" s="22">
        <v>8061.2387523023026</v>
      </c>
      <c r="AU194" s="22">
        <v>37332.642931565577</v>
      </c>
      <c r="AV194" s="22">
        <v>1097.5149613439194</v>
      </c>
      <c r="AW194" s="22">
        <v>4.0826218464850355</v>
      </c>
      <c r="AX194" s="22">
        <v>9.7450425755410048</v>
      </c>
      <c r="AY194" s="22">
        <v>3728916.498698968</v>
      </c>
      <c r="AZ194" s="22">
        <v>8.4372786945723135</v>
      </c>
      <c r="BA194" s="22">
        <v>1.188398783856935E-2</v>
      </c>
      <c r="BB194" s="22">
        <v>0</v>
      </c>
      <c r="BC194" s="22">
        <v>26748.97433027604</v>
      </c>
      <c r="BD194" s="22">
        <v>5089901.5916582365</v>
      </c>
    </row>
    <row r="195" spans="1:56" x14ac:dyDescent="0.3">
      <c r="A195" s="23" t="s">
        <v>11</v>
      </c>
      <c r="B195" s="22">
        <v>0</v>
      </c>
      <c r="C195" s="22">
        <v>0</v>
      </c>
      <c r="D195" s="22">
        <v>0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78.075997031912863</v>
      </c>
      <c r="S195" s="22">
        <v>0</v>
      </c>
      <c r="T195" s="22">
        <v>6165.6594924230531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0</v>
      </c>
      <c r="AQ195" s="22"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9926.0561628645701</v>
      </c>
      <c r="BD195" s="22">
        <v>16169.791652319536</v>
      </c>
    </row>
    <row r="196" spans="1:56" x14ac:dyDescent="0.3">
      <c r="A196" s="23" t="s">
        <v>12</v>
      </c>
      <c r="B196" s="22">
        <v>7892.8122250704228</v>
      </c>
      <c r="C196" s="22">
        <v>77223.686618309439</v>
      </c>
      <c r="D196" s="22">
        <v>55386.990414305154</v>
      </c>
      <c r="E196" s="22">
        <v>190.28607674655879</v>
      </c>
      <c r="F196" s="22">
        <v>0</v>
      </c>
      <c r="G196" s="22">
        <v>13867.172883080446</v>
      </c>
      <c r="H196" s="22">
        <v>0</v>
      </c>
      <c r="I196" s="22">
        <v>305.64058396958092</v>
      </c>
      <c r="J196" s="22">
        <v>7295.1807706509853</v>
      </c>
      <c r="K196" s="22">
        <v>1739.3161966011364</v>
      </c>
      <c r="L196" s="22">
        <v>1941.9424592732316</v>
      </c>
      <c r="M196" s="22">
        <v>25308.163993751339</v>
      </c>
      <c r="N196" s="22">
        <v>0</v>
      </c>
      <c r="O196" s="22">
        <v>49307.828973260344</v>
      </c>
      <c r="P196" s="22">
        <v>495.50967815220787</v>
      </c>
      <c r="Q196" s="22">
        <v>1359.9013810005117</v>
      </c>
      <c r="R196" s="22">
        <v>1353414.8252237781</v>
      </c>
      <c r="S196" s="22">
        <v>1784596.5318488339</v>
      </c>
      <c r="T196" s="22">
        <v>495.83386752247685</v>
      </c>
      <c r="U196" s="22">
        <v>477730.45568820881</v>
      </c>
      <c r="V196" s="22">
        <v>1079.5934778812011</v>
      </c>
      <c r="W196" s="22">
        <v>2.2378373430203609</v>
      </c>
      <c r="X196" s="22">
        <v>21698.445760059582</v>
      </c>
      <c r="Y196" s="22">
        <v>328442.87325884885</v>
      </c>
      <c r="Z196" s="22">
        <v>605.521022856439</v>
      </c>
      <c r="AA196" s="22">
        <v>0</v>
      </c>
      <c r="AB196" s="22">
        <v>2016.6358191243989</v>
      </c>
      <c r="AC196" s="22">
        <v>1857.2120222271221</v>
      </c>
      <c r="AD196" s="22">
        <v>174243.76021112935</v>
      </c>
      <c r="AE196" s="22">
        <v>5288.471094514367</v>
      </c>
      <c r="AF196" s="22">
        <v>14919.464804912539</v>
      </c>
      <c r="AG196" s="22">
        <v>2393.2828442258956</v>
      </c>
      <c r="AH196" s="22">
        <v>1.8773042657174811E-4</v>
      </c>
      <c r="AI196" s="22">
        <v>249012.37327562663</v>
      </c>
      <c r="AJ196" s="22">
        <v>15.001022488378105</v>
      </c>
      <c r="AK196" s="22">
        <v>133.37167491974424</v>
      </c>
      <c r="AL196" s="22">
        <v>21477.448050433486</v>
      </c>
      <c r="AM196" s="22">
        <v>1517.6900008232151</v>
      </c>
      <c r="AN196" s="22">
        <v>255677.05929521701</v>
      </c>
      <c r="AO196" s="22">
        <v>2973.0968447477858</v>
      </c>
      <c r="AP196" s="22">
        <v>1227.584075892689</v>
      </c>
      <c r="AQ196" s="22">
        <v>12176.561949356463</v>
      </c>
      <c r="AR196" s="22">
        <v>15943.840224402164</v>
      </c>
      <c r="AS196" s="22">
        <v>4110.7528493934678</v>
      </c>
      <c r="AT196" s="22">
        <v>249256.34078326571</v>
      </c>
      <c r="AU196" s="22">
        <v>5985.6237816645671</v>
      </c>
      <c r="AV196" s="22">
        <v>48155.733217818015</v>
      </c>
      <c r="AW196" s="22">
        <v>7611.3757322851397</v>
      </c>
      <c r="AX196" s="22">
        <v>26.856128641104931</v>
      </c>
      <c r="AY196" s="22">
        <v>7095.7043083373492</v>
      </c>
      <c r="AZ196" s="22">
        <v>25362.401947294609</v>
      </c>
      <c r="BA196" s="22">
        <v>4499.2398227971771</v>
      </c>
      <c r="BB196" s="22">
        <v>38.856907628251186</v>
      </c>
      <c r="BC196" s="22">
        <v>315808.41551350098</v>
      </c>
      <c r="BD196" s="22">
        <v>5639204.9046299001</v>
      </c>
    </row>
    <row r="197" spans="1:56" x14ac:dyDescent="0.3">
      <c r="A197" s="23" t="s">
        <v>13</v>
      </c>
      <c r="B197" s="22">
        <v>10571.333601528442</v>
      </c>
      <c r="C197" s="22">
        <v>25406.984484832381</v>
      </c>
      <c r="D197" s="22">
        <v>8426.0983597849572</v>
      </c>
      <c r="E197" s="22">
        <v>599.59454841370348</v>
      </c>
      <c r="F197" s="22">
        <v>0</v>
      </c>
      <c r="G197" s="22">
        <v>1864.8393011795133</v>
      </c>
      <c r="H197" s="22">
        <v>0</v>
      </c>
      <c r="I197" s="22">
        <v>2940.7184951923809</v>
      </c>
      <c r="J197" s="22">
        <v>183161.61320898039</v>
      </c>
      <c r="K197" s="22">
        <v>37841.58036025217</v>
      </c>
      <c r="L197" s="22">
        <v>103.50820764219664</v>
      </c>
      <c r="M197" s="22">
        <v>35.834568486727548</v>
      </c>
      <c r="N197" s="22">
        <v>47165.758020321271</v>
      </c>
      <c r="O197" s="22">
        <v>0</v>
      </c>
      <c r="P197" s="22">
        <v>21.251624035122287</v>
      </c>
      <c r="Q197" s="22">
        <v>21722.425032606876</v>
      </c>
      <c r="R197" s="22">
        <v>4548.1624261788666</v>
      </c>
      <c r="S197" s="22">
        <v>337268.4971995895</v>
      </c>
      <c r="T197" s="22">
        <v>912.36737355131891</v>
      </c>
      <c r="U197" s="22">
        <v>56.994560409218899</v>
      </c>
      <c r="V197" s="22">
        <v>6446.5252408050883</v>
      </c>
      <c r="W197" s="22">
        <v>728.7040926639462</v>
      </c>
      <c r="X197" s="22">
        <v>130.77261345732583</v>
      </c>
      <c r="Y197" s="22">
        <v>21236.104631072387</v>
      </c>
      <c r="Z197" s="22">
        <v>10327.286079132771</v>
      </c>
      <c r="AA197" s="22">
        <v>0</v>
      </c>
      <c r="AB197" s="22">
        <v>405.59440095925817</v>
      </c>
      <c r="AC197" s="22">
        <v>25.412928055621055</v>
      </c>
      <c r="AD197" s="22">
        <v>0</v>
      </c>
      <c r="AE197" s="22">
        <v>4983.615741449431</v>
      </c>
      <c r="AF197" s="22">
        <v>28.496017299811836</v>
      </c>
      <c r="AG197" s="22">
        <v>1123.7836779461668</v>
      </c>
      <c r="AH197" s="22">
        <v>1.0020485950827797E-3</v>
      </c>
      <c r="AI197" s="22">
        <v>50632.882755465092</v>
      </c>
      <c r="AJ197" s="22">
        <v>1309.4805837378212</v>
      </c>
      <c r="AK197" s="22">
        <v>2140.2814550790795</v>
      </c>
      <c r="AL197" s="22">
        <v>1372.8308592459161</v>
      </c>
      <c r="AM197" s="22">
        <v>7630.156958427443</v>
      </c>
      <c r="AN197" s="22">
        <v>33384.394646682144</v>
      </c>
      <c r="AO197" s="22">
        <v>3019.8306393780822</v>
      </c>
      <c r="AP197" s="22">
        <v>8629.9094871184207</v>
      </c>
      <c r="AQ197" s="22">
        <v>2383.3636620339312</v>
      </c>
      <c r="AR197" s="22">
        <v>206.1098539685394</v>
      </c>
      <c r="AS197" s="22">
        <v>9007.3644196452424</v>
      </c>
      <c r="AT197" s="22">
        <v>709.24945257982154</v>
      </c>
      <c r="AU197" s="22">
        <v>46.897353917280526</v>
      </c>
      <c r="AV197" s="22">
        <v>21180.702868015589</v>
      </c>
      <c r="AW197" s="22">
        <v>64113.450385174714</v>
      </c>
      <c r="AX197" s="22">
        <v>2450.1213275621171</v>
      </c>
      <c r="AY197" s="22">
        <v>860.19967169546055</v>
      </c>
      <c r="AZ197" s="22">
        <v>17017.268600207248</v>
      </c>
      <c r="BA197" s="22">
        <v>322485.79238186392</v>
      </c>
      <c r="BB197" s="22">
        <v>1096.0121945864767</v>
      </c>
      <c r="BC197" s="22">
        <v>324494.837266755</v>
      </c>
      <c r="BD197" s="22">
        <v>1602254.9946210149</v>
      </c>
    </row>
    <row r="198" spans="1:56" x14ac:dyDescent="0.3">
      <c r="A198" s="23" t="s">
        <v>14</v>
      </c>
      <c r="B198" s="22">
        <v>2.8651461694479779E-4</v>
      </c>
      <c r="C198" s="22">
        <v>1.2093388277959148E-3</v>
      </c>
      <c r="D198" s="22">
        <v>2.7490033257707196E-4</v>
      </c>
      <c r="E198" s="22">
        <v>1.6824234096783711E-4</v>
      </c>
      <c r="F198" s="22">
        <v>0</v>
      </c>
      <c r="G198" s="22">
        <v>0</v>
      </c>
      <c r="H198" s="22">
        <v>0</v>
      </c>
      <c r="I198" s="22">
        <v>7.8805526302907922E-2</v>
      </c>
      <c r="J198" s="22">
        <v>0.96503122993505475</v>
      </c>
      <c r="K198" s="22">
        <v>5.2892612258531558E-4</v>
      </c>
      <c r="L198" s="22">
        <v>0</v>
      </c>
      <c r="M198" s="22">
        <v>0</v>
      </c>
      <c r="N198" s="22">
        <v>0</v>
      </c>
      <c r="O198" s="22">
        <v>4.335390361674577E-5</v>
      </c>
      <c r="P198" s="22">
        <v>0</v>
      </c>
      <c r="Q198" s="22">
        <v>71897.051066974527</v>
      </c>
      <c r="R198" s="22">
        <v>1.7505681889685347E-3</v>
      </c>
      <c r="S198" s="22">
        <v>1.1967746756913261E-3</v>
      </c>
      <c r="T198" s="22">
        <v>0</v>
      </c>
      <c r="U198" s="22">
        <v>0</v>
      </c>
      <c r="V198" s="22">
        <v>1.6414643176107025E-3</v>
      </c>
      <c r="W198" s="22">
        <v>0</v>
      </c>
      <c r="X198" s="22">
        <v>0</v>
      </c>
      <c r="Y198" s="22">
        <v>43.211443019628796</v>
      </c>
      <c r="Z198" s="22">
        <v>2.2637015868288032E-2</v>
      </c>
      <c r="AA198" s="22">
        <v>0</v>
      </c>
      <c r="AB198" s="22">
        <v>633.08914941629484</v>
      </c>
      <c r="AC198" s="22">
        <v>2.1192810624327025</v>
      </c>
      <c r="AD198" s="22">
        <v>0</v>
      </c>
      <c r="AE198" s="22">
        <v>8.6895517640132891E-4</v>
      </c>
      <c r="AF198" s="22">
        <v>0</v>
      </c>
      <c r="AG198" s="22">
        <v>2.0191275220310376E-2</v>
      </c>
      <c r="AH198" s="22">
        <v>0</v>
      </c>
      <c r="AI198" s="22">
        <v>5.6676478725360712E-4</v>
      </c>
      <c r="AJ198" s="22">
        <v>8.4906474647580222E-5</v>
      </c>
      <c r="AK198" s="22">
        <v>2.65525009254661</v>
      </c>
      <c r="AL198" s="22">
        <v>1.210032188604127E-4</v>
      </c>
      <c r="AM198" s="22">
        <v>0</v>
      </c>
      <c r="AN198" s="22">
        <v>0</v>
      </c>
      <c r="AO198" s="22">
        <v>0</v>
      </c>
      <c r="AP198" s="22">
        <v>7.5868648488849696E-5</v>
      </c>
      <c r="AQ198" s="22">
        <v>0</v>
      </c>
      <c r="AR198" s="22">
        <v>9952.6687570956674</v>
      </c>
      <c r="AS198" s="22">
        <v>5.3925464970785422E-5</v>
      </c>
      <c r="AT198" s="22">
        <v>0</v>
      </c>
      <c r="AU198" s="22">
        <v>0</v>
      </c>
      <c r="AV198" s="22">
        <v>0</v>
      </c>
      <c r="AW198" s="22">
        <v>14.522929255485858</v>
      </c>
      <c r="AX198" s="22">
        <v>3.2386597583230337E-4</v>
      </c>
      <c r="AY198" s="22">
        <v>4.1044473906220617E-5</v>
      </c>
      <c r="AZ198" s="22">
        <v>39.62842715824906</v>
      </c>
      <c r="BA198" s="22">
        <v>18.096665574616605</v>
      </c>
      <c r="BB198" s="22">
        <v>0</v>
      </c>
      <c r="BC198" s="22">
        <v>1446.7080524240671</v>
      </c>
      <c r="BD198" s="22">
        <v>84050.846923538411</v>
      </c>
    </row>
    <row r="199" spans="1:56" x14ac:dyDescent="0.3">
      <c r="A199" s="23" t="s">
        <v>15</v>
      </c>
      <c r="B199" s="22">
        <v>867.01618235219416</v>
      </c>
      <c r="C199" s="22">
        <v>2536.9664270088351</v>
      </c>
      <c r="D199" s="22">
        <v>673.541947084566</v>
      </c>
      <c r="E199" s="22">
        <v>590.65623159400843</v>
      </c>
      <c r="F199" s="22">
        <v>0</v>
      </c>
      <c r="G199" s="22">
        <v>2.5774175223691778</v>
      </c>
      <c r="H199" s="22">
        <v>0</v>
      </c>
      <c r="I199" s="22">
        <v>21280.218942690284</v>
      </c>
      <c r="J199" s="22">
        <v>35085.913183170574</v>
      </c>
      <c r="K199" s="22">
        <v>1371.6629825408679</v>
      </c>
      <c r="L199" s="22">
        <v>1204.4055091894102</v>
      </c>
      <c r="M199" s="22">
        <v>0</v>
      </c>
      <c r="N199" s="22">
        <v>10.069059029243656</v>
      </c>
      <c r="O199" s="22">
        <v>538.42225013827237</v>
      </c>
      <c r="P199" s="22">
        <v>24088.130129855541</v>
      </c>
      <c r="Q199" s="22">
        <v>0</v>
      </c>
      <c r="R199" s="22">
        <v>5831.1876884242947</v>
      </c>
      <c r="S199" s="22">
        <v>41013.515750935177</v>
      </c>
      <c r="T199" s="22">
        <v>116.3813302294914</v>
      </c>
      <c r="U199" s="22">
        <v>54.71800381781965</v>
      </c>
      <c r="V199" s="22">
        <v>1804.4079110345294</v>
      </c>
      <c r="W199" s="22">
        <v>2.8208041177796406</v>
      </c>
      <c r="X199" s="22">
        <v>120.95196649579526</v>
      </c>
      <c r="Y199" s="22">
        <v>3285.5277730997423</v>
      </c>
      <c r="Z199" s="22">
        <v>4134.075705074556</v>
      </c>
      <c r="AA199" s="22">
        <v>0</v>
      </c>
      <c r="AB199" s="22">
        <v>1278.7735602822647</v>
      </c>
      <c r="AC199" s="22">
        <v>9070.1358672578863</v>
      </c>
      <c r="AD199" s="22">
        <v>0</v>
      </c>
      <c r="AE199" s="22">
        <v>146.09015065511068</v>
      </c>
      <c r="AF199" s="22">
        <v>0</v>
      </c>
      <c r="AG199" s="22">
        <v>702.43016811614598</v>
      </c>
      <c r="AH199" s="22">
        <v>1.3864600629916157E-2</v>
      </c>
      <c r="AI199" s="22">
        <v>1860.2556639395079</v>
      </c>
      <c r="AJ199" s="22">
        <v>1.1841044094115996</v>
      </c>
      <c r="AK199" s="22">
        <v>249.77918226927775</v>
      </c>
      <c r="AL199" s="22">
        <v>8538.7661011926757</v>
      </c>
      <c r="AM199" s="22">
        <v>891.39761415874375</v>
      </c>
      <c r="AN199" s="22">
        <v>1674.3457445488068</v>
      </c>
      <c r="AO199" s="22">
        <v>522.22651894876606</v>
      </c>
      <c r="AP199" s="22">
        <v>1132.889952380058</v>
      </c>
      <c r="AQ199" s="22">
        <v>2910.9655982597665</v>
      </c>
      <c r="AR199" s="22">
        <v>73888.227612687871</v>
      </c>
      <c r="AS199" s="22">
        <v>796.25789186639406</v>
      </c>
      <c r="AT199" s="22">
        <v>35.28134893141884</v>
      </c>
      <c r="AU199" s="22">
        <v>2.7909460133274692E-3</v>
      </c>
      <c r="AV199" s="22">
        <v>1280.4871999257002</v>
      </c>
      <c r="AW199" s="22">
        <v>1273.0050268752204</v>
      </c>
      <c r="AX199" s="22">
        <v>554.03139771786039</v>
      </c>
      <c r="AY199" s="22">
        <v>699.91144743232633</v>
      </c>
      <c r="AZ199" s="22">
        <v>10414.211088556138</v>
      </c>
      <c r="BA199" s="22">
        <v>45246.781512034991</v>
      </c>
      <c r="BB199" s="22">
        <v>30.205679303255152</v>
      </c>
      <c r="BC199" s="22">
        <v>354244.54142855556</v>
      </c>
      <c r="BD199" s="22">
        <v>662055.36571125721</v>
      </c>
    </row>
    <row r="200" spans="1:56" x14ac:dyDescent="0.3">
      <c r="A200" s="23" t="s">
        <v>16</v>
      </c>
      <c r="B200" s="22">
        <v>194439.99997937438</v>
      </c>
      <c r="C200" s="22">
        <v>21455.623531645979</v>
      </c>
      <c r="D200" s="22">
        <v>381289.26385448821</v>
      </c>
      <c r="E200" s="22">
        <v>40428.743316674045</v>
      </c>
      <c r="F200" s="22">
        <v>9.4946996373226096</v>
      </c>
      <c r="G200" s="22">
        <v>4687.9636235817052</v>
      </c>
      <c r="H200" s="22">
        <v>0</v>
      </c>
      <c r="I200" s="22">
        <v>321851.47581707092</v>
      </c>
      <c r="J200" s="22">
        <v>3185266.9904288449</v>
      </c>
      <c r="K200" s="22">
        <v>78470.080467182415</v>
      </c>
      <c r="L200" s="22">
        <v>230384.95004367965</v>
      </c>
      <c r="M200" s="22">
        <v>5532.1972638786101</v>
      </c>
      <c r="N200" s="22">
        <v>15762.027080297818</v>
      </c>
      <c r="O200" s="22">
        <v>9485.5144050208874</v>
      </c>
      <c r="P200" s="22">
        <v>1785.9368286051342</v>
      </c>
      <c r="Q200" s="22">
        <v>68966.875628536</v>
      </c>
      <c r="R200" s="22">
        <v>0</v>
      </c>
      <c r="S200" s="22">
        <v>1327708.1919496288</v>
      </c>
      <c r="T200" s="22">
        <v>82014.135510280874</v>
      </c>
      <c r="U200" s="22">
        <v>33316.543867032917</v>
      </c>
      <c r="V200" s="22">
        <v>891959.03807329969</v>
      </c>
      <c r="W200" s="22">
        <v>37840.907292086784</v>
      </c>
      <c r="X200" s="22">
        <v>19954.278270879069</v>
      </c>
      <c r="Y200" s="22">
        <v>1357525.4492781528</v>
      </c>
      <c r="Z200" s="22">
        <v>214143.97260612508</v>
      </c>
      <c r="AA200" s="22">
        <v>0</v>
      </c>
      <c r="AB200" s="22">
        <v>419.21412683599169</v>
      </c>
      <c r="AC200" s="22">
        <v>861916.82520572725</v>
      </c>
      <c r="AD200" s="22">
        <v>36266.785446990929</v>
      </c>
      <c r="AE200" s="22">
        <v>1587.1465227545423</v>
      </c>
      <c r="AF200" s="22">
        <v>25183.355288708713</v>
      </c>
      <c r="AG200" s="22">
        <v>34836.077739758097</v>
      </c>
      <c r="AH200" s="22">
        <v>0.20904424563808524</v>
      </c>
      <c r="AI200" s="22">
        <v>879214.14973185246</v>
      </c>
      <c r="AJ200" s="22">
        <v>126.45862285909421</v>
      </c>
      <c r="AK200" s="22">
        <v>36.123522475709784</v>
      </c>
      <c r="AL200" s="22">
        <v>113551.36400132356</v>
      </c>
      <c r="AM200" s="22">
        <v>15793.472547667894</v>
      </c>
      <c r="AN200" s="22">
        <v>193816.25108299594</v>
      </c>
      <c r="AO200" s="22">
        <v>17550.831797904208</v>
      </c>
      <c r="AP200" s="22">
        <v>315739.64465479186</v>
      </c>
      <c r="AQ200" s="22">
        <v>96696.566326926113</v>
      </c>
      <c r="AR200" s="22">
        <v>348774.63507132139</v>
      </c>
      <c r="AS200" s="22">
        <v>1919609.4391393985</v>
      </c>
      <c r="AT200" s="22">
        <v>3340.1877396853042</v>
      </c>
      <c r="AU200" s="22">
        <v>2322.0796333057428</v>
      </c>
      <c r="AV200" s="22">
        <v>254550.16863202545</v>
      </c>
      <c r="AW200" s="22">
        <v>270040.53950719466</v>
      </c>
      <c r="AX200" s="22">
        <v>1598.5078786237418</v>
      </c>
      <c r="AY200" s="22">
        <v>889036.53421757615</v>
      </c>
      <c r="AZ200" s="22">
        <v>458394.34300778172</v>
      </c>
      <c r="BA200" s="22">
        <v>906914.90796886955</v>
      </c>
      <c r="BB200" s="22">
        <v>8533.9919160899481</v>
      </c>
      <c r="BC200" s="22">
        <v>2425623.2591060014</v>
      </c>
      <c r="BD200" s="22">
        <v>18605752.723297693</v>
      </c>
    </row>
    <row r="201" spans="1:56" x14ac:dyDescent="0.3">
      <c r="A201" s="23" t="s">
        <v>17</v>
      </c>
      <c r="B201" s="22">
        <v>336749.26425029949</v>
      </c>
      <c r="C201" s="22">
        <v>1222296.7987048482</v>
      </c>
      <c r="D201" s="22">
        <v>1269607.8759104759</v>
      </c>
      <c r="E201" s="22">
        <v>123409.38880064902</v>
      </c>
      <c r="F201" s="22">
        <v>0</v>
      </c>
      <c r="G201" s="22">
        <v>321127.4207968351</v>
      </c>
      <c r="H201" s="22">
        <v>167.48299361363428</v>
      </c>
      <c r="I201" s="22">
        <v>215532.01896630684</v>
      </c>
      <c r="J201" s="22">
        <v>7489186.3294283012</v>
      </c>
      <c r="K201" s="22">
        <v>840089.14410874771</v>
      </c>
      <c r="L201" s="22">
        <v>55807.83659651682</v>
      </c>
      <c r="M201" s="22">
        <v>203012.02487317327</v>
      </c>
      <c r="N201" s="22">
        <v>859017.46266776847</v>
      </c>
      <c r="O201" s="22">
        <v>782321.09977118939</v>
      </c>
      <c r="P201" s="22">
        <v>236975.24773248215</v>
      </c>
      <c r="Q201" s="22">
        <v>220458.05756080869</v>
      </c>
      <c r="R201" s="22">
        <v>3204575.377004473</v>
      </c>
      <c r="S201" s="22">
        <v>0</v>
      </c>
      <c r="T201" s="22">
        <v>434234.39533359563</v>
      </c>
      <c r="U201" s="22">
        <v>3518894.9922971874</v>
      </c>
      <c r="V201" s="22">
        <v>800638.81260701956</v>
      </c>
      <c r="W201" s="22">
        <v>76712.973995029519</v>
      </c>
      <c r="X201" s="22">
        <v>414523.15697059745</v>
      </c>
      <c r="Y201" s="22">
        <v>3945526.5426407587</v>
      </c>
      <c r="Z201" s="22">
        <v>873900.14015616593</v>
      </c>
      <c r="AA201" s="22">
        <v>345.12702009379228</v>
      </c>
      <c r="AB201" s="22">
        <v>19556.553701529232</v>
      </c>
      <c r="AC201" s="22">
        <v>269351.11901394097</v>
      </c>
      <c r="AD201" s="22">
        <v>358811.02226558194</v>
      </c>
      <c r="AE201" s="22">
        <v>398217.57365802565</v>
      </c>
      <c r="AF201" s="22">
        <v>224110.22759321544</v>
      </c>
      <c r="AG201" s="22">
        <v>197605.90980846604</v>
      </c>
      <c r="AH201" s="22">
        <v>822.58280267059638</v>
      </c>
      <c r="AI201" s="22">
        <v>6467406.1169029372</v>
      </c>
      <c r="AJ201" s="22">
        <v>11922.198407092659</v>
      </c>
      <c r="AK201" s="22">
        <v>15168.963653473988</v>
      </c>
      <c r="AL201" s="22">
        <v>133924.58380121953</v>
      </c>
      <c r="AM201" s="22">
        <v>356952.97327189834</v>
      </c>
      <c r="AN201" s="22">
        <v>6803262.7096318528</v>
      </c>
      <c r="AO201" s="22">
        <v>273005.66426156124</v>
      </c>
      <c r="AP201" s="22">
        <v>482503.91001725924</v>
      </c>
      <c r="AQ201" s="22">
        <v>1606803.9512347388</v>
      </c>
      <c r="AR201" s="22">
        <v>661558.22739054461</v>
      </c>
      <c r="AS201" s="22">
        <v>236446.97837473606</v>
      </c>
      <c r="AT201" s="22">
        <v>324785.59419225343</v>
      </c>
      <c r="AU201" s="22">
        <v>238820.24499260643</v>
      </c>
      <c r="AV201" s="22">
        <v>1374405.0169327033</v>
      </c>
      <c r="AW201" s="22">
        <v>547913.47133041336</v>
      </c>
      <c r="AX201" s="22">
        <v>1076862.0434025757</v>
      </c>
      <c r="AY201" s="22">
        <v>7341712.4595939284</v>
      </c>
      <c r="AZ201" s="22">
        <v>1553901.3903434312</v>
      </c>
      <c r="BA201" s="22">
        <v>3004272.5089662685</v>
      </c>
      <c r="BB201" s="22">
        <v>57504.856051449809</v>
      </c>
      <c r="BC201" s="22">
        <v>8283218.7365976973</v>
      </c>
      <c r="BD201" s="22">
        <v>69765936.559381008</v>
      </c>
    </row>
    <row r="202" spans="1:56" x14ac:dyDescent="0.3">
      <c r="A202" s="23" t="s">
        <v>18</v>
      </c>
      <c r="B202" s="22">
        <v>1.9511645413940733E-3</v>
      </c>
      <c r="C202" s="22">
        <v>6.438260882724204E-3</v>
      </c>
      <c r="D202" s="22">
        <v>1.8720712648498596E-3</v>
      </c>
      <c r="E202" s="22">
        <v>1.1457303419909707E-3</v>
      </c>
      <c r="F202" s="22">
        <v>0</v>
      </c>
      <c r="G202" s="22">
        <v>44156.224645452174</v>
      </c>
      <c r="H202" s="22">
        <v>0</v>
      </c>
      <c r="I202" s="22">
        <v>0.53666563412280299</v>
      </c>
      <c r="J202" s="22">
        <v>57.460886280991247</v>
      </c>
      <c r="K202" s="22">
        <v>3.6019868948059994E-3</v>
      </c>
      <c r="L202" s="22">
        <v>0</v>
      </c>
      <c r="M202" s="22">
        <v>31931.193812814749</v>
      </c>
      <c r="N202" s="22">
        <v>0</v>
      </c>
      <c r="O202" s="22">
        <v>2.9524008363003871E-4</v>
      </c>
      <c r="P202" s="22">
        <v>0</v>
      </c>
      <c r="Q202" s="22">
        <v>0</v>
      </c>
      <c r="R202" s="22">
        <v>113.34434767793591</v>
      </c>
      <c r="S202" s="22">
        <v>2212.6814558990327</v>
      </c>
      <c r="T202" s="22">
        <v>0</v>
      </c>
      <c r="U202" s="22">
        <v>0</v>
      </c>
      <c r="V202" s="22">
        <v>1.117837200292888E-2</v>
      </c>
      <c r="W202" s="22">
        <v>0</v>
      </c>
      <c r="X202" s="22">
        <v>0</v>
      </c>
      <c r="Y202" s="22">
        <v>230.04856623212214</v>
      </c>
      <c r="Z202" s="22">
        <v>65.265721077830307</v>
      </c>
      <c r="AA202" s="22">
        <v>0</v>
      </c>
      <c r="AB202" s="22">
        <v>0</v>
      </c>
      <c r="AC202" s="22">
        <v>8.0287435935142749E-4</v>
      </c>
      <c r="AD202" s="22">
        <v>0</v>
      </c>
      <c r="AE202" s="22">
        <v>5.9175847512930486E-3</v>
      </c>
      <c r="AF202" s="22">
        <v>11990.224205530301</v>
      </c>
      <c r="AG202" s="22">
        <v>0.13750258425031367</v>
      </c>
      <c r="AH202" s="22">
        <v>0</v>
      </c>
      <c r="AI202" s="22">
        <v>4.1095324620683495</v>
      </c>
      <c r="AJ202" s="22">
        <v>5.7821309235002135E-4</v>
      </c>
      <c r="AK202" s="22">
        <v>4.2468929626786663E-5</v>
      </c>
      <c r="AL202" s="22">
        <v>8.240319204394107E-4</v>
      </c>
      <c r="AM202" s="22">
        <v>0</v>
      </c>
      <c r="AN202" s="22">
        <v>0</v>
      </c>
      <c r="AO202" s="22">
        <v>0</v>
      </c>
      <c r="AP202" s="22">
        <v>5.1666549620906627E-4</v>
      </c>
      <c r="AQ202" s="22">
        <v>0</v>
      </c>
      <c r="AR202" s="22">
        <v>0</v>
      </c>
      <c r="AS202" s="22">
        <v>3.6723241645104866E-4</v>
      </c>
      <c r="AT202" s="22">
        <v>0</v>
      </c>
      <c r="AU202" s="22">
        <v>675.22229658936681</v>
      </c>
      <c r="AV202" s="22">
        <v>259.8434246954792</v>
      </c>
      <c r="AW202" s="22">
        <v>0</v>
      </c>
      <c r="AX202" s="22">
        <v>2.2055272954179862E-3</v>
      </c>
      <c r="AY202" s="22">
        <v>2.7951286730136234E-4</v>
      </c>
      <c r="AZ202" s="22">
        <v>102.50618268324897</v>
      </c>
      <c r="BA202" s="22">
        <v>123.23829256313907</v>
      </c>
      <c r="BB202" s="22">
        <v>0</v>
      </c>
      <c r="BC202" s="22">
        <v>18101.694903636497</v>
      </c>
      <c r="BD202" s="22">
        <v>110023.77045875046</v>
      </c>
    </row>
    <row r="203" spans="1:56" x14ac:dyDescent="0.3">
      <c r="A203" s="23" t="s">
        <v>19</v>
      </c>
      <c r="B203" s="22">
        <v>43655.758738127508</v>
      </c>
      <c r="C203" s="22">
        <v>4379.3051866332135</v>
      </c>
      <c r="D203" s="22">
        <v>449.73328531357839</v>
      </c>
      <c r="E203" s="22">
        <v>19.048918955036221</v>
      </c>
      <c r="F203" s="22">
        <v>0</v>
      </c>
      <c r="G203" s="22">
        <v>5141.3847055276137</v>
      </c>
      <c r="H203" s="22">
        <v>0</v>
      </c>
      <c r="I203" s="22">
        <v>140.1081826067979</v>
      </c>
      <c r="J203" s="22">
        <v>31518.931427383774</v>
      </c>
      <c r="K203" s="22">
        <v>2906.5957043502881</v>
      </c>
      <c r="L203" s="22">
        <v>39.528466882992134</v>
      </c>
      <c r="M203" s="22">
        <v>2.357537400442602</v>
      </c>
      <c r="N203" s="22">
        <v>458.34417226347114</v>
      </c>
      <c r="O203" s="22">
        <v>1.8702589169102475</v>
      </c>
      <c r="P203" s="22">
        <v>1537.8828605950193</v>
      </c>
      <c r="Q203" s="22">
        <v>0.10499120567921165</v>
      </c>
      <c r="R203" s="22">
        <v>3357.5454200690206</v>
      </c>
      <c r="S203" s="22">
        <v>278152.58695657528</v>
      </c>
      <c r="T203" s="22">
        <v>87.558378384558182</v>
      </c>
      <c r="U203" s="22">
        <v>0</v>
      </c>
      <c r="V203" s="22">
        <v>3683.9948159117316</v>
      </c>
      <c r="W203" s="22">
        <v>3.7116895841058022</v>
      </c>
      <c r="X203" s="22">
        <v>176.84740795876991</v>
      </c>
      <c r="Y203" s="22">
        <v>2197.1922819650517</v>
      </c>
      <c r="Z203" s="22">
        <v>855.01046044800455</v>
      </c>
      <c r="AA203" s="22">
        <v>0</v>
      </c>
      <c r="AB203" s="22">
        <v>10.100470519231934</v>
      </c>
      <c r="AC203" s="22">
        <v>1.7020431047386204</v>
      </c>
      <c r="AD203" s="22">
        <v>0</v>
      </c>
      <c r="AE203" s="22">
        <v>5899.5973750626363</v>
      </c>
      <c r="AF203" s="22">
        <v>0.89987423052037374</v>
      </c>
      <c r="AG203" s="22">
        <v>7081.1994547011454</v>
      </c>
      <c r="AH203" s="22">
        <v>4.3009447573713186E-5</v>
      </c>
      <c r="AI203" s="22">
        <v>24977.452735841562</v>
      </c>
      <c r="AJ203" s="22">
        <v>1.3379538342267514</v>
      </c>
      <c r="AK203" s="22">
        <v>5.8819186801100766E-3</v>
      </c>
      <c r="AL203" s="22">
        <v>113.47963293582076</v>
      </c>
      <c r="AM203" s="22">
        <v>575.86664223936668</v>
      </c>
      <c r="AN203" s="22">
        <v>25230.468988051078</v>
      </c>
      <c r="AO203" s="22">
        <v>6.2808666519309595</v>
      </c>
      <c r="AP203" s="22">
        <v>1053.9194099112881</v>
      </c>
      <c r="AQ203" s="22">
        <v>36850.0783925367</v>
      </c>
      <c r="AR203" s="22">
        <v>2777.3379735283847</v>
      </c>
      <c r="AS203" s="22">
        <v>478.90832328057905</v>
      </c>
      <c r="AT203" s="22">
        <v>333209.88714530302</v>
      </c>
      <c r="AU203" s="22">
        <v>308.45756645819148</v>
      </c>
      <c r="AV203" s="22">
        <v>5791.2179499310678</v>
      </c>
      <c r="AW203" s="22">
        <v>887.55498629676333</v>
      </c>
      <c r="AX203" s="22">
        <v>651.28020770114472</v>
      </c>
      <c r="AY203" s="22">
        <v>34558.655895279357</v>
      </c>
      <c r="AZ203" s="22">
        <v>71919.036001503773</v>
      </c>
      <c r="BA203" s="22">
        <v>16932.257424265787</v>
      </c>
      <c r="BB203" s="22">
        <v>326.36434975728787</v>
      </c>
      <c r="BC203" s="22">
        <v>55935.72547308592</v>
      </c>
      <c r="BD203" s="22">
        <v>1004344.4749079985</v>
      </c>
    </row>
    <row r="204" spans="1:56" x14ac:dyDescent="0.3">
      <c r="A204" s="23" t="s">
        <v>20</v>
      </c>
      <c r="B204" s="22">
        <v>3584.2505860868955</v>
      </c>
      <c r="C204" s="22">
        <v>11.89448645998023</v>
      </c>
      <c r="D204" s="22">
        <v>365241.08233965276</v>
      </c>
      <c r="E204" s="22">
        <v>2897.8591827886012</v>
      </c>
      <c r="F204" s="22">
        <v>0</v>
      </c>
      <c r="G204" s="22">
        <v>5.6603788983509524</v>
      </c>
      <c r="H204" s="22">
        <v>0</v>
      </c>
      <c r="I204" s="22">
        <v>34740.679149351832</v>
      </c>
      <c r="J204" s="22">
        <v>118355.41345559496</v>
      </c>
      <c r="K204" s="22">
        <v>5091.2431115172403</v>
      </c>
      <c r="L204" s="22">
        <v>146438.87590367513</v>
      </c>
      <c r="M204" s="22">
        <v>0</v>
      </c>
      <c r="N204" s="22">
        <v>2675.5182257900983</v>
      </c>
      <c r="O204" s="22">
        <v>502147.2799038068</v>
      </c>
      <c r="P204" s="22">
        <v>12019.795308247407</v>
      </c>
      <c r="Q204" s="22">
        <v>3260.6989174085852</v>
      </c>
      <c r="R204" s="22">
        <v>9007.6928511243132</v>
      </c>
      <c r="S204" s="22">
        <v>442064.15248293796</v>
      </c>
      <c r="T204" s="22">
        <v>55571.760886344171</v>
      </c>
      <c r="U204" s="22">
        <v>4.7043737707741826</v>
      </c>
      <c r="V204" s="22">
        <v>0</v>
      </c>
      <c r="W204" s="22">
        <v>7.7092183807162344</v>
      </c>
      <c r="X204" s="22">
        <v>10302.351493484293</v>
      </c>
      <c r="Y204" s="22">
        <v>167159.6214226817</v>
      </c>
      <c r="Z204" s="22">
        <v>89746.338021671079</v>
      </c>
      <c r="AA204" s="22">
        <v>0</v>
      </c>
      <c r="AB204" s="22">
        <v>0.17101196985094871</v>
      </c>
      <c r="AC204" s="22">
        <v>18877.276156913074</v>
      </c>
      <c r="AD204" s="22">
        <v>0</v>
      </c>
      <c r="AE204" s="22">
        <v>884.33776294794097</v>
      </c>
      <c r="AF204" s="22">
        <v>0</v>
      </c>
      <c r="AG204" s="22">
        <v>2511.077449421347</v>
      </c>
      <c r="AH204" s="22">
        <v>36200.826180862205</v>
      </c>
      <c r="AI204" s="22">
        <v>3565.816386949587</v>
      </c>
      <c r="AJ204" s="22">
        <v>12.68094376644393</v>
      </c>
      <c r="AK204" s="22">
        <v>0.83987956494686888</v>
      </c>
      <c r="AL204" s="22">
        <v>4506.6623646739681</v>
      </c>
      <c r="AM204" s="22">
        <v>2750.2672132720277</v>
      </c>
      <c r="AN204" s="22">
        <v>9847.1349187493433</v>
      </c>
      <c r="AO204" s="22">
        <v>14073.63394540541</v>
      </c>
      <c r="AP204" s="22">
        <v>6312.9755123151845</v>
      </c>
      <c r="AQ204" s="22">
        <v>0.19075041834672965</v>
      </c>
      <c r="AR204" s="22">
        <v>44.74624481936192</v>
      </c>
      <c r="AS204" s="22">
        <v>553.06893954808618</v>
      </c>
      <c r="AT204" s="22">
        <v>435.45814019094229</v>
      </c>
      <c r="AU204" s="22">
        <v>27538.784700034157</v>
      </c>
      <c r="AV204" s="22">
        <v>68021.289854013346</v>
      </c>
      <c r="AW204" s="22">
        <v>522.9429685509366</v>
      </c>
      <c r="AX204" s="22">
        <v>97.830970710137166</v>
      </c>
      <c r="AY204" s="22">
        <v>1973259.8517147133</v>
      </c>
      <c r="AZ204" s="22">
        <v>18876.199211239713</v>
      </c>
      <c r="BA204" s="22">
        <v>2141707.922380269</v>
      </c>
      <c r="BB204" s="22">
        <v>9945.8044282746596</v>
      </c>
      <c r="BC204" s="22">
        <v>1597648.1160488501</v>
      </c>
      <c r="BD204" s="22">
        <v>7908530.4877781169</v>
      </c>
    </row>
    <row r="205" spans="1:56" x14ac:dyDescent="0.3">
      <c r="A205" s="23" t="s">
        <v>21</v>
      </c>
      <c r="B205" s="22">
        <v>19106.309961518909</v>
      </c>
      <c r="C205" s="22">
        <v>9.4793127120550977</v>
      </c>
      <c r="D205" s="22">
        <v>21.673525479347195</v>
      </c>
      <c r="E205" s="22">
        <v>123.15606359029239</v>
      </c>
      <c r="F205" s="22">
        <v>0</v>
      </c>
      <c r="G205" s="22">
        <v>34.725652011269062</v>
      </c>
      <c r="H205" s="22">
        <v>0</v>
      </c>
      <c r="I205" s="22">
        <v>465990.85615267977</v>
      </c>
      <c r="J205" s="22">
        <v>28496.807114829888</v>
      </c>
      <c r="K205" s="22">
        <v>1029.824889399021</v>
      </c>
      <c r="L205" s="22">
        <v>0</v>
      </c>
      <c r="M205" s="22">
        <v>0</v>
      </c>
      <c r="N205" s="22">
        <v>17.283654426820853</v>
      </c>
      <c r="O205" s="22">
        <v>1.0610367920201209</v>
      </c>
      <c r="P205" s="22">
        <v>29.264989322230321</v>
      </c>
      <c r="Q205" s="22">
        <v>3345.0464412764745</v>
      </c>
      <c r="R205" s="22">
        <v>152.90338862526244</v>
      </c>
      <c r="S205" s="22">
        <v>108016.7071454665</v>
      </c>
      <c r="T205" s="22">
        <v>5.9822343384909105E-2</v>
      </c>
      <c r="U205" s="22">
        <v>5.1754776568176561</v>
      </c>
      <c r="V205" s="22">
        <v>8170.27127483598</v>
      </c>
      <c r="W205" s="22">
        <v>0</v>
      </c>
      <c r="X205" s="22">
        <v>4.0020747103178085</v>
      </c>
      <c r="Y205" s="22">
        <v>33.806114213537114</v>
      </c>
      <c r="Z205" s="22">
        <v>11616.88717467893</v>
      </c>
      <c r="AA205" s="22">
        <v>0</v>
      </c>
      <c r="AB205" s="22">
        <v>2.1598994439623418</v>
      </c>
      <c r="AC205" s="22">
        <v>3.1076934889852432</v>
      </c>
      <c r="AD205" s="22">
        <v>0</v>
      </c>
      <c r="AE205" s="22">
        <v>61.783639940732222</v>
      </c>
      <c r="AF205" s="22">
        <v>0</v>
      </c>
      <c r="AG205" s="22">
        <v>6114.2779551303465</v>
      </c>
      <c r="AH205" s="22">
        <v>0.30546414009974698</v>
      </c>
      <c r="AI205" s="22">
        <v>8446.5854190827231</v>
      </c>
      <c r="AJ205" s="22">
        <v>3904.7097349485953</v>
      </c>
      <c r="AK205" s="22">
        <v>1.9864812102971674</v>
      </c>
      <c r="AL205" s="22">
        <v>390.06674253265669</v>
      </c>
      <c r="AM205" s="22">
        <v>232.76985642528831</v>
      </c>
      <c r="AN205" s="22">
        <v>15.619112411695676</v>
      </c>
      <c r="AO205" s="22">
        <v>3731.4544127944646</v>
      </c>
      <c r="AP205" s="22">
        <v>1575.1652228747141</v>
      </c>
      <c r="AQ205" s="22">
        <v>5.649840379378137E-2</v>
      </c>
      <c r="AR205" s="22">
        <v>632.1095807099374</v>
      </c>
      <c r="AS205" s="22">
        <v>952.19221493202258</v>
      </c>
      <c r="AT205" s="22">
        <v>0.10613182062803993</v>
      </c>
      <c r="AU205" s="22">
        <v>6.1489973406543622E-2</v>
      </c>
      <c r="AV205" s="22">
        <v>27.367036447991499</v>
      </c>
      <c r="AW205" s="22">
        <v>1207.2629107482467</v>
      </c>
      <c r="AX205" s="22">
        <v>29.335043115661161</v>
      </c>
      <c r="AY205" s="22">
        <v>179794.2001088933</v>
      </c>
      <c r="AZ205" s="22">
        <v>253.1927975264548</v>
      </c>
      <c r="BA205" s="22">
        <v>343780.67589380033</v>
      </c>
      <c r="BB205" s="22">
        <v>7465.8995233830192</v>
      </c>
      <c r="BC205" s="22">
        <v>113019.97310465699</v>
      </c>
      <c r="BD205" s="22">
        <v>1317847.7252354051</v>
      </c>
    </row>
    <row r="206" spans="1:56" x14ac:dyDescent="0.3">
      <c r="A206" s="23" t="s">
        <v>22</v>
      </c>
      <c r="B206" s="22">
        <v>6197.791246197773</v>
      </c>
      <c r="C206" s="22">
        <v>165.50232191649914</v>
      </c>
      <c r="D206" s="22">
        <v>543.06655171742034</v>
      </c>
      <c r="E206" s="22">
        <v>100.69752549416053</v>
      </c>
      <c r="F206" s="22">
        <v>0</v>
      </c>
      <c r="G206" s="22">
        <v>128946.12158287596</v>
      </c>
      <c r="H206" s="22">
        <v>0</v>
      </c>
      <c r="I206" s="22">
        <v>4846.8552982464971</v>
      </c>
      <c r="J206" s="22">
        <v>112562.54085451381</v>
      </c>
      <c r="K206" s="22">
        <v>3830.9447832854589</v>
      </c>
      <c r="L206" s="22">
        <v>0</v>
      </c>
      <c r="M206" s="22">
        <v>0</v>
      </c>
      <c r="N206" s="22">
        <v>842.39380029949916</v>
      </c>
      <c r="O206" s="22">
        <v>84.904041546367353</v>
      </c>
      <c r="P206" s="22">
        <v>104.59722529195956</v>
      </c>
      <c r="Q206" s="22">
        <v>565.0894926542062</v>
      </c>
      <c r="R206" s="22">
        <v>524.4617497938076</v>
      </c>
      <c r="S206" s="22">
        <v>34292.266306039157</v>
      </c>
      <c r="T206" s="22">
        <v>412.95739211630945</v>
      </c>
      <c r="U206" s="22">
        <v>314.22591097075173</v>
      </c>
      <c r="V206" s="22">
        <v>2754.5096270789145</v>
      </c>
      <c r="W206" s="22">
        <v>5.0917524845279898</v>
      </c>
      <c r="X206" s="22">
        <v>0</v>
      </c>
      <c r="Y206" s="22">
        <v>6315.1521807311174</v>
      </c>
      <c r="Z206" s="22">
        <v>4274.606313753523</v>
      </c>
      <c r="AA206" s="22">
        <v>0</v>
      </c>
      <c r="AB206" s="22">
        <v>5.9713167667613205E-2</v>
      </c>
      <c r="AC206" s="22">
        <v>2052.2595635983876</v>
      </c>
      <c r="AD206" s="22">
        <v>0</v>
      </c>
      <c r="AE206" s="22">
        <v>544.59112020771693</v>
      </c>
      <c r="AF206" s="22">
        <v>0</v>
      </c>
      <c r="AG206" s="22">
        <v>1428.6334853427868</v>
      </c>
      <c r="AH206" s="22">
        <v>2.7085669047383232E-3</v>
      </c>
      <c r="AI206" s="22">
        <v>5957.8797985859374</v>
      </c>
      <c r="AJ206" s="22">
        <v>2.5125493975399822</v>
      </c>
      <c r="AK206" s="22">
        <v>21.184255005674153</v>
      </c>
      <c r="AL206" s="22">
        <v>2867.8264161785601</v>
      </c>
      <c r="AM206" s="22">
        <v>758.43154381301702</v>
      </c>
      <c r="AN206" s="22">
        <v>1945.7591721936822</v>
      </c>
      <c r="AO206" s="22">
        <v>40.7234026335165</v>
      </c>
      <c r="AP206" s="22">
        <v>8777.2098011723137</v>
      </c>
      <c r="AQ206" s="22">
        <v>755.53303430052188</v>
      </c>
      <c r="AR206" s="22">
        <v>1859.804358839134</v>
      </c>
      <c r="AS206" s="22">
        <v>442.40580973398585</v>
      </c>
      <c r="AT206" s="22">
        <v>85.525736505105627</v>
      </c>
      <c r="AU206" s="22">
        <v>21.273480255606497</v>
      </c>
      <c r="AV206" s="22">
        <v>25142.710508756743</v>
      </c>
      <c r="AW206" s="22">
        <v>655.92359692047546</v>
      </c>
      <c r="AX206" s="22">
        <v>363.04826614512928</v>
      </c>
      <c r="AY206" s="22">
        <v>15.718986137814987</v>
      </c>
      <c r="AZ206" s="22">
        <v>11241.275755817194</v>
      </c>
      <c r="BA206" s="22">
        <v>166920.068728268</v>
      </c>
      <c r="BB206" s="22">
        <v>85.413372553634602</v>
      </c>
      <c r="BC206" s="22">
        <v>17501.854738522667</v>
      </c>
      <c r="BD206" s="22">
        <v>557171.40585962741</v>
      </c>
    </row>
    <row r="207" spans="1:56" x14ac:dyDescent="0.3">
      <c r="A207" s="23" t="s">
        <v>23</v>
      </c>
      <c r="B207" s="22">
        <v>13342.188177854017</v>
      </c>
      <c r="C207" s="22">
        <v>38277.75487970961</v>
      </c>
      <c r="D207" s="22">
        <v>81709.383958136721</v>
      </c>
      <c r="E207" s="22">
        <v>74116.610873502039</v>
      </c>
      <c r="F207" s="22">
        <v>0</v>
      </c>
      <c r="G207" s="22">
        <v>55502.391090690842</v>
      </c>
      <c r="H207" s="22">
        <v>0</v>
      </c>
      <c r="I207" s="22">
        <v>56834.513844180932</v>
      </c>
      <c r="J207" s="22">
        <v>617449.99129773723</v>
      </c>
      <c r="K207" s="22">
        <v>30678.384774753409</v>
      </c>
      <c r="L207" s="22">
        <v>25392.942909005382</v>
      </c>
      <c r="M207" s="22">
        <v>45854.220315478633</v>
      </c>
      <c r="N207" s="22">
        <v>48536.200879916556</v>
      </c>
      <c r="O207" s="22">
        <v>6453.4483161641547</v>
      </c>
      <c r="P207" s="22">
        <v>1271.9915551785357</v>
      </c>
      <c r="Q207" s="22">
        <v>2884.6837933934989</v>
      </c>
      <c r="R207" s="22">
        <v>281161.82097847923</v>
      </c>
      <c r="S207" s="22">
        <v>573837.47159342817</v>
      </c>
      <c r="T207" s="22">
        <v>27384.329723537678</v>
      </c>
      <c r="U207" s="22">
        <v>102607.92902034397</v>
      </c>
      <c r="V207" s="22">
        <v>307303.90235939564</v>
      </c>
      <c r="W207" s="22">
        <v>6115.2373645911312</v>
      </c>
      <c r="X207" s="22">
        <v>14368.942269768891</v>
      </c>
      <c r="Y207" s="22">
        <v>0</v>
      </c>
      <c r="Z207" s="22">
        <v>29648.660181159681</v>
      </c>
      <c r="AA207" s="22">
        <v>180.73504116332296</v>
      </c>
      <c r="AB207" s="22">
        <v>716.11334488934756</v>
      </c>
      <c r="AC207" s="22">
        <v>3087.8771164348786</v>
      </c>
      <c r="AD207" s="22">
        <v>767.30424193756039</v>
      </c>
      <c r="AE207" s="22">
        <v>1052.0068226938799</v>
      </c>
      <c r="AF207" s="22">
        <v>113677.73701327438</v>
      </c>
      <c r="AG207" s="22">
        <v>18419.852862463555</v>
      </c>
      <c r="AH207" s="22">
        <v>1.3936491681577833E-3</v>
      </c>
      <c r="AI207" s="22">
        <v>63844.351979024126</v>
      </c>
      <c r="AJ207" s="22">
        <v>253.95282001493072</v>
      </c>
      <c r="AK207" s="22">
        <v>672.27838083364236</v>
      </c>
      <c r="AL207" s="22">
        <v>20791.628315093301</v>
      </c>
      <c r="AM207" s="22">
        <v>8826.7382709468802</v>
      </c>
      <c r="AN207" s="22">
        <v>170648.58417133518</v>
      </c>
      <c r="AO207" s="22">
        <v>22790.834912878716</v>
      </c>
      <c r="AP207" s="22">
        <v>44259.148527480735</v>
      </c>
      <c r="AQ207" s="22">
        <v>157170.87833056055</v>
      </c>
      <c r="AR207" s="22">
        <v>203271.73891376148</v>
      </c>
      <c r="AS207" s="22">
        <v>5971.4666693090958</v>
      </c>
      <c r="AT207" s="22">
        <v>71219.306060496237</v>
      </c>
      <c r="AU207" s="22">
        <v>45365.597858969937</v>
      </c>
      <c r="AV207" s="22">
        <v>123458.69953856358</v>
      </c>
      <c r="AW207" s="22">
        <v>76397.359493950382</v>
      </c>
      <c r="AX207" s="22">
        <v>14362.746141433585</v>
      </c>
      <c r="AY207" s="22">
        <v>106111.99818993524</v>
      </c>
      <c r="AZ207" s="22">
        <v>124301.23826493947</v>
      </c>
      <c r="BA207" s="22">
        <v>12562330.956824685</v>
      </c>
      <c r="BB207" s="22">
        <v>1288.3002461989777</v>
      </c>
      <c r="BC207" s="22">
        <v>1186483.3713110974</v>
      </c>
      <c r="BD207" s="22">
        <v>17588455.80321442</v>
      </c>
    </row>
    <row r="208" spans="1:56" x14ac:dyDescent="0.3">
      <c r="A208" s="23" t="s">
        <v>24</v>
      </c>
      <c r="B208" s="22">
        <v>13519.831014689036</v>
      </c>
      <c r="C208" s="22">
        <v>3498.3549691594449</v>
      </c>
      <c r="D208" s="22">
        <v>64756.503330054817</v>
      </c>
      <c r="E208" s="22">
        <v>18364.085064493942</v>
      </c>
      <c r="F208" s="22">
        <v>0</v>
      </c>
      <c r="G208" s="22">
        <v>1964.2111456484618</v>
      </c>
      <c r="H208" s="22">
        <v>0</v>
      </c>
      <c r="I208" s="22">
        <v>6454.9196213957575</v>
      </c>
      <c r="J208" s="22">
        <v>30506889.817687273</v>
      </c>
      <c r="K208" s="22">
        <v>2597322.4083252498</v>
      </c>
      <c r="L208" s="22">
        <v>0</v>
      </c>
      <c r="M208" s="22">
        <v>0</v>
      </c>
      <c r="N208" s="22">
        <v>11702.955374396794</v>
      </c>
      <c r="O208" s="22">
        <v>1637.5940000005562</v>
      </c>
      <c r="P208" s="22">
        <v>9.131831343620482E-2</v>
      </c>
      <c r="Q208" s="22">
        <v>91.045258901611732</v>
      </c>
      <c r="R208" s="22">
        <v>52390.047296716977</v>
      </c>
      <c r="S208" s="22">
        <v>328966.30057290109</v>
      </c>
      <c r="T208" s="22">
        <v>108.50208237414847</v>
      </c>
      <c r="U208" s="22">
        <v>2309.1926944889392</v>
      </c>
      <c r="V208" s="22">
        <v>276239.08419702924</v>
      </c>
      <c r="W208" s="22">
        <v>2081821.0324793071</v>
      </c>
      <c r="X208" s="22">
        <v>1.2488052148862285E-2</v>
      </c>
      <c r="Y208" s="22">
        <v>1654.7239133287371</v>
      </c>
      <c r="Z208" s="22">
        <v>0</v>
      </c>
      <c r="AA208" s="22">
        <v>0</v>
      </c>
      <c r="AB208" s="22">
        <v>27.606596392057348</v>
      </c>
      <c r="AC208" s="22">
        <v>1428.7431911427782</v>
      </c>
      <c r="AD208" s="22">
        <v>0</v>
      </c>
      <c r="AE208" s="22">
        <v>2620047.1150972261</v>
      </c>
      <c r="AF208" s="22">
        <v>0</v>
      </c>
      <c r="AG208" s="22">
        <v>36128.644188764112</v>
      </c>
      <c r="AH208" s="22">
        <v>9.5316864058994351E-4</v>
      </c>
      <c r="AI208" s="22">
        <v>6884.6392413013209</v>
      </c>
      <c r="AJ208" s="22">
        <v>1128.2116252850954</v>
      </c>
      <c r="AK208" s="22">
        <v>1135.7908733247416</v>
      </c>
      <c r="AL208" s="22">
        <v>5196079.8622046541</v>
      </c>
      <c r="AM208" s="22">
        <v>1047820.3088491409</v>
      </c>
      <c r="AN208" s="22">
        <v>3032.7325825222078</v>
      </c>
      <c r="AO208" s="22">
        <v>107.92060989088445</v>
      </c>
      <c r="AP208" s="22">
        <v>896634.3185159089</v>
      </c>
      <c r="AQ208" s="22">
        <v>98.013481552439941</v>
      </c>
      <c r="AR208" s="22">
        <v>5310.2720563732719</v>
      </c>
      <c r="AS208" s="22">
        <v>809915.59507380729</v>
      </c>
      <c r="AT208" s="22">
        <v>170.03520873601212</v>
      </c>
      <c r="AU208" s="22">
        <v>1.9187297842125818E-4</v>
      </c>
      <c r="AV208" s="22">
        <v>1164.962320107287</v>
      </c>
      <c r="AW208" s="22">
        <v>352.63397961174695</v>
      </c>
      <c r="AX208" s="22">
        <v>3704186.5289038802</v>
      </c>
      <c r="AY208" s="22">
        <v>10425.728226435433</v>
      </c>
      <c r="AZ208" s="22">
        <v>163218.4425865855</v>
      </c>
      <c r="BA208" s="22">
        <v>949865.01037009642</v>
      </c>
      <c r="BB208" s="22">
        <v>653274.64761708642</v>
      </c>
      <c r="BC208" s="22">
        <v>434861.7942027786</v>
      </c>
      <c r="BD208" s="22">
        <v>52512990.271581441</v>
      </c>
    </row>
    <row r="209" spans="1:56" x14ac:dyDescent="0.3">
      <c r="A209" s="23" t="s">
        <v>25</v>
      </c>
      <c r="B209" s="22">
        <v>0</v>
      </c>
      <c r="C209" s="22">
        <v>0</v>
      </c>
      <c r="D209" s="22">
        <v>0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  <c r="AQ209" s="22"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</row>
    <row r="210" spans="1:56" x14ac:dyDescent="0.3">
      <c r="A210" s="23" t="s">
        <v>26</v>
      </c>
      <c r="B210" s="22">
        <v>12.97072210437719</v>
      </c>
      <c r="C210" s="22">
        <v>0.11050727317855419</v>
      </c>
      <c r="D210" s="22">
        <v>1.9246950685848179</v>
      </c>
      <c r="E210" s="22">
        <v>0.53305776247067294</v>
      </c>
      <c r="F210" s="22">
        <v>0</v>
      </c>
      <c r="G210" s="22">
        <v>6.2043297618151222E-2</v>
      </c>
      <c r="H210" s="22">
        <v>0</v>
      </c>
      <c r="I210" s="22">
        <v>0.10455160247879164</v>
      </c>
      <c r="J210" s="22">
        <v>363.94709022889077</v>
      </c>
      <c r="K210" s="22">
        <v>82.045371874749449</v>
      </c>
      <c r="L210" s="22">
        <v>0</v>
      </c>
      <c r="M210" s="22">
        <v>0</v>
      </c>
      <c r="N210" s="22">
        <v>12.213730881680794</v>
      </c>
      <c r="O210" s="22">
        <v>5.1699843479201847E-2</v>
      </c>
      <c r="P210" s="22">
        <v>195.53196882535107</v>
      </c>
      <c r="Q210" s="22">
        <v>2.8737500967424656E-3</v>
      </c>
      <c r="R210" s="22">
        <v>1.4477157978124136</v>
      </c>
      <c r="S210" s="22">
        <v>20.194809573462134</v>
      </c>
      <c r="T210" s="22">
        <v>3.427425208485158E-3</v>
      </c>
      <c r="U210" s="22">
        <v>7.2943701578795525E-2</v>
      </c>
      <c r="V210" s="22">
        <v>440.54862842486153</v>
      </c>
      <c r="W210" s="22">
        <v>0.10469428718076186</v>
      </c>
      <c r="X210" s="22">
        <v>0</v>
      </c>
      <c r="Y210" s="22">
        <v>5.2221802398674924E-2</v>
      </c>
      <c r="Z210" s="22">
        <v>30.33208669409078</v>
      </c>
      <c r="AA210" s="22">
        <v>0</v>
      </c>
      <c r="AB210" s="22">
        <v>0</v>
      </c>
      <c r="AC210" s="22">
        <v>14.329781294003224</v>
      </c>
      <c r="AD210" s="22">
        <v>0</v>
      </c>
      <c r="AE210" s="22">
        <v>1.2153223750497752</v>
      </c>
      <c r="AF210" s="22">
        <v>0</v>
      </c>
      <c r="AG210" s="22">
        <v>1.1274317078262464</v>
      </c>
      <c r="AH210" s="22">
        <v>0</v>
      </c>
      <c r="AI210" s="22">
        <v>0.20260158953946916</v>
      </c>
      <c r="AJ210" s="22">
        <v>3.5580069817564293E-2</v>
      </c>
      <c r="AK210" s="22">
        <v>0</v>
      </c>
      <c r="AL210" s="22">
        <v>2.9701427368519662</v>
      </c>
      <c r="AM210" s="22">
        <v>16.257708586994546</v>
      </c>
      <c r="AN210" s="22">
        <v>9.5798299110512408E-2</v>
      </c>
      <c r="AO210" s="22">
        <v>0</v>
      </c>
      <c r="AP210" s="22">
        <v>12.917789844326714</v>
      </c>
      <c r="AQ210" s="22">
        <v>3.0961051050411421E-3</v>
      </c>
      <c r="AR210" s="22">
        <v>33708.156734632947</v>
      </c>
      <c r="AS210" s="22">
        <v>8.7914897715115146</v>
      </c>
      <c r="AT210" s="22">
        <v>0</v>
      </c>
      <c r="AU210" s="22">
        <v>0</v>
      </c>
      <c r="AV210" s="22">
        <v>3.2253955779958612E-2</v>
      </c>
      <c r="AW210" s="22">
        <v>1.1137271289508638E-2</v>
      </c>
      <c r="AX210" s="22">
        <v>0.96108748331389382</v>
      </c>
      <c r="AY210" s="22">
        <v>353.96187939978739</v>
      </c>
      <c r="AZ210" s="22">
        <v>507.71140458022273</v>
      </c>
      <c r="BA210" s="22">
        <v>17.704250326927919</v>
      </c>
      <c r="BB210" s="22">
        <v>1.8333134329225726</v>
      </c>
      <c r="BC210" s="22">
        <v>1089.1720707149059</v>
      </c>
      <c r="BD210" s="22">
        <v>36899.745714397788</v>
      </c>
    </row>
    <row r="211" spans="1:56" x14ac:dyDescent="0.3">
      <c r="A211" s="23" t="s">
        <v>27</v>
      </c>
      <c r="B211" s="22">
        <v>220.87980212713697</v>
      </c>
      <c r="C211" s="22">
        <v>1292.083702140304</v>
      </c>
      <c r="D211" s="22">
        <v>2900.2514336825479</v>
      </c>
      <c r="E211" s="22">
        <v>260.1508103159756</v>
      </c>
      <c r="F211" s="22">
        <v>0</v>
      </c>
      <c r="G211" s="22">
        <v>30.958476107977024</v>
      </c>
      <c r="H211" s="22">
        <v>0</v>
      </c>
      <c r="I211" s="22">
        <v>17980.858844862574</v>
      </c>
      <c r="J211" s="22">
        <v>196057.94121586313</v>
      </c>
      <c r="K211" s="22">
        <v>39245.693847493043</v>
      </c>
      <c r="L211" s="22">
        <v>3070.8308974025972</v>
      </c>
      <c r="M211" s="22">
        <v>0</v>
      </c>
      <c r="N211" s="22">
        <v>144.21703283069448</v>
      </c>
      <c r="O211" s="22">
        <v>2994.9805929814256</v>
      </c>
      <c r="P211" s="22">
        <v>469.22984043402658</v>
      </c>
      <c r="Q211" s="22">
        <v>167.02815138640676</v>
      </c>
      <c r="R211" s="22">
        <v>737.24272578167268</v>
      </c>
      <c r="S211" s="22">
        <v>243841.36017161922</v>
      </c>
      <c r="T211" s="22">
        <v>1.6400216570722661</v>
      </c>
      <c r="U211" s="22">
        <v>35.050934988511585</v>
      </c>
      <c r="V211" s="22">
        <v>4613.9868097971585</v>
      </c>
      <c r="W211" s="22">
        <v>50.968569437315828</v>
      </c>
      <c r="X211" s="22">
        <v>1.8231762238059901</v>
      </c>
      <c r="Y211" s="22">
        <v>21854.927503207222</v>
      </c>
      <c r="Z211" s="22">
        <v>12169.402566114819</v>
      </c>
      <c r="AA211" s="22">
        <v>0</v>
      </c>
      <c r="AB211" s="22">
        <v>133.22655602541874</v>
      </c>
      <c r="AC211" s="22">
        <v>0</v>
      </c>
      <c r="AD211" s="22">
        <v>0</v>
      </c>
      <c r="AE211" s="22">
        <v>586.48957665059174</v>
      </c>
      <c r="AF211" s="22">
        <v>0</v>
      </c>
      <c r="AG211" s="22">
        <v>63450.797741965369</v>
      </c>
      <c r="AH211" s="22">
        <v>1.1538245541505981E-2</v>
      </c>
      <c r="AI211" s="22">
        <v>8699.7441368005584</v>
      </c>
      <c r="AJ211" s="22">
        <v>17.74911770358035</v>
      </c>
      <c r="AK211" s="22">
        <v>1670.9018956879427</v>
      </c>
      <c r="AL211" s="22">
        <v>1434.4932460183657</v>
      </c>
      <c r="AM211" s="22">
        <v>7777.3812370149317</v>
      </c>
      <c r="AN211" s="22">
        <v>1993.6902297780141</v>
      </c>
      <c r="AO211" s="22">
        <v>79.509430425836683</v>
      </c>
      <c r="AP211" s="22">
        <v>14393.080772454872</v>
      </c>
      <c r="AQ211" s="22">
        <v>1.4815779944039666</v>
      </c>
      <c r="AR211" s="22">
        <v>28960.486115819425</v>
      </c>
      <c r="AS211" s="22">
        <v>4224.7929729591579</v>
      </c>
      <c r="AT211" s="22">
        <v>4817.3789276043726</v>
      </c>
      <c r="AU211" s="22">
        <v>2.3226504141327215E-3</v>
      </c>
      <c r="AV211" s="22">
        <v>14708.01484601142</v>
      </c>
      <c r="AW211" s="22">
        <v>27210.531321651612</v>
      </c>
      <c r="AX211" s="22">
        <v>461.70695041552756</v>
      </c>
      <c r="AY211" s="22">
        <v>175280.40942401206</v>
      </c>
      <c r="AZ211" s="22">
        <v>4078.7508570445189</v>
      </c>
      <c r="BA211" s="22">
        <v>97020.217833026327</v>
      </c>
      <c r="BB211" s="22">
        <v>876.54647604539559</v>
      </c>
      <c r="BC211" s="22">
        <v>52455.606416528302</v>
      </c>
      <c r="BD211" s="22">
        <v>1058474.5086469885</v>
      </c>
    </row>
    <row r="212" spans="1:56" x14ac:dyDescent="0.3">
      <c r="A212" s="23" t="s">
        <v>28</v>
      </c>
      <c r="B212" s="22">
        <v>0.5762631843165491</v>
      </c>
      <c r="C212" s="22">
        <v>67528.690142878288</v>
      </c>
      <c r="D212" s="22">
        <v>891239.73137056583</v>
      </c>
      <c r="E212" s="22">
        <v>7.1700427866260588E-2</v>
      </c>
      <c r="F212" s="22">
        <v>0</v>
      </c>
      <c r="G212" s="22">
        <v>2.0155028754844116E-2</v>
      </c>
      <c r="H212" s="22">
        <v>0</v>
      </c>
      <c r="I212" s="22">
        <v>274.85375214388182</v>
      </c>
      <c r="J212" s="22">
        <v>51.781064350166602</v>
      </c>
      <c r="K212" s="22">
        <v>0.25156053223218511</v>
      </c>
      <c r="L212" s="22">
        <v>0</v>
      </c>
      <c r="M212" s="22">
        <v>58.702681271020801</v>
      </c>
      <c r="N212" s="22">
        <v>837.91739034994498</v>
      </c>
      <c r="O212" s="22">
        <v>182.58649961494515</v>
      </c>
      <c r="P212" s="22">
        <v>9.9198464593537814</v>
      </c>
      <c r="Q212" s="22">
        <v>338.16711694262938</v>
      </c>
      <c r="R212" s="22">
        <v>314414.92403166345</v>
      </c>
      <c r="S212" s="22">
        <v>597020.66224544181</v>
      </c>
      <c r="T212" s="22">
        <v>0.52422495832508953</v>
      </c>
      <c r="U212" s="22">
        <v>7274.3971356373304</v>
      </c>
      <c r="V212" s="22">
        <v>898.92846878548846</v>
      </c>
      <c r="W212" s="22">
        <v>123.73507355939572</v>
      </c>
      <c r="X212" s="22">
        <v>2.3541371269628422E-3</v>
      </c>
      <c r="Y212" s="22">
        <v>1835.6046124753802</v>
      </c>
      <c r="Z212" s="22">
        <v>2.4035301811740295</v>
      </c>
      <c r="AA212" s="22">
        <v>0</v>
      </c>
      <c r="AB212" s="22">
        <v>1.2666991336331237E-3</v>
      </c>
      <c r="AC212" s="22">
        <v>2.7450460798072013E-3</v>
      </c>
      <c r="AD212" s="22">
        <v>0</v>
      </c>
      <c r="AE212" s="22">
        <v>3.607180732903896E-2</v>
      </c>
      <c r="AF212" s="22">
        <v>0</v>
      </c>
      <c r="AG212" s="22">
        <v>99.851916087424982</v>
      </c>
      <c r="AH212" s="22">
        <v>1.7968292078872485E-4</v>
      </c>
      <c r="AI212" s="22">
        <v>624719.20136034046</v>
      </c>
      <c r="AJ212" s="22">
        <v>6.7658842423035303E-3</v>
      </c>
      <c r="AK212" s="22">
        <v>159.52322072342213</v>
      </c>
      <c r="AL212" s="22">
        <v>0.21758955374325131</v>
      </c>
      <c r="AM212" s="22">
        <v>6.5749046154530283E-2</v>
      </c>
      <c r="AN212" s="22">
        <v>123.68599264746379</v>
      </c>
      <c r="AO212" s="22">
        <v>12386.677352165672</v>
      </c>
      <c r="AP212" s="22">
        <v>5.4357038144186118E-2</v>
      </c>
      <c r="AQ212" s="22">
        <v>720.82309525783955</v>
      </c>
      <c r="AR212" s="22">
        <v>348.6324796409188</v>
      </c>
      <c r="AS212" s="22">
        <v>0.1112710779770794</v>
      </c>
      <c r="AT212" s="22">
        <v>6.242983386804114E-5</v>
      </c>
      <c r="AU212" s="22">
        <v>3.6170196663022064E-5</v>
      </c>
      <c r="AV212" s="22">
        <v>61.493747894912055</v>
      </c>
      <c r="AW212" s="22">
        <v>1186.938971833664</v>
      </c>
      <c r="AX212" s="22">
        <v>1.6109135724848008E-2</v>
      </c>
      <c r="AY212" s="22">
        <v>1198.6538742209707</v>
      </c>
      <c r="AZ212" s="22">
        <v>201.94768188932071</v>
      </c>
      <c r="BA212" s="22">
        <v>373.17564251895766</v>
      </c>
      <c r="BB212" s="22">
        <v>0</v>
      </c>
      <c r="BC212" s="22">
        <v>12818.278328612652</v>
      </c>
      <c r="BD212" s="22">
        <v>2536493.8470879947</v>
      </c>
    </row>
    <row r="213" spans="1:56" x14ac:dyDescent="0.3">
      <c r="A213" s="23" t="s">
        <v>29</v>
      </c>
      <c r="B213" s="22">
        <v>769557.33286994521</v>
      </c>
      <c r="C213" s="22">
        <v>16.978886445594718</v>
      </c>
      <c r="D213" s="22">
        <v>560.70477217944335</v>
      </c>
      <c r="E213" s="22">
        <v>363.39492050952526</v>
      </c>
      <c r="F213" s="22">
        <v>0</v>
      </c>
      <c r="G213" s="22">
        <v>14.610064926469047</v>
      </c>
      <c r="H213" s="22">
        <v>0</v>
      </c>
      <c r="I213" s="22">
        <v>163715.98437994637</v>
      </c>
      <c r="J213" s="22">
        <v>177404.30884982791</v>
      </c>
      <c r="K213" s="22">
        <v>12116.358380589749</v>
      </c>
      <c r="L213" s="22">
        <v>0</v>
      </c>
      <c r="M213" s="22">
        <v>0</v>
      </c>
      <c r="N213" s="22">
        <v>11.209700956091982</v>
      </c>
      <c r="O213" s="22">
        <v>53.087788036767542</v>
      </c>
      <c r="P213" s="22">
        <v>5.0599994409921925</v>
      </c>
      <c r="Q213" s="22">
        <v>4.3349448952441074</v>
      </c>
      <c r="R213" s="22">
        <v>137572.72751506435</v>
      </c>
      <c r="S213" s="22">
        <v>2213459.6446115831</v>
      </c>
      <c r="T213" s="22">
        <v>0.48575473346802145</v>
      </c>
      <c r="U213" s="22">
        <v>11.012729372307511</v>
      </c>
      <c r="V213" s="22">
        <v>899080.51913300098</v>
      </c>
      <c r="W213" s="22">
        <v>80483.129412678318</v>
      </c>
      <c r="X213" s="22">
        <v>0.69197003880792085</v>
      </c>
      <c r="Y213" s="22">
        <v>499.66244245503771</v>
      </c>
      <c r="Z213" s="22">
        <v>5476938.7657190487</v>
      </c>
      <c r="AA213" s="22">
        <v>0</v>
      </c>
      <c r="AB213" s="22">
        <v>0.49438409685170132</v>
      </c>
      <c r="AC213" s="22">
        <v>131.15286679616446</v>
      </c>
      <c r="AD213" s="22">
        <v>0</v>
      </c>
      <c r="AE213" s="22">
        <v>0</v>
      </c>
      <c r="AF213" s="22">
        <v>0</v>
      </c>
      <c r="AG213" s="22">
        <v>35808.236961075752</v>
      </c>
      <c r="AH213" s="22">
        <v>5.2815613945014259E-2</v>
      </c>
      <c r="AI213" s="22">
        <v>506322.78428201471</v>
      </c>
      <c r="AJ213" s="22">
        <v>512.06696100560816</v>
      </c>
      <c r="AK213" s="22">
        <v>6.9219717546802269</v>
      </c>
      <c r="AL213" s="22">
        <v>77591.813773858492</v>
      </c>
      <c r="AM213" s="22">
        <v>44085.844399007568</v>
      </c>
      <c r="AN213" s="22">
        <v>15.988578781288274</v>
      </c>
      <c r="AO213" s="22">
        <v>1.2153824482012847</v>
      </c>
      <c r="AP213" s="22">
        <v>4677.9323959387566</v>
      </c>
      <c r="AQ213" s="22">
        <v>0.43922326742721818</v>
      </c>
      <c r="AR213" s="22">
        <v>132.55234972015108</v>
      </c>
      <c r="AS213" s="22">
        <v>94999.446337243979</v>
      </c>
      <c r="AT213" s="22">
        <v>1.8350492020901867E-2</v>
      </c>
      <c r="AU213" s="22">
        <v>1.0631790349822113E-2</v>
      </c>
      <c r="AV213" s="22">
        <v>9.2057195794542697</v>
      </c>
      <c r="AW213" s="22">
        <v>4.9648093788597381</v>
      </c>
      <c r="AX213" s="22">
        <v>71731.240694690976</v>
      </c>
      <c r="AY213" s="22">
        <v>3067503.6393108186</v>
      </c>
      <c r="AZ213" s="22">
        <v>1667.170459939872</v>
      </c>
      <c r="BA213" s="22">
        <v>19151700.369285606</v>
      </c>
      <c r="BB213" s="22">
        <v>228103.22059122371</v>
      </c>
      <c r="BC213" s="22">
        <v>1173907.3517973474</v>
      </c>
      <c r="BD213" s="22">
        <v>34390784.139179163</v>
      </c>
    </row>
    <row r="214" spans="1:56" x14ac:dyDescent="0.3">
      <c r="A214" s="23" t="s">
        <v>30</v>
      </c>
      <c r="B214" s="22">
        <v>0</v>
      </c>
      <c r="C214" s="22">
        <v>1.6867490499768669E-4</v>
      </c>
      <c r="D214" s="22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1.5190126815806519E-4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6.0269914464472931</v>
      </c>
      <c r="Z214" s="22">
        <v>3.1466356391008821E-3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  <c r="AQ214" s="22"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196.01625028208423</v>
      </c>
      <c r="BD214" s="22">
        <v>202.04670894034379</v>
      </c>
    </row>
    <row r="215" spans="1:56" x14ac:dyDescent="0.3">
      <c r="A215" s="25" t="s">
        <v>31</v>
      </c>
      <c r="B215" s="22">
        <v>5.9297724960039293</v>
      </c>
      <c r="C215" s="22">
        <v>0.16216827025803104</v>
      </c>
      <c r="D215" s="22">
        <v>3.2718397122493785</v>
      </c>
      <c r="E215" s="22">
        <v>1.7959715336121183</v>
      </c>
      <c r="F215" s="22">
        <v>0</v>
      </c>
      <c r="G215" s="22">
        <v>0.22273701057507836</v>
      </c>
      <c r="H215" s="22">
        <v>0</v>
      </c>
      <c r="I215" s="22">
        <v>2399.5284686969239</v>
      </c>
      <c r="J215" s="22">
        <v>408.33420954606072</v>
      </c>
      <c r="K215" s="22">
        <v>95.589182702624896</v>
      </c>
      <c r="L215" s="22">
        <v>0</v>
      </c>
      <c r="M215" s="22">
        <v>0</v>
      </c>
      <c r="N215" s="22">
        <v>0.14161627327430543</v>
      </c>
      <c r="O215" s="22">
        <v>0.23261808062519332</v>
      </c>
      <c r="P215" s="22">
        <v>0.13106842216228443</v>
      </c>
      <c r="Q215" s="22">
        <v>0.10507540828391181</v>
      </c>
      <c r="R215" s="22">
        <v>326150.65431243315</v>
      </c>
      <c r="S215" s="22">
        <v>21.946827177522369</v>
      </c>
      <c r="T215" s="22">
        <v>3.980884599470407E-3</v>
      </c>
      <c r="U215" s="22">
        <v>0.10219983972932487</v>
      </c>
      <c r="V215" s="22">
        <v>16.024724016554927</v>
      </c>
      <c r="W215" s="22">
        <v>0.22503879766914203</v>
      </c>
      <c r="X215" s="22">
        <v>1.7923998258850573E-2</v>
      </c>
      <c r="Y215" s="22">
        <v>0.47296132419072873</v>
      </c>
      <c r="Z215" s="22">
        <v>30.798872773759694</v>
      </c>
      <c r="AA215" s="22">
        <v>0</v>
      </c>
      <c r="AB215" s="22">
        <v>1.0617964448523217E-2</v>
      </c>
      <c r="AC215" s="22">
        <v>0.53007624686049226</v>
      </c>
      <c r="AD215" s="22">
        <v>0</v>
      </c>
      <c r="AE215" s="22">
        <v>1339.6425488406283</v>
      </c>
      <c r="AF215" s="22">
        <v>0</v>
      </c>
      <c r="AG215" s="22">
        <v>0</v>
      </c>
      <c r="AH215" s="22">
        <v>1.3680750889466444E-3</v>
      </c>
      <c r="AI215" s="22">
        <v>4.2701997906667142</v>
      </c>
      <c r="AJ215" s="22">
        <v>0.42171235148311725</v>
      </c>
      <c r="AK215" s="22">
        <v>3.3617955726621768E-2</v>
      </c>
      <c r="AL215" s="22">
        <v>38.91488759384432</v>
      </c>
      <c r="AM215" s="22">
        <v>185.45732279609297</v>
      </c>
      <c r="AN215" s="22">
        <v>0.17373208724130798</v>
      </c>
      <c r="AO215" s="22">
        <v>3.1481873005551296E-2</v>
      </c>
      <c r="AP215" s="22">
        <v>15.133684574488734</v>
      </c>
      <c r="AQ215" s="22">
        <v>3.6070757865036425E-3</v>
      </c>
      <c r="AR215" s="22">
        <v>3.012665598825802</v>
      </c>
      <c r="AS215" s="22">
        <v>10.874018432908898</v>
      </c>
      <c r="AT215" s="22">
        <v>4.7533009897123208E-4</v>
      </c>
      <c r="AU215" s="22">
        <v>2.7539370352937096E-4</v>
      </c>
      <c r="AV215" s="22">
        <v>137.03588325233798</v>
      </c>
      <c r="AW215" s="22">
        <v>0.10065236354432838</v>
      </c>
      <c r="AX215" s="22">
        <v>2.4563732933465432</v>
      </c>
      <c r="AY215" s="22">
        <v>0.53392151335603011</v>
      </c>
      <c r="AZ215" s="22">
        <v>7.8762883081669006</v>
      </c>
      <c r="BA215" s="22">
        <v>73295.827019950753</v>
      </c>
      <c r="BB215" s="22">
        <v>2.0471521172778608</v>
      </c>
      <c r="BC215" s="22">
        <v>5608.5032360080659</v>
      </c>
      <c r="BD215" s="22">
        <v>409788.58438818599</v>
      </c>
    </row>
    <row r="216" spans="1:56" x14ac:dyDescent="0.3">
      <c r="A216" s="23" t="s">
        <v>32</v>
      </c>
      <c r="B216" s="22">
        <v>0</v>
      </c>
      <c r="C216" s="22">
        <v>0</v>
      </c>
      <c r="D216" s="22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</row>
    <row r="217" spans="1:56" x14ac:dyDescent="0.3">
      <c r="A217" s="23" t="s">
        <v>33</v>
      </c>
      <c r="B217" s="22">
        <v>8648.1314714595028</v>
      </c>
      <c r="C217" s="22">
        <v>614053.01656140829</v>
      </c>
      <c r="D217" s="22">
        <v>3616070.2066056253</v>
      </c>
      <c r="E217" s="22">
        <v>7485.2378325055233</v>
      </c>
      <c r="F217" s="22">
        <v>0</v>
      </c>
      <c r="G217" s="22">
        <v>56326.084237119809</v>
      </c>
      <c r="H217" s="22">
        <v>0</v>
      </c>
      <c r="I217" s="22">
        <v>57400.993196999159</v>
      </c>
      <c r="J217" s="22">
        <v>748930.70120701403</v>
      </c>
      <c r="K217" s="22">
        <v>114567.48582793998</v>
      </c>
      <c r="L217" s="22">
        <v>107386.71721367113</v>
      </c>
      <c r="M217" s="22">
        <v>458006.21702679578</v>
      </c>
      <c r="N217" s="22">
        <v>776581.15933462919</v>
      </c>
      <c r="O217" s="22">
        <v>167533.16331844756</v>
      </c>
      <c r="P217" s="22">
        <v>242089.31291145826</v>
      </c>
      <c r="Q217" s="22">
        <v>108737.35917593857</v>
      </c>
      <c r="R217" s="22">
        <v>10079219.569500621</v>
      </c>
      <c r="S217" s="22">
        <v>31062076.40056083</v>
      </c>
      <c r="T217" s="22">
        <v>209544.89769947293</v>
      </c>
      <c r="U217" s="22">
        <v>1813841.7678661023</v>
      </c>
      <c r="V217" s="22">
        <v>27892.954832707102</v>
      </c>
      <c r="W217" s="22">
        <v>40545.140426477963</v>
      </c>
      <c r="X217" s="22">
        <v>57452.086233556103</v>
      </c>
      <c r="Y217" s="22">
        <v>3845918.1182047827</v>
      </c>
      <c r="Z217" s="22">
        <v>146040.15585462071</v>
      </c>
      <c r="AA217" s="22">
        <v>0</v>
      </c>
      <c r="AB217" s="22">
        <v>3444.5526723141729</v>
      </c>
      <c r="AC217" s="22">
        <v>71222.015617480458</v>
      </c>
      <c r="AD217" s="22">
        <v>2127264.2502268823</v>
      </c>
      <c r="AE217" s="22">
        <v>4675.6163162333296</v>
      </c>
      <c r="AF217" s="22">
        <v>153228.03432935613</v>
      </c>
      <c r="AG217" s="22">
        <v>3809.7938128759683</v>
      </c>
      <c r="AH217" s="22">
        <v>3.6959824518056385E-2</v>
      </c>
      <c r="AI217" s="22">
        <v>0</v>
      </c>
      <c r="AJ217" s="22">
        <v>347.52620388374686</v>
      </c>
      <c r="AK217" s="22">
        <v>3950.4271624533735</v>
      </c>
      <c r="AL217" s="22">
        <v>169913.94720298893</v>
      </c>
      <c r="AM217" s="22">
        <v>26297.39245809714</v>
      </c>
      <c r="AN217" s="22">
        <v>932839.55771118752</v>
      </c>
      <c r="AO217" s="22">
        <v>585418.20628625678</v>
      </c>
      <c r="AP217" s="22">
        <v>48273.389430561569</v>
      </c>
      <c r="AQ217" s="22">
        <v>128958.34241281585</v>
      </c>
      <c r="AR217" s="22">
        <v>81003.448470952397</v>
      </c>
      <c r="AS217" s="22">
        <v>29968.796691175619</v>
      </c>
      <c r="AT217" s="22">
        <v>101501.16297581255</v>
      </c>
      <c r="AU217" s="22">
        <v>7.4400177578411858E-3</v>
      </c>
      <c r="AV217" s="22">
        <v>2030974.4970005839</v>
      </c>
      <c r="AW217" s="22">
        <v>527424.0766063137</v>
      </c>
      <c r="AX217" s="22">
        <v>107105.48955701673</v>
      </c>
      <c r="AY217" s="22">
        <v>2995541.3524142946</v>
      </c>
      <c r="AZ217" s="22">
        <v>6039416.1825906551</v>
      </c>
      <c r="BA217" s="22">
        <v>266604.43661826733</v>
      </c>
      <c r="BB217" s="22">
        <v>16236.183970937976</v>
      </c>
      <c r="BC217" s="22">
        <v>1755306.2689018128</v>
      </c>
      <c r="BD217" s="22">
        <v>72577071.869141236</v>
      </c>
    </row>
    <row r="218" spans="1:56" x14ac:dyDescent="0.3">
      <c r="A218" s="23" t="s">
        <v>34</v>
      </c>
      <c r="B218" s="22">
        <v>29911.360742234629</v>
      </c>
      <c r="C218" s="22">
        <v>0</v>
      </c>
      <c r="D218" s="22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297.74587811821402</v>
      </c>
      <c r="X218" s="22">
        <v>0</v>
      </c>
      <c r="Y218" s="22">
        <v>0</v>
      </c>
      <c r="Z218" s="22">
        <v>0</v>
      </c>
      <c r="AA218" s="22">
        <v>18.811225991006797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  <c r="AQ218" s="22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4794.4186969004204</v>
      </c>
      <c r="AW218" s="22">
        <v>0</v>
      </c>
      <c r="AX218" s="22">
        <v>322.85818653510091</v>
      </c>
      <c r="AY218" s="22">
        <v>0</v>
      </c>
      <c r="AZ218" s="22">
        <v>44.660213054737113</v>
      </c>
      <c r="BA218" s="22">
        <v>510.25281247101424</v>
      </c>
      <c r="BB218" s="22">
        <v>363.785968874741</v>
      </c>
      <c r="BC218" s="22">
        <v>16469.888627462758</v>
      </c>
      <c r="BD218" s="22">
        <v>52733.782351642629</v>
      </c>
    </row>
    <row r="219" spans="1:56" x14ac:dyDescent="0.3">
      <c r="A219" s="23" t="s">
        <v>35</v>
      </c>
      <c r="B219" s="22">
        <v>7.5428431642188204E-3</v>
      </c>
      <c r="C219" s="22">
        <v>30.561815705378688</v>
      </c>
      <c r="D219" s="22">
        <v>7.237083107770206E-3</v>
      </c>
      <c r="E219" s="22">
        <v>4.4291827238465906E-3</v>
      </c>
      <c r="F219" s="22">
        <v>0</v>
      </c>
      <c r="G219" s="22">
        <v>0</v>
      </c>
      <c r="H219" s="22">
        <v>0</v>
      </c>
      <c r="I219" s="22">
        <v>2.0746506119479444</v>
      </c>
      <c r="J219" s="22">
        <v>1.9401029189047979E-2</v>
      </c>
      <c r="K219" s="22">
        <v>1.3924618683199969E-2</v>
      </c>
      <c r="L219" s="22">
        <v>0</v>
      </c>
      <c r="M219" s="22">
        <v>0</v>
      </c>
      <c r="N219" s="22">
        <v>231.70833608203932</v>
      </c>
      <c r="O219" s="22">
        <v>1371.9695421986708</v>
      </c>
      <c r="P219" s="22">
        <v>2247.3974743880913</v>
      </c>
      <c r="Q219" s="22">
        <v>73.052600480629565</v>
      </c>
      <c r="R219" s="22">
        <v>2.013810800537583E-2</v>
      </c>
      <c r="S219" s="22">
        <v>1850.1748543417887</v>
      </c>
      <c r="T219" s="22">
        <v>3185.6143954733498</v>
      </c>
      <c r="U219" s="22">
        <v>0</v>
      </c>
      <c r="V219" s="22">
        <v>13767.671321789907</v>
      </c>
      <c r="W219" s="22">
        <v>0</v>
      </c>
      <c r="X219" s="22">
        <v>0</v>
      </c>
      <c r="Y219" s="22">
        <v>108.06517504680724</v>
      </c>
      <c r="Z219" s="22">
        <v>724.32900394919261</v>
      </c>
      <c r="AA219" s="22">
        <v>0</v>
      </c>
      <c r="AB219" s="22">
        <v>110.33412681070278</v>
      </c>
      <c r="AC219" s="22">
        <v>303.22983251766175</v>
      </c>
      <c r="AD219" s="22">
        <v>0</v>
      </c>
      <c r="AE219" s="22">
        <v>2.2876293999318519E-2</v>
      </c>
      <c r="AF219" s="22">
        <v>0</v>
      </c>
      <c r="AG219" s="22">
        <v>0.53155969456777219</v>
      </c>
      <c r="AH219" s="22">
        <v>0</v>
      </c>
      <c r="AI219" s="22">
        <v>223.53078288105715</v>
      </c>
      <c r="AJ219" s="22">
        <v>2.2352654420308717E-3</v>
      </c>
      <c r="AK219" s="22">
        <v>0</v>
      </c>
      <c r="AL219" s="22">
        <v>3.1855558085037857E-3</v>
      </c>
      <c r="AM219" s="22">
        <v>0</v>
      </c>
      <c r="AN219" s="22">
        <v>3575.930311546585</v>
      </c>
      <c r="AO219" s="22">
        <v>0</v>
      </c>
      <c r="AP219" s="22">
        <v>56.843208914058287</v>
      </c>
      <c r="AQ219" s="22">
        <v>0</v>
      </c>
      <c r="AR219" s="22">
        <v>69.487755453746317</v>
      </c>
      <c r="AS219" s="22">
        <v>1.4196529628035632E-3</v>
      </c>
      <c r="AT219" s="22">
        <v>0</v>
      </c>
      <c r="AU219" s="22">
        <v>0</v>
      </c>
      <c r="AV219" s="22">
        <v>189.31246931966166</v>
      </c>
      <c r="AW219" s="22">
        <v>3188.3712643603531</v>
      </c>
      <c r="AX219" s="22">
        <v>8.5261627765413819E-3</v>
      </c>
      <c r="AY219" s="22">
        <v>123.32204413450178</v>
      </c>
      <c r="AZ219" s="22">
        <v>92.104574035223294</v>
      </c>
      <c r="BA219" s="22">
        <v>476.41656708547663</v>
      </c>
      <c r="BB219" s="22">
        <v>0</v>
      </c>
      <c r="BC219" s="22">
        <v>30055.100910554862</v>
      </c>
      <c r="BD219" s="22">
        <v>62057.245493172122</v>
      </c>
    </row>
    <row r="220" spans="1:56" x14ac:dyDescent="0.3">
      <c r="A220" s="23" t="s">
        <v>361</v>
      </c>
      <c r="B220" s="22">
        <v>795628.97203485481</v>
      </c>
      <c r="C220" s="22">
        <v>716702.97092245403</v>
      </c>
      <c r="D220" s="22">
        <v>115549.02816779802</v>
      </c>
      <c r="E220" s="22">
        <v>39957.842493103955</v>
      </c>
      <c r="F220" s="22">
        <v>0</v>
      </c>
      <c r="G220" s="22">
        <v>1545.0788768772368</v>
      </c>
      <c r="H220" s="22">
        <v>0</v>
      </c>
      <c r="I220" s="22">
        <v>706182.16683030315</v>
      </c>
      <c r="J220" s="22">
        <v>59447329.423062637</v>
      </c>
      <c r="K220" s="22">
        <v>1975556.0185794467</v>
      </c>
      <c r="L220" s="22">
        <v>155878.31219845769</v>
      </c>
      <c r="M220" s="22">
        <v>0</v>
      </c>
      <c r="N220" s="22">
        <v>3881137.899231547</v>
      </c>
      <c r="O220" s="22">
        <v>1989.1910953218801</v>
      </c>
      <c r="P220" s="22">
        <v>37854.357470545059</v>
      </c>
      <c r="Q220" s="22">
        <v>3460.8039637494176</v>
      </c>
      <c r="R220" s="22">
        <v>1011883.08902468</v>
      </c>
      <c r="S220" s="22">
        <v>6119044.2451329445</v>
      </c>
      <c r="T220" s="22">
        <v>6648.2716123312903</v>
      </c>
      <c r="U220" s="22">
        <v>48389.719452828977</v>
      </c>
      <c r="V220" s="22">
        <v>10747517.007034509</v>
      </c>
      <c r="W220" s="22">
        <v>838686.86469181359</v>
      </c>
      <c r="X220" s="22">
        <v>6.0309592085827077</v>
      </c>
      <c r="Y220" s="22">
        <v>1292417.1996557061</v>
      </c>
      <c r="Z220" s="22">
        <v>5483552.6311813099</v>
      </c>
      <c r="AA220" s="22">
        <v>0</v>
      </c>
      <c r="AB220" s="22">
        <v>24.231199922614614</v>
      </c>
      <c r="AC220" s="22">
        <v>243194.92294097081</v>
      </c>
      <c r="AD220" s="22">
        <v>382260.46354832215</v>
      </c>
      <c r="AE220" s="22">
        <v>522132.97577798867</v>
      </c>
      <c r="AF220" s="22">
        <v>16984.067428406619</v>
      </c>
      <c r="AG220" s="22">
        <v>420947.0269383436</v>
      </c>
      <c r="AH220" s="22">
        <v>0.46032168361996273</v>
      </c>
      <c r="AI220" s="22">
        <v>2790728.3720879108</v>
      </c>
      <c r="AJ220" s="22">
        <v>4482.1627971239996</v>
      </c>
      <c r="AK220" s="22">
        <v>3.1073356907433589</v>
      </c>
      <c r="AL220" s="22">
        <v>0</v>
      </c>
      <c r="AM220" s="22">
        <v>2005844.7345892992</v>
      </c>
      <c r="AN220" s="22">
        <v>766756.74795969448</v>
      </c>
      <c r="AO220" s="22">
        <v>310631.70568938734</v>
      </c>
      <c r="AP220" s="22">
        <v>2508772.2206605063</v>
      </c>
      <c r="AQ220" s="22">
        <v>91184.934184138969</v>
      </c>
      <c r="AR220" s="22">
        <v>21888.023555593903</v>
      </c>
      <c r="AS220" s="22">
        <v>2594558.4747938765</v>
      </c>
      <c r="AT220" s="22">
        <v>0.15993621490626711</v>
      </c>
      <c r="AU220" s="22">
        <v>292780.11783181451</v>
      </c>
      <c r="AV220" s="22">
        <v>83037.000384018713</v>
      </c>
      <c r="AW220" s="22">
        <v>405.69496524586805</v>
      </c>
      <c r="AX220" s="22">
        <v>2250590.3856842788</v>
      </c>
      <c r="AY220" s="22">
        <v>14712980.877905384</v>
      </c>
      <c r="AZ220" s="22">
        <v>134807.53898491213</v>
      </c>
      <c r="BA220" s="22">
        <v>1274229.1987806349</v>
      </c>
      <c r="BB220" s="22">
        <v>24278714.197669324</v>
      </c>
      <c r="BC220" s="22">
        <v>1944770.623857355</v>
      </c>
      <c r="BD220" s="22">
        <v>151079627.55148044</v>
      </c>
    </row>
    <row r="221" spans="1:56" x14ac:dyDescent="0.3">
      <c r="A221" s="23" t="s">
        <v>36</v>
      </c>
      <c r="B221" s="22">
        <v>44592.309806529942</v>
      </c>
      <c r="C221" s="22">
        <v>375.35061317412766</v>
      </c>
      <c r="D221" s="22">
        <v>34407.99139870589</v>
      </c>
      <c r="E221" s="22">
        <v>1483.0316749518854</v>
      </c>
      <c r="F221" s="22">
        <v>0</v>
      </c>
      <c r="G221" s="22">
        <v>175.03946773538084</v>
      </c>
      <c r="H221" s="22">
        <v>0</v>
      </c>
      <c r="I221" s="22">
        <v>73765.264413303754</v>
      </c>
      <c r="J221" s="22">
        <v>1121314.5634251316</v>
      </c>
      <c r="K221" s="22">
        <v>224669.49985983953</v>
      </c>
      <c r="L221" s="22">
        <v>0</v>
      </c>
      <c r="M221" s="22">
        <v>0</v>
      </c>
      <c r="N221" s="22">
        <v>164.80336850869872</v>
      </c>
      <c r="O221" s="22">
        <v>143.10707528516232</v>
      </c>
      <c r="P221" s="22">
        <v>4.4452902566600194</v>
      </c>
      <c r="Q221" s="22">
        <v>50.93414947551237</v>
      </c>
      <c r="R221" s="22">
        <v>82512.947595152698</v>
      </c>
      <c r="S221" s="22">
        <v>60121.517645326174</v>
      </c>
      <c r="T221" s="22">
        <v>9.3873095758613516</v>
      </c>
      <c r="U221" s="22">
        <v>200.37686765240434</v>
      </c>
      <c r="V221" s="22">
        <v>22252.936732156613</v>
      </c>
      <c r="W221" s="22">
        <v>290.2533875246981</v>
      </c>
      <c r="X221" s="22">
        <v>1956.486847350217</v>
      </c>
      <c r="Y221" s="22">
        <v>34855.298278682363</v>
      </c>
      <c r="Z221" s="22">
        <v>13612639.150263039</v>
      </c>
      <c r="AA221" s="22">
        <v>0</v>
      </c>
      <c r="AB221" s="22">
        <v>2.7136425143153851</v>
      </c>
      <c r="AC221" s="22">
        <v>127.77770244840647</v>
      </c>
      <c r="AD221" s="22">
        <v>0</v>
      </c>
      <c r="AE221" s="22">
        <v>7734.0571982671054</v>
      </c>
      <c r="AF221" s="22">
        <v>0</v>
      </c>
      <c r="AG221" s="22">
        <v>2309743.2794165304</v>
      </c>
      <c r="AH221" s="22">
        <v>4.6399359685156759E-2</v>
      </c>
      <c r="AI221" s="22">
        <v>3916.7477937044005</v>
      </c>
      <c r="AJ221" s="22">
        <v>101.84028657107244</v>
      </c>
      <c r="AK221" s="22">
        <v>0.51510219729712448</v>
      </c>
      <c r="AL221" s="22">
        <v>12370.495834748974</v>
      </c>
      <c r="AM221" s="22">
        <v>0</v>
      </c>
      <c r="AN221" s="22">
        <v>1371.5519788290133</v>
      </c>
      <c r="AO221" s="22">
        <v>1.0677328758845426</v>
      </c>
      <c r="AP221" s="22">
        <v>49637.419359752479</v>
      </c>
      <c r="AQ221" s="22">
        <v>8.4802367655241682</v>
      </c>
      <c r="AR221" s="22">
        <v>3182.6915109128472</v>
      </c>
      <c r="AS221" s="22">
        <v>28605.116533736484</v>
      </c>
      <c r="AT221" s="22">
        <v>1.6121200078519603E-2</v>
      </c>
      <c r="AU221" s="22">
        <v>9.3401974850117735E-3</v>
      </c>
      <c r="AV221" s="22">
        <v>61488.862855793435</v>
      </c>
      <c r="AW221" s="22">
        <v>258.42241762398146</v>
      </c>
      <c r="AX221" s="22">
        <v>47951.4912472613</v>
      </c>
      <c r="AY221" s="22">
        <v>4907.4191929868784</v>
      </c>
      <c r="AZ221" s="22">
        <v>69060.946206190318</v>
      </c>
      <c r="BA221" s="22">
        <v>719799.94534942601</v>
      </c>
      <c r="BB221" s="22">
        <v>5039.6805064055116</v>
      </c>
      <c r="BC221" s="22">
        <v>94688.124626030258</v>
      </c>
      <c r="BD221" s="22">
        <v>18735983.414061688</v>
      </c>
    </row>
    <row r="222" spans="1:56" x14ac:dyDescent="0.3">
      <c r="A222" s="23" t="s">
        <v>37</v>
      </c>
      <c r="B222" s="22">
        <v>597.54298945884432</v>
      </c>
      <c r="C222" s="22">
        <v>2851.9810806955134</v>
      </c>
      <c r="D222" s="22">
        <v>17939.096112645751</v>
      </c>
      <c r="E222" s="22">
        <v>1089.1022216373908</v>
      </c>
      <c r="F222" s="22">
        <v>0</v>
      </c>
      <c r="G222" s="22">
        <v>15107.814730443812</v>
      </c>
      <c r="H222" s="22">
        <v>0</v>
      </c>
      <c r="I222" s="22">
        <v>453.61002513581343</v>
      </c>
      <c r="J222" s="22">
        <v>32774.623712265595</v>
      </c>
      <c r="K222" s="22">
        <v>2784.0807795316423</v>
      </c>
      <c r="L222" s="22">
        <v>528.4883913941668</v>
      </c>
      <c r="M222" s="22">
        <v>510634.70318557619</v>
      </c>
      <c r="N222" s="22">
        <v>32662.623047120065</v>
      </c>
      <c r="O222" s="22">
        <v>1713.3066967056861</v>
      </c>
      <c r="P222" s="22">
        <v>55726.256716286676</v>
      </c>
      <c r="Q222" s="22">
        <v>9412.9396114441261</v>
      </c>
      <c r="R222" s="22">
        <v>31759.930314331112</v>
      </c>
      <c r="S222" s="22">
        <v>410210.00833608367</v>
      </c>
      <c r="T222" s="22">
        <v>21898.874221913018</v>
      </c>
      <c r="U222" s="22">
        <v>55897.262227159001</v>
      </c>
      <c r="V222" s="22">
        <v>13911.273240100478</v>
      </c>
      <c r="W222" s="22">
        <v>3.5552010888949597</v>
      </c>
      <c r="X222" s="22">
        <v>45.316443195539783</v>
      </c>
      <c r="Y222" s="22">
        <v>65026.701352365431</v>
      </c>
      <c r="Z222" s="22">
        <v>1380.6586013574042</v>
      </c>
      <c r="AA222" s="22">
        <v>0</v>
      </c>
      <c r="AB222" s="22">
        <v>412.07759675546816</v>
      </c>
      <c r="AC222" s="22">
        <v>1007.3337588623008</v>
      </c>
      <c r="AD222" s="22">
        <v>5310.6982156848335</v>
      </c>
      <c r="AE222" s="22">
        <v>212.79948364102827</v>
      </c>
      <c r="AF222" s="22">
        <v>3.6744864412915264</v>
      </c>
      <c r="AG222" s="22">
        <v>130.56241943818998</v>
      </c>
      <c r="AH222" s="22">
        <v>5.9462126063449624E-5</v>
      </c>
      <c r="AI222" s="22">
        <v>130380.1450452826</v>
      </c>
      <c r="AJ222" s="22">
        <v>5.3055911677991494</v>
      </c>
      <c r="AK222" s="22">
        <v>568.62021476467726</v>
      </c>
      <c r="AL222" s="22">
        <v>525.69010459633228</v>
      </c>
      <c r="AM222" s="22">
        <v>551.20744159404114</v>
      </c>
      <c r="AN222" s="22">
        <v>0</v>
      </c>
      <c r="AO222" s="22">
        <v>2802.4980997068865</v>
      </c>
      <c r="AP222" s="22">
        <v>893.96860497294722</v>
      </c>
      <c r="AQ222" s="22">
        <v>3128.2750957105081</v>
      </c>
      <c r="AR222" s="22">
        <v>17046.100466815544</v>
      </c>
      <c r="AS222" s="22">
        <v>486.7929466016036</v>
      </c>
      <c r="AT222" s="22">
        <v>2169.9715321312924</v>
      </c>
      <c r="AU222" s="22">
        <v>3341.3012376099414</v>
      </c>
      <c r="AV222" s="22">
        <v>21122.000166622827</v>
      </c>
      <c r="AW222" s="22">
        <v>27979.565914816427</v>
      </c>
      <c r="AX222" s="22">
        <v>52.64419357595068</v>
      </c>
      <c r="AY222" s="22">
        <v>511482.71310966654</v>
      </c>
      <c r="AZ222" s="22">
        <v>59362.5137400979</v>
      </c>
      <c r="BA222" s="22">
        <v>83188.343741140387</v>
      </c>
      <c r="BB222" s="22">
        <v>271.42993598216447</v>
      </c>
      <c r="BC222" s="22">
        <v>213818.44136485076</v>
      </c>
      <c r="BD222" s="22">
        <v>2370664.4238059283</v>
      </c>
    </row>
    <row r="223" spans="1:56" x14ac:dyDescent="0.3">
      <c r="A223" s="23" t="s">
        <v>38</v>
      </c>
      <c r="B223" s="22">
        <v>229.92150537532817</v>
      </c>
      <c r="C223" s="22">
        <v>4812.5586835816257</v>
      </c>
      <c r="D223" s="22">
        <v>180535.76642369261</v>
      </c>
      <c r="E223" s="22">
        <v>6769.0727067435791</v>
      </c>
      <c r="F223" s="22">
        <v>0</v>
      </c>
      <c r="G223" s="22">
        <v>37.214562017856892</v>
      </c>
      <c r="H223" s="22">
        <v>0</v>
      </c>
      <c r="I223" s="22">
        <v>209.7964828899062</v>
      </c>
      <c r="J223" s="22">
        <v>222284.28803988363</v>
      </c>
      <c r="K223" s="22">
        <v>49212.761800294698</v>
      </c>
      <c r="L223" s="22">
        <v>0</v>
      </c>
      <c r="M223" s="22">
        <v>0</v>
      </c>
      <c r="N223" s="22">
        <v>35.551346369727924</v>
      </c>
      <c r="O223" s="22">
        <v>3890.2168533952486</v>
      </c>
      <c r="P223" s="22">
        <v>2.1416422847708472E-4</v>
      </c>
      <c r="Q223" s="22">
        <v>1.72387609524264</v>
      </c>
      <c r="R223" s="22">
        <v>21064.078337974366</v>
      </c>
      <c r="S223" s="22">
        <v>116982.59373047797</v>
      </c>
      <c r="T223" s="22">
        <v>7222.0790018056096</v>
      </c>
      <c r="U223" s="22">
        <v>16513.531423952078</v>
      </c>
      <c r="V223" s="22">
        <v>4340.0033880810997</v>
      </c>
      <c r="W223" s="22">
        <v>62.797061138218119</v>
      </c>
      <c r="X223" s="22">
        <v>649.93897767432009</v>
      </c>
      <c r="Y223" s="22">
        <v>161.45754316519432</v>
      </c>
      <c r="Z223" s="22">
        <v>10474.189965931977</v>
      </c>
      <c r="AA223" s="22">
        <v>0</v>
      </c>
      <c r="AB223" s="22">
        <v>0.52295664714326773</v>
      </c>
      <c r="AC223" s="22">
        <v>27.237574721185286</v>
      </c>
      <c r="AD223" s="22">
        <v>9284.9455217400227</v>
      </c>
      <c r="AE223" s="22">
        <v>730.54947272813024</v>
      </c>
      <c r="AF223" s="22">
        <v>0</v>
      </c>
      <c r="AG223" s="22">
        <v>1145.518375613367</v>
      </c>
      <c r="AH223" s="22">
        <v>2.2354182730620163E-6</v>
      </c>
      <c r="AI223" s="22">
        <v>107350.20308846669</v>
      </c>
      <c r="AJ223" s="22">
        <v>21.49622323448521</v>
      </c>
      <c r="AK223" s="22">
        <v>1.1384231680670201E-2</v>
      </c>
      <c r="AL223" s="22">
        <v>1781.7504049188385</v>
      </c>
      <c r="AM223" s="22">
        <v>9751.5686929474741</v>
      </c>
      <c r="AN223" s="22">
        <v>57.461073591770926</v>
      </c>
      <c r="AO223" s="22">
        <v>0</v>
      </c>
      <c r="AP223" s="22">
        <v>7748.3836921494794</v>
      </c>
      <c r="AQ223" s="22">
        <v>4555.1798109594492</v>
      </c>
      <c r="AR223" s="22">
        <v>100.58220143982199</v>
      </c>
      <c r="AS223" s="22">
        <v>5273.3403077542125</v>
      </c>
      <c r="AT223" s="22">
        <v>7.7668367589003658E-7</v>
      </c>
      <c r="AU223" s="22">
        <v>41.772309217941661</v>
      </c>
      <c r="AV223" s="22">
        <v>38293.904223177087</v>
      </c>
      <c r="AW223" s="22">
        <v>9945.5173207734933</v>
      </c>
      <c r="AX223" s="22">
        <v>577.06237815208715</v>
      </c>
      <c r="AY223" s="22">
        <v>197.59664918529853</v>
      </c>
      <c r="AZ223" s="22">
        <v>5304.8724657480179</v>
      </c>
      <c r="BA223" s="22">
        <v>43614.837715409136</v>
      </c>
      <c r="BB223" s="22">
        <v>1099.6433034566569</v>
      </c>
      <c r="BC223" s="22">
        <v>102450.89015847235</v>
      </c>
      <c r="BD223" s="22">
        <v>994844.38923245214</v>
      </c>
    </row>
    <row r="224" spans="1:56" x14ac:dyDescent="0.3">
      <c r="A224" s="23" t="s">
        <v>197</v>
      </c>
      <c r="B224" s="22">
        <v>3682587.0332286856</v>
      </c>
      <c r="C224" s="22">
        <v>128.70753446683221</v>
      </c>
      <c r="D224" s="22">
        <v>636049.53252406453</v>
      </c>
      <c r="E224" s="22">
        <v>2001.6876129487314</v>
      </c>
      <c r="F224" s="22">
        <v>0</v>
      </c>
      <c r="G224" s="22">
        <v>63251.379470444605</v>
      </c>
      <c r="H224" s="22">
        <v>0</v>
      </c>
      <c r="I224" s="22">
        <v>2411168.4081798773</v>
      </c>
      <c r="J224" s="22">
        <v>1448038.0511576717</v>
      </c>
      <c r="K224" s="22">
        <v>69251.231318461141</v>
      </c>
      <c r="L224" s="22">
        <v>0</v>
      </c>
      <c r="M224" s="22">
        <v>7133.9081737393153</v>
      </c>
      <c r="N224" s="22">
        <v>125.69614466957864</v>
      </c>
      <c r="O224" s="22">
        <v>251.74427559055357</v>
      </c>
      <c r="P224" s="22">
        <v>10872.247185474382</v>
      </c>
      <c r="Q224" s="22">
        <v>107.99399948742263</v>
      </c>
      <c r="R224" s="22">
        <v>5611.372628585239</v>
      </c>
      <c r="S224" s="22">
        <v>2933650.3437197139</v>
      </c>
      <c r="T224" s="22">
        <v>305298.48988784198</v>
      </c>
      <c r="U224" s="22">
        <v>1298.1019450871811</v>
      </c>
      <c r="V224" s="22">
        <v>64052.799119140909</v>
      </c>
      <c r="W224" s="22">
        <v>1062.7362700293174</v>
      </c>
      <c r="X224" s="22">
        <v>18.597542722536076</v>
      </c>
      <c r="Y224" s="22">
        <v>2177.4824586383338</v>
      </c>
      <c r="Z224" s="22">
        <v>11849915.942277357</v>
      </c>
      <c r="AA224" s="22">
        <v>0</v>
      </c>
      <c r="AB224" s="22">
        <v>10.704508491562716</v>
      </c>
      <c r="AC224" s="22">
        <v>416.4226820957013</v>
      </c>
      <c r="AD224" s="22">
        <v>0</v>
      </c>
      <c r="AE224" s="22">
        <v>576157.12052893918</v>
      </c>
      <c r="AF224" s="22">
        <v>11279.173584380786</v>
      </c>
      <c r="AG224" s="22">
        <v>81138.213908323145</v>
      </c>
      <c r="AH224" s="22">
        <v>1.4194843442232157</v>
      </c>
      <c r="AI224" s="22">
        <v>5690375.4715547049</v>
      </c>
      <c r="AJ224" s="22">
        <v>51742.168631278117</v>
      </c>
      <c r="AK224" s="22">
        <v>28.669827483459542</v>
      </c>
      <c r="AL224" s="22">
        <v>40795.230931177066</v>
      </c>
      <c r="AM224" s="22">
        <v>62325.883018258544</v>
      </c>
      <c r="AN224" s="22">
        <v>29878.216855733084</v>
      </c>
      <c r="AO224" s="22">
        <v>1279.1526941682339</v>
      </c>
      <c r="AP224" s="22">
        <v>0</v>
      </c>
      <c r="AQ224" s="22">
        <v>2.6330211322003438</v>
      </c>
      <c r="AR224" s="22">
        <v>3065.7801240780213</v>
      </c>
      <c r="AS224" s="22">
        <v>10021.3829389784</v>
      </c>
      <c r="AT224" s="22">
        <v>0.49319195947588079</v>
      </c>
      <c r="AU224" s="22">
        <v>49914.326913728517</v>
      </c>
      <c r="AV224" s="22">
        <v>272.2541309570982</v>
      </c>
      <c r="AW224" s="22">
        <v>100.44321637809044</v>
      </c>
      <c r="AX224" s="22">
        <v>913738.33087021695</v>
      </c>
      <c r="AY224" s="22">
        <v>1079672.3028637681</v>
      </c>
      <c r="AZ224" s="22">
        <v>10335.817021262514</v>
      </c>
      <c r="BA224" s="22">
        <v>58019205.190062411</v>
      </c>
      <c r="BB224" s="22">
        <v>2524462.228410922</v>
      </c>
      <c r="BC224" s="22">
        <v>3573564.1838119724</v>
      </c>
      <c r="BD224" s="22">
        <v>96223836.701441839</v>
      </c>
    </row>
    <row r="225" spans="1:56" x14ac:dyDescent="0.3">
      <c r="A225" s="23" t="s">
        <v>40</v>
      </c>
      <c r="B225" s="22">
        <v>1.7704890018390873</v>
      </c>
      <c r="C225" s="22">
        <v>238.95944679856214</v>
      </c>
      <c r="D225" s="22">
        <v>18.239236064643048</v>
      </c>
      <c r="E225" s="22">
        <v>2.4527588874560502</v>
      </c>
      <c r="F225" s="22">
        <v>0</v>
      </c>
      <c r="G225" s="22">
        <v>1940.2432780426823</v>
      </c>
      <c r="H225" s="22">
        <v>0</v>
      </c>
      <c r="I225" s="22">
        <v>5.5968238715171346</v>
      </c>
      <c r="J225" s="22">
        <v>3162.1318071351793</v>
      </c>
      <c r="K225" s="22">
        <v>375.86804685448203</v>
      </c>
      <c r="L225" s="22">
        <v>0</v>
      </c>
      <c r="M225" s="22">
        <v>0</v>
      </c>
      <c r="N225" s="22">
        <v>254.08964950132403</v>
      </c>
      <c r="O225" s="22">
        <v>0.23964235206013923</v>
      </c>
      <c r="P225" s="22">
        <v>0</v>
      </c>
      <c r="Q225" s="22">
        <v>1.3164083450014212E-2</v>
      </c>
      <c r="R225" s="22">
        <v>87459.253211250645</v>
      </c>
      <c r="S225" s="22">
        <v>5066.5654643515581</v>
      </c>
      <c r="T225" s="22">
        <v>1.8657727653734824</v>
      </c>
      <c r="U225" s="22">
        <v>168.92075201722832</v>
      </c>
      <c r="V225" s="22">
        <v>33.228619160823172</v>
      </c>
      <c r="W225" s="22">
        <v>0.47958391884860263</v>
      </c>
      <c r="X225" s="22">
        <v>18.86366340964101</v>
      </c>
      <c r="Y225" s="22">
        <v>21072.811965117256</v>
      </c>
      <c r="Z225" s="22">
        <v>420.20096761776722</v>
      </c>
      <c r="AA225" s="22">
        <v>0</v>
      </c>
      <c r="AB225" s="22">
        <v>3.9937338088111198E-3</v>
      </c>
      <c r="AC225" s="22">
        <v>0.21403003047270538</v>
      </c>
      <c r="AD225" s="22">
        <v>0</v>
      </c>
      <c r="AE225" s="22">
        <v>5.6235853903424911</v>
      </c>
      <c r="AF225" s="22">
        <v>0</v>
      </c>
      <c r="AG225" s="22">
        <v>80.599443096538621</v>
      </c>
      <c r="AH225" s="22">
        <v>0</v>
      </c>
      <c r="AI225" s="22">
        <v>2818.659809037094</v>
      </c>
      <c r="AJ225" s="22">
        <v>0.1684994048199151</v>
      </c>
      <c r="AK225" s="22">
        <v>35.823437830319932</v>
      </c>
      <c r="AL225" s="22">
        <v>13.613497510316762</v>
      </c>
      <c r="AM225" s="22">
        <v>92.880562947763593</v>
      </c>
      <c r="AN225" s="22">
        <v>52.405380827844247</v>
      </c>
      <c r="AO225" s="22">
        <v>90.493478308371067</v>
      </c>
      <c r="AP225" s="22">
        <v>59.178779368526811</v>
      </c>
      <c r="AQ225" s="22">
        <v>0</v>
      </c>
      <c r="AR225" s="22">
        <v>0.76811760097370996</v>
      </c>
      <c r="AS225" s="22">
        <v>40.275585998917229</v>
      </c>
      <c r="AT225" s="22">
        <v>43.838796741414392</v>
      </c>
      <c r="AU225" s="22">
        <v>0</v>
      </c>
      <c r="AV225" s="22">
        <v>0.1477490217266077</v>
      </c>
      <c r="AW225" s="22">
        <v>350.12388494277127</v>
      </c>
      <c r="AX225" s="22">
        <v>4.4235854918113455</v>
      </c>
      <c r="AY225" s="22">
        <v>314366.09296449344</v>
      </c>
      <c r="AZ225" s="22">
        <v>57.048881328463459</v>
      </c>
      <c r="BA225" s="22">
        <v>1256.3574700201214</v>
      </c>
      <c r="BB225" s="22">
        <v>8.3980479194700006</v>
      </c>
      <c r="BC225" s="22">
        <v>47662.605428550487</v>
      </c>
      <c r="BD225" s="22">
        <v>487281.53935179819</v>
      </c>
    </row>
    <row r="226" spans="1:56" x14ac:dyDescent="0.3">
      <c r="A226" s="23" t="s">
        <v>41</v>
      </c>
      <c r="B226" s="22">
        <v>22.440916924801453</v>
      </c>
      <c r="C226" s="22">
        <v>35.139416858750835</v>
      </c>
      <c r="D226" s="22">
        <v>92.670123555071783</v>
      </c>
      <c r="E226" s="22">
        <v>0.64235091379003328</v>
      </c>
      <c r="F226" s="22">
        <v>0</v>
      </c>
      <c r="G226" s="22">
        <v>117.11180070104197</v>
      </c>
      <c r="H226" s="22">
        <v>0</v>
      </c>
      <c r="I226" s="22">
        <v>64.567165177799879</v>
      </c>
      <c r="J226" s="22">
        <v>26212.345942078595</v>
      </c>
      <c r="K226" s="22">
        <v>78.116485093533427</v>
      </c>
      <c r="L226" s="22">
        <v>0</v>
      </c>
      <c r="M226" s="22">
        <v>0</v>
      </c>
      <c r="N226" s="22">
        <v>163.8406227114065</v>
      </c>
      <c r="O226" s="22">
        <v>8.4417576472749709E-2</v>
      </c>
      <c r="P226" s="22">
        <v>28.443059645658231</v>
      </c>
      <c r="Q226" s="22">
        <v>2.7209656670153606E-3</v>
      </c>
      <c r="R226" s="22">
        <v>132.11986734173021</v>
      </c>
      <c r="S226" s="22">
        <v>1585.7526105995335</v>
      </c>
      <c r="T226" s="22">
        <v>3.2452043513186632E-3</v>
      </c>
      <c r="U226" s="22">
        <v>20.379227731568314</v>
      </c>
      <c r="V226" s="22">
        <v>168427.01572875981</v>
      </c>
      <c r="W226" s="22">
        <v>0.1069305272753171</v>
      </c>
      <c r="X226" s="22">
        <v>10.332657376555453</v>
      </c>
      <c r="Y226" s="22">
        <v>348.894895945786</v>
      </c>
      <c r="Z226" s="22">
        <v>190.29143165980454</v>
      </c>
      <c r="AA226" s="22">
        <v>0</v>
      </c>
      <c r="AB226" s="22">
        <v>8.2548949330473983E-4</v>
      </c>
      <c r="AC226" s="22">
        <v>2064.531320409933</v>
      </c>
      <c r="AD226" s="22">
        <v>0</v>
      </c>
      <c r="AE226" s="22">
        <v>12390.874564743155</v>
      </c>
      <c r="AF226" s="22">
        <v>0</v>
      </c>
      <c r="AG226" s="22">
        <v>17.585299887104433</v>
      </c>
      <c r="AH226" s="22">
        <v>0</v>
      </c>
      <c r="AI226" s="22">
        <v>69.269697628541749</v>
      </c>
      <c r="AJ226" s="22">
        <v>27.752322192278751</v>
      </c>
      <c r="AK226" s="22">
        <v>5.1016761474569497E-3</v>
      </c>
      <c r="AL226" s="22">
        <v>59271.673518035954</v>
      </c>
      <c r="AM226" s="22">
        <v>15.393358990991374</v>
      </c>
      <c r="AN226" s="22">
        <v>4003.3360748818636</v>
      </c>
      <c r="AO226" s="22">
        <v>0</v>
      </c>
      <c r="AP226" s="22">
        <v>7705.0960967606989</v>
      </c>
      <c r="AQ226" s="22">
        <v>2.9314990547846839E-3</v>
      </c>
      <c r="AR226" s="22">
        <v>0</v>
      </c>
      <c r="AS226" s="22">
        <v>8.3682002350419982</v>
      </c>
      <c r="AT226" s="22">
        <v>0</v>
      </c>
      <c r="AU226" s="22">
        <v>0</v>
      </c>
      <c r="AV226" s="22">
        <v>14.940289939306558</v>
      </c>
      <c r="AW226" s="22">
        <v>17.347789712849949</v>
      </c>
      <c r="AX226" s="22">
        <v>11428.638902697647</v>
      </c>
      <c r="AY226" s="22">
        <v>40.6800234315712</v>
      </c>
      <c r="AZ226" s="22">
        <v>4.9881035399356053</v>
      </c>
      <c r="BA226" s="22">
        <v>14821.042933004104</v>
      </c>
      <c r="BB226" s="22">
        <v>16.526087404918375</v>
      </c>
      <c r="BC226" s="22">
        <v>129194.50654115991</v>
      </c>
      <c r="BD226" s="22">
        <v>438642.86160066945</v>
      </c>
    </row>
    <row r="227" spans="1:56" x14ac:dyDescent="0.3">
      <c r="A227" s="23" t="s">
        <v>42</v>
      </c>
      <c r="B227" s="22">
        <v>3372368.2846083348</v>
      </c>
      <c r="C227" s="22">
        <v>401.05445245714139</v>
      </c>
      <c r="D227" s="22">
        <v>5540.2270413733331</v>
      </c>
      <c r="E227" s="22">
        <v>1616.7296928612377</v>
      </c>
      <c r="F227" s="22">
        <v>1715.9886017405881</v>
      </c>
      <c r="G227" s="22">
        <v>185.03404762526932</v>
      </c>
      <c r="H227" s="22">
        <v>13606.379483353252</v>
      </c>
      <c r="I227" s="22">
        <v>186702.89143499304</v>
      </c>
      <c r="J227" s="22">
        <v>1345014.077890157</v>
      </c>
      <c r="K227" s="22">
        <v>230712.72679513105</v>
      </c>
      <c r="L227" s="22">
        <v>0</v>
      </c>
      <c r="M227" s="22">
        <v>0</v>
      </c>
      <c r="N227" s="22">
        <v>171.72655647484214</v>
      </c>
      <c r="O227" s="22">
        <v>374.42938318787225</v>
      </c>
      <c r="P227" s="22">
        <v>9.2792964758847543</v>
      </c>
      <c r="Q227" s="22">
        <v>15.279147907845074</v>
      </c>
      <c r="R227" s="22">
        <v>4606.0052097699272</v>
      </c>
      <c r="S227" s="22">
        <v>30981.519978693254</v>
      </c>
      <c r="T227" s="22">
        <v>9.6324454737081329</v>
      </c>
      <c r="U227" s="22">
        <v>206.23852514401946</v>
      </c>
      <c r="V227" s="22">
        <v>4910956.4119875254</v>
      </c>
      <c r="W227" s="22">
        <v>132280.67373663792</v>
      </c>
      <c r="X227" s="22">
        <v>1.2689715122318495</v>
      </c>
      <c r="Y227" s="22">
        <v>189.98212193371728</v>
      </c>
      <c r="Z227" s="22">
        <v>1501488.3709113577</v>
      </c>
      <c r="AA227" s="22">
        <v>0</v>
      </c>
      <c r="AB227" s="22">
        <v>3.1302579946691318</v>
      </c>
      <c r="AC227" s="22">
        <v>185.17777300254258</v>
      </c>
      <c r="AD227" s="22">
        <v>0</v>
      </c>
      <c r="AE227" s="22">
        <v>435747.89988214965</v>
      </c>
      <c r="AF227" s="22">
        <v>0</v>
      </c>
      <c r="AG227" s="22">
        <v>14098.621530956796</v>
      </c>
      <c r="AH227" s="22">
        <v>13756.637536889306</v>
      </c>
      <c r="AI227" s="22">
        <v>4899638.9202034948</v>
      </c>
      <c r="AJ227" s="22">
        <v>20148.684272560615</v>
      </c>
      <c r="AK227" s="22">
        <v>3.68874663410404</v>
      </c>
      <c r="AL227" s="22">
        <v>929036.73384194355</v>
      </c>
      <c r="AM227" s="22">
        <v>136264.35381987685</v>
      </c>
      <c r="AN227" s="22">
        <v>273.65411765529774</v>
      </c>
      <c r="AO227" s="22">
        <v>2.2288330660832902</v>
      </c>
      <c r="AP227" s="22">
        <v>48981.590375374544</v>
      </c>
      <c r="AQ227" s="22">
        <v>8.7020821933196633</v>
      </c>
      <c r="AR227" s="22">
        <v>707927.14034719241</v>
      </c>
      <c r="AS227" s="22">
        <v>0</v>
      </c>
      <c r="AT227" s="22">
        <v>3.3652109634801974E-2</v>
      </c>
      <c r="AU227" s="22">
        <v>1.9497143404052421E-2</v>
      </c>
      <c r="AV227" s="22">
        <v>99.145602058575705</v>
      </c>
      <c r="AW227" s="22">
        <v>37.510324673457006</v>
      </c>
      <c r="AX227" s="22">
        <v>587777.92015957343</v>
      </c>
      <c r="AY227" s="22">
        <v>1503248.5863380427</v>
      </c>
      <c r="AZ227" s="22">
        <v>14581.579625531878</v>
      </c>
      <c r="BA227" s="22">
        <v>9035052.5040880013</v>
      </c>
      <c r="BB227" s="22">
        <v>1357156.2221589056</v>
      </c>
      <c r="BC227" s="22">
        <v>607617.00334044697</v>
      </c>
      <c r="BD227" s="22">
        <v>32050801.900727596</v>
      </c>
    </row>
    <row r="228" spans="1:56" x14ac:dyDescent="0.3">
      <c r="A228" s="23" t="s">
        <v>43</v>
      </c>
      <c r="B228" s="22">
        <v>5153.1087938847304</v>
      </c>
      <c r="C228" s="22">
        <v>2277.0565733381095</v>
      </c>
      <c r="D228" s="22">
        <v>6.948017222382882</v>
      </c>
      <c r="E228" s="22">
        <v>421.66005354546712</v>
      </c>
      <c r="F228" s="22">
        <v>0</v>
      </c>
      <c r="G228" s="22">
        <v>2.4906489432032357</v>
      </c>
      <c r="H228" s="22">
        <v>0</v>
      </c>
      <c r="I228" s="22">
        <v>32384.453751651366</v>
      </c>
      <c r="J228" s="22">
        <v>1574.125228019903</v>
      </c>
      <c r="K228" s="22">
        <v>228.35578394026496</v>
      </c>
      <c r="L228" s="22">
        <v>24.647932915431245</v>
      </c>
      <c r="M228" s="22">
        <v>0</v>
      </c>
      <c r="N228" s="22">
        <v>14668.650490586384</v>
      </c>
      <c r="O228" s="22">
        <v>0.70367268176990883</v>
      </c>
      <c r="P228" s="22">
        <v>2.0005851573266997</v>
      </c>
      <c r="Q228" s="22">
        <v>1.5617266196249839</v>
      </c>
      <c r="R228" s="22">
        <v>169.90400115055468</v>
      </c>
      <c r="S228" s="22">
        <v>141903.68365979532</v>
      </c>
      <c r="T228" s="22">
        <v>1.0540026399882505E-2</v>
      </c>
      <c r="U228" s="22">
        <v>493359.74168215919</v>
      </c>
      <c r="V228" s="22">
        <v>181.89366025737519</v>
      </c>
      <c r="W228" s="22">
        <v>1.9008074919624383</v>
      </c>
      <c r="X228" s="22">
        <v>0.27358599642107012</v>
      </c>
      <c r="Y228" s="22">
        <v>2.8577117315091849</v>
      </c>
      <c r="Z228" s="22">
        <v>10472.412947625904</v>
      </c>
      <c r="AA228" s="22">
        <v>0</v>
      </c>
      <c r="AB228" s="22">
        <v>0.14929380563300398</v>
      </c>
      <c r="AC228" s="22">
        <v>4971.4675711780119</v>
      </c>
      <c r="AD228" s="22">
        <v>0</v>
      </c>
      <c r="AE228" s="22">
        <v>11.972306771602037</v>
      </c>
      <c r="AF228" s="22">
        <v>0</v>
      </c>
      <c r="AG228" s="22">
        <v>2775.2133971403782</v>
      </c>
      <c r="AH228" s="22">
        <v>2.0881846839250595E-2</v>
      </c>
      <c r="AI228" s="22">
        <v>31.719012120126809</v>
      </c>
      <c r="AJ228" s="22">
        <v>1.3476673969388653</v>
      </c>
      <c r="AK228" s="22">
        <v>0.17763147879381189</v>
      </c>
      <c r="AL228" s="22">
        <v>33.066962965391568</v>
      </c>
      <c r="AM228" s="22">
        <v>46.509845419504778</v>
      </c>
      <c r="AN228" s="22">
        <v>790.46036051624424</v>
      </c>
      <c r="AO228" s="22">
        <v>0.48052892390638274</v>
      </c>
      <c r="AP228" s="22">
        <v>82.131355757257026</v>
      </c>
      <c r="AQ228" s="22">
        <v>782.78219709002701</v>
      </c>
      <c r="AR228" s="22">
        <v>43.527251332923683</v>
      </c>
      <c r="AS228" s="22">
        <v>1685.199266843154</v>
      </c>
      <c r="AT228" s="22">
        <v>0</v>
      </c>
      <c r="AU228" s="22">
        <v>27.368933568015947</v>
      </c>
      <c r="AV228" s="22">
        <v>189.4083699759471</v>
      </c>
      <c r="AW228" s="22">
        <v>3.8619358086673823</v>
      </c>
      <c r="AX228" s="22">
        <v>10.254905028207956</v>
      </c>
      <c r="AY228" s="22">
        <v>1.11606442067985</v>
      </c>
      <c r="AZ228" s="22">
        <v>37.255084599762917</v>
      </c>
      <c r="BA228" s="22">
        <v>144929.04004090029</v>
      </c>
      <c r="BB228" s="22">
        <v>4.3830735453124383</v>
      </c>
      <c r="BC228" s="22">
        <v>24955.193979815151</v>
      </c>
      <c r="BD228" s="22">
        <v>884252.549772989</v>
      </c>
    </row>
    <row r="229" spans="1:56" x14ac:dyDescent="0.3">
      <c r="A229" s="23" t="s">
        <v>44</v>
      </c>
      <c r="B229" s="22">
        <v>77.591148209934218</v>
      </c>
      <c r="C229" s="22">
        <v>18834.216109753841</v>
      </c>
      <c r="D229" s="22">
        <v>323244.97295641253</v>
      </c>
      <c r="E229" s="22">
        <v>238.11104747670171</v>
      </c>
      <c r="F229" s="22">
        <v>0</v>
      </c>
      <c r="G229" s="22">
        <v>8008.9584622892507</v>
      </c>
      <c r="H229" s="22">
        <v>0</v>
      </c>
      <c r="I229" s="22">
        <v>101.5598651367897</v>
      </c>
      <c r="J229" s="22">
        <v>11515.415988591469</v>
      </c>
      <c r="K229" s="22">
        <v>2653.2739764872886</v>
      </c>
      <c r="L229" s="22">
        <v>3306884.0198276564</v>
      </c>
      <c r="M229" s="22">
        <v>6394.3486912204708</v>
      </c>
      <c r="N229" s="22">
        <v>161.95000794299386</v>
      </c>
      <c r="O229" s="22">
        <v>9259.6463636120916</v>
      </c>
      <c r="P229" s="22">
        <v>64924.085635933916</v>
      </c>
      <c r="Q229" s="22">
        <v>14.600506734676557</v>
      </c>
      <c r="R229" s="22">
        <v>207749.53348692035</v>
      </c>
      <c r="S229" s="22">
        <v>24418.384266961322</v>
      </c>
      <c r="T229" s="22">
        <v>90444.117409429251</v>
      </c>
      <c r="U229" s="22">
        <v>49942.244751027727</v>
      </c>
      <c r="V229" s="22">
        <v>235.81832502603913</v>
      </c>
      <c r="W229" s="22">
        <v>3.4268424317554302</v>
      </c>
      <c r="X229" s="22">
        <v>434.6359537430468</v>
      </c>
      <c r="Y229" s="22">
        <v>532639.19262286625</v>
      </c>
      <c r="Z229" s="22">
        <v>948.73918330294748</v>
      </c>
      <c r="AA229" s="22">
        <v>0</v>
      </c>
      <c r="AB229" s="22">
        <v>2.8187546082714364E-2</v>
      </c>
      <c r="AC229" s="22">
        <v>4175.0990895877349</v>
      </c>
      <c r="AD229" s="22">
        <v>48115.74328895058</v>
      </c>
      <c r="AE229" s="22">
        <v>40.375230943688031</v>
      </c>
      <c r="AF229" s="22">
        <v>6532.561986943444</v>
      </c>
      <c r="AG229" s="22">
        <v>104.70312673443946</v>
      </c>
      <c r="AH229" s="22">
        <v>0</v>
      </c>
      <c r="AI229" s="22">
        <v>155590.38198555406</v>
      </c>
      <c r="AJ229" s="22">
        <v>149.97209352615315</v>
      </c>
      <c r="AK229" s="22">
        <v>6.2589721023562372</v>
      </c>
      <c r="AL229" s="22">
        <v>104.13400665675915</v>
      </c>
      <c r="AM229" s="22">
        <v>525.62875656874621</v>
      </c>
      <c r="AN229" s="22">
        <v>36612.977263668778</v>
      </c>
      <c r="AO229" s="22">
        <v>0</v>
      </c>
      <c r="AP229" s="22">
        <v>417.74020411244697</v>
      </c>
      <c r="AQ229" s="22">
        <v>10743.078653147633</v>
      </c>
      <c r="AR229" s="22">
        <v>5437.4517699247599</v>
      </c>
      <c r="AS229" s="22">
        <v>509.01050858166792</v>
      </c>
      <c r="AT229" s="22">
        <v>304.57199745011667</v>
      </c>
      <c r="AU229" s="22">
        <v>0</v>
      </c>
      <c r="AV229" s="22">
        <v>3228.6606482168168</v>
      </c>
      <c r="AW229" s="22">
        <v>6994.5266808363567</v>
      </c>
      <c r="AX229" s="22">
        <v>352.15690996558743</v>
      </c>
      <c r="AY229" s="22">
        <v>22.74585710436024</v>
      </c>
      <c r="AZ229" s="22">
        <v>26498.2420225799</v>
      </c>
      <c r="BA229" s="22">
        <v>23118.075715736999</v>
      </c>
      <c r="BB229" s="22">
        <v>99.787296687846506</v>
      </c>
      <c r="BC229" s="22">
        <v>214404.84786653135</v>
      </c>
      <c r="BD229" s="22">
        <v>5203217.6035488276</v>
      </c>
    </row>
    <row r="230" spans="1:56" x14ac:dyDescent="0.3">
      <c r="A230" s="23" t="s">
        <v>45</v>
      </c>
      <c r="B230" s="22">
        <v>18117.881698020672</v>
      </c>
      <c r="C230" s="22">
        <v>9.9201675705050025</v>
      </c>
      <c r="D230" s="22">
        <v>853.16523173510893</v>
      </c>
      <c r="E230" s="22">
        <v>11099.94566634371</v>
      </c>
      <c r="F230" s="22">
        <v>0</v>
      </c>
      <c r="G230" s="22">
        <v>1274.3409854441418</v>
      </c>
      <c r="H230" s="22">
        <v>0</v>
      </c>
      <c r="I230" s="22">
        <v>512.94766972024547</v>
      </c>
      <c r="J230" s="22">
        <v>2163.3124337447289</v>
      </c>
      <c r="K230" s="22">
        <v>522.13967421466191</v>
      </c>
      <c r="L230" s="22">
        <v>0</v>
      </c>
      <c r="M230" s="22">
        <v>69.665230183078904</v>
      </c>
      <c r="N230" s="22">
        <v>12954.630213044164</v>
      </c>
      <c r="O230" s="22">
        <v>268.83394009411825</v>
      </c>
      <c r="P230" s="22">
        <v>2.6984692788112681E-3</v>
      </c>
      <c r="Q230" s="22">
        <v>36.838579388306805</v>
      </c>
      <c r="R230" s="22">
        <v>20728.652403308031</v>
      </c>
      <c r="S230" s="22">
        <v>39627.160177922247</v>
      </c>
      <c r="T230" s="22">
        <v>476.34364784854552</v>
      </c>
      <c r="U230" s="22">
        <v>27.837171709712543</v>
      </c>
      <c r="V230" s="22">
        <v>50676.040852880898</v>
      </c>
      <c r="W230" s="22">
        <v>13749.960588076392</v>
      </c>
      <c r="X230" s="22">
        <v>1420.1769919959349</v>
      </c>
      <c r="Y230" s="22">
        <v>11497.594356480575</v>
      </c>
      <c r="Z230" s="22">
        <v>657.47810531757784</v>
      </c>
      <c r="AA230" s="22">
        <v>0</v>
      </c>
      <c r="AB230" s="22">
        <v>138.76875778664444</v>
      </c>
      <c r="AC230" s="22">
        <v>0.98733593696534827</v>
      </c>
      <c r="AD230" s="22">
        <v>2.382153692289811</v>
      </c>
      <c r="AE230" s="22">
        <v>308.94526739950715</v>
      </c>
      <c r="AF230" s="22">
        <v>383.49640124009937</v>
      </c>
      <c r="AG230" s="22">
        <v>26686.490658113518</v>
      </c>
      <c r="AH230" s="22">
        <v>2.8166270240581402E-5</v>
      </c>
      <c r="AI230" s="22">
        <v>7000.2293369684403</v>
      </c>
      <c r="AJ230" s="22">
        <v>2.030196141918994</v>
      </c>
      <c r="AK230" s="22">
        <v>709.27571582845724</v>
      </c>
      <c r="AL230" s="22">
        <v>138.71191509029629</v>
      </c>
      <c r="AM230" s="22">
        <v>102.84309991235132</v>
      </c>
      <c r="AN230" s="22">
        <v>6473.6015618179308</v>
      </c>
      <c r="AO230" s="22">
        <v>427431.14932484366</v>
      </c>
      <c r="AP230" s="22">
        <v>179.61381333806006</v>
      </c>
      <c r="AQ230" s="22">
        <v>101.97967118005459</v>
      </c>
      <c r="AR230" s="22">
        <v>17.161884163650281</v>
      </c>
      <c r="AS230" s="22">
        <v>2253.9637997972604</v>
      </c>
      <c r="AT230" s="22">
        <v>227.56054956781963</v>
      </c>
      <c r="AU230" s="22">
        <v>28.428382470285616</v>
      </c>
      <c r="AV230" s="22">
        <v>0</v>
      </c>
      <c r="AW230" s="22">
        <v>49.52634909035568</v>
      </c>
      <c r="AX230" s="22">
        <v>63.935908486015805</v>
      </c>
      <c r="AY230" s="22">
        <v>715324.11335393472</v>
      </c>
      <c r="AZ230" s="22">
        <v>85283.718120118618</v>
      </c>
      <c r="BA230" s="22">
        <v>107916.5216292101</v>
      </c>
      <c r="BB230" s="22">
        <v>893.26198592143317</v>
      </c>
      <c r="BC230" s="22">
        <v>920211.45657322742</v>
      </c>
      <c r="BD230" s="22">
        <v>2488675.0222569564</v>
      </c>
    </row>
    <row r="231" spans="1:56" x14ac:dyDescent="0.3">
      <c r="A231" s="23" t="s">
        <v>46</v>
      </c>
      <c r="B231" s="22">
        <v>2058.4795745080528</v>
      </c>
      <c r="C231" s="22">
        <v>1365.9477383438359</v>
      </c>
      <c r="D231" s="22">
        <v>947.38569284742675</v>
      </c>
      <c r="E231" s="22">
        <v>8560.6942509012351</v>
      </c>
      <c r="F231" s="22">
        <v>0</v>
      </c>
      <c r="G231" s="22">
        <v>621.01194170229621</v>
      </c>
      <c r="H231" s="22">
        <v>0</v>
      </c>
      <c r="I231" s="22">
        <v>1212.9641068579247</v>
      </c>
      <c r="J231" s="22">
        <v>275915.40642200765</v>
      </c>
      <c r="K231" s="22">
        <v>7412.2766684828548</v>
      </c>
      <c r="L231" s="22">
        <v>227.20674331086357</v>
      </c>
      <c r="M231" s="22">
        <v>361.41048348785097</v>
      </c>
      <c r="N231" s="22">
        <v>479.7929753369699</v>
      </c>
      <c r="O231" s="22">
        <v>6404.6966379284604</v>
      </c>
      <c r="P231" s="22">
        <v>10853.174610046703</v>
      </c>
      <c r="Q231" s="22">
        <v>17646.282574264867</v>
      </c>
      <c r="R231" s="22">
        <v>54877.784342543462</v>
      </c>
      <c r="S231" s="22">
        <v>22017.502390485417</v>
      </c>
      <c r="T231" s="22">
        <v>1142.256559979392</v>
      </c>
      <c r="U231" s="22">
        <v>1191.8768511010446</v>
      </c>
      <c r="V231" s="22">
        <v>10238.088009974657</v>
      </c>
      <c r="W231" s="22">
        <v>9.5214631034078678</v>
      </c>
      <c r="X231" s="22">
        <v>294.75432074894542</v>
      </c>
      <c r="Y231" s="22">
        <v>6388.6393950435104</v>
      </c>
      <c r="Z231" s="22">
        <v>3276.1422404878926</v>
      </c>
      <c r="AA231" s="22">
        <v>0</v>
      </c>
      <c r="AB231" s="22">
        <v>502.34129518372708</v>
      </c>
      <c r="AC231" s="22">
        <v>57570.09773266258</v>
      </c>
      <c r="AD231" s="22">
        <v>17.866152692173586</v>
      </c>
      <c r="AE231" s="22">
        <v>417.79923769766413</v>
      </c>
      <c r="AF231" s="22">
        <v>0</v>
      </c>
      <c r="AG231" s="22">
        <v>20274.928090798097</v>
      </c>
      <c r="AH231" s="22">
        <v>7.3120531711858548E-4</v>
      </c>
      <c r="AI231" s="22">
        <v>27517.991185205683</v>
      </c>
      <c r="AJ231" s="22">
        <v>28.994889547357712</v>
      </c>
      <c r="AK231" s="22">
        <v>12598.724040108696</v>
      </c>
      <c r="AL231" s="22">
        <v>3057.468319477618</v>
      </c>
      <c r="AM231" s="22">
        <v>1579.5688917783621</v>
      </c>
      <c r="AN231" s="22">
        <v>36116.041017074291</v>
      </c>
      <c r="AO231" s="22">
        <v>513.47582833628746</v>
      </c>
      <c r="AP231" s="22">
        <v>21695.14305279182</v>
      </c>
      <c r="AQ231" s="22">
        <v>36080.181501020154</v>
      </c>
      <c r="AR231" s="22">
        <v>1040.9805648528372</v>
      </c>
      <c r="AS231" s="22">
        <v>1641.8340561538096</v>
      </c>
      <c r="AT231" s="22">
        <v>79.751636518080218</v>
      </c>
      <c r="AU231" s="22">
        <v>426.03901856116386</v>
      </c>
      <c r="AV231" s="22">
        <v>3274.6923731400007</v>
      </c>
      <c r="AW231" s="22">
        <v>0</v>
      </c>
      <c r="AX231" s="22">
        <v>21903.287282369703</v>
      </c>
      <c r="AY231" s="22">
        <v>1653.2284958051277</v>
      </c>
      <c r="AZ231" s="22">
        <v>11982.015485439411</v>
      </c>
      <c r="BA231" s="22">
        <v>22642.651596183801</v>
      </c>
      <c r="BB231" s="22">
        <v>165.59255445401814</v>
      </c>
      <c r="BC231" s="22">
        <v>84613.36348902309</v>
      </c>
      <c r="BD231" s="22">
        <v>800897.35451157566</v>
      </c>
    </row>
    <row r="232" spans="1:56" x14ac:dyDescent="0.3">
      <c r="A232" s="23" t="s">
        <v>47</v>
      </c>
      <c r="B232" s="22">
        <v>137.38763324915331</v>
      </c>
      <c r="C232" s="22">
        <v>3735.4685766707389</v>
      </c>
      <c r="D232" s="22">
        <v>164.51032603538684</v>
      </c>
      <c r="E232" s="22">
        <v>474.53719432229991</v>
      </c>
      <c r="F232" s="22">
        <v>0</v>
      </c>
      <c r="G232" s="22">
        <v>8.8686774876741818</v>
      </c>
      <c r="H232" s="22">
        <v>0</v>
      </c>
      <c r="I232" s="22">
        <v>49943.292858450935</v>
      </c>
      <c r="J232" s="22">
        <v>1287906.1615285561</v>
      </c>
      <c r="K232" s="22">
        <v>6962.2154896155125</v>
      </c>
      <c r="L232" s="22">
        <v>0</v>
      </c>
      <c r="M232" s="22">
        <v>0</v>
      </c>
      <c r="N232" s="22">
        <v>6.7844150993244243</v>
      </c>
      <c r="O232" s="22">
        <v>4.6682748229992006</v>
      </c>
      <c r="P232" s="22">
        <v>3.108668242924391</v>
      </c>
      <c r="Q232" s="22">
        <v>2.6582582177652769</v>
      </c>
      <c r="R232" s="22">
        <v>141.0073277501312</v>
      </c>
      <c r="S232" s="22">
        <v>565165.74683595658</v>
      </c>
      <c r="T232" s="22">
        <v>0.29250794042843203</v>
      </c>
      <c r="U232" s="22">
        <v>6.6397825844719502</v>
      </c>
      <c r="V232" s="22">
        <v>1077174.2502619131</v>
      </c>
      <c r="W232" s="22">
        <v>4581.209983036033</v>
      </c>
      <c r="X232" s="22">
        <v>0.42511966844714522</v>
      </c>
      <c r="Y232" s="22">
        <v>9808.0123589543109</v>
      </c>
      <c r="Z232" s="22">
        <v>1768.3255715071757</v>
      </c>
      <c r="AA232" s="22">
        <v>0</v>
      </c>
      <c r="AB232" s="22">
        <v>0.30222435693527344</v>
      </c>
      <c r="AC232" s="22">
        <v>4.7418900644966158</v>
      </c>
      <c r="AD232" s="22">
        <v>0</v>
      </c>
      <c r="AE232" s="22">
        <v>352435.95068441617</v>
      </c>
      <c r="AF232" s="22">
        <v>0</v>
      </c>
      <c r="AG232" s="22">
        <v>3398577.0322647681</v>
      </c>
      <c r="AH232" s="22">
        <v>138.16217139632289</v>
      </c>
      <c r="AI232" s="22">
        <v>2100.8115381366633</v>
      </c>
      <c r="AJ232" s="22">
        <v>4.5440120116366041</v>
      </c>
      <c r="AK232" s="22">
        <v>0.24541895287783191</v>
      </c>
      <c r="AL232" s="22">
        <v>176825.87902376591</v>
      </c>
      <c r="AM232" s="22">
        <v>1382.0706043850939</v>
      </c>
      <c r="AN232" s="22">
        <v>498068.99683346617</v>
      </c>
      <c r="AO232" s="22">
        <v>1892.9565079009665</v>
      </c>
      <c r="AP232" s="22">
        <v>88957.863693900406</v>
      </c>
      <c r="AQ232" s="22">
        <v>0.26449317287275781</v>
      </c>
      <c r="AR232" s="22">
        <v>81.145367750424256</v>
      </c>
      <c r="AS232" s="22">
        <v>4146.0624005838035</v>
      </c>
      <c r="AT232" s="22">
        <v>1.1273833614540723E-2</v>
      </c>
      <c r="AU232" s="22">
        <v>4905.3411410540975</v>
      </c>
      <c r="AV232" s="22">
        <v>5.5999186473563176</v>
      </c>
      <c r="AW232" s="22">
        <v>3.0309470822460054</v>
      </c>
      <c r="AX232" s="22">
        <v>0</v>
      </c>
      <c r="AY232" s="22">
        <v>288663.39035919739</v>
      </c>
      <c r="AZ232" s="22">
        <v>443.95767598696182</v>
      </c>
      <c r="BA232" s="22">
        <v>137835.13787777253</v>
      </c>
      <c r="BB232" s="22">
        <v>11694368.438730169</v>
      </c>
      <c r="BC232" s="22">
        <v>472884.49812669121</v>
      </c>
      <c r="BD232" s="22">
        <v>20131722.006829545</v>
      </c>
    </row>
    <row r="233" spans="1:56" x14ac:dyDescent="0.3">
      <c r="A233" s="23" t="s">
        <v>48</v>
      </c>
      <c r="B233" s="22">
        <v>0</v>
      </c>
      <c r="C233" s="22">
        <v>0.17352876635314515</v>
      </c>
      <c r="D233" s="22">
        <v>0</v>
      </c>
      <c r="E233" s="22">
        <v>0</v>
      </c>
      <c r="F233" s="22">
        <v>0</v>
      </c>
      <c r="G233" s="22">
        <v>8689.7564045815561</v>
      </c>
      <c r="H233" s="22">
        <v>0</v>
      </c>
      <c r="I233" s="22">
        <v>0</v>
      </c>
      <c r="J233" s="22">
        <v>15467.232881177635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576.77947315646634</v>
      </c>
      <c r="S233" s="22">
        <v>1067.7304662820563</v>
      </c>
      <c r="T233" s="22">
        <v>94.986186170590358</v>
      </c>
      <c r="U233" s="22">
        <v>0</v>
      </c>
      <c r="V233" s="22">
        <v>0</v>
      </c>
      <c r="W233" s="22">
        <v>0</v>
      </c>
      <c r="X233" s="22">
        <v>0</v>
      </c>
      <c r="Y233" s="22">
        <v>6200.4267353065943</v>
      </c>
      <c r="Z233" s="22">
        <v>3.2371845748097794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1581.6986468100959</v>
      </c>
      <c r="AH233" s="22">
        <v>0</v>
      </c>
      <c r="AI233" s="22">
        <v>135.8613139340917</v>
      </c>
      <c r="AJ233" s="22">
        <v>0</v>
      </c>
      <c r="AK233" s="22">
        <v>0</v>
      </c>
      <c r="AL233" s="22">
        <v>755.66439305921278</v>
      </c>
      <c r="AM233" s="22">
        <v>0</v>
      </c>
      <c r="AN233" s="22">
        <v>0</v>
      </c>
      <c r="AO233" s="22">
        <v>0</v>
      </c>
      <c r="AP233" s="22">
        <v>0</v>
      </c>
      <c r="AQ233" s="22">
        <v>325.89347196263651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v>0</v>
      </c>
      <c r="AX233" s="22">
        <v>50621.536092570437</v>
      </c>
      <c r="AY233" s="22">
        <v>0</v>
      </c>
      <c r="AZ233" s="22">
        <v>20.55814689763795</v>
      </c>
      <c r="BA233" s="22">
        <v>0</v>
      </c>
      <c r="BB233" s="22">
        <v>0</v>
      </c>
      <c r="BC233" s="22">
        <v>202747.43797920001</v>
      </c>
      <c r="BD233" s="22">
        <v>288288.9729044502</v>
      </c>
    </row>
    <row r="234" spans="1:56" x14ac:dyDescent="0.3">
      <c r="A234" s="23" t="s">
        <v>49</v>
      </c>
      <c r="B234" s="22">
        <v>39244.217290926259</v>
      </c>
      <c r="C234" s="22">
        <v>12771.656425039266</v>
      </c>
      <c r="D234" s="22">
        <v>36288.107079969159</v>
      </c>
      <c r="E234" s="22">
        <v>7513.5612187133111</v>
      </c>
      <c r="F234" s="22">
        <v>0</v>
      </c>
      <c r="G234" s="22">
        <v>13046.10320545566</v>
      </c>
      <c r="H234" s="22">
        <v>0</v>
      </c>
      <c r="I234" s="22">
        <v>58060.693641074758</v>
      </c>
      <c r="J234" s="22">
        <v>1940272.3083061057</v>
      </c>
      <c r="K234" s="22">
        <v>431325.49602831795</v>
      </c>
      <c r="L234" s="22">
        <v>59393.38975256827</v>
      </c>
      <c r="M234" s="22">
        <v>589.73798072071691</v>
      </c>
      <c r="N234" s="22">
        <v>16213.834313232179</v>
      </c>
      <c r="O234" s="22">
        <v>5959.2603483509574</v>
      </c>
      <c r="P234" s="22">
        <v>160268.96874824891</v>
      </c>
      <c r="Q234" s="22">
        <v>7734.1166374661307</v>
      </c>
      <c r="R234" s="22">
        <v>144993.10057704977</v>
      </c>
      <c r="S234" s="22">
        <v>1134876.4491133895</v>
      </c>
      <c r="T234" s="22">
        <v>3160.6609008807177</v>
      </c>
      <c r="U234" s="22">
        <v>24159.72065941407</v>
      </c>
      <c r="V234" s="22">
        <v>271852.48961499654</v>
      </c>
      <c r="W234" s="22">
        <v>779.93003505919262</v>
      </c>
      <c r="X234" s="22">
        <v>81898.581579838006</v>
      </c>
      <c r="Y234" s="22">
        <v>238032.05400974033</v>
      </c>
      <c r="Z234" s="22">
        <v>159789.06213802868</v>
      </c>
      <c r="AA234" s="22">
        <v>0</v>
      </c>
      <c r="AB234" s="22">
        <v>425.42074565763602</v>
      </c>
      <c r="AC234" s="22">
        <v>1931.879416258515</v>
      </c>
      <c r="AD234" s="22">
        <v>17087.439187815056</v>
      </c>
      <c r="AE234" s="22">
        <v>42223.691496023057</v>
      </c>
      <c r="AF234" s="22">
        <v>1578.3044108135257</v>
      </c>
      <c r="AG234" s="22">
        <v>88928.608983293394</v>
      </c>
      <c r="AH234" s="22">
        <v>187.60401576554784</v>
      </c>
      <c r="AI234" s="22">
        <v>115470.90439050712</v>
      </c>
      <c r="AJ234" s="22">
        <v>266.56354550687234</v>
      </c>
      <c r="AK234" s="22">
        <v>537.95947925345627</v>
      </c>
      <c r="AL234" s="22">
        <v>46843.819275185575</v>
      </c>
      <c r="AM234" s="22">
        <v>95750.897944391603</v>
      </c>
      <c r="AN234" s="22">
        <v>223590.38072812161</v>
      </c>
      <c r="AO234" s="22">
        <v>2866.7069670503465</v>
      </c>
      <c r="AP234" s="22">
        <v>73318.241209273343</v>
      </c>
      <c r="AQ234" s="22">
        <v>27118.483008498224</v>
      </c>
      <c r="AR234" s="22">
        <v>82084.721543464999</v>
      </c>
      <c r="AS234" s="22">
        <v>162195.94505858686</v>
      </c>
      <c r="AT234" s="22">
        <v>11881.402077115999</v>
      </c>
      <c r="AU234" s="22">
        <v>4976.7132670460123</v>
      </c>
      <c r="AV234" s="22">
        <v>399217.03258797451</v>
      </c>
      <c r="AW234" s="22">
        <v>165121.57169922936</v>
      </c>
      <c r="AX234" s="22">
        <v>15621.585802546922</v>
      </c>
      <c r="AY234" s="22">
        <v>56579.419035512423</v>
      </c>
      <c r="AZ234" s="22">
        <v>0</v>
      </c>
      <c r="BA234" s="22">
        <v>1479504.3034975235</v>
      </c>
      <c r="BB234" s="22">
        <v>11244.004243786598</v>
      </c>
      <c r="BC234" s="22">
        <v>442023.56411518855</v>
      </c>
      <c r="BD234" s="22">
        <v>8416800.6673359741</v>
      </c>
    </row>
    <row r="235" spans="1:56" x14ac:dyDescent="0.3">
      <c r="A235" s="23" t="s">
        <v>50</v>
      </c>
      <c r="B235" s="22">
        <v>42699.50210678242</v>
      </c>
      <c r="C235" s="22">
        <v>840.6984441837767</v>
      </c>
      <c r="D235" s="22">
        <v>627.59586275507309</v>
      </c>
      <c r="E235" s="22">
        <v>3606.2774482753407</v>
      </c>
      <c r="F235" s="22">
        <v>0</v>
      </c>
      <c r="G235" s="22">
        <v>0</v>
      </c>
      <c r="H235" s="22">
        <v>370.20032029687866</v>
      </c>
      <c r="I235" s="22">
        <v>533880.01869741117</v>
      </c>
      <c r="J235" s="22">
        <v>301384.79243154963</v>
      </c>
      <c r="K235" s="22">
        <v>124116.41043087692</v>
      </c>
      <c r="L235" s="22">
        <v>0</v>
      </c>
      <c r="M235" s="22">
        <v>0</v>
      </c>
      <c r="N235" s="22">
        <v>8291.3233790001741</v>
      </c>
      <c r="O235" s="22">
        <v>1446.2901047825114</v>
      </c>
      <c r="P235" s="22">
        <v>0</v>
      </c>
      <c r="Q235" s="22">
        <v>2617.4519078627959</v>
      </c>
      <c r="R235" s="22">
        <v>812682.20953885664</v>
      </c>
      <c r="S235" s="22">
        <v>487742.82430396724</v>
      </c>
      <c r="T235" s="22">
        <v>0</v>
      </c>
      <c r="U235" s="22">
        <v>0</v>
      </c>
      <c r="V235" s="22">
        <v>94685.890323017913</v>
      </c>
      <c r="W235" s="22">
        <v>1687.4684176419603</v>
      </c>
      <c r="X235" s="22">
        <v>1436.1935880854771</v>
      </c>
      <c r="Y235" s="22">
        <v>58708.171382160748</v>
      </c>
      <c r="Z235" s="22">
        <v>704882.38334079622</v>
      </c>
      <c r="AA235" s="22">
        <v>0</v>
      </c>
      <c r="AB235" s="22">
        <v>0</v>
      </c>
      <c r="AC235" s="22">
        <v>1496.3403266733692</v>
      </c>
      <c r="AD235" s="22">
        <v>0</v>
      </c>
      <c r="AE235" s="22">
        <v>7637.7714083776928</v>
      </c>
      <c r="AF235" s="22">
        <v>0</v>
      </c>
      <c r="AG235" s="22">
        <v>215715.68617802649</v>
      </c>
      <c r="AH235" s="22">
        <v>0</v>
      </c>
      <c r="AI235" s="22">
        <v>7703.3333500209401</v>
      </c>
      <c r="AJ235" s="22">
        <v>1320.8204427271178</v>
      </c>
      <c r="AK235" s="22">
        <v>47.506409250919717</v>
      </c>
      <c r="AL235" s="22">
        <v>30888.550890091028</v>
      </c>
      <c r="AM235" s="22">
        <v>14940.318467774276</v>
      </c>
      <c r="AN235" s="22">
        <v>708.16267690112102</v>
      </c>
      <c r="AO235" s="22">
        <v>475.5954102216462</v>
      </c>
      <c r="AP235" s="22">
        <v>15736.965046343315</v>
      </c>
      <c r="AQ235" s="22">
        <v>362.69695888255495</v>
      </c>
      <c r="AR235" s="22">
        <v>2454.032345682961</v>
      </c>
      <c r="AS235" s="22">
        <v>9444.5189578992195</v>
      </c>
      <c r="AT235" s="22">
        <v>0</v>
      </c>
      <c r="AU235" s="22">
        <v>0</v>
      </c>
      <c r="AV235" s="22">
        <v>2300.8688883384634</v>
      </c>
      <c r="AW235" s="22">
        <v>1761.2951831504079</v>
      </c>
      <c r="AX235" s="22">
        <v>6389.700276112485</v>
      </c>
      <c r="AY235" s="22">
        <v>14853.549333347624</v>
      </c>
      <c r="AZ235" s="22">
        <v>115398.77875105981</v>
      </c>
      <c r="BA235" s="22">
        <v>0</v>
      </c>
      <c r="BB235" s="22">
        <v>5408.9282441486075</v>
      </c>
      <c r="BC235" s="22">
        <v>646987.12850367662</v>
      </c>
      <c r="BD235" s="22">
        <v>4283738.2500770111</v>
      </c>
    </row>
    <row r="236" spans="1:56" x14ac:dyDescent="0.3">
      <c r="A236" s="23" t="s">
        <v>229</v>
      </c>
      <c r="B236" s="22">
        <v>100479.85200528047</v>
      </c>
      <c r="C236" s="22">
        <v>990.66589679954745</v>
      </c>
      <c r="D236" s="22">
        <v>492746.99453689146</v>
      </c>
      <c r="E236" s="22">
        <v>376122.85410339315</v>
      </c>
      <c r="F236" s="22">
        <v>0</v>
      </c>
      <c r="G236" s="22">
        <v>50490.710557258812</v>
      </c>
      <c r="H236" s="22">
        <v>2721.3805775976343</v>
      </c>
      <c r="I236" s="22">
        <v>441244.73009378667</v>
      </c>
      <c r="J236" s="22">
        <v>3553671.5094622681</v>
      </c>
      <c r="K236" s="22">
        <v>184045.07301533053</v>
      </c>
      <c r="L236" s="22">
        <v>0</v>
      </c>
      <c r="M236" s="22">
        <v>0</v>
      </c>
      <c r="N236" s="22">
        <v>140.84587606789572</v>
      </c>
      <c r="O236" s="22">
        <v>221.25207153218838</v>
      </c>
      <c r="P236" s="22">
        <v>15.610309458604865</v>
      </c>
      <c r="Q236" s="22">
        <v>4902.6774180047096</v>
      </c>
      <c r="R236" s="22">
        <v>8758.1075325330858</v>
      </c>
      <c r="S236" s="22">
        <v>3949941.8014587238</v>
      </c>
      <c r="T236" s="22">
        <v>43091.232735970552</v>
      </c>
      <c r="U236" s="22">
        <v>164.75204035586441</v>
      </c>
      <c r="V236" s="22">
        <v>3178347.0759336189</v>
      </c>
      <c r="W236" s="22">
        <v>6551.8830281273258</v>
      </c>
      <c r="X236" s="22">
        <v>10767.744213259493</v>
      </c>
      <c r="Y236" s="22">
        <v>210881.31768960733</v>
      </c>
      <c r="Z236" s="22">
        <v>1352418.9293339495</v>
      </c>
      <c r="AA236" s="22">
        <v>1463.2407204590829</v>
      </c>
      <c r="AB236" s="22">
        <v>3.0882787564206948</v>
      </c>
      <c r="AC236" s="22">
        <v>389.61663678510638</v>
      </c>
      <c r="AD236" s="22">
        <v>27.8962735018149</v>
      </c>
      <c r="AE236" s="22">
        <v>958517.81598940096</v>
      </c>
      <c r="AF236" s="22">
        <v>7568.392215791604</v>
      </c>
      <c r="AG236" s="22">
        <v>165053.89509790504</v>
      </c>
      <c r="AH236" s="22">
        <v>1255.813872522308</v>
      </c>
      <c r="AI236" s="22">
        <v>23345541.926087245</v>
      </c>
      <c r="AJ236" s="22">
        <v>291.91025620122974</v>
      </c>
      <c r="AK236" s="22">
        <v>16.288887064909748</v>
      </c>
      <c r="AL236" s="22">
        <v>555798.89145760098</v>
      </c>
      <c r="AM236" s="22">
        <v>36347.105357741064</v>
      </c>
      <c r="AN236" s="22">
        <v>23498.739278277142</v>
      </c>
      <c r="AO236" s="22">
        <v>87123.759884434126</v>
      </c>
      <c r="AP236" s="22">
        <v>373108.01841590635</v>
      </c>
      <c r="AQ236" s="22">
        <v>10486.70006819537</v>
      </c>
      <c r="AR236" s="22">
        <v>709.5584069451096</v>
      </c>
      <c r="AS236" s="22">
        <v>941364.91223459179</v>
      </c>
      <c r="AT236" s="22">
        <v>5.6612033757017066E-2</v>
      </c>
      <c r="AU236" s="22">
        <v>231441.37610569503</v>
      </c>
      <c r="AV236" s="22">
        <v>165097.86247735575</v>
      </c>
      <c r="AW236" s="22">
        <v>53611.071004984449</v>
      </c>
      <c r="AX236" s="22">
        <v>548043.67694573815</v>
      </c>
      <c r="AY236" s="22">
        <v>13094719.980099823</v>
      </c>
      <c r="AZ236" s="22">
        <v>734819.33451599779</v>
      </c>
      <c r="BA236" s="22">
        <v>44415699.249564484</v>
      </c>
      <c r="BB236" s="22">
        <v>0</v>
      </c>
      <c r="BC236" s="22">
        <v>987705.30971419404</v>
      </c>
      <c r="BD236" s="22">
        <v>100708422.48634946</v>
      </c>
    </row>
    <row r="237" spans="1:56" x14ac:dyDescent="0.3">
      <c r="A237" s="23" t="s">
        <v>51</v>
      </c>
      <c r="B237" s="22">
        <v>6879.0507808208549</v>
      </c>
      <c r="C237" s="22">
        <v>875.36075841685727</v>
      </c>
      <c r="D237" s="22">
        <v>2513.6147913130653</v>
      </c>
      <c r="E237" s="22">
        <v>1044.6163889444476</v>
      </c>
      <c r="F237" s="22">
        <v>0</v>
      </c>
      <c r="G237" s="22">
        <v>2159.6275847853872</v>
      </c>
      <c r="H237" s="22">
        <v>0</v>
      </c>
      <c r="I237" s="22">
        <v>34531.121308716989</v>
      </c>
      <c r="J237" s="22">
        <v>6806707.1414897917</v>
      </c>
      <c r="K237" s="22">
        <v>13733.726820023548</v>
      </c>
      <c r="L237" s="22">
        <v>985.82806064697127</v>
      </c>
      <c r="M237" s="22">
        <v>632.88481327336353</v>
      </c>
      <c r="N237" s="22">
        <v>2762.4465486042791</v>
      </c>
      <c r="O237" s="22">
        <v>88.888250850903049</v>
      </c>
      <c r="P237" s="22">
        <v>27.263336958416907</v>
      </c>
      <c r="Q237" s="22">
        <v>140.83474144181633</v>
      </c>
      <c r="R237" s="22">
        <v>26865.013095898041</v>
      </c>
      <c r="S237" s="22">
        <v>53918.646121101468</v>
      </c>
      <c r="T237" s="22">
        <v>76.461817232787723</v>
      </c>
      <c r="U237" s="22">
        <v>6730.2794157214239</v>
      </c>
      <c r="V237" s="22">
        <v>16560.140299111928</v>
      </c>
      <c r="W237" s="22">
        <v>113.02022397188733</v>
      </c>
      <c r="X237" s="22">
        <v>66.977701736448822</v>
      </c>
      <c r="Y237" s="22">
        <v>4490.0521950298989</v>
      </c>
      <c r="Z237" s="22">
        <v>17965.88955201114</v>
      </c>
      <c r="AA237" s="22">
        <v>0</v>
      </c>
      <c r="AB237" s="22">
        <v>15.068484151630665</v>
      </c>
      <c r="AC237" s="22">
        <v>148.34923120477799</v>
      </c>
      <c r="AD237" s="22">
        <v>11.175572329795376</v>
      </c>
      <c r="AE237" s="22">
        <v>1204.0660061589608</v>
      </c>
      <c r="AF237" s="22">
        <v>396.52008795706774</v>
      </c>
      <c r="AG237" s="22">
        <v>3309.3854308412906</v>
      </c>
      <c r="AH237" s="22">
        <v>0.12770495558928691</v>
      </c>
      <c r="AI237" s="22">
        <v>38761.294644209753</v>
      </c>
      <c r="AJ237" s="22">
        <v>1017.3208841677829</v>
      </c>
      <c r="AK237" s="22">
        <v>368.24004187628577</v>
      </c>
      <c r="AL237" s="22">
        <v>28663.533307655725</v>
      </c>
      <c r="AM237" s="22">
        <v>24689.711197450586</v>
      </c>
      <c r="AN237" s="22">
        <v>3997.3732081374646</v>
      </c>
      <c r="AO237" s="22">
        <v>12.924318370354925</v>
      </c>
      <c r="AP237" s="22">
        <v>12662.884780549586</v>
      </c>
      <c r="AQ237" s="22">
        <v>237.35324878980592</v>
      </c>
      <c r="AR237" s="22">
        <v>17999.374236686188</v>
      </c>
      <c r="AS237" s="22">
        <v>8593.053662604525</v>
      </c>
      <c r="AT237" s="22">
        <v>63.039646589069051</v>
      </c>
      <c r="AU237" s="22">
        <v>1429.8624967646542</v>
      </c>
      <c r="AV237" s="22">
        <v>5664.1791220560535</v>
      </c>
      <c r="AW237" s="22">
        <v>161.5536982629576</v>
      </c>
      <c r="AX237" s="22">
        <v>944.91541671989853</v>
      </c>
      <c r="AY237" s="22">
        <v>1461316.4133811225</v>
      </c>
      <c r="AZ237" s="22">
        <v>11565.28373429678</v>
      </c>
      <c r="BA237" s="22">
        <v>92189.278537389531</v>
      </c>
      <c r="BB237" s="22">
        <v>2096.8573973407229</v>
      </c>
      <c r="BC237" s="22">
        <v>0</v>
      </c>
      <c r="BD237" s="22">
        <v>8717388.0255750436</v>
      </c>
    </row>
    <row r="238" spans="1:56" x14ac:dyDescent="0.3">
      <c r="A238" s="23" t="s">
        <v>52</v>
      </c>
      <c r="B238" s="22">
        <v>63691780.630257249</v>
      </c>
      <c r="C238" s="22">
        <v>3319691.156058487</v>
      </c>
      <c r="D238" s="22">
        <v>9535103.1980786994</v>
      </c>
      <c r="E238" s="22">
        <v>30849756.487647898</v>
      </c>
      <c r="F238" s="22">
        <v>1892.1843323739213</v>
      </c>
      <c r="G238" s="22">
        <v>809027.63199579623</v>
      </c>
      <c r="H238" s="22">
        <v>758254.68444588291</v>
      </c>
      <c r="I238" s="22">
        <v>10950649.039024511</v>
      </c>
      <c r="J238" s="22">
        <v>121888029.71610895</v>
      </c>
      <c r="K238" s="22">
        <v>11058853.447966954</v>
      </c>
      <c r="L238" s="22">
        <v>4159873.5712944008</v>
      </c>
      <c r="M238" s="22">
        <v>1335993.8081185222</v>
      </c>
      <c r="N238" s="22">
        <v>6175819.1281955913</v>
      </c>
      <c r="O238" s="22">
        <v>1611609.003098916</v>
      </c>
      <c r="P238" s="22">
        <v>949811.51525750291</v>
      </c>
      <c r="Q238" s="22">
        <v>624935.79440553102</v>
      </c>
      <c r="R238" s="22">
        <v>20991582.211740114</v>
      </c>
      <c r="S238" s="22">
        <v>63137569.842389137</v>
      </c>
      <c r="T238" s="22">
        <v>1421537.2079974187</v>
      </c>
      <c r="U238" s="22">
        <v>7333018.3525449792</v>
      </c>
      <c r="V238" s="22">
        <v>389142516.58709115</v>
      </c>
      <c r="W238" s="22">
        <v>5263363.8050728133</v>
      </c>
      <c r="X238" s="22">
        <v>663442.65452916233</v>
      </c>
      <c r="Y238" s="22">
        <v>15211385.735318849</v>
      </c>
      <c r="Z238" s="22">
        <v>90910252.213414654</v>
      </c>
      <c r="AA238" s="22">
        <v>231480.57629848711</v>
      </c>
      <c r="AB238" s="22">
        <v>30743.441050368376</v>
      </c>
      <c r="AC238" s="22">
        <v>1861527.4901047214</v>
      </c>
      <c r="AD238" s="22">
        <v>3773713.9082762017</v>
      </c>
      <c r="AE238" s="22">
        <v>11566345.967713226</v>
      </c>
      <c r="AF238" s="22">
        <v>594201.0423799433</v>
      </c>
      <c r="AG238" s="22">
        <v>42412812.745722473</v>
      </c>
      <c r="AH238" s="22">
        <v>2703442.1017973172</v>
      </c>
      <c r="AI238" s="22">
        <v>54444753.471277751</v>
      </c>
      <c r="AJ238" s="22">
        <v>614729.45018984959</v>
      </c>
      <c r="AK238" s="22">
        <v>49122.412031274413</v>
      </c>
      <c r="AL238" s="22">
        <v>8160060.5018833643</v>
      </c>
      <c r="AM238" s="22">
        <v>9474581.9353577867</v>
      </c>
      <c r="AN238" s="22">
        <v>10535185.823555766</v>
      </c>
      <c r="AO238" s="22">
        <v>2017181.4570901997</v>
      </c>
      <c r="AP238" s="22">
        <v>22820784.674711708</v>
      </c>
      <c r="AQ238" s="22">
        <v>2297122.42102155</v>
      </c>
      <c r="AR238" s="22">
        <v>6705208.2339536361</v>
      </c>
      <c r="AS238" s="22">
        <v>7901164.304820166</v>
      </c>
      <c r="AT238" s="22">
        <v>1122727.5821595537</v>
      </c>
      <c r="AU238" s="22">
        <v>6045670.5134059973</v>
      </c>
      <c r="AV238" s="22">
        <v>6029576.5651768865</v>
      </c>
      <c r="AW238" s="22">
        <v>1955169.9797206153</v>
      </c>
      <c r="AX238" s="22">
        <v>13380962.520889129</v>
      </c>
      <c r="AY238" s="22">
        <v>61455356.193768002</v>
      </c>
      <c r="AZ238" s="22">
        <v>10884858.086828958</v>
      </c>
      <c r="BA238" s="22">
        <v>197794803.02863061</v>
      </c>
      <c r="BB238" s="22">
        <v>44650494.744841419</v>
      </c>
      <c r="BC238" s="22">
        <v>341285101.30281299</v>
      </c>
      <c r="BD238" s="22">
        <v>1734594632.0838552</v>
      </c>
    </row>
  </sheetData>
  <phoneticPr fontId="2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M238"/>
  <sheetViews>
    <sheetView workbookViewId="0">
      <selection activeCell="C163" sqref="C163"/>
    </sheetView>
  </sheetViews>
  <sheetFormatPr defaultRowHeight="14" x14ac:dyDescent="0.3"/>
  <cols>
    <col min="2" max="2" width="9.58203125" bestFit="1" customWidth="1"/>
    <col min="3" max="9" width="9" bestFit="1" customWidth="1"/>
    <col min="10" max="10" width="9.75" bestFit="1" customWidth="1"/>
    <col min="11" max="21" width="9" bestFit="1" customWidth="1"/>
    <col min="22" max="22" width="10.6640625" bestFit="1" customWidth="1"/>
    <col min="23" max="50" width="9" bestFit="1" customWidth="1"/>
    <col min="51" max="51" width="9.5" bestFit="1" customWidth="1"/>
    <col min="52" max="52" width="9" bestFit="1" customWidth="1"/>
    <col min="53" max="55" width="9.6640625" bestFit="1" customWidth="1"/>
    <col min="56" max="56" width="10.75" bestFit="1" customWidth="1"/>
    <col min="65" max="65" width="10.6640625" customWidth="1"/>
  </cols>
  <sheetData>
    <row r="1" spans="1:65" x14ac:dyDescent="0.3">
      <c r="A1" s="7" t="s">
        <v>373</v>
      </c>
      <c r="BF1" s="7" t="s">
        <v>374</v>
      </c>
    </row>
    <row r="2" spans="1:65" x14ac:dyDescent="0.3">
      <c r="A2" s="6" t="s">
        <v>102</v>
      </c>
      <c r="BF2" s="6" t="s">
        <v>102</v>
      </c>
    </row>
    <row r="3" spans="1:65" x14ac:dyDescent="0.3">
      <c r="A3" s="23" t="s">
        <v>101</v>
      </c>
      <c r="B3" s="23" t="s">
        <v>1</v>
      </c>
      <c r="C3" s="23" t="s">
        <v>2</v>
      </c>
      <c r="D3" s="23" t="s">
        <v>3</v>
      </c>
      <c r="E3" s="23" t="s">
        <v>4</v>
      </c>
      <c r="F3" s="23" t="s">
        <v>5</v>
      </c>
      <c r="G3" s="23" t="s">
        <v>6</v>
      </c>
      <c r="H3" s="23" t="s">
        <v>7</v>
      </c>
      <c r="I3" s="23" t="s">
        <v>8</v>
      </c>
      <c r="J3" s="23" t="s">
        <v>9</v>
      </c>
      <c r="K3" s="23" t="s">
        <v>360</v>
      </c>
      <c r="L3" s="23" t="s">
        <v>10</v>
      </c>
      <c r="M3" s="23" t="s">
        <v>11</v>
      </c>
      <c r="N3" s="23" t="s">
        <v>12</v>
      </c>
      <c r="O3" s="23" t="s">
        <v>13</v>
      </c>
      <c r="P3" s="23" t="s">
        <v>14</v>
      </c>
      <c r="Q3" s="23" t="s">
        <v>15</v>
      </c>
      <c r="R3" s="23" t="s">
        <v>16</v>
      </c>
      <c r="S3" s="23" t="s">
        <v>17</v>
      </c>
      <c r="T3" s="23" t="s">
        <v>18</v>
      </c>
      <c r="U3" s="23" t="s">
        <v>19</v>
      </c>
      <c r="V3" s="23" t="s">
        <v>20</v>
      </c>
      <c r="W3" s="23" t="s">
        <v>21</v>
      </c>
      <c r="X3" s="23" t="s">
        <v>22</v>
      </c>
      <c r="Y3" s="23" t="s">
        <v>23</v>
      </c>
      <c r="Z3" s="23" t="s">
        <v>24</v>
      </c>
      <c r="AA3" s="23" t="s">
        <v>25</v>
      </c>
      <c r="AB3" s="23" t="s">
        <v>26</v>
      </c>
      <c r="AC3" s="23" t="s">
        <v>27</v>
      </c>
      <c r="AD3" s="23" t="s">
        <v>28</v>
      </c>
      <c r="AE3" s="23" t="s">
        <v>29</v>
      </c>
      <c r="AF3" s="23" t="s">
        <v>30</v>
      </c>
      <c r="AG3" s="23" t="s">
        <v>31</v>
      </c>
      <c r="AH3" s="23" t="s">
        <v>32</v>
      </c>
      <c r="AI3" s="23" t="s">
        <v>33</v>
      </c>
      <c r="AJ3" s="24" t="s">
        <v>34</v>
      </c>
      <c r="AK3" s="23" t="s">
        <v>35</v>
      </c>
      <c r="AL3" s="23" t="s">
        <v>361</v>
      </c>
      <c r="AM3" s="23" t="s">
        <v>36</v>
      </c>
      <c r="AN3" s="23" t="s">
        <v>37</v>
      </c>
      <c r="AO3" s="23" t="s">
        <v>38</v>
      </c>
      <c r="AP3" s="23" t="s">
        <v>197</v>
      </c>
      <c r="AQ3" s="23" t="s">
        <v>40</v>
      </c>
      <c r="AR3" s="23" t="s">
        <v>41</v>
      </c>
      <c r="AS3" s="23" t="s">
        <v>42</v>
      </c>
      <c r="AT3" s="23" t="s">
        <v>43</v>
      </c>
      <c r="AU3" s="23" t="s">
        <v>44</v>
      </c>
      <c r="AV3" s="23" t="s">
        <v>45</v>
      </c>
      <c r="AW3" s="23" t="s">
        <v>46</v>
      </c>
      <c r="AX3" s="23" t="s">
        <v>47</v>
      </c>
      <c r="AY3" s="23" t="s">
        <v>48</v>
      </c>
      <c r="AZ3" s="23" t="s">
        <v>49</v>
      </c>
      <c r="BA3" s="23" t="s">
        <v>50</v>
      </c>
      <c r="BB3" s="23" t="s">
        <v>229</v>
      </c>
      <c r="BC3" s="24" t="s">
        <v>51</v>
      </c>
      <c r="BD3" s="23" t="s">
        <v>52</v>
      </c>
      <c r="BF3" s="1" t="s">
        <v>84</v>
      </c>
      <c r="BG3" s="12" t="s">
        <v>56</v>
      </c>
      <c r="BH3" s="12" t="s">
        <v>57</v>
      </c>
      <c r="BI3" s="12" t="s">
        <v>65</v>
      </c>
      <c r="BJ3" s="12" t="s">
        <v>58</v>
      </c>
      <c r="BK3" s="12" t="s">
        <v>59</v>
      </c>
      <c r="BL3" s="12" t="s">
        <v>60</v>
      </c>
      <c r="BM3" s="12" t="s">
        <v>61</v>
      </c>
    </row>
    <row r="4" spans="1:65" x14ac:dyDescent="0.3">
      <c r="A4" s="23" t="s">
        <v>1</v>
      </c>
      <c r="B4" s="22">
        <v>0</v>
      </c>
      <c r="C4" s="22">
        <v>3.5991139504588142E-3</v>
      </c>
      <c r="D4" s="22">
        <v>7.3082895476897329E-3</v>
      </c>
      <c r="E4" s="22">
        <v>2.9669144025626894E-2</v>
      </c>
      <c r="F4" s="22">
        <v>7.546000255905792E-3</v>
      </c>
      <c r="G4" s="22">
        <v>8.5489466690926244E-4</v>
      </c>
      <c r="H4" s="22">
        <v>1.6138647526401214E-6</v>
      </c>
      <c r="I4" s="22">
        <v>2.4144204909591137E-3</v>
      </c>
      <c r="J4" s="22">
        <v>76.156368546391818</v>
      </c>
      <c r="K4" s="22">
        <v>4.8905601016514453</v>
      </c>
      <c r="L4" s="22">
        <v>0</v>
      </c>
      <c r="M4" s="22">
        <v>0</v>
      </c>
      <c r="N4" s="22">
        <v>2.2874558913962096E-4</v>
      </c>
      <c r="O4" s="22">
        <v>5.3412143448456793E-4</v>
      </c>
      <c r="P4" s="22">
        <v>1.7607737794856635E-6</v>
      </c>
      <c r="Q4" s="22">
        <v>5.8202439766732806E-3</v>
      </c>
      <c r="R4" s="22">
        <v>2.6450531264384385E-2</v>
      </c>
      <c r="S4" s="22">
        <v>0.2893850157135372</v>
      </c>
      <c r="T4" s="22">
        <v>1.8370510089085898E-8</v>
      </c>
      <c r="U4" s="22">
        <v>4.558315000082868E-5</v>
      </c>
      <c r="V4" s="22">
        <v>5.2880728381403648</v>
      </c>
      <c r="W4" s="22">
        <v>0.98906802245532577</v>
      </c>
      <c r="X4" s="22">
        <v>1.258125608065634E-4</v>
      </c>
      <c r="Y4" s="22">
        <v>7.0365716723493467E-4</v>
      </c>
      <c r="Z4" s="22">
        <v>0.81816734870818686</v>
      </c>
      <c r="AA4" s="22">
        <v>0</v>
      </c>
      <c r="AB4" s="22">
        <v>1.6498685052730052E-3</v>
      </c>
      <c r="AC4" s="22">
        <v>3.6084895637908735E-4</v>
      </c>
      <c r="AD4" s="22">
        <v>2.3171062975005534E-6</v>
      </c>
      <c r="AE4" s="22">
        <v>1.1072370274119636</v>
      </c>
      <c r="AF4" s="22">
        <v>0</v>
      </c>
      <c r="AG4" s="22">
        <v>4.092306523867185</v>
      </c>
      <c r="AH4" s="22">
        <v>0</v>
      </c>
      <c r="AI4" s="22">
        <v>1.6306661121190735E-2</v>
      </c>
      <c r="AJ4" s="22">
        <v>1.5850352182575971</v>
      </c>
      <c r="AK4" s="22">
        <v>9.7413504706662284E-6</v>
      </c>
      <c r="AL4" s="22">
        <v>0.12034407138347697</v>
      </c>
      <c r="AM4" s="22">
        <v>0.2478391272131521</v>
      </c>
      <c r="AN4" s="22">
        <v>7.5044459517673381E-4</v>
      </c>
      <c r="AO4" s="22">
        <v>6.7542690257369954E-7</v>
      </c>
      <c r="AP4" s="22">
        <v>2.7243286690285098E-2</v>
      </c>
      <c r="AQ4" s="22">
        <v>4.8987885191391399E-4</v>
      </c>
      <c r="AR4" s="22">
        <v>1.1954586505734657E-3</v>
      </c>
      <c r="AS4" s="22">
        <v>0.95853336947915657</v>
      </c>
      <c r="AT4" s="22">
        <v>4.2429173369827148E-6</v>
      </c>
      <c r="AU4" s="22">
        <v>2.7726462531219794E-9</v>
      </c>
      <c r="AV4" s="22">
        <v>0.10413947355754034</v>
      </c>
      <c r="AW4" s="22">
        <v>9.009736797700858E-5</v>
      </c>
      <c r="AX4" s="22">
        <v>7.7222501298289581</v>
      </c>
      <c r="AY4" s="22">
        <v>4.4822261663965855E-3</v>
      </c>
      <c r="AZ4" s="22">
        <v>7.4308547679985334E-2</v>
      </c>
      <c r="BA4" s="22">
        <v>9.2856021771892649</v>
      </c>
      <c r="BB4" s="22">
        <v>4.2804628876621134E-2</v>
      </c>
      <c r="BC4" s="22">
        <v>22.178260183513011</v>
      </c>
      <c r="BD4" s="22">
        <v>136.08817205288673</v>
      </c>
      <c r="BF4" s="12" t="s">
        <v>62</v>
      </c>
      <c r="BG4" s="13">
        <f>B4+AJ4+B38+AJ38</f>
        <v>1.8974132695224442</v>
      </c>
      <c r="BH4" s="13">
        <f>SUM(C4,D4,G4,L4:U4,X4:Y4,AB4:AD4,AF4,AI4,AK4,AN4:AO4,AQ4,AT4:AW4,AZ4,AR4)+SUM(C38,D38,G38,L38:U38,X38:Y38,AB38:AD38,AF38,AI38,AK38,AN38:AO38,AQ38,AT38:AW38,AZ38,AR38)</f>
        <v>0.53746432537158995</v>
      </c>
      <c r="BI4" s="13">
        <f>SUM(F4,H4,V4:W4,AA4,AE4,AH4,AM4,AS4,AX4,BB4,AY4)+SUM(F38,H38,V38:W38,AA38,AE38,AH38,AM38,AS38,AX38,BB38,AY38)</f>
        <v>16.713368223967233</v>
      </c>
      <c r="BJ4" s="13">
        <f>SUM(E4,I4,AG4,BA4)+SUM(E38,I38,AG38,BA38)</f>
        <v>13.462081807992503</v>
      </c>
      <c r="BK4" s="13">
        <f>SUM(J4:K4,Z4,AL4,AP4)+SUM(J38:K38,Z38,AL38,AP38)</f>
        <v>82.020157491731041</v>
      </c>
      <c r="BL4" s="13">
        <f>BC4+BC38</f>
        <v>25.90653252840216</v>
      </c>
      <c r="BM4" s="13">
        <f>SUM(BG4:BL4)</f>
        <v>140.53701764698695</v>
      </c>
    </row>
    <row r="5" spans="1:65" x14ac:dyDescent="0.3">
      <c r="A5" s="23" t="s">
        <v>2</v>
      </c>
      <c r="B5" s="22">
        <v>0.96501962628348048</v>
      </c>
      <c r="C5" s="22">
        <v>0</v>
      </c>
      <c r="D5" s="22">
        <v>4.9921259726988486E-2</v>
      </c>
      <c r="E5" s="22">
        <v>1.1858712133621449E-2</v>
      </c>
      <c r="F5" s="22">
        <v>0</v>
      </c>
      <c r="G5" s="22">
        <v>0.38484389219283421</v>
      </c>
      <c r="H5" s="22">
        <v>6.2696163388201588E-7</v>
      </c>
      <c r="I5" s="22">
        <v>9.1346226599545676E-4</v>
      </c>
      <c r="J5" s="22">
        <v>18.468897838903178</v>
      </c>
      <c r="K5" s="22">
        <v>1.3549989096986597</v>
      </c>
      <c r="L5" s="22">
        <v>2.366164061346189</v>
      </c>
      <c r="M5" s="22">
        <v>1.1913870141967409</v>
      </c>
      <c r="N5" s="22">
        <v>0.74658848240316356</v>
      </c>
      <c r="O5" s="22">
        <v>0.21953601679588247</v>
      </c>
      <c r="P5" s="22">
        <v>0.24323058701315928</v>
      </c>
      <c r="Q5" s="22">
        <v>6.7546771428092178E-2</v>
      </c>
      <c r="R5" s="22">
        <v>0.18773637644309318</v>
      </c>
      <c r="S5" s="22">
        <v>7.3451824549882163</v>
      </c>
      <c r="T5" s="22">
        <v>1.5501205271109229</v>
      </c>
      <c r="U5" s="22">
        <v>2.9627455747721778</v>
      </c>
      <c r="V5" s="22">
        <v>6.4227739210415873</v>
      </c>
      <c r="W5" s="22">
        <v>0.74192535992192743</v>
      </c>
      <c r="X5" s="22">
        <v>5.6610139327342877E-3</v>
      </c>
      <c r="Y5" s="22">
        <v>3.040602693137477</v>
      </c>
      <c r="Z5" s="22">
        <v>9.7730354130237992E-2</v>
      </c>
      <c r="AA5" s="22">
        <v>0</v>
      </c>
      <c r="AB5" s="22">
        <v>0.20836601646697375</v>
      </c>
      <c r="AC5" s="22">
        <v>8.4005764410338413E-3</v>
      </c>
      <c r="AD5" s="22">
        <v>1.5195718190445962E-2</v>
      </c>
      <c r="AE5" s="22">
        <v>7.8496746911624857</v>
      </c>
      <c r="AF5" s="22">
        <v>0</v>
      </c>
      <c r="AG5" s="22">
        <v>1.0919645254672554</v>
      </c>
      <c r="AH5" s="22">
        <v>0</v>
      </c>
      <c r="AI5" s="22">
        <v>0.11363767548101922</v>
      </c>
      <c r="AJ5" s="22">
        <v>1.3538143794701043E-3</v>
      </c>
      <c r="AK5" s="22">
        <v>0.16076279295711038</v>
      </c>
      <c r="AL5" s="22">
        <v>0.19925799317172771</v>
      </c>
      <c r="AM5" s="22">
        <v>1.1964999996916645E-2</v>
      </c>
      <c r="AN5" s="22">
        <v>12.475034904001053</v>
      </c>
      <c r="AO5" s="22">
        <v>7.6039966449596513E-2</v>
      </c>
      <c r="AP5" s="22">
        <v>3.5130805894776594E-3</v>
      </c>
      <c r="AQ5" s="22">
        <v>151.86599271835297</v>
      </c>
      <c r="AR5" s="22">
        <v>1.2281076450665858</v>
      </c>
      <c r="AS5" s="22">
        <v>1.2143218809855167</v>
      </c>
      <c r="AT5" s="22">
        <v>0.49407280769466233</v>
      </c>
      <c r="AU5" s="22">
        <v>17.553440041815822</v>
      </c>
      <c r="AV5" s="22">
        <v>3.2522210323059346E-2</v>
      </c>
      <c r="AW5" s="22">
        <v>0.45514756709659854</v>
      </c>
      <c r="AX5" s="22">
        <v>7.0378790437528885E-2</v>
      </c>
      <c r="AY5" s="22">
        <v>3.3958733266475964</v>
      </c>
      <c r="AZ5" s="22">
        <v>0.46807830224389613</v>
      </c>
      <c r="BA5" s="22">
        <v>3.4174534546795701</v>
      </c>
      <c r="BB5" s="22">
        <v>1.4662464744110804E-2</v>
      </c>
      <c r="BC5" s="22">
        <v>51.637828731685332</v>
      </c>
      <c r="BD5" s="22">
        <v>302.48843223335581</v>
      </c>
      <c r="BF5" s="12" t="s">
        <v>63</v>
      </c>
      <c r="BG5" s="13">
        <f>BG10-SUM(BG6:BG9,BG4)</f>
        <v>39.196946570899854</v>
      </c>
      <c r="BH5" s="13">
        <f t="shared" ref="BH5:BM5" si="0">BH10-SUM(BH6:BH9,BH4)</f>
        <v>3971.1220323324314</v>
      </c>
      <c r="BI5" s="13">
        <f t="shared" si="0"/>
        <v>2508.0827231792355</v>
      </c>
      <c r="BJ5" s="13">
        <f t="shared" si="0"/>
        <v>638.91495681406377</v>
      </c>
      <c r="BK5" s="13">
        <f t="shared" si="0"/>
        <v>1704.7835842514578</v>
      </c>
      <c r="BL5" s="13">
        <f t="shared" si="0"/>
        <v>2019.875800600068</v>
      </c>
      <c r="BM5" s="13">
        <f t="shared" si="0"/>
        <v>10881.97604374816</v>
      </c>
    </row>
    <row r="6" spans="1:65" x14ac:dyDescent="0.3">
      <c r="A6" s="23" t="s">
        <v>3</v>
      </c>
      <c r="B6" s="22">
        <v>4.3772312246145575E-3</v>
      </c>
      <c r="C6" s="22">
        <v>0.19395412667912509</v>
      </c>
      <c r="D6" s="22">
        <v>0</v>
      </c>
      <c r="E6" s="22">
        <v>1.7212431785128957E-4</v>
      </c>
      <c r="F6" s="22">
        <v>0</v>
      </c>
      <c r="G6" s="22">
        <v>4.9064807732858524</v>
      </c>
      <c r="H6" s="22">
        <v>8.9114458157368935E-7</v>
      </c>
      <c r="I6" s="22">
        <v>1.0522569903258362E-3</v>
      </c>
      <c r="J6" s="22">
        <v>1.3021874991478493</v>
      </c>
      <c r="K6" s="22">
        <v>3.1371093487487567E-2</v>
      </c>
      <c r="L6" s="22">
        <v>2.0789246271600897E-3</v>
      </c>
      <c r="M6" s="22">
        <v>9.547819623722309E-3</v>
      </c>
      <c r="N6" s="22">
        <v>9.4962276408991311E-2</v>
      </c>
      <c r="O6" s="22">
        <v>1.5387232728313343</v>
      </c>
      <c r="P6" s="22">
        <v>1.5486246336573499</v>
      </c>
      <c r="Q6" s="22">
        <v>3.7779581642975499E-2</v>
      </c>
      <c r="R6" s="22">
        <v>11.697886310747318</v>
      </c>
      <c r="S6" s="22">
        <v>25.703240463039961</v>
      </c>
      <c r="T6" s="22">
        <v>0.28288111072898181</v>
      </c>
      <c r="U6" s="22">
        <v>0.83464135594052991</v>
      </c>
      <c r="V6" s="22">
        <v>2.5937781466337011</v>
      </c>
      <c r="W6" s="22">
        <v>3.7337787555454388E-3</v>
      </c>
      <c r="X6" s="22">
        <v>2.8462484913985613E-2</v>
      </c>
      <c r="Y6" s="22">
        <v>0.26606087724121763</v>
      </c>
      <c r="Z6" s="22">
        <v>0.87879842851802104</v>
      </c>
      <c r="AA6" s="22">
        <v>0</v>
      </c>
      <c r="AB6" s="22">
        <v>2.311570161589149E-2</v>
      </c>
      <c r="AC6" s="22">
        <v>1.5753911610530521E-2</v>
      </c>
      <c r="AD6" s="22">
        <v>1.9032368137437856</v>
      </c>
      <c r="AE6" s="22">
        <v>1.9514132303403976E-2</v>
      </c>
      <c r="AF6" s="22">
        <v>2.081791210252168E-2</v>
      </c>
      <c r="AG6" s="22">
        <v>2.8794139741992422E-2</v>
      </c>
      <c r="AH6" s="22">
        <v>0</v>
      </c>
      <c r="AI6" s="22">
        <v>2.2701076610443942</v>
      </c>
      <c r="AJ6" s="22">
        <v>3.1674749546724727E-6</v>
      </c>
      <c r="AK6" s="22">
        <v>4.4971552628439578E-4</v>
      </c>
      <c r="AL6" s="22">
        <v>2.6809396147720019E-2</v>
      </c>
      <c r="AM6" s="22">
        <v>2.9669864031656439E-2</v>
      </c>
      <c r="AN6" s="22">
        <v>0.51478856229339398</v>
      </c>
      <c r="AO6" s="22">
        <v>1.1246354501151266</v>
      </c>
      <c r="AP6" s="22">
        <v>1.2403840403387163E-4</v>
      </c>
      <c r="AQ6" s="22">
        <v>3.7509866723577585</v>
      </c>
      <c r="AR6" s="22">
        <v>0.18976626603108784</v>
      </c>
      <c r="AS6" s="22">
        <v>0.11711639828433504</v>
      </c>
      <c r="AT6" s="22">
        <v>1.4104971374232913E-2</v>
      </c>
      <c r="AU6" s="22">
        <v>0.14118026932269148</v>
      </c>
      <c r="AV6" s="22">
        <v>0.57946309454895883</v>
      </c>
      <c r="AW6" s="22">
        <v>9.151149236205236E-2</v>
      </c>
      <c r="AX6" s="22">
        <v>12.887696116600456</v>
      </c>
      <c r="AY6" s="22">
        <v>27.114160627483127</v>
      </c>
      <c r="AZ6" s="22">
        <v>46.721525029272073</v>
      </c>
      <c r="BA6" s="22">
        <v>1.5626711276152847</v>
      </c>
      <c r="BB6" s="22">
        <v>0.12742122982193405</v>
      </c>
      <c r="BC6" s="22">
        <v>29.109005998810233</v>
      </c>
      <c r="BD6" s="22">
        <v>180.34522522162843</v>
      </c>
      <c r="BF6" s="12" t="s">
        <v>65</v>
      </c>
      <c r="BG6" s="13">
        <f>B8+AJ8+B10+AJ10+B24+AJ24+B25+AJ25+B29+AJ29+B33+AJ33+B36+AJ36+B41+AJ41+B47+AJ47+B52+AJ52+B53+AJ53+B56+AJ56</f>
        <v>2.8544112732081044</v>
      </c>
      <c r="BH6" s="13">
        <f>SUM(C8,D8,G8,L8:U8,X8:Y8,AB8:AD8,AF8,AI8,AK8,AN8:AO8,AQ8,AT8:AW8,AZ8,AR8)+SUM(C10,D10,G10,L10:U10,X10:Y10,AB10:AD10,AF10,AI10,AK10,AN10:AO10,AQ10,AT10:AW10,AZ10,AR10)+SUM(C24,D24,G24,L24:U24,X24:Y24,AB24:AD24,AF24,AI24,AK24,AN24:AO24,AQ24,AT24:AW24,AZ24,AR24)+SUM(C25,D25,G25,L25:U25,X25:Y25,AB25:AD25,AF25,AI25,AK25,AN25:AO25,AQ25,AT25:AW25,AZ25,AR25)+SUM(C29,D29,G29,L29:U29,X29:Y29,AB29:AD29,AF29,AI29,AK29,AN29:AO29,AQ29,AT29:AW29,AZ29,AR29)+SUM(C33,D33,G33,L33:U33,X33:Y33,AB33:AD33,AF33,AI33,AK33,AN33:AO33,AQ33,AT33:AW33,AZ33,AR33)+SUM(C36,D36,G36,L36:U36,X36:Y36,AB36:AD36,AF36,AI36,AK36,AN36:AO36,AQ36,AT36:AW36,AZ36,AR36)+SUM(C41,D41,G41,L41:U41,X41:Y41,AB41:AD41,AF41,AI41,AK41,AN41:AO41,AQ41,AT41:AW41,AZ41,AR41)+SUM(C47,D47,G47,L47:U47,X47:Y47,AB47:AD47,AF47,AI47,AK47,AN47:AO47,AQ47,AT47:AW47,AZ47,AR47)+SUM(C52,D52,G52,L52:U52,X52:Y52,AB52:AD52,AF52,AI52,AK52,AN52:AO52,AQ52,AT52:AW52,AZ52,AR52)+SUM(C53,D53,G53,L53:U53,X53:Y53,AB53:AD53,AF53,AI53,AK53,AN53:AO53,AQ53,AT53:AW53,AZ53,AR53)+SUM(C56,D56,G56,L56:U56,X56:Y56,AB56:AD56,AF56,AI56,AK56,AN56:AO56,AQ56,AT56:AW56,AZ56,AR56)</f>
        <v>77.468982958261478</v>
      </c>
      <c r="BI6" s="13">
        <f>SUM(F8,H8,V8:W8,AA8,AE8,AH8,AM8,AS8,AX8,BB8,AY8)+SUM(F10,H10,V10:W10,AA10,AE10,AH10,AM10,AS10,AX10,BB10,AY10)+SUM(F24,H24,V24:W24,AA24,AE24,AH24,AM24,AS24,AX24,BB24,AY24)+SUM(F25,H25,V25:W25,AA25,AE25,AH25,AM25,AS25,AX25,BB25,AY25)+SUM(F29,H29,V29:W29,AA29,AE29,AH29,AM29,AS29,AX29,BB29,AY29)+SUM(F33,H33,V33:W33,AA33,AE33,AH33,AM33,AS33,AX33,BB33,AY33)+SUM(F36,H36,V36:W36,AA36,AE36,AH36,AM36,AS36,AX36,BB36,AY36)+SUM(F41,H41,V41:W41,AA41,AE41,AH41,AM41,AS41,AX41,BB41,AY41)+SUM(F47,H47,V47:W47,AA47,AE47,AH47,AM47,AS47,AX47,BB47,AY47)+SUM(F52,H52,V52:W52,AA52,AE52,AH52,AM52,AS52,AX52,BB52,AY52)+SUM(F53,H53,V53:W53,AA53,AE53,AH53,AM53,AS53,AX53,BB53,AY53)+SUM(F56,H56,V56:W56,AA56,AE56,AH56,AM56,AS56,AX56,BB56,AY56)</f>
        <v>302.82545361391516</v>
      </c>
      <c r="BJ6" s="13">
        <f>SUM(E8,I8,AG8,BA8)+SUM(E10,I10,AG10,BA10)+SUM(E24,I24,AG24,BA24)+SUM(E25,I25,AG25,BA25)+SUM(E29,I29,AG29,BA29)+SUM(E33,I33,AG33,BA33)+SUM(E36,I36,AG36,BA36)+SUM(E41,I41,AG41,BA41)+SUM(E47,I47,AG47,BA47)+SUM(E52,I52,AG52,BA52)+SUM(E53,I53,AG53,BA53)+SUM(E56,I56,AG56,BA56)</f>
        <v>676.46288394418377</v>
      </c>
      <c r="BK6" s="13">
        <f>SUM(J8:K8,Z8,AL8,AP8)+SUM(J10:K10,Z10,AL10,AP10)+SUM(J24:K24,Z24,AL24,AP24)+SUM(J25:K25,Z25,AL25,AP25)+SUM(J29:K29,Z29,AL29,AP29)+SUM(J33:K33,Z33,AL33,AP33)+SUM(J36:K36,Z36,AL36,AP36)+SUM(J41:K41,Z41,AL41,AP41)+SUM(J47:K47,Z47,AL47,AP47)+SUM(J52:K52,Z52,AL52,AP52)+SUM(J53:K53,Z53,AL53,AP53)+SUM(J56:K56,Z56,AL56,AP56)</f>
        <v>1072.4155898632187</v>
      </c>
      <c r="BL6" s="13">
        <f>BC8+BC10+BC24+BC25+BC29+BC33+BC36+BC41+BC47+BC52+BC53+BC56</f>
        <v>104.8137061219808</v>
      </c>
      <c r="BM6" s="13">
        <f>SUM(BG6:BL6)</f>
        <v>2236.841027774768</v>
      </c>
    </row>
    <row r="7" spans="1:65" x14ac:dyDescent="0.3">
      <c r="A7" s="23" t="s">
        <v>4</v>
      </c>
      <c r="B7" s="22">
        <v>2.6237556842063335E-7</v>
      </c>
      <c r="C7" s="22">
        <v>1.3402847244429213E-8</v>
      </c>
      <c r="D7" s="22">
        <v>1.2798392268588791E-8</v>
      </c>
      <c r="E7" s="22">
        <v>0</v>
      </c>
      <c r="F7" s="22">
        <v>0</v>
      </c>
      <c r="G7" s="22">
        <v>0</v>
      </c>
      <c r="H7" s="22">
        <v>0</v>
      </c>
      <c r="I7" s="22">
        <v>1.3406975726302584E-6</v>
      </c>
      <c r="J7" s="22">
        <v>4.1295492261024594E-2</v>
      </c>
      <c r="K7" s="22">
        <v>1.1550420014919417E-6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1.6439968217173072E-6</v>
      </c>
      <c r="S7" s="22">
        <v>7.4045859153489633E-3</v>
      </c>
      <c r="T7" s="22">
        <v>0</v>
      </c>
      <c r="U7" s="22">
        <v>0</v>
      </c>
      <c r="V7" s="22">
        <v>3.8637528745838278E-4</v>
      </c>
      <c r="W7" s="22">
        <v>0</v>
      </c>
      <c r="X7" s="22">
        <v>0</v>
      </c>
      <c r="Y7" s="22">
        <v>1.3547771169041015E-8</v>
      </c>
      <c r="Z7" s="22">
        <v>4.5492774416267269E-6</v>
      </c>
      <c r="AA7" s="22">
        <v>0</v>
      </c>
      <c r="AB7" s="22">
        <v>0</v>
      </c>
      <c r="AC7" s="22">
        <v>0</v>
      </c>
      <c r="AD7" s="22">
        <v>0</v>
      </c>
      <c r="AE7" s="22">
        <v>3.3903137359509659E-7</v>
      </c>
      <c r="AF7" s="22">
        <v>0</v>
      </c>
      <c r="AG7" s="22">
        <v>2.3231123115368894E-2</v>
      </c>
      <c r="AH7" s="22">
        <v>0</v>
      </c>
      <c r="AI7" s="22">
        <v>2.2986190557072588E-8</v>
      </c>
      <c r="AJ7" s="22">
        <v>3.5601772556358401E-8</v>
      </c>
      <c r="AK7" s="22">
        <v>0</v>
      </c>
      <c r="AL7" s="22">
        <v>1.5376182222376039E-7</v>
      </c>
      <c r="AM7" s="22">
        <v>0</v>
      </c>
      <c r="AN7" s="22">
        <v>0</v>
      </c>
      <c r="AO7" s="22">
        <v>0</v>
      </c>
      <c r="AP7" s="22">
        <v>3.9477323903511188E-7</v>
      </c>
      <c r="AQ7" s="22">
        <v>0</v>
      </c>
      <c r="AR7" s="22">
        <v>0</v>
      </c>
      <c r="AS7" s="22">
        <v>3.0715817600714859E-7</v>
      </c>
      <c r="AT7" s="22">
        <v>1.0288386112063781E-8</v>
      </c>
      <c r="AU7" s="22">
        <v>0</v>
      </c>
      <c r="AV7" s="22">
        <v>5.1750422478434484E-3</v>
      </c>
      <c r="AW7" s="22">
        <v>3.1685810310755671E-8</v>
      </c>
      <c r="AX7" s="22">
        <v>0</v>
      </c>
      <c r="AY7" s="22">
        <v>0</v>
      </c>
      <c r="AZ7" s="22">
        <v>3.5762532437262942E-6</v>
      </c>
      <c r="BA7" s="22">
        <v>2.1978057635232962E-2</v>
      </c>
      <c r="BB7" s="22">
        <v>0</v>
      </c>
      <c r="BC7" s="22">
        <v>0.40257484309432179</v>
      </c>
      <c r="BD7" s="22">
        <v>0.50205938223502966</v>
      </c>
      <c r="BF7" s="12" t="s">
        <v>64</v>
      </c>
      <c r="BG7" s="13">
        <f>B7+AJ7+B11+AJ11+B35+AJ35+B55+AJ55</f>
        <v>2.7215574529163908</v>
      </c>
      <c r="BH7" s="13">
        <f>SUM(C7,D7,G7,L7:U7,X7:Y7,AB7:AD7,AF7,AI7,AK7,AN7:AO7,AQ7,AT7:AW7,AZ7,AR7)+SUM(C11,D11,G11,L11:U11,X11:Y11,AB11:AD11,AF11,AI11,AK11,AN11:AO11,AQ11,AT11:AW11,AZ11,AR11)+SUM(C35,D35,G35,L35:U35,X35:Y35,AB35:AD35,AF35,AI35,AK35,AN35:AO35,AQ35,AT35:AW35,AZ35,AR35)+SUM(C55,D55,G55,L55:U55,X55:Y55,AB55:AD55,AF55,AI55,AK55,AN55:AO55,AQ55,AT55:AW55,AZ55,AR55)</f>
        <v>24.69587658704009</v>
      </c>
      <c r="BI7" s="13">
        <f>SUM(F7,H7,V7:W7,AA7,AE7,AH7,AM7,AS7,AX7,BB7,AY7)+SUM(F11,H11,V11:W11,AA11,AE11,AH11,AM11,AS11,AX11,BB11,AY11)+SUM(F35,H35,V35:W35,AA35,AE35,AH35,AM35,AS35,AX35,BB35,AY35)+SUM(F55,H55,V55:W55,AA55,AE55,AH55,AM55,AS55,AX55,BB55,AY55)</f>
        <v>1172.7764245112985</v>
      </c>
      <c r="BJ7" s="13">
        <f>SUM(E7,I7,AG7,BA7)+SUM(E11,I11,AG11,BA11)+SUM(E35,I35,AG35,BA35)+SUM(E55,I55,AG55,BA55)</f>
        <v>279.91920771550059</v>
      </c>
      <c r="BK7" s="13">
        <f>SUM(J7:K7,Z7,AL7,AP7)+SUM(J11:K11,Z11,AL11,AP11)+SUM(J35:K35,Z35,AL35,AP35)+SUM(J55:K55,Z55,AL55,AP55)</f>
        <v>211.0577064770695</v>
      </c>
      <c r="BL7" s="13">
        <f>BC7+BC11+BC35+BC55</f>
        <v>195.4894299202081</v>
      </c>
      <c r="BM7" s="13">
        <f>SUM(BG7:BL7)</f>
        <v>1886.6602026640332</v>
      </c>
    </row>
    <row r="8" spans="1:65" x14ac:dyDescent="0.3">
      <c r="A8" s="23" t="s">
        <v>5</v>
      </c>
      <c r="B8" s="22">
        <v>0</v>
      </c>
      <c r="C8" s="22">
        <v>0</v>
      </c>
      <c r="D8" s="22">
        <v>0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F8" s="12" t="s">
        <v>59</v>
      </c>
      <c r="BG8" s="13">
        <f>B12+AJ12+B13+AJ13+B28+AJ28+B40+AJ40+B44+AJ44</f>
        <v>951.21524440425037</v>
      </c>
      <c r="BH8" s="13">
        <f>SUM(C12,D12,G12,L12:U12,X12:Y12,AB12:AD12,AF12,AI12,AK12,AN12:AO12,AQ12,AT12:AW12,AZ12,AR12)+SUM(C13,D13,G13,L13:U13,X13:Y13,AB13:AD13,AF13,AI13,AK13,AN13:AO13,AQ13,AT13:AW13,AZ13,AR13)+SUM(C28,D28,G28,L28:U28,X28:Y28,AB28:AD28,AF28,AI28,AK28,AN28:AO28,AQ28,AT28:AW28,AZ28,AR28)+SUM(C40,D40,G40,L40:U40,X40:Y40,AB40:AD40,AF40,AI40,AK40,AN40:AO40,AQ40,AT40:AW40,AZ40,AR40)+SUM(C44,D44,G44,L44:U44,X44:Y44,AB44:AD44,AF44,AI44,AK44,AN44:AO44,AQ44,AT44:AW44,AZ44,AR44)</f>
        <v>1806.6042184822784</v>
      </c>
      <c r="BI8" s="13">
        <f>SUM(F12,H12,V12:W12,AA12,AE12,AH12,AM12,AS12,AX12,BB12,AY12)+SUM(F13,H13,V13:W13,AA13,AE13,AH13,AM13,AS13,AX13,BB13,AY13)+SUM(F28,H28,V28:W28,AA28,AE28,AH28,AM28,AS28,AX28,BB28,AY28)+SUM(F40,H40,V40:W40,AA40,AE40,AH40,AM40,AS40,AX40,BB40,AY40)+SUM(F44,H44,V44:W44,AA44,AE44,AH44,AM44,AS44,AX44,BB44,AY44)</f>
        <v>87865.869298301259</v>
      </c>
      <c r="BJ8" s="13">
        <f>SUM(E12,I12,AG12,BA12)+SUM(E13,I13,AG13,BA13)+SUM(E28,I28,AG28,BA28)+SUM(E40,I40,AG40,BA40)+SUM(E44,I44,AG44,BA44)</f>
        <v>6830.4294505337502</v>
      </c>
      <c r="BK8" s="13">
        <f>SUM(J12:K12,Z12,AL12,AP12)+SUM(J13:K13,Z13,AL13,AP13)+SUM(J28:K28,Z28,AL28,AP28)+SUM(J40:K40,Z40,AL40,AP40)+SUM(J44:K44,Z44,AL44,AP44)</f>
        <v>15613.137166268405</v>
      </c>
      <c r="BL8" s="13">
        <f>BC12+BC13+BC28+BC40+BC44</f>
        <v>8768.8597011479069</v>
      </c>
      <c r="BM8" s="13">
        <f>SUM(BG8:BL8)</f>
        <v>121836.11507913785</v>
      </c>
    </row>
    <row r="9" spans="1:65" x14ac:dyDescent="0.3">
      <c r="A9" s="23" t="s">
        <v>6</v>
      </c>
      <c r="B9" s="22">
        <v>3.932072986387167E-6</v>
      </c>
      <c r="C9" s="22">
        <v>5.124306908891472E-3</v>
      </c>
      <c r="D9" s="22">
        <v>1.9731690578967788E-3</v>
      </c>
      <c r="E9" s="22">
        <v>1.5894073354368455E-4</v>
      </c>
      <c r="F9" s="22">
        <v>0</v>
      </c>
      <c r="G9" s="22">
        <v>0</v>
      </c>
      <c r="H9" s="22">
        <v>0</v>
      </c>
      <c r="I9" s="22">
        <v>2.0092269794734879E-5</v>
      </c>
      <c r="J9" s="22">
        <v>9.9292331902452423E-3</v>
      </c>
      <c r="K9" s="22">
        <v>1.7309955646967423E-5</v>
      </c>
      <c r="L9" s="22">
        <v>0</v>
      </c>
      <c r="M9" s="22">
        <v>0.25097125868070075</v>
      </c>
      <c r="N9" s="22">
        <v>1.3144253437203735E-8</v>
      </c>
      <c r="O9" s="22">
        <v>0</v>
      </c>
      <c r="P9" s="22">
        <v>0</v>
      </c>
      <c r="Q9" s="22">
        <v>4.344846451410594E-4</v>
      </c>
      <c r="R9" s="22">
        <v>9.9998111103129445E-4</v>
      </c>
      <c r="S9" s="22">
        <v>0.20617517117248954</v>
      </c>
      <c r="T9" s="22">
        <v>29.951362301775557</v>
      </c>
      <c r="U9" s="22">
        <v>3.7211809522948146E-9</v>
      </c>
      <c r="V9" s="22">
        <v>0.14621308655608262</v>
      </c>
      <c r="W9" s="22">
        <v>2.9501821888243306E-2</v>
      </c>
      <c r="X9" s="22">
        <v>0</v>
      </c>
      <c r="Y9" s="22">
        <v>1.8200625640682224E-3</v>
      </c>
      <c r="Z9" s="22">
        <v>6.8177426135665472E-5</v>
      </c>
      <c r="AA9" s="22">
        <v>0</v>
      </c>
      <c r="AB9" s="22">
        <v>0</v>
      </c>
      <c r="AC9" s="22">
        <v>0</v>
      </c>
      <c r="AD9" s="22">
        <v>0</v>
      </c>
      <c r="AE9" s="22">
        <v>5.0808698145012926E-6</v>
      </c>
      <c r="AF9" s="22">
        <v>0</v>
      </c>
      <c r="AG9" s="22">
        <v>3.3394533972364369E-3</v>
      </c>
      <c r="AH9" s="22">
        <v>0</v>
      </c>
      <c r="AI9" s="22">
        <v>3.4901773176319703E-7</v>
      </c>
      <c r="AJ9" s="22">
        <v>5.3354345825344025E-7</v>
      </c>
      <c r="AK9" s="22">
        <v>0</v>
      </c>
      <c r="AL9" s="22">
        <v>2.3043407247980944E-6</v>
      </c>
      <c r="AM9" s="22">
        <v>0</v>
      </c>
      <c r="AN9" s="22">
        <v>1.4316668320450974E-7</v>
      </c>
      <c r="AO9" s="22">
        <v>4.2279239649048595E-9</v>
      </c>
      <c r="AP9" s="22">
        <v>5.9162413570075964E-6</v>
      </c>
      <c r="AQ9" s="22">
        <v>6.8738932659465162</v>
      </c>
      <c r="AR9" s="22">
        <v>0</v>
      </c>
      <c r="AS9" s="22">
        <v>7.3041162837783075E-3</v>
      </c>
      <c r="AT9" s="22">
        <v>1.5418617422454152E-7</v>
      </c>
      <c r="AU9" s="22">
        <v>1.6194510730383312E-8</v>
      </c>
      <c r="AV9" s="22">
        <v>5.0083542162638516E-5</v>
      </c>
      <c r="AW9" s="22">
        <v>5.5805260780641781E-3</v>
      </c>
      <c r="AX9" s="22">
        <v>1.3343453828702102E-2</v>
      </c>
      <c r="AY9" s="22">
        <v>8.8515833085088054E-7</v>
      </c>
      <c r="AZ9" s="22">
        <v>2.091602863801794E-4</v>
      </c>
      <c r="BA9" s="22">
        <v>0.32937435825888117</v>
      </c>
      <c r="BB9" s="22">
        <v>0</v>
      </c>
      <c r="BC9" s="22">
        <v>0.51522173750574152</v>
      </c>
      <c r="BD9" s="22">
        <v>38.35310488894806</v>
      </c>
      <c r="BF9" s="12" t="s">
        <v>60</v>
      </c>
      <c r="BG9" s="13">
        <f>B57+AJ57</f>
        <v>2.1846291894375662</v>
      </c>
      <c r="BH9" s="13">
        <f>SUM(C57,D57,G57,L57:U57,X57:Y57,AB57:AD57,AF57,AI57,AK57,AN57:AO57,AQ57,AT57:AW57,AZ57,AR57)</f>
        <v>31.777173414317645</v>
      </c>
      <c r="BI9" s="13">
        <f>SUM(F57,H57,V57:W57,AA57,AE57,AH57,AM57,AS57,AX57,BB57,AY57)</f>
        <v>888.48351635229392</v>
      </c>
      <c r="BJ9" s="13">
        <f>SUM(E57,I57,AG57,BA57)</f>
        <v>2.8404905557870714</v>
      </c>
      <c r="BK9" s="13">
        <f>SUM(J57:K57,Z57,AL57,AP57)</f>
        <v>79.997463243948886</v>
      </c>
      <c r="BL9" s="13">
        <f>BC57</f>
        <v>0</v>
      </c>
      <c r="BM9" s="13">
        <f>SUM(BG9:BL9)</f>
        <v>1005.2832727557851</v>
      </c>
    </row>
    <row r="10" spans="1:65" x14ac:dyDescent="0.3">
      <c r="A10" s="23" t="s">
        <v>7</v>
      </c>
      <c r="B10" s="22">
        <v>0</v>
      </c>
      <c r="C10" s="22">
        <v>0</v>
      </c>
      <c r="D10" s="22">
        <v>0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F10" s="12" t="s">
        <v>61</v>
      </c>
      <c r="BG10" s="13">
        <f>B58+AJ58</f>
        <v>1000.0702021602348</v>
      </c>
      <c r="BH10" s="13">
        <f>SUM(C58,D58,G58,L58:U58,X58:Y58,AB58:AD58,AF58,AI58,AK58,AN58:AO58,AQ58,AT58:AW58,AZ58,AR58)</f>
        <v>5912.2057480997009</v>
      </c>
      <c r="BI10" s="13">
        <f>SUM(F58,H58,V58:W58,AA58,AE58,AH58,AM58,AS58,AX58,BB58,AY58)</f>
        <v>92754.750784181975</v>
      </c>
      <c r="BJ10" s="13">
        <f>SUM(E58,I58,AG58,BA58)</f>
        <v>8442.0290713712784</v>
      </c>
      <c r="BK10" s="13">
        <f>SUM(J58:K58,Z58,AL58,AP58)</f>
        <v>18763.411667595828</v>
      </c>
      <c r="BL10" s="13">
        <f>BC58</f>
        <v>11114.945170318566</v>
      </c>
      <c r="BM10" s="13">
        <f>SUM(BG10:BL10)</f>
        <v>137987.41264372758</v>
      </c>
    </row>
    <row r="11" spans="1:65" x14ac:dyDescent="0.3">
      <c r="A11" s="25" t="s">
        <v>8</v>
      </c>
      <c r="B11" s="22">
        <v>0.23579737121621572</v>
      </c>
      <c r="C11" s="22">
        <v>0.56809534721334409</v>
      </c>
      <c r="D11" s="22">
        <v>6.1074113411440922E-3</v>
      </c>
      <c r="E11" s="22">
        <v>1.297926802779798E-4</v>
      </c>
      <c r="F11" s="22">
        <v>0</v>
      </c>
      <c r="G11" s="22">
        <v>0</v>
      </c>
      <c r="H11" s="22">
        <v>0</v>
      </c>
      <c r="I11" s="22">
        <v>0</v>
      </c>
      <c r="J11" s="22">
        <v>8.4256301979987374</v>
      </c>
      <c r="K11" s="22">
        <v>10.600882761124339</v>
      </c>
      <c r="L11" s="22">
        <v>0</v>
      </c>
      <c r="M11" s="22">
        <v>0</v>
      </c>
      <c r="N11" s="22">
        <v>4.7968665973637256E-3</v>
      </c>
      <c r="O11" s="22">
        <v>0</v>
      </c>
      <c r="P11" s="22">
        <v>0.17215905823480082</v>
      </c>
      <c r="Q11" s="22">
        <v>9.2118549883290352E-2</v>
      </c>
      <c r="R11" s="22">
        <v>6.4473888686372577E-2</v>
      </c>
      <c r="S11" s="22">
        <v>3.3888191277403776</v>
      </c>
      <c r="T11" s="22">
        <v>4.5294573483784451E-5</v>
      </c>
      <c r="U11" s="22">
        <v>5.5288552405484024E-3</v>
      </c>
      <c r="V11" s="22">
        <v>3.1291995632481124</v>
      </c>
      <c r="W11" s="22">
        <v>2.845797477609679</v>
      </c>
      <c r="X11" s="22">
        <v>1.4107145349535007E-2</v>
      </c>
      <c r="Y11" s="22">
        <v>0.24525982129349364</v>
      </c>
      <c r="Z11" s="22">
        <v>0.74883427781812939</v>
      </c>
      <c r="AA11" s="22">
        <v>0</v>
      </c>
      <c r="AB11" s="22">
        <v>0</v>
      </c>
      <c r="AC11" s="22">
        <v>4.3492267220099769E-4</v>
      </c>
      <c r="AD11" s="22">
        <v>0</v>
      </c>
      <c r="AE11" s="22">
        <v>8.2997128250850871E-2</v>
      </c>
      <c r="AF11" s="22">
        <v>0</v>
      </c>
      <c r="AG11" s="22">
        <v>0.21824804219076316</v>
      </c>
      <c r="AH11" s="22">
        <v>0</v>
      </c>
      <c r="AI11" s="22">
        <v>7.9417376708146706E-2</v>
      </c>
      <c r="AJ11" s="22">
        <v>2.2542939667204949E-2</v>
      </c>
      <c r="AK11" s="22">
        <v>3.5586656443877397E-3</v>
      </c>
      <c r="AL11" s="22">
        <v>0.16510842627337172</v>
      </c>
      <c r="AM11" s="22">
        <v>36.855611762505802</v>
      </c>
      <c r="AN11" s="22">
        <v>2.6090561977513835E-2</v>
      </c>
      <c r="AO11" s="22">
        <v>5.9429064304459102E-3</v>
      </c>
      <c r="AP11" s="22">
        <v>9.5097971757713673E-2</v>
      </c>
      <c r="AQ11" s="22">
        <v>0.3265315286433183</v>
      </c>
      <c r="AR11" s="22">
        <v>7.1817173036040378E-5</v>
      </c>
      <c r="AS11" s="22">
        <v>3.4908510190573012</v>
      </c>
      <c r="AT11" s="22">
        <v>0</v>
      </c>
      <c r="AU11" s="22">
        <v>0</v>
      </c>
      <c r="AV11" s="22">
        <v>2.4963481530128569E-2</v>
      </c>
      <c r="AW11" s="22">
        <v>0.32999826410601063</v>
      </c>
      <c r="AX11" s="22">
        <v>0.17194388431078822</v>
      </c>
      <c r="AY11" s="22">
        <v>2.2989382670854654</v>
      </c>
      <c r="AZ11" s="22">
        <v>2.8460970011521067</v>
      </c>
      <c r="BA11" s="22">
        <v>119.77421300938552</v>
      </c>
      <c r="BB11" s="22">
        <v>0</v>
      </c>
      <c r="BC11" s="22">
        <v>27.697546478608768</v>
      </c>
      <c r="BD11" s="22">
        <v>225.06398826298008</v>
      </c>
    </row>
    <row r="12" spans="1:65" x14ac:dyDescent="0.3">
      <c r="A12" s="26" t="s">
        <v>9</v>
      </c>
      <c r="B12" s="22">
        <v>894.42140693300723</v>
      </c>
      <c r="C12" s="22">
        <v>9.6030047493616717</v>
      </c>
      <c r="D12" s="22">
        <v>26.84029814895932</v>
      </c>
      <c r="E12" s="22">
        <v>1.9172802194074254</v>
      </c>
      <c r="F12" s="22">
        <v>4.0093467250248351E-2</v>
      </c>
      <c r="G12" s="22">
        <v>4.0683891792279523</v>
      </c>
      <c r="H12" s="22">
        <v>3.306278868736253</v>
      </c>
      <c r="I12" s="22">
        <v>3.9463826177030965</v>
      </c>
      <c r="J12" s="22">
        <v>0</v>
      </c>
      <c r="K12" s="22">
        <v>1615.787196135801</v>
      </c>
      <c r="L12" s="22">
        <v>5.4820136210549988</v>
      </c>
      <c r="M12" s="22">
        <v>10.190401935697979</v>
      </c>
      <c r="N12" s="22">
        <v>2.4273090519363869</v>
      </c>
      <c r="O12" s="22">
        <v>5.9645653571967676</v>
      </c>
      <c r="P12" s="22">
        <v>13.432428168303842</v>
      </c>
      <c r="Q12" s="22">
        <v>1.3795944978233172</v>
      </c>
      <c r="R12" s="22">
        <v>16.789911028166131</v>
      </c>
      <c r="S12" s="22">
        <v>115.19105076885944</v>
      </c>
      <c r="T12" s="22">
        <v>248.79135915161882</v>
      </c>
      <c r="U12" s="22">
        <v>11.24202018972708</v>
      </c>
      <c r="V12" s="22">
        <v>65749.283858622948</v>
      </c>
      <c r="W12" s="22">
        <v>96.047915135345647</v>
      </c>
      <c r="X12" s="22">
        <v>1.2023849974103538</v>
      </c>
      <c r="Y12" s="22">
        <v>22.530652232043746</v>
      </c>
      <c r="Z12" s="22">
        <v>3799.7961176489966</v>
      </c>
      <c r="AA12" s="22">
        <v>1.6457371856894519E-2</v>
      </c>
      <c r="AB12" s="22">
        <v>2.8069213444057075</v>
      </c>
      <c r="AC12" s="22">
        <v>8.4430330005890344</v>
      </c>
      <c r="AD12" s="22">
        <v>9.9916377886915736E-2</v>
      </c>
      <c r="AE12" s="22">
        <v>173.771052274797</v>
      </c>
      <c r="AF12" s="22">
        <v>30.901501992113001</v>
      </c>
      <c r="AG12" s="22">
        <v>269.24182269569673</v>
      </c>
      <c r="AH12" s="22">
        <v>254.040196432237</v>
      </c>
      <c r="AI12" s="22">
        <v>111.66495114965564</v>
      </c>
      <c r="AJ12" s="22">
        <v>8.1135448664234477</v>
      </c>
      <c r="AK12" s="22">
        <v>0.11463368897984694</v>
      </c>
      <c r="AL12" s="22">
        <v>893.28915365658497</v>
      </c>
      <c r="AM12" s="22">
        <v>2463.0327256388496</v>
      </c>
      <c r="AN12" s="22">
        <v>19.772207680290482</v>
      </c>
      <c r="AO12" s="22">
        <v>1.6590600082043601</v>
      </c>
      <c r="AP12" s="22">
        <v>164.52233704755679</v>
      </c>
      <c r="AQ12" s="22">
        <v>77.219618879851694</v>
      </c>
      <c r="AR12" s="22">
        <v>82.035858499355555</v>
      </c>
      <c r="AS12" s="22">
        <v>259.35116573329879</v>
      </c>
      <c r="AT12" s="22">
        <v>0.73013314194709078</v>
      </c>
      <c r="AU12" s="22">
        <v>0.85439425874818353</v>
      </c>
      <c r="AV12" s="22">
        <v>39.003766773766579</v>
      </c>
      <c r="AW12" s="22">
        <v>2.4709110722152001</v>
      </c>
      <c r="AX12" s="22">
        <v>755.28501936547218</v>
      </c>
      <c r="AY12" s="22">
        <v>390.25719928284758</v>
      </c>
      <c r="AZ12" s="22">
        <v>493.33146396835201</v>
      </c>
      <c r="BA12" s="22">
        <v>4971.6719245187696</v>
      </c>
      <c r="BB12" s="22">
        <v>5870.0192920019417</v>
      </c>
      <c r="BC12" s="22">
        <v>8370.4758528398361</v>
      </c>
      <c r="BD12" s="22">
        <v>98373.878028289095</v>
      </c>
    </row>
    <row r="13" spans="1:65" x14ac:dyDescent="0.3">
      <c r="A13" s="23" t="s">
        <v>360</v>
      </c>
      <c r="B13" s="22">
        <v>0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0.9432809570274594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2.0053691112071081E-3</v>
      </c>
      <c r="BB13" s="22">
        <v>0</v>
      </c>
      <c r="BC13" s="22">
        <v>0</v>
      </c>
      <c r="BD13" s="22">
        <v>0.94528632613866648</v>
      </c>
    </row>
    <row r="14" spans="1:65" x14ac:dyDescent="0.3">
      <c r="A14" s="23" t="s">
        <v>10</v>
      </c>
      <c r="B14" s="22">
        <v>8.7923164328107555E-8</v>
      </c>
      <c r="C14" s="22">
        <v>4.5402467531875778E-3</v>
      </c>
      <c r="D14" s="22">
        <v>1.3464019323552402E-5</v>
      </c>
      <c r="E14" s="22">
        <v>3.7048158721431299E-9</v>
      </c>
      <c r="F14" s="22">
        <v>0</v>
      </c>
      <c r="G14" s="22">
        <v>1.5222446237670701E-8</v>
      </c>
      <c r="H14" s="22">
        <v>0</v>
      </c>
      <c r="I14" s="22">
        <v>1.7970070873468267E-8</v>
      </c>
      <c r="J14" s="22">
        <v>1.7964184449621578E-3</v>
      </c>
      <c r="K14" s="22">
        <v>8.7196039102138733E-5</v>
      </c>
      <c r="L14" s="22">
        <v>0</v>
      </c>
      <c r="M14" s="22">
        <v>0</v>
      </c>
      <c r="N14" s="22">
        <v>7.6348011212265842E-6</v>
      </c>
      <c r="O14" s="22">
        <v>0.16159931385666695</v>
      </c>
      <c r="P14" s="22">
        <v>0</v>
      </c>
      <c r="Q14" s="22">
        <v>1.1285857619850048E-5</v>
      </c>
      <c r="R14" s="22">
        <v>0.64891946369277731</v>
      </c>
      <c r="S14" s="22">
        <v>2.2538838941571764</v>
      </c>
      <c r="T14" s="22">
        <v>0</v>
      </c>
      <c r="U14" s="22">
        <v>5.7574110071598329E-2</v>
      </c>
      <c r="V14" s="22">
        <v>0.74557054961204583</v>
      </c>
      <c r="W14" s="22">
        <v>3.6148413551116966E-7</v>
      </c>
      <c r="X14" s="22">
        <v>1.4760511608967941E-4</v>
      </c>
      <c r="Y14" s="22">
        <v>1.0565008116579484</v>
      </c>
      <c r="Z14" s="22">
        <v>1.2701075586425554E-6</v>
      </c>
      <c r="AA14" s="22">
        <v>0</v>
      </c>
      <c r="AB14" s="22">
        <v>2.6171899621661569E-8</v>
      </c>
      <c r="AC14" s="22">
        <v>6.425571876475655E-9</v>
      </c>
      <c r="AD14" s="22">
        <v>0</v>
      </c>
      <c r="AE14" s="22">
        <v>4.437552360916338E-7</v>
      </c>
      <c r="AF14" s="22">
        <v>0</v>
      </c>
      <c r="AG14" s="22">
        <v>3.5331494271063314E-6</v>
      </c>
      <c r="AH14" s="22">
        <v>0</v>
      </c>
      <c r="AI14" s="22">
        <v>0.15664715602557078</v>
      </c>
      <c r="AJ14" s="22">
        <v>1.9175233451570929E-9</v>
      </c>
      <c r="AK14" s="22">
        <v>6.4003983451243731E-5</v>
      </c>
      <c r="AL14" s="22">
        <v>1.0649360403678366E-4</v>
      </c>
      <c r="AM14" s="22">
        <v>7.6684657482359944E-7</v>
      </c>
      <c r="AN14" s="22">
        <v>1.2708949559528657E-2</v>
      </c>
      <c r="AO14" s="22">
        <v>2.5958419877526527E-5</v>
      </c>
      <c r="AP14" s="22">
        <v>1.7715515299279561E-7</v>
      </c>
      <c r="AQ14" s="22">
        <v>8.7231838088825719E-9</v>
      </c>
      <c r="AR14" s="22">
        <v>2.0319501808204685E-8</v>
      </c>
      <c r="AS14" s="22">
        <v>1.0751465677169426E-6</v>
      </c>
      <c r="AT14" s="22">
        <v>3.1240371187223124E-3</v>
      </c>
      <c r="AU14" s="22">
        <v>1.0668835294216758E-2</v>
      </c>
      <c r="AV14" s="22">
        <v>0.26384749666947221</v>
      </c>
      <c r="AW14" s="22">
        <v>1.7047186960070144E-9</v>
      </c>
      <c r="AX14" s="22">
        <v>3.0525613891616162E-6</v>
      </c>
      <c r="AY14" s="22">
        <v>3.2935851110966184E-7</v>
      </c>
      <c r="AZ14" s="22">
        <v>0.86971746153688911</v>
      </c>
      <c r="BA14" s="22">
        <v>2.6058081106740714E-4</v>
      </c>
      <c r="BB14" s="22">
        <v>7.6979990636551886E-7</v>
      </c>
      <c r="BC14" s="22">
        <v>1.0007074461444188</v>
      </c>
      <c r="BD14" s="22">
        <v>7.2485423826942261</v>
      </c>
    </row>
    <row r="15" spans="1:65" x14ac:dyDescent="0.3">
      <c r="A15" s="23" t="s">
        <v>11</v>
      </c>
      <c r="B15" s="22">
        <v>0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6.4860538496584949E-2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4.3209208080922937E-7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6.4860970588665759E-2</v>
      </c>
    </row>
    <row r="16" spans="1:65" x14ac:dyDescent="0.3">
      <c r="A16" s="23" t="s">
        <v>12</v>
      </c>
      <c r="B16" s="22">
        <v>7.3067316399743051E-2</v>
      </c>
      <c r="C16" s="22">
        <v>1.1242504582077038</v>
      </c>
      <c r="D16" s="22">
        <v>4.5467132507338553E-2</v>
      </c>
      <c r="E16" s="22">
        <v>2.3386568699157979E-5</v>
      </c>
      <c r="F16" s="22">
        <v>0</v>
      </c>
      <c r="G16" s="22">
        <v>1.3598879209811494</v>
      </c>
      <c r="H16" s="22">
        <v>9.5914164260725404E-8</v>
      </c>
      <c r="I16" s="22">
        <v>3.3399714476671667E-4</v>
      </c>
      <c r="J16" s="22">
        <v>12.417901325530552</v>
      </c>
      <c r="K16" s="22">
        <v>9.6361022149002822E-3</v>
      </c>
      <c r="L16" s="22">
        <v>0.18312737420997544</v>
      </c>
      <c r="M16" s="22">
        <v>0.4072426759848079</v>
      </c>
      <c r="N16" s="22">
        <v>0</v>
      </c>
      <c r="O16" s="22">
        <v>1.2854514618246551</v>
      </c>
      <c r="P16" s="22">
        <v>1.7000523643691121</v>
      </c>
      <c r="Q16" s="22">
        <v>7.7437798841100816E-2</v>
      </c>
      <c r="R16" s="22">
        <v>3.5101637899393814</v>
      </c>
      <c r="S16" s="22">
        <v>21.765830689931764</v>
      </c>
      <c r="T16" s="22">
        <v>0.18184072403608312</v>
      </c>
      <c r="U16" s="22">
        <v>3.811784224495661</v>
      </c>
      <c r="V16" s="22">
        <v>3.039399611993014</v>
      </c>
      <c r="W16" s="22">
        <v>3.778543352108032E-5</v>
      </c>
      <c r="X16" s="22">
        <v>0.72191732101153638</v>
      </c>
      <c r="Y16" s="22">
        <v>4.1737858856331975</v>
      </c>
      <c r="Z16" s="22">
        <v>20.609449437204987</v>
      </c>
      <c r="AA16" s="22">
        <v>0</v>
      </c>
      <c r="AB16" s="22">
        <v>0.25952705845672652</v>
      </c>
      <c r="AC16" s="22">
        <v>6.5795338137584661E-2</v>
      </c>
      <c r="AD16" s="22">
        <v>4.2005945197999675E-2</v>
      </c>
      <c r="AE16" s="22">
        <v>2.3382555193204504E-3</v>
      </c>
      <c r="AF16" s="22">
        <v>27.864284957678784</v>
      </c>
      <c r="AG16" s="22">
        <v>4.2418379166855438E-2</v>
      </c>
      <c r="AH16" s="22">
        <v>0</v>
      </c>
      <c r="AI16" s="22">
        <v>0.4133235301307957</v>
      </c>
      <c r="AJ16" s="22">
        <v>6.2909755773850436E-6</v>
      </c>
      <c r="AK16" s="22">
        <v>5.0003836359060819E-3</v>
      </c>
      <c r="AL16" s="22">
        <v>0.68629635008553691</v>
      </c>
      <c r="AM16" s="22">
        <v>8.1924663282901622E-5</v>
      </c>
      <c r="AN16" s="22">
        <v>72.31476220431027</v>
      </c>
      <c r="AO16" s="22">
        <v>0.38799322359367433</v>
      </c>
      <c r="AP16" s="22">
        <v>4.0031027832262431E-3</v>
      </c>
      <c r="AQ16" s="22">
        <v>7.7023081829213416</v>
      </c>
      <c r="AR16" s="22">
        <v>0.35825724474415893</v>
      </c>
      <c r="AS16" s="22">
        <v>1.9340920279903488</v>
      </c>
      <c r="AT16" s="22">
        <v>26.270479908833149</v>
      </c>
      <c r="AU16" s="22">
        <v>0.22967691798189693</v>
      </c>
      <c r="AV16" s="22">
        <v>0.1349289415243751</v>
      </c>
      <c r="AW16" s="22">
        <v>3.4246551418296856E-2</v>
      </c>
      <c r="AX16" s="22">
        <v>0.15634793329672697</v>
      </c>
      <c r="AY16" s="22">
        <v>16.362873813747537</v>
      </c>
      <c r="AZ16" s="22">
        <v>1.9857334773723563</v>
      </c>
      <c r="BA16" s="22">
        <v>3.7847415026883793</v>
      </c>
      <c r="BB16" s="22">
        <v>1.2670519845961722E-4</v>
      </c>
      <c r="BC16" s="22">
        <v>11.78763961900983</v>
      </c>
      <c r="BD16" s="22">
        <v>249.3273786514402</v>
      </c>
    </row>
    <row r="17" spans="1:56" x14ac:dyDescent="0.3">
      <c r="A17" s="23" t="s">
        <v>13</v>
      </c>
      <c r="B17" s="22">
        <v>0.29467091536991319</v>
      </c>
      <c r="C17" s="22">
        <v>0.5532389953217407</v>
      </c>
      <c r="D17" s="22">
        <v>2.2666619136165705E-3</v>
      </c>
      <c r="E17" s="22">
        <v>7.1683613333459856E-4</v>
      </c>
      <c r="F17" s="22">
        <v>0</v>
      </c>
      <c r="G17" s="22">
        <v>2.0128800475524853E-3</v>
      </c>
      <c r="H17" s="22">
        <v>1.0986313882345598E-6</v>
      </c>
      <c r="I17" s="22">
        <v>1.6519330735717042E-3</v>
      </c>
      <c r="J17" s="22">
        <v>40.532965007840126</v>
      </c>
      <c r="K17" s="22">
        <v>3.0210522324538163</v>
      </c>
      <c r="L17" s="22">
        <v>5.460210596626694E-5</v>
      </c>
      <c r="M17" s="22">
        <v>0</v>
      </c>
      <c r="N17" s="22">
        <v>0.77715097925932064</v>
      </c>
      <c r="O17" s="22">
        <v>0</v>
      </c>
      <c r="P17" s="22">
        <v>1.8546854080045208</v>
      </c>
      <c r="Q17" s="22">
        <v>0.17496101413850479</v>
      </c>
      <c r="R17" s="22">
        <v>3.2398644507110143E-2</v>
      </c>
      <c r="S17" s="22">
        <v>3.5592802236989383</v>
      </c>
      <c r="T17" s="22">
        <v>5.1756611806448957E-2</v>
      </c>
      <c r="U17" s="22">
        <v>4.9105584091250494E-2</v>
      </c>
      <c r="V17" s="22">
        <v>2.6002089403816591</v>
      </c>
      <c r="W17" s="22">
        <v>1.2559858406997922E-2</v>
      </c>
      <c r="X17" s="22">
        <v>5.3668392513915014E-3</v>
      </c>
      <c r="Y17" s="22">
        <v>0.12285275132733449</v>
      </c>
      <c r="Z17" s="22">
        <v>0.27065169750863877</v>
      </c>
      <c r="AA17" s="22">
        <v>0</v>
      </c>
      <c r="AB17" s="22">
        <v>0.14580871983923094</v>
      </c>
      <c r="AC17" s="22">
        <v>0.10284779862723159</v>
      </c>
      <c r="AD17" s="22">
        <v>2.8032408803630333E-5</v>
      </c>
      <c r="AE17" s="22">
        <v>3.4488671075400483E-2</v>
      </c>
      <c r="AF17" s="22">
        <v>1.2497074894370916E-3</v>
      </c>
      <c r="AG17" s="22">
        <v>0.1651124624047787</v>
      </c>
      <c r="AH17" s="22">
        <v>0</v>
      </c>
      <c r="AI17" s="22">
        <v>0.16940158603298597</v>
      </c>
      <c r="AJ17" s="22">
        <v>8.8804845898784214E-3</v>
      </c>
      <c r="AK17" s="22">
        <v>9.7903074152308922E-2</v>
      </c>
      <c r="AL17" s="22">
        <v>4.2151137706455642E-2</v>
      </c>
      <c r="AM17" s="22">
        <v>0.14999542864918947</v>
      </c>
      <c r="AN17" s="22">
        <v>1.1795335258617636</v>
      </c>
      <c r="AO17" s="22">
        <v>2.9174092401723019E-3</v>
      </c>
      <c r="AP17" s="22">
        <v>3.8732273560536865E-2</v>
      </c>
      <c r="AQ17" s="22">
        <v>3.6044747666041786E-4</v>
      </c>
      <c r="AR17" s="22">
        <v>3.1118567300664054E-3</v>
      </c>
      <c r="AS17" s="22">
        <v>0.12446189858369705</v>
      </c>
      <c r="AT17" s="22">
        <v>3.0196646299702496E-3</v>
      </c>
      <c r="AU17" s="22">
        <v>8.8544412148369752E-5</v>
      </c>
      <c r="AV17" s="22">
        <v>0.55949056542949915</v>
      </c>
      <c r="AW17" s="22">
        <v>0.17896028991428067</v>
      </c>
      <c r="AX17" s="22">
        <v>1.7575227054582103</v>
      </c>
      <c r="AY17" s="22">
        <v>8.9928211100081298E-2</v>
      </c>
      <c r="AZ17" s="22">
        <v>0.52764455178298419</v>
      </c>
      <c r="BA17" s="22">
        <v>6.5761376272101355</v>
      </c>
      <c r="BB17" s="22">
        <v>2.6439420414445601E-2</v>
      </c>
      <c r="BC17" s="22">
        <v>12.296881717834996</v>
      </c>
      <c r="BD17" s="22">
        <v>78.202707527888478</v>
      </c>
    </row>
    <row r="18" spans="1:56" x14ac:dyDescent="0.3">
      <c r="A18" s="23" t="s">
        <v>14</v>
      </c>
      <c r="B18" s="22">
        <v>8.4526665161372378E-7</v>
      </c>
      <c r="C18" s="22">
        <v>3.5478416024202285E-2</v>
      </c>
      <c r="D18" s="22">
        <v>1.1250259048987354E-8</v>
      </c>
      <c r="E18" s="22">
        <v>5.2138118246746936E-5</v>
      </c>
      <c r="F18" s="22">
        <v>0</v>
      </c>
      <c r="G18" s="22">
        <v>5.1628915208412467E-11</v>
      </c>
      <c r="H18" s="22">
        <v>2.921000509188342E-9</v>
      </c>
      <c r="I18" s="22">
        <v>3.4227519134489969E-6</v>
      </c>
      <c r="J18" s="22">
        <v>3.558201273642457E-2</v>
      </c>
      <c r="K18" s="22">
        <v>8.5200944406403337E-7</v>
      </c>
      <c r="L18" s="22">
        <v>0</v>
      </c>
      <c r="M18" s="22">
        <v>0</v>
      </c>
      <c r="N18" s="22">
        <v>7.9263699403843883E-9</v>
      </c>
      <c r="O18" s="22">
        <v>1.126574297628233E-3</v>
      </c>
      <c r="P18" s="22">
        <v>0</v>
      </c>
      <c r="Q18" s="22">
        <v>0.32103218236680486</v>
      </c>
      <c r="R18" s="22">
        <v>5.0353446130295393E-7</v>
      </c>
      <c r="S18" s="22">
        <v>0.19489526296041851</v>
      </c>
      <c r="T18" s="22">
        <v>3.3249545376393303E-11</v>
      </c>
      <c r="U18" s="22">
        <v>1.9759990578296026E-3</v>
      </c>
      <c r="V18" s="22">
        <v>3.3849815502937836E-2</v>
      </c>
      <c r="W18" s="22">
        <v>5.2751367856595382E-8</v>
      </c>
      <c r="X18" s="22">
        <v>5.2960284655563936E-10</v>
      </c>
      <c r="Y18" s="22">
        <v>6.228036089465965E-4</v>
      </c>
      <c r="Z18" s="22">
        <v>1.0277744908275665E-2</v>
      </c>
      <c r="AA18" s="22">
        <v>0</v>
      </c>
      <c r="AB18" s="22">
        <v>2.8386803571505812</v>
      </c>
      <c r="AC18" s="22">
        <v>6.4500043735482848E-2</v>
      </c>
      <c r="AD18" s="22">
        <v>4.193826442872874E-9</v>
      </c>
      <c r="AE18" s="22">
        <v>8.3092295630780291E-4</v>
      </c>
      <c r="AF18" s="22">
        <v>1.1389739144236786E-3</v>
      </c>
      <c r="AG18" s="22">
        <v>6.1434138657806789E-5</v>
      </c>
      <c r="AH18" s="22">
        <v>0</v>
      </c>
      <c r="AI18" s="22">
        <v>2.1543415665618375E-3</v>
      </c>
      <c r="AJ18" s="22">
        <v>7.9976175450871572E-9</v>
      </c>
      <c r="AK18" s="22">
        <v>4.4417174489520527E-11</v>
      </c>
      <c r="AL18" s="22">
        <v>8.1418278641300322E-6</v>
      </c>
      <c r="AM18" s="22">
        <v>1.6572653987831391E-7</v>
      </c>
      <c r="AN18" s="22">
        <v>1.3462834933082828E-7</v>
      </c>
      <c r="AO18" s="22">
        <v>2.6680239503549954E-9</v>
      </c>
      <c r="AP18" s="22">
        <v>2.1033809410359775E-7</v>
      </c>
      <c r="AQ18" s="22">
        <v>0</v>
      </c>
      <c r="AR18" s="22">
        <v>0.49326837168376603</v>
      </c>
      <c r="AS18" s="22">
        <v>8.6074382775842068E-8</v>
      </c>
      <c r="AT18" s="22">
        <v>8.7340614974638631E-3</v>
      </c>
      <c r="AU18" s="22">
        <v>5.5419739589631414E-9</v>
      </c>
      <c r="AV18" s="22">
        <v>7.4588248996371706E-7</v>
      </c>
      <c r="AW18" s="22">
        <v>2.9882135532226666E-2</v>
      </c>
      <c r="AX18" s="22">
        <v>3.415271355681019E-8</v>
      </c>
      <c r="AY18" s="22">
        <v>0</v>
      </c>
      <c r="AZ18" s="22">
        <v>7.9296830106703172E-7</v>
      </c>
      <c r="BA18" s="22">
        <v>4.7300599527461068E-3</v>
      </c>
      <c r="BB18" s="22">
        <v>0.18451008077285652</v>
      </c>
      <c r="BC18" s="22">
        <v>1.0737459997773979</v>
      </c>
      <c r="BD18" s="22">
        <v>5.3371457633307315</v>
      </c>
    </row>
    <row r="19" spans="1:56" x14ac:dyDescent="0.3">
      <c r="A19" s="23" t="s">
        <v>15</v>
      </c>
      <c r="B19" s="22">
        <v>3.9066797708691543E-2</v>
      </c>
      <c r="C19" s="22">
        <v>3.3565516522669626E-2</v>
      </c>
      <c r="D19" s="22">
        <v>1.1636341340341867E-3</v>
      </c>
      <c r="E19" s="22">
        <v>7.7794264723052688E-4</v>
      </c>
      <c r="F19" s="22">
        <v>0</v>
      </c>
      <c r="G19" s="22">
        <v>3.1196295876198236E-6</v>
      </c>
      <c r="H19" s="22">
        <v>8.6933763678869985E-6</v>
      </c>
      <c r="I19" s="22">
        <v>9.3880391740053838E-3</v>
      </c>
      <c r="J19" s="22">
        <v>0.63302312069040756</v>
      </c>
      <c r="K19" s="22">
        <v>1.8812656729659708E-2</v>
      </c>
      <c r="L19" s="22">
        <v>4.7418895581371384E-2</v>
      </c>
      <c r="M19" s="22">
        <v>0</v>
      </c>
      <c r="N19" s="22">
        <v>1.1014869892026354E-5</v>
      </c>
      <c r="O19" s="22">
        <v>4.927396227098515E-3</v>
      </c>
      <c r="P19" s="22">
        <v>6.7546972155343799</v>
      </c>
      <c r="Q19" s="22">
        <v>0</v>
      </c>
      <c r="R19" s="22">
        <v>2.158581960705144E-2</v>
      </c>
      <c r="S19" s="22">
        <v>7.7968443151708061E-2</v>
      </c>
      <c r="T19" s="22">
        <v>3.6245554396806094E-4</v>
      </c>
      <c r="U19" s="22">
        <v>2.1919624645375531E-4</v>
      </c>
      <c r="V19" s="22">
        <v>1.0375332213041324</v>
      </c>
      <c r="W19" s="22">
        <v>2.4730901175937666E-3</v>
      </c>
      <c r="X19" s="22">
        <v>2.011678628868228E-6</v>
      </c>
      <c r="Y19" s="22">
        <v>3.5013119345858553E-3</v>
      </c>
      <c r="Z19" s="22">
        <v>1.4400034301236358E-2</v>
      </c>
      <c r="AA19" s="22">
        <v>0</v>
      </c>
      <c r="AB19" s="22">
        <v>0.33695003012265551</v>
      </c>
      <c r="AC19" s="22">
        <v>0.18726412004993659</v>
      </c>
      <c r="AD19" s="22">
        <v>1.2481515006521293E-5</v>
      </c>
      <c r="AE19" s="22">
        <v>1.3230740017353194E-3</v>
      </c>
      <c r="AF19" s="22">
        <v>0</v>
      </c>
      <c r="AG19" s="22">
        <v>0.74952634694538589</v>
      </c>
      <c r="AH19" s="22">
        <v>0</v>
      </c>
      <c r="AI19" s="22">
        <v>2.0529720977009005E-3</v>
      </c>
      <c r="AJ19" s="22">
        <v>1.4024348934413857E-3</v>
      </c>
      <c r="AK19" s="22">
        <v>1.081949910312752E-2</v>
      </c>
      <c r="AL19" s="22">
        <v>2.4810703079250547E-2</v>
      </c>
      <c r="AM19" s="22">
        <v>2.6669169289406446E-2</v>
      </c>
      <c r="AN19" s="22">
        <v>0.10456744726989002</v>
      </c>
      <c r="AO19" s="22">
        <v>3.6423962110641881E-6</v>
      </c>
      <c r="AP19" s="22">
        <v>9.698109960332206E-3</v>
      </c>
      <c r="AQ19" s="22">
        <v>4.1442759521526278E-3</v>
      </c>
      <c r="AR19" s="22">
        <v>2.2018960568413104</v>
      </c>
      <c r="AS19" s="22">
        <v>0.53285921973449413</v>
      </c>
      <c r="AT19" s="22">
        <v>1.6791356669795445E-3</v>
      </c>
      <c r="AU19" s="22">
        <v>3.0587050287283397E-8</v>
      </c>
      <c r="AV19" s="22">
        <v>9.8637145205048692E-3</v>
      </c>
      <c r="AW19" s="22">
        <v>4.7238918222967784E-3</v>
      </c>
      <c r="AX19" s="22">
        <v>5.63344658035594E-2</v>
      </c>
      <c r="AY19" s="22">
        <v>0.12263190394780658</v>
      </c>
      <c r="AZ19" s="22">
        <v>7.4560177745520359E-3</v>
      </c>
      <c r="BA19" s="22">
        <v>0.97884138590571124</v>
      </c>
      <c r="BB19" s="22">
        <v>1.753200892126817E-4</v>
      </c>
      <c r="BC19" s="22">
        <v>6.4558752061858735</v>
      </c>
      <c r="BD19" s="22">
        <v>20.532490282266338</v>
      </c>
    </row>
    <row r="20" spans="1:56" x14ac:dyDescent="0.3">
      <c r="A20" s="23" t="s">
        <v>16</v>
      </c>
      <c r="B20" s="22">
        <v>0.1545664050559914</v>
      </c>
      <c r="C20" s="22">
        <v>0.19601812511063638</v>
      </c>
      <c r="D20" s="22">
        <v>0.96735214632370525</v>
      </c>
      <c r="E20" s="22">
        <v>3.4754200858435468E-2</v>
      </c>
      <c r="F20" s="22">
        <v>2.0896762757811247E-2</v>
      </c>
      <c r="G20" s="22">
        <v>5.9741283562372495E-2</v>
      </c>
      <c r="H20" s="22">
        <v>1.5657429452351423E-4</v>
      </c>
      <c r="I20" s="22">
        <v>0.17074692061205513</v>
      </c>
      <c r="J20" s="22">
        <v>422.20749467939982</v>
      </c>
      <c r="K20" s="22">
        <v>10.691341981996066</v>
      </c>
      <c r="L20" s="22">
        <v>1.3180503474208225</v>
      </c>
      <c r="M20" s="22">
        <v>6.4788776018115677E-3</v>
      </c>
      <c r="N20" s="22">
        <v>0.40426168010585412</v>
      </c>
      <c r="O20" s="22">
        <v>1.9082022662482778</v>
      </c>
      <c r="P20" s="22">
        <v>0.45091607595725663</v>
      </c>
      <c r="Q20" s="22">
        <v>1.3534231313383174</v>
      </c>
      <c r="R20" s="22">
        <v>0</v>
      </c>
      <c r="S20" s="22">
        <v>0.88076898817012061</v>
      </c>
      <c r="T20" s="22">
        <v>0.80679038801348779</v>
      </c>
      <c r="U20" s="22">
        <v>0.57561145580885886</v>
      </c>
      <c r="V20" s="22">
        <v>375.07445807869311</v>
      </c>
      <c r="W20" s="22">
        <v>1.8101987206613686</v>
      </c>
      <c r="X20" s="22">
        <v>0.37679998535556164</v>
      </c>
      <c r="Y20" s="22">
        <v>6.5571277458255359</v>
      </c>
      <c r="Z20" s="22">
        <v>5.7133517224788992</v>
      </c>
      <c r="AA20" s="22">
        <v>0</v>
      </c>
      <c r="AB20" s="22">
        <v>0.21025445002697518</v>
      </c>
      <c r="AC20" s="22">
        <v>6.9049036701117159E-2</v>
      </c>
      <c r="AD20" s="22">
        <v>1.320467218694575</v>
      </c>
      <c r="AE20" s="22">
        <v>6.4769624025611192E-2</v>
      </c>
      <c r="AF20" s="22">
        <v>1.1757690994924215</v>
      </c>
      <c r="AG20" s="22">
        <v>1.4349484038306186</v>
      </c>
      <c r="AH20" s="22">
        <v>0</v>
      </c>
      <c r="AI20" s="22">
        <v>6.6396082323599535</v>
      </c>
      <c r="AJ20" s="22">
        <v>5.3168333282620113E-3</v>
      </c>
      <c r="AK20" s="22">
        <v>1.7333730297862647E-3</v>
      </c>
      <c r="AL20" s="22">
        <v>1.1878345829870387</v>
      </c>
      <c r="AM20" s="22">
        <v>0.88853317849070823</v>
      </c>
      <c r="AN20" s="22">
        <v>3.7702371363665819</v>
      </c>
      <c r="AO20" s="22">
        <v>0.39575649233854027</v>
      </c>
      <c r="AP20" s="22">
        <v>3.1025881328732798</v>
      </c>
      <c r="AQ20" s="22">
        <v>3.7650572615691775</v>
      </c>
      <c r="AR20" s="22">
        <v>72.870738551919118</v>
      </c>
      <c r="AS20" s="22">
        <v>39.390048895455244</v>
      </c>
      <c r="AT20" s="22">
        <v>8.975917872322603E-2</v>
      </c>
      <c r="AU20" s="22">
        <v>2.114587219347051E-2</v>
      </c>
      <c r="AV20" s="22">
        <v>2.6808842732908844</v>
      </c>
      <c r="AW20" s="22">
        <v>3.8250552072412098</v>
      </c>
      <c r="AX20" s="22">
        <v>1.3413383125110199</v>
      </c>
      <c r="AY20" s="22">
        <v>17.654102623214136</v>
      </c>
      <c r="AZ20" s="22">
        <v>8.7355331723306442</v>
      </c>
      <c r="BA20" s="22">
        <v>40.819876185421514</v>
      </c>
      <c r="BB20" s="22">
        <v>0.55936380650515449</v>
      </c>
      <c r="BC20" s="22">
        <v>421.37220246461385</v>
      </c>
      <c r="BD20" s="22">
        <v>1465.1314801431845</v>
      </c>
    </row>
    <row r="21" spans="1:56" x14ac:dyDescent="0.3">
      <c r="A21" s="23" t="s">
        <v>17</v>
      </c>
      <c r="B21" s="22">
        <v>34.91419500938683</v>
      </c>
      <c r="C21" s="22">
        <v>42.312272905275506</v>
      </c>
      <c r="D21" s="22">
        <v>5.0044889245118229</v>
      </c>
      <c r="E21" s="22">
        <v>9.5238344986318557E-2</v>
      </c>
      <c r="F21" s="22">
        <v>1.0613623420177854E-4</v>
      </c>
      <c r="G21" s="22">
        <v>7.325523359571525</v>
      </c>
      <c r="H21" s="22">
        <v>3.2671103383746123E-5</v>
      </c>
      <c r="I21" s="22">
        <v>6.1097880830539304E-2</v>
      </c>
      <c r="J21" s="22">
        <v>490.99335346624787</v>
      </c>
      <c r="K21" s="22">
        <v>29.597680434968986</v>
      </c>
      <c r="L21" s="22">
        <v>3.6376327454771227</v>
      </c>
      <c r="M21" s="22">
        <v>32.659836668146255</v>
      </c>
      <c r="N21" s="22">
        <v>27.110882926083143</v>
      </c>
      <c r="O21" s="22">
        <v>20.523708514174533</v>
      </c>
      <c r="P21" s="22">
        <v>69.69973363097192</v>
      </c>
      <c r="Q21" s="22">
        <v>3.7224187603462457</v>
      </c>
      <c r="R21" s="22">
        <v>42.389745820465812</v>
      </c>
      <c r="S21" s="22">
        <v>0</v>
      </c>
      <c r="T21" s="22">
        <v>71.048008143961411</v>
      </c>
      <c r="U21" s="22">
        <v>22.241262646621934</v>
      </c>
      <c r="V21" s="22">
        <v>700.46866161246169</v>
      </c>
      <c r="W21" s="22">
        <v>9.427699228142739</v>
      </c>
      <c r="X21" s="22">
        <v>6.4732453525536817</v>
      </c>
      <c r="Y21" s="22">
        <v>38.555737602687998</v>
      </c>
      <c r="Z21" s="22">
        <v>134.23849510279842</v>
      </c>
      <c r="AA21" s="22">
        <v>0.44058286402799152</v>
      </c>
      <c r="AB21" s="22">
        <v>9.5132758895034275</v>
      </c>
      <c r="AC21" s="22">
        <v>5.2002072729436559</v>
      </c>
      <c r="AD21" s="22">
        <v>6.6223340471802725</v>
      </c>
      <c r="AE21" s="22">
        <v>32.075390501139246</v>
      </c>
      <c r="AF21" s="22">
        <v>43.06087040097313</v>
      </c>
      <c r="AG21" s="22">
        <v>54.553699870247087</v>
      </c>
      <c r="AH21" s="22">
        <v>0.39737578791581568</v>
      </c>
      <c r="AI21" s="22">
        <v>14.984954873696271</v>
      </c>
      <c r="AJ21" s="22">
        <v>0.4929690347438106</v>
      </c>
      <c r="AK21" s="22">
        <v>0.48334031894679536</v>
      </c>
      <c r="AL21" s="22">
        <v>69.465193299823071</v>
      </c>
      <c r="AM21" s="22">
        <v>70.233013031383379</v>
      </c>
      <c r="AN21" s="22">
        <v>444.12410673907954</v>
      </c>
      <c r="AO21" s="22">
        <v>3.8884626261302508</v>
      </c>
      <c r="AP21" s="22">
        <v>1.1902253321524863</v>
      </c>
      <c r="AQ21" s="22">
        <v>89.720277283449406</v>
      </c>
      <c r="AR21" s="22">
        <v>21.529523640629336</v>
      </c>
      <c r="AS21" s="22">
        <v>12.32182272257357</v>
      </c>
      <c r="AT21" s="22">
        <v>5.1991262136807164</v>
      </c>
      <c r="AU21" s="22">
        <v>2.2845664874302849</v>
      </c>
      <c r="AV21" s="22">
        <v>53.352549269134521</v>
      </c>
      <c r="AW21" s="22">
        <v>6.4002514470238978</v>
      </c>
      <c r="AX21" s="22">
        <v>191.40030724457958</v>
      </c>
      <c r="AY21" s="22">
        <v>76.401102403544584</v>
      </c>
      <c r="AZ21" s="22">
        <v>216.59161108768782</v>
      </c>
      <c r="BA21" s="22">
        <v>415.38990349915196</v>
      </c>
      <c r="BB21" s="22">
        <v>5.3780658542324442</v>
      </c>
      <c r="BC21" s="22">
        <v>858.59464862959976</v>
      </c>
      <c r="BD21" s="22">
        <v>4503.7908155606128</v>
      </c>
    </row>
    <row r="22" spans="1:56" x14ac:dyDescent="0.3">
      <c r="A22" s="23" t="s">
        <v>18</v>
      </c>
      <c r="B22" s="22">
        <v>1.3213755602582727E-7</v>
      </c>
      <c r="C22" s="22">
        <v>1.6399311510506536E-6</v>
      </c>
      <c r="D22" s="22">
        <v>7.2007505816035933E-2</v>
      </c>
      <c r="E22" s="22">
        <v>5.6856718763964493E-8</v>
      </c>
      <c r="F22" s="22">
        <v>0</v>
      </c>
      <c r="G22" s="22">
        <v>33.433417144246675</v>
      </c>
      <c r="H22" s="22">
        <v>0</v>
      </c>
      <c r="I22" s="22">
        <v>6.7520196976994793E-7</v>
      </c>
      <c r="J22" s="22">
        <v>2.0424895051059625E-3</v>
      </c>
      <c r="K22" s="22">
        <v>5.8170213066348395E-7</v>
      </c>
      <c r="L22" s="22">
        <v>8.3019468671377411E-2</v>
      </c>
      <c r="M22" s="22">
        <v>27.099803272856132</v>
      </c>
      <c r="N22" s="22">
        <v>6.6908813220056393E-3</v>
      </c>
      <c r="O22" s="22">
        <v>0.32867778390325608</v>
      </c>
      <c r="P22" s="22">
        <v>0</v>
      </c>
      <c r="Q22" s="22">
        <v>3.4724082218459115E-2</v>
      </c>
      <c r="R22" s="22">
        <v>6.1501610902196559E-3</v>
      </c>
      <c r="S22" s="22">
        <v>1.7326649900390205</v>
      </c>
      <c r="T22" s="22">
        <v>0</v>
      </c>
      <c r="U22" s="22">
        <v>1.4128894348017009</v>
      </c>
      <c r="V22" s="22">
        <v>0.55317353163225613</v>
      </c>
      <c r="W22" s="22">
        <v>0</v>
      </c>
      <c r="X22" s="22">
        <v>0</v>
      </c>
      <c r="Y22" s="22">
        <v>5.2967988080139278E-2</v>
      </c>
      <c r="Z22" s="22">
        <v>2.291106624136085E-6</v>
      </c>
      <c r="AA22" s="22">
        <v>0</v>
      </c>
      <c r="AB22" s="22">
        <v>0</v>
      </c>
      <c r="AC22" s="22">
        <v>0</v>
      </c>
      <c r="AD22" s="22">
        <v>0</v>
      </c>
      <c r="AE22" s="22">
        <v>1.7074294452262059E-7</v>
      </c>
      <c r="AF22" s="22">
        <v>7.7938403055797849</v>
      </c>
      <c r="AG22" s="22">
        <v>1.1222253806087412E-4</v>
      </c>
      <c r="AH22" s="22">
        <v>0</v>
      </c>
      <c r="AI22" s="22">
        <v>0.12581269253500274</v>
      </c>
      <c r="AJ22" s="22">
        <v>1.792976093049453E-8</v>
      </c>
      <c r="AK22" s="22">
        <v>0</v>
      </c>
      <c r="AL22" s="22">
        <v>7.743751265038759E-8</v>
      </c>
      <c r="AM22" s="22">
        <v>0</v>
      </c>
      <c r="AN22" s="22">
        <v>4.2360070934313754</v>
      </c>
      <c r="AO22" s="22">
        <v>4.1673917887659062E-2</v>
      </c>
      <c r="AP22" s="22">
        <v>0.28375207322135759</v>
      </c>
      <c r="AQ22" s="22">
        <v>92.236312296725885</v>
      </c>
      <c r="AR22" s="22">
        <v>0</v>
      </c>
      <c r="AS22" s="22">
        <v>1.5469096812347759E-7</v>
      </c>
      <c r="AT22" s="22">
        <v>2.8840298615030725E-2</v>
      </c>
      <c r="AU22" s="22">
        <v>4.7134986303073647E-7</v>
      </c>
      <c r="AV22" s="22">
        <v>0.4121457436068735</v>
      </c>
      <c r="AW22" s="22">
        <v>8.0319357272229889E-3</v>
      </c>
      <c r="AX22" s="22">
        <v>0</v>
      </c>
      <c r="AY22" s="22">
        <v>9.5579138254659322E-5</v>
      </c>
      <c r="AZ22" s="22">
        <v>0.43407614138877038</v>
      </c>
      <c r="BA22" s="22">
        <v>1.1256972650370954E-2</v>
      </c>
      <c r="BB22" s="22">
        <v>0</v>
      </c>
      <c r="BC22" s="22">
        <v>2.373158711173704</v>
      </c>
      <c r="BD22" s="22">
        <v>172.80335098748898</v>
      </c>
    </row>
    <row r="23" spans="1:56" x14ac:dyDescent="0.3">
      <c r="A23" s="23" t="s">
        <v>19</v>
      </c>
      <c r="B23" s="22">
        <v>3.207074391235428E-4</v>
      </c>
      <c r="C23" s="22">
        <v>7.8527465133256202E-2</v>
      </c>
      <c r="D23" s="22">
        <v>5.7631701961983106E-4</v>
      </c>
      <c r="E23" s="22">
        <v>5.5560696069747946E-5</v>
      </c>
      <c r="F23" s="22">
        <v>0</v>
      </c>
      <c r="G23" s="22">
        <v>0.18290755093656486</v>
      </c>
      <c r="H23" s="22">
        <v>7.8100849680101428E-8</v>
      </c>
      <c r="I23" s="22">
        <v>2.5448109791216349E-4</v>
      </c>
      <c r="J23" s="22">
        <v>1.5173305722104995</v>
      </c>
      <c r="K23" s="22">
        <v>7.3845507151638887E-2</v>
      </c>
      <c r="L23" s="22">
        <v>8.918343974490268E-4</v>
      </c>
      <c r="M23" s="22">
        <v>0</v>
      </c>
      <c r="N23" s="22">
        <v>2.5504799913052607E-2</v>
      </c>
      <c r="O23" s="22">
        <v>3.7157585906842706E-3</v>
      </c>
      <c r="P23" s="22">
        <v>8.5210317684495112E-8</v>
      </c>
      <c r="Q23" s="22">
        <v>1.538026486133095E-3</v>
      </c>
      <c r="R23" s="22">
        <v>3.5626759638406745E-2</v>
      </c>
      <c r="S23" s="22">
        <v>2.8205363724263264</v>
      </c>
      <c r="T23" s="22">
        <v>1.1877244602542233E-2</v>
      </c>
      <c r="U23" s="22">
        <v>0</v>
      </c>
      <c r="V23" s="22">
        <v>2.0844904169716503</v>
      </c>
      <c r="W23" s="22">
        <v>3.0732115655430359E-4</v>
      </c>
      <c r="X23" s="22">
        <v>3.6722278290007892E-4</v>
      </c>
      <c r="Y23" s="22">
        <v>5.8135640692509646E-3</v>
      </c>
      <c r="Z23" s="22">
        <v>5.0240166386856105E-3</v>
      </c>
      <c r="AA23" s="22">
        <v>0</v>
      </c>
      <c r="AB23" s="22">
        <v>3.0864019484950757E-5</v>
      </c>
      <c r="AC23" s="22">
        <v>5.4377247474658983E-6</v>
      </c>
      <c r="AD23" s="22">
        <v>1.1213329390697799E-7</v>
      </c>
      <c r="AE23" s="22">
        <v>5.0692230148652026E-2</v>
      </c>
      <c r="AF23" s="22">
        <v>0</v>
      </c>
      <c r="AG23" s="22">
        <v>0.41302176982363142</v>
      </c>
      <c r="AH23" s="22">
        <v>0</v>
      </c>
      <c r="AI23" s="22">
        <v>2.956452519904211E-2</v>
      </c>
      <c r="AJ23" s="22">
        <v>5.760208880738968E-6</v>
      </c>
      <c r="AK23" s="22">
        <v>1.0465292360822324E-3</v>
      </c>
      <c r="AL23" s="22">
        <v>1.1598616104666181E-3</v>
      </c>
      <c r="AM23" s="22">
        <v>1.4443820987059122E-2</v>
      </c>
      <c r="AN23" s="22">
        <v>0.89004595628665362</v>
      </c>
      <c r="AO23" s="22">
        <v>4.879505574515648E-5</v>
      </c>
      <c r="AP23" s="22">
        <v>3.4319674424002351E-3</v>
      </c>
      <c r="AQ23" s="22">
        <v>1.7675499848974798</v>
      </c>
      <c r="AR23" s="22">
        <v>4.9290396422667873E-2</v>
      </c>
      <c r="AS23" s="22">
        <v>1.3965777807806178E-2</v>
      </c>
      <c r="AT23" s="22">
        <v>0.46981583083009254</v>
      </c>
      <c r="AU23" s="22">
        <v>1.9771559231052276E-2</v>
      </c>
      <c r="AV23" s="22">
        <v>8.2215166172235343E-3</v>
      </c>
      <c r="AW23" s="22">
        <v>1.5703869565642781E-2</v>
      </c>
      <c r="AX23" s="22">
        <v>0.10518359004745595</v>
      </c>
      <c r="AY23" s="22">
        <v>0.27381757840931925</v>
      </c>
      <c r="AZ23" s="22">
        <v>1.1090601937490379</v>
      </c>
      <c r="BA23" s="22">
        <v>2.7691739363097168</v>
      </c>
      <c r="BB23" s="22">
        <v>6.4513932263575099E-4</v>
      </c>
      <c r="BC23" s="22">
        <v>1.1171031053547973</v>
      </c>
      <c r="BD23" s="22">
        <v>15.972311771110558</v>
      </c>
    </row>
    <row r="24" spans="1:56" x14ac:dyDescent="0.3">
      <c r="A24" s="23" t="s">
        <v>20</v>
      </c>
      <c r="B24" s="22">
        <v>0.47991097537330024</v>
      </c>
      <c r="C24" s="22">
        <v>3.0756087582739137E-4</v>
      </c>
      <c r="D24" s="22">
        <v>1.3515414745415824</v>
      </c>
      <c r="E24" s="22">
        <v>8.7633166311290914E-4</v>
      </c>
      <c r="F24" s="22">
        <v>0</v>
      </c>
      <c r="G24" s="22">
        <v>1.349197650660618</v>
      </c>
      <c r="H24" s="22">
        <v>2.2266643225779992E-5</v>
      </c>
      <c r="I24" s="22">
        <v>3.2297278160685838E-2</v>
      </c>
      <c r="J24" s="22">
        <v>100.64359829442479</v>
      </c>
      <c r="K24" s="22">
        <v>6.6794804213605783</v>
      </c>
      <c r="L24" s="22">
        <v>0.74319533120752235</v>
      </c>
      <c r="M24" s="22">
        <v>0</v>
      </c>
      <c r="N24" s="22">
        <v>0.45240431842201373</v>
      </c>
      <c r="O24" s="22">
        <v>0.24773784110273334</v>
      </c>
      <c r="P24" s="22">
        <v>2.429356083586157E-5</v>
      </c>
      <c r="Q24" s="22">
        <v>1.3895683380350495E-3</v>
      </c>
      <c r="R24" s="22">
        <v>1.7994504111261585E-2</v>
      </c>
      <c r="S24" s="22">
        <v>3.4357529036314931</v>
      </c>
      <c r="T24" s="22">
        <v>18.721757293423888</v>
      </c>
      <c r="U24" s="22">
        <v>1.4473796214643004E-2</v>
      </c>
      <c r="V24" s="22">
        <v>0</v>
      </c>
      <c r="W24" s="22">
        <v>4.3212597689598082</v>
      </c>
      <c r="X24" s="22">
        <v>0.11087736031990136</v>
      </c>
      <c r="Y24" s="22">
        <v>1.1251136523979512</v>
      </c>
      <c r="Z24" s="22">
        <v>9.0653896912445848</v>
      </c>
      <c r="AA24" s="22">
        <v>0</v>
      </c>
      <c r="AB24" s="22">
        <v>4.489074190307505E-3</v>
      </c>
      <c r="AC24" s="22">
        <v>4.9206353054063578E-4</v>
      </c>
      <c r="AD24" s="22">
        <v>3.1969332720260433E-5</v>
      </c>
      <c r="AE24" s="22">
        <v>0.63851748165854427</v>
      </c>
      <c r="AF24" s="22">
        <v>1.0677880447721988</v>
      </c>
      <c r="AG24" s="22">
        <v>1.5415954240972913</v>
      </c>
      <c r="AH24" s="22">
        <v>0.81775782943301356</v>
      </c>
      <c r="AI24" s="22">
        <v>0.66038646201554718</v>
      </c>
      <c r="AJ24" s="22">
        <v>3.3605787844970334E-4</v>
      </c>
      <c r="AK24" s="22">
        <v>1.3588698191452257E-5</v>
      </c>
      <c r="AL24" s="22">
        <v>0.21508196178030309</v>
      </c>
      <c r="AM24" s="22">
        <v>0.23528977920998972</v>
      </c>
      <c r="AN24" s="22">
        <v>1.7000177693563337E-3</v>
      </c>
      <c r="AO24" s="22">
        <v>1.192107037491321E-5</v>
      </c>
      <c r="AP24" s="22">
        <v>3.5989921839698617E-2</v>
      </c>
      <c r="AQ24" s="22">
        <v>4.2842220486699372</v>
      </c>
      <c r="AR24" s="22">
        <v>2.3059280474264005E-3</v>
      </c>
      <c r="AS24" s="22">
        <v>0.11990674891792107</v>
      </c>
      <c r="AT24" s="22">
        <v>6.2859035463947618E-5</v>
      </c>
      <c r="AU24" s="22">
        <v>1.2800730087643268</v>
      </c>
      <c r="AV24" s="22">
        <v>2.6391732309313807</v>
      </c>
      <c r="AW24" s="22">
        <v>3.2533879812495214E-4</v>
      </c>
      <c r="AX24" s="22">
        <v>0.36365428204645689</v>
      </c>
      <c r="AY24" s="22">
        <v>0.19589851048763893</v>
      </c>
      <c r="AZ24" s="22">
        <v>25.145428827873285</v>
      </c>
      <c r="BA24" s="22">
        <v>135.18493651698469</v>
      </c>
      <c r="BB24" s="22">
        <v>0.74135200510155574</v>
      </c>
      <c r="BC24" s="22">
        <v>57.024509414786586</v>
      </c>
      <c r="BD24" s="22">
        <v>380.99593289435961</v>
      </c>
    </row>
    <row r="25" spans="1:56" x14ac:dyDescent="0.3">
      <c r="A25" s="23" t="s">
        <v>21</v>
      </c>
      <c r="B25" s="22">
        <v>1.8746813397039388</v>
      </c>
      <c r="C25" s="22">
        <v>1.7073432038817289E-9</v>
      </c>
      <c r="D25" s="22">
        <v>1.6303437368108361E-9</v>
      </c>
      <c r="E25" s="22">
        <v>1.4381450059111908E-8</v>
      </c>
      <c r="F25" s="22">
        <v>0</v>
      </c>
      <c r="G25" s="22">
        <v>0</v>
      </c>
      <c r="H25" s="22">
        <v>0</v>
      </c>
      <c r="I25" s="22">
        <v>1.7078691171701747E-7</v>
      </c>
      <c r="J25" s="22">
        <v>6.6108698301233362E-6</v>
      </c>
      <c r="K25" s="22">
        <v>1.4713687886466699E-7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6.4481515331802179E-6</v>
      </c>
      <c r="S25" s="22">
        <v>1.2155119437342833E-2</v>
      </c>
      <c r="T25" s="22">
        <v>0</v>
      </c>
      <c r="U25" s="22">
        <v>0</v>
      </c>
      <c r="V25" s="22">
        <v>1.4345589306487693E-6</v>
      </c>
      <c r="W25" s="22">
        <v>0</v>
      </c>
      <c r="X25" s="22">
        <v>0</v>
      </c>
      <c r="Y25" s="22">
        <v>1.7258045705789194E-9</v>
      </c>
      <c r="Z25" s="22">
        <v>0.1845943809393524</v>
      </c>
      <c r="AA25" s="22">
        <v>0</v>
      </c>
      <c r="AB25" s="22">
        <v>0</v>
      </c>
      <c r="AC25" s="22">
        <v>0</v>
      </c>
      <c r="AD25" s="22">
        <v>0</v>
      </c>
      <c r="AE25" s="22">
        <v>4.3188055571614987E-8</v>
      </c>
      <c r="AF25" s="22">
        <v>0</v>
      </c>
      <c r="AG25" s="22">
        <v>2.8385789080254537E-5</v>
      </c>
      <c r="AH25" s="22">
        <v>0</v>
      </c>
      <c r="AI25" s="22">
        <v>3.8155110304535183E-3</v>
      </c>
      <c r="AJ25" s="22">
        <v>4.5351889275247959E-9</v>
      </c>
      <c r="AK25" s="22">
        <v>0</v>
      </c>
      <c r="AL25" s="22">
        <v>1.9587196466730161E-8</v>
      </c>
      <c r="AM25" s="22">
        <v>0</v>
      </c>
      <c r="AN25" s="22">
        <v>0</v>
      </c>
      <c r="AO25" s="22">
        <v>0</v>
      </c>
      <c r="AP25" s="22">
        <v>5.0288822550083443E-8</v>
      </c>
      <c r="AQ25" s="22">
        <v>0</v>
      </c>
      <c r="AR25" s="22">
        <v>0</v>
      </c>
      <c r="AS25" s="22">
        <v>8.1477670035282834</v>
      </c>
      <c r="AT25" s="22">
        <v>1.3106025747360773E-9</v>
      </c>
      <c r="AU25" s="22">
        <v>0</v>
      </c>
      <c r="AV25" s="22">
        <v>0.17081712780413236</v>
      </c>
      <c r="AW25" s="22">
        <v>4.0363477928945241E-9</v>
      </c>
      <c r="AX25" s="22">
        <v>0</v>
      </c>
      <c r="AY25" s="22">
        <v>0</v>
      </c>
      <c r="AZ25" s="22">
        <v>4.555667582926413E-7</v>
      </c>
      <c r="BA25" s="22">
        <v>2.7997101402190893E-3</v>
      </c>
      <c r="BB25" s="22">
        <v>0</v>
      </c>
      <c r="BC25" s="22">
        <v>0.27760358532148094</v>
      </c>
      <c r="BD25" s="22">
        <v>10.674277573156283</v>
      </c>
    </row>
    <row r="26" spans="1:56" x14ac:dyDescent="0.3">
      <c r="A26" s="23" t="s">
        <v>22</v>
      </c>
      <c r="B26" s="22">
        <v>6.6107571599727938E-2</v>
      </c>
      <c r="C26" s="22">
        <v>2.4759195036774642E-5</v>
      </c>
      <c r="D26" s="22">
        <v>1.1791164894422309E-5</v>
      </c>
      <c r="E26" s="22">
        <v>2.1754721576979383E-4</v>
      </c>
      <c r="F26" s="22">
        <v>0</v>
      </c>
      <c r="G26" s="22">
        <v>1.0777002880869112E-4</v>
      </c>
      <c r="H26" s="22">
        <v>2.6724760396360888E-7</v>
      </c>
      <c r="I26" s="22">
        <v>7.6458225749522022E-4</v>
      </c>
      <c r="J26" s="22">
        <v>10.753870599099852</v>
      </c>
      <c r="K26" s="22">
        <v>0.61713747616064429</v>
      </c>
      <c r="L26" s="22">
        <v>0</v>
      </c>
      <c r="M26" s="22">
        <v>0</v>
      </c>
      <c r="N26" s="22">
        <v>3.571291443589506E-5</v>
      </c>
      <c r="O26" s="22">
        <v>6.737760240875854E-5</v>
      </c>
      <c r="P26" s="22">
        <v>2.915749742471901E-7</v>
      </c>
      <c r="Q26" s="22">
        <v>8.9399336130233852E-5</v>
      </c>
      <c r="R26" s="22">
        <v>9.217564885721655E-4</v>
      </c>
      <c r="S26" s="22">
        <v>0.14734633624474108</v>
      </c>
      <c r="T26" s="22">
        <v>3.0420608646828045E-9</v>
      </c>
      <c r="U26" s="22">
        <v>7.6720328870905207E-6</v>
      </c>
      <c r="V26" s="22">
        <v>0.36273567369054632</v>
      </c>
      <c r="W26" s="22">
        <v>2.5639056914199018E-3</v>
      </c>
      <c r="X26" s="22">
        <v>0</v>
      </c>
      <c r="Y26" s="22">
        <v>0.94186732214041546</v>
      </c>
      <c r="Z26" s="22">
        <v>3.1361119918575424E-2</v>
      </c>
      <c r="AA26" s="22">
        <v>0</v>
      </c>
      <c r="AB26" s="22">
        <v>2.1510415548026273E-4</v>
      </c>
      <c r="AC26" s="22">
        <v>4.5488990629525644E-5</v>
      </c>
      <c r="AD26" s="22">
        <v>3.8370074389628709E-7</v>
      </c>
      <c r="AE26" s="22">
        <v>8.238901156280825E-3</v>
      </c>
      <c r="AF26" s="22">
        <v>0</v>
      </c>
      <c r="AG26" s="22">
        <v>0.12511517069324002</v>
      </c>
      <c r="AH26" s="22">
        <v>0</v>
      </c>
      <c r="AI26" s="22">
        <v>4.5963218471192666E-4</v>
      </c>
      <c r="AJ26" s="22">
        <v>4.5952198017446146E-4</v>
      </c>
      <c r="AK26" s="22">
        <v>2.8425162852749397E-6</v>
      </c>
      <c r="AL26" s="22">
        <v>0.27517558376945495</v>
      </c>
      <c r="AM26" s="22">
        <v>5.4439520455831685E-3</v>
      </c>
      <c r="AN26" s="22">
        <v>1.7056081665233622E-4</v>
      </c>
      <c r="AO26" s="22">
        <v>2.2997620031831348E-6</v>
      </c>
      <c r="AP26" s="22">
        <v>2.4648454751803585E-2</v>
      </c>
      <c r="AQ26" s="22">
        <v>6.1754631987640909E-5</v>
      </c>
      <c r="AR26" s="22">
        <v>0.43410412766326417</v>
      </c>
      <c r="AS26" s="22">
        <v>1.8289700018087447E-2</v>
      </c>
      <c r="AT26" s="22">
        <v>3.5402829603275187E-6</v>
      </c>
      <c r="AU26" s="22">
        <v>8.3809812020596024E-6</v>
      </c>
      <c r="AV26" s="22">
        <v>1.2972319389736803E-3</v>
      </c>
      <c r="AW26" s="22">
        <v>2.0698662059591433E-5</v>
      </c>
      <c r="AX26" s="22">
        <v>2.1613331395105469E-2</v>
      </c>
      <c r="AY26" s="22">
        <v>1.1858084991484884E-3</v>
      </c>
      <c r="AZ26" s="22">
        <v>2.935295412666308E-2</v>
      </c>
      <c r="BA26" s="22">
        <v>7.5923123491010296</v>
      </c>
      <c r="BB26" s="22">
        <v>5.4152830219524615E-3</v>
      </c>
      <c r="BC26" s="22">
        <v>1.3941786106274265</v>
      </c>
      <c r="BD26" s="22">
        <v>22.863060602119901</v>
      </c>
    </row>
    <row r="27" spans="1:56" x14ac:dyDescent="0.3">
      <c r="A27" s="23" t="s">
        <v>23</v>
      </c>
      <c r="B27" s="22">
        <v>0.7102440145836143</v>
      </c>
      <c r="C27" s="22">
        <v>2.7870016878377082</v>
      </c>
      <c r="D27" s="22">
        <v>0.21899127578355168</v>
      </c>
      <c r="E27" s="22">
        <v>9.6614691110581435E-2</v>
      </c>
      <c r="F27" s="22">
        <v>0</v>
      </c>
      <c r="G27" s="22">
        <v>4.0864579708992377</v>
      </c>
      <c r="H27" s="22">
        <v>0</v>
      </c>
      <c r="I27" s="22">
        <v>4.5333720123574587E-3</v>
      </c>
      <c r="J27" s="22">
        <v>26.27071347157338</v>
      </c>
      <c r="K27" s="22">
        <v>1.4103935095555866</v>
      </c>
      <c r="L27" s="22">
        <v>4.0431079843826216</v>
      </c>
      <c r="M27" s="22">
        <v>7.0273212624180079</v>
      </c>
      <c r="N27" s="22">
        <v>0.87880971275289221</v>
      </c>
      <c r="O27" s="22">
        <v>0.21131256188223382</v>
      </c>
      <c r="P27" s="22">
        <v>5.4680363875139451</v>
      </c>
      <c r="Q27" s="22">
        <v>0.11497105464199704</v>
      </c>
      <c r="R27" s="22">
        <v>0.99805303973809534</v>
      </c>
      <c r="S27" s="22">
        <v>8.4346914273941392E-2</v>
      </c>
      <c r="T27" s="22">
        <v>4.5876759734962693</v>
      </c>
      <c r="U27" s="22">
        <v>1.1439499567308173</v>
      </c>
      <c r="V27" s="22">
        <v>82.144927078697336</v>
      </c>
      <c r="W27" s="22">
        <v>0.59851270748648833</v>
      </c>
      <c r="X27" s="22">
        <v>0.1715994193537605</v>
      </c>
      <c r="Y27" s="22">
        <v>0</v>
      </c>
      <c r="Z27" s="22">
        <v>0.349254800787347</v>
      </c>
      <c r="AA27" s="22">
        <v>0</v>
      </c>
      <c r="AB27" s="22">
        <v>0.24487937859596268</v>
      </c>
      <c r="AC27" s="22">
        <v>4.8306760056557325E-2</v>
      </c>
      <c r="AD27" s="22">
        <v>2.4874159219361921E-2</v>
      </c>
      <c r="AE27" s="22">
        <v>74.504880828264419</v>
      </c>
      <c r="AF27" s="22">
        <v>20.830377539251767</v>
      </c>
      <c r="AG27" s="22">
        <v>1.2505140304634175</v>
      </c>
      <c r="AH27" s="22">
        <v>0.20007808226794394</v>
      </c>
      <c r="AI27" s="22">
        <v>0.36007915898703668</v>
      </c>
      <c r="AJ27" s="22">
        <v>5.2939242886716281E-2</v>
      </c>
      <c r="AK27" s="22">
        <v>2.9777638338805253E-2</v>
      </c>
      <c r="AL27" s="22">
        <v>0.53105254398199819</v>
      </c>
      <c r="AM27" s="22">
        <v>0</v>
      </c>
      <c r="AN27" s="22">
        <v>8.7925404173469968</v>
      </c>
      <c r="AO27" s="22">
        <v>0.33131453238119629</v>
      </c>
      <c r="AP27" s="22">
        <v>9.6546213055895308E-2</v>
      </c>
      <c r="AQ27" s="22">
        <v>105.04939480454678</v>
      </c>
      <c r="AR27" s="22">
        <v>7.5896508159775857</v>
      </c>
      <c r="AS27" s="22">
        <v>8.8923950292245937E-2</v>
      </c>
      <c r="AT27" s="22">
        <v>0.92271488766516807</v>
      </c>
      <c r="AU27" s="22">
        <v>0.26989029158911071</v>
      </c>
      <c r="AV27" s="22">
        <v>4.9856336778839401</v>
      </c>
      <c r="AW27" s="22">
        <v>0.17211587634887404</v>
      </c>
      <c r="AX27" s="22">
        <v>321.6939924927218</v>
      </c>
      <c r="AY27" s="22">
        <v>2.2597205742836586</v>
      </c>
      <c r="AZ27" s="22">
        <v>3.9747403938095496</v>
      </c>
      <c r="BA27" s="22">
        <v>4.7801050529700149</v>
      </c>
      <c r="BB27" s="22">
        <v>0</v>
      </c>
      <c r="BC27" s="22">
        <v>280.9675749242657</v>
      </c>
      <c r="BD27" s="22">
        <v>983.45944711496418</v>
      </c>
    </row>
    <row r="28" spans="1:56" x14ac:dyDescent="0.3">
      <c r="A28" s="23" t="s">
        <v>24</v>
      </c>
      <c r="B28" s="22">
        <v>2.732480607471199E-2</v>
      </c>
      <c r="C28" s="22">
        <v>9.1384235439212361E-4</v>
      </c>
      <c r="D28" s="22">
        <v>1.2712230488034749E-2</v>
      </c>
      <c r="E28" s="22">
        <v>9.0371808044594642E-4</v>
      </c>
      <c r="F28" s="22">
        <v>0</v>
      </c>
      <c r="G28" s="22">
        <v>4.8174307214893519E-3</v>
      </c>
      <c r="H28" s="22">
        <v>0.27443094153514619</v>
      </c>
      <c r="I28" s="22">
        <v>2.9900709510411625E-3</v>
      </c>
      <c r="J28" s="22">
        <v>1856.257689860978</v>
      </c>
      <c r="K28" s="22">
        <v>28.042808239931222</v>
      </c>
      <c r="L28" s="22">
        <v>2.9635841920524343E-3</v>
      </c>
      <c r="M28" s="22">
        <v>0</v>
      </c>
      <c r="N28" s="22">
        <v>4.4436284372369593E-2</v>
      </c>
      <c r="O28" s="22">
        <v>3.0037469598340394E-3</v>
      </c>
      <c r="P28" s="22">
        <v>5.0301209352786026E-7</v>
      </c>
      <c r="Q28" s="22">
        <v>3.1588900309528919E-2</v>
      </c>
      <c r="R28" s="22">
        <v>8.2039437959076592E-3</v>
      </c>
      <c r="S28" s="22">
        <v>0.30294638053668266</v>
      </c>
      <c r="T28" s="22">
        <v>5.2480272291339014E-9</v>
      </c>
      <c r="U28" s="22">
        <v>1.4545129542585277E-2</v>
      </c>
      <c r="V28" s="22">
        <v>38.426542568890504</v>
      </c>
      <c r="W28" s="22">
        <v>1230.0291567033421</v>
      </c>
      <c r="X28" s="22">
        <v>5.2058083258225626E-2</v>
      </c>
      <c r="Y28" s="22">
        <v>3.4277153408393021E-3</v>
      </c>
      <c r="Z28" s="22">
        <v>0</v>
      </c>
      <c r="AA28" s="22">
        <v>0</v>
      </c>
      <c r="AB28" s="22">
        <v>8.334028512343614E-3</v>
      </c>
      <c r="AC28" s="22">
        <v>2.0334901838837227E-3</v>
      </c>
      <c r="AD28" s="22">
        <v>6.6194334741445542E-7</v>
      </c>
      <c r="AE28" s="22">
        <v>175.4795766691584</v>
      </c>
      <c r="AF28" s="22">
        <v>0</v>
      </c>
      <c r="AG28" s="22">
        <v>9.6934906534907483</v>
      </c>
      <c r="AH28" s="22">
        <v>0</v>
      </c>
      <c r="AI28" s="22">
        <v>5.5139923174793992E-3</v>
      </c>
      <c r="AJ28" s="22">
        <v>5.2213698035005794E-4</v>
      </c>
      <c r="AK28" s="22">
        <v>5.4764096723379475E-5</v>
      </c>
      <c r="AL28" s="22">
        <v>455.22538251388636</v>
      </c>
      <c r="AM28" s="22">
        <v>35.811472138700168</v>
      </c>
      <c r="AN28" s="22">
        <v>3.9758303733611229E-3</v>
      </c>
      <c r="AO28" s="22">
        <v>1.9575237538148972E-7</v>
      </c>
      <c r="AP28" s="22">
        <v>10.022738242076679</v>
      </c>
      <c r="AQ28" s="22">
        <v>2.7606116604994672E-3</v>
      </c>
      <c r="AR28" s="22">
        <v>6.4460061179936147E-3</v>
      </c>
      <c r="AS28" s="22">
        <v>114.59794572572376</v>
      </c>
      <c r="AT28" s="22">
        <v>1.3655926071576404E-5</v>
      </c>
      <c r="AU28" s="22">
        <v>1.1511856953935933E-8</v>
      </c>
      <c r="AV28" s="22">
        <v>9.3005067464758777E-3</v>
      </c>
      <c r="AW28" s="22">
        <v>2.4459648679230383E-3</v>
      </c>
      <c r="AX28" s="22">
        <v>1443.9494630539282</v>
      </c>
      <c r="AY28" s="22">
        <v>1.1114977341269863</v>
      </c>
      <c r="AZ28" s="22">
        <v>0.21094160975962911</v>
      </c>
      <c r="BA28" s="22">
        <v>30.147374630109411</v>
      </c>
      <c r="BB28" s="22">
        <v>106.80850560276666</v>
      </c>
      <c r="BC28" s="22">
        <v>11.429414566948426</v>
      </c>
      <c r="BD28" s="22">
        <v>5548.072669687579</v>
      </c>
    </row>
    <row r="29" spans="1:56" x14ac:dyDescent="0.3">
      <c r="A29" s="23" t="s">
        <v>25</v>
      </c>
      <c r="B29" s="22">
        <v>0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</row>
    <row r="30" spans="1:56" x14ac:dyDescent="0.3">
      <c r="A30" s="23" t="s">
        <v>26</v>
      </c>
      <c r="B30" s="22">
        <v>2.1204207974189989E-8</v>
      </c>
      <c r="C30" s="22">
        <v>1.0831677740724687E-9</v>
      </c>
      <c r="D30" s="22">
        <v>1.0343179932186114E-9</v>
      </c>
      <c r="E30" s="22">
        <v>1.1255662282056527E-4</v>
      </c>
      <c r="F30" s="22">
        <v>0</v>
      </c>
      <c r="G30" s="22">
        <v>1.0940545817167283E-4</v>
      </c>
      <c r="H30" s="22">
        <v>0</v>
      </c>
      <c r="I30" s="22">
        <v>1.0835014224711655E-7</v>
      </c>
      <c r="J30" s="22">
        <v>4.1940490595548525E-6</v>
      </c>
      <c r="K30" s="22">
        <v>9.3346156297964794E-8</v>
      </c>
      <c r="L30" s="22">
        <v>0</v>
      </c>
      <c r="M30" s="22">
        <v>0</v>
      </c>
      <c r="N30" s="22">
        <v>0</v>
      </c>
      <c r="O30" s="22">
        <v>0</v>
      </c>
      <c r="P30" s="22">
        <v>0.19562922649539852</v>
      </c>
      <c r="Q30" s="22">
        <v>0</v>
      </c>
      <c r="R30" s="22">
        <v>1.3286164838608403E-7</v>
      </c>
      <c r="S30" s="22">
        <v>4.2967870298828647E-8</v>
      </c>
      <c r="T30" s="22">
        <v>0</v>
      </c>
      <c r="U30" s="22">
        <v>0</v>
      </c>
      <c r="V30" s="22">
        <v>9.1010875854005983E-7</v>
      </c>
      <c r="W30" s="22">
        <v>0</v>
      </c>
      <c r="X30" s="22">
        <v>0</v>
      </c>
      <c r="Y30" s="22">
        <v>1.0948799813347626E-9</v>
      </c>
      <c r="Z30" s="22">
        <v>3.6765551604216396E-7</v>
      </c>
      <c r="AA30" s="22">
        <v>0</v>
      </c>
      <c r="AB30" s="22">
        <v>0</v>
      </c>
      <c r="AC30" s="22">
        <v>5.7976203652467889E-2</v>
      </c>
      <c r="AD30" s="22">
        <v>0</v>
      </c>
      <c r="AE30" s="22">
        <v>2.7399242234172873E-8</v>
      </c>
      <c r="AF30" s="22">
        <v>0</v>
      </c>
      <c r="AG30" s="22">
        <v>1.8008430820145618E-5</v>
      </c>
      <c r="AH30" s="22">
        <v>0</v>
      </c>
      <c r="AI30" s="22">
        <v>8.1203030910349129E-7</v>
      </c>
      <c r="AJ30" s="22">
        <v>2.8772015400633118E-9</v>
      </c>
      <c r="AK30" s="22">
        <v>5.0557631764897975E-5</v>
      </c>
      <c r="AL30" s="22">
        <v>1.2426452952723336E-8</v>
      </c>
      <c r="AM30" s="22">
        <v>0</v>
      </c>
      <c r="AN30" s="22">
        <v>2.6186892331447384E-5</v>
      </c>
      <c r="AO30" s="22">
        <v>0</v>
      </c>
      <c r="AP30" s="22">
        <v>3.1904090436214723E-8</v>
      </c>
      <c r="AQ30" s="22">
        <v>0</v>
      </c>
      <c r="AR30" s="22">
        <v>0.29066803833453403</v>
      </c>
      <c r="AS30" s="22">
        <v>2.4823370118771475E-8</v>
      </c>
      <c r="AT30" s="22">
        <v>1.3011608988773998E-3</v>
      </c>
      <c r="AU30" s="22">
        <v>0</v>
      </c>
      <c r="AV30" s="22">
        <v>2.6967936206308752E-7</v>
      </c>
      <c r="AW30" s="22">
        <v>5.3472835491432302E-4</v>
      </c>
      <c r="AX30" s="22">
        <v>0</v>
      </c>
      <c r="AY30" s="22">
        <v>8.3456222057041604E-2</v>
      </c>
      <c r="AZ30" s="22">
        <v>2.8901935498343618E-7</v>
      </c>
      <c r="BA30" s="22">
        <v>1.7761840699248783E-3</v>
      </c>
      <c r="BB30" s="22">
        <v>0</v>
      </c>
      <c r="BC30" s="22">
        <v>0.28001785337863411</v>
      </c>
      <c r="BD30" s="22">
        <v>0.91168367619280999</v>
      </c>
    </row>
    <row r="31" spans="1:56" x14ac:dyDescent="0.3">
      <c r="A31" s="23" t="s">
        <v>27</v>
      </c>
      <c r="B31" s="22">
        <v>8.2793297610114368E-4</v>
      </c>
      <c r="C31" s="22">
        <v>6.1400294326158655E-6</v>
      </c>
      <c r="D31" s="22">
        <v>3.3311906882737663E-2</v>
      </c>
      <c r="E31" s="22">
        <v>5.066904048576738E-6</v>
      </c>
      <c r="F31" s="22">
        <v>0</v>
      </c>
      <c r="G31" s="22">
        <v>2.7515771533901261E-5</v>
      </c>
      <c r="H31" s="22">
        <v>2.4929542214566278E-6</v>
      </c>
      <c r="I31" s="22">
        <v>2.6871764594491618E-3</v>
      </c>
      <c r="J31" s="22">
        <v>2.1306579331274191</v>
      </c>
      <c r="K31" s="22">
        <v>0.15766198139006515</v>
      </c>
      <c r="L31" s="22">
        <v>0</v>
      </c>
      <c r="M31" s="22">
        <v>0</v>
      </c>
      <c r="N31" s="22">
        <v>1.2407665056683086E-5</v>
      </c>
      <c r="O31" s="22">
        <v>2.1657434661727556E-5</v>
      </c>
      <c r="P31" s="22">
        <v>0.17163491112919196</v>
      </c>
      <c r="Q31" s="22">
        <v>1.9835834236552399E-3</v>
      </c>
      <c r="R31" s="22">
        <v>1.3949613784642584E-4</v>
      </c>
      <c r="S31" s="22">
        <v>1.5009331024832606</v>
      </c>
      <c r="T31" s="22">
        <v>2.8377124292465782E-8</v>
      </c>
      <c r="U31" s="22">
        <v>2.0879978385134639E-6</v>
      </c>
      <c r="V31" s="22">
        <v>3.484919848633016</v>
      </c>
      <c r="W31" s="22">
        <v>6.9738584223706125E-4</v>
      </c>
      <c r="X31" s="22">
        <v>4.4856638979792496E-6</v>
      </c>
      <c r="Y31" s="22">
        <v>0.30349825306428962</v>
      </c>
      <c r="Z31" s="22">
        <v>2.4114839476781472E-3</v>
      </c>
      <c r="AA31" s="22">
        <v>0</v>
      </c>
      <c r="AB31" s="22">
        <v>2.2259394109101917E-2</v>
      </c>
      <c r="AC31" s="22">
        <v>0</v>
      </c>
      <c r="AD31" s="22">
        <v>3.5792589908590941E-6</v>
      </c>
      <c r="AE31" s="22">
        <v>5.7035043080352645</v>
      </c>
      <c r="AF31" s="22">
        <v>0</v>
      </c>
      <c r="AG31" s="22">
        <v>1.4525119281535357E-2</v>
      </c>
      <c r="AH31" s="22">
        <v>0</v>
      </c>
      <c r="AI31" s="22">
        <v>8.3753927287646837E-5</v>
      </c>
      <c r="AJ31" s="22">
        <v>3.2111422361015744E-6</v>
      </c>
      <c r="AK31" s="22">
        <v>2.236806836693838E-2</v>
      </c>
      <c r="AL31" s="22">
        <v>1.4894460633129238E-2</v>
      </c>
      <c r="AM31" s="22">
        <v>0.5274318080769328</v>
      </c>
      <c r="AN31" s="22">
        <v>0.56531125139030169</v>
      </c>
      <c r="AO31" s="22">
        <v>1.7472429562778774E-6</v>
      </c>
      <c r="AP31" s="22">
        <v>3.6902625878365E-4</v>
      </c>
      <c r="AQ31" s="22">
        <v>1.574259208540919E-5</v>
      </c>
      <c r="AR31" s="22">
        <v>0.50383430857233269</v>
      </c>
      <c r="AS31" s="22">
        <v>1.9512196867165329E-3</v>
      </c>
      <c r="AT31" s="22">
        <v>6.2916688628174141E-6</v>
      </c>
      <c r="AU31" s="22">
        <v>6.3035726001159122E-3</v>
      </c>
      <c r="AV31" s="22">
        <v>9.8201652948270886E-3</v>
      </c>
      <c r="AW31" s="22">
        <v>3.0259295471623735E-4</v>
      </c>
      <c r="AX31" s="22">
        <v>5.5380572820016068E-3</v>
      </c>
      <c r="AY31" s="22">
        <v>1.9164543770915341E-2</v>
      </c>
      <c r="AZ31" s="22">
        <v>5.124003880223021E-4</v>
      </c>
      <c r="BA31" s="22">
        <v>0.13955219436927466</v>
      </c>
      <c r="BB31" s="22">
        <v>1.383395623451121E-3</v>
      </c>
      <c r="BC31" s="22">
        <v>10.770583459987895</v>
      </c>
      <c r="BD31" s="22">
        <v>26.121170550809435</v>
      </c>
    </row>
    <row r="32" spans="1:56" x14ac:dyDescent="0.3">
      <c r="A32" s="23" t="s">
        <v>28</v>
      </c>
      <c r="B32" s="22">
        <v>6.1568878388158065E-3</v>
      </c>
      <c r="C32" s="22">
        <v>0.42659615269491419</v>
      </c>
      <c r="D32" s="22">
        <v>2.4310368983589012</v>
      </c>
      <c r="E32" s="22">
        <v>0</v>
      </c>
      <c r="F32" s="22">
        <v>0</v>
      </c>
      <c r="G32" s="22">
        <v>1.6720123585353408</v>
      </c>
      <c r="H32" s="22">
        <v>0</v>
      </c>
      <c r="I32" s="22">
        <v>2.8910025651012535E-4</v>
      </c>
      <c r="J32" s="22">
        <v>1.7757659451954053E-2</v>
      </c>
      <c r="K32" s="22">
        <v>0</v>
      </c>
      <c r="L32" s="22">
        <v>0</v>
      </c>
      <c r="M32" s="22">
        <v>0</v>
      </c>
      <c r="N32" s="22">
        <v>5.0798231261436448E-3</v>
      </c>
      <c r="O32" s="22">
        <v>0</v>
      </c>
      <c r="P32" s="22">
        <v>0</v>
      </c>
      <c r="Q32" s="22">
        <v>0</v>
      </c>
      <c r="R32" s="22">
        <v>0.2782942000893262</v>
      </c>
      <c r="S32" s="22">
        <v>1.7967335390073036</v>
      </c>
      <c r="T32" s="22">
        <v>9.6225805001106546E-3</v>
      </c>
      <c r="U32" s="22">
        <v>2.6128896280586675E-4</v>
      </c>
      <c r="V32" s="22">
        <v>0.22856935993037439</v>
      </c>
      <c r="W32" s="22">
        <v>5.3719735378592289E-3</v>
      </c>
      <c r="X32" s="22">
        <v>4.9459265367931167E-3</v>
      </c>
      <c r="Y32" s="22">
        <v>3.4900654500078968E-2</v>
      </c>
      <c r="Z32" s="22">
        <v>0</v>
      </c>
      <c r="AA32" s="22">
        <v>0</v>
      </c>
      <c r="AB32" s="22">
        <v>0</v>
      </c>
      <c r="AC32" s="22">
        <v>1.1254045579898687E-2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0.11195654345419913</v>
      </c>
      <c r="AJ32" s="22">
        <v>0</v>
      </c>
      <c r="AK32" s="22">
        <v>0</v>
      </c>
      <c r="AL32" s="22">
        <v>0</v>
      </c>
      <c r="AM32" s="22">
        <v>0</v>
      </c>
      <c r="AN32" s="22">
        <v>1.6273283091685156E-3</v>
      </c>
      <c r="AO32" s="22">
        <v>1.5725878189655641E-3</v>
      </c>
      <c r="AP32" s="22">
        <v>0</v>
      </c>
      <c r="AQ32" s="22">
        <v>0</v>
      </c>
      <c r="AR32" s="22">
        <v>0</v>
      </c>
      <c r="AS32" s="22">
        <v>4.3577040729551406E-3</v>
      </c>
      <c r="AT32" s="22">
        <v>0</v>
      </c>
      <c r="AU32" s="22">
        <v>0</v>
      </c>
      <c r="AV32" s="22">
        <v>8.1230973342991412E-4</v>
      </c>
      <c r="AW32" s="22">
        <v>4.3726889221961805E-4</v>
      </c>
      <c r="AX32" s="22">
        <v>0</v>
      </c>
      <c r="AY32" s="22">
        <v>0</v>
      </c>
      <c r="AZ32" s="22">
        <v>1.4817529788704296E-2</v>
      </c>
      <c r="BA32" s="22">
        <v>0</v>
      </c>
      <c r="BB32" s="22">
        <v>0</v>
      </c>
      <c r="BC32" s="22">
        <v>1.0537838424347146</v>
      </c>
      <c r="BD32" s="22">
        <v>8.1182475634114883</v>
      </c>
    </row>
    <row r="33" spans="1:56" x14ac:dyDescent="0.3">
      <c r="A33" s="23" t="s">
        <v>29</v>
      </c>
      <c r="B33" s="22">
        <v>0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0.81545653259267137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1.1520648450709663</v>
      </c>
      <c r="AT33" s="22">
        <v>0</v>
      </c>
      <c r="AU33" s="22">
        <v>0</v>
      </c>
      <c r="AV33" s="22">
        <v>0</v>
      </c>
      <c r="AW33" s="22">
        <v>0</v>
      </c>
      <c r="AX33" s="22">
        <v>0.61105223013596821</v>
      </c>
      <c r="AY33" s="22">
        <v>0</v>
      </c>
      <c r="AZ33" s="22">
        <v>0</v>
      </c>
      <c r="BA33" s="22">
        <v>0</v>
      </c>
      <c r="BB33" s="22">
        <v>7.8906957829025366</v>
      </c>
      <c r="BC33" s="22">
        <v>0</v>
      </c>
      <c r="BD33" s="22">
        <v>10.469269390702141</v>
      </c>
    </row>
    <row r="34" spans="1:56" x14ac:dyDescent="0.3">
      <c r="A34" s="23" t="s">
        <v>30</v>
      </c>
      <c r="B34" s="22">
        <v>2.7372984019335066E-4</v>
      </c>
      <c r="C34" s="22">
        <v>5.4749728876439233E-5</v>
      </c>
      <c r="D34" s="22">
        <v>2.9098558559716075E-8</v>
      </c>
      <c r="E34" s="22">
        <v>3.3097264967782543E-8</v>
      </c>
      <c r="F34" s="22">
        <v>0</v>
      </c>
      <c r="G34" s="22">
        <v>1.907895047457205E-7</v>
      </c>
      <c r="H34" s="22">
        <v>6.1293125438706208E-9</v>
      </c>
      <c r="I34" s="22">
        <v>6.6414083821200743E-6</v>
      </c>
      <c r="J34" s="22">
        <v>1.7945433419148425E-2</v>
      </c>
      <c r="K34" s="22">
        <v>1.091961551476602E-3</v>
      </c>
      <c r="L34" s="22">
        <v>0</v>
      </c>
      <c r="M34" s="22">
        <v>0</v>
      </c>
      <c r="N34" s="22">
        <v>6.056755978178881E-8</v>
      </c>
      <c r="O34" s="22">
        <v>1.2327072022363198E-7</v>
      </c>
      <c r="P34" s="22">
        <v>6.6872597569683463E-9</v>
      </c>
      <c r="Q34" s="22">
        <v>2.8153141050343005E-7</v>
      </c>
      <c r="R34" s="22">
        <v>3.6435230976877072E-7</v>
      </c>
      <c r="S34" s="22">
        <v>1.0320958100505906E-3</v>
      </c>
      <c r="T34" s="22">
        <v>6.9769537838989242E-11</v>
      </c>
      <c r="U34" s="22">
        <v>1.0959035041796558E-8</v>
      </c>
      <c r="V34" s="22">
        <v>1.1314127663001258E-2</v>
      </c>
      <c r="W34" s="22">
        <v>4.6387558291444353E-6</v>
      </c>
      <c r="X34" s="22">
        <v>2.9109004285403289E-8</v>
      </c>
      <c r="Y34" s="22">
        <v>3.8423753560434907E-4</v>
      </c>
      <c r="Z34" s="22">
        <v>1.5436283345211215E-5</v>
      </c>
      <c r="AA34" s="22">
        <v>0</v>
      </c>
      <c r="AB34" s="22">
        <v>1.0118413102907624E-6</v>
      </c>
      <c r="AC34" s="22">
        <v>8.0488742452695055E-8</v>
      </c>
      <c r="AD34" s="22">
        <v>8.8001604047168494E-9</v>
      </c>
      <c r="AE34" s="22">
        <v>3.4532223030223807E-6</v>
      </c>
      <c r="AF34" s="22">
        <v>0</v>
      </c>
      <c r="AG34" s="22">
        <v>4.5878163363796513E-5</v>
      </c>
      <c r="AH34" s="22">
        <v>0</v>
      </c>
      <c r="AI34" s="22">
        <v>1.0428013172599934E-6</v>
      </c>
      <c r="AJ34" s="22">
        <v>2.0464278374531565E-8</v>
      </c>
      <c r="AK34" s="22">
        <v>2.2605749109309549E-9</v>
      </c>
      <c r="AL34" s="22">
        <v>3.0691712346406012E-5</v>
      </c>
      <c r="AM34" s="22">
        <v>9.9535164092088684E-6</v>
      </c>
      <c r="AN34" s="22">
        <v>1.0403604649385668E-3</v>
      </c>
      <c r="AO34" s="22">
        <v>3.4548304095896726E-9</v>
      </c>
      <c r="AP34" s="22">
        <v>1.244517822548135E-2</v>
      </c>
      <c r="AQ34" s="22">
        <v>1.0926935507968699E-7</v>
      </c>
      <c r="AR34" s="22">
        <v>4.6094762418732077E-7</v>
      </c>
      <c r="AS34" s="22">
        <v>1.34620233965456E-5</v>
      </c>
      <c r="AT34" s="22">
        <v>1.9262358751077424E-10</v>
      </c>
      <c r="AU34" s="22">
        <v>3.41810369924074E-9</v>
      </c>
      <c r="AV34" s="22">
        <v>3.036272499894509E-7</v>
      </c>
      <c r="AW34" s="22">
        <v>3.5160582482697235E-4</v>
      </c>
      <c r="AX34" s="22">
        <v>3.8309012637807157E-5</v>
      </c>
      <c r="AY34" s="22">
        <v>9.7072701123476166E-7</v>
      </c>
      <c r="AZ34" s="22">
        <v>3.0958338626173526E-6</v>
      </c>
      <c r="BA34" s="22">
        <v>6.3476747587748331E-4</v>
      </c>
      <c r="BB34" s="22">
        <v>9.5646329132542413E-6</v>
      </c>
      <c r="BC34" s="22">
        <v>2.3356715948573137E-2</v>
      </c>
      <c r="BD34" s="22">
        <v>7.0111242007729238E-2</v>
      </c>
    </row>
    <row r="35" spans="1:56" x14ac:dyDescent="0.3">
      <c r="A35" s="25" t="s">
        <v>31</v>
      </c>
      <c r="B35" s="22">
        <v>9.5250362197655104E-4</v>
      </c>
      <c r="C35" s="22">
        <v>4.5366643971045114E-5</v>
      </c>
      <c r="D35" s="22">
        <v>4.394478982985292E-5</v>
      </c>
      <c r="E35" s="22">
        <v>3.8135747925947404E-4</v>
      </c>
      <c r="F35" s="22">
        <v>0</v>
      </c>
      <c r="G35" s="22">
        <v>4.3349245322735513E-9</v>
      </c>
      <c r="H35" s="22">
        <v>2.4525630094976056E-7</v>
      </c>
      <c r="I35" s="22">
        <v>4.7918757736812772E-3</v>
      </c>
      <c r="J35" s="22">
        <v>4.6501800895197389</v>
      </c>
      <c r="K35" s="22">
        <v>3.9522605418513095E-3</v>
      </c>
      <c r="L35" s="22">
        <v>0</v>
      </c>
      <c r="M35" s="22">
        <v>0</v>
      </c>
      <c r="N35" s="22">
        <v>6.0856162430816838E-7</v>
      </c>
      <c r="O35" s="22">
        <v>1.7569042594330291E-7</v>
      </c>
      <c r="P35" s="22">
        <v>2.6758181765822368E-7</v>
      </c>
      <c r="Q35" s="22">
        <v>5.3481817630219101E-6</v>
      </c>
      <c r="R35" s="22">
        <v>5.5638985468838571E-3</v>
      </c>
      <c r="S35" s="22">
        <v>0.41978166981745346</v>
      </c>
      <c r="T35" s="22">
        <v>2.7917353939597116E-9</v>
      </c>
      <c r="U35" s="22">
        <v>9.106230320086256E-8</v>
      </c>
      <c r="V35" s="22">
        <v>3.8357974236680789E-2</v>
      </c>
      <c r="W35" s="22">
        <v>4.4291691527789745E-6</v>
      </c>
      <c r="X35" s="22">
        <v>4.4467104579448308E-8</v>
      </c>
      <c r="Y35" s="22">
        <v>4.4451623554794255E-2</v>
      </c>
      <c r="Z35" s="22">
        <v>2.0072134456881826E-2</v>
      </c>
      <c r="AA35" s="22">
        <v>0</v>
      </c>
      <c r="AB35" s="22">
        <v>2.73695048476514E-5</v>
      </c>
      <c r="AC35" s="22">
        <v>0</v>
      </c>
      <c r="AD35" s="22">
        <v>3.5212673088170721E-7</v>
      </c>
      <c r="AE35" s="22">
        <v>1.5049744992001308E-2</v>
      </c>
      <c r="AF35" s="22">
        <v>0</v>
      </c>
      <c r="AG35" s="22">
        <v>0</v>
      </c>
      <c r="AH35" s="22">
        <v>0</v>
      </c>
      <c r="AI35" s="22">
        <v>8.4976551146840929E-5</v>
      </c>
      <c r="AJ35" s="22">
        <v>1.2028674281617907E-4</v>
      </c>
      <c r="AK35" s="22">
        <v>3.7294043187164218E-9</v>
      </c>
      <c r="AL35" s="22">
        <v>1.2002239359507388E-3</v>
      </c>
      <c r="AM35" s="22">
        <v>3.4441664997769825</v>
      </c>
      <c r="AN35" s="22">
        <v>1.0683397686894313E-5</v>
      </c>
      <c r="AO35" s="22">
        <v>2.0569374390389605E-7</v>
      </c>
      <c r="AP35" s="22">
        <v>1.3440242332155923E-3</v>
      </c>
      <c r="AQ35" s="22">
        <v>0</v>
      </c>
      <c r="AR35" s="22">
        <v>8.2595872506323133E-6</v>
      </c>
      <c r="AS35" s="22">
        <v>2.3989103581429391E-3</v>
      </c>
      <c r="AT35" s="22">
        <v>3.4749479842289257E-5</v>
      </c>
      <c r="AU35" s="22">
        <v>3.9514191363725177E-7</v>
      </c>
      <c r="AV35" s="22">
        <v>1.1273808674181299E-2</v>
      </c>
      <c r="AW35" s="22">
        <v>1.0734665825841679E-4</v>
      </c>
      <c r="AX35" s="22">
        <v>2.8675682075343044E-6</v>
      </c>
      <c r="AY35" s="22">
        <v>0</v>
      </c>
      <c r="AZ35" s="22">
        <v>1.208200745738894E-2</v>
      </c>
      <c r="BA35" s="22">
        <v>74.239277085966165</v>
      </c>
      <c r="BB35" s="22">
        <v>7.5625113789739865E-7</v>
      </c>
      <c r="BC35" s="22">
        <v>2.0177700101645111</v>
      </c>
      <c r="BD35" s="22">
        <v>84.933546484071684</v>
      </c>
    </row>
    <row r="36" spans="1:56" x14ac:dyDescent="0.3">
      <c r="A36" s="23" t="s">
        <v>32</v>
      </c>
      <c r="B36" s="22">
        <v>0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</row>
    <row r="37" spans="1:56" x14ac:dyDescent="0.3">
      <c r="A37" s="23" t="s">
        <v>33</v>
      </c>
      <c r="B37" s="22">
        <v>0.60646931207650701</v>
      </c>
      <c r="C37" s="22">
        <v>12.748143595574625</v>
      </c>
      <c r="D37" s="22">
        <v>7.7282934327516308</v>
      </c>
      <c r="E37" s="22">
        <v>2.8478943704056715E-2</v>
      </c>
      <c r="F37" s="22">
        <v>1.3854909614363909E-3</v>
      </c>
      <c r="G37" s="22">
        <v>19.641442014516148</v>
      </c>
      <c r="H37" s="22">
        <v>9.2683154615529127E-5</v>
      </c>
      <c r="I37" s="22">
        <v>0.10053946624991078</v>
      </c>
      <c r="J37" s="22">
        <v>118.95709393579513</v>
      </c>
      <c r="K37" s="22">
        <v>7.9556616876283437</v>
      </c>
      <c r="L37" s="22">
        <v>0.36172479592497164</v>
      </c>
      <c r="M37" s="22">
        <v>27.52304299445273</v>
      </c>
      <c r="N37" s="22">
        <v>5.3048898314178734</v>
      </c>
      <c r="O37" s="22">
        <v>16.040359309038806</v>
      </c>
      <c r="P37" s="22">
        <v>21.13755523718164</v>
      </c>
      <c r="Q37" s="22">
        <v>0.50748718810599791</v>
      </c>
      <c r="R37" s="22">
        <v>10.349973238537038</v>
      </c>
      <c r="S37" s="22">
        <v>305.98383153872823</v>
      </c>
      <c r="T37" s="22">
        <v>127.313930615678</v>
      </c>
      <c r="U37" s="22">
        <v>6.7941389919724138</v>
      </c>
      <c r="V37" s="22">
        <v>4.3925116964726625</v>
      </c>
      <c r="W37" s="22">
        <v>9.0150902177172405</v>
      </c>
      <c r="X37" s="22">
        <v>1.0044292344140169</v>
      </c>
      <c r="Y37" s="22">
        <v>10.593004653856388</v>
      </c>
      <c r="Z37" s="22">
        <v>0.45227390665780254</v>
      </c>
      <c r="AA37" s="22">
        <v>0</v>
      </c>
      <c r="AB37" s="22">
        <v>17.555673381858053</v>
      </c>
      <c r="AC37" s="22">
        <v>5.2529171941652795</v>
      </c>
      <c r="AD37" s="22">
        <v>3.7266289225381977</v>
      </c>
      <c r="AE37" s="22">
        <v>0.57758038869474648</v>
      </c>
      <c r="AF37" s="22">
        <v>40.018639437383193</v>
      </c>
      <c r="AG37" s="22">
        <v>2.0701343387783568</v>
      </c>
      <c r="AH37" s="22">
        <v>0</v>
      </c>
      <c r="AI37" s="22">
        <v>0</v>
      </c>
      <c r="AJ37" s="22">
        <v>1.9374205032790259E-3</v>
      </c>
      <c r="AK37" s="22">
        <v>6.8855151850950314E-2</v>
      </c>
      <c r="AL37" s="22">
        <v>4.1402717165783134</v>
      </c>
      <c r="AM37" s="22">
        <v>0.13968473288000055</v>
      </c>
      <c r="AN37" s="22">
        <v>23.907614914409688</v>
      </c>
      <c r="AO37" s="22">
        <v>0.92393671768825902</v>
      </c>
      <c r="AP37" s="22">
        <v>6.462503343610855E-2</v>
      </c>
      <c r="AQ37" s="22">
        <v>225.19508894676201</v>
      </c>
      <c r="AR37" s="22">
        <v>2.6550140646812661</v>
      </c>
      <c r="AS37" s="22">
        <v>1.070773429700254</v>
      </c>
      <c r="AT37" s="22">
        <v>3.1575585385572138</v>
      </c>
      <c r="AU37" s="22">
        <v>0.51853740139305793</v>
      </c>
      <c r="AV37" s="22">
        <v>38.834874341425376</v>
      </c>
      <c r="AW37" s="22">
        <v>1.5583394064015545</v>
      </c>
      <c r="AX37" s="22">
        <v>5.0205796535173688</v>
      </c>
      <c r="AY37" s="22">
        <v>5.3546220500733046</v>
      </c>
      <c r="AZ37" s="22">
        <v>180.43446413883817</v>
      </c>
      <c r="BA37" s="22">
        <v>14.790272602757577</v>
      </c>
      <c r="BB37" s="22">
        <v>0.5533401766910071</v>
      </c>
      <c r="BC37" s="22">
        <v>141.44707992378434</v>
      </c>
      <c r="BD37" s="22">
        <v>1433.5808880379147</v>
      </c>
    </row>
    <row r="38" spans="1:56" x14ac:dyDescent="0.3">
      <c r="A38" s="23" t="s">
        <v>34</v>
      </c>
      <c r="B38" s="22">
        <v>0.31237805126484697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1.3615837416357243E-4</v>
      </c>
      <c r="J38" s="22">
        <v>0</v>
      </c>
      <c r="K38" s="22">
        <v>4.4623753130930126E-3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1.1880591761708331E-4</v>
      </c>
      <c r="T38" s="22">
        <v>0</v>
      </c>
      <c r="U38" s="22">
        <v>0</v>
      </c>
      <c r="V38" s="22">
        <v>0</v>
      </c>
      <c r="W38" s="22">
        <v>0</v>
      </c>
      <c r="X38" s="22">
        <v>3.5452138251588242E-4</v>
      </c>
      <c r="Y38" s="22">
        <v>0</v>
      </c>
      <c r="Z38" s="22">
        <v>2.2760803667166186E-3</v>
      </c>
      <c r="AA38" s="22">
        <v>1.1041567275026682E-2</v>
      </c>
      <c r="AB38" s="22">
        <v>0</v>
      </c>
      <c r="AC38" s="22">
        <v>0</v>
      </c>
      <c r="AD38" s="22">
        <v>0</v>
      </c>
      <c r="AE38" s="22">
        <v>2.5895887656757163E-3</v>
      </c>
      <c r="AF38" s="22">
        <v>0</v>
      </c>
      <c r="AG38" s="22">
        <v>0</v>
      </c>
      <c r="AH38" s="22">
        <v>0</v>
      </c>
      <c r="AI38" s="22">
        <v>3.0540495923415777E-4</v>
      </c>
      <c r="AJ38" s="22">
        <v>0</v>
      </c>
      <c r="AK38" s="22">
        <v>0</v>
      </c>
      <c r="AL38" s="22">
        <v>7.3568122602870169E-4</v>
      </c>
      <c r="AM38" s="22">
        <v>2.250676782893828E-2</v>
      </c>
      <c r="AN38" s="22">
        <v>0</v>
      </c>
      <c r="AO38" s="22">
        <v>0</v>
      </c>
      <c r="AP38" s="22">
        <v>0</v>
      </c>
      <c r="AQ38" s="22">
        <v>3.4953155648291643E-4</v>
      </c>
      <c r="AR38" s="22">
        <v>0</v>
      </c>
      <c r="AS38" s="22">
        <v>3.2122111243476872E-2</v>
      </c>
      <c r="AT38" s="22">
        <v>0</v>
      </c>
      <c r="AU38" s="22">
        <v>0</v>
      </c>
      <c r="AV38" s="22">
        <v>1.9269667689261814E-3</v>
      </c>
      <c r="AW38" s="22">
        <v>0</v>
      </c>
      <c r="AX38" s="22">
        <v>0.27727320516152026</v>
      </c>
      <c r="AY38" s="22">
        <v>0</v>
      </c>
      <c r="AZ38" s="22">
        <v>4.3047761541345707E-5</v>
      </c>
      <c r="BA38" s="22">
        <v>5.195338404530269E-2</v>
      </c>
      <c r="BB38" s="22">
        <v>0</v>
      </c>
      <c r="BC38" s="22">
        <v>3.728272344889147</v>
      </c>
      <c r="BD38" s="22">
        <v>4.4488455941002538</v>
      </c>
    </row>
    <row r="39" spans="1:56" x14ac:dyDescent="0.3">
      <c r="A39" s="23" t="s">
        <v>35</v>
      </c>
      <c r="B39" s="22">
        <v>5.239104287534966E-3</v>
      </c>
      <c r="C39" s="22">
        <v>3.1602576009424958E-5</v>
      </c>
      <c r="D39" s="22">
        <v>9.7377164924511256E-6</v>
      </c>
      <c r="E39" s="22">
        <v>2.661675216302996E-5</v>
      </c>
      <c r="F39" s="22">
        <v>0</v>
      </c>
      <c r="G39" s="22">
        <v>1.6992026999179178E-4</v>
      </c>
      <c r="H39" s="22">
        <v>0</v>
      </c>
      <c r="I39" s="22">
        <v>2.5567256397719063E-5</v>
      </c>
      <c r="J39" s="22">
        <v>12.879250534683861</v>
      </c>
      <c r="K39" s="22">
        <v>0.97191546278481877</v>
      </c>
      <c r="L39" s="22">
        <v>0</v>
      </c>
      <c r="M39" s="22">
        <v>5.7194962440205062E-2</v>
      </c>
      <c r="N39" s="22">
        <v>4.5090429649194271E-5</v>
      </c>
      <c r="O39" s="22">
        <v>1.0593660137768402E-4</v>
      </c>
      <c r="P39" s="22">
        <v>1.4809143953145813E-2</v>
      </c>
      <c r="Q39" s="22">
        <v>1.8708880915416504E-3</v>
      </c>
      <c r="R39" s="22">
        <v>2.0335247889631265E-4</v>
      </c>
      <c r="S39" s="22">
        <v>7.2407619109659104E-3</v>
      </c>
      <c r="T39" s="22">
        <v>3.701074734236667E-4</v>
      </c>
      <c r="U39" s="22">
        <v>5.7971473787035124E-4</v>
      </c>
      <c r="V39" s="22">
        <v>0.12103144785650902</v>
      </c>
      <c r="W39" s="22">
        <v>4.0350598678288545E-3</v>
      </c>
      <c r="X39" s="22">
        <v>2.4949384790133548E-5</v>
      </c>
      <c r="Y39" s="22">
        <v>7.4525578903317775E-5</v>
      </c>
      <c r="Z39" s="22">
        <v>1.4019039889698446E-2</v>
      </c>
      <c r="AA39" s="22">
        <v>0.13862578883131568</v>
      </c>
      <c r="AB39" s="22">
        <v>2.921433375737969E-4</v>
      </c>
      <c r="AC39" s="22">
        <v>7.1725325289733255E-5</v>
      </c>
      <c r="AD39" s="22">
        <v>0</v>
      </c>
      <c r="AE39" s="22">
        <v>2.8710631670454171E-3</v>
      </c>
      <c r="AF39" s="22">
        <v>0</v>
      </c>
      <c r="AG39" s="22">
        <v>1.0348808694284558E-2</v>
      </c>
      <c r="AH39" s="22">
        <v>0</v>
      </c>
      <c r="AI39" s="22">
        <v>4.4952570601068388E-5</v>
      </c>
      <c r="AJ39" s="22">
        <v>1.6756632922166351E-5</v>
      </c>
      <c r="AK39" s="22">
        <v>0</v>
      </c>
      <c r="AL39" s="22">
        <v>1.2183898597635211E-2</v>
      </c>
      <c r="AM39" s="22">
        <v>8.5599104770591287E-3</v>
      </c>
      <c r="AN39" s="22">
        <v>4.7996746356086334E-2</v>
      </c>
      <c r="AO39" s="22">
        <v>0</v>
      </c>
      <c r="AP39" s="22">
        <v>1.6605717121541703E-3</v>
      </c>
      <c r="AQ39" s="22">
        <v>9.7372375297031274E-5</v>
      </c>
      <c r="AR39" s="22">
        <v>2.2681605698856211E-4</v>
      </c>
      <c r="AS39" s="22">
        <v>1.1951619591148823E-2</v>
      </c>
      <c r="AT39" s="22">
        <v>2.6694435333263431E-9</v>
      </c>
      <c r="AU39" s="22">
        <v>0</v>
      </c>
      <c r="AV39" s="22">
        <v>1.7259894962727161E-4</v>
      </c>
      <c r="AW39" s="22">
        <v>4.7429969442811101E-3</v>
      </c>
      <c r="AX39" s="22">
        <v>3.4074159127543066E-2</v>
      </c>
      <c r="AY39" s="22">
        <v>8.6523835423245115E-4</v>
      </c>
      <c r="AZ39" s="22">
        <v>1.8126976102625838E-2</v>
      </c>
      <c r="BA39" s="22">
        <v>3.9567175573002288E-2</v>
      </c>
      <c r="BB39" s="22">
        <v>8.5064170526597069E-3</v>
      </c>
      <c r="BC39" s="22">
        <v>2.486148171107887</v>
      </c>
      <c r="BD39" s="22">
        <v>16.905425436628775</v>
      </c>
    </row>
    <row r="40" spans="1:56" x14ac:dyDescent="0.3">
      <c r="A40" s="23" t="s">
        <v>361</v>
      </c>
      <c r="B40" s="22">
        <v>14.085145346774704</v>
      </c>
      <c r="C40" s="22">
        <v>14.511130216779137</v>
      </c>
      <c r="D40" s="22">
        <v>1.2823769894187145</v>
      </c>
      <c r="E40" s="22">
        <v>9.3189278857592497E-4</v>
      </c>
      <c r="F40" s="22">
        <v>0</v>
      </c>
      <c r="G40" s="22">
        <v>1.1192270399303983</v>
      </c>
      <c r="H40" s="22">
        <v>3.8813800470234132</v>
      </c>
      <c r="I40" s="22">
        <v>5.2181584279811579</v>
      </c>
      <c r="J40" s="22">
        <v>4757.6914382231089</v>
      </c>
      <c r="K40" s="22">
        <v>66.253577706569075</v>
      </c>
      <c r="L40" s="22">
        <v>0.75788727727107197</v>
      </c>
      <c r="M40" s="22">
        <v>2.0676168560442472</v>
      </c>
      <c r="N40" s="22">
        <v>85.385023231156637</v>
      </c>
      <c r="O40" s="22">
        <v>6.2736680058219835E-2</v>
      </c>
      <c r="P40" s="22">
        <v>2.7675507099264878</v>
      </c>
      <c r="Q40" s="22">
        <v>0.10667717783835333</v>
      </c>
      <c r="R40" s="22">
        <v>7.337131449138889</v>
      </c>
      <c r="S40" s="22">
        <v>116.40018694366246</v>
      </c>
      <c r="T40" s="22">
        <v>0.9676986780910789</v>
      </c>
      <c r="U40" s="22">
        <v>0.45457202967988791</v>
      </c>
      <c r="V40" s="22">
        <v>4709.3954308329839</v>
      </c>
      <c r="W40" s="22">
        <v>19.591879140262755</v>
      </c>
      <c r="X40" s="22">
        <v>0</v>
      </c>
      <c r="Y40" s="22">
        <v>10.85856335440433</v>
      </c>
      <c r="Z40" s="22">
        <v>560.19544259436861</v>
      </c>
      <c r="AA40" s="22">
        <v>0</v>
      </c>
      <c r="AB40" s="22">
        <v>0</v>
      </c>
      <c r="AC40" s="22">
        <v>1.4513604241313802E-2</v>
      </c>
      <c r="AD40" s="22">
        <v>1.3412967180997359</v>
      </c>
      <c r="AE40" s="22">
        <v>868.28996562973612</v>
      </c>
      <c r="AF40" s="22">
        <v>1.7787661639780978</v>
      </c>
      <c r="AG40" s="22">
        <v>526.04941925805122</v>
      </c>
      <c r="AH40" s="22">
        <v>5.2413111086536208</v>
      </c>
      <c r="AI40" s="22">
        <v>12.934387005746503</v>
      </c>
      <c r="AJ40" s="22">
        <v>0.22823339826236502</v>
      </c>
      <c r="AK40" s="22">
        <v>2.3153241830703802E-3</v>
      </c>
      <c r="AL40" s="22">
        <v>0</v>
      </c>
      <c r="AM40" s="22">
        <v>0.84774188542119666</v>
      </c>
      <c r="AN40" s="22">
        <v>6.6753714900885042</v>
      </c>
      <c r="AO40" s="22">
        <v>2.1008152989637789</v>
      </c>
      <c r="AP40" s="22">
        <v>36.058002015552695</v>
      </c>
      <c r="AQ40" s="22">
        <v>8.224997541239615</v>
      </c>
      <c r="AR40" s="22">
        <v>0.28280306881666895</v>
      </c>
      <c r="AS40" s="22">
        <v>343.63436412424517</v>
      </c>
      <c r="AT40" s="22">
        <v>0.26850921747940359</v>
      </c>
      <c r="AU40" s="22">
        <v>3.8612511093854476</v>
      </c>
      <c r="AV40" s="22">
        <v>14.601091425954563</v>
      </c>
      <c r="AW40" s="22">
        <v>0</v>
      </c>
      <c r="AX40" s="22">
        <v>9.2570461092384573</v>
      </c>
      <c r="AY40" s="22">
        <v>219.33039221256305</v>
      </c>
      <c r="AZ40" s="22">
        <v>32.377964760603803</v>
      </c>
      <c r="BA40" s="22">
        <v>190.30151256354338</v>
      </c>
      <c r="BB40" s="22">
        <v>203.90160331285597</v>
      </c>
      <c r="BC40" s="22">
        <v>338.80986083855612</v>
      </c>
      <c r="BD40" s="22">
        <v>13206.80529803072</v>
      </c>
    </row>
    <row r="41" spans="1:56" x14ac:dyDescent="0.3">
      <c r="A41" s="23" t="s">
        <v>36</v>
      </c>
      <c r="B41" s="22">
        <v>0.48745471986391919</v>
      </c>
      <c r="C41" s="22">
        <v>3.621676246357904E-4</v>
      </c>
      <c r="D41" s="22">
        <v>1.0315514137283039E-3</v>
      </c>
      <c r="E41" s="22">
        <v>2.5962754818679456E-3</v>
      </c>
      <c r="F41" s="22">
        <v>1.4919449687944621E-4</v>
      </c>
      <c r="G41" s="22">
        <v>3.222557818306198E-4</v>
      </c>
      <c r="H41" s="22">
        <v>0.84310872727387676</v>
      </c>
      <c r="I41" s="22">
        <v>3.0281095206013773E-2</v>
      </c>
      <c r="J41" s="22">
        <v>123.53853994539084</v>
      </c>
      <c r="K41" s="22">
        <v>1.8693035987796132</v>
      </c>
      <c r="L41" s="22">
        <v>0</v>
      </c>
      <c r="M41" s="22">
        <v>0</v>
      </c>
      <c r="N41" s="22">
        <v>8.5514527845215814E-5</v>
      </c>
      <c r="O41" s="22">
        <v>2.0091000504585704E-4</v>
      </c>
      <c r="P41" s="22">
        <v>0</v>
      </c>
      <c r="Q41" s="22">
        <v>2.4990818307950036E-4</v>
      </c>
      <c r="R41" s="22">
        <v>1.2826567848951529</v>
      </c>
      <c r="S41" s="22">
        <v>0.30955708249775266</v>
      </c>
      <c r="T41" s="22">
        <v>0</v>
      </c>
      <c r="U41" s="22">
        <v>6.0410366668932243E-5</v>
      </c>
      <c r="V41" s="22">
        <v>111.60407721884852</v>
      </c>
      <c r="W41" s="22">
        <v>7.6525382904779936E-3</v>
      </c>
      <c r="X41" s="22">
        <v>4.7316800415429241E-5</v>
      </c>
      <c r="Y41" s="22">
        <v>4.4683962339177032E-4</v>
      </c>
      <c r="Z41" s="22">
        <v>792.1859671994489</v>
      </c>
      <c r="AA41" s="22">
        <v>0</v>
      </c>
      <c r="AB41" s="22">
        <v>5.5405326074987069E-4</v>
      </c>
      <c r="AC41" s="22">
        <v>1.3602791932601727E-4</v>
      </c>
      <c r="AD41" s="22">
        <v>0</v>
      </c>
      <c r="AE41" s="22">
        <v>2.1074410139364299</v>
      </c>
      <c r="AF41" s="22">
        <v>0</v>
      </c>
      <c r="AG41" s="22">
        <v>13.414648001165528</v>
      </c>
      <c r="AH41" s="22">
        <v>0</v>
      </c>
      <c r="AI41" s="22">
        <v>5.9644872229267145</v>
      </c>
      <c r="AJ41" s="22">
        <v>8.345958380100866E-4</v>
      </c>
      <c r="AK41" s="22">
        <v>3.6629104675986199E-6</v>
      </c>
      <c r="AL41" s="22">
        <v>3.4479243869460427E-2</v>
      </c>
      <c r="AM41" s="22">
        <v>0</v>
      </c>
      <c r="AN41" s="22">
        <v>2.5991279974080985</v>
      </c>
      <c r="AO41" s="22">
        <v>0</v>
      </c>
      <c r="AP41" s="22">
        <v>2.6753061281323922</v>
      </c>
      <c r="AQ41" s="22">
        <v>1.8466784999556052E-4</v>
      </c>
      <c r="AR41" s="22">
        <v>6.3270185714663307E-2</v>
      </c>
      <c r="AS41" s="22">
        <v>0.30560627569500831</v>
      </c>
      <c r="AT41" s="22">
        <v>2.3200722051854565E-4</v>
      </c>
      <c r="AU41" s="22">
        <v>0</v>
      </c>
      <c r="AV41" s="22">
        <v>7.5575138041908158E-2</v>
      </c>
      <c r="AW41" s="22">
        <v>7.4275574898509823E-4</v>
      </c>
      <c r="AX41" s="22">
        <v>6.4622041798767002E-2</v>
      </c>
      <c r="AY41" s="22">
        <v>1.090024439022274</v>
      </c>
      <c r="AZ41" s="22">
        <v>8.5818774116706936E-2</v>
      </c>
      <c r="BA41" s="22">
        <v>495.67821143415642</v>
      </c>
      <c r="BB41" s="22">
        <v>1.6133100470531517E-2</v>
      </c>
      <c r="BC41" s="22">
        <v>23.74244357283067</v>
      </c>
      <c r="BD41" s="22">
        <v>1580.0840335948337</v>
      </c>
    </row>
    <row r="42" spans="1:56" x14ac:dyDescent="0.3">
      <c r="A42" s="23" t="s">
        <v>37</v>
      </c>
      <c r="B42" s="22">
        <v>2.8020935399642481E-5</v>
      </c>
      <c r="C42" s="22">
        <v>3.0688755601494845E-3</v>
      </c>
      <c r="D42" s="22">
        <v>9.0436549271905107E-4</v>
      </c>
      <c r="E42" s="22">
        <v>1.2413245145649738E-6</v>
      </c>
      <c r="F42" s="22">
        <v>0</v>
      </c>
      <c r="G42" s="22">
        <v>7.9964520412915324E-2</v>
      </c>
      <c r="H42" s="22">
        <v>1.2450166104737198E-9</v>
      </c>
      <c r="I42" s="22">
        <v>7.9387035009324413E-6</v>
      </c>
      <c r="J42" s="22">
        <v>0.36804079255116556</v>
      </c>
      <c r="K42" s="22">
        <v>2.7233348689127079E-2</v>
      </c>
      <c r="L42" s="22">
        <v>7.9876814127985613E-2</v>
      </c>
      <c r="M42" s="22">
        <v>1.3091187465445341E-2</v>
      </c>
      <c r="N42" s="22">
        <v>40.277244821721141</v>
      </c>
      <c r="O42" s="22">
        <v>1.1843640208206515E-2</v>
      </c>
      <c r="P42" s="22">
        <v>0.67475504528739383</v>
      </c>
      <c r="Q42" s="22">
        <v>4.3295365373191199</v>
      </c>
      <c r="R42" s="22">
        <v>6.3149909633900018E-3</v>
      </c>
      <c r="S42" s="22">
        <v>160.39344509156911</v>
      </c>
      <c r="T42" s="22">
        <v>0.16900327554214911</v>
      </c>
      <c r="U42" s="22">
        <v>2.2186968089127106E-2</v>
      </c>
      <c r="V42" s="22">
        <v>0.70315373150741289</v>
      </c>
      <c r="W42" s="22">
        <v>1.1305286571967606E-4</v>
      </c>
      <c r="X42" s="22">
        <v>2.1964338310995814E-4</v>
      </c>
      <c r="Y42" s="22">
        <v>0.10141643884472723</v>
      </c>
      <c r="Z42" s="22">
        <v>1.2696951727315074E-2</v>
      </c>
      <c r="AA42" s="22">
        <v>0</v>
      </c>
      <c r="AB42" s="22">
        <v>0.2892657122934929</v>
      </c>
      <c r="AC42" s="22">
        <v>1.5858143495499553E-2</v>
      </c>
      <c r="AD42" s="22">
        <v>1.8440154879666268E-5</v>
      </c>
      <c r="AE42" s="22">
        <v>3.6217529803400676E-3</v>
      </c>
      <c r="AF42" s="22">
        <v>2.0564806788205309E-4</v>
      </c>
      <c r="AG42" s="22">
        <v>3.0472813329637156E-2</v>
      </c>
      <c r="AH42" s="22">
        <v>0</v>
      </c>
      <c r="AI42" s="22">
        <v>1.1992003246734432E-3</v>
      </c>
      <c r="AJ42" s="22">
        <v>6.2584815940863802E-7</v>
      </c>
      <c r="AK42" s="22">
        <v>3.3954831567086573E-3</v>
      </c>
      <c r="AL42" s="22">
        <v>2.8292085454722938E-3</v>
      </c>
      <c r="AM42" s="22">
        <v>2.3985145338511403E-4</v>
      </c>
      <c r="AN42" s="22">
        <v>0</v>
      </c>
      <c r="AO42" s="22">
        <v>9.2690080146579762E-4</v>
      </c>
      <c r="AP42" s="22">
        <v>5.2234698220022645E-3</v>
      </c>
      <c r="AQ42" s="22">
        <v>0.13174099199330169</v>
      </c>
      <c r="AR42" s="22">
        <v>0.58406753491775776</v>
      </c>
      <c r="AS42" s="22">
        <v>1.101515685727396E-3</v>
      </c>
      <c r="AT42" s="22">
        <v>24.08564518986217</v>
      </c>
      <c r="AU42" s="22">
        <v>1.3109029724134604E-2</v>
      </c>
      <c r="AV42" s="22">
        <v>1.7577560419860038E-2</v>
      </c>
      <c r="AW42" s="22">
        <v>6.1385039080783773E-3</v>
      </c>
      <c r="AX42" s="22">
        <v>7.0212798876863255E-3</v>
      </c>
      <c r="AY42" s="22">
        <v>0.16082351254337357</v>
      </c>
      <c r="AZ42" s="22">
        <v>1.1912119473124705E-2</v>
      </c>
      <c r="BA42" s="22">
        <v>9.7607797626928727E-2</v>
      </c>
      <c r="BB42" s="22">
        <v>8.076243983249784E-2</v>
      </c>
      <c r="BC42" s="22">
        <v>23.634716200838213</v>
      </c>
      <c r="BD42" s="22">
        <v>256.45962822252227</v>
      </c>
    </row>
    <row r="43" spans="1:56" x14ac:dyDescent="0.3">
      <c r="A43" s="23" t="s">
        <v>38</v>
      </c>
      <c r="B43" s="22">
        <v>0.13943510706118009</v>
      </c>
      <c r="C43" s="22">
        <v>6.7382819357747128E-7</v>
      </c>
      <c r="D43" s="22">
        <v>7.7203642861232186E-2</v>
      </c>
      <c r="E43" s="22">
        <v>6.6015932472695868E-2</v>
      </c>
      <c r="F43" s="22">
        <v>0</v>
      </c>
      <c r="G43" s="22">
        <v>6.6229375571780519E-2</v>
      </c>
      <c r="H43" s="22">
        <v>0</v>
      </c>
      <c r="I43" s="22">
        <v>3.074164410906314E-5</v>
      </c>
      <c r="J43" s="22">
        <v>1.5437327727131911E-2</v>
      </c>
      <c r="K43" s="22">
        <v>2.6484638195640058E-5</v>
      </c>
      <c r="L43" s="22">
        <v>0</v>
      </c>
      <c r="M43" s="22">
        <v>0.18071175992787458</v>
      </c>
      <c r="N43" s="22">
        <v>0.58112478407977697</v>
      </c>
      <c r="O43" s="22">
        <v>0.53908606919206936</v>
      </c>
      <c r="P43" s="22">
        <v>0</v>
      </c>
      <c r="Q43" s="22">
        <v>0</v>
      </c>
      <c r="R43" s="22">
        <v>0.28675589624413506</v>
      </c>
      <c r="S43" s="22">
        <v>0.87226021442241974</v>
      </c>
      <c r="T43" s="22">
        <v>25.431254064361031</v>
      </c>
      <c r="U43" s="22">
        <v>4.1134976578459875E-4</v>
      </c>
      <c r="V43" s="22">
        <v>0.3168542924585605</v>
      </c>
      <c r="W43" s="22">
        <v>0</v>
      </c>
      <c r="X43" s="22">
        <v>2.3676732132984511E-2</v>
      </c>
      <c r="Y43" s="22">
        <v>9.9717425301710044E-2</v>
      </c>
      <c r="Z43" s="22">
        <v>1.7648563083705753E-2</v>
      </c>
      <c r="AA43" s="22">
        <v>0</v>
      </c>
      <c r="AB43" s="22">
        <v>0</v>
      </c>
      <c r="AC43" s="22">
        <v>0</v>
      </c>
      <c r="AD43" s="22">
        <v>8.4149501899509552E-2</v>
      </c>
      <c r="AE43" s="22">
        <v>7.7738500028906983E-6</v>
      </c>
      <c r="AF43" s="22">
        <v>0</v>
      </c>
      <c r="AG43" s="22">
        <v>5.1094420344458174E-3</v>
      </c>
      <c r="AH43" s="22">
        <v>0</v>
      </c>
      <c r="AI43" s="22">
        <v>5.5641929062043342E-2</v>
      </c>
      <c r="AJ43" s="22">
        <v>8.1633400695446312E-7</v>
      </c>
      <c r="AK43" s="22">
        <v>0</v>
      </c>
      <c r="AL43" s="22">
        <v>3.5256953640114287E-6</v>
      </c>
      <c r="AM43" s="22">
        <v>0</v>
      </c>
      <c r="AN43" s="22">
        <v>7.8446541165546478E-6</v>
      </c>
      <c r="AO43" s="22">
        <v>0</v>
      </c>
      <c r="AP43" s="22">
        <v>9.0519880590150212E-6</v>
      </c>
      <c r="AQ43" s="22">
        <v>0.73882450835368096</v>
      </c>
      <c r="AR43" s="22">
        <v>0</v>
      </c>
      <c r="AS43" s="22">
        <v>7.6282483673185736E-4</v>
      </c>
      <c r="AT43" s="22">
        <v>2.3590846345249396E-7</v>
      </c>
      <c r="AU43" s="22">
        <v>8.0846791746906049E-3</v>
      </c>
      <c r="AV43" s="22">
        <v>3.1058776741921439</v>
      </c>
      <c r="AW43" s="22">
        <v>7.2654260272101436E-7</v>
      </c>
      <c r="AX43" s="22">
        <v>0</v>
      </c>
      <c r="AY43" s="22">
        <v>6.3735792147574332E-7</v>
      </c>
      <c r="AZ43" s="22">
        <v>2.7754995958965818</v>
      </c>
      <c r="BA43" s="22">
        <v>0.50394908146594086</v>
      </c>
      <c r="BB43" s="22">
        <v>0</v>
      </c>
      <c r="BC43" s="22">
        <v>16.406307432560656</v>
      </c>
      <c r="BD43" s="22">
        <v>52.398117718581531</v>
      </c>
    </row>
    <row r="44" spans="1:56" x14ac:dyDescent="0.3">
      <c r="A44" s="23" t="s">
        <v>197</v>
      </c>
      <c r="B44" s="22">
        <v>32.117407577471155</v>
      </c>
      <c r="C44" s="22">
        <v>2.6024586074589573</v>
      </c>
      <c r="D44" s="22">
        <v>2.0007467802833832</v>
      </c>
      <c r="E44" s="22">
        <v>2.954742867732512E-2</v>
      </c>
      <c r="F44" s="22">
        <v>0</v>
      </c>
      <c r="G44" s="22">
        <v>6.4831716578787058E-2</v>
      </c>
      <c r="H44" s="22">
        <v>0.126425880275848</v>
      </c>
      <c r="I44" s="22">
        <v>0.2192473756998406</v>
      </c>
      <c r="J44" s="22">
        <v>992.06610595578843</v>
      </c>
      <c r="K44" s="22">
        <v>69.165259748076636</v>
      </c>
      <c r="L44" s="22">
        <v>9.5553685440967151E-2</v>
      </c>
      <c r="M44" s="22">
        <v>1.595627464290549</v>
      </c>
      <c r="N44" s="22">
        <v>1.4719883862526683E-2</v>
      </c>
      <c r="O44" s="22">
        <v>8.6835540760831463E-3</v>
      </c>
      <c r="P44" s="22">
        <v>12.097054053770778</v>
      </c>
      <c r="Q44" s="22">
        <v>1.3123717820403074E-2</v>
      </c>
      <c r="R44" s="22">
        <v>1.474852113109109</v>
      </c>
      <c r="S44" s="22">
        <v>22.10540370388059</v>
      </c>
      <c r="T44" s="22">
        <v>23.140756093523354</v>
      </c>
      <c r="U44" s="22">
        <v>0.29964064672016466</v>
      </c>
      <c r="V44" s="22">
        <v>2127.7443700226077</v>
      </c>
      <c r="W44" s="22">
        <v>1.9742083336180354</v>
      </c>
      <c r="X44" s="22">
        <v>1.8048780293945972E-3</v>
      </c>
      <c r="Y44" s="22">
        <v>1.4936998309932559</v>
      </c>
      <c r="Z44" s="22">
        <v>298.78066313330243</v>
      </c>
      <c r="AA44" s="22">
        <v>0</v>
      </c>
      <c r="AB44" s="22">
        <v>3.9990011853100756E-2</v>
      </c>
      <c r="AC44" s="22">
        <v>7.6275651121936591E-3</v>
      </c>
      <c r="AD44" s="22">
        <v>2.472982576231759E-4</v>
      </c>
      <c r="AE44" s="22">
        <v>73.046397576116732</v>
      </c>
      <c r="AF44" s="22">
        <v>21.296439337401075</v>
      </c>
      <c r="AG44" s="22">
        <v>284.52608924205924</v>
      </c>
      <c r="AH44" s="22">
        <v>2.0443945735825336E-2</v>
      </c>
      <c r="AI44" s="22">
        <v>8.9709231905240863</v>
      </c>
      <c r="AJ44" s="22">
        <v>2.2216593392565254</v>
      </c>
      <c r="AK44" s="22">
        <v>1.3992169629595415E-4</v>
      </c>
      <c r="AL44" s="22">
        <v>9.0399725887999285</v>
      </c>
      <c r="AM44" s="22">
        <v>6.9992937361002499</v>
      </c>
      <c r="AN44" s="22">
        <v>1.5101801114378468E-2</v>
      </c>
      <c r="AO44" s="22">
        <v>0.11857450401951808</v>
      </c>
      <c r="AP44" s="22">
        <v>0</v>
      </c>
      <c r="AQ44" s="22">
        <v>0.41901093343430762</v>
      </c>
      <c r="AR44" s="22">
        <v>3.0902173422468815E-2</v>
      </c>
      <c r="AS44" s="22">
        <v>13.170978051371382</v>
      </c>
      <c r="AT44" s="22">
        <v>2.2615172750105623E-3</v>
      </c>
      <c r="AU44" s="22">
        <v>1.3231048008614402E-5</v>
      </c>
      <c r="AV44" s="22">
        <v>0.32529289905143616</v>
      </c>
      <c r="AW44" s="22">
        <v>6.1885637698671269E-3</v>
      </c>
      <c r="AX44" s="22">
        <v>44.049176930052532</v>
      </c>
      <c r="AY44" s="22">
        <v>13.141901375800515</v>
      </c>
      <c r="AZ44" s="22">
        <v>12.842893418629092</v>
      </c>
      <c r="BA44" s="22">
        <v>537.46036985162914</v>
      </c>
      <c r="BB44" s="22">
        <v>41.285142712830968</v>
      </c>
      <c r="BC44" s="22">
        <v>48.144572902566665</v>
      </c>
      <c r="BD44" s="22">
        <v>4706.4137968042824</v>
      </c>
    </row>
    <row r="45" spans="1:56" x14ac:dyDescent="0.3">
      <c r="A45" s="23" t="s">
        <v>40</v>
      </c>
      <c r="B45" s="22">
        <v>4.0781578494570453E-4</v>
      </c>
      <c r="C45" s="22">
        <v>1.3554796627301015E-5</v>
      </c>
      <c r="D45" s="22">
        <v>1.7007136212100699E-5</v>
      </c>
      <c r="E45" s="22">
        <v>1.1654366737568118E-5</v>
      </c>
      <c r="F45" s="22">
        <v>0</v>
      </c>
      <c r="G45" s="22">
        <v>0.12309131916089157</v>
      </c>
      <c r="H45" s="22">
        <v>7.2785586458463615E-9</v>
      </c>
      <c r="I45" s="22">
        <v>2.1917042656785609E-5</v>
      </c>
      <c r="J45" s="22">
        <v>5.5167724742857862</v>
      </c>
      <c r="K45" s="22">
        <v>0.41581313302969292</v>
      </c>
      <c r="L45" s="22">
        <v>0</v>
      </c>
      <c r="M45" s="22">
        <v>0</v>
      </c>
      <c r="N45" s="22">
        <v>2.0795019792821895E-5</v>
      </c>
      <c r="O45" s="22">
        <v>4.5327449657102021E-5</v>
      </c>
      <c r="P45" s="22">
        <v>7.9411209613999115E-9</v>
      </c>
      <c r="Q45" s="22">
        <v>5.6534197845763065E-5</v>
      </c>
      <c r="R45" s="22">
        <v>9.5926697590556151E-4</v>
      </c>
      <c r="S45" s="22">
        <v>0.10699743176861086</v>
      </c>
      <c r="T45" s="22">
        <v>1.7030759712754282E-2</v>
      </c>
      <c r="U45" s="22">
        <v>4.329016119787945E-3</v>
      </c>
      <c r="V45" s="22">
        <v>5.5817447918205775E-2</v>
      </c>
      <c r="W45" s="22">
        <v>1.7264274733861953E-3</v>
      </c>
      <c r="X45" s="22">
        <v>1.4498033583584334E-3</v>
      </c>
      <c r="Y45" s="22">
        <v>0.20711631987112741</v>
      </c>
      <c r="Z45" s="22">
        <v>7.1953285243076797E-3</v>
      </c>
      <c r="AA45" s="22">
        <v>0</v>
      </c>
      <c r="AB45" s="22">
        <v>1.2579822739494458E-4</v>
      </c>
      <c r="AC45" s="22">
        <v>3.0685825778099738E-5</v>
      </c>
      <c r="AD45" s="22">
        <v>1.0450190480601259E-8</v>
      </c>
      <c r="AE45" s="22">
        <v>1.229375422610078E-3</v>
      </c>
      <c r="AF45" s="22">
        <v>0</v>
      </c>
      <c r="AG45" s="22">
        <v>1.4878969286066374E-2</v>
      </c>
      <c r="AH45" s="22">
        <v>0</v>
      </c>
      <c r="AI45" s="22">
        <v>4.0584175701282319E-3</v>
      </c>
      <c r="AJ45" s="22">
        <v>7.2538776294710318E-6</v>
      </c>
      <c r="AK45" s="22">
        <v>8.2640746415641608E-7</v>
      </c>
      <c r="AL45" s="22">
        <v>5.2331347788258861E-3</v>
      </c>
      <c r="AM45" s="22">
        <v>3.6625493165245993E-3</v>
      </c>
      <c r="AN45" s="22">
        <v>4.0679257861829955E-3</v>
      </c>
      <c r="AO45" s="22">
        <v>4.8414428202532709E-7</v>
      </c>
      <c r="AP45" s="22">
        <v>9.1182767520737399E-4</v>
      </c>
      <c r="AQ45" s="22">
        <v>0</v>
      </c>
      <c r="AR45" s="22">
        <v>9.7282507770602252E-5</v>
      </c>
      <c r="AS45" s="22">
        <v>2.1731600482974536E-2</v>
      </c>
      <c r="AT45" s="22">
        <v>8.0094575615156547E-4</v>
      </c>
      <c r="AU45" s="22">
        <v>1.8427959421318268E-6</v>
      </c>
      <c r="AV45" s="22">
        <v>4.0875954920727214E-3</v>
      </c>
      <c r="AW45" s="22">
        <v>6.4556008392689768E-6</v>
      </c>
      <c r="AX45" s="22">
        <v>1.4577833007473532E-2</v>
      </c>
      <c r="AY45" s="22">
        <v>9.0856887695261995E-3</v>
      </c>
      <c r="AZ45" s="22">
        <v>1.5629662088016425E-3</v>
      </c>
      <c r="BA45" s="22">
        <v>6.8875686786743648E-2</v>
      </c>
      <c r="BB45" s="22">
        <v>3.6392730237077139E-3</v>
      </c>
      <c r="BC45" s="22">
        <v>0.1914401792826996</v>
      </c>
      <c r="BD45" s="22">
        <v>6.8090079576959566</v>
      </c>
    </row>
    <row r="46" spans="1:56" x14ac:dyDescent="0.3">
      <c r="A46" s="23" t="s">
        <v>41</v>
      </c>
      <c r="B46" s="22">
        <v>5.3884550741771037E-5</v>
      </c>
      <c r="C46" s="22">
        <v>7.6221687904762746E-4</v>
      </c>
      <c r="D46" s="22">
        <v>2.9508764972436462E-6</v>
      </c>
      <c r="E46" s="22">
        <v>2.1764072800046944E-6</v>
      </c>
      <c r="F46" s="22">
        <v>0</v>
      </c>
      <c r="G46" s="22">
        <v>1.8514095952367773E-2</v>
      </c>
      <c r="H46" s="22">
        <v>1.7835059513672047E-10</v>
      </c>
      <c r="I46" s="22">
        <v>3.063190150451747E-6</v>
      </c>
      <c r="J46" s="22">
        <v>0.3528124131085425</v>
      </c>
      <c r="K46" s="22">
        <v>8.8666224255574827E-3</v>
      </c>
      <c r="L46" s="22">
        <v>0</v>
      </c>
      <c r="M46" s="22">
        <v>0</v>
      </c>
      <c r="N46" s="22">
        <v>7.7261127580440002E-4</v>
      </c>
      <c r="O46" s="22">
        <v>2.9690636150575721E-5</v>
      </c>
      <c r="P46" s="22">
        <v>2.4667696327843287E-2</v>
      </c>
      <c r="Q46" s="22">
        <v>1.6637534148966136E-3</v>
      </c>
      <c r="R46" s="22">
        <v>5.7543688888874963E-4</v>
      </c>
      <c r="S46" s="22">
        <v>1.4277378263842141E-2</v>
      </c>
      <c r="T46" s="22">
        <v>2.0301524040312227E-12</v>
      </c>
      <c r="U46" s="22">
        <v>1.6283418118127476E-5</v>
      </c>
      <c r="V46" s="22">
        <v>7.1677056878013214</v>
      </c>
      <c r="W46" s="22">
        <v>6.0334297969009704E-5</v>
      </c>
      <c r="X46" s="22">
        <v>0.16024565774188351</v>
      </c>
      <c r="Y46" s="22">
        <v>5.5327524540565586E-5</v>
      </c>
      <c r="Z46" s="22">
        <v>1.6178443411326404E-3</v>
      </c>
      <c r="AA46" s="22">
        <v>0</v>
      </c>
      <c r="AB46" s="22">
        <v>9.5788543753479019E-2</v>
      </c>
      <c r="AC46" s="22">
        <v>3.9820103262988831E-3</v>
      </c>
      <c r="AD46" s="22">
        <v>2.5606686463547765E-10</v>
      </c>
      <c r="AE46" s="22">
        <v>5.8723356541608637E-3</v>
      </c>
      <c r="AF46" s="22">
        <v>6.5866794973783974E-4</v>
      </c>
      <c r="AG46" s="22">
        <v>5.330826555504576E-4</v>
      </c>
      <c r="AH46" s="22">
        <v>3.2373306300734783E-3</v>
      </c>
      <c r="AI46" s="22">
        <v>1.5427342458042035E-4</v>
      </c>
      <c r="AJ46" s="22">
        <v>1.3113425085219398E-4</v>
      </c>
      <c r="AK46" s="22">
        <v>2.454756617829483E-5</v>
      </c>
      <c r="AL46" s="22">
        <v>0.10189380917030651</v>
      </c>
      <c r="AM46" s="22">
        <v>7.7121956260247171E-5</v>
      </c>
      <c r="AN46" s="22">
        <v>1.4454644691773316E-4</v>
      </c>
      <c r="AO46" s="22">
        <v>3.3845077911985838E-4</v>
      </c>
      <c r="AP46" s="22">
        <v>9.4549052887804505E-2</v>
      </c>
      <c r="AQ46" s="22">
        <v>1.179844109518182E-4</v>
      </c>
      <c r="AR46" s="22">
        <v>0</v>
      </c>
      <c r="AS46" s="22">
        <v>1.091063411436845E-4</v>
      </c>
      <c r="AT46" s="22">
        <v>2.0292137493106244E-8</v>
      </c>
      <c r="AU46" s="22">
        <v>5.2982604315117853E-5</v>
      </c>
      <c r="AV46" s="22">
        <v>4.3549069283718662E-4</v>
      </c>
      <c r="AW46" s="22">
        <v>4.6186626520275528E-5</v>
      </c>
      <c r="AX46" s="22">
        <v>5.4138435280621133E-4</v>
      </c>
      <c r="AY46" s="22">
        <v>3.503542544222687E-3</v>
      </c>
      <c r="AZ46" s="22">
        <v>1.9571070694094495E-4</v>
      </c>
      <c r="BA46" s="22">
        <v>4.3659107442874372E-2</v>
      </c>
      <c r="BB46" s="22">
        <v>0.31406055358826857</v>
      </c>
      <c r="BC46" s="22">
        <v>2.7554603279792889</v>
      </c>
      <c r="BD46" s="22">
        <v>11.178272430792649</v>
      </c>
    </row>
    <row r="47" spans="1:56" x14ac:dyDescent="0.3">
      <c r="A47" s="23" t="s">
        <v>42</v>
      </c>
      <c r="B47" s="22">
        <v>1.0774543626621115E-2</v>
      </c>
      <c r="C47" s="22">
        <v>5.4942016844960667E-2</v>
      </c>
      <c r="D47" s="22">
        <v>1.1151157770556877E-3</v>
      </c>
      <c r="E47" s="22">
        <v>1.7012589401517832E-4</v>
      </c>
      <c r="F47" s="22">
        <v>1.7601132690351158E-3</v>
      </c>
      <c r="G47" s="22">
        <v>3.6079861896472784E-4</v>
      </c>
      <c r="H47" s="22">
        <v>4.7256412214522044E-2</v>
      </c>
      <c r="I47" s="22">
        <v>1.8438285255406518E-4</v>
      </c>
      <c r="J47" s="22">
        <v>29.794546980847127</v>
      </c>
      <c r="K47" s="22">
        <v>2.0667450570789514</v>
      </c>
      <c r="L47" s="22">
        <v>0</v>
      </c>
      <c r="M47" s="22">
        <v>0</v>
      </c>
      <c r="N47" s="22">
        <v>9.5742342845508594E-5</v>
      </c>
      <c r="O47" s="22">
        <v>2.2493949354442309E-4</v>
      </c>
      <c r="P47" s="22">
        <v>0</v>
      </c>
      <c r="Q47" s="22">
        <v>2.7979801265586084E-4</v>
      </c>
      <c r="R47" s="22">
        <v>5.9131214835551026E-4</v>
      </c>
      <c r="S47" s="22">
        <v>1.2240794108959986E-2</v>
      </c>
      <c r="T47" s="22">
        <v>0</v>
      </c>
      <c r="U47" s="22">
        <v>1.9237485641851016E-5</v>
      </c>
      <c r="V47" s="22">
        <v>86.045201914421014</v>
      </c>
      <c r="W47" s="22">
        <v>33.507473163641116</v>
      </c>
      <c r="X47" s="22">
        <v>2.0238999586877183E-2</v>
      </c>
      <c r="Y47" s="22">
        <v>1.5955780290460308E-4</v>
      </c>
      <c r="Z47" s="22">
        <v>0.23248795560994157</v>
      </c>
      <c r="AA47" s="22">
        <v>0</v>
      </c>
      <c r="AB47" s="22">
        <v>6.2031982847875634E-4</v>
      </c>
      <c r="AC47" s="22">
        <v>1.5229729984881567E-4</v>
      </c>
      <c r="AD47" s="22">
        <v>0</v>
      </c>
      <c r="AE47" s="22">
        <v>28.093370017026871</v>
      </c>
      <c r="AF47" s="22">
        <v>0</v>
      </c>
      <c r="AG47" s="22">
        <v>4.3596576676269511E-2</v>
      </c>
      <c r="AH47" s="22">
        <v>1.8876264778487403E-2</v>
      </c>
      <c r="AI47" s="22">
        <v>4.585475399747295E-2</v>
      </c>
      <c r="AJ47" s="22">
        <v>3.90346652081477E-5</v>
      </c>
      <c r="AK47" s="22">
        <v>4.1010064446125491E-6</v>
      </c>
      <c r="AL47" s="22">
        <v>2.7620072996817435</v>
      </c>
      <c r="AM47" s="22">
        <v>2.5890457488020764</v>
      </c>
      <c r="AN47" s="22">
        <v>2.9674803734214505E-4</v>
      </c>
      <c r="AO47" s="22">
        <v>0</v>
      </c>
      <c r="AP47" s="22">
        <v>0.25611791881063856</v>
      </c>
      <c r="AQ47" s="22">
        <v>2.0675472404899756E-4</v>
      </c>
      <c r="AR47" s="22">
        <v>4.8160775712309875E-4</v>
      </c>
      <c r="AS47" s="22">
        <v>0</v>
      </c>
      <c r="AT47" s="22">
        <v>1.004003744139938E-6</v>
      </c>
      <c r="AU47" s="22">
        <v>0</v>
      </c>
      <c r="AV47" s="22">
        <v>6.9028749511188794E-4</v>
      </c>
      <c r="AW47" s="22">
        <v>3.4696319996345165E-5</v>
      </c>
      <c r="AX47" s="22">
        <v>8.341477979604436</v>
      </c>
      <c r="AY47" s="22">
        <v>8.374976561537335E-3</v>
      </c>
      <c r="AZ47" s="22">
        <v>5.9546263816147409E-3</v>
      </c>
      <c r="BA47" s="22">
        <v>2.2166682899476844</v>
      </c>
      <c r="BB47" s="22">
        <v>0.11258411035723226</v>
      </c>
      <c r="BC47" s="22">
        <v>0.77526847941015353</v>
      </c>
      <c r="BD47" s="22">
        <v>197.0685928548512</v>
      </c>
    </row>
    <row r="48" spans="1:56" x14ac:dyDescent="0.3">
      <c r="A48" s="23" t="s">
        <v>43</v>
      </c>
      <c r="B48" s="22">
        <v>8.1517230665493981E-6</v>
      </c>
      <c r="C48" s="22">
        <v>2.0770385954425347E-2</v>
      </c>
      <c r="D48" s="22">
        <v>1.0246356907345985E-4</v>
      </c>
      <c r="E48" s="22">
        <v>1.069217625515306E-4</v>
      </c>
      <c r="F48" s="22">
        <v>0</v>
      </c>
      <c r="G48" s="22">
        <v>2.149162372173189E-3</v>
      </c>
      <c r="H48" s="22">
        <v>0</v>
      </c>
      <c r="I48" s="22">
        <v>3.806738498385547E-5</v>
      </c>
      <c r="J48" s="22">
        <v>1.1067529005343205E-2</v>
      </c>
      <c r="K48" s="22">
        <v>7.5683399085976766E-4</v>
      </c>
      <c r="L48" s="22">
        <v>5.3590955855780515E-4</v>
      </c>
      <c r="M48" s="22">
        <v>1.1860645495307217E-4</v>
      </c>
      <c r="N48" s="22">
        <v>50.634986624911043</v>
      </c>
      <c r="O48" s="22">
        <v>7.8920309794301855E-8</v>
      </c>
      <c r="P48" s="22">
        <v>0</v>
      </c>
      <c r="Q48" s="22">
        <v>9.8167491580439745E-8</v>
      </c>
      <c r="R48" s="22">
        <v>2.2540459652899874E-4</v>
      </c>
      <c r="S48" s="22">
        <v>0.68922731161149398</v>
      </c>
      <c r="T48" s="22">
        <v>7.6750002975020899E-7</v>
      </c>
      <c r="U48" s="22">
        <v>0.8450251701217506</v>
      </c>
      <c r="V48" s="22">
        <v>4.0976026873215042E-4</v>
      </c>
      <c r="W48" s="22">
        <v>3.0060259689876208E-6</v>
      </c>
      <c r="X48" s="22">
        <v>1.8586712724478282E-8</v>
      </c>
      <c r="Y48" s="22">
        <v>0.15996907618079498</v>
      </c>
      <c r="Z48" s="22">
        <v>1.3883070040218129E-4</v>
      </c>
      <c r="AA48" s="22">
        <v>0</v>
      </c>
      <c r="AB48" s="22">
        <v>0.14618557286993458</v>
      </c>
      <c r="AC48" s="22">
        <v>5.3433702972797545E-8</v>
      </c>
      <c r="AD48" s="22">
        <v>0</v>
      </c>
      <c r="AE48" s="22">
        <v>1.1760419138506096E-5</v>
      </c>
      <c r="AF48" s="22">
        <v>4.7457246434319941E-5</v>
      </c>
      <c r="AG48" s="22">
        <v>6.3315671453994518E-3</v>
      </c>
      <c r="AH48" s="22">
        <v>0</v>
      </c>
      <c r="AI48" s="22">
        <v>8.8012294834777845E-5</v>
      </c>
      <c r="AJ48" s="22">
        <v>1.0228441045989576E-6</v>
      </c>
      <c r="AK48" s="22">
        <v>1.4388433706210554E-9</v>
      </c>
      <c r="AL48" s="22">
        <v>1.3440406650246447E-5</v>
      </c>
      <c r="AM48" s="22">
        <v>6.3769346748488813E-6</v>
      </c>
      <c r="AN48" s="22">
        <v>3.1926662279659839</v>
      </c>
      <c r="AO48" s="22">
        <v>3.7164144753803042E-7</v>
      </c>
      <c r="AP48" s="22">
        <v>3.3122127965980078E-3</v>
      </c>
      <c r="AQ48" s="22">
        <v>37.819878215655883</v>
      </c>
      <c r="AR48" s="22">
        <v>2.103462098636618E-2</v>
      </c>
      <c r="AS48" s="22">
        <v>1.7620677285027999E-5</v>
      </c>
      <c r="AT48" s="22">
        <v>0</v>
      </c>
      <c r="AU48" s="22">
        <v>4.4010076265322585E-4</v>
      </c>
      <c r="AV48" s="22">
        <v>3.2904592045765119E-3</v>
      </c>
      <c r="AW48" s="22">
        <v>2.1200564950440474E-4</v>
      </c>
      <c r="AX48" s="22">
        <v>2.5384457867765017E-5</v>
      </c>
      <c r="AY48" s="22">
        <v>1.3079113999384811E-2</v>
      </c>
      <c r="AZ48" s="22">
        <v>1.4473069185275893E-4</v>
      </c>
      <c r="BA48" s="22">
        <v>0.6237559475586405</v>
      </c>
      <c r="BB48" s="22">
        <v>4.103862940922816E-3</v>
      </c>
      <c r="BC48" s="22">
        <v>0.59980596839130007</v>
      </c>
      <c r="BD48" s="22">
        <v>94.800092287781226</v>
      </c>
    </row>
    <row r="49" spans="1:65" x14ac:dyDescent="0.3">
      <c r="A49" s="23" t="s">
        <v>44</v>
      </c>
      <c r="B49" s="22">
        <v>2.2897900085448182E-5</v>
      </c>
      <c r="C49" s="22">
        <v>0.48705953337823038</v>
      </c>
      <c r="D49" s="22">
        <v>0.91571137747325804</v>
      </c>
      <c r="E49" s="22">
        <v>9.3470655795450363E-7</v>
      </c>
      <c r="F49" s="22">
        <v>0</v>
      </c>
      <c r="G49" s="22">
        <v>2.2197166200233386E-2</v>
      </c>
      <c r="H49" s="22">
        <v>0</v>
      </c>
      <c r="I49" s="22">
        <v>5.137306476063653E-6</v>
      </c>
      <c r="J49" s="22">
        <v>0.37108865017519682</v>
      </c>
      <c r="K49" s="22">
        <v>1.9952132638461913E-2</v>
      </c>
      <c r="L49" s="22">
        <v>2.2461223425294619</v>
      </c>
      <c r="M49" s="22">
        <v>1.0550563071316192</v>
      </c>
      <c r="N49" s="22">
        <v>8.8230863211069613E-3</v>
      </c>
      <c r="O49" s="22">
        <v>1.1603069977271126E-3</v>
      </c>
      <c r="P49" s="22">
        <v>0.69549252872559764</v>
      </c>
      <c r="Q49" s="22">
        <v>2.7045765243649008E-6</v>
      </c>
      <c r="R49" s="22">
        <v>0.56657503328551473</v>
      </c>
      <c r="S49" s="22">
        <v>0.6399671329828206</v>
      </c>
      <c r="T49" s="22">
        <v>0.16561995771926527</v>
      </c>
      <c r="U49" s="22">
        <v>0.25368104497497862</v>
      </c>
      <c r="V49" s="22">
        <v>5.1903400533687477E-3</v>
      </c>
      <c r="W49" s="22">
        <v>8.2817917993690602E-5</v>
      </c>
      <c r="X49" s="22">
        <v>5.4633132058141979E-5</v>
      </c>
      <c r="Y49" s="22">
        <v>2.3568136456664277</v>
      </c>
      <c r="Z49" s="22">
        <v>2.8356594447029603E-4</v>
      </c>
      <c r="AA49" s="22">
        <v>0</v>
      </c>
      <c r="AB49" s="22">
        <v>7.3935366321110823E-3</v>
      </c>
      <c r="AC49" s="22">
        <v>7.8212732017137867</v>
      </c>
      <c r="AD49" s="22">
        <v>0.39925959652488502</v>
      </c>
      <c r="AE49" s="22">
        <v>6.0093778910978761E-5</v>
      </c>
      <c r="AF49" s="22">
        <v>0</v>
      </c>
      <c r="AG49" s="22">
        <v>9.7903778043565695E-4</v>
      </c>
      <c r="AH49" s="22">
        <v>0</v>
      </c>
      <c r="AI49" s="22">
        <v>0.69499491313035899</v>
      </c>
      <c r="AJ49" s="22">
        <v>9.5837812032328071E-4</v>
      </c>
      <c r="AK49" s="22">
        <v>2.612522764762259E-5</v>
      </c>
      <c r="AL49" s="22">
        <v>2.5059843214576827E-4</v>
      </c>
      <c r="AM49" s="22">
        <v>1.7568858632669099E-4</v>
      </c>
      <c r="AN49" s="22">
        <v>8.8561380279199454E-3</v>
      </c>
      <c r="AO49" s="22">
        <v>8.2080820254227754E-5</v>
      </c>
      <c r="AP49" s="22">
        <v>3.4104367718880882E-5</v>
      </c>
      <c r="AQ49" s="22">
        <v>2.4166939672709258E-3</v>
      </c>
      <c r="AR49" s="22">
        <v>0.80764861373927954</v>
      </c>
      <c r="AS49" s="22">
        <v>2.6770508492709694E-2</v>
      </c>
      <c r="AT49" s="22">
        <v>8.5255870069024259E-3</v>
      </c>
      <c r="AU49" s="22">
        <v>0</v>
      </c>
      <c r="AV49" s="22">
        <v>0.1245194423303313</v>
      </c>
      <c r="AW49" s="22">
        <v>1.8697483811614954E-3</v>
      </c>
      <c r="AX49" s="22">
        <v>6.9935788036950078E-4</v>
      </c>
      <c r="AY49" s="22">
        <v>0.23064590489743533</v>
      </c>
      <c r="AZ49" s="22">
        <v>0.24220377375086652</v>
      </c>
      <c r="BA49" s="22">
        <v>7.6434598782908286E-2</v>
      </c>
      <c r="BB49" s="22">
        <v>1.7459065613972282E-4</v>
      </c>
      <c r="BC49" s="22">
        <v>15.505743881364918</v>
      </c>
      <c r="BD49" s="22">
        <v>35.772959472130545</v>
      </c>
    </row>
    <row r="50" spans="1:65" x14ac:dyDescent="0.3">
      <c r="A50" s="23" t="s">
        <v>45</v>
      </c>
      <c r="B50" s="22">
        <v>2.5291132900033216E-4</v>
      </c>
      <c r="C50" s="22">
        <v>6.5143202622751613E-3</v>
      </c>
      <c r="D50" s="22">
        <v>6.6433760990272012E-2</v>
      </c>
      <c r="E50" s="22">
        <v>3.4451395268522769E-2</v>
      </c>
      <c r="F50" s="22">
        <v>0</v>
      </c>
      <c r="G50" s="22">
        <v>3.5617398682659519E-5</v>
      </c>
      <c r="H50" s="22">
        <v>1.8579478648607814E-7</v>
      </c>
      <c r="I50" s="22">
        <v>2.2624992015295379E-4</v>
      </c>
      <c r="J50" s="22">
        <v>3.583284426070966</v>
      </c>
      <c r="K50" s="22">
        <v>0.20376496051330165</v>
      </c>
      <c r="L50" s="22">
        <v>0</v>
      </c>
      <c r="M50" s="22">
        <v>1.7286890809410271E-2</v>
      </c>
      <c r="N50" s="22">
        <v>3.1122431404053203E-2</v>
      </c>
      <c r="O50" s="22">
        <v>1.5056106564734321E-2</v>
      </c>
      <c r="P50" s="22">
        <v>2.0270756138310301E-7</v>
      </c>
      <c r="Q50" s="22">
        <v>3.0396162925337138E-2</v>
      </c>
      <c r="R50" s="22">
        <v>0.7133820287866296</v>
      </c>
      <c r="S50" s="22">
        <v>1.0240864128447327</v>
      </c>
      <c r="T50" s="22">
        <v>8.4238986394774187E-2</v>
      </c>
      <c r="U50" s="22">
        <v>2.6389306279319947E-6</v>
      </c>
      <c r="V50" s="22">
        <v>133.35274761159695</v>
      </c>
      <c r="W50" s="22">
        <v>4.2616001797959784E-3</v>
      </c>
      <c r="X50" s="22">
        <v>0.18465031688916761</v>
      </c>
      <c r="Y50" s="22">
        <v>0.36182612515593854</v>
      </c>
      <c r="Z50" s="22">
        <v>0.8968373643006512</v>
      </c>
      <c r="AA50" s="22">
        <v>0</v>
      </c>
      <c r="AB50" s="22">
        <v>8.1965091489192706E-5</v>
      </c>
      <c r="AC50" s="22">
        <v>1.5033132687005045E-5</v>
      </c>
      <c r="AD50" s="22">
        <v>2.6675486226797956E-7</v>
      </c>
      <c r="AE50" s="22">
        <v>2.2456819384632919E-2</v>
      </c>
      <c r="AF50" s="22">
        <v>1.4519228164937292</v>
      </c>
      <c r="AG50" s="22">
        <v>6.1239548519905265</v>
      </c>
      <c r="AH50" s="22">
        <v>0</v>
      </c>
      <c r="AI50" s="22">
        <v>8.2653305473627536E-2</v>
      </c>
      <c r="AJ50" s="22">
        <v>4.1052652927276913E-6</v>
      </c>
      <c r="AK50" s="22">
        <v>6.7563056383383993E-3</v>
      </c>
      <c r="AL50" s="22">
        <v>4.2496333258342286E-3</v>
      </c>
      <c r="AM50" s="22">
        <v>1.8046393969865454E-3</v>
      </c>
      <c r="AN50" s="22">
        <v>3.317858472853237E-3</v>
      </c>
      <c r="AO50" s="22">
        <v>5.6962343485511413</v>
      </c>
      <c r="AP50" s="22">
        <v>1.604515506376295E-3</v>
      </c>
      <c r="AQ50" s="22">
        <v>24.597532396427795</v>
      </c>
      <c r="AR50" s="22">
        <v>5.3796158464533316E-5</v>
      </c>
      <c r="AS50" s="22">
        <v>3.3626407495212307E-3</v>
      </c>
      <c r="AT50" s="22">
        <v>1.6318682315175361E-7</v>
      </c>
      <c r="AU50" s="22">
        <v>1.5696826874763418E-4</v>
      </c>
      <c r="AV50" s="22">
        <v>0</v>
      </c>
      <c r="AW50" s="22">
        <v>2.9525843585563893E-3</v>
      </c>
      <c r="AX50" s="22">
        <v>0.19727081349055411</v>
      </c>
      <c r="AY50" s="22">
        <v>1.066618933455496E-2</v>
      </c>
      <c r="AZ50" s="22">
        <v>0.41781333042374746</v>
      </c>
      <c r="BA50" s="22">
        <v>0.36131404607670348</v>
      </c>
      <c r="BB50" s="22">
        <v>6.2149440342313114E-3</v>
      </c>
      <c r="BC50" s="22">
        <v>94.568429843432313</v>
      </c>
      <c r="BD50" s="22">
        <v>274.1716828874587</v>
      </c>
    </row>
    <row r="51" spans="1:65" x14ac:dyDescent="0.3">
      <c r="A51" s="23" t="s">
        <v>46</v>
      </c>
      <c r="B51" s="22">
        <v>7.6747531650991407E-2</v>
      </c>
      <c r="C51" s="22">
        <v>0.28818668695954003</v>
      </c>
      <c r="D51" s="22">
        <v>3.1319494051267097E-3</v>
      </c>
      <c r="E51" s="22">
        <v>8.2406942608824803E-3</v>
      </c>
      <c r="F51" s="22">
        <v>0</v>
      </c>
      <c r="G51" s="22">
        <v>3.6541654242357906E-3</v>
      </c>
      <c r="H51" s="22">
        <v>7.1875766627732818E-7</v>
      </c>
      <c r="I51" s="22">
        <v>8.956631457822309E-4</v>
      </c>
      <c r="J51" s="22">
        <v>22.709919281007021</v>
      </c>
      <c r="K51" s="22">
        <v>1.0552786264536347</v>
      </c>
      <c r="L51" s="22">
        <v>9.7211971622164876E-3</v>
      </c>
      <c r="M51" s="22">
        <v>1.3002232624230536E-2</v>
      </c>
      <c r="N51" s="22">
        <v>1.8105810559694173E-2</v>
      </c>
      <c r="O51" s="22">
        <v>0.33461139304872733</v>
      </c>
      <c r="P51" s="22">
        <v>6.0177772158185672</v>
      </c>
      <c r="Q51" s="22">
        <v>1.957286548932081</v>
      </c>
      <c r="R51" s="22">
        <v>0.21201204133043139</v>
      </c>
      <c r="S51" s="22">
        <v>5.1351166492201727</v>
      </c>
      <c r="T51" s="22">
        <v>8.5560038266618163E-2</v>
      </c>
      <c r="U51" s="22">
        <v>7.3341682363029966E-3</v>
      </c>
      <c r="V51" s="22">
        <v>2.8099280038302199</v>
      </c>
      <c r="W51" s="22">
        <v>4.3927601324137752E-3</v>
      </c>
      <c r="X51" s="22">
        <v>4.9903580303751662E-3</v>
      </c>
      <c r="Y51" s="22">
        <v>1.2123319910765449</v>
      </c>
      <c r="Z51" s="22">
        <v>0.66962672692696712</v>
      </c>
      <c r="AA51" s="22">
        <v>0</v>
      </c>
      <c r="AB51" s="22">
        <v>0.20371298015144784</v>
      </c>
      <c r="AC51" s="22">
        <v>1.625157988850302</v>
      </c>
      <c r="AD51" s="22">
        <v>1.6216725356056356E-4</v>
      </c>
      <c r="AE51" s="22">
        <v>7.200449884791213E-2</v>
      </c>
      <c r="AF51" s="22">
        <v>1.3446219823057318E-3</v>
      </c>
      <c r="AG51" s="22">
        <v>15.505176140838222</v>
      </c>
      <c r="AH51" s="22">
        <v>7.6978270343961E-2</v>
      </c>
      <c r="AI51" s="22">
        <v>8.8207760476033861E-2</v>
      </c>
      <c r="AJ51" s="22">
        <v>2.2552891399882518E-4</v>
      </c>
      <c r="AK51" s="22">
        <v>0.94675400100244411</v>
      </c>
      <c r="AL51" s="22">
        <v>0.10828128899487034</v>
      </c>
      <c r="AM51" s="22">
        <v>1.2744521946215137E-2</v>
      </c>
      <c r="AN51" s="22">
        <v>2.0308970296912752</v>
      </c>
      <c r="AO51" s="22">
        <v>5.9504846205060292E-3</v>
      </c>
      <c r="AP51" s="22">
        <v>0.11998495906887414</v>
      </c>
      <c r="AQ51" s="22">
        <v>1.5577092933888445E-2</v>
      </c>
      <c r="AR51" s="22">
        <v>4.3791589414025998</v>
      </c>
      <c r="AS51" s="22">
        <v>2.5753114241359669E-2</v>
      </c>
      <c r="AT51" s="22">
        <v>0.77825821864174682</v>
      </c>
      <c r="AU51" s="22">
        <v>3.8135972486125691E-3</v>
      </c>
      <c r="AV51" s="22">
        <v>5.1429137008257797E-2</v>
      </c>
      <c r="AW51" s="22">
        <v>0</v>
      </c>
      <c r="AX51" s="22">
        <v>39.42768162178001</v>
      </c>
      <c r="AY51" s="22">
        <v>8.9218303628639001E-2</v>
      </c>
      <c r="AZ51" s="22">
        <v>0.62346626695406338</v>
      </c>
      <c r="BA51" s="22">
        <v>1.6279927532907421</v>
      </c>
      <c r="BB51" s="22">
        <v>1.5464353587166163E-2</v>
      </c>
      <c r="BC51" s="22">
        <v>4.8923211780904943</v>
      </c>
      <c r="BD51" s="22">
        <v>115.36556927404997</v>
      </c>
    </row>
    <row r="52" spans="1:65" x14ac:dyDescent="0.3">
      <c r="A52" s="23" t="s">
        <v>47</v>
      </c>
      <c r="B52" s="22">
        <v>0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0.11230655002312981</v>
      </c>
      <c r="I52" s="22">
        <v>0</v>
      </c>
      <c r="J52" s="22">
        <v>7.2163707085572007E-4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0.34852283353016533</v>
      </c>
      <c r="U52" s="22">
        <v>0</v>
      </c>
      <c r="V52" s="22">
        <v>0</v>
      </c>
      <c r="W52" s="22">
        <v>0.87866341145525195</v>
      </c>
      <c r="X52" s="22">
        <v>0</v>
      </c>
      <c r="Y52" s="22">
        <v>0</v>
      </c>
      <c r="Z52" s="22">
        <v>1.0538970919955277E-2</v>
      </c>
      <c r="AA52" s="22">
        <v>0</v>
      </c>
      <c r="AB52" s="22">
        <v>0</v>
      </c>
      <c r="AC52" s="22">
        <v>0</v>
      </c>
      <c r="AD52" s="22">
        <v>0</v>
      </c>
      <c r="AE52" s="22">
        <v>0.10150909604516639</v>
      </c>
      <c r="AF52" s="22">
        <v>0</v>
      </c>
      <c r="AG52" s="22">
        <v>0</v>
      </c>
      <c r="AH52" s="22">
        <v>0</v>
      </c>
      <c r="AI52" s="22">
        <v>2.1123818804291935E-3</v>
      </c>
      <c r="AJ52" s="22">
        <v>0</v>
      </c>
      <c r="AK52" s="22">
        <v>0</v>
      </c>
      <c r="AL52" s="22">
        <v>0</v>
      </c>
      <c r="AM52" s="22">
        <v>0.19238000154314733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1.6467548824681011</v>
      </c>
    </row>
    <row r="53" spans="1:65" x14ac:dyDescent="0.3">
      <c r="A53" s="23" t="s">
        <v>48</v>
      </c>
      <c r="B53" s="22">
        <v>1.5577141283039318E-7</v>
      </c>
      <c r="C53" s="22">
        <v>7.957221260279873E-9</v>
      </c>
      <c r="D53" s="22">
        <v>7.5983585576822238E-9</v>
      </c>
      <c r="E53" s="22">
        <v>6.7025996825853027E-8</v>
      </c>
      <c r="F53" s="22">
        <v>0</v>
      </c>
      <c r="G53" s="22">
        <v>0</v>
      </c>
      <c r="H53" s="22">
        <v>0</v>
      </c>
      <c r="I53" s="22">
        <v>7.9596723248287974E-7</v>
      </c>
      <c r="J53" s="22">
        <v>6.9070807124733762E-4</v>
      </c>
      <c r="K53" s="22">
        <v>6.8574420070392396E-7</v>
      </c>
      <c r="L53" s="22">
        <v>0</v>
      </c>
      <c r="M53" s="22">
        <v>0</v>
      </c>
      <c r="N53" s="22">
        <v>5.2095686271514057E-7</v>
      </c>
      <c r="O53" s="22">
        <v>0</v>
      </c>
      <c r="P53" s="22">
        <v>0</v>
      </c>
      <c r="Q53" s="22">
        <v>0</v>
      </c>
      <c r="R53" s="22">
        <v>1.8342911109204641E-5</v>
      </c>
      <c r="S53" s="22">
        <v>1.6108435781901376</v>
      </c>
      <c r="T53" s="22">
        <v>4.1821989516694314E-3</v>
      </c>
      <c r="U53" s="22">
        <v>1.4748458432913871E-7</v>
      </c>
      <c r="V53" s="22">
        <v>6.6858864674249149E-6</v>
      </c>
      <c r="W53" s="22">
        <v>0</v>
      </c>
      <c r="X53" s="22">
        <v>0</v>
      </c>
      <c r="Y53" s="22">
        <v>7.2127977620487241E-2</v>
      </c>
      <c r="Z53" s="22">
        <v>2.7008893347247475E-6</v>
      </c>
      <c r="AA53" s="22">
        <v>0</v>
      </c>
      <c r="AB53" s="22">
        <v>0</v>
      </c>
      <c r="AC53" s="22">
        <v>0</v>
      </c>
      <c r="AD53" s="22">
        <v>0</v>
      </c>
      <c r="AE53" s="22">
        <v>2.0128168326279245E-7</v>
      </c>
      <c r="AF53" s="22">
        <v>0</v>
      </c>
      <c r="AG53" s="22">
        <v>1.3229443491249478E-4</v>
      </c>
      <c r="AH53" s="22">
        <v>0</v>
      </c>
      <c r="AI53" s="22">
        <v>1.795457431266768E-7</v>
      </c>
      <c r="AJ53" s="22">
        <v>2.1136641813690098E-8</v>
      </c>
      <c r="AK53" s="22">
        <v>0</v>
      </c>
      <c r="AL53" s="22">
        <v>9.1287830003943807E-8</v>
      </c>
      <c r="AM53" s="22">
        <v>0.5172728204518825</v>
      </c>
      <c r="AN53" s="22">
        <v>5.674241331687263E-6</v>
      </c>
      <c r="AO53" s="22">
        <v>5.5336543569446324E-5</v>
      </c>
      <c r="AP53" s="22">
        <v>2.3437542436704233E-7</v>
      </c>
      <c r="AQ53" s="22">
        <v>2.2870925222389475E-2</v>
      </c>
      <c r="AR53" s="22">
        <v>0</v>
      </c>
      <c r="AS53" s="22">
        <v>7.6165976277966984E-3</v>
      </c>
      <c r="AT53" s="22">
        <v>6.1081771068389583E-9</v>
      </c>
      <c r="AU53" s="22">
        <v>6.4185018522451389E-7</v>
      </c>
      <c r="AV53" s="22">
        <v>4.9398248644003028E-6</v>
      </c>
      <c r="AW53" s="22">
        <v>1.8811749388454497E-8</v>
      </c>
      <c r="AX53" s="22">
        <v>0</v>
      </c>
      <c r="AY53" s="22">
        <v>0</v>
      </c>
      <c r="AZ53" s="22">
        <v>3.1174639757597302E-6</v>
      </c>
      <c r="BA53" s="22">
        <v>1.3048292223685639E-2</v>
      </c>
      <c r="BB53" s="22">
        <v>6.2100280775301109E-2</v>
      </c>
      <c r="BC53" s="22">
        <v>22.20461838391336</v>
      </c>
      <c r="BD53" s="22">
        <v>24.515604638146826</v>
      </c>
    </row>
    <row r="54" spans="1:65" x14ac:dyDescent="0.3">
      <c r="A54" s="23" t="s">
        <v>49</v>
      </c>
      <c r="B54" s="22">
        <v>0.56348030579699204</v>
      </c>
      <c r="C54" s="22">
        <v>0.32513028717955539</v>
      </c>
      <c r="D54" s="22">
        <v>0.17260246344740682</v>
      </c>
      <c r="E54" s="22">
        <v>1.8202051811024394E-2</v>
      </c>
      <c r="F54" s="22">
        <v>0</v>
      </c>
      <c r="G54" s="22">
        <v>0.15985651203852333</v>
      </c>
      <c r="H54" s="22">
        <v>0.79110602684804443</v>
      </c>
      <c r="I54" s="22">
        <v>6.3070710109217984E-2</v>
      </c>
      <c r="J54" s="22">
        <v>150.65361969147929</v>
      </c>
      <c r="K54" s="22">
        <v>10.869074259945515</v>
      </c>
      <c r="L54" s="22">
        <v>1.0742458773807776E-2</v>
      </c>
      <c r="M54" s="22">
        <v>1.7700234304921727</v>
      </c>
      <c r="N54" s="22">
        <v>0.27333149619550356</v>
      </c>
      <c r="O54" s="22">
        <v>0.14493164190477492</v>
      </c>
      <c r="P54" s="22">
        <v>1.5039220112941536</v>
      </c>
      <c r="Q54" s="22">
        <v>0.59900422898202854</v>
      </c>
      <c r="R54" s="22">
        <v>0.91809419306413032</v>
      </c>
      <c r="S54" s="22">
        <v>7.232157562977525</v>
      </c>
      <c r="T54" s="22">
        <v>0.24030273896301368</v>
      </c>
      <c r="U54" s="22">
        <v>0.22459614729121841</v>
      </c>
      <c r="V54" s="22">
        <v>158.08244518093409</v>
      </c>
      <c r="W54" s="22">
        <v>4.6068409620974721E-2</v>
      </c>
      <c r="X54" s="22">
        <v>1.773249035307457</v>
      </c>
      <c r="Y54" s="22">
        <v>1.7161413551183624</v>
      </c>
      <c r="Z54" s="22">
        <v>45.354426738524744</v>
      </c>
      <c r="AA54" s="22">
        <v>0</v>
      </c>
      <c r="AB54" s="22">
        <v>0.36849787718076787</v>
      </c>
      <c r="AC54" s="22">
        <v>6.2964549936966707E-2</v>
      </c>
      <c r="AD54" s="22">
        <v>4.4819907874856684E-4</v>
      </c>
      <c r="AE54" s="22">
        <v>0.59226879345383221</v>
      </c>
      <c r="AF54" s="22">
        <v>10.266679226450751</v>
      </c>
      <c r="AG54" s="22">
        <v>1.3367871317039588</v>
      </c>
      <c r="AH54" s="22">
        <v>0</v>
      </c>
      <c r="AI54" s="22">
        <v>0.49233074130091697</v>
      </c>
      <c r="AJ54" s="22">
        <v>9.2789395684363968E-3</v>
      </c>
      <c r="AK54" s="22">
        <v>1.6631675212697868E-2</v>
      </c>
      <c r="AL54" s="22">
        <v>1.9668857042570131</v>
      </c>
      <c r="AM54" s="22">
        <v>0.30261146292756191</v>
      </c>
      <c r="AN54" s="22">
        <v>10.109884372660995</v>
      </c>
      <c r="AO54" s="22">
        <v>3.2492384107297122E-2</v>
      </c>
      <c r="AP54" s="22">
        <v>3.1334750201985777E-2</v>
      </c>
      <c r="AQ54" s="22">
        <v>0.88799630945276353</v>
      </c>
      <c r="AR54" s="22">
        <v>2.6587176834508859</v>
      </c>
      <c r="AS54" s="22">
        <v>5.7147012591550865</v>
      </c>
      <c r="AT54" s="22">
        <v>0.19638153254969309</v>
      </c>
      <c r="AU54" s="22">
        <v>8.1581015956586872E-2</v>
      </c>
      <c r="AV54" s="22">
        <v>1.9352440753649285</v>
      </c>
      <c r="AW54" s="22">
        <v>2.0128014052343022</v>
      </c>
      <c r="AX54" s="22">
        <v>5.5779136689131077</v>
      </c>
      <c r="AY54" s="22">
        <v>2.5021063821977307</v>
      </c>
      <c r="AZ54" s="22">
        <v>0</v>
      </c>
      <c r="BA54" s="22">
        <v>46.729894458316238</v>
      </c>
      <c r="BB54" s="22">
        <v>0.4359876329741369</v>
      </c>
      <c r="BC54" s="22">
        <v>25.564832718893452</v>
      </c>
      <c r="BD54" s="22">
        <v>503.39283288860048</v>
      </c>
    </row>
    <row r="55" spans="1:65" x14ac:dyDescent="0.3">
      <c r="A55" s="23" t="s">
        <v>50</v>
      </c>
      <c r="B55" s="22">
        <v>1.7921032126159735</v>
      </c>
      <c r="C55" s="22">
        <v>4.1102883968577857E-2</v>
      </c>
      <c r="D55" s="22">
        <v>3.0686494082303058E-2</v>
      </c>
      <c r="E55" s="22">
        <v>1.4798124106361294E-2</v>
      </c>
      <c r="F55" s="22">
        <v>0</v>
      </c>
      <c r="G55" s="22">
        <v>2.0847600788391443E-2</v>
      </c>
      <c r="H55" s="22">
        <v>0</v>
      </c>
      <c r="I55" s="22">
        <v>0.6948709695561287</v>
      </c>
      <c r="J55" s="22">
        <v>117.94123237822588</v>
      </c>
      <c r="K55" s="22">
        <v>21.013261666061215</v>
      </c>
      <c r="L55" s="22">
        <v>0.60316671373186492</v>
      </c>
      <c r="M55" s="22">
        <v>0</v>
      </c>
      <c r="N55" s="22">
        <v>0</v>
      </c>
      <c r="O55" s="22">
        <v>7.603539067727344E-2</v>
      </c>
      <c r="P55" s="22">
        <v>0.18967211704164616</v>
      </c>
      <c r="Q55" s="22">
        <v>1.0369093132992167E-2</v>
      </c>
      <c r="R55" s="22">
        <v>0.14461846481630564</v>
      </c>
      <c r="S55" s="22">
        <v>13.006050853338477</v>
      </c>
      <c r="T55" s="22">
        <v>0</v>
      </c>
      <c r="U55" s="22">
        <v>2.6441098166292204E-3</v>
      </c>
      <c r="V55" s="22">
        <v>1107.9918478316358</v>
      </c>
      <c r="W55" s="22">
        <v>0.21082794507598354</v>
      </c>
      <c r="X55" s="22">
        <v>5.6130608082164364E-2</v>
      </c>
      <c r="Y55" s="22">
        <v>5.7511570102514814E-2</v>
      </c>
      <c r="Z55" s="22">
        <v>45.618188708516762</v>
      </c>
      <c r="AA55" s="22">
        <v>0</v>
      </c>
      <c r="AB55" s="22">
        <v>0</v>
      </c>
      <c r="AC55" s="22">
        <v>2.0228961497720823E-2</v>
      </c>
      <c r="AD55" s="22">
        <v>0.10129277435749734</v>
      </c>
      <c r="AE55" s="22">
        <v>0.39729006812639978</v>
      </c>
      <c r="AF55" s="22">
        <v>0</v>
      </c>
      <c r="AG55" s="22">
        <v>84.927286936914285</v>
      </c>
      <c r="AH55" s="22">
        <v>0</v>
      </c>
      <c r="AI55" s="22">
        <v>7.7248747063197759E-2</v>
      </c>
      <c r="AJ55" s="22">
        <v>0.67004084107486284</v>
      </c>
      <c r="AK55" s="22">
        <v>1.8687835257353548E-2</v>
      </c>
      <c r="AL55" s="22">
        <v>1.5347670107016242</v>
      </c>
      <c r="AM55" s="22">
        <v>1.517564421156953</v>
      </c>
      <c r="AN55" s="22">
        <v>0.18456989338281457</v>
      </c>
      <c r="AO55" s="22">
        <v>5.2694532051775819E-3</v>
      </c>
      <c r="AP55" s="22">
        <v>0.19665260078858776</v>
      </c>
      <c r="AQ55" s="22">
        <v>0.26262524019593037</v>
      </c>
      <c r="AR55" s="22">
        <v>0</v>
      </c>
      <c r="AS55" s="22">
        <v>2.7274659321737955</v>
      </c>
      <c r="AT55" s="22">
        <v>0</v>
      </c>
      <c r="AU55" s="22">
        <v>4.5225366440469214E-3</v>
      </c>
      <c r="AV55" s="22">
        <v>0.35359692268475751</v>
      </c>
      <c r="AW55" s="22">
        <v>1.9393555729444352E-2</v>
      </c>
      <c r="AX55" s="22">
        <v>2.8239682959652939</v>
      </c>
      <c r="AY55" s="22">
        <v>2.4785002328792176</v>
      </c>
      <c r="AZ55" s="22">
        <v>0.69887871810227864</v>
      </c>
      <c r="BA55" s="22">
        <v>0</v>
      </c>
      <c r="BB55" s="22">
        <v>2.2532522331310956</v>
      </c>
      <c r="BC55" s="22">
        <v>165.37153858834048</v>
      </c>
      <c r="BD55" s="22">
        <v>1576.1606085347462</v>
      </c>
    </row>
    <row r="56" spans="1:65" x14ac:dyDescent="0.3">
      <c r="A56" s="23" t="s">
        <v>229</v>
      </c>
      <c r="B56" s="22">
        <v>3.3444406046988104E-4</v>
      </c>
      <c r="C56" s="22">
        <v>1.7084298973669055E-5</v>
      </c>
      <c r="D56" s="22">
        <v>3.7460999878637019E-2</v>
      </c>
      <c r="E56" s="22">
        <v>1.4390603595466577E-4</v>
      </c>
      <c r="F56" s="22">
        <v>0</v>
      </c>
      <c r="G56" s="22">
        <v>0</v>
      </c>
      <c r="H56" s="22">
        <v>8.0976470638049899E-2</v>
      </c>
      <c r="I56" s="22">
        <v>1.7089561453897755E-3</v>
      </c>
      <c r="J56" s="22">
        <v>0.15109196157178886</v>
      </c>
      <c r="K56" s="22">
        <v>1.4723052886270369E-3</v>
      </c>
      <c r="L56" s="22">
        <v>0</v>
      </c>
      <c r="M56" s="22">
        <v>0</v>
      </c>
      <c r="N56" s="22">
        <v>8.5172577108283612E-8</v>
      </c>
      <c r="O56" s="22">
        <v>0</v>
      </c>
      <c r="P56" s="22">
        <v>0</v>
      </c>
      <c r="Q56" s="22">
        <v>0</v>
      </c>
      <c r="R56" s="22">
        <v>3.6672108861051843E-2</v>
      </c>
      <c r="S56" s="22">
        <v>9.6931144011820831E-4</v>
      </c>
      <c r="T56" s="22">
        <v>0</v>
      </c>
      <c r="U56" s="22">
        <v>2.4112633943600514E-8</v>
      </c>
      <c r="V56" s="22">
        <v>1.4354720018113186E-2</v>
      </c>
      <c r="W56" s="22">
        <v>0</v>
      </c>
      <c r="X56" s="22">
        <v>0</v>
      </c>
      <c r="Y56" s="22">
        <v>1.1809656250963266E-2</v>
      </c>
      <c r="Z56" s="22">
        <v>1.0728535939048772E-2</v>
      </c>
      <c r="AA56" s="22">
        <v>0</v>
      </c>
      <c r="AB56" s="22">
        <v>0</v>
      </c>
      <c r="AC56" s="22">
        <v>0</v>
      </c>
      <c r="AD56" s="22">
        <v>0</v>
      </c>
      <c r="AE56" s="22">
        <v>4.3215543998382621E-4</v>
      </c>
      <c r="AF56" s="22">
        <v>0</v>
      </c>
      <c r="AG56" s="22">
        <v>0.28403856128516997</v>
      </c>
      <c r="AH56" s="22">
        <v>0</v>
      </c>
      <c r="AI56" s="22">
        <v>1.9158686990103921</v>
      </c>
      <c r="AJ56" s="22">
        <v>4.5380754943558699E-5</v>
      </c>
      <c r="AK56" s="22">
        <v>0</v>
      </c>
      <c r="AL56" s="22">
        <v>1.9599663367787239E-4</v>
      </c>
      <c r="AM56" s="22">
        <v>0</v>
      </c>
      <c r="AN56" s="22">
        <v>9.2769630643757624E-7</v>
      </c>
      <c r="AO56" s="22">
        <v>2.7396244421883772E-8</v>
      </c>
      <c r="AP56" s="22">
        <v>5.0320830488334014E-4</v>
      </c>
      <c r="AQ56" s="22">
        <v>0</v>
      </c>
      <c r="AR56" s="22">
        <v>0</v>
      </c>
      <c r="AS56" s="22">
        <v>2.9028277845507748E-3</v>
      </c>
      <c r="AT56" s="22">
        <v>1.3114367498898387E-5</v>
      </c>
      <c r="AU56" s="22">
        <v>1.0493773727843865E-7</v>
      </c>
      <c r="AV56" s="22">
        <v>4.2540102405056457E-3</v>
      </c>
      <c r="AW56" s="22">
        <v>7.0399093606506981E-3</v>
      </c>
      <c r="AX56" s="22">
        <v>0</v>
      </c>
      <c r="AY56" s="22">
        <v>0</v>
      </c>
      <c r="AZ56" s="22">
        <v>1.9342709924361039E-2</v>
      </c>
      <c r="BA56" s="22">
        <v>28.014921057681619</v>
      </c>
      <c r="BB56" s="22">
        <v>0</v>
      </c>
      <c r="BC56" s="22">
        <v>0.78926268571855474</v>
      </c>
      <c r="BD56" s="22">
        <v>31.386561946249476</v>
      </c>
    </row>
    <row r="57" spans="1:65" x14ac:dyDescent="0.3">
      <c r="A57" s="23" t="s">
        <v>51</v>
      </c>
      <c r="B57" s="22">
        <v>2.1179245184409994</v>
      </c>
      <c r="C57" s="22">
        <v>0.51930010673366445</v>
      </c>
      <c r="D57" s="22">
        <v>3.2939044757810336E-2</v>
      </c>
      <c r="E57" s="22">
        <v>4.3265553876514432E-3</v>
      </c>
      <c r="F57" s="22">
        <v>0</v>
      </c>
      <c r="G57" s="22">
        <v>1.4073130106945548</v>
      </c>
      <c r="H57" s="22">
        <v>6.9915537144316138E-5</v>
      </c>
      <c r="I57" s="22">
        <v>7.5212647140075639E-2</v>
      </c>
      <c r="J57" s="22">
        <v>39.684622685900891</v>
      </c>
      <c r="K57" s="22">
        <v>2.2627706161220806</v>
      </c>
      <c r="L57" s="22">
        <v>0.15151424186062137</v>
      </c>
      <c r="M57" s="22">
        <v>0.71792055190057125</v>
      </c>
      <c r="N57" s="22">
        <v>0.56292483358955792</v>
      </c>
      <c r="O57" s="22">
        <v>3.5770956521786294E-2</v>
      </c>
      <c r="P57" s="22">
        <v>7.6279901634247589E-5</v>
      </c>
      <c r="Q57" s="22">
        <v>2.4780552170382851E-2</v>
      </c>
      <c r="R57" s="22">
        <v>0.92609159709298083</v>
      </c>
      <c r="S57" s="22">
        <v>1.6841993379589797</v>
      </c>
      <c r="T57" s="22">
        <v>6.5353792181572001E-2</v>
      </c>
      <c r="U57" s="22">
        <v>2.4729250788174895E-2</v>
      </c>
      <c r="V57" s="22">
        <v>878.1726485012349</v>
      </c>
      <c r="W57" s="22">
        <v>1.205520631631842E-2</v>
      </c>
      <c r="X57" s="22">
        <v>4.7119768146240519E-2</v>
      </c>
      <c r="Y57" s="22">
        <v>4.4874994887499833</v>
      </c>
      <c r="Z57" s="22">
        <v>2.4619809234690115</v>
      </c>
      <c r="AA57" s="22">
        <v>0</v>
      </c>
      <c r="AB57" s="22">
        <v>2.0043254569846198E-2</v>
      </c>
      <c r="AC57" s="22">
        <v>0.74756544024725191</v>
      </c>
      <c r="AD57" s="22">
        <v>1.2281719794029317E-3</v>
      </c>
      <c r="AE57" s="22">
        <v>7.0084244929465161E-2</v>
      </c>
      <c r="AF57" s="22">
        <v>0.79852532333197279</v>
      </c>
      <c r="AG57" s="22">
        <v>0.44662313419196775</v>
      </c>
      <c r="AH57" s="22">
        <v>0</v>
      </c>
      <c r="AI57" s="22">
        <v>0.84684668239536676</v>
      </c>
      <c r="AJ57" s="22">
        <v>6.6704670996566684E-2</v>
      </c>
      <c r="AK57" s="22">
        <v>0.12565352800591426</v>
      </c>
      <c r="AL57" s="22">
        <v>35.426427494756084</v>
      </c>
      <c r="AM57" s="22">
        <v>3.7096638022849869E-2</v>
      </c>
      <c r="AN57" s="22">
        <v>0.2424685416485011</v>
      </c>
      <c r="AO57" s="22">
        <v>1.1831343174349097E-3</v>
      </c>
      <c r="AP57" s="22">
        <v>0.16166152370081205</v>
      </c>
      <c r="AQ57" s="22">
        <v>9.3740135113867154E-2</v>
      </c>
      <c r="AR57" s="22">
        <v>0.95350420562546445</v>
      </c>
      <c r="AS57" s="22">
        <v>1.6987052974227019</v>
      </c>
      <c r="AT57" s="22">
        <v>1.7512954410049554E-2</v>
      </c>
      <c r="AU57" s="22">
        <v>1.0300791153081803E-2</v>
      </c>
      <c r="AV57" s="22">
        <v>0.97605216308913267</v>
      </c>
      <c r="AW57" s="22">
        <v>5.6666572640520774E-2</v>
      </c>
      <c r="AX57" s="22">
        <v>7.8317359246100851E-2</v>
      </c>
      <c r="AY57" s="22">
        <v>8.189693662223565</v>
      </c>
      <c r="AZ57" s="22">
        <v>16.198349702741325</v>
      </c>
      <c r="BA57" s="22">
        <v>2.3143282190673768</v>
      </c>
      <c r="BB57" s="22">
        <v>0.22484552736095106</v>
      </c>
      <c r="BC57" s="22">
        <v>0</v>
      </c>
      <c r="BD57" s="22">
        <v>1005.2832727557853</v>
      </c>
    </row>
    <row r="58" spans="1:65" x14ac:dyDescent="0.3">
      <c r="A58" s="23" t="s">
        <v>52</v>
      </c>
      <c r="B58" s="22">
        <v>986.58464096867056</v>
      </c>
      <c r="C58" s="22">
        <v>89.535616512561859</v>
      </c>
      <c r="D58" s="22">
        <v>49.397363777629863</v>
      </c>
      <c r="E58" s="22">
        <v>2.398051658657705</v>
      </c>
      <c r="F58" s="22">
        <v>7.1937165225518129E-2</v>
      </c>
      <c r="G58" s="22">
        <v>81.566998602533545</v>
      </c>
      <c r="H58" s="22">
        <v>9.4636610610577314</v>
      </c>
      <c r="I58" s="22">
        <v>10.647287265567099</v>
      </c>
      <c r="J58" s="22">
        <v>9450.7188805359056</v>
      </c>
      <c r="K58" s="22">
        <v>1897.1552084147722</v>
      </c>
      <c r="L58" s="22">
        <v>22.226564211056154</v>
      </c>
      <c r="M58" s="22">
        <v>113.85368402924018</v>
      </c>
      <c r="N58" s="22">
        <v>216.07249148368646</v>
      </c>
      <c r="O58" s="22">
        <v>49.673793252718781</v>
      </c>
      <c r="P58" s="22">
        <v>146.8151871254635</v>
      </c>
      <c r="Q58" s="22">
        <v>15.001653438625926</v>
      </c>
      <c r="R58" s="22">
        <v>100.97893156328817</v>
      </c>
      <c r="S58" s="22">
        <v>830.34629245347014</v>
      </c>
      <c r="T58" s="22">
        <v>554.09414530551203</v>
      </c>
      <c r="U58" s="22">
        <v>53.302611597362088</v>
      </c>
      <c r="V58" s="22">
        <v>76305.174730237122</v>
      </c>
      <c r="W58" s="22">
        <v>1412.9428394842676</v>
      </c>
      <c r="X58" s="22">
        <v>12.446759615544012</v>
      </c>
      <c r="Y58" s="22">
        <v>112.85793844289789</v>
      </c>
      <c r="Z58" s="22">
        <v>5719.7795151806122</v>
      </c>
      <c r="AA58" s="22">
        <v>0.60670759199122837</v>
      </c>
      <c r="AB58" s="22">
        <v>35.353010838102094</v>
      </c>
      <c r="AC58" s="22">
        <v>29.850254929620469</v>
      </c>
      <c r="AD58" s="22">
        <v>15.682842250238441</v>
      </c>
      <c r="AE58" s="22">
        <v>1444.7971502713237</v>
      </c>
      <c r="AF58" s="22">
        <v>208.33086763365264</v>
      </c>
      <c r="AG58" s="22">
        <v>1279.4804837851457</v>
      </c>
      <c r="AH58" s="22">
        <v>260.81625505199577</v>
      </c>
      <c r="AI58" s="22">
        <v>169.98773089672673</v>
      </c>
      <c r="AJ58" s="22">
        <v>13.485561191564194</v>
      </c>
      <c r="AK58" s="22">
        <v>2.1208377427894822</v>
      </c>
      <c r="AL58" s="22">
        <v>1476.6117360272772</v>
      </c>
      <c r="AM58" s="22">
        <v>2624.7068318851625</v>
      </c>
      <c r="AN58" s="22">
        <v>617.80964079796831</v>
      </c>
      <c r="AO58" s="22">
        <v>16.801324549360448</v>
      </c>
      <c r="AP58" s="22">
        <v>219.14632743726258</v>
      </c>
      <c r="AQ58" s="22">
        <v>842.98323399875949</v>
      </c>
      <c r="AR58" s="22">
        <v>202.2250843660525</v>
      </c>
      <c r="AS58" s="22">
        <v>812.04696043463821</v>
      </c>
      <c r="AT58" s="22">
        <v>62.752731059758851</v>
      </c>
      <c r="AU58" s="22">
        <v>27.173075009829699</v>
      </c>
      <c r="AV58" s="22">
        <v>165.41613418673725</v>
      </c>
      <c r="AW58" s="22">
        <v>17.703911898288382</v>
      </c>
      <c r="AX58" s="22">
        <v>2852.7852907804618</v>
      </c>
      <c r="AY58" s="22">
        <v>790.2596348845517</v>
      </c>
      <c r="AZ58" s="22">
        <v>1049.845036530226</v>
      </c>
      <c r="BA58" s="22">
        <v>7149.5032486619084</v>
      </c>
      <c r="BB58" s="22">
        <v>6241.0787853341826</v>
      </c>
      <c r="BC58" s="22">
        <v>11114.945170318566</v>
      </c>
      <c r="BD58" s="22">
        <v>137987.41264372761</v>
      </c>
    </row>
    <row r="61" spans="1:65" x14ac:dyDescent="0.3">
      <c r="A61" s="7" t="s">
        <v>375</v>
      </c>
      <c r="BF61" s="7" t="s">
        <v>375</v>
      </c>
    </row>
    <row r="62" spans="1:65" x14ac:dyDescent="0.3">
      <c r="A62" s="6" t="s">
        <v>102</v>
      </c>
      <c r="BF62" s="6" t="s">
        <v>102</v>
      </c>
    </row>
    <row r="63" spans="1:65" x14ac:dyDescent="0.3">
      <c r="A63" s="23" t="s">
        <v>67</v>
      </c>
      <c r="B63" s="23" t="s">
        <v>1</v>
      </c>
      <c r="C63" s="23" t="s">
        <v>2</v>
      </c>
      <c r="D63" s="23" t="s">
        <v>3</v>
      </c>
      <c r="E63" s="23" t="s">
        <v>4</v>
      </c>
      <c r="F63" s="23" t="s">
        <v>5</v>
      </c>
      <c r="G63" s="23" t="s">
        <v>6</v>
      </c>
      <c r="H63" s="23" t="s">
        <v>7</v>
      </c>
      <c r="I63" s="23" t="s">
        <v>8</v>
      </c>
      <c r="J63" s="23" t="s">
        <v>9</v>
      </c>
      <c r="K63" s="23" t="s">
        <v>360</v>
      </c>
      <c r="L63" s="23" t="s">
        <v>10</v>
      </c>
      <c r="M63" s="23" t="s">
        <v>11</v>
      </c>
      <c r="N63" s="23" t="s">
        <v>12</v>
      </c>
      <c r="O63" s="23" t="s">
        <v>13</v>
      </c>
      <c r="P63" s="23" t="s">
        <v>14</v>
      </c>
      <c r="Q63" s="23" t="s">
        <v>15</v>
      </c>
      <c r="R63" s="23" t="s">
        <v>16</v>
      </c>
      <c r="S63" s="23" t="s">
        <v>17</v>
      </c>
      <c r="T63" s="23" t="s">
        <v>18</v>
      </c>
      <c r="U63" s="23" t="s">
        <v>19</v>
      </c>
      <c r="V63" s="23" t="s">
        <v>20</v>
      </c>
      <c r="W63" s="23" t="s">
        <v>21</v>
      </c>
      <c r="X63" s="23" t="s">
        <v>22</v>
      </c>
      <c r="Y63" s="23" t="s">
        <v>23</v>
      </c>
      <c r="Z63" s="23" t="s">
        <v>24</v>
      </c>
      <c r="AA63" s="23" t="s">
        <v>25</v>
      </c>
      <c r="AB63" s="23" t="s">
        <v>26</v>
      </c>
      <c r="AC63" s="23" t="s">
        <v>27</v>
      </c>
      <c r="AD63" s="23" t="s">
        <v>28</v>
      </c>
      <c r="AE63" s="23" t="s">
        <v>29</v>
      </c>
      <c r="AF63" s="23" t="s">
        <v>30</v>
      </c>
      <c r="AG63" s="23" t="s">
        <v>31</v>
      </c>
      <c r="AH63" s="23" t="s">
        <v>32</v>
      </c>
      <c r="AI63" s="23" t="s">
        <v>33</v>
      </c>
      <c r="AJ63" s="24" t="s">
        <v>34</v>
      </c>
      <c r="AK63" s="23" t="s">
        <v>35</v>
      </c>
      <c r="AL63" s="23" t="s">
        <v>361</v>
      </c>
      <c r="AM63" s="23" t="s">
        <v>36</v>
      </c>
      <c r="AN63" s="23" t="s">
        <v>37</v>
      </c>
      <c r="AO63" s="23" t="s">
        <v>38</v>
      </c>
      <c r="AP63" s="23" t="s">
        <v>197</v>
      </c>
      <c r="AQ63" s="23" t="s">
        <v>40</v>
      </c>
      <c r="AR63" s="23" t="s">
        <v>41</v>
      </c>
      <c r="AS63" s="23" t="s">
        <v>42</v>
      </c>
      <c r="AT63" s="23" t="s">
        <v>43</v>
      </c>
      <c r="AU63" s="23" t="s">
        <v>44</v>
      </c>
      <c r="AV63" s="23" t="s">
        <v>45</v>
      </c>
      <c r="AW63" s="23" t="s">
        <v>46</v>
      </c>
      <c r="AX63" s="23" t="s">
        <v>47</v>
      </c>
      <c r="AY63" s="23" t="s">
        <v>48</v>
      </c>
      <c r="AZ63" s="23" t="s">
        <v>49</v>
      </c>
      <c r="BA63" s="23" t="s">
        <v>50</v>
      </c>
      <c r="BB63" s="23" t="s">
        <v>229</v>
      </c>
      <c r="BC63" s="24" t="s">
        <v>51</v>
      </c>
      <c r="BD63" s="23" t="s">
        <v>52</v>
      </c>
      <c r="BF63" s="1" t="s">
        <v>84</v>
      </c>
      <c r="BG63" s="12" t="s">
        <v>56</v>
      </c>
      <c r="BH63" s="12" t="s">
        <v>57</v>
      </c>
      <c r="BI63" s="12" t="s">
        <v>65</v>
      </c>
      <c r="BJ63" s="12" t="s">
        <v>58</v>
      </c>
      <c r="BK63" s="12" t="s">
        <v>59</v>
      </c>
      <c r="BL63" s="12" t="s">
        <v>60</v>
      </c>
      <c r="BM63" s="12" t="s">
        <v>61</v>
      </c>
    </row>
    <row r="64" spans="1:65" x14ac:dyDescent="0.3">
      <c r="A64" s="23" t="s">
        <v>1</v>
      </c>
      <c r="B64" s="22">
        <v>0</v>
      </c>
      <c r="C64" s="22">
        <v>3.6470576846096316E-3</v>
      </c>
      <c r="D64" s="22">
        <v>5.2571813606646029E-3</v>
      </c>
      <c r="E64" s="22">
        <v>4.0525201907846639E-4</v>
      </c>
      <c r="F64" s="22">
        <v>0</v>
      </c>
      <c r="G64" s="22">
        <v>2.6132444453691008E-3</v>
      </c>
      <c r="H64" s="22">
        <v>1.5732230264911615</v>
      </c>
      <c r="I64" s="22">
        <v>1.4645795501703774E-2</v>
      </c>
      <c r="J64" s="22">
        <v>7.1778660940606516</v>
      </c>
      <c r="K64" s="22">
        <v>0.85686210236707383</v>
      </c>
      <c r="L64" s="22">
        <v>0</v>
      </c>
      <c r="M64" s="22">
        <v>0</v>
      </c>
      <c r="N64" s="22">
        <v>4.590448807926765E-3</v>
      </c>
      <c r="O64" s="22">
        <v>3.7147857359639291E-3</v>
      </c>
      <c r="P64" s="22">
        <v>1.5539884993830355E-4</v>
      </c>
      <c r="Q64" s="22">
        <v>8.2703955452166804E-5</v>
      </c>
      <c r="R64" s="22">
        <v>1.2775130493188985E-2</v>
      </c>
      <c r="S64" s="22">
        <v>0.16535528162213306</v>
      </c>
      <c r="T64" s="22">
        <v>1.5718723400982631E-4</v>
      </c>
      <c r="U64" s="22">
        <v>4.4665630813812518E-4</v>
      </c>
      <c r="V64" s="22">
        <v>48.269115012537888</v>
      </c>
      <c r="W64" s="22">
        <v>9.4423239861310417</v>
      </c>
      <c r="X64" s="22">
        <v>0.15821543580793876</v>
      </c>
      <c r="Y64" s="22">
        <v>4.6633072672228701E-2</v>
      </c>
      <c r="Z64" s="22">
        <v>0.27452162013008707</v>
      </c>
      <c r="AA64" s="22">
        <v>0.27157555848972026</v>
      </c>
      <c r="AB64" s="22">
        <v>4.2203768662202871E-4</v>
      </c>
      <c r="AC64" s="22">
        <v>1.552369693488122E-3</v>
      </c>
      <c r="AD64" s="22">
        <v>0</v>
      </c>
      <c r="AE64" s="22">
        <v>0.81582018403459766</v>
      </c>
      <c r="AF64" s="22">
        <v>0</v>
      </c>
      <c r="AG64" s="22">
        <v>0.55344913545553531</v>
      </c>
      <c r="AH64" s="22">
        <v>2.7942739424976596E-6</v>
      </c>
      <c r="AI64" s="22">
        <v>7.7084724305603496E-3</v>
      </c>
      <c r="AJ64" s="22">
        <v>4.0318163359859964</v>
      </c>
      <c r="AK64" s="22">
        <v>2.1587427486852682E-3</v>
      </c>
      <c r="AL64" s="22">
        <v>0.12007712071913924</v>
      </c>
      <c r="AM64" s="22">
        <v>2.7675364994835121</v>
      </c>
      <c r="AN64" s="22">
        <v>3.215670788051675E-3</v>
      </c>
      <c r="AO64" s="22">
        <v>2.4414683226192665E-6</v>
      </c>
      <c r="AP64" s="22">
        <v>9.08012146755071E-2</v>
      </c>
      <c r="AQ64" s="22">
        <v>1.6008384355470565E-4</v>
      </c>
      <c r="AR64" s="22">
        <v>0.43523363477825966</v>
      </c>
      <c r="AS64" s="22">
        <v>3.8389277685142384</v>
      </c>
      <c r="AT64" s="22">
        <v>3.2527300972097766E-8</v>
      </c>
      <c r="AU64" s="22">
        <v>4.1550112736249999E-8</v>
      </c>
      <c r="AV64" s="22">
        <v>0.65138478349272166</v>
      </c>
      <c r="AW64" s="22">
        <v>1.6413007591540591E-2</v>
      </c>
      <c r="AX64" s="22">
        <v>23.334640202219923</v>
      </c>
      <c r="AY64" s="22">
        <v>8.1173485851487689E-2</v>
      </c>
      <c r="AZ64" s="22">
        <v>9.7398964259393483E-2</v>
      </c>
      <c r="BA64" s="22">
        <v>11.562422038911985</v>
      </c>
      <c r="BB64" s="22">
        <v>0.70372371850142446</v>
      </c>
      <c r="BC64" s="22">
        <v>24.709159974532199</v>
      </c>
      <c r="BD64" s="22">
        <v>142.10938278872405</v>
      </c>
      <c r="BF64" s="12" t="s">
        <v>62</v>
      </c>
      <c r="BG64" s="13">
        <f>B64+AJ64+B98+AJ98</f>
        <v>5.3554913322517121</v>
      </c>
      <c r="BH64" s="13">
        <f>SUM(C64,D64,G64,L64:U64,X64:Y64,AB64:AD64,AF64,AI64,AK64,AN64:AO64,AQ64,AT64:AW64,AZ64,AR64)+SUM(C98,D98,G98,L98:U98,X98:Y98,AB98:AD98,AF98,AI98,AK98,AN98:AO98,AQ98,AT98:AW98,AZ98,AR98)</f>
        <v>1.8264933838359796</v>
      </c>
      <c r="BI64" s="13">
        <f>SUM(F64,H64,V64:W64,AA64,AE64,AH64,AM64,AS64,AX64,BB64,AY64)+SUM(F98,H98,V98:W98,AA98,AE98,AH98,AM98,AS98,AX98,BB98,AY98)</f>
        <v>91.535504691200629</v>
      </c>
      <c r="BJ64" s="13">
        <f>SUM(E64,I64,AG64,BA64)+SUM(E98,I98,AG98,BA98)</f>
        <v>12.154367992546206</v>
      </c>
      <c r="BK64" s="13">
        <f>SUM(J64:K64,Z64,AL64,AP64)+SUM(J98:K98,Z98,AL98,AP98)</f>
        <v>8.5201281519524592</v>
      </c>
      <c r="BL64" s="13">
        <f>BC64+BC98</f>
        <v>26.721432525845174</v>
      </c>
      <c r="BM64" s="13">
        <f>SUM(BG64:BL64)</f>
        <v>146.11341807763216</v>
      </c>
    </row>
    <row r="65" spans="1:65" x14ac:dyDescent="0.3">
      <c r="A65" s="23" t="s">
        <v>2</v>
      </c>
      <c r="B65" s="22">
        <v>6.6707891116842416E-2</v>
      </c>
      <c r="C65" s="22">
        <v>0</v>
      </c>
      <c r="D65" s="22">
        <v>3.2610076039504229E-3</v>
      </c>
      <c r="E65" s="22">
        <v>1.7159272029210413E-4</v>
      </c>
      <c r="F65" s="22">
        <v>0</v>
      </c>
      <c r="G65" s="22">
        <v>0.14661603301102877</v>
      </c>
      <c r="H65" s="22">
        <v>0</v>
      </c>
      <c r="I65" s="22">
        <v>1.8180867626245672E-3</v>
      </c>
      <c r="J65" s="22">
        <v>0.1737949279526495</v>
      </c>
      <c r="K65" s="22">
        <v>1.9688670538155167E-3</v>
      </c>
      <c r="L65" s="22">
        <v>1.225581016961323</v>
      </c>
      <c r="M65" s="22">
        <v>1.0366855344397092</v>
      </c>
      <c r="N65" s="22">
        <v>10.049492037260686</v>
      </c>
      <c r="O65" s="22">
        <v>0.44790831095684602</v>
      </c>
      <c r="P65" s="22">
        <v>2.0993553034584582E-5</v>
      </c>
      <c r="Q65" s="22">
        <v>2.4442508137412396E-4</v>
      </c>
      <c r="R65" s="22">
        <v>9.1825832852644021E-2</v>
      </c>
      <c r="S65" s="22">
        <v>9.9539085616185723</v>
      </c>
      <c r="T65" s="22">
        <v>0.57322093598163837</v>
      </c>
      <c r="U65" s="22">
        <v>6.367179070105883</v>
      </c>
      <c r="V65" s="22">
        <v>11.905881586743112</v>
      </c>
      <c r="W65" s="22">
        <v>0.10542199918851237</v>
      </c>
      <c r="X65" s="22">
        <v>4.220369797952897E-4</v>
      </c>
      <c r="Y65" s="22">
        <v>2.5302105992771411</v>
      </c>
      <c r="Z65" s="22">
        <v>0.64953947901383779</v>
      </c>
      <c r="AA65" s="22">
        <v>0</v>
      </c>
      <c r="AB65" s="22">
        <v>6.8960377086236201E-6</v>
      </c>
      <c r="AC65" s="22">
        <v>8.2004814882041931E-3</v>
      </c>
      <c r="AD65" s="22">
        <v>0.41070099873057286</v>
      </c>
      <c r="AE65" s="22">
        <v>9.2504478940156663</v>
      </c>
      <c r="AF65" s="22">
        <v>8.5350693775288386E-5</v>
      </c>
      <c r="AG65" s="22">
        <v>9.0579280259922346E-2</v>
      </c>
      <c r="AH65" s="22">
        <v>3.7749145652153943E-7</v>
      </c>
      <c r="AI65" s="22">
        <v>0.17396751896183069</v>
      </c>
      <c r="AJ65" s="22">
        <v>5.8361463584295468E-3</v>
      </c>
      <c r="AK65" s="22">
        <v>3.7201758510515569E-2</v>
      </c>
      <c r="AL65" s="22">
        <v>4.3238324477464396E-2</v>
      </c>
      <c r="AM65" s="22">
        <v>23.001537411184092</v>
      </c>
      <c r="AN65" s="22">
        <v>22.136111706629226</v>
      </c>
      <c r="AO65" s="22">
        <v>0.42787938664734904</v>
      </c>
      <c r="AP65" s="22">
        <v>1.3295027493686624E-2</v>
      </c>
      <c r="AQ65" s="22">
        <v>2.9154974895175991</v>
      </c>
      <c r="AR65" s="22">
        <v>0.17266958487853745</v>
      </c>
      <c r="AS65" s="22">
        <v>14.961761868986001</v>
      </c>
      <c r="AT65" s="22">
        <v>0.12733866159172924</v>
      </c>
      <c r="AU65" s="22">
        <v>58.945278791763528</v>
      </c>
      <c r="AV65" s="22">
        <v>0.23067502954959204</v>
      </c>
      <c r="AW65" s="22">
        <v>0.23626815211816135</v>
      </c>
      <c r="AX65" s="22">
        <v>4.1006186678871828</v>
      </c>
      <c r="AY65" s="22">
        <v>38.957081621053071</v>
      </c>
      <c r="AZ65" s="22">
        <v>0.25508185377942527</v>
      </c>
      <c r="BA65" s="22">
        <v>0.22165229072582887</v>
      </c>
      <c r="BB65" s="22">
        <v>1.1580939161822687E-3</v>
      </c>
      <c r="BC65" s="22">
        <v>156.63435960548586</v>
      </c>
      <c r="BD65" s="22">
        <v>378.69041109646787</v>
      </c>
      <c r="BF65" s="12" t="s">
        <v>63</v>
      </c>
      <c r="BG65" s="13">
        <f>BG70-SUM(BG66:BG69,BG64)</f>
        <v>31.227943969319767</v>
      </c>
      <c r="BH65" s="13">
        <f t="shared" ref="BH65:BM65" si="1">BH70-SUM(BH66:BH69,BH64)</f>
        <v>4107.1474572469815</v>
      </c>
      <c r="BI65" s="13">
        <f t="shared" si="1"/>
        <v>7156.1285476791672</v>
      </c>
      <c r="BJ65" s="13">
        <f t="shared" si="1"/>
        <v>1019.3287705459443</v>
      </c>
      <c r="BK65" s="13">
        <f t="shared" si="1"/>
        <v>434.61132458846987</v>
      </c>
      <c r="BL65" s="13">
        <f t="shared" si="1"/>
        <v>2268.9555217274974</v>
      </c>
      <c r="BM65" s="13">
        <f t="shared" si="1"/>
        <v>15017.399565757485</v>
      </c>
    </row>
    <row r="66" spans="1:65" x14ac:dyDescent="0.3">
      <c r="A66" s="23" t="s">
        <v>3</v>
      </c>
      <c r="B66" s="22">
        <v>6.3516445346845266E-2</v>
      </c>
      <c r="C66" s="22">
        <v>5.3102942233308852E-2</v>
      </c>
      <c r="D66" s="22">
        <v>0</v>
      </c>
      <c r="E66" s="22">
        <v>3.6618313101671854E-4</v>
      </c>
      <c r="F66" s="22">
        <v>0</v>
      </c>
      <c r="G66" s="22">
        <v>4.7155257066669426E-2</v>
      </c>
      <c r="H66" s="22">
        <v>0</v>
      </c>
      <c r="I66" s="22">
        <v>4.7986248686379129E-3</v>
      </c>
      <c r="J66" s="22">
        <v>1.0823168328150519</v>
      </c>
      <c r="K66" s="22">
        <v>0.26105354534818104</v>
      </c>
      <c r="L66" s="22">
        <v>3.7835657231337794E-3</v>
      </c>
      <c r="M66" s="22">
        <v>2.8624398303062609E-3</v>
      </c>
      <c r="N66" s="22">
        <v>0.17629079319546914</v>
      </c>
      <c r="O66" s="22">
        <v>3.1928602097911839E-2</v>
      </c>
      <c r="P66" s="22">
        <v>0.21082306599505518</v>
      </c>
      <c r="Q66" s="22">
        <v>0.78812224382805829</v>
      </c>
      <c r="R66" s="22">
        <v>7.2661825623558203</v>
      </c>
      <c r="S66" s="22">
        <v>18.72288248695876</v>
      </c>
      <c r="T66" s="22">
        <v>1.169841342202399</v>
      </c>
      <c r="U66" s="22">
        <v>0.38956598322829722</v>
      </c>
      <c r="V66" s="22">
        <v>5.238804261685269</v>
      </c>
      <c r="W66" s="22">
        <v>5.8442194577918343E-3</v>
      </c>
      <c r="X66" s="22">
        <v>5.156786464074898E-2</v>
      </c>
      <c r="Y66" s="22">
        <v>0.2159834424533715</v>
      </c>
      <c r="Z66" s="22">
        <v>8.6072978393500268E-2</v>
      </c>
      <c r="AA66" s="22">
        <v>0</v>
      </c>
      <c r="AB66" s="22">
        <v>0.30963560201507395</v>
      </c>
      <c r="AC66" s="22">
        <v>1.1786242858566817E-2</v>
      </c>
      <c r="AD66" s="22">
        <v>29.59897820087324</v>
      </c>
      <c r="AE66" s="22">
        <v>3.9528302481674049E-2</v>
      </c>
      <c r="AF66" s="22">
        <v>3.2433263634609576E-4</v>
      </c>
      <c r="AG66" s="22">
        <v>5.3766493810719164E-2</v>
      </c>
      <c r="AH66" s="22">
        <v>9.8703270190160068E-7</v>
      </c>
      <c r="AI66" s="22">
        <v>1.5280385176198568</v>
      </c>
      <c r="AJ66" s="22">
        <v>1.283961563928873E-4</v>
      </c>
      <c r="AK66" s="22">
        <v>2.6833746565604333E-3</v>
      </c>
      <c r="AL66" s="22">
        <v>1.0484580597481365E-2</v>
      </c>
      <c r="AM66" s="22">
        <v>0.44468924300740931</v>
      </c>
      <c r="AN66" s="22">
        <v>2.5114060560782021</v>
      </c>
      <c r="AO66" s="22">
        <v>3.2551950247447885</v>
      </c>
      <c r="AP66" s="22">
        <v>1.6425475102740186E-2</v>
      </c>
      <c r="AQ66" s="22">
        <v>0.95642211452291559</v>
      </c>
      <c r="AR66" s="22">
        <v>1.4685819486918861</v>
      </c>
      <c r="AS66" s="22">
        <v>0.21084016008271156</v>
      </c>
      <c r="AT66" s="22">
        <v>7.5520029240273099E-3</v>
      </c>
      <c r="AU66" s="22">
        <v>5.1622567849529663E-2</v>
      </c>
      <c r="AV66" s="22">
        <v>28.266275929678351</v>
      </c>
      <c r="AW66" s="22">
        <v>4.3022006779526119E-2</v>
      </c>
      <c r="AX66" s="22">
        <v>0.43859256591588053</v>
      </c>
      <c r="AY66" s="22">
        <v>0.2712230689204444</v>
      </c>
      <c r="AZ66" s="22">
        <v>0.26583178767520949</v>
      </c>
      <c r="BA66" s="22">
        <v>0.91790619725857647</v>
      </c>
      <c r="BB66" s="22">
        <v>0.15594579790462723</v>
      </c>
      <c r="BC66" s="22">
        <v>28.616624232877463</v>
      </c>
      <c r="BD66" s="22">
        <v>135.32637689360854</v>
      </c>
      <c r="BF66" s="12" t="s">
        <v>65</v>
      </c>
      <c r="BG66" s="13">
        <f>B68+AJ68+B70+AJ70+B84+AJ84+B85+AJ85+B89+AJ89+B93+AJ93+B96+AJ96+B101+AJ101+B107+AJ107+B112+AJ112+B113+AJ113+B116+AJ116</f>
        <v>191.3258612018746</v>
      </c>
      <c r="BH66" s="13">
        <f>SUM(C68,D68,G68,L68:U68,X68:Y68,AB68:AD68,AF68,AI68,AK68,AN68:AO68,AQ68,AT68:AW68,AZ68,AR68)+SUM(C70,D70,G70,L70:U70,X70:Y70,AB70:AD70,AF70,AI70,AK70,AN70:AO70,AQ70,AT70:AW70,AZ70,AR70)+SUM(C84,D84,G84,L84:U84,X84:Y84,AB84:AD84,AF84,AI84,AK84,AN84:AO84,AQ84,AT84:AW84,AZ84,AR84)+SUM(C85,D85,G85,L85:U85,X85:Y85,AB85:AD85,AF85,AI85,AK85,AN85:AO85,AQ85,AT85:AW85,AZ85,AR85)+SUM(C89,D89,G89,L89:U89,X89:Y89,AB89:AD89,AF89,AI89,AK89,AN89:AO89,AQ89,AT89:AW89,AZ89,AR89)+SUM(C93,D93,G93,L93:U93,X93:Y93,AB93:AD93,AF93,AI93,AK93,AN93:AO93,AQ93,AT93:AW93,AZ93,AR93)+SUM(C96,D96,G96,L96:U96,X96:Y96,AB96:AD96,AF96,AI96,AK96,AN96:AO96,AQ96,AT96:AW96,AZ96,AR96)+SUM(C101,D101,G101,L101:U101,X101:Y101,AB101:AD101,AF101,AI101,AK101,AN101:AO101,AQ101,AT101:AW101,AZ101,AR101)+SUM(C107,D107,G107,L107:U107,X107:Y107,AB107:AD107,AF107,AI107,AK107,AN107:AO107,AQ107,AT107:AW107,AZ107,AR107)+SUM(C112,D112,G112,L112:U112,X112:Y112,AB112:AD112,AF112,AI112,AK112,AN112:AO112,AQ112,AT112:AW112,AZ112,AR112)+SUM(C113,D113,G113,L113:U113,X113:Y113,AB113:AD113,AF113,AI113,AK113,AN113:AO113,AQ113,AT113:AW113,AZ113,AR113)+SUM(C116,D116,G116,L116:U116,X116:Y116,AB116:AD116,AF116,AI116,AK116,AN116:AO116,AQ116,AT116:AW116,AZ116,AR116)</f>
        <v>427.86175803324534</v>
      </c>
      <c r="BI66" s="13">
        <f>SUM(F68,H68,V68:W68,AA68,AE68,AH68,AM68,AS68,AX68,BB68,AY68)+SUM(F70,H70,V70:W70,AA70,AE70,AH70,AM70,AS70,AX70,BB70,AY70)+SUM(F84,H84,V84:W84,AA84,AE84,AH84,AM84,AS84,AX84,BB84,AY84)+SUM(F85,H85,V85:W85,AA85,AE85,AH85,AM85,AS85,AX85,BB85,AY85)+SUM(F89,H89,V89:W89,AA89,AE89,AH89,AM89,AS89,AX89,BB89,AY89)+SUM(F93,H93,V93:W93,AA93,AE93,AH93,AM93,AS93,AX93,BB93,AY93)+SUM(F96,H96,V96:W96,AA96,AE96,AH96,AM96,AS96,AX96,BB96,AY96)+SUM(F101,H101,V101:W101,AA101,AE101,AH101,AM101,AS101,AX101,BB101,AY101)+SUM(F107,H107,V107:W107,AA107,AE107,AH107,AM107,AS107,AX107,BB107,AY107)+SUM(F112,H112,V112:W112,AA112,AE112,AH112,AM112,AS112,AX112,BB112,AY112)+SUM(F113,H113,V113:W113,AA113,AE113,AH113,AM113,AS113,AX113,BB113,AY113)+SUM(F116,H116,V116:W116,AA116,AE116,AH116,AM116,AS116,AX116,BB116,AY116)</f>
        <v>27964.033008425904</v>
      </c>
      <c r="BJ66" s="13">
        <f>SUM(E68,I68,AG68,BA68)+SUM(E70,I70,AG70,BA70)+SUM(E84,I84,AG84,BA84)+SUM(E85,I85,AG85,BA85)+SUM(E89,I89,AG89,BA89)+SUM(E93,I93,AG93,BA93)+SUM(E96,I96,AG96,BA96)+SUM(E101,I101,AG101,BA101)+SUM(E107,I107,AG107,BA107)+SUM(E112,I112,AG112,BA112)+SUM(E113,I113,AG113,BA113)+SUM(E116,I116,AG116,BA116)</f>
        <v>5114.2658607948033</v>
      </c>
      <c r="BK66" s="13">
        <f>SUM(J68:K68,Z68,AL68,AP68)+SUM(J70:K70,Z70,AL70,AP70)+SUM(J84:K84,Z84,AL84,AP84)+SUM(J85:K85,Z85,AL85,AP85)+SUM(J89:K89,Z89,AL89,AP89)+SUM(J93:K93,Z93,AL93,AP93)+SUM(J96:K96,Z96,AL96,AP96)+SUM(J101:K101,Z101,AL101,AP101)+SUM(J107:K107,Z107,AL107,AP107)+SUM(J112:K112,Z112,AL112,AP112)+SUM(J113:K113,Z113,AL113,AP113)+SUM(J116:K116,Z116,AL116,AP116)</f>
        <v>871.80643330183284</v>
      </c>
      <c r="BL66" s="13">
        <f>BC68+BC70+BC84+BC85+BC89+BC93+BC96+BC101+BC107+BC112+BC113+BC116</f>
        <v>641.4657339815933</v>
      </c>
      <c r="BM66" s="13">
        <f>SUM(BG66:BL66)</f>
        <v>35210.758655739257</v>
      </c>
    </row>
    <row r="67" spans="1:65" x14ac:dyDescent="0.3">
      <c r="A67" s="23" t="s">
        <v>4</v>
      </c>
      <c r="B67" s="22">
        <v>5.2290902109778823E-4</v>
      </c>
      <c r="C67" s="22">
        <v>2.5581413581692116E-8</v>
      </c>
      <c r="D67" s="22">
        <v>1.7916882928759857E-8</v>
      </c>
      <c r="E67" s="22">
        <v>0</v>
      </c>
      <c r="F67" s="22">
        <v>0</v>
      </c>
      <c r="G67" s="22">
        <v>0</v>
      </c>
      <c r="H67" s="22">
        <v>0</v>
      </c>
      <c r="I67" s="22">
        <v>1.6343294062519918E-6</v>
      </c>
      <c r="J67" s="22">
        <v>1.4646836557675826</v>
      </c>
      <c r="K67" s="22">
        <v>1.9244475726616297E-7</v>
      </c>
      <c r="L67" s="22">
        <v>0</v>
      </c>
      <c r="M67" s="22">
        <v>0</v>
      </c>
      <c r="N67" s="22">
        <v>0</v>
      </c>
      <c r="O67" s="22">
        <v>2.851932965747881E-8</v>
      </c>
      <c r="P67" s="22">
        <v>0</v>
      </c>
      <c r="Q67" s="22">
        <v>0</v>
      </c>
      <c r="R67" s="22">
        <v>8.3369618727199572E-8</v>
      </c>
      <c r="S67" s="22">
        <v>3.3382990563417377E-7</v>
      </c>
      <c r="T67" s="22">
        <v>0.12550093953259969</v>
      </c>
      <c r="U67" s="22">
        <v>0</v>
      </c>
      <c r="V67" s="22">
        <v>4.7356278580292825E-5</v>
      </c>
      <c r="W67" s="22">
        <v>0</v>
      </c>
      <c r="X67" s="22">
        <v>0</v>
      </c>
      <c r="Y67" s="22">
        <v>1.4945605885308011E-4</v>
      </c>
      <c r="Z67" s="22">
        <v>9.2260057074914953E-4</v>
      </c>
      <c r="AA67" s="22">
        <v>0</v>
      </c>
      <c r="AB67" s="22">
        <v>0</v>
      </c>
      <c r="AC67" s="22">
        <v>1.3181105513378039E-7</v>
      </c>
      <c r="AD67" s="22">
        <v>0</v>
      </c>
      <c r="AE67" s="22">
        <v>1.1851018687047633E-6</v>
      </c>
      <c r="AF67" s="22">
        <v>0</v>
      </c>
      <c r="AG67" s="22">
        <v>2.0170779832501511</v>
      </c>
      <c r="AH67" s="22">
        <v>0</v>
      </c>
      <c r="AI67" s="22">
        <v>3.0974681336210465E-5</v>
      </c>
      <c r="AJ67" s="22">
        <v>3.4056583066665445E-8</v>
      </c>
      <c r="AK67" s="22">
        <v>1.2076145689958511E-8</v>
      </c>
      <c r="AL67" s="22">
        <v>0.3199710109037664</v>
      </c>
      <c r="AM67" s="22">
        <v>0</v>
      </c>
      <c r="AN67" s="22">
        <v>0</v>
      </c>
      <c r="AO67" s="22">
        <v>0</v>
      </c>
      <c r="AP67" s="22">
        <v>1.0998465556973155E-8</v>
      </c>
      <c r="AQ67" s="22">
        <v>0</v>
      </c>
      <c r="AR67" s="22">
        <v>0</v>
      </c>
      <c r="AS67" s="22">
        <v>1.4592014940678202E-7</v>
      </c>
      <c r="AT67" s="22">
        <v>0</v>
      </c>
      <c r="AU67" s="22">
        <v>0</v>
      </c>
      <c r="AV67" s="22">
        <v>0.17926220609346941</v>
      </c>
      <c r="AW67" s="22">
        <v>5.4939349383462176E-4</v>
      </c>
      <c r="AX67" s="22">
        <v>1.9780396557537055E-6</v>
      </c>
      <c r="AY67" s="22">
        <v>5.9397691619195111E-8</v>
      </c>
      <c r="AZ67" s="22">
        <v>9.2179227583303691E-8</v>
      </c>
      <c r="BA67" s="22">
        <v>1.383667875117197E-2</v>
      </c>
      <c r="BB67" s="22">
        <v>0</v>
      </c>
      <c r="BC67" s="22">
        <v>0.62471483707725695</v>
      </c>
      <c r="BD67" s="22">
        <v>4.7472759670526061</v>
      </c>
      <c r="BF67" s="12" t="s">
        <v>64</v>
      </c>
      <c r="BG67" s="13">
        <f>B67+AJ67+B71+AJ71+B95+AJ95+B115+AJ115</f>
        <v>2.9374526744417384</v>
      </c>
      <c r="BH67" s="13">
        <f>SUM(C67,D67,G67,L67:U67,X67:Y67,AB67:AD67,AF67,AI67,AK67,AN67:AO67,AQ67,AT67:AW67,AZ67,AR67)+SUM(C71,D71,G71,L71:U71,X71:Y71,AB71:AD71,AF71,AI71,AK71,AN71:AO71,AQ71,AT71:AW71,AZ71,AR71)+SUM(C95,D95,G95,L95:U95,X95:Y95,AB95:AD95,AF95,AI95,AK95,AN95:AO95,AQ95,AT95:AW95,AZ95,AR95)+SUM(C115,D115,G115,L115:U115,X115:Y115,AB115:AD115,AF115,AI115,AK115,AN115:AO115,AQ115,AT115:AW115,AZ115,AR115)</f>
        <v>30.362936331552184</v>
      </c>
      <c r="BI67" s="13">
        <f>SUM(F67,H67,V67:W67,AA67,AE67,AH67,AM67,AS67,AX67,BB67,AY67)+SUM(F71,H71,V71:W71,AA71,AE71,AH71,AM71,AS71,AX71,BB71,AY71)+SUM(F95,H95,V95:W95,AA95,AE95,AH95,AM95,AS95,AX95,BB95,AY95)+SUM(F115,H115,V115:W115,AA115,AE115,AH115,AM115,AS115,AX115,BB115,AY115)</f>
        <v>296.80645951677286</v>
      </c>
      <c r="BJ67" s="13">
        <f>SUM(E67,I67,AG67,BA67)+SUM(E71,I71,AG71,BA71)+SUM(E95,I95,AG95,BA95)+SUM(E115,I115,AG115,BA115)</f>
        <v>480.55331054878303</v>
      </c>
      <c r="BK67" s="13">
        <f>SUM(J67:K67,Z67,AL67,AP67)+SUM(J71:K71,Z71,AL71,AP71)+SUM(J95:K95,Z95,AL95,AP95)+SUM(J115:K115,Z115,AL115,AP115)</f>
        <v>46.3792382509574</v>
      </c>
      <c r="BL67" s="13">
        <f>BC67+BC71+BC95+BC115</f>
        <v>167.78671786801578</v>
      </c>
      <c r="BM67" s="13">
        <f>SUM(BG67:BL67)</f>
        <v>1024.8261151905231</v>
      </c>
    </row>
    <row r="68" spans="1:65" x14ac:dyDescent="0.3">
      <c r="A68" s="23" t="s">
        <v>5</v>
      </c>
      <c r="B68" s="22">
        <v>0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F68" s="12" t="s">
        <v>59</v>
      </c>
      <c r="BG68" s="13">
        <f>B72+AJ72+B73+AJ73+B88+AJ88+B100+AJ100+B104+AJ104</f>
        <v>2602.2107684970538</v>
      </c>
      <c r="BH68" s="13">
        <f>SUM(C72,D72,G72,L72:U72,X72:Y72,AB72:AD72,AF72,AI72,AK72,AN72:AO72,AQ72,AT72:AW72,AZ72,AR72)+SUM(C73,D73,G73,L73:U73,X73:Y73,AB73:AD73,AF73,AI73,AK73,AN73:AO73,AQ73,AT73:AW73,AZ73,AR73)+SUM(C88,D88,G88,L88:U88,X88:Y88,AB88:AD88,AF88,AI88,AK88,AN88:AO88,AQ88,AT88:AW88,AZ88,AR88)+SUM(C100,D100,G100,L100:U100,X100:Y100,AB100:AD100,AF100,AI100,AK100,AN100:AO100,AQ100,AT100:AW100,AZ100,AR100)+SUM(C104,D104,G104,L104:U104,X104:Y104,AB104:AD104,AF104,AI104,AK104,AN104:AO104,AQ104,AT104:AW104,AZ104,AR104)</f>
        <v>1237.8867476611056</v>
      </c>
      <c r="BI68" s="13">
        <f>SUM(F72,H72,V72:W72,AA72,AE72,AH72,AM72,AS72,AX72,BB72,AY72)+SUM(F73,H73,V73:W73,AA73,AE73,AH73,AM73,AS73,AX73,BB73,AY73)+SUM(F88,H88,V88:W88,AA88,AE88,AH88,AM88,AS88,AX88,BB88,AY88)+SUM(F100,H100,V100:W100,AA100,AE100,AH100,AM100,AS100,AX100,BB100,AY100)+SUM(F104,H104,V104:W104,AA104,AE104,AH104,AM104,AS104,AX104,BB104,AY104)</f>
        <v>682234.74260376336</v>
      </c>
      <c r="BJ68" s="13">
        <f>SUM(E72,I72,AG72,BA72)+SUM(E73,I73,AG73,BA73)+SUM(E88,I88,AG88,BA88)+SUM(E100,I100,AG100,BA100)+SUM(E104,I104,AG104,BA104)</f>
        <v>14114.834583252537</v>
      </c>
      <c r="BK68" s="13">
        <f>SUM(J72:K72,Z72,AL72,AP72)+SUM(J73:K73,Z73,AL73,AP73)+SUM(J88:K88,Z88,AL88,AP88)+SUM(J100:K100,Z100,AL100,AP100)+SUM(J104:K104,Z104,AL104,AP104)</f>
        <v>4438.8992615592506</v>
      </c>
      <c r="BL68" s="13">
        <f>BC72+BC73+BC88+BC100+BC104</f>
        <v>38592.902137128083</v>
      </c>
      <c r="BM68" s="13">
        <f>SUM(BG68:BL68)</f>
        <v>743221.47610186134</v>
      </c>
    </row>
    <row r="69" spans="1:65" x14ac:dyDescent="0.3">
      <c r="A69" s="23" t="s">
        <v>6</v>
      </c>
      <c r="B69" s="22">
        <v>3.3311058636872871E-4</v>
      </c>
      <c r="C69" s="22">
        <v>1.1117104921173601E-4</v>
      </c>
      <c r="D69" s="22">
        <v>1.4694072419841754E-4</v>
      </c>
      <c r="E69" s="22">
        <v>1.6277177880416821E-5</v>
      </c>
      <c r="F69" s="22">
        <v>0</v>
      </c>
      <c r="G69" s="22">
        <v>0</v>
      </c>
      <c r="H69" s="22">
        <v>0</v>
      </c>
      <c r="I69" s="22">
        <v>3.3456532723772599E-5</v>
      </c>
      <c r="J69" s="22">
        <v>0.16555033768764549</v>
      </c>
      <c r="K69" s="22">
        <v>3.4889957386586852E-2</v>
      </c>
      <c r="L69" s="22">
        <v>0</v>
      </c>
      <c r="M69" s="22">
        <v>0</v>
      </c>
      <c r="N69" s="22">
        <v>3.3257391513983455E-5</v>
      </c>
      <c r="O69" s="22">
        <v>4.0285316735596916E-5</v>
      </c>
      <c r="P69" s="22">
        <v>0</v>
      </c>
      <c r="Q69" s="22">
        <v>2.4414679042468854E-6</v>
      </c>
      <c r="R69" s="22">
        <v>2.0696889358528904E-4</v>
      </c>
      <c r="S69" s="22">
        <v>6.4878456809107704E-3</v>
      </c>
      <c r="T69" s="22">
        <v>3.6524590142501863</v>
      </c>
      <c r="U69" s="22">
        <v>1.8138675689765741E-5</v>
      </c>
      <c r="V69" s="22">
        <v>0.42560849331804379</v>
      </c>
      <c r="W69" s="22">
        <v>7.5185570097339435E-2</v>
      </c>
      <c r="X69" s="22">
        <v>0</v>
      </c>
      <c r="Y69" s="22">
        <v>5.0453294790615569E-2</v>
      </c>
      <c r="Z69" s="22">
        <v>1.0059733196912456E-2</v>
      </c>
      <c r="AA69" s="22">
        <v>0</v>
      </c>
      <c r="AB69" s="22">
        <v>1.1456513478918613E-2</v>
      </c>
      <c r="AC69" s="22">
        <v>6.135845526634893E-5</v>
      </c>
      <c r="AD69" s="22">
        <v>2.019433211851672E-2</v>
      </c>
      <c r="AE69" s="22">
        <v>1.959468099885401E-3</v>
      </c>
      <c r="AF69" s="22">
        <v>0</v>
      </c>
      <c r="AG69" s="22">
        <v>7.7324191992698662E-3</v>
      </c>
      <c r="AH69" s="22">
        <v>0</v>
      </c>
      <c r="AI69" s="22">
        <v>1.6644601933192847E-5</v>
      </c>
      <c r="AJ69" s="22">
        <v>1.7322873238039405E-5</v>
      </c>
      <c r="AK69" s="22">
        <v>2.2848834691997036E-7</v>
      </c>
      <c r="AL69" s="22">
        <v>1.6218050750852028E-2</v>
      </c>
      <c r="AM69" s="22">
        <v>5.5642682810677704E-2</v>
      </c>
      <c r="AN69" s="22">
        <v>1.3001525674278329E-4</v>
      </c>
      <c r="AO69" s="22">
        <v>0</v>
      </c>
      <c r="AP69" s="22">
        <v>2.1887150152980453E-3</v>
      </c>
      <c r="AQ69" s="22">
        <v>0.11363004184579238</v>
      </c>
      <c r="AR69" s="22">
        <v>0.30484794031645196</v>
      </c>
      <c r="AS69" s="22">
        <v>2.7804617550612684E-2</v>
      </c>
      <c r="AT69" s="22">
        <v>0</v>
      </c>
      <c r="AU69" s="22">
        <v>0</v>
      </c>
      <c r="AV69" s="22">
        <v>1.4221696676533526E-3</v>
      </c>
      <c r="AW69" s="22">
        <v>3.7705071167150027E-6</v>
      </c>
      <c r="AX69" s="22">
        <v>8.1518736332975683E-2</v>
      </c>
      <c r="AY69" s="22">
        <v>7.3126494184744817E-3</v>
      </c>
      <c r="AZ69" s="22">
        <v>1.568692850366617E-3</v>
      </c>
      <c r="BA69" s="22">
        <v>0.27761854367416589</v>
      </c>
      <c r="BB69" s="22">
        <v>2.0846740440434219E-2</v>
      </c>
      <c r="BC69" s="22">
        <v>0.45816995333327937</v>
      </c>
      <c r="BD69" s="22">
        <v>5.8319979013103209</v>
      </c>
      <c r="BF69" s="12" t="s">
        <v>60</v>
      </c>
      <c r="BG69" s="13">
        <f>B117+AJ117</f>
        <v>0.32894283022484949</v>
      </c>
      <c r="BH69" s="13">
        <f>SUM(C117,D117,G117,L117:U117,X117:Y117,AB117:AD117,AF117,AI117,AK117,AN117:AO117,AQ117,AT117:AW117,AZ117,AR117)</f>
        <v>3.8966335269347878</v>
      </c>
      <c r="BI69" s="13">
        <f>SUM(F117,H117,V117:W117,AA117,AE117,AH117,AM117,AS117,AX117,BB117,AY117)</f>
        <v>163.25144007905953</v>
      </c>
      <c r="BJ69" s="13">
        <f>SUM(E117,I117,AG117,BA117)</f>
        <v>5.1855113076298238</v>
      </c>
      <c r="BK69" s="13">
        <f>SUM(J117:K117,Z117,AL117,AP117)</f>
        <v>150.39548427841279</v>
      </c>
      <c r="BL69" s="13">
        <f>BC117</f>
        <v>0</v>
      </c>
      <c r="BM69" s="13">
        <f>SUM(BG69:BL69)</f>
        <v>323.05801202226178</v>
      </c>
    </row>
    <row r="70" spans="1:65" x14ac:dyDescent="0.3">
      <c r="A70" s="23" t="s">
        <v>7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F70" s="12" t="s">
        <v>61</v>
      </c>
      <c r="BG70" s="13">
        <f>B118+AJ118</f>
        <v>2833.3864605051667</v>
      </c>
      <c r="BH70" s="13">
        <f>SUM(C118,D118,G118,L118:U118,X118:Y118,AB118:AD118,AF118,AI118,AK118,AN118:AO118,AQ118,AT118:AW118,AZ118,AR118)</f>
        <v>5808.9820261836549</v>
      </c>
      <c r="BI70" s="13">
        <f>SUM(F118,H118,V118:W118,AA118,AE118,AH118,AM118,AS118,AX118,BB118,AY118)</f>
        <v>717906.49756415549</v>
      </c>
      <c r="BJ70" s="13">
        <f>SUM(E118,I118,AG118,BA118)</f>
        <v>20746.322404442246</v>
      </c>
      <c r="BK70" s="13">
        <f>SUM(J118:K118,Z118,AL118,AP118)</f>
        <v>5950.6118701308751</v>
      </c>
      <c r="BL70" s="13">
        <f>BC118</f>
        <v>41697.831543231034</v>
      </c>
      <c r="BM70" s="13">
        <f>SUM(BG70:BL70)</f>
        <v>794943.63186864846</v>
      </c>
    </row>
    <row r="71" spans="1:65" x14ac:dyDescent="0.3">
      <c r="A71" s="25" t="s">
        <v>8</v>
      </c>
      <c r="B71" s="22">
        <v>0.98371770888288246</v>
      </c>
      <c r="C71" s="22">
        <v>0.61931566180127118</v>
      </c>
      <c r="D71" s="22">
        <v>3.5936422105970396E-3</v>
      </c>
      <c r="E71" s="22">
        <v>4.069412539891334E-5</v>
      </c>
      <c r="F71" s="22">
        <v>0</v>
      </c>
      <c r="G71" s="22">
        <v>0</v>
      </c>
      <c r="H71" s="22">
        <v>0</v>
      </c>
      <c r="I71" s="22">
        <v>0</v>
      </c>
      <c r="J71" s="22">
        <v>2.5380046301229839</v>
      </c>
      <c r="K71" s="22">
        <v>5.1295295782173476</v>
      </c>
      <c r="L71" s="22">
        <v>0</v>
      </c>
      <c r="M71" s="22">
        <v>0</v>
      </c>
      <c r="N71" s="22">
        <v>9.2038707604105117E-3</v>
      </c>
      <c r="O71" s="22">
        <v>2.3030214615732982E-2</v>
      </c>
      <c r="P71" s="22">
        <v>0</v>
      </c>
      <c r="Q71" s="22">
        <v>0.53153523162586436</v>
      </c>
      <c r="R71" s="22">
        <v>0.10313837014781714</v>
      </c>
      <c r="S71" s="22">
        <v>5.8834712394315645</v>
      </c>
      <c r="T71" s="22">
        <v>0.11448341748088339</v>
      </c>
      <c r="U71" s="22">
        <v>2.8645012551756167E-4</v>
      </c>
      <c r="V71" s="22">
        <v>7.4337672754129862</v>
      </c>
      <c r="W71" s="22">
        <v>5.1139242749206293</v>
      </c>
      <c r="X71" s="22">
        <v>4.1127988837069397E-2</v>
      </c>
      <c r="Y71" s="22">
        <v>0.22103230376297495</v>
      </c>
      <c r="Z71" s="22">
        <v>1.5555966650384934</v>
      </c>
      <c r="AA71" s="22">
        <v>0</v>
      </c>
      <c r="AB71" s="22">
        <v>1.1072901885627312E-2</v>
      </c>
      <c r="AC71" s="22">
        <v>0.16470557655088236</v>
      </c>
      <c r="AD71" s="22">
        <v>0</v>
      </c>
      <c r="AE71" s="22">
        <v>5.8576147080062491</v>
      </c>
      <c r="AF71" s="22">
        <v>0</v>
      </c>
      <c r="AG71" s="22">
        <v>0.27761285342314135</v>
      </c>
      <c r="AH71" s="22">
        <v>0</v>
      </c>
      <c r="AI71" s="22">
        <v>0.1754606136849782</v>
      </c>
      <c r="AJ71" s="22">
        <v>3.1509302991204295E-2</v>
      </c>
      <c r="AK71" s="22">
        <v>3.777815833066028E-3</v>
      </c>
      <c r="AL71" s="22">
        <v>1.5790471981315439</v>
      </c>
      <c r="AM71" s="22">
        <v>44.356182775151311</v>
      </c>
      <c r="AN71" s="22">
        <v>3.7374752293499937E-2</v>
      </c>
      <c r="AO71" s="22">
        <v>3.5743808011420588E-3</v>
      </c>
      <c r="AP71" s="22">
        <v>2.9877996912355194</v>
      </c>
      <c r="AQ71" s="22">
        <v>5.2862317502933374E-2</v>
      </c>
      <c r="AR71" s="22">
        <v>0.2441003955458334</v>
      </c>
      <c r="AS71" s="22">
        <v>6.9439497608855225</v>
      </c>
      <c r="AT71" s="22">
        <v>0</v>
      </c>
      <c r="AU71" s="22">
        <v>0</v>
      </c>
      <c r="AV71" s="22">
        <v>1.4239256403502777E-2</v>
      </c>
      <c r="AW71" s="22">
        <v>0.27471398634981764</v>
      </c>
      <c r="AX71" s="22">
        <v>5.7001576993874672E-3</v>
      </c>
      <c r="AY71" s="22">
        <v>50.587009419697367</v>
      </c>
      <c r="AZ71" s="22">
        <v>1.7276457240703234</v>
      </c>
      <c r="BA71" s="22">
        <v>415.22474463166702</v>
      </c>
      <c r="BB71" s="22">
        <v>0</v>
      </c>
      <c r="BC71" s="22">
        <v>87.428599450611983</v>
      </c>
      <c r="BD71" s="22">
        <v>648.29409688794226</v>
      </c>
    </row>
    <row r="72" spans="1:65" x14ac:dyDescent="0.3">
      <c r="A72" s="26" t="s">
        <v>9</v>
      </c>
      <c r="B72" s="22">
        <v>2393.7012679512491</v>
      </c>
      <c r="C72" s="22">
        <v>20.695700056269089</v>
      </c>
      <c r="D72" s="22">
        <v>3.7036075679844997</v>
      </c>
      <c r="E72" s="22">
        <v>47.051734162439779</v>
      </c>
      <c r="F72" s="22">
        <v>1.7936783150878145E-3</v>
      </c>
      <c r="G72" s="22">
        <v>0.54883039802996669</v>
      </c>
      <c r="H72" s="22">
        <v>37.964643426694479</v>
      </c>
      <c r="I72" s="22">
        <v>6.2695303097489727</v>
      </c>
      <c r="J72" s="22">
        <v>0</v>
      </c>
      <c r="K72" s="22">
        <v>80.493575886784953</v>
      </c>
      <c r="L72" s="22">
        <v>7.0949651454148013</v>
      </c>
      <c r="M72" s="22">
        <v>2.557248487773248</v>
      </c>
      <c r="N72" s="22">
        <v>2.4967783367923815</v>
      </c>
      <c r="O72" s="22">
        <v>1.1264877403138114</v>
      </c>
      <c r="P72" s="22">
        <v>19.444461510956963</v>
      </c>
      <c r="Q72" s="22">
        <v>1.9530004575021114</v>
      </c>
      <c r="R72" s="22">
        <v>9.7954450082913738</v>
      </c>
      <c r="S72" s="22">
        <v>86.156898912034606</v>
      </c>
      <c r="T72" s="22">
        <v>3.9810251508541743</v>
      </c>
      <c r="U72" s="22">
        <v>0.11328165765550047</v>
      </c>
      <c r="V72" s="22">
        <v>633211.47938526876</v>
      </c>
      <c r="W72" s="22">
        <v>628.01562919754144</v>
      </c>
      <c r="X72" s="22">
        <v>0.7088802199592189</v>
      </c>
      <c r="Y72" s="22">
        <v>18.840717160810026</v>
      </c>
      <c r="Z72" s="22">
        <v>1444.080785509899</v>
      </c>
      <c r="AA72" s="22">
        <v>91.346251499543342</v>
      </c>
      <c r="AB72" s="22">
        <v>7.2639534561697777E-2</v>
      </c>
      <c r="AC72" s="22">
        <v>20.270697336997806</v>
      </c>
      <c r="AD72" s="22">
        <v>20.736012715880744</v>
      </c>
      <c r="AE72" s="22">
        <v>443.26866078454429</v>
      </c>
      <c r="AF72" s="22">
        <v>0.23998711769139899</v>
      </c>
      <c r="AG72" s="22">
        <v>9634.8523859997713</v>
      </c>
      <c r="AH72" s="22">
        <v>1058.4528045508928</v>
      </c>
      <c r="AI72" s="22">
        <v>30.91322303328047</v>
      </c>
      <c r="AJ72" s="22">
        <v>8.3531012498581774</v>
      </c>
      <c r="AK72" s="22">
        <v>0.75321672290634545</v>
      </c>
      <c r="AL72" s="22">
        <v>9.2931737990367402</v>
      </c>
      <c r="AM72" s="22">
        <v>908.31372111858911</v>
      </c>
      <c r="AN72" s="22">
        <v>7.8134822237975143</v>
      </c>
      <c r="AO72" s="22">
        <v>4.7707398692294671E-2</v>
      </c>
      <c r="AP72" s="22">
        <v>151.74927780657967</v>
      </c>
      <c r="AQ72" s="22">
        <v>3.1380670630700576</v>
      </c>
      <c r="AR72" s="22">
        <v>271.63927089237086</v>
      </c>
      <c r="AS72" s="22">
        <v>138.72199095083676</v>
      </c>
      <c r="AT72" s="22">
        <v>3.2873246036404812E-3</v>
      </c>
      <c r="AU72" s="22">
        <v>91.352943962173825</v>
      </c>
      <c r="AV72" s="22">
        <v>25.38745793013787</v>
      </c>
      <c r="AW72" s="22">
        <v>2.1859343650956031</v>
      </c>
      <c r="AX72" s="22">
        <v>1419.6786967096614</v>
      </c>
      <c r="AY72" s="22">
        <v>534.7748610079957</v>
      </c>
      <c r="AZ72" s="22">
        <v>15.544832897567439</v>
      </c>
      <c r="BA72" s="22">
        <v>1507.383465700502</v>
      </c>
      <c r="BB72" s="22">
        <v>2211.9049687110664</v>
      </c>
      <c r="BC72" s="22">
        <v>37865.547242053581</v>
      </c>
      <c r="BD72" s="22">
        <v>694502.01503566361</v>
      </c>
    </row>
    <row r="73" spans="1:65" x14ac:dyDescent="0.3">
      <c r="A73" s="23" t="s">
        <v>360</v>
      </c>
      <c r="B73" s="22">
        <v>0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0.66305009891482036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0.66305009891482036</v>
      </c>
    </row>
    <row r="74" spans="1:65" x14ac:dyDescent="0.3">
      <c r="A74" s="23" t="s">
        <v>10</v>
      </c>
      <c r="B74" s="22">
        <v>0.28596485671581778</v>
      </c>
      <c r="C74" s="22">
        <v>1.2567369721001269</v>
      </c>
      <c r="D74" s="22">
        <v>0</v>
      </c>
      <c r="E74" s="22">
        <v>0</v>
      </c>
      <c r="F74" s="22">
        <v>0</v>
      </c>
      <c r="G74" s="22">
        <v>2.0310870719154779E-3</v>
      </c>
      <c r="H74" s="22">
        <v>0</v>
      </c>
      <c r="I74" s="22">
        <v>0</v>
      </c>
      <c r="J74" s="22">
        <v>2.1562767503443552E-3</v>
      </c>
      <c r="K74" s="22">
        <v>6.7911497722542352E-8</v>
      </c>
      <c r="L74" s="22">
        <v>0</v>
      </c>
      <c r="M74" s="22">
        <v>0</v>
      </c>
      <c r="N74" s="22">
        <v>1.8838895329847301E-4</v>
      </c>
      <c r="O74" s="22">
        <v>0.56006161898297879</v>
      </c>
      <c r="P74" s="22">
        <v>0.24721480788827599</v>
      </c>
      <c r="Q74" s="22">
        <v>0</v>
      </c>
      <c r="R74" s="22">
        <v>2.290342276533615</v>
      </c>
      <c r="S74" s="22">
        <v>7.5650268047029137</v>
      </c>
      <c r="T74" s="22">
        <v>2.0710526056278575</v>
      </c>
      <c r="U74" s="22">
        <v>1.8025309256221427</v>
      </c>
      <c r="V74" s="22">
        <v>0.15212543557546171</v>
      </c>
      <c r="W74" s="22">
        <v>2.0005725347208602E-5</v>
      </c>
      <c r="X74" s="22">
        <v>0</v>
      </c>
      <c r="Y74" s="22">
        <v>1.5965223000926185</v>
      </c>
      <c r="Z74" s="22">
        <v>3.1338950957715893E-3</v>
      </c>
      <c r="AA74" s="22">
        <v>0</v>
      </c>
      <c r="AB74" s="22">
        <v>2.8748740239065889E-3</v>
      </c>
      <c r="AC74" s="22">
        <v>0</v>
      </c>
      <c r="AD74" s="22">
        <v>9.4187244792609745E-3</v>
      </c>
      <c r="AE74" s="22">
        <v>0</v>
      </c>
      <c r="AF74" s="22">
        <v>0</v>
      </c>
      <c r="AG74" s="22">
        <v>0</v>
      </c>
      <c r="AH74" s="22">
        <v>0</v>
      </c>
      <c r="AI74" s="22">
        <v>0.41450103244646186</v>
      </c>
      <c r="AJ74" s="22">
        <v>5.1545616069870815E-3</v>
      </c>
      <c r="AK74" s="22">
        <v>0.23041778091093187</v>
      </c>
      <c r="AL74" s="22">
        <v>0</v>
      </c>
      <c r="AM74" s="22">
        <v>0</v>
      </c>
      <c r="AN74" s="22">
        <v>9.9962514337371342E-3</v>
      </c>
      <c r="AO74" s="22">
        <v>1.3342296078236047E-4</v>
      </c>
      <c r="AP74" s="22">
        <v>0</v>
      </c>
      <c r="AQ74" s="22">
        <v>1.8280527202701922E-2</v>
      </c>
      <c r="AR74" s="22">
        <v>2.6995393411832023E-3</v>
      </c>
      <c r="AS74" s="22">
        <v>0</v>
      </c>
      <c r="AT74" s="22">
        <v>0.10783121124708829</v>
      </c>
      <c r="AU74" s="22">
        <v>1.1010243492358061</v>
      </c>
      <c r="AV74" s="22">
        <v>4.7265448466023534E-2</v>
      </c>
      <c r="AW74" s="22">
        <v>7.1074853317443497E-5</v>
      </c>
      <c r="AX74" s="22">
        <v>3.5768375651631982E-3</v>
      </c>
      <c r="AY74" s="22">
        <v>324.29730551951093</v>
      </c>
      <c r="AZ74" s="22">
        <v>1.367134994235665E-4</v>
      </c>
      <c r="BA74" s="22">
        <v>5.4606118095672504E-7</v>
      </c>
      <c r="BB74" s="22">
        <v>0</v>
      </c>
      <c r="BC74" s="22">
        <v>3.2681597330802323</v>
      </c>
      <c r="BD74" s="22">
        <v>347.3539564732751</v>
      </c>
    </row>
    <row r="75" spans="1:65" x14ac:dyDescent="0.3">
      <c r="A75" s="23" t="s">
        <v>11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5.6650457128349524E-4</v>
      </c>
      <c r="S75" s="22">
        <v>0</v>
      </c>
      <c r="T75" s="22">
        <v>0.59201109784439088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1.2127544278604159</v>
      </c>
      <c r="BD75" s="22">
        <v>1.8053320302760902</v>
      </c>
    </row>
    <row r="76" spans="1:65" x14ac:dyDescent="0.3">
      <c r="A76" s="23" t="s">
        <v>12</v>
      </c>
      <c r="B76" s="22">
        <v>0.34928261146589246</v>
      </c>
      <c r="C76" s="22">
        <v>3.6846192810401903</v>
      </c>
      <c r="D76" s="22">
        <v>0.21694056461120492</v>
      </c>
      <c r="E76" s="22">
        <v>2.9727211856352424E-4</v>
      </c>
      <c r="F76" s="22">
        <v>0</v>
      </c>
      <c r="G76" s="22">
        <v>1.1918513586126767</v>
      </c>
      <c r="H76" s="22">
        <v>0</v>
      </c>
      <c r="I76" s="22">
        <v>3.8092524014837249E-4</v>
      </c>
      <c r="J76" s="22">
        <v>0.15951184330649229</v>
      </c>
      <c r="K76" s="22">
        <v>3.8030796128980242E-2</v>
      </c>
      <c r="L76" s="22">
        <v>0.25187494602722488</v>
      </c>
      <c r="M76" s="22">
        <v>2.2511568921859131</v>
      </c>
      <c r="N76" s="22">
        <v>0</v>
      </c>
      <c r="O76" s="22">
        <v>1.9492735710824907</v>
      </c>
      <c r="P76" s="22">
        <v>0.11483964930416797</v>
      </c>
      <c r="Q76" s="22">
        <v>5.9410784343146741E-2</v>
      </c>
      <c r="R76" s="22">
        <v>9.8201203248001416</v>
      </c>
      <c r="S76" s="22">
        <v>29.915667780814175</v>
      </c>
      <c r="T76" s="22">
        <v>4.760871933020961E-2</v>
      </c>
      <c r="U76" s="22">
        <v>6.1088091506295168</v>
      </c>
      <c r="V76" s="22">
        <v>1.871768699522784</v>
      </c>
      <c r="W76" s="22">
        <v>7.4191297665701693E-4</v>
      </c>
      <c r="X76" s="22">
        <v>0.81128445201346611</v>
      </c>
      <c r="Y76" s="22">
        <v>2.5622151965610387</v>
      </c>
      <c r="Z76" s="22">
        <v>1.7760229332086264E-2</v>
      </c>
      <c r="AA76" s="22">
        <v>0</v>
      </c>
      <c r="AB76" s="22">
        <v>1.8281002224052263</v>
      </c>
      <c r="AC76" s="22">
        <v>0.12478392855212961</v>
      </c>
      <c r="AD76" s="22">
        <v>14.403569813886719</v>
      </c>
      <c r="AE76" s="22">
        <v>0.4334452532606477</v>
      </c>
      <c r="AF76" s="22">
        <v>0.56602873097895745</v>
      </c>
      <c r="AG76" s="22">
        <v>0.65433931307827287</v>
      </c>
      <c r="AH76" s="22">
        <v>7.4952081801302457E-8</v>
      </c>
      <c r="AI76" s="22">
        <v>1.0063994668943526</v>
      </c>
      <c r="AJ76" s="22">
        <v>3.6159876090185821E-4</v>
      </c>
      <c r="AK76" s="22">
        <v>1.5520780381339529E-2</v>
      </c>
      <c r="AL76" s="22">
        <v>0.469612396971263</v>
      </c>
      <c r="AM76" s="22">
        <v>0.26710846409704275</v>
      </c>
      <c r="AN76" s="22">
        <v>17.843667948337476</v>
      </c>
      <c r="AO76" s="22">
        <v>4.5070209230042617E-2</v>
      </c>
      <c r="AP76" s="22">
        <v>1.0694655651778771E-2</v>
      </c>
      <c r="AQ76" s="22">
        <v>1.3180775757569376</v>
      </c>
      <c r="AR76" s="22">
        <v>0.99981525126440507</v>
      </c>
      <c r="AS76" s="22">
        <v>0.66848018999745662</v>
      </c>
      <c r="AT76" s="22">
        <v>3.3341790218035987</v>
      </c>
      <c r="AU76" s="22">
        <v>0.17652962692885948</v>
      </c>
      <c r="AV76" s="22">
        <v>2.0738690650405736</v>
      </c>
      <c r="AW76" s="22">
        <v>0.1325073528869381</v>
      </c>
      <c r="AX76" s="22">
        <v>9.8573206872856096E-3</v>
      </c>
      <c r="AY76" s="22">
        <v>0.61710091624734831</v>
      </c>
      <c r="AZ76" s="22">
        <v>0.41095984256538609</v>
      </c>
      <c r="BA76" s="22">
        <v>0.206737018281897</v>
      </c>
      <c r="BB76" s="22">
        <v>2.2720899679224197E-2</v>
      </c>
      <c r="BC76" s="22">
        <v>38.585118599515425</v>
      </c>
      <c r="BD76" s="22">
        <v>147.64810249954073</v>
      </c>
    </row>
    <row r="77" spans="1:65" x14ac:dyDescent="0.3">
      <c r="A77" s="23" t="s">
        <v>13</v>
      </c>
      <c r="B77" s="22">
        <v>0.46781589397130852</v>
      </c>
      <c r="C77" s="22">
        <v>1.212258427503079</v>
      </c>
      <c r="D77" s="22">
        <v>3.3003463845350522E-2</v>
      </c>
      <c r="E77" s="22">
        <v>9.3670932069024658E-4</v>
      </c>
      <c r="F77" s="22">
        <v>0</v>
      </c>
      <c r="G77" s="22">
        <v>0.16027861435382837</v>
      </c>
      <c r="H77" s="22">
        <v>0</v>
      </c>
      <c r="I77" s="22">
        <v>3.6650692275257742E-3</v>
      </c>
      <c r="J77" s="22">
        <v>4.0048968578674575</v>
      </c>
      <c r="K77" s="22">
        <v>0.82742024175446738</v>
      </c>
      <c r="L77" s="22">
        <v>1.3425281520962331E-2</v>
      </c>
      <c r="M77" s="22">
        <v>3.1874787853959819E-3</v>
      </c>
      <c r="N77" s="22">
        <v>1.3609163091181826</v>
      </c>
      <c r="O77" s="22">
        <v>0</v>
      </c>
      <c r="P77" s="22">
        <v>4.9252903806811261E-3</v>
      </c>
      <c r="Q77" s="22">
        <v>0.94899992532759547</v>
      </c>
      <c r="R77" s="22">
        <v>3.3000600739264543E-2</v>
      </c>
      <c r="S77" s="22">
        <v>5.6537217993495608</v>
      </c>
      <c r="T77" s="22">
        <v>8.760321764724191E-2</v>
      </c>
      <c r="U77" s="22">
        <v>7.2879777292485606E-4</v>
      </c>
      <c r="V77" s="22">
        <v>11.176803503948488</v>
      </c>
      <c r="W77" s="22">
        <v>0.24158816733336641</v>
      </c>
      <c r="X77" s="22">
        <v>4.8894648593855831E-3</v>
      </c>
      <c r="Y77" s="22">
        <v>0.16566494337848434</v>
      </c>
      <c r="Z77" s="22">
        <v>0.30290437857670416</v>
      </c>
      <c r="AA77" s="22">
        <v>0</v>
      </c>
      <c r="AB77" s="22">
        <v>0.36767531726272284</v>
      </c>
      <c r="AC77" s="22">
        <v>1.707465254823353E-3</v>
      </c>
      <c r="AD77" s="22">
        <v>0</v>
      </c>
      <c r="AE77" s="22">
        <v>0.40845918387394736</v>
      </c>
      <c r="AF77" s="22">
        <v>1.0811087878203193E-3</v>
      </c>
      <c r="AG77" s="22">
        <v>0.30724986879422245</v>
      </c>
      <c r="AH77" s="22">
        <v>4.0007168597584964E-7</v>
      </c>
      <c r="AI77" s="22">
        <v>0.20463604094091017</v>
      </c>
      <c r="AJ77" s="22">
        <v>3.1564952113863086E-2</v>
      </c>
      <c r="AK77" s="22">
        <v>0.24906966519334392</v>
      </c>
      <c r="AL77" s="22">
        <v>3.0017457797253573E-2</v>
      </c>
      <c r="AM77" s="22">
        <v>1.342882607699488</v>
      </c>
      <c r="AN77" s="22">
        <v>2.3298924603314819</v>
      </c>
      <c r="AO77" s="22">
        <v>4.5778663078702896E-2</v>
      </c>
      <c r="AP77" s="22">
        <v>7.5183372025769302E-2</v>
      </c>
      <c r="AQ77" s="22">
        <v>0.25799221577211207</v>
      </c>
      <c r="AR77" s="22">
        <v>1.2924852013897547E-2</v>
      </c>
      <c r="AS77" s="22">
        <v>1.4647547296620385</v>
      </c>
      <c r="AT77" s="22">
        <v>9.4872797963183875E-3</v>
      </c>
      <c r="AU77" s="22">
        <v>1.3831093788968373E-3</v>
      </c>
      <c r="AV77" s="22">
        <v>0.91216562429041592</v>
      </c>
      <c r="AW77" s="22">
        <v>1.1161587463028795</v>
      </c>
      <c r="AX77" s="22">
        <v>0.8992968410038148</v>
      </c>
      <c r="AY77" s="22">
        <v>7.4810051616048798E-2</v>
      </c>
      <c r="AZ77" s="22">
        <v>0.27573942087058684</v>
      </c>
      <c r="BA77" s="22">
        <v>14.818003436378914</v>
      </c>
      <c r="BB77" s="22">
        <v>0.64087403348330862</v>
      </c>
      <c r="BC77" s="22">
        <v>39.646415883217436</v>
      </c>
      <c r="BD77" s="22">
        <v>92.233839223594657</v>
      </c>
    </row>
    <row r="78" spans="1:65" x14ac:dyDescent="0.3">
      <c r="A78" s="23" t="s">
        <v>14</v>
      </c>
      <c r="B78" s="22">
        <v>1.2679203657190251E-8</v>
      </c>
      <c r="C78" s="22">
        <v>5.7701896365445989E-8</v>
      </c>
      <c r="D78" s="22">
        <v>1.0767335960120187E-9</v>
      </c>
      <c r="E78" s="22">
        <v>2.628345593472341E-10</v>
      </c>
      <c r="F78" s="22">
        <v>0</v>
      </c>
      <c r="G78" s="22">
        <v>0</v>
      </c>
      <c r="H78" s="22">
        <v>0</v>
      </c>
      <c r="I78" s="22">
        <v>9.8216714685186412E-8</v>
      </c>
      <c r="J78" s="22">
        <v>2.110076709196278E-5</v>
      </c>
      <c r="K78" s="22">
        <v>1.1565166572152076E-8</v>
      </c>
      <c r="L78" s="22">
        <v>0</v>
      </c>
      <c r="M78" s="22">
        <v>0</v>
      </c>
      <c r="N78" s="22">
        <v>0</v>
      </c>
      <c r="O78" s="22">
        <v>1.7138985893945807E-9</v>
      </c>
      <c r="P78" s="22">
        <v>0</v>
      </c>
      <c r="Q78" s="22">
        <v>3.1410073226821922</v>
      </c>
      <c r="R78" s="22">
        <v>1.2701789526796489E-8</v>
      </c>
      <c r="S78" s="22">
        <v>2.0061853179431152E-8</v>
      </c>
      <c r="T78" s="22">
        <v>0</v>
      </c>
      <c r="U78" s="22">
        <v>0</v>
      </c>
      <c r="V78" s="22">
        <v>2.8459245021720399E-6</v>
      </c>
      <c r="W78" s="22">
        <v>0</v>
      </c>
      <c r="X78" s="22">
        <v>0</v>
      </c>
      <c r="Y78" s="22">
        <v>3.370967220925728E-4</v>
      </c>
      <c r="Z78" s="22">
        <v>6.639548059261837E-7</v>
      </c>
      <c r="AA78" s="22">
        <v>0</v>
      </c>
      <c r="AB78" s="22">
        <v>0.57390154626568768</v>
      </c>
      <c r="AC78" s="22">
        <v>1.4239204437162712E-4</v>
      </c>
      <c r="AD78" s="22">
        <v>0</v>
      </c>
      <c r="AE78" s="22">
        <v>7.1219921556933774E-8</v>
      </c>
      <c r="AF78" s="22">
        <v>0</v>
      </c>
      <c r="AG78" s="22">
        <v>5.5204278047234459E-6</v>
      </c>
      <c r="AH78" s="22">
        <v>0</v>
      </c>
      <c r="AI78" s="22">
        <v>2.2906162141395542E-9</v>
      </c>
      <c r="AJ78" s="22">
        <v>2.0466655555577084E-9</v>
      </c>
      <c r="AK78" s="22">
        <v>3.0899779558700338E-4</v>
      </c>
      <c r="AL78" s="22">
        <v>2.6457804259072501E-9</v>
      </c>
      <c r="AM78" s="22">
        <v>0</v>
      </c>
      <c r="AN78" s="22">
        <v>0</v>
      </c>
      <c r="AO78" s="22">
        <v>0</v>
      </c>
      <c r="AP78" s="22">
        <v>6.6096415413669978E-10</v>
      </c>
      <c r="AQ78" s="22">
        <v>0</v>
      </c>
      <c r="AR78" s="22">
        <v>0.62411751962348316</v>
      </c>
      <c r="AS78" s="22">
        <v>8.7692221814528805E-9</v>
      </c>
      <c r="AT78" s="22">
        <v>0</v>
      </c>
      <c r="AU78" s="22">
        <v>0</v>
      </c>
      <c r="AV78" s="22">
        <v>0</v>
      </c>
      <c r="AW78" s="22">
        <v>2.5283141701256502E-4</v>
      </c>
      <c r="AX78" s="22">
        <v>1.188723373402921E-7</v>
      </c>
      <c r="AY78" s="22">
        <v>3.5695656630813109E-9</v>
      </c>
      <c r="AZ78" s="22">
        <v>6.4211947353847083E-4</v>
      </c>
      <c r="BA78" s="22">
        <v>8.315295092260614E-4</v>
      </c>
      <c r="BB78" s="22">
        <v>0</v>
      </c>
      <c r="BC78" s="22">
        <v>0.17675716997880381</v>
      </c>
      <c r="BD78" s="22">
        <v>4.5183290826413636</v>
      </c>
    </row>
    <row r="79" spans="1:65" x14ac:dyDescent="0.3">
      <c r="A79" s="23" t="s">
        <v>15</v>
      </c>
      <c r="B79" s="22">
        <v>3.8368285944172555E-2</v>
      </c>
      <c r="C79" s="22">
        <v>0.12104777460976693</v>
      </c>
      <c r="D79" s="22">
        <v>2.6381388336297303E-3</v>
      </c>
      <c r="E79" s="22">
        <v>9.2274554350374384E-4</v>
      </c>
      <c r="F79" s="22">
        <v>0</v>
      </c>
      <c r="G79" s="22">
        <v>2.2152306037057445E-4</v>
      </c>
      <c r="H79" s="22">
        <v>0</v>
      </c>
      <c r="I79" s="22">
        <v>2.6521911474822385E-2</v>
      </c>
      <c r="J79" s="22">
        <v>0.76716655308319159</v>
      </c>
      <c r="K79" s="22">
        <v>2.999192173833555E-2</v>
      </c>
      <c r="L79" s="22">
        <v>0.15621450119356611</v>
      </c>
      <c r="M79" s="22">
        <v>0</v>
      </c>
      <c r="N79" s="22">
        <v>2.9053167436570012E-4</v>
      </c>
      <c r="O79" s="22">
        <v>2.1285306697369742E-2</v>
      </c>
      <c r="P79" s="22">
        <v>5.5826809010500185</v>
      </c>
      <c r="Q79" s="22">
        <v>0</v>
      </c>
      <c r="R79" s="22">
        <v>4.2309987795021917E-2</v>
      </c>
      <c r="S79" s="22">
        <v>0.68752050664194386</v>
      </c>
      <c r="T79" s="22">
        <v>1.1174642252369187E-2</v>
      </c>
      <c r="U79" s="22">
        <v>6.9968711110315689E-4</v>
      </c>
      <c r="V79" s="22">
        <v>3.1284315052312492</v>
      </c>
      <c r="W79" s="22">
        <v>9.3518467109127276E-4</v>
      </c>
      <c r="X79" s="22">
        <v>4.5222801182891225E-3</v>
      </c>
      <c r="Y79" s="22">
        <v>2.5630725688862863E-2</v>
      </c>
      <c r="Z79" s="22">
        <v>0.12125447313451533</v>
      </c>
      <c r="AA79" s="22">
        <v>0</v>
      </c>
      <c r="AB79" s="22">
        <v>1.159220821027044</v>
      </c>
      <c r="AC79" s="22">
        <v>0.60941194245597297</v>
      </c>
      <c r="AD79" s="22">
        <v>0</v>
      </c>
      <c r="AE79" s="22">
        <v>1.1973608481149393E-2</v>
      </c>
      <c r="AF79" s="22">
        <v>0</v>
      </c>
      <c r="AG79" s="22">
        <v>0.19204904042139689</v>
      </c>
      <c r="AH79" s="22">
        <v>5.5354941632687567E-6</v>
      </c>
      <c r="AI79" s="22">
        <v>7.5183424977989573E-3</v>
      </c>
      <c r="AJ79" s="22">
        <v>2.8542766838285995E-5</v>
      </c>
      <c r="AK79" s="22">
        <v>2.9067400062006143E-2</v>
      </c>
      <c r="AL79" s="22">
        <v>0.18670329950476236</v>
      </c>
      <c r="AM79" s="22">
        <v>0.15688305746796899</v>
      </c>
      <c r="AN79" s="22">
        <v>0.11685236672698111</v>
      </c>
      <c r="AO79" s="22">
        <v>7.9166134517540034E-3</v>
      </c>
      <c r="AP79" s="22">
        <v>9.8696848305515963E-3</v>
      </c>
      <c r="AQ79" s="22">
        <v>0.3151035977826942</v>
      </c>
      <c r="AR79" s="22">
        <v>4.6334243078399329</v>
      </c>
      <c r="AS79" s="22">
        <v>0.1294854364500066</v>
      </c>
      <c r="AT79" s="22">
        <v>4.7194118752772412E-4</v>
      </c>
      <c r="AU79" s="22">
        <v>8.2311330695473998E-8</v>
      </c>
      <c r="AV79" s="22">
        <v>5.5145309076588905E-2</v>
      </c>
      <c r="AW79" s="22">
        <v>2.2161897172872574E-2</v>
      </c>
      <c r="AX79" s="22">
        <v>0.20335265857236137</v>
      </c>
      <c r="AY79" s="22">
        <v>6.087006683677635E-2</v>
      </c>
      <c r="AZ79" s="22">
        <v>0.1687467361446913</v>
      </c>
      <c r="BA79" s="22">
        <v>2.0790589221881217</v>
      </c>
      <c r="BB79" s="22">
        <v>1.7662244658221322E-2</v>
      </c>
      <c r="BC79" s="22">
        <v>43.281201427222356</v>
      </c>
      <c r="BD79" s="22">
        <v>64.224013970179428</v>
      </c>
    </row>
    <row r="80" spans="1:65" x14ac:dyDescent="0.3">
      <c r="A80" s="23" t="s">
        <v>16</v>
      </c>
      <c r="B80" s="22">
        <v>8.6046023938721028</v>
      </c>
      <c r="C80" s="22">
        <v>1.0237248131158057</v>
      </c>
      <c r="D80" s="22">
        <v>1.4934392997713681</v>
      </c>
      <c r="E80" s="22">
        <v>6.315931455466281E-2</v>
      </c>
      <c r="F80" s="22">
        <v>1.0216155680612002E-4</v>
      </c>
      <c r="G80" s="22">
        <v>0.40291960452226577</v>
      </c>
      <c r="H80" s="22">
        <v>0</v>
      </c>
      <c r="I80" s="22">
        <v>0.40112916002649646</v>
      </c>
      <c r="J80" s="22">
        <v>69.647048516014891</v>
      </c>
      <c r="K80" s="22">
        <v>1.7157775212487432</v>
      </c>
      <c r="L80" s="22">
        <v>29.881522277160396</v>
      </c>
      <c r="M80" s="22">
        <v>0.4920880077506718</v>
      </c>
      <c r="N80" s="22">
        <v>0.45479603463804641</v>
      </c>
      <c r="O80" s="22">
        <v>0.37498837249266298</v>
      </c>
      <c r="P80" s="22">
        <v>0.41390989544589923</v>
      </c>
      <c r="Q80" s="22">
        <v>3.0129950833442343</v>
      </c>
      <c r="R80" s="22">
        <v>0</v>
      </c>
      <c r="S80" s="22">
        <v>22.256726644583107</v>
      </c>
      <c r="T80" s="22">
        <v>7.8747907603179987</v>
      </c>
      <c r="U80" s="22">
        <v>0.42602351518302772</v>
      </c>
      <c r="V80" s="22">
        <v>1546.4534039226296</v>
      </c>
      <c r="W80" s="22">
        <v>12.54544270433103</v>
      </c>
      <c r="X80" s="22">
        <v>0.74607167219841863</v>
      </c>
      <c r="Y80" s="22">
        <v>10.590189707412453</v>
      </c>
      <c r="Z80" s="22">
        <v>6.2809480100750834</v>
      </c>
      <c r="AA80" s="22">
        <v>0</v>
      </c>
      <c r="AB80" s="22">
        <v>0.38002173284665575</v>
      </c>
      <c r="AC80" s="22">
        <v>57.911194977821957</v>
      </c>
      <c r="AD80" s="22">
        <v>2.9979333290215555</v>
      </c>
      <c r="AE80" s="22">
        <v>0.13008317795868973</v>
      </c>
      <c r="AF80" s="22">
        <v>0.95542989123620736</v>
      </c>
      <c r="AG80" s="22">
        <v>9.5244133945845899</v>
      </c>
      <c r="AH80" s="22">
        <v>8.3461704558419642E-5</v>
      </c>
      <c r="AI80" s="22">
        <v>3.5534003388526245</v>
      </c>
      <c r="AJ80" s="22">
        <v>3.0482776335166903E-3</v>
      </c>
      <c r="AK80" s="22">
        <v>4.2037805949670468E-3</v>
      </c>
      <c r="AL80" s="22">
        <v>2.4828428453324398</v>
      </c>
      <c r="AM80" s="22">
        <v>2.7795993863556929</v>
      </c>
      <c r="AN80" s="22">
        <v>13.526410374281397</v>
      </c>
      <c r="AO80" s="22">
        <v>0.26605916409693403</v>
      </c>
      <c r="AP80" s="22">
        <v>2.7507091705653348</v>
      </c>
      <c r="AQ80" s="22">
        <v>10.467123335659677</v>
      </c>
      <c r="AR80" s="22">
        <v>21.871154909391333</v>
      </c>
      <c r="AS80" s="22">
        <v>312.16201255839371</v>
      </c>
      <c r="AT80" s="22">
        <v>4.4680042463706139E-2</v>
      </c>
      <c r="AU80" s="22">
        <v>6.8483397273019136E-2</v>
      </c>
      <c r="AV80" s="22">
        <v>10.962427211709244</v>
      </c>
      <c r="AW80" s="22">
        <v>4.7011681358050845</v>
      </c>
      <c r="AX80" s="22">
        <v>0.58671914300521322</v>
      </c>
      <c r="AY80" s="22">
        <v>77.317942800745897</v>
      </c>
      <c r="AZ80" s="22">
        <v>7.4275956759464616</v>
      </c>
      <c r="BA80" s="22">
        <v>41.672124912941577</v>
      </c>
      <c r="BB80" s="22">
        <v>4.9901030736633718</v>
      </c>
      <c r="BC80" s="22">
        <v>296.35993384839691</v>
      </c>
      <c r="BD80" s="22">
        <v>2611.0527017405288</v>
      </c>
    </row>
    <row r="81" spans="1:56" x14ac:dyDescent="0.3">
      <c r="A81" s="23" t="s">
        <v>17</v>
      </c>
      <c r="B81" s="22">
        <v>14.902250183142176</v>
      </c>
      <c r="C81" s="22">
        <v>58.320167669821835</v>
      </c>
      <c r="D81" s="22">
        <v>4.972818479115527</v>
      </c>
      <c r="E81" s="22">
        <v>0.19279482286168917</v>
      </c>
      <c r="F81" s="22">
        <v>0</v>
      </c>
      <c r="G81" s="22">
        <v>27.600157291719849</v>
      </c>
      <c r="H81" s="22">
        <v>8.931772769064596E-3</v>
      </c>
      <c r="I81" s="22">
        <v>0.26862134935776477</v>
      </c>
      <c r="J81" s="22">
        <v>163.75384707105619</v>
      </c>
      <c r="K81" s="22">
        <v>18.36886187353544</v>
      </c>
      <c r="L81" s="22">
        <v>7.2384203576786277</v>
      </c>
      <c r="M81" s="22">
        <v>18.057885159219758</v>
      </c>
      <c r="N81" s="22">
        <v>24.786008405890609</v>
      </c>
      <c r="O81" s="22">
        <v>30.927296448423093</v>
      </c>
      <c r="P81" s="22">
        <v>54.921539463871142</v>
      </c>
      <c r="Q81" s="22">
        <v>9.6312764274259592</v>
      </c>
      <c r="R81" s="22">
        <v>23.251788886583579</v>
      </c>
      <c r="S81" s="22">
        <v>0</v>
      </c>
      <c r="T81" s="22">
        <v>41.694093132965115</v>
      </c>
      <c r="U81" s="22">
        <v>44.996624504674642</v>
      </c>
      <c r="V81" s="22">
        <v>1388.1249745988321</v>
      </c>
      <c r="W81" s="22">
        <v>25.432746960978232</v>
      </c>
      <c r="X81" s="22">
        <v>15.498630453468005</v>
      </c>
      <c r="Y81" s="22">
        <v>30.779441081133953</v>
      </c>
      <c r="Z81" s="22">
        <v>25.631920803178414</v>
      </c>
      <c r="AA81" s="22">
        <v>0.13779326619717272</v>
      </c>
      <c r="AB81" s="22">
        <v>17.728208451027204</v>
      </c>
      <c r="AC81" s="22">
        <v>18.097390275433749</v>
      </c>
      <c r="AD81" s="22">
        <v>29.660514688917218</v>
      </c>
      <c r="AE81" s="22">
        <v>32.638075160528736</v>
      </c>
      <c r="AF81" s="22">
        <v>8.5025052428304377</v>
      </c>
      <c r="AG81" s="22">
        <v>54.026758933335003</v>
      </c>
      <c r="AH81" s="22">
        <v>0.32841929057540237</v>
      </c>
      <c r="AI81" s="22">
        <v>26.138436346036279</v>
      </c>
      <c r="AJ81" s="22">
        <v>0.28738388830299794</v>
      </c>
      <c r="AK81" s="22">
        <v>1.7652485328669889</v>
      </c>
      <c r="AL81" s="22">
        <v>2.9283108805377878</v>
      </c>
      <c r="AM81" s="22">
        <v>62.822552954696306</v>
      </c>
      <c r="AN81" s="22">
        <v>474.79879927674222</v>
      </c>
      <c r="AO81" s="22">
        <v>4.1385878266939349</v>
      </c>
      <c r="AP81" s="22">
        <v>4.2035517318998892</v>
      </c>
      <c r="AQ81" s="22">
        <v>173.93187548083594</v>
      </c>
      <c r="AR81" s="22">
        <v>41.485363377649705</v>
      </c>
      <c r="AS81" s="22">
        <v>38.450407217157192</v>
      </c>
      <c r="AT81" s="22">
        <v>4.3444965585907784</v>
      </c>
      <c r="AU81" s="22">
        <v>7.0433509170333295</v>
      </c>
      <c r="AV81" s="22">
        <v>59.189962585776833</v>
      </c>
      <c r="AW81" s="22">
        <v>9.5386913287079409</v>
      </c>
      <c r="AX81" s="22">
        <v>395.25333824689841</v>
      </c>
      <c r="AY81" s="22">
        <v>638.49581222213897</v>
      </c>
      <c r="AZ81" s="22">
        <v>25.178651141351736</v>
      </c>
      <c r="BA81" s="22">
        <v>138.04428416172439</v>
      </c>
      <c r="BB81" s="22">
        <v>33.624962591291599</v>
      </c>
      <c r="BC81" s="22">
        <v>1012.0343905898447</v>
      </c>
      <c r="BD81" s="22">
        <v>5344.1792203633249</v>
      </c>
    </row>
    <row r="82" spans="1:56" x14ac:dyDescent="0.3">
      <c r="A82" s="23" t="s">
        <v>18</v>
      </c>
      <c r="B82" s="22">
        <v>8.6345376905465605E-8</v>
      </c>
      <c r="C82" s="22">
        <v>3.0719253669026353E-7</v>
      </c>
      <c r="D82" s="22">
        <v>7.3325557888418465E-9</v>
      </c>
      <c r="E82" s="22">
        <v>1.789903349154664E-9</v>
      </c>
      <c r="F82" s="22">
        <v>0</v>
      </c>
      <c r="G82" s="22">
        <v>3.7951251331913909</v>
      </c>
      <c r="H82" s="22">
        <v>0</v>
      </c>
      <c r="I82" s="22">
        <v>6.6885582700611952E-7</v>
      </c>
      <c r="J82" s="22">
        <v>1.2564036693346733E-3</v>
      </c>
      <c r="K82" s="22">
        <v>7.8758784356355636E-8</v>
      </c>
      <c r="L82" s="22">
        <v>0</v>
      </c>
      <c r="M82" s="22">
        <v>2.8402742705946591</v>
      </c>
      <c r="N82" s="22">
        <v>0</v>
      </c>
      <c r="O82" s="22">
        <v>1.1671649393777095E-8</v>
      </c>
      <c r="P82" s="22">
        <v>0</v>
      </c>
      <c r="Q82" s="22">
        <v>0</v>
      </c>
      <c r="R82" s="22">
        <v>8.2240500960175007E-4</v>
      </c>
      <c r="S82" s="22">
        <v>3.7091769572625562E-2</v>
      </c>
      <c r="T82" s="22">
        <v>0</v>
      </c>
      <c r="U82" s="22">
        <v>0</v>
      </c>
      <c r="V82" s="22">
        <v>1.938074585979159E-5</v>
      </c>
      <c r="W82" s="22">
        <v>0</v>
      </c>
      <c r="X82" s="22">
        <v>0</v>
      </c>
      <c r="Y82" s="22">
        <v>1.7946315184086323E-3</v>
      </c>
      <c r="Z82" s="22">
        <v>1.9142756900466153E-3</v>
      </c>
      <c r="AA82" s="22">
        <v>0</v>
      </c>
      <c r="AB82" s="22">
        <v>0</v>
      </c>
      <c r="AC82" s="22">
        <v>5.3944199959197471E-8</v>
      </c>
      <c r="AD82" s="22">
        <v>0</v>
      </c>
      <c r="AE82" s="22">
        <v>4.8500766580271891E-7</v>
      </c>
      <c r="AF82" s="22">
        <v>0.45489643763728033</v>
      </c>
      <c r="AG82" s="22">
        <v>3.7594113350166668E-5</v>
      </c>
      <c r="AH82" s="22">
        <v>0</v>
      </c>
      <c r="AI82" s="22">
        <v>1.6608938843503805E-5</v>
      </c>
      <c r="AJ82" s="22">
        <v>1.3937792433347992E-8</v>
      </c>
      <c r="AK82" s="22">
        <v>4.9422107817462777E-9</v>
      </c>
      <c r="AL82" s="22">
        <v>1.8017764700428373E-8</v>
      </c>
      <c r="AM82" s="22">
        <v>0</v>
      </c>
      <c r="AN82" s="22">
        <v>0</v>
      </c>
      <c r="AO82" s="22">
        <v>0</v>
      </c>
      <c r="AP82" s="22">
        <v>4.5011658896709246E-9</v>
      </c>
      <c r="AQ82" s="22">
        <v>0</v>
      </c>
      <c r="AR82" s="22">
        <v>0</v>
      </c>
      <c r="AS82" s="22">
        <v>5.9718403055694122E-8</v>
      </c>
      <c r="AT82" s="22">
        <v>0</v>
      </c>
      <c r="AU82" s="22">
        <v>1.9913837631442433E-2</v>
      </c>
      <c r="AV82" s="22">
        <v>1.1190385946210942E-2</v>
      </c>
      <c r="AW82" s="22">
        <v>0</v>
      </c>
      <c r="AX82" s="22">
        <v>8.0952061728738936E-7</v>
      </c>
      <c r="AY82" s="22">
        <v>2.4308742165583725E-8</v>
      </c>
      <c r="AZ82" s="22">
        <v>1.6609595883319028E-3</v>
      </c>
      <c r="BA82" s="22">
        <v>5.6627159578294776E-3</v>
      </c>
      <c r="BB82" s="22">
        <v>0</v>
      </c>
      <c r="BC82" s="22">
        <v>2.2116448150166494</v>
      </c>
      <c r="BD82" s="22">
        <v>9.3833242606670613</v>
      </c>
    </row>
    <row r="83" spans="1:56" x14ac:dyDescent="0.3">
      <c r="A83" s="23" t="s">
        <v>19</v>
      </c>
      <c r="B83" s="22">
        <v>1.9319093097317517</v>
      </c>
      <c r="C83" s="22">
        <v>0.20895236986008184</v>
      </c>
      <c r="D83" s="22">
        <v>1.7615218323034387E-3</v>
      </c>
      <c r="E83" s="22">
        <v>2.9758942908106905E-5</v>
      </c>
      <c r="F83" s="22">
        <v>0</v>
      </c>
      <c r="G83" s="22">
        <v>0.44189009527025547</v>
      </c>
      <c r="H83" s="22">
        <v>0</v>
      </c>
      <c r="I83" s="22">
        <v>1.7461929437864927E-4</v>
      </c>
      <c r="J83" s="22">
        <v>0.68917316912275428</v>
      </c>
      <c r="K83" s="22">
        <v>6.3553797105739732E-2</v>
      </c>
      <c r="L83" s="22">
        <v>5.1269441147183577E-3</v>
      </c>
      <c r="M83" s="22">
        <v>2.0970255167078829E-4</v>
      </c>
      <c r="N83" s="22">
        <v>1.3225019281019133E-2</v>
      </c>
      <c r="O83" s="22">
        <v>7.3936459051797732E-5</v>
      </c>
      <c r="P83" s="22">
        <v>0.35642074447509098</v>
      </c>
      <c r="Q83" s="22">
        <v>4.5868104597007247E-6</v>
      </c>
      <c r="R83" s="22">
        <v>2.4361710398441806E-2</v>
      </c>
      <c r="S83" s="22">
        <v>4.6627460242491265</v>
      </c>
      <c r="T83" s="22">
        <v>8.4071349993649989E-3</v>
      </c>
      <c r="U83" s="22">
        <v>0</v>
      </c>
      <c r="V83" s="22">
        <v>6.3872062279970301</v>
      </c>
      <c r="W83" s="22">
        <v>1.2305410294271447E-3</v>
      </c>
      <c r="X83" s="22">
        <v>6.6121580339143409E-3</v>
      </c>
      <c r="Y83" s="22">
        <v>1.7140513352471735E-2</v>
      </c>
      <c r="Z83" s="22">
        <v>2.5077877209375498E-2</v>
      </c>
      <c r="AA83" s="22">
        <v>0</v>
      </c>
      <c r="AB83" s="22">
        <v>9.1561759577505116E-3</v>
      </c>
      <c r="AC83" s="22">
        <v>1.1435830838509162E-4</v>
      </c>
      <c r="AD83" s="22">
        <v>0</v>
      </c>
      <c r="AE83" s="22">
        <v>0.48353341309218156</v>
      </c>
      <c r="AF83" s="22">
        <v>3.4140277510115346E-5</v>
      </c>
      <c r="AG83" s="22">
        <v>1.9360466307349855</v>
      </c>
      <c r="AH83" s="22">
        <v>1.7171684375530596E-8</v>
      </c>
      <c r="AI83" s="22">
        <v>0.10094797614697598</v>
      </c>
      <c r="AJ83" s="22">
        <v>3.2251298134850785E-5</v>
      </c>
      <c r="AK83" s="22">
        <v>6.8449292632653452E-7</v>
      </c>
      <c r="AL83" s="22">
        <v>2.4812744188821012E-3</v>
      </c>
      <c r="AM83" s="22">
        <v>0.10135064094106506</v>
      </c>
      <c r="AN83" s="22">
        <v>1.7608310735605825</v>
      </c>
      <c r="AO83" s="22">
        <v>9.5213842310118191E-5</v>
      </c>
      <c r="AP83" s="22">
        <v>9.1816971196296317E-3</v>
      </c>
      <c r="AQ83" s="22">
        <v>3.9889142925647336</v>
      </c>
      <c r="AR83" s="22">
        <v>0.17416286319775737</v>
      </c>
      <c r="AS83" s="22">
        <v>7.7878855447415407E-2</v>
      </c>
      <c r="AT83" s="22">
        <v>4.4571841666545149</v>
      </c>
      <c r="AU83" s="22">
        <v>9.0971135367792309E-3</v>
      </c>
      <c r="AV83" s="22">
        <v>0.24940390173159793</v>
      </c>
      <c r="AW83" s="22">
        <v>1.5451551192898181E-2</v>
      </c>
      <c r="AX83" s="22">
        <v>0.23904703281641834</v>
      </c>
      <c r="AY83" s="22">
        <v>3.0055054848037805</v>
      </c>
      <c r="AZ83" s="22">
        <v>1.1653405609631158</v>
      </c>
      <c r="BA83" s="22">
        <v>0.77802574446852801</v>
      </c>
      <c r="BB83" s="22">
        <v>0.19083586683360348</v>
      </c>
      <c r="BC83" s="22">
        <v>6.8341643075584484</v>
      </c>
      <c r="BD83" s="22">
        <v>40.434105051253923</v>
      </c>
    </row>
    <row r="84" spans="1:56" x14ac:dyDescent="0.3">
      <c r="A84" s="23" t="s">
        <v>20</v>
      </c>
      <c r="B84" s="22">
        <v>0.15861474581645915</v>
      </c>
      <c r="C84" s="22">
        <v>5.6752864396561334E-4</v>
      </c>
      <c r="D84" s="22">
        <v>1.4305815504557036</v>
      </c>
      <c r="E84" s="22">
        <v>4.5271454080883476E-3</v>
      </c>
      <c r="F84" s="22">
        <v>0</v>
      </c>
      <c r="G84" s="22">
        <v>4.8649644286856842E-4</v>
      </c>
      <c r="H84" s="22">
        <v>0</v>
      </c>
      <c r="I84" s="22">
        <v>4.3297919981730854E-2</v>
      </c>
      <c r="J84" s="22">
        <v>2.5878851750399186</v>
      </c>
      <c r="K84" s="22">
        <v>0.11132192593592542</v>
      </c>
      <c r="L84" s="22">
        <v>18.99349993013157</v>
      </c>
      <c r="M84" s="22">
        <v>0</v>
      </c>
      <c r="N84" s="22">
        <v>7.7199149163507633E-2</v>
      </c>
      <c r="O84" s="22">
        <v>19.851257739177044</v>
      </c>
      <c r="P84" s="22">
        <v>2.7857156757350112</v>
      </c>
      <c r="Q84" s="22">
        <v>0.14245200637090952</v>
      </c>
      <c r="R84" s="22">
        <v>6.5358104550286039E-2</v>
      </c>
      <c r="S84" s="22">
        <v>7.410439327586321</v>
      </c>
      <c r="T84" s="22">
        <v>5.3358605372061376</v>
      </c>
      <c r="U84" s="22">
        <v>6.0155514886500714E-5</v>
      </c>
      <c r="V84" s="22">
        <v>0</v>
      </c>
      <c r="W84" s="22">
        <v>2.5558466858080892E-3</v>
      </c>
      <c r="X84" s="22">
        <v>0.385195219891112</v>
      </c>
      <c r="Y84" s="22">
        <v>1.3040286671802399</v>
      </c>
      <c r="Z84" s="22">
        <v>2.6323042220083375</v>
      </c>
      <c r="AA84" s="22">
        <v>0</v>
      </c>
      <c r="AB84" s="22">
        <v>1.5502403416310163E-4</v>
      </c>
      <c r="AC84" s="22">
        <v>1.2683423599629233</v>
      </c>
      <c r="AD84" s="22">
        <v>0</v>
      </c>
      <c r="AE84" s="22">
        <v>7.2480684639938245E-2</v>
      </c>
      <c r="AF84" s="22">
        <v>0</v>
      </c>
      <c r="AG84" s="22">
        <v>0.6865451349826408</v>
      </c>
      <c r="AH84" s="22">
        <v>14.453316570639752</v>
      </c>
      <c r="AI84" s="22">
        <v>1.4411475476750807E-2</v>
      </c>
      <c r="AJ84" s="22">
        <v>3.0567340036752642E-4</v>
      </c>
      <c r="AK84" s="22">
        <v>9.7738791105078695E-5</v>
      </c>
      <c r="AL84" s="22">
        <v>9.8539850285984359E-2</v>
      </c>
      <c r="AM84" s="22">
        <v>0.48403801223904597</v>
      </c>
      <c r="AN84" s="22">
        <v>0.68723023573953268</v>
      </c>
      <c r="AO84" s="22">
        <v>0.2133471123441528</v>
      </c>
      <c r="AP84" s="22">
        <v>5.4998350474061139E-2</v>
      </c>
      <c r="AQ84" s="22">
        <v>2.0648180499124141E-5</v>
      </c>
      <c r="AR84" s="22">
        <v>2.8059725497460212E-3</v>
      </c>
      <c r="AS84" s="22">
        <v>8.9938666549935556E-2</v>
      </c>
      <c r="AT84" s="22">
        <v>5.8249085713759545E-3</v>
      </c>
      <c r="AU84" s="22">
        <v>0.81218124735184793</v>
      </c>
      <c r="AV84" s="22">
        <v>2.9293967585193053</v>
      </c>
      <c r="AW84" s="22">
        <v>9.1039768513330351E-3</v>
      </c>
      <c r="AX84" s="22">
        <v>3.5908051541064995E-2</v>
      </c>
      <c r="AY84" s="22">
        <v>171.61093664183218</v>
      </c>
      <c r="AZ84" s="22">
        <v>0.30586061494508443</v>
      </c>
      <c r="BA84" s="22">
        <v>98.410026436053144</v>
      </c>
      <c r="BB84" s="22">
        <v>5.8156358402466823</v>
      </c>
      <c r="BC84" s="22">
        <v>195.1988579462091</v>
      </c>
      <c r="BD84" s="22">
        <v>556.58351500133756</v>
      </c>
    </row>
    <row r="85" spans="1:56" x14ac:dyDescent="0.3">
      <c r="A85" s="23" t="s">
        <v>21</v>
      </c>
      <c r="B85" s="22">
        <v>0.84551635697586569</v>
      </c>
      <c r="C85" s="22">
        <v>4.5229203524668786E-4</v>
      </c>
      <c r="D85" s="22">
        <v>8.4891177863864124E-5</v>
      </c>
      <c r="E85" s="22">
        <v>1.9239906862020275E-4</v>
      </c>
      <c r="F85" s="22">
        <v>0</v>
      </c>
      <c r="G85" s="22">
        <v>2.9845892798264582E-3</v>
      </c>
      <c r="H85" s="22">
        <v>0</v>
      </c>
      <c r="I85" s="22">
        <v>0.58077260709779244</v>
      </c>
      <c r="J85" s="22">
        <v>0.62309329599113628</v>
      </c>
      <c r="K85" s="22">
        <v>2.2517504576693829E-2</v>
      </c>
      <c r="L85" s="22">
        <v>0</v>
      </c>
      <c r="M85" s="22">
        <v>0</v>
      </c>
      <c r="N85" s="22">
        <v>4.9870092579639943E-4</v>
      </c>
      <c r="O85" s="22">
        <v>4.1945691377987541E-5</v>
      </c>
      <c r="P85" s="22">
        <v>6.7824731964625812E-3</v>
      </c>
      <c r="Q85" s="22">
        <v>0.146136944573345</v>
      </c>
      <c r="R85" s="22">
        <v>1.1094378799356556E-3</v>
      </c>
      <c r="S85" s="22">
        <v>1.8107128799547565</v>
      </c>
      <c r="T85" s="22">
        <v>5.7439907647261558E-6</v>
      </c>
      <c r="U85" s="22">
        <v>6.6179589122700863E-5</v>
      </c>
      <c r="V85" s="22">
        <v>14.16538572357968</v>
      </c>
      <c r="W85" s="22">
        <v>0</v>
      </c>
      <c r="X85" s="22">
        <v>1.4963380438305727E-4</v>
      </c>
      <c r="Y85" s="22">
        <v>2.6372482591923384E-4</v>
      </c>
      <c r="Z85" s="22">
        <v>0.34072901279958501</v>
      </c>
      <c r="AA85" s="22">
        <v>0</v>
      </c>
      <c r="AB85" s="22">
        <v>1.9579701086509921E-3</v>
      </c>
      <c r="AC85" s="22">
        <v>2.0880233255566843E-4</v>
      </c>
      <c r="AD85" s="22">
        <v>0</v>
      </c>
      <c r="AE85" s="22">
        <v>5.0638123916860525E-3</v>
      </c>
      <c r="AF85" s="22">
        <v>0</v>
      </c>
      <c r="AG85" s="22">
        <v>1.6716839159993546</v>
      </c>
      <c r="AH85" s="22">
        <v>1.2195771156664644E-4</v>
      </c>
      <c r="AI85" s="22">
        <v>3.4137416350123628E-2</v>
      </c>
      <c r="AJ85" s="22">
        <v>9.4122797491485694E-2</v>
      </c>
      <c r="AK85" s="22">
        <v>2.3117156334156208E-4</v>
      </c>
      <c r="AL85" s="22">
        <v>8.5289545345139921E-3</v>
      </c>
      <c r="AM85" s="22">
        <v>4.0966731548684833E-2</v>
      </c>
      <c r="AN85" s="22">
        <v>1.0900557769645308E-3</v>
      </c>
      <c r="AO85" s="22">
        <v>5.6566415390777225E-2</v>
      </c>
      <c r="AP85" s="22">
        <v>1.3722766516869543E-2</v>
      </c>
      <c r="AQ85" s="22">
        <v>6.1157886287089164E-6</v>
      </c>
      <c r="AR85" s="22">
        <v>3.9638681168974219E-2</v>
      </c>
      <c r="AS85" s="22">
        <v>0.15484308010533274</v>
      </c>
      <c r="AT85" s="22">
        <v>1.4196729710941435E-6</v>
      </c>
      <c r="AU85" s="22">
        <v>1.8134788388427546E-6</v>
      </c>
      <c r="AV85" s="22">
        <v>1.1785855286349867E-3</v>
      </c>
      <c r="AW85" s="22">
        <v>2.1017384789359533E-2</v>
      </c>
      <c r="AX85" s="22">
        <v>1.076718581559956E-2</v>
      </c>
      <c r="AY85" s="22">
        <v>15.636385170784408</v>
      </c>
      <c r="AZ85" s="22">
        <v>4.1026111180790864E-3</v>
      </c>
      <c r="BA85" s="22">
        <v>15.796488890657516</v>
      </c>
      <c r="BB85" s="22">
        <v>4.3655546578447026</v>
      </c>
      <c r="BC85" s="22">
        <v>13.808653766450385</v>
      </c>
      <c r="BD85" s="22">
        <v>70.314538467934184</v>
      </c>
    </row>
    <row r="86" spans="1:56" x14ac:dyDescent="0.3">
      <c r="A86" s="23" t="s">
        <v>22</v>
      </c>
      <c r="B86" s="22">
        <v>0.27427242028085763</v>
      </c>
      <c r="C86" s="22">
        <v>7.8967098450576801E-3</v>
      </c>
      <c r="D86" s="22">
        <v>2.1270909191810671E-3</v>
      </c>
      <c r="E86" s="22">
        <v>1.5731348950781781E-4</v>
      </c>
      <c r="F86" s="22">
        <v>0</v>
      </c>
      <c r="G86" s="22">
        <v>11.082620191740673</v>
      </c>
      <c r="H86" s="22">
        <v>0</v>
      </c>
      <c r="I86" s="22">
        <v>6.0407210798704408E-3</v>
      </c>
      <c r="J86" s="22">
        <v>2.4612218591210624</v>
      </c>
      <c r="K86" s="22">
        <v>8.3765033821461346E-2</v>
      </c>
      <c r="L86" s="22">
        <v>0</v>
      </c>
      <c r="M86" s="22">
        <v>0</v>
      </c>
      <c r="N86" s="22">
        <v>2.4306350828363615E-2</v>
      </c>
      <c r="O86" s="22">
        <v>3.3564893792865022E-3</v>
      </c>
      <c r="P86" s="22">
        <v>2.4241521811462847E-2</v>
      </c>
      <c r="Q86" s="22">
        <v>2.4687385755838582E-2</v>
      </c>
      <c r="R86" s="22">
        <v>3.8053946157113011E-3</v>
      </c>
      <c r="S86" s="22">
        <v>0.57485040901646944</v>
      </c>
      <c r="T86" s="22">
        <v>3.965112886466849E-2</v>
      </c>
      <c r="U86" s="22">
        <v>4.0180526433839453E-3</v>
      </c>
      <c r="V86" s="22">
        <v>4.775691043094497</v>
      </c>
      <c r="W86" s="22">
        <v>1.688074986316176E-3</v>
      </c>
      <c r="X86" s="22">
        <v>0</v>
      </c>
      <c r="Y86" s="22">
        <v>4.926512402451378E-2</v>
      </c>
      <c r="Z86" s="22">
        <v>0.12537630498527808</v>
      </c>
      <c r="AA86" s="22">
        <v>0</v>
      </c>
      <c r="AB86" s="22">
        <v>5.4130574325056404E-5</v>
      </c>
      <c r="AC86" s="22">
        <v>0.13788894735205862</v>
      </c>
      <c r="AD86" s="22">
        <v>0</v>
      </c>
      <c r="AE86" s="22">
        <v>4.4634910885073098E-2</v>
      </c>
      <c r="AF86" s="22">
        <v>0</v>
      </c>
      <c r="AG86" s="22">
        <v>0.39059781659120257</v>
      </c>
      <c r="AH86" s="22">
        <v>1.0814055660319857E-6</v>
      </c>
      <c r="AI86" s="22">
        <v>2.4079153072769859E-2</v>
      </c>
      <c r="AJ86" s="22">
        <v>6.0564854799667571E-5</v>
      </c>
      <c r="AK86" s="22">
        <v>2.465262355617958E-3</v>
      </c>
      <c r="AL86" s="22">
        <v>6.2706092187332196E-2</v>
      </c>
      <c r="AM86" s="22">
        <v>0.13348146504276892</v>
      </c>
      <c r="AN86" s="22">
        <v>0.13579427372859168</v>
      </c>
      <c r="AO86" s="22">
        <v>6.1734022572936377E-4</v>
      </c>
      <c r="AP86" s="22">
        <v>7.6466645544171444E-2</v>
      </c>
      <c r="AQ86" s="22">
        <v>8.1784263439627664E-2</v>
      </c>
      <c r="AR86" s="22">
        <v>0.11662565204896283</v>
      </c>
      <c r="AS86" s="22">
        <v>7.1942909384734535E-2</v>
      </c>
      <c r="AT86" s="22">
        <v>1.1440355562612433E-3</v>
      </c>
      <c r="AU86" s="22">
        <v>6.274032030720646E-4</v>
      </c>
      <c r="AV86" s="22">
        <v>1.0827929729473609</v>
      </c>
      <c r="AW86" s="22">
        <v>1.141905255778472E-2</v>
      </c>
      <c r="AX86" s="22">
        <v>0.13325387408511902</v>
      </c>
      <c r="AY86" s="22">
        <v>1.3670525611851388E-3</v>
      </c>
      <c r="AZ86" s="22">
        <v>0.18214808378342523</v>
      </c>
      <c r="BA86" s="22">
        <v>7.6698639457803948</v>
      </c>
      <c r="BB86" s="22">
        <v>4.9943981328157888E-2</v>
      </c>
      <c r="BC86" s="22">
        <v>2.1383570152788347</v>
      </c>
      <c r="BD86" s="22">
        <v>32.119156546078393</v>
      </c>
    </row>
    <row r="87" spans="1:56" x14ac:dyDescent="0.3">
      <c r="A87" s="23" t="s">
        <v>23</v>
      </c>
      <c r="B87" s="22">
        <v>0.59043522087447464</v>
      </c>
      <c r="C87" s="22">
        <v>1.8263690823492553</v>
      </c>
      <c r="D87" s="22">
        <v>0.32004049610418406</v>
      </c>
      <c r="E87" s="22">
        <v>0.11578777760213997</v>
      </c>
      <c r="F87" s="22">
        <v>0</v>
      </c>
      <c r="G87" s="22">
        <v>4.7703018333609561</v>
      </c>
      <c r="H87" s="22">
        <v>0</v>
      </c>
      <c r="I87" s="22">
        <v>7.0833855090936898E-2</v>
      </c>
      <c r="J87" s="22">
        <v>13.500773916078145</v>
      </c>
      <c r="K87" s="22">
        <v>0.67079430365507819</v>
      </c>
      <c r="L87" s="22">
        <v>3.2935301940263284</v>
      </c>
      <c r="M87" s="22">
        <v>4.0787251151244162</v>
      </c>
      <c r="N87" s="22">
        <v>1.4004589374277758</v>
      </c>
      <c r="O87" s="22">
        <v>0.25512249285742183</v>
      </c>
      <c r="P87" s="22">
        <v>0.29479760044100645</v>
      </c>
      <c r="Q87" s="22">
        <v>0.12602481999200732</v>
      </c>
      <c r="R87" s="22">
        <v>2.0400566487751179</v>
      </c>
      <c r="S87" s="22">
        <v>9.6193906320028155</v>
      </c>
      <c r="T87" s="22">
        <v>2.629374379705359</v>
      </c>
      <c r="U87" s="22">
        <v>1.3120625831226276</v>
      </c>
      <c r="V87" s="22">
        <v>532.79483200140078</v>
      </c>
      <c r="W87" s="22">
        <v>2.0273921919653741</v>
      </c>
      <c r="X87" s="22">
        <v>0.53724121922134271</v>
      </c>
      <c r="Y87" s="22">
        <v>0</v>
      </c>
      <c r="Z87" s="22">
        <v>0.86960978121371046</v>
      </c>
      <c r="AA87" s="22">
        <v>7.2159147757850914E-2</v>
      </c>
      <c r="AB87" s="22">
        <v>0.6491637967771372</v>
      </c>
      <c r="AC87" s="22">
        <v>0.20747089339476862</v>
      </c>
      <c r="AD87" s="22">
        <v>6.3427925360699175E-2</v>
      </c>
      <c r="AE87" s="22">
        <v>8.6222909333373371E-2</v>
      </c>
      <c r="AF87" s="22">
        <v>4.3128132318122088</v>
      </c>
      <c r="AG87" s="22">
        <v>5.0361092497304618</v>
      </c>
      <c r="AH87" s="22">
        <v>5.5641969371521805E-7</v>
      </c>
      <c r="AI87" s="22">
        <v>0.25803104058923637</v>
      </c>
      <c r="AJ87" s="22">
        <v>6.121517724280141E-3</v>
      </c>
      <c r="AK87" s="22">
        <v>7.8234640978455755E-2</v>
      </c>
      <c r="AL87" s="22">
        <v>0.4546166931498864</v>
      </c>
      <c r="AM87" s="22">
        <v>1.5534769954736225</v>
      </c>
      <c r="AN87" s="22">
        <v>11.909541983159798</v>
      </c>
      <c r="AO87" s="22">
        <v>0.34549419399688019</v>
      </c>
      <c r="AP87" s="22">
        <v>0.38558365348469653</v>
      </c>
      <c r="AQ87" s="22">
        <v>17.013292516487596</v>
      </c>
      <c r="AR87" s="22">
        <v>12.746877907492046</v>
      </c>
      <c r="AS87" s="22">
        <v>0.97106474651041252</v>
      </c>
      <c r="AT87" s="22">
        <v>0.95266549877177131</v>
      </c>
      <c r="AU87" s="22">
        <v>1.3379344171246175</v>
      </c>
      <c r="AV87" s="22">
        <v>5.3168576340652649</v>
      </c>
      <c r="AW87" s="22">
        <v>1.3300107930758915</v>
      </c>
      <c r="AX87" s="22">
        <v>5.2717276029684657</v>
      </c>
      <c r="AY87" s="22">
        <v>9.2283737402791477</v>
      </c>
      <c r="AZ87" s="22">
        <v>2.0141159111899904</v>
      </c>
      <c r="BA87" s="22">
        <v>577.23058715943012</v>
      </c>
      <c r="BB87" s="22">
        <v>0.75331112116922228</v>
      </c>
      <c r="BC87" s="22">
        <v>144.96320981172343</v>
      </c>
      <c r="BD87" s="22">
        <v>1387.6924523718219</v>
      </c>
    </row>
    <row r="88" spans="1:56" x14ac:dyDescent="0.3">
      <c r="A88" s="23" t="s">
        <v>24</v>
      </c>
      <c r="B88" s="22">
        <v>0.59829649416827713</v>
      </c>
      <c r="C88" s="22">
        <v>0.16691907283576196</v>
      </c>
      <c r="D88" s="22">
        <v>0.25363920822535096</v>
      </c>
      <c r="E88" s="22">
        <v>2.8689069457634997E-2</v>
      </c>
      <c r="F88" s="22">
        <v>0</v>
      </c>
      <c r="G88" s="22">
        <v>0.16881939399483725</v>
      </c>
      <c r="H88" s="22">
        <v>0</v>
      </c>
      <c r="I88" s="22">
        <v>8.0448799533877954E-3</v>
      </c>
      <c r="J88" s="22">
        <v>667.044502576887</v>
      </c>
      <c r="K88" s="22">
        <v>56.791421355861495</v>
      </c>
      <c r="L88" s="22">
        <v>0</v>
      </c>
      <c r="M88" s="22">
        <v>0</v>
      </c>
      <c r="N88" s="22">
        <v>0.33767596456388715</v>
      </c>
      <c r="O88" s="22">
        <v>6.4738577439607647E-2</v>
      </c>
      <c r="P88" s="22">
        <v>2.1163992455542966E-5</v>
      </c>
      <c r="Q88" s="22">
        <v>3.9775459585826983E-3</v>
      </c>
      <c r="R88" s="22">
        <v>0.38013220979064261</v>
      </c>
      <c r="S88" s="22">
        <v>5.5145498623304396</v>
      </c>
      <c r="T88" s="22">
        <v>1.0418096715146132E-2</v>
      </c>
      <c r="U88" s="22">
        <v>2.9527984441225216E-2</v>
      </c>
      <c r="V88" s="22">
        <v>478.93552710192949</v>
      </c>
      <c r="W88" s="22">
        <v>690.18869664105614</v>
      </c>
      <c r="X88" s="22">
        <v>4.6691650896739192E-7</v>
      </c>
      <c r="Y88" s="22">
        <v>1.2908664191055371E-2</v>
      </c>
      <c r="Z88" s="22">
        <v>0</v>
      </c>
      <c r="AA88" s="22">
        <v>0</v>
      </c>
      <c r="AB88" s="22">
        <v>2.5025651397030051E-2</v>
      </c>
      <c r="AC88" s="22">
        <v>9.5995603167110755E-2</v>
      </c>
      <c r="AD88" s="22">
        <v>0</v>
      </c>
      <c r="AE88" s="22">
        <v>214.74013284030846</v>
      </c>
      <c r="AF88" s="22">
        <v>0</v>
      </c>
      <c r="AG88" s="22">
        <v>9.8778095860924875</v>
      </c>
      <c r="AH88" s="22">
        <v>3.8055617954199624E-7</v>
      </c>
      <c r="AI88" s="22">
        <v>2.7824710760602882E-2</v>
      </c>
      <c r="AJ88" s="22">
        <v>2.7195474578764551E-2</v>
      </c>
      <c r="AK88" s="22">
        <v>0.13217469687331229</v>
      </c>
      <c r="AL88" s="22">
        <v>113.6142205169849</v>
      </c>
      <c r="AM88" s="22">
        <v>184.4129388706333</v>
      </c>
      <c r="AN88" s="22">
        <v>0.21165400340492183</v>
      </c>
      <c r="AO88" s="22">
        <v>1.636006064386575E-3</v>
      </c>
      <c r="AP88" s="22">
        <v>7.8114366831630582</v>
      </c>
      <c r="AQ88" s="22">
        <v>1.0609675595907029E-2</v>
      </c>
      <c r="AR88" s="22">
        <v>0.33299951050684029</v>
      </c>
      <c r="AS88" s="22">
        <v>131.70641746480237</v>
      </c>
      <c r="AT88" s="22">
        <v>2.2744770470194972E-3</v>
      </c>
      <c r="AU88" s="22">
        <v>5.6587695007143289E-9</v>
      </c>
      <c r="AV88" s="22">
        <v>5.0170128376624205E-2</v>
      </c>
      <c r="AW88" s="22">
        <v>6.1390472392709623E-3</v>
      </c>
      <c r="AX88" s="22">
        <v>1359.5911379811832</v>
      </c>
      <c r="AY88" s="22">
        <v>0.90670723602724157</v>
      </c>
      <c r="AZ88" s="22">
        <v>2.6447110809355205</v>
      </c>
      <c r="BA88" s="22">
        <v>43.645652987693431</v>
      </c>
      <c r="BB88" s="22">
        <v>381.9909673073588</v>
      </c>
      <c r="BC88" s="22">
        <v>53.130927104743229</v>
      </c>
      <c r="BD88" s="22">
        <v>4405.5352653618611</v>
      </c>
    </row>
    <row r="89" spans="1:56" x14ac:dyDescent="0.3">
      <c r="A89" s="23" t="s">
        <v>25</v>
      </c>
      <c r="B89" s="22">
        <v>0</v>
      </c>
      <c r="C89" s="22">
        <v>0</v>
      </c>
      <c r="D89" s="22">
        <v>0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</row>
    <row r="90" spans="1:56" x14ac:dyDescent="0.3">
      <c r="A90" s="23" t="s">
        <v>26</v>
      </c>
      <c r="B90" s="22">
        <v>5.7399663897044232E-4</v>
      </c>
      <c r="C90" s="22">
        <v>5.2726986664262155E-6</v>
      </c>
      <c r="D90" s="22">
        <v>7.5386734639286398E-6</v>
      </c>
      <c r="E90" s="22">
        <v>8.3276303277535801E-7</v>
      </c>
      <c r="F90" s="22">
        <v>0</v>
      </c>
      <c r="G90" s="22">
        <v>5.332477584470538E-6</v>
      </c>
      <c r="H90" s="22">
        <v>0</v>
      </c>
      <c r="I90" s="22">
        <v>1.3030450264450035E-7</v>
      </c>
      <c r="J90" s="22">
        <v>7.957838613403434E-3</v>
      </c>
      <c r="K90" s="22">
        <v>1.7939525988387654E-3</v>
      </c>
      <c r="L90" s="22">
        <v>0</v>
      </c>
      <c r="M90" s="22">
        <v>0</v>
      </c>
      <c r="N90" s="22">
        <v>3.524138326134459E-4</v>
      </c>
      <c r="O90" s="22">
        <v>2.0438364580553948E-6</v>
      </c>
      <c r="P90" s="22">
        <v>4.5316617853747097E-2</v>
      </c>
      <c r="Q90" s="22">
        <v>1.2554715337376327E-7</v>
      </c>
      <c r="R90" s="22">
        <v>1.0504350230005268E-5</v>
      </c>
      <c r="S90" s="22">
        <v>3.3853098070890631E-4</v>
      </c>
      <c r="T90" s="22">
        <v>3.2909273743520168E-7</v>
      </c>
      <c r="U90" s="22">
        <v>9.3274177180815032E-7</v>
      </c>
      <c r="V90" s="22">
        <v>0.76381077711001988</v>
      </c>
      <c r="W90" s="22">
        <v>3.4709426260815107E-5</v>
      </c>
      <c r="X90" s="22">
        <v>0</v>
      </c>
      <c r="Y90" s="22">
        <v>4.0738742287228984E-7</v>
      </c>
      <c r="Z90" s="22">
        <v>8.8965501687543263E-4</v>
      </c>
      <c r="AA90" s="22">
        <v>0</v>
      </c>
      <c r="AB90" s="22">
        <v>0</v>
      </c>
      <c r="AC90" s="22">
        <v>9.6280143772398434E-4</v>
      </c>
      <c r="AD90" s="22">
        <v>0</v>
      </c>
      <c r="AE90" s="22">
        <v>9.9608318781054965E-5</v>
      </c>
      <c r="AF90" s="22">
        <v>0</v>
      </c>
      <c r="AG90" s="22">
        <v>3.0824726422183738E-4</v>
      </c>
      <c r="AH90" s="22">
        <v>0</v>
      </c>
      <c r="AI90" s="22">
        <v>8.1882730975291569E-7</v>
      </c>
      <c r="AJ90" s="22">
        <v>8.5765548107140258E-7</v>
      </c>
      <c r="AK90" s="22">
        <v>0</v>
      </c>
      <c r="AL90" s="22">
        <v>6.4943276627862074E-5</v>
      </c>
      <c r="AM90" s="22">
        <v>2.861303407187204E-3</v>
      </c>
      <c r="AN90" s="22">
        <v>6.6857505481934913E-6</v>
      </c>
      <c r="AO90" s="22">
        <v>0</v>
      </c>
      <c r="AP90" s="22">
        <v>1.1253918723787339E-4</v>
      </c>
      <c r="AQ90" s="22">
        <v>3.3514441335035341E-7</v>
      </c>
      <c r="AR90" s="22">
        <v>2.1137899477765671</v>
      </c>
      <c r="AS90" s="22">
        <v>1.429649742549675E-3</v>
      </c>
      <c r="AT90" s="22">
        <v>0</v>
      </c>
      <c r="AU90" s="22">
        <v>0</v>
      </c>
      <c r="AV90" s="22">
        <v>1.3890450139069373E-6</v>
      </c>
      <c r="AW90" s="22">
        <v>1.9389009147146906E-7</v>
      </c>
      <c r="AX90" s="22">
        <v>3.527592401036226E-4</v>
      </c>
      <c r="AY90" s="22">
        <v>3.0783441727918383E-2</v>
      </c>
      <c r="AZ90" s="22">
        <v>8.2267049993344898E-3</v>
      </c>
      <c r="BA90" s="22">
        <v>8.1349829474746229E-4</v>
      </c>
      <c r="BB90" s="22">
        <v>1.0719980856048017E-3</v>
      </c>
      <c r="BC90" s="22">
        <v>0.13307382406349402</v>
      </c>
      <c r="BD90" s="22">
        <v>3.1150634890794198</v>
      </c>
    </row>
    <row r="91" spans="1:56" x14ac:dyDescent="0.3">
      <c r="A91" s="23" t="s">
        <v>27</v>
      </c>
      <c r="B91" s="22">
        <v>9.7746496314686671E-3</v>
      </c>
      <c r="C91" s="22">
        <v>6.1649951331061922E-2</v>
      </c>
      <c r="D91" s="22">
        <v>1.1359746735309985E-2</v>
      </c>
      <c r="E91" s="22">
        <v>4.0641745234807974E-4</v>
      </c>
      <c r="F91" s="22">
        <v>0</v>
      </c>
      <c r="G91" s="22">
        <v>2.660809245040148E-3</v>
      </c>
      <c r="H91" s="22">
        <v>0</v>
      </c>
      <c r="I91" s="22">
        <v>2.2409860904581157E-2</v>
      </c>
      <c r="J91" s="22">
        <v>4.2868798706173168</v>
      </c>
      <c r="K91" s="22">
        <v>0.8581217058583257</v>
      </c>
      <c r="L91" s="22">
        <v>0.39829468831506037</v>
      </c>
      <c r="M91" s="22">
        <v>0</v>
      </c>
      <c r="N91" s="22">
        <v>4.1612245889775185E-3</v>
      </c>
      <c r="O91" s="22">
        <v>0.11839978837781782</v>
      </c>
      <c r="P91" s="22">
        <v>0.10874901680919712</v>
      </c>
      <c r="Q91" s="22">
        <v>7.2970537569066159E-3</v>
      </c>
      <c r="R91" s="22">
        <v>5.3492928707668079E-3</v>
      </c>
      <c r="S91" s="22">
        <v>4.0875777756660554</v>
      </c>
      <c r="T91" s="22">
        <v>1.5747074954189038E-4</v>
      </c>
      <c r="U91" s="22">
        <v>4.4820142791081579E-4</v>
      </c>
      <c r="V91" s="22">
        <v>7.9996000971947803</v>
      </c>
      <c r="W91" s="22">
        <v>1.6897672739767482E-2</v>
      </c>
      <c r="X91" s="22">
        <v>6.8166841994601995E-5</v>
      </c>
      <c r="Y91" s="22">
        <v>0.17049244154043663</v>
      </c>
      <c r="Z91" s="22">
        <v>0.35693456089949843</v>
      </c>
      <c r="AA91" s="22">
        <v>0</v>
      </c>
      <c r="AB91" s="22">
        <v>0.1207711845592913</v>
      </c>
      <c r="AC91" s="22">
        <v>0</v>
      </c>
      <c r="AD91" s="22">
        <v>0</v>
      </c>
      <c r="AE91" s="22">
        <v>4.8068925506605173E-2</v>
      </c>
      <c r="AF91" s="22">
        <v>0</v>
      </c>
      <c r="AG91" s="22">
        <v>17.347866554475353</v>
      </c>
      <c r="AH91" s="22">
        <v>4.6066881083868873E-6</v>
      </c>
      <c r="AI91" s="22">
        <v>3.5160573533838668E-2</v>
      </c>
      <c r="AJ91" s="22">
        <v>4.2784143372148249E-4</v>
      </c>
      <c r="AK91" s="22">
        <v>0.19444684470928281</v>
      </c>
      <c r="AL91" s="22">
        <v>3.1365728838914628E-2</v>
      </c>
      <c r="AM91" s="22">
        <v>1.3687935980268733</v>
      </c>
      <c r="AN91" s="22">
        <v>0.13913937585979202</v>
      </c>
      <c r="AO91" s="22">
        <v>1.2053111123455423E-3</v>
      </c>
      <c r="AP91" s="22">
        <v>0.12539185352148444</v>
      </c>
      <c r="AQ91" s="22">
        <v>1.6037652822535958E-4</v>
      </c>
      <c r="AR91" s="22">
        <v>1.8160703629174144</v>
      </c>
      <c r="AS91" s="22">
        <v>0.68702510531139338</v>
      </c>
      <c r="AT91" s="22">
        <v>6.443969974855529E-2</v>
      </c>
      <c r="AU91" s="22">
        <v>6.8500230894730072E-8</v>
      </c>
      <c r="AV91" s="22">
        <v>0.63341361368814975</v>
      </c>
      <c r="AW91" s="22">
        <v>0.47371140289203345</v>
      </c>
      <c r="AX91" s="22">
        <v>0.16946573106701068</v>
      </c>
      <c r="AY91" s="22">
        <v>15.243828738561591</v>
      </c>
      <c r="AZ91" s="22">
        <v>6.6090065663250333E-2</v>
      </c>
      <c r="BA91" s="22">
        <v>4.4580132061931605</v>
      </c>
      <c r="BB91" s="22">
        <v>0.51254527861411481</v>
      </c>
      <c r="BC91" s="22">
        <v>6.4089672578871459</v>
      </c>
      <c r="BD91" s="22">
        <v>68.474063769392046</v>
      </c>
    </row>
    <row r="92" spans="1:56" x14ac:dyDescent="0.3">
      <c r="A92" s="23" t="s">
        <v>28</v>
      </c>
      <c r="B92" s="22">
        <v>2.550152013884244E-5</v>
      </c>
      <c r="C92" s="22">
        <v>3.222036199251388</v>
      </c>
      <c r="D92" s="22">
        <v>3.4908206616969824</v>
      </c>
      <c r="E92" s="22">
        <v>1.1201312496501349E-7</v>
      </c>
      <c r="F92" s="22">
        <v>0</v>
      </c>
      <c r="G92" s="22">
        <v>1.7322779925566437E-6</v>
      </c>
      <c r="H92" s="22">
        <v>0</v>
      </c>
      <c r="I92" s="22">
        <v>3.4255506968770106E-4</v>
      </c>
      <c r="J92" s="22">
        <v>1.1322122484060276E-3</v>
      </c>
      <c r="K92" s="22">
        <v>5.5004646849809856E-6</v>
      </c>
      <c r="L92" s="22">
        <v>0</v>
      </c>
      <c r="M92" s="22">
        <v>5.2215935366026296E-3</v>
      </c>
      <c r="N92" s="22">
        <v>2.41771889201839E-2</v>
      </c>
      <c r="O92" s="22">
        <v>7.2181445735298253E-3</v>
      </c>
      <c r="P92" s="22">
        <v>2.2990301476885589E-3</v>
      </c>
      <c r="Q92" s="22">
        <v>1.477369898826118E-2</v>
      </c>
      <c r="R92" s="22">
        <v>2.2813348341986113</v>
      </c>
      <c r="S92" s="22">
        <v>10.008016642009911</v>
      </c>
      <c r="T92" s="22">
        <v>5.0334760373460467E-5</v>
      </c>
      <c r="U92" s="22">
        <v>9.3018779226620857E-2</v>
      </c>
      <c r="V92" s="22">
        <v>1.5585368061734195</v>
      </c>
      <c r="W92" s="22">
        <v>4.1022041672351788E-2</v>
      </c>
      <c r="X92" s="22">
        <v>8.8018970120344707E-8</v>
      </c>
      <c r="Y92" s="22">
        <v>1.4319732336695605E-2</v>
      </c>
      <c r="Z92" s="22">
        <v>7.0496722017795551E-5</v>
      </c>
      <c r="AA92" s="22">
        <v>0</v>
      </c>
      <c r="AB92" s="22">
        <v>1.1482752344053136E-6</v>
      </c>
      <c r="AC92" s="22">
        <v>1.844364724088975E-7</v>
      </c>
      <c r="AD92" s="22">
        <v>0</v>
      </c>
      <c r="AE92" s="22">
        <v>2.9564600777571868E-6</v>
      </c>
      <c r="AF92" s="22">
        <v>0</v>
      </c>
      <c r="AG92" s="22">
        <v>2.7300172371948872E-2</v>
      </c>
      <c r="AH92" s="22">
        <v>7.1739084724799864E-8</v>
      </c>
      <c r="AI92" s="22">
        <v>2.5248426933058403</v>
      </c>
      <c r="AJ92" s="22">
        <v>1.6309123996832839E-7</v>
      </c>
      <c r="AK92" s="22">
        <v>1.8564098231967637E-2</v>
      </c>
      <c r="AL92" s="22">
        <v>4.7576765940408505E-6</v>
      </c>
      <c r="AM92" s="22">
        <v>1.1571616551902055E-5</v>
      </c>
      <c r="AN92" s="22">
        <v>8.6320289694568671E-3</v>
      </c>
      <c r="AO92" s="22">
        <v>0.18777395055709878</v>
      </c>
      <c r="AP92" s="22">
        <v>4.7355600045555831E-7</v>
      </c>
      <c r="AQ92" s="22">
        <v>7.8027013035258178E-2</v>
      </c>
      <c r="AR92" s="22">
        <v>2.186224054714446E-2</v>
      </c>
      <c r="AS92" s="22">
        <v>1.8094620151711339E-5</v>
      </c>
      <c r="AT92" s="22">
        <v>8.3509306829831028E-10</v>
      </c>
      <c r="AU92" s="22">
        <v>1.0667411711417487E-9</v>
      </c>
      <c r="AV92" s="22">
        <v>2.6482824148023748E-3</v>
      </c>
      <c r="AW92" s="22">
        <v>2.0663562899529028E-2</v>
      </c>
      <c r="AX92" s="22">
        <v>5.912725506973994E-6</v>
      </c>
      <c r="AY92" s="22">
        <v>0.10424481797755712</v>
      </c>
      <c r="AZ92" s="22">
        <v>3.2722605582919816E-3</v>
      </c>
      <c r="BA92" s="22">
        <v>1.7147167670168054E-2</v>
      </c>
      <c r="BB92" s="22">
        <v>0</v>
      </c>
      <c r="BC92" s="22">
        <v>1.5661228936756224</v>
      </c>
      <c r="BD92" s="22">
        <v>25.345570404141071</v>
      </c>
    </row>
    <row r="93" spans="1:56" x14ac:dyDescent="0.3">
      <c r="A93" s="23" t="s">
        <v>29</v>
      </c>
      <c r="B93" s="22">
        <v>34.055414880358853</v>
      </c>
      <c r="C93" s="22">
        <v>8.1012361760513679E-4</v>
      </c>
      <c r="D93" s="22">
        <v>2.1961765560272943E-3</v>
      </c>
      <c r="E93" s="22">
        <v>5.6770931295709569E-4</v>
      </c>
      <c r="F93" s="22">
        <v>0</v>
      </c>
      <c r="G93" s="22">
        <v>1.2557012073655944E-3</v>
      </c>
      <c r="H93" s="22">
        <v>0</v>
      </c>
      <c r="I93" s="22">
        <v>0.2040421133086994</v>
      </c>
      <c r="J93" s="22">
        <v>3.8790112547992601</v>
      </c>
      <c r="K93" s="22">
        <v>0.26492868651388773</v>
      </c>
      <c r="L93" s="22">
        <v>0</v>
      </c>
      <c r="M93" s="22">
        <v>0</v>
      </c>
      <c r="N93" s="22">
        <v>3.234436483541826E-4</v>
      </c>
      <c r="O93" s="22">
        <v>2.0987057090552266E-3</v>
      </c>
      <c r="P93" s="22">
        <v>1.1727088024794017E-3</v>
      </c>
      <c r="Q93" s="22">
        <v>1.8938320080334978E-4</v>
      </c>
      <c r="R93" s="22">
        <v>0.99820152138905338</v>
      </c>
      <c r="S93" s="22">
        <v>37.104814557629162</v>
      </c>
      <c r="T93" s="22">
        <v>4.6640946259991947E-5</v>
      </c>
      <c r="U93" s="22">
        <v>1.4082137984283222E-4</v>
      </c>
      <c r="V93" s="22">
        <v>1558.8004267741887</v>
      </c>
      <c r="W93" s="22">
        <v>26.682671240368521</v>
      </c>
      <c r="X93" s="22">
        <v>2.5872108074089055E-5</v>
      </c>
      <c r="Y93" s="22">
        <v>3.8979159161116337E-3</v>
      </c>
      <c r="Z93" s="22">
        <v>160.64130698237639</v>
      </c>
      <c r="AA93" s="22">
        <v>0</v>
      </c>
      <c r="AB93" s="22">
        <v>4.4816405066166836E-4</v>
      </c>
      <c r="AC93" s="22">
        <v>8.8120094872496755E-3</v>
      </c>
      <c r="AD93" s="22">
        <v>0</v>
      </c>
      <c r="AE93" s="22">
        <v>0</v>
      </c>
      <c r="AF93" s="22">
        <v>0</v>
      </c>
      <c r="AG93" s="22">
        <v>9.7902081369880758</v>
      </c>
      <c r="AH93" s="22">
        <v>2.1086833333752529E-5</v>
      </c>
      <c r="AI93" s="22">
        <v>2.0463359851354022</v>
      </c>
      <c r="AJ93" s="22">
        <v>1.2343343844851981E-2</v>
      </c>
      <c r="AK93" s="22">
        <v>8.0552638687993812E-4</v>
      </c>
      <c r="AL93" s="22">
        <v>1.6965738930493699</v>
      </c>
      <c r="AM93" s="22">
        <v>7.7589640700359288</v>
      </c>
      <c r="AN93" s="22">
        <v>1.1158407857379455E-3</v>
      </c>
      <c r="AO93" s="22">
        <v>1.842440529030269E-5</v>
      </c>
      <c r="AP93" s="22">
        <v>4.0753930520388074E-2</v>
      </c>
      <c r="AQ93" s="22">
        <v>4.7544646999238213E-5</v>
      </c>
      <c r="AR93" s="22">
        <v>8.3121668917821492E-3</v>
      </c>
      <c r="AS93" s="22">
        <v>15.448568732742983</v>
      </c>
      <c r="AT93" s="22">
        <v>2.4546547278837779E-7</v>
      </c>
      <c r="AU93" s="22">
        <v>3.1355562135213447E-7</v>
      </c>
      <c r="AV93" s="22">
        <v>3.9645242178982197E-4</v>
      </c>
      <c r="AW93" s="22">
        <v>8.6432961861342218E-5</v>
      </c>
      <c r="AX93" s="22">
        <v>26.328360735590739</v>
      </c>
      <c r="AY93" s="22">
        <v>266.77539313279755</v>
      </c>
      <c r="AZ93" s="22">
        <v>2.7014007236788373E-2</v>
      </c>
      <c r="BA93" s="22">
        <v>880.00764247167285</v>
      </c>
      <c r="BB93" s="22">
        <v>133.37938369014768</v>
      </c>
      <c r="BC93" s="22">
        <v>143.42668582879267</v>
      </c>
      <c r="BD93" s="22">
        <v>3309.4018353797856</v>
      </c>
    </row>
    <row r="94" spans="1:56" x14ac:dyDescent="0.3">
      <c r="A94" s="23" t="s">
        <v>30</v>
      </c>
      <c r="B94" s="22">
        <v>0</v>
      </c>
      <c r="C94" s="22">
        <v>8.0480851717683069E-9</v>
      </c>
      <c r="D94" s="22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1.1021666845974529E-9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4.701715376074034E-5</v>
      </c>
      <c r="Z94" s="22">
        <v>9.229237048008665E-8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2.3949045981781894E-2</v>
      </c>
      <c r="BD94" s="22">
        <v>2.3996164578164971E-2</v>
      </c>
    </row>
    <row r="95" spans="1:56" x14ac:dyDescent="0.3">
      <c r="A95" s="25" t="s">
        <v>31</v>
      </c>
      <c r="B95" s="22">
        <v>2.6241171888317612E-4</v>
      </c>
      <c r="C95" s="22">
        <v>7.7376302729376044E-6</v>
      </c>
      <c r="D95" s="22">
        <v>1.2815189075689862E-5</v>
      </c>
      <c r="E95" s="22">
        <v>2.8057347747399559E-6</v>
      </c>
      <c r="F95" s="22">
        <v>0</v>
      </c>
      <c r="G95" s="22">
        <v>1.9143729648826737E-5</v>
      </c>
      <c r="H95" s="22">
        <v>0</v>
      </c>
      <c r="I95" s="22">
        <v>2.9905745706604288E-3</v>
      </c>
      <c r="J95" s="22">
        <v>8.9283795011400914E-3</v>
      </c>
      <c r="K95" s="22">
        <v>2.0900930645062197E-3</v>
      </c>
      <c r="L95" s="22">
        <v>0</v>
      </c>
      <c r="M95" s="22">
        <v>0</v>
      </c>
      <c r="N95" s="22">
        <v>4.0861825193714313E-6</v>
      </c>
      <c r="O95" s="22">
        <v>9.1960300455435573E-6</v>
      </c>
      <c r="P95" s="22">
        <v>3.0376503829545462E-5</v>
      </c>
      <c r="Q95" s="22">
        <v>4.5904890667371349E-6</v>
      </c>
      <c r="R95" s="22">
        <v>2.3664870590070728</v>
      </c>
      <c r="S95" s="22">
        <v>3.6790051923137821E-4</v>
      </c>
      <c r="T95" s="22">
        <v>3.8223451441333637E-7</v>
      </c>
      <c r="U95" s="22">
        <v>1.3068442857217218E-6</v>
      </c>
      <c r="V95" s="22">
        <v>2.7783214188682934E-2</v>
      </c>
      <c r="W95" s="22">
        <v>7.4607390373014363E-5</v>
      </c>
      <c r="X95" s="22">
        <v>6.7016141460640619E-7</v>
      </c>
      <c r="Y95" s="22">
        <v>3.6896178632320738E-6</v>
      </c>
      <c r="Z95" s="22">
        <v>9.0334608210853988E-4</v>
      </c>
      <c r="AA95" s="22">
        <v>0</v>
      </c>
      <c r="AB95" s="22">
        <v>9.6252892990187942E-6</v>
      </c>
      <c r="AC95" s="22">
        <v>3.5615210177296435E-5</v>
      </c>
      <c r="AD95" s="22">
        <v>0</v>
      </c>
      <c r="AE95" s="22">
        <v>0.10979765105708442</v>
      </c>
      <c r="AF95" s="22">
        <v>0</v>
      </c>
      <c r="AG95" s="22">
        <v>0</v>
      </c>
      <c r="AH95" s="22">
        <v>5.4620914600576786E-7</v>
      </c>
      <c r="AI95" s="22">
        <v>1.7258286149911569E-5</v>
      </c>
      <c r="AJ95" s="22">
        <v>1.0165351319981338E-5</v>
      </c>
      <c r="AK95" s="22">
        <v>3.9122018075912204E-6</v>
      </c>
      <c r="AL95" s="22">
        <v>8.5088850397399269E-4</v>
      </c>
      <c r="AM95" s="22">
        <v>3.2639880753476812E-2</v>
      </c>
      <c r="AN95" s="22">
        <v>1.2124739252128475E-5</v>
      </c>
      <c r="AO95" s="22">
        <v>4.7724466353002216E-7</v>
      </c>
      <c r="AP95" s="22">
        <v>1.3184395956675923E-4</v>
      </c>
      <c r="AQ95" s="22">
        <v>3.904555101859063E-7</v>
      </c>
      <c r="AR95" s="22">
        <v>1.889199195596299E-4</v>
      </c>
      <c r="AS95" s="22">
        <v>1.7683052653334097E-3</v>
      </c>
      <c r="AT95" s="22">
        <v>6.3582560806337219E-9</v>
      </c>
      <c r="AU95" s="22">
        <v>8.1219851958482433E-9</v>
      </c>
      <c r="AV95" s="22">
        <v>5.9015710090440715E-3</v>
      </c>
      <c r="AW95" s="22">
        <v>1.7522690672726157E-6</v>
      </c>
      <c r="AX95" s="22">
        <v>9.0159157352042579E-4</v>
      </c>
      <c r="AY95" s="22">
        <v>4.6434214389266305E-5</v>
      </c>
      <c r="AZ95" s="22">
        <v>1.2762348810062653E-4</v>
      </c>
      <c r="BA95" s="22">
        <v>3.3678935392223046</v>
      </c>
      <c r="BB95" s="22">
        <v>1.1970365302812716E-3</v>
      </c>
      <c r="BC95" s="22">
        <v>0.68524064558338493</v>
      </c>
      <c r="BD95" s="22">
        <v>6.6167621992066241</v>
      </c>
    </row>
    <row r="96" spans="1:56" x14ac:dyDescent="0.3">
      <c r="A96" s="23" t="s">
        <v>32</v>
      </c>
      <c r="B96" s="22">
        <v>0</v>
      </c>
      <c r="C96" s="22">
        <v>0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</row>
    <row r="97" spans="1:56" x14ac:dyDescent="0.3">
      <c r="A97" s="23" t="s">
        <v>33</v>
      </c>
      <c r="B97" s="22">
        <v>0.38270794471165753</v>
      </c>
      <c r="C97" s="22">
        <v>29.298673548001972</v>
      </c>
      <c r="D97" s="22">
        <v>14.163476051447816</v>
      </c>
      <c r="E97" s="22">
        <v>1.1693722139137013E-2</v>
      </c>
      <c r="F97" s="22">
        <v>0</v>
      </c>
      <c r="G97" s="22">
        <v>4.8410963495848893</v>
      </c>
      <c r="H97" s="22">
        <v>0</v>
      </c>
      <c r="I97" s="22">
        <v>7.1539868280379212E-2</v>
      </c>
      <c r="J97" s="22">
        <v>16.375648584194618</v>
      </c>
      <c r="K97" s="22">
        <v>2.5050607273401915</v>
      </c>
      <c r="L97" s="22">
        <v>13.92833421663634</v>
      </c>
      <c r="M97" s="22">
        <v>40.739575276121819</v>
      </c>
      <c r="N97" s="22">
        <v>22.407399127075536</v>
      </c>
      <c r="O97" s="22">
        <v>6.6230449471542201</v>
      </c>
      <c r="P97" s="22">
        <v>56.106778577388255</v>
      </c>
      <c r="Q97" s="22">
        <v>4.7504707961191084</v>
      </c>
      <c r="R97" s="22">
        <v>73.132898434307336</v>
      </c>
      <c r="S97" s="22">
        <v>520.7018738396597</v>
      </c>
      <c r="T97" s="22">
        <v>20.11997339249816</v>
      </c>
      <c r="U97" s="22">
        <v>23.193859753764801</v>
      </c>
      <c r="V97" s="22">
        <v>48.360017786999876</v>
      </c>
      <c r="W97" s="22">
        <v>13.44198045340748</v>
      </c>
      <c r="X97" s="22">
        <v>2.1480793975952026</v>
      </c>
      <c r="Y97" s="22">
        <v>30.002385953516011</v>
      </c>
      <c r="Z97" s="22">
        <v>4.2834295784419307</v>
      </c>
      <c r="AA97" s="22">
        <v>0</v>
      </c>
      <c r="AB97" s="22">
        <v>3.1225209066643171</v>
      </c>
      <c r="AC97" s="22">
        <v>4.7853248857892048</v>
      </c>
      <c r="AD97" s="22">
        <v>175.84675114679501</v>
      </c>
      <c r="AE97" s="22">
        <v>0.38321542504818673</v>
      </c>
      <c r="AF97" s="22">
        <v>5.8133097236361637</v>
      </c>
      <c r="AG97" s="22">
        <v>1.0416227536588722</v>
      </c>
      <c r="AH97" s="22">
        <v>1.4756349523237282E-5</v>
      </c>
      <c r="AI97" s="22">
        <v>0</v>
      </c>
      <c r="AJ97" s="22">
        <v>8.3770986146209144E-3</v>
      </c>
      <c r="AK97" s="22">
        <v>0.45972064486565334</v>
      </c>
      <c r="AL97" s="22">
        <v>3.7152317089754874</v>
      </c>
      <c r="AM97" s="22">
        <v>4.628254851405381</v>
      </c>
      <c r="AN97" s="22">
        <v>65.102748610906801</v>
      </c>
      <c r="AO97" s="22">
        <v>8.8745582206677636</v>
      </c>
      <c r="AP97" s="22">
        <v>0.42055553443754773</v>
      </c>
      <c r="AQ97" s="22">
        <v>13.959367188215289</v>
      </c>
      <c r="AR97" s="22">
        <v>5.0796095574462097</v>
      </c>
      <c r="AS97" s="22">
        <v>4.8734496186186762</v>
      </c>
      <c r="AT97" s="22">
        <v>1.3577309496687555</v>
      </c>
      <c r="AU97" s="22">
        <v>2.1942300536144787E-7</v>
      </c>
      <c r="AV97" s="22">
        <v>87.465705530102596</v>
      </c>
      <c r="AW97" s="22">
        <v>9.1819889988479328</v>
      </c>
      <c r="AX97" s="22">
        <v>39.312187249368073</v>
      </c>
      <c r="AY97" s="22">
        <v>260.51695968498308</v>
      </c>
      <c r="AZ97" s="22">
        <v>97.859718836647872</v>
      </c>
      <c r="BA97" s="22">
        <v>12.250293040151686</v>
      </c>
      <c r="BB97" s="22">
        <v>9.493825672038243</v>
      </c>
      <c r="BC97" s="22">
        <v>214.46135453332752</v>
      </c>
      <c r="BD97" s="22">
        <v>1977.6043956730402</v>
      </c>
    </row>
    <row r="98" spans="1:56" x14ac:dyDescent="0.3">
      <c r="A98" s="23" t="s">
        <v>34</v>
      </c>
      <c r="B98" s="22">
        <v>1.3236749962657155</v>
      </c>
      <c r="C98" s="22">
        <v>0</v>
      </c>
      <c r="D98" s="22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9.8712058501935387E-2</v>
      </c>
      <c r="X98" s="22">
        <v>0</v>
      </c>
      <c r="Y98" s="22">
        <v>0</v>
      </c>
      <c r="Z98" s="22">
        <v>0</v>
      </c>
      <c r="AA98" s="22">
        <v>7.5104530203678396E-3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0.20647586395122999</v>
      </c>
      <c r="AW98" s="22">
        <v>0</v>
      </c>
      <c r="AX98" s="22">
        <v>0.11850243658428612</v>
      </c>
      <c r="AY98" s="22">
        <v>0</v>
      </c>
      <c r="AZ98" s="22">
        <v>7.2365204857377963E-4</v>
      </c>
      <c r="BA98" s="22">
        <v>2.344577065790359E-2</v>
      </c>
      <c r="BB98" s="22">
        <v>0.21271750656510924</v>
      </c>
      <c r="BC98" s="22">
        <v>2.0122725513129751</v>
      </c>
      <c r="BD98" s="22">
        <v>4.0040352889080966</v>
      </c>
    </row>
    <row r="99" spans="1:56" x14ac:dyDescent="0.3">
      <c r="A99" s="23" t="s">
        <v>35</v>
      </c>
      <c r="B99" s="22">
        <v>3.3379534228720338E-7</v>
      </c>
      <c r="C99" s="22">
        <v>1.4582139281723457E-3</v>
      </c>
      <c r="D99" s="22">
        <v>2.8346311720385224E-8</v>
      </c>
      <c r="E99" s="22">
        <v>6.9194370620006397E-9</v>
      </c>
      <c r="F99" s="22">
        <v>0</v>
      </c>
      <c r="G99" s="22">
        <v>0</v>
      </c>
      <c r="H99" s="22">
        <v>0</v>
      </c>
      <c r="I99" s="22">
        <v>2.585673578803568E-6</v>
      </c>
      <c r="J99" s="22">
        <v>4.242107255845216E-7</v>
      </c>
      <c r="K99" s="22">
        <v>3.0446697118638293E-7</v>
      </c>
      <c r="L99" s="22">
        <v>0</v>
      </c>
      <c r="M99" s="22">
        <v>0</v>
      </c>
      <c r="N99" s="22">
        <v>6.6856903560592118E-3</v>
      </c>
      <c r="O99" s="22">
        <v>5.4237714874615768E-2</v>
      </c>
      <c r="P99" s="22">
        <v>0.52085831858671072</v>
      </c>
      <c r="Q99" s="22">
        <v>3.1914904665128127E-3</v>
      </c>
      <c r="R99" s="22">
        <v>1.461182780334282E-7</v>
      </c>
      <c r="S99" s="22">
        <v>3.1014974696585155E-2</v>
      </c>
      <c r="T99" s="22">
        <v>0.30587467210777197</v>
      </c>
      <c r="U99" s="22">
        <v>0</v>
      </c>
      <c r="V99" s="22">
        <v>23.869999933696853</v>
      </c>
      <c r="W99" s="22">
        <v>0</v>
      </c>
      <c r="X99" s="22">
        <v>0</v>
      </c>
      <c r="Y99" s="22">
        <v>8.4302707188212188E-4</v>
      </c>
      <c r="Z99" s="22">
        <v>2.1244925834836326E-2</v>
      </c>
      <c r="AA99" s="22">
        <v>0</v>
      </c>
      <c r="AB99" s="22">
        <v>0.10001897211619939</v>
      </c>
      <c r="AC99" s="22">
        <v>2.0373661866771409E-2</v>
      </c>
      <c r="AD99" s="22">
        <v>0</v>
      </c>
      <c r="AE99" s="22">
        <v>1.8749504098613574E-6</v>
      </c>
      <c r="AF99" s="22">
        <v>0</v>
      </c>
      <c r="AG99" s="22">
        <v>1.453319260791654E-4</v>
      </c>
      <c r="AH99" s="22">
        <v>0</v>
      </c>
      <c r="AI99" s="22">
        <v>9.0341398608722245E-4</v>
      </c>
      <c r="AJ99" s="22">
        <v>5.3880941432579417E-8</v>
      </c>
      <c r="AK99" s="22">
        <v>0</v>
      </c>
      <c r="AL99" s="22">
        <v>6.9653363630740968E-8</v>
      </c>
      <c r="AM99" s="22">
        <v>0</v>
      </c>
      <c r="AN99" s="22">
        <v>0.24956370063673486</v>
      </c>
      <c r="AO99" s="22">
        <v>0</v>
      </c>
      <c r="AP99" s="22">
        <v>4.9521540513296539E-4</v>
      </c>
      <c r="AQ99" s="22">
        <v>0</v>
      </c>
      <c r="AR99" s="22">
        <v>4.3574770382141083E-3</v>
      </c>
      <c r="AS99" s="22">
        <v>2.3086035990838092E-7</v>
      </c>
      <c r="AT99" s="22">
        <v>0</v>
      </c>
      <c r="AU99" s="22">
        <v>0</v>
      </c>
      <c r="AV99" s="22">
        <v>8.1529082315627659E-3</v>
      </c>
      <c r="AW99" s="22">
        <v>5.5506737693834698E-2</v>
      </c>
      <c r="AX99" s="22">
        <v>3.129457780140721E-6</v>
      </c>
      <c r="AY99" s="22">
        <v>1.0725101148800419E-2</v>
      </c>
      <c r="AZ99" s="22">
        <v>1.4924170559131478E-3</v>
      </c>
      <c r="BA99" s="22">
        <v>2.1891018131617559E-2</v>
      </c>
      <c r="BB99" s="22">
        <v>0</v>
      </c>
      <c r="BC99" s="22">
        <v>3.6720985768176475</v>
      </c>
      <c r="BD99" s="22">
        <v>28.961142682008095</v>
      </c>
    </row>
    <row r="100" spans="1:56" x14ac:dyDescent="0.3">
      <c r="A100" s="23" t="s">
        <v>361</v>
      </c>
      <c r="B100" s="22">
        <v>35.209169708554434</v>
      </c>
      <c r="C100" s="22">
        <v>34.196471329996598</v>
      </c>
      <c r="D100" s="22">
        <v>0.45258410365846197</v>
      </c>
      <c r="E100" s="22">
        <v>6.2423655446811034E-2</v>
      </c>
      <c r="F100" s="22">
        <v>0</v>
      </c>
      <c r="G100" s="22">
        <v>0.13279594724146918</v>
      </c>
      <c r="H100" s="22">
        <v>0</v>
      </c>
      <c r="I100" s="22">
        <v>0.88012726580545975</v>
      </c>
      <c r="J100" s="22">
        <v>1299.8379881236062</v>
      </c>
      <c r="K100" s="22">
        <v>43.196267780863003</v>
      </c>
      <c r="L100" s="22">
        <v>20.217819165710559</v>
      </c>
      <c r="M100" s="22">
        <v>0</v>
      </c>
      <c r="N100" s="22">
        <v>111.98598489025018</v>
      </c>
      <c r="O100" s="22">
        <v>7.8638173910401329E-2</v>
      </c>
      <c r="P100" s="22">
        <v>8.7731508146580808</v>
      </c>
      <c r="Q100" s="22">
        <v>0.15119410923235671</v>
      </c>
      <c r="R100" s="22">
        <v>7.3420310636909303</v>
      </c>
      <c r="S100" s="22">
        <v>102.57517119785925</v>
      </c>
      <c r="T100" s="22">
        <v>0.6383502982642314</v>
      </c>
      <c r="U100" s="22">
        <v>0.61876641413618128</v>
      </c>
      <c r="V100" s="22">
        <v>18633.741629152057</v>
      </c>
      <c r="W100" s="22">
        <v>278.05089150350409</v>
      </c>
      <c r="X100" s="22">
        <v>2.2549188502970241E-4</v>
      </c>
      <c r="Y100" s="22">
        <v>10.082273840799481</v>
      </c>
      <c r="Z100" s="22">
        <v>160.83529490838959</v>
      </c>
      <c r="AA100" s="22">
        <v>0</v>
      </c>
      <c r="AB100" s="22">
        <v>2.1965821269063133E-2</v>
      </c>
      <c r="AC100" s="22">
        <v>16.339985701856282</v>
      </c>
      <c r="AD100" s="22">
        <v>31.598923640855183</v>
      </c>
      <c r="AE100" s="22">
        <v>42.79423218490868</v>
      </c>
      <c r="AF100" s="22">
        <v>0.64435757308108077</v>
      </c>
      <c r="AG100" s="22">
        <v>115.08969326952597</v>
      </c>
      <c r="AH100" s="22">
        <v>1.8378517066017789E-4</v>
      </c>
      <c r="AI100" s="22">
        <v>11.278907585879079</v>
      </c>
      <c r="AJ100" s="22">
        <v>0.10804226944237307</v>
      </c>
      <c r="AK100" s="22">
        <v>3.6160807649860272E-4</v>
      </c>
      <c r="AL100" s="22">
        <v>0</v>
      </c>
      <c r="AM100" s="22">
        <v>353.02209672770789</v>
      </c>
      <c r="AN100" s="22">
        <v>53.511851416995022</v>
      </c>
      <c r="AO100" s="22">
        <v>4.7089740765216739</v>
      </c>
      <c r="AP100" s="22">
        <v>21.856307470591435</v>
      </c>
      <c r="AQ100" s="22">
        <v>9.8705051142402187</v>
      </c>
      <c r="AR100" s="22">
        <v>1.3725664245821869</v>
      </c>
      <c r="AS100" s="22">
        <v>421.92051084891426</v>
      </c>
      <c r="AT100" s="22">
        <v>2.1393877920675509E-6</v>
      </c>
      <c r="AU100" s="22">
        <v>8.634750004061333</v>
      </c>
      <c r="AV100" s="22">
        <v>3.5760615578470789</v>
      </c>
      <c r="AW100" s="22">
        <v>7.0627923013004187E-3</v>
      </c>
      <c r="AX100" s="22">
        <v>826.0606531894764</v>
      </c>
      <c r="AY100" s="22">
        <v>1279.5620541595808</v>
      </c>
      <c r="AZ100" s="22">
        <v>2.1843548222677769</v>
      </c>
      <c r="BA100" s="22">
        <v>58.549967447581949</v>
      </c>
      <c r="BB100" s="22">
        <v>14196.55508625013</v>
      </c>
      <c r="BC100" s="22">
        <v>237.60989728021249</v>
      </c>
      <c r="BD100" s="22">
        <v>38445.93860410199</v>
      </c>
    </row>
    <row r="101" spans="1:56" x14ac:dyDescent="0.3">
      <c r="A101" s="23" t="s">
        <v>36</v>
      </c>
      <c r="B101" s="22">
        <v>1.9733547405382417</v>
      </c>
      <c r="C101" s="22">
        <v>1.7909325066122122E-2</v>
      </c>
      <c r="D101" s="22">
        <v>0.13476971803914509</v>
      </c>
      <c r="E101" s="22">
        <v>2.3168482710216559E-3</v>
      </c>
      <c r="F101" s="22">
        <v>0</v>
      </c>
      <c r="G101" s="22">
        <v>1.5044236427296234E-2</v>
      </c>
      <c r="H101" s="22">
        <v>0</v>
      </c>
      <c r="I101" s="22">
        <v>9.1934947565872033E-2</v>
      </c>
      <c r="J101" s="22">
        <v>24.517960357875626</v>
      </c>
      <c r="K101" s="22">
        <v>4.9124822515114674</v>
      </c>
      <c r="L101" s="22">
        <v>0</v>
      </c>
      <c r="M101" s="22">
        <v>0</v>
      </c>
      <c r="N101" s="22">
        <v>4.755220766397306E-3</v>
      </c>
      <c r="O101" s="22">
        <v>5.6574147655042073E-3</v>
      </c>
      <c r="P101" s="22">
        <v>1.0302433971294911E-3</v>
      </c>
      <c r="Q101" s="22">
        <v>2.2251891294977131E-3</v>
      </c>
      <c r="R101" s="22">
        <v>0.59869823991646642</v>
      </c>
      <c r="S101" s="22">
        <v>1.0078330402741615</v>
      </c>
      <c r="T101" s="22">
        <v>9.0134582596400141E-4</v>
      </c>
      <c r="U101" s="22">
        <v>2.5622482889982915E-3</v>
      </c>
      <c r="V101" s="22">
        <v>38.581513598487142</v>
      </c>
      <c r="W101" s="22">
        <v>9.6228063846940701E-2</v>
      </c>
      <c r="X101" s="22">
        <v>7.3151200660913879E-2</v>
      </c>
      <c r="Y101" s="22">
        <v>0.27190961412618092</v>
      </c>
      <c r="Z101" s="22">
        <v>399.26539954489135</v>
      </c>
      <c r="AA101" s="22">
        <v>0</v>
      </c>
      <c r="AB101" s="22">
        <v>2.4599436531391981E-3</v>
      </c>
      <c r="AC101" s="22">
        <v>8.5852360969303123E-3</v>
      </c>
      <c r="AD101" s="22">
        <v>0</v>
      </c>
      <c r="AE101" s="22">
        <v>0.63388649027740551</v>
      </c>
      <c r="AF101" s="22">
        <v>0</v>
      </c>
      <c r="AG101" s="22">
        <v>631.49904512411103</v>
      </c>
      <c r="AH101" s="22">
        <v>1.8525119588543539E-5</v>
      </c>
      <c r="AI101" s="22">
        <v>1.5829787249891512E-2</v>
      </c>
      <c r="AJ101" s="22">
        <v>2.4548540916140881E-3</v>
      </c>
      <c r="AK101" s="22">
        <v>5.9943673070049678E-5</v>
      </c>
      <c r="AL101" s="22">
        <v>0.27048549655610682</v>
      </c>
      <c r="AM101" s="22">
        <v>0</v>
      </c>
      <c r="AN101" s="22">
        <v>9.5720430106526713E-2</v>
      </c>
      <c r="AO101" s="22">
        <v>1.6186134065200233E-5</v>
      </c>
      <c r="AP101" s="22">
        <v>0.43243890004801216</v>
      </c>
      <c r="AQ101" s="22">
        <v>9.1796107671736457E-4</v>
      </c>
      <c r="AR101" s="22">
        <v>0.19958199956182349</v>
      </c>
      <c r="AS101" s="22">
        <v>4.6516914141877823</v>
      </c>
      <c r="AT101" s="22">
        <v>2.1564533499605663E-7</v>
      </c>
      <c r="AU101" s="22">
        <v>2.7546361709563918E-7</v>
      </c>
      <c r="AV101" s="22">
        <v>2.648072036290146</v>
      </c>
      <c r="AW101" s="22">
        <v>4.4989068586837417E-3</v>
      </c>
      <c r="AX101" s="22">
        <v>17.600199677863053</v>
      </c>
      <c r="AY101" s="22">
        <v>0.42678961084155259</v>
      </c>
      <c r="AZ101" s="22">
        <v>1.1190294846399587</v>
      </c>
      <c r="BA101" s="22">
        <v>33.074319289896842</v>
      </c>
      <c r="BB101" s="22">
        <v>2.9468653629587593</v>
      </c>
      <c r="BC101" s="22">
        <v>11.568889045342374</v>
      </c>
      <c r="BD101" s="22">
        <v>1178.7794935874153</v>
      </c>
    </row>
    <row r="102" spans="1:56" x14ac:dyDescent="0.3">
      <c r="A102" s="23" t="s">
        <v>37</v>
      </c>
      <c r="B102" s="22">
        <v>2.6443220726622464E-2</v>
      </c>
      <c r="C102" s="22">
        <v>0.13607825447433392</v>
      </c>
      <c r="D102" s="22">
        <v>7.02641109434049E-2</v>
      </c>
      <c r="E102" s="22">
        <v>1.7014367540385119E-3</v>
      </c>
      <c r="F102" s="22">
        <v>0</v>
      </c>
      <c r="G102" s="22">
        <v>1.2984816489969482</v>
      </c>
      <c r="H102" s="22">
        <v>0</v>
      </c>
      <c r="I102" s="22">
        <v>5.6534215945538903E-4</v>
      </c>
      <c r="J102" s="22">
        <v>0.71662934838469283</v>
      </c>
      <c r="K102" s="22">
        <v>6.0874962666297237E-2</v>
      </c>
      <c r="L102" s="22">
        <v>6.8546307550347269E-2</v>
      </c>
      <c r="M102" s="22">
        <v>45.420870188344658</v>
      </c>
      <c r="N102" s="22">
        <v>0.94244422795565919</v>
      </c>
      <c r="O102" s="22">
        <v>6.7731707775212757E-2</v>
      </c>
      <c r="P102" s="22">
        <v>12.915153952586589</v>
      </c>
      <c r="Q102" s="22">
        <v>0.41122844134413017</v>
      </c>
      <c r="R102" s="22">
        <v>0.23044400828284911</v>
      </c>
      <c r="S102" s="22">
        <v>6.8764598107976038</v>
      </c>
      <c r="T102" s="22">
        <v>2.1026747561396815</v>
      </c>
      <c r="U102" s="22">
        <v>0.71476646071579841</v>
      </c>
      <c r="V102" s="22">
        <v>24.118972886379634</v>
      </c>
      <c r="W102" s="22">
        <v>1.1786602054447569E-3</v>
      </c>
      <c r="X102" s="22">
        <v>1.694339133393852E-3</v>
      </c>
      <c r="Y102" s="22">
        <v>0.50727970052788496</v>
      </c>
      <c r="Z102" s="22">
        <v>4.0495395640852125E-2</v>
      </c>
      <c r="AA102" s="22">
        <v>0</v>
      </c>
      <c r="AB102" s="22">
        <v>0.37355239807451474</v>
      </c>
      <c r="AC102" s="22">
        <v>6.7681590625978366E-2</v>
      </c>
      <c r="AD102" s="22">
        <v>0.43900001020073448</v>
      </c>
      <c r="AE102" s="22">
        <v>1.7441132688840112E-2</v>
      </c>
      <c r="AF102" s="22">
        <v>1.3940613316630433E-4</v>
      </c>
      <c r="AG102" s="22">
        <v>3.5696626520822075E-2</v>
      </c>
      <c r="AH102" s="22">
        <v>2.3740478398602591E-8</v>
      </c>
      <c r="AI102" s="22">
        <v>0.52693971283885632</v>
      </c>
      <c r="AJ102" s="22">
        <v>1.2789096167373595E-4</v>
      </c>
      <c r="AK102" s="22">
        <v>6.6171692595622986E-2</v>
      </c>
      <c r="AL102" s="22">
        <v>1.1494409834159738E-2</v>
      </c>
      <c r="AM102" s="22">
        <v>9.7010702477570529E-2</v>
      </c>
      <c r="AN102" s="22">
        <v>0</v>
      </c>
      <c r="AO102" s="22">
        <v>4.2484043512985972E-2</v>
      </c>
      <c r="AP102" s="22">
        <v>7.7882131101564365E-3</v>
      </c>
      <c r="AQ102" s="22">
        <v>0.33862672169732017</v>
      </c>
      <c r="AR102" s="22">
        <v>1.0689364031146718</v>
      </c>
      <c r="AS102" s="22">
        <v>7.9161032870578796E-2</v>
      </c>
      <c r="AT102" s="22">
        <v>2.9026637948738224E-2</v>
      </c>
      <c r="AU102" s="22">
        <v>9.8542555036459159E-2</v>
      </c>
      <c r="AV102" s="22">
        <v>0.90963754075149217</v>
      </c>
      <c r="AW102" s="22">
        <v>0.48709961834781662</v>
      </c>
      <c r="AX102" s="22">
        <v>1.9322617393462738E-2</v>
      </c>
      <c r="AY102" s="22">
        <v>44.482751420995186</v>
      </c>
      <c r="AZ102" s="22">
        <v>0.96188087199361116</v>
      </c>
      <c r="BA102" s="22">
        <v>3.8224479730357652</v>
      </c>
      <c r="BB102" s="22">
        <v>0.15871392557510541</v>
      </c>
      <c r="BC102" s="22">
        <v>26.124097755316466</v>
      </c>
      <c r="BD102" s="22">
        <v>176.99675209587772</v>
      </c>
    </row>
    <row r="103" spans="1:56" x14ac:dyDescent="0.3">
      <c r="A103" s="23" t="s">
        <v>38</v>
      </c>
      <c r="B103" s="22">
        <v>1.0174774407349759E-2</v>
      </c>
      <c r="C103" s="22">
        <v>0.22962444935201992</v>
      </c>
      <c r="D103" s="22">
        <v>0.70712509936912815</v>
      </c>
      <c r="E103" s="22">
        <v>1.0574901845941724E-2</v>
      </c>
      <c r="F103" s="22">
        <v>0</v>
      </c>
      <c r="G103" s="22">
        <v>3.1985053244180522E-3</v>
      </c>
      <c r="H103" s="22">
        <v>0</v>
      </c>
      <c r="I103" s="22">
        <v>2.6147304978017973E-4</v>
      </c>
      <c r="J103" s="22">
        <v>4.8603287071321075</v>
      </c>
      <c r="K103" s="22">
        <v>1.0760553570583886</v>
      </c>
      <c r="L103" s="22">
        <v>0</v>
      </c>
      <c r="M103" s="22">
        <v>0</v>
      </c>
      <c r="N103" s="22">
        <v>1.0257951767641848E-3</v>
      </c>
      <c r="O103" s="22">
        <v>0.1537909304872328</v>
      </c>
      <c r="P103" s="22">
        <v>4.9634842620069473E-8</v>
      </c>
      <c r="Q103" s="22">
        <v>7.5311954498800417E-5</v>
      </c>
      <c r="R103" s="22">
        <v>0.15283694249154017</v>
      </c>
      <c r="S103" s="22">
        <v>1.9610104288129213</v>
      </c>
      <c r="T103" s="22">
        <v>0.69344583881611765</v>
      </c>
      <c r="U103" s="22">
        <v>0.21116093954387669</v>
      </c>
      <c r="V103" s="22">
        <v>7.5245753740344004</v>
      </c>
      <c r="W103" s="22">
        <v>2.0819187194135669E-2</v>
      </c>
      <c r="X103" s="22">
        <v>2.4300606281915341E-2</v>
      </c>
      <c r="Y103" s="22">
        <v>1.2595461932012712E-3</v>
      </c>
      <c r="Z103" s="22">
        <v>0.30721314180844306</v>
      </c>
      <c r="AA103" s="22">
        <v>0</v>
      </c>
      <c r="AB103" s="22">
        <v>4.7406534877774369E-4</v>
      </c>
      <c r="AC103" s="22">
        <v>1.8300611547118391E-3</v>
      </c>
      <c r="AD103" s="22">
        <v>0.76752453504487217</v>
      </c>
      <c r="AE103" s="22">
        <v>5.9876133492444639E-2</v>
      </c>
      <c r="AF103" s="22">
        <v>0</v>
      </c>
      <c r="AG103" s="22">
        <v>0.31319227847464604</v>
      </c>
      <c r="AH103" s="22">
        <v>8.924991879173907E-10</v>
      </c>
      <c r="AI103" s="22">
        <v>0.43386272632986495</v>
      </c>
      <c r="AJ103" s="22">
        <v>5.1816519118491079E-4</v>
      </c>
      <c r="AK103" s="22">
        <v>1.3248102329995754E-6</v>
      </c>
      <c r="AL103" s="22">
        <v>3.8958635890708908E-2</v>
      </c>
      <c r="AM103" s="22">
        <v>1.716244117505662</v>
      </c>
      <c r="AN103" s="22">
        <v>4.0102006803147102E-3</v>
      </c>
      <c r="AO103" s="22">
        <v>0</v>
      </c>
      <c r="AP103" s="22">
        <v>6.7503560100465806E-2</v>
      </c>
      <c r="AQ103" s="22">
        <v>0.49308502575176361</v>
      </c>
      <c r="AR103" s="22">
        <v>6.3073649503442245E-3</v>
      </c>
      <c r="AS103" s="22">
        <v>0.857537210335792</v>
      </c>
      <c r="AT103" s="22">
        <v>1.038931411169831E-11</v>
      </c>
      <c r="AU103" s="22">
        <v>1.2319601817923679E-3</v>
      </c>
      <c r="AV103" s="22">
        <v>1.649160713405746</v>
      </c>
      <c r="AW103" s="22">
        <v>0.17314270371346299</v>
      </c>
      <c r="AX103" s="22">
        <v>0.21180599013465143</v>
      </c>
      <c r="AY103" s="22">
        <v>1.7184632837134901E-2</v>
      </c>
      <c r="AZ103" s="22">
        <v>8.5957535011221831E-2</v>
      </c>
      <c r="BA103" s="22">
        <v>2.0040722115867928</v>
      </c>
      <c r="BB103" s="22">
        <v>0.64299726112543132</v>
      </c>
      <c r="BC103" s="22">
        <v>12.517335046195393</v>
      </c>
      <c r="BD103" s="22">
        <v>40.012670820125315</v>
      </c>
    </row>
    <row r="104" spans="1:56" x14ac:dyDescent="0.3">
      <c r="A104" s="23" t="s">
        <v>197</v>
      </c>
      <c r="B104" s="22">
        <v>162.96645343099772</v>
      </c>
      <c r="C104" s="22">
        <v>6.1410984618700494E-3</v>
      </c>
      <c r="D104" s="22">
        <v>2.4912880023686075</v>
      </c>
      <c r="E104" s="22">
        <v>3.1271122279543984E-3</v>
      </c>
      <c r="F104" s="22">
        <v>0</v>
      </c>
      <c r="G104" s="22">
        <v>5.4363094187680669</v>
      </c>
      <c r="H104" s="22">
        <v>0</v>
      </c>
      <c r="I104" s="22">
        <v>3.0050816321418257</v>
      </c>
      <c r="J104" s="22">
        <v>31.661891045571654</v>
      </c>
      <c r="K104" s="22">
        <v>1.5142039527371849</v>
      </c>
      <c r="L104" s="22">
        <v>0</v>
      </c>
      <c r="M104" s="22">
        <v>0.63455992135580552</v>
      </c>
      <c r="N104" s="22">
        <v>3.6268246383405179E-3</v>
      </c>
      <c r="O104" s="22">
        <v>9.9521409337671278E-3</v>
      </c>
      <c r="P104" s="22">
        <v>2.5197591671349318</v>
      </c>
      <c r="Q104" s="22">
        <v>4.7179952190215127E-3</v>
      </c>
      <c r="R104" s="22">
        <v>4.071505156660743E-2</v>
      </c>
      <c r="S104" s="22">
        <v>49.17756338844228</v>
      </c>
      <c r="T104" s="22">
        <v>29.313992183779625</v>
      </c>
      <c r="U104" s="22">
        <v>1.6599019271599409E-2</v>
      </c>
      <c r="V104" s="22">
        <v>111.05293516901135</v>
      </c>
      <c r="W104" s="22">
        <v>0.35233026741553158</v>
      </c>
      <c r="X104" s="22">
        <v>6.9534460777933031E-4</v>
      </c>
      <c r="Y104" s="22">
        <v>1.6986755079843763E-2</v>
      </c>
      <c r="Z104" s="22">
        <v>347.5638611323451</v>
      </c>
      <c r="AA104" s="22">
        <v>0</v>
      </c>
      <c r="AB104" s="22">
        <v>9.7037423259996643E-3</v>
      </c>
      <c r="AC104" s="22">
        <v>2.7978958561663637E-2</v>
      </c>
      <c r="AD104" s="22">
        <v>0</v>
      </c>
      <c r="AE104" s="22">
        <v>47.22207317813168</v>
      </c>
      <c r="AF104" s="22">
        <v>0.42791992835803744</v>
      </c>
      <c r="AG104" s="22">
        <v>22.183722781141924</v>
      </c>
      <c r="AH104" s="22">
        <v>5.6673448532981697E-4</v>
      </c>
      <c r="AI104" s="22">
        <v>22.998017189541383</v>
      </c>
      <c r="AJ104" s="22">
        <v>1.2472419182052741</v>
      </c>
      <c r="AK104" s="22">
        <v>3.336376304859568E-3</v>
      </c>
      <c r="AL104" s="22">
        <v>0.89200291103484242</v>
      </c>
      <c r="AM104" s="22">
        <v>10.969151063437875</v>
      </c>
      <c r="AN104" s="22">
        <v>2.0851967788261185</v>
      </c>
      <c r="AO104" s="22">
        <v>1.9391120630725952E-2</v>
      </c>
      <c r="AP104" s="22">
        <v>0</v>
      </c>
      <c r="AQ104" s="22">
        <v>2.8501691407489913E-4</v>
      </c>
      <c r="AR104" s="22">
        <v>0.19225065491970708</v>
      </c>
      <c r="AS104" s="22">
        <v>1.6296518463945089</v>
      </c>
      <c r="AT104" s="22">
        <v>6.5971853708489144E-6</v>
      </c>
      <c r="AU104" s="22">
        <v>1.4720867581883401</v>
      </c>
      <c r="AV104" s="22">
        <v>1.1724863942316994E-2</v>
      </c>
      <c r="AW104" s="22">
        <v>1.7486279991744478E-3</v>
      </c>
      <c r="AX104" s="22">
        <v>335.38012391953754</v>
      </c>
      <c r="AY104" s="22">
        <v>93.897200107572417</v>
      </c>
      <c r="AZ104" s="22">
        <v>0.1674764773726713</v>
      </c>
      <c r="BA104" s="22">
        <v>2665.9431273930068</v>
      </c>
      <c r="BB104" s="22">
        <v>1476.1353009474365</v>
      </c>
      <c r="BC104" s="22">
        <v>436.61407068954668</v>
      </c>
      <c r="BD104" s="22">
        <v>5867.3241466350783</v>
      </c>
    </row>
    <row r="105" spans="1:56" x14ac:dyDescent="0.3">
      <c r="A105" s="23" t="s">
        <v>40</v>
      </c>
      <c r="B105" s="22">
        <v>7.8349896652771324E-5</v>
      </c>
      <c r="C105" s="22">
        <v>1.1401612945682944E-2</v>
      </c>
      <c r="D105" s="22">
        <v>7.1439703445572264E-5</v>
      </c>
      <c r="E105" s="22">
        <v>3.83179286296762E-6</v>
      </c>
      <c r="F105" s="22">
        <v>0</v>
      </c>
      <c r="G105" s="22">
        <v>0.1667594113430127</v>
      </c>
      <c r="H105" s="22">
        <v>0</v>
      </c>
      <c r="I105" s="22">
        <v>6.9754201148169345E-6</v>
      </c>
      <c r="J105" s="22">
        <v>6.9141189120829977E-2</v>
      </c>
      <c r="K105" s="22">
        <v>8.2184947678026234E-3</v>
      </c>
      <c r="L105" s="22">
        <v>0</v>
      </c>
      <c r="M105" s="22">
        <v>0</v>
      </c>
      <c r="N105" s="22">
        <v>7.3314786510054516E-3</v>
      </c>
      <c r="O105" s="22">
        <v>9.4737187402065306E-6</v>
      </c>
      <c r="P105" s="22">
        <v>0</v>
      </c>
      <c r="Q105" s="22">
        <v>5.7510679366218482E-7</v>
      </c>
      <c r="R105" s="22">
        <v>0.63458769184801678</v>
      </c>
      <c r="S105" s="22">
        <v>8.4932188601903297E-2</v>
      </c>
      <c r="T105" s="22">
        <v>1.7914680246521985E-4</v>
      </c>
      <c r="U105" s="22">
        <v>2.1600143414920512E-3</v>
      </c>
      <c r="V105" s="22">
        <v>5.761084199550523E-2</v>
      </c>
      <c r="W105" s="22">
        <v>1.589970486012069E-4</v>
      </c>
      <c r="X105" s="22">
        <v>7.052946096455829E-4</v>
      </c>
      <c r="Y105" s="22">
        <v>0.16439108121169146</v>
      </c>
      <c r="Z105" s="22">
        <v>1.2324700990976899E-2</v>
      </c>
      <c r="AA105" s="22">
        <v>0</v>
      </c>
      <c r="AB105" s="22">
        <v>3.6203590132029241E-6</v>
      </c>
      <c r="AC105" s="22">
        <v>1.4380430295992385E-5</v>
      </c>
      <c r="AD105" s="22">
        <v>0</v>
      </c>
      <c r="AE105" s="22">
        <v>4.6091135796851951E-4</v>
      </c>
      <c r="AF105" s="22">
        <v>0</v>
      </c>
      <c r="AG105" s="22">
        <v>2.2036419288059085E-2</v>
      </c>
      <c r="AH105" s="22">
        <v>0</v>
      </c>
      <c r="AI105" s="22">
        <v>1.1391794278558149E-2</v>
      </c>
      <c r="AJ105" s="22">
        <v>4.0616681991368373E-6</v>
      </c>
      <c r="AK105" s="22">
        <v>4.1688590280023171E-3</v>
      </c>
      <c r="AL105" s="22">
        <v>2.9766419092109697E-4</v>
      </c>
      <c r="AM105" s="22">
        <v>1.6346674551449242E-2</v>
      </c>
      <c r="AN105" s="22">
        <v>3.6573645550205874E-3</v>
      </c>
      <c r="AO105" s="22">
        <v>1.3718221148825715E-3</v>
      </c>
      <c r="AP105" s="22">
        <v>5.1556278683294831E-4</v>
      </c>
      <c r="AQ105" s="22">
        <v>0</v>
      </c>
      <c r="AR105" s="22">
        <v>4.8167548182196998E-5</v>
      </c>
      <c r="AS105" s="22">
        <v>6.5495135239734955E-3</v>
      </c>
      <c r="AT105" s="22">
        <v>5.8640994237908262E-4</v>
      </c>
      <c r="AU105" s="22">
        <v>0</v>
      </c>
      <c r="AV105" s="22">
        <v>6.3629417532250192E-6</v>
      </c>
      <c r="AW105" s="22">
        <v>6.0953487001657695E-3</v>
      </c>
      <c r="AX105" s="22">
        <v>1.6236405985063996E-3</v>
      </c>
      <c r="AY105" s="22">
        <v>27.339865864695906</v>
      </c>
      <c r="AZ105" s="22">
        <v>9.2439191437771438E-4</v>
      </c>
      <c r="BA105" s="22">
        <v>5.7728773632402204E-2</v>
      </c>
      <c r="BB105" s="22">
        <v>4.9106121903757655E-3</v>
      </c>
      <c r="BC105" s="22">
        <v>5.8233637638573521</v>
      </c>
      <c r="BD105" s="22">
        <v>34.522044774071816</v>
      </c>
    </row>
    <row r="106" spans="1:56" x14ac:dyDescent="0.3">
      <c r="A106" s="23" t="s">
        <v>41</v>
      </c>
      <c r="B106" s="22">
        <v>9.9308356054471575E-4</v>
      </c>
      <c r="C106" s="22">
        <v>1.6766277103839266E-3</v>
      </c>
      <c r="D106" s="22">
        <v>3.6297167938258341E-4</v>
      </c>
      <c r="E106" s="22">
        <v>1.0035049346143618E-6</v>
      </c>
      <c r="F106" s="22">
        <v>0</v>
      </c>
      <c r="G106" s="22">
        <v>1.0065487749519399E-2</v>
      </c>
      <c r="H106" s="22">
        <v>0</v>
      </c>
      <c r="I106" s="22">
        <v>8.0471194569831447E-5</v>
      </c>
      <c r="J106" s="22">
        <v>0.57314270201906214</v>
      </c>
      <c r="K106" s="22">
        <v>1.7080460267719631E-3</v>
      </c>
      <c r="L106" s="22">
        <v>0</v>
      </c>
      <c r="M106" s="22">
        <v>0</v>
      </c>
      <c r="N106" s="22">
        <v>4.7274417904608753E-3</v>
      </c>
      <c r="O106" s="22">
        <v>3.337258082127348E-6</v>
      </c>
      <c r="P106" s="22">
        <v>6.5919822333754124E-3</v>
      </c>
      <c r="Q106" s="22">
        <v>1.1887237317843064E-7</v>
      </c>
      <c r="R106" s="22">
        <v>9.586366060220314E-4</v>
      </c>
      <c r="S106" s="22">
        <v>2.6582394078793824E-2</v>
      </c>
      <c r="T106" s="22">
        <v>3.1159634960615409E-7</v>
      </c>
      <c r="U106" s="22">
        <v>2.6059216314778492E-4</v>
      </c>
      <c r="V106" s="22">
        <v>292.01400587732644</v>
      </c>
      <c r="W106" s="22">
        <v>3.5450809699716876E-5</v>
      </c>
      <c r="X106" s="22">
        <v>3.8632832831795737E-4</v>
      </c>
      <c r="Y106" s="22">
        <v>2.7217634394835831E-3</v>
      </c>
      <c r="Z106" s="22">
        <v>5.5813412559425069E-3</v>
      </c>
      <c r="AA106" s="22">
        <v>0</v>
      </c>
      <c r="AB106" s="22">
        <v>7.4831435204736044E-7</v>
      </c>
      <c r="AC106" s="22">
        <v>0.13871347250419747</v>
      </c>
      <c r="AD106" s="22">
        <v>0</v>
      </c>
      <c r="AE106" s="22">
        <v>1.015561145716956</v>
      </c>
      <c r="AF106" s="22">
        <v>0</v>
      </c>
      <c r="AG106" s="22">
        <v>4.8079369624718094E-3</v>
      </c>
      <c r="AH106" s="22">
        <v>0</v>
      </c>
      <c r="AI106" s="22">
        <v>2.7995792276608506E-4</v>
      </c>
      <c r="AJ106" s="22">
        <v>6.6896808698552483E-4</v>
      </c>
      <c r="AK106" s="22">
        <v>5.9369423911820143E-7</v>
      </c>
      <c r="AL106" s="22">
        <v>1.2959972063692733</v>
      </c>
      <c r="AM106" s="22">
        <v>2.7091807122323207E-3</v>
      </c>
      <c r="AN106" s="22">
        <v>0.27939229199015198</v>
      </c>
      <c r="AO106" s="22">
        <v>0</v>
      </c>
      <c r="AP106" s="22">
        <v>6.7126440572958176E-2</v>
      </c>
      <c r="AQ106" s="22">
        <v>3.1732628500022226E-7</v>
      </c>
      <c r="AR106" s="22">
        <v>0</v>
      </c>
      <c r="AS106" s="22">
        <v>1.3608154729815524E-3</v>
      </c>
      <c r="AT106" s="22">
        <v>0</v>
      </c>
      <c r="AU106" s="22">
        <v>0</v>
      </c>
      <c r="AV106" s="22">
        <v>6.434167451613087E-4</v>
      </c>
      <c r="AW106" s="22">
        <v>3.0200975147483202E-4</v>
      </c>
      <c r="AX106" s="22">
        <v>4.1947877219597531</v>
      </c>
      <c r="AY106" s="22">
        <v>3.5378700466829954E-3</v>
      </c>
      <c r="AZ106" s="22">
        <v>8.0824767690839484E-5</v>
      </c>
      <c r="BA106" s="22">
        <v>0.68101687051043314</v>
      </c>
      <c r="BB106" s="22">
        <v>9.6633416536791028E-3</v>
      </c>
      <c r="BC106" s="22">
        <v>15.784840151238512</v>
      </c>
      <c r="BD106" s="22">
        <v>316.13137725152296</v>
      </c>
    </row>
    <row r="107" spans="1:56" x14ac:dyDescent="0.3">
      <c r="A107" s="23" t="s">
        <v>42</v>
      </c>
      <c r="B107" s="22">
        <v>149.23826485207451</v>
      </c>
      <c r="C107" s="22">
        <v>1.9135747501599264E-2</v>
      </c>
      <c r="D107" s="22">
        <v>2.1700041353382035E-2</v>
      </c>
      <c r="E107" s="22">
        <v>2.5257163800877385E-3</v>
      </c>
      <c r="F107" s="22">
        <v>1.8463782290306374E-2</v>
      </c>
      <c r="G107" s="22">
        <v>1.590324739665255E-2</v>
      </c>
      <c r="H107" s="22">
        <v>0.72562047723680323</v>
      </c>
      <c r="I107" s="22">
        <v>0.23269110022165282</v>
      </c>
      <c r="J107" s="22">
        <v>29.409233517635773</v>
      </c>
      <c r="K107" s="22">
        <v>5.0446196581465292</v>
      </c>
      <c r="L107" s="22">
        <v>0</v>
      </c>
      <c r="M107" s="22">
        <v>0</v>
      </c>
      <c r="N107" s="22">
        <v>4.9549817754360216E-3</v>
      </c>
      <c r="O107" s="22">
        <v>1.4802219365217726E-2</v>
      </c>
      <c r="P107" s="22">
        <v>2.1505758617143948E-3</v>
      </c>
      <c r="Q107" s="22">
        <v>6.6750881643503832E-4</v>
      </c>
      <c r="R107" s="22">
        <v>3.3420296965579847E-2</v>
      </c>
      <c r="S107" s="22">
        <v>0.51935148504802353</v>
      </c>
      <c r="T107" s="22">
        <v>9.248831575639192E-4</v>
      </c>
      <c r="U107" s="22">
        <v>2.6372021599443056E-3</v>
      </c>
      <c r="V107" s="22">
        <v>8514.4776112573727</v>
      </c>
      <c r="W107" s="22">
        <v>43.855175047569041</v>
      </c>
      <c r="X107" s="22">
        <v>4.7445649762468897E-5</v>
      </c>
      <c r="Y107" s="22">
        <v>1.4820692410331298E-3</v>
      </c>
      <c r="Z107" s="22">
        <v>44.039392193272612</v>
      </c>
      <c r="AA107" s="22">
        <v>0</v>
      </c>
      <c r="AB107" s="22">
        <v>2.8376096873678419E-3</v>
      </c>
      <c r="AC107" s="22">
        <v>1.2441880474197104E-2</v>
      </c>
      <c r="AD107" s="22">
        <v>0</v>
      </c>
      <c r="AE107" s="22">
        <v>35.714076043287456</v>
      </c>
      <c r="AF107" s="22">
        <v>0</v>
      </c>
      <c r="AG107" s="22">
        <v>3.8546561055973831</v>
      </c>
      <c r="AH107" s="22">
        <v>5.4923894906387307</v>
      </c>
      <c r="AI107" s="22">
        <v>19.802204735463505</v>
      </c>
      <c r="AJ107" s="22">
        <v>0.48568284411314172</v>
      </c>
      <c r="AK107" s="22">
        <v>4.2926825673281427E-4</v>
      </c>
      <c r="AL107" s="22">
        <v>20.313734035318163</v>
      </c>
      <c r="AM107" s="22">
        <v>23.98207950257358</v>
      </c>
      <c r="AN107" s="22">
        <v>1.9098284459296254E-2</v>
      </c>
      <c r="AO107" s="22">
        <v>3.3787655724929142E-5</v>
      </c>
      <c r="AP107" s="22">
        <v>0.42672534829044528</v>
      </c>
      <c r="AQ107" s="22">
        <v>9.4197520195875924E-4</v>
      </c>
      <c r="AR107" s="22">
        <v>44.393091108617135</v>
      </c>
      <c r="AS107" s="22">
        <v>0</v>
      </c>
      <c r="AT107" s="22">
        <v>4.5014765775348484E-7</v>
      </c>
      <c r="AU107" s="22">
        <v>5.7501499874399E-7</v>
      </c>
      <c r="AV107" s="22">
        <v>4.269792676898209E-3</v>
      </c>
      <c r="AW107" s="22">
        <v>6.5302174051485727E-4</v>
      </c>
      <c r="AX107" s="22">
        <v>215.73904151809637</v>
      </c>
      <c r="AY107" s="22">
        <v>130.73488404621864</v>
      </c>
      <c r="AZ107" s="22">
        <v>0.23627271895288418</v>
      </c>
      <c r="BA107" s="22">
        <v>415.15453460631034</v>
      </c>
      <c r="BB107" s="22">
        <v>793.57345334109925</v>
      </c>
      <c r="BC107" s="22">
        <v>74.237965124684976</v>
      </c>
      <c r="BD107" s="22">
        <v>10571.862272521066</v>
      </c>
    </row>
    <row r="108" spans="1:56" x14ac:dyDescent="0.3">
      <c r="A108" s="23" t="s">
        <v>43</v>
      </c>
      <c r="B108" s="22">
        <v>0.22804182405085086</v>
      </c>
      <c r="C108" s="22">
        <v>0.10864654255125458</v>
      </c>
      <c r="D108" s="22">
        <v>2.7214094282378922E-5</v>
      </c>
      <c r="E108" s="22">
        <v>6.5873331130800628E-4</v>
      </c>
      <c r="F108" s="22">
        <v>0</v>
      </c>
      <c r="G108" s="22">
        <v>2.1406550216200853E-4</v>
      </c>
      <c r="H108" s="22">
        <v>0</v>
      </c>
      <c r="I108" s="22">
        <v>4.0361314790739358E-2</v>
      </c>
      <c r="J108" s="22">
        <v>3.441883410577927E-2</v>
      </c>
      <c r="K108" s="22">
        <v>4.9930842252124659E-3</v>
      </c>
      <c r="L108" s="22">
        <v>3.1969004761759575E-3</v>
      </c>
      <c r="M108" s="22">
        <v>0</v>
      </c>
      <c r="N108" s="22">
        <v>0.42324785020506839</v>
      </c>
      <c r="O108" s="22">
        <v>2.7818109006800318E-5</v>
      </c>
      <c r="P108" s="22">
        <v>4.6365693345741201E-4</v>
      </c>
      <c r="Q108" s="22">
        <v>6.8228038222322088E-5</v>
      </c>
      <c r="R108" s="22">
        <v>1.232791088044685E-3</v>
      </c>
      <c r="S108" s="22">
        <v>2.3787693080644039</v>
      </c>
      <c r="T108" s="22">
        <v>1.0120267925874559E-6</v>
      </c>
      <c r="U108" s="22">
        <v>6.3086631146396375</v>
      </c>
      <c r="V108" s="22">
        <v>0.31536209405374988</v>
      </c>
      <c r="W108" s="22">
        <v>6.3017705411531357E-4</v>
      </c>
      <c r="X108" s="22">
        <v>1.0229122750975159E-5</v>
      </c>
      <c r="Y108" s="22">
        <v>2.2293290620719294E-5</v>
      </c>
      <c r="Z108" s="22">
        <v>0.30716102098777476</v>
      </c>
      <c r="AA108" s="22">
        <v>0</v>
      </c>
      <c r="AB108" s="22">
        <v>1.3533630449940031E-4</v>
      </c>
      <c r="AC108" s="22">
        <v>0.33402715833014424</v>
      </c>
      <c r="AD108" s="22">
        <v>0</v>
      </c>
      <c r="AE108" s="22">
        <v>9.8125515824677907E-4</v>
      </c>
      <c r="AF108" s="22">
        <v>0</v>
      </c>
      <c r="AG108" s="22">
        <v>0.75876164503983479</v>
      </c>
      <c r="AH108" s="22">
        <v>8.3371562140439976E-6</v>
      </c>
      <c r="AI108" s="22">
        <v>1.2819442049482953E-4</v>
      </c>
      <c r="AJ108" s="22">
        <v>3.2485442990200754E-5</v>
      </c>
      <c r="AK108" s="22">
        <v>2.0671399476915342E-5</v>
      </c>
      <c r="AL108" s="22">
        <v>7.230214549825948E-4</v>
      </c>
      <c r="AM108" s="22">
        <v>8.1855803020750659E-3</v>
      </c>
      <c r="AN108" s="22">
        <v>5.5166123383361576E-2</v>
      </c>
      <c r="AO108" s="22">
        <v>7.2845051044360299E-6</v>
      </c>
      <c r="AP108" s="22">
        <v>7.1552456999644689E-4</v>
      </c>
      <c r="AQ108" s="22">
        <v>8.4733906416058727E-2</v>
      </c>
      <c r="AR108" s="22">
        <v>2.7295312243326131E-3</v>
      </c>
      <c r="AS108" s="22">
        <v>0.27404282557369075</v>
      </c>
      <c r="AT108" s="22">
        <v>0</v>
      </c>
      <c r="AU108" s="22">
        <v>8.0717195206996494E-4</v>
      </c>
      <c r="AV108" s="22">
        <v>8.1570382777919007E-3</v>
      </c>
      <c r="AW108" s="22">
        <v>6.7232903620191526E-5</v>
      </c>
      <c r="AX108" s="22">
        <v>3.7639783764658262E-3</v>
      </c>
      <c r="AY108" s="22">
        <v>9.7062158548991454E-5</v>
      </c>
      <c r="AZ108" s="22">
        <v>6.0366300217522771E-4</v>
      </c>
      <c r="BA108" s="22">
        <v>6.6593910928459659</v>
      </c>
      <c r="BB108" s="22">
        <v>2.5629258834097162E-3</v>
      </c>
      <c r="BC108" s="22">
        <v>3.04899765834111</v>
      </c>
      <c r="BD108" s="22">
        <v>21.401064811144071</v>
      </c>
    </row>
    <row r="109" spans="1:56" x14ac:dyDescent="0.3">
      <c r="A109" s="23" t="s">
        <v>44</v>
      </c>
      <c r="B109" s="22">
        <v>3.433660664993348E-3</v>
      </c>
      <c r="C109" s="22">
        <v>0.89864805554132943</v>
      </c>
      <c r="D109" s="22">
        <v>1.2660905822170505</v>
      </c>
      <c r="E109" s="22">
        <v>3.719860998083198E-4</v>
      </c>
      <c r="F109" s="22">
        <v>0</v>
      </c>
      <c r="G109" s="22">
        <v>0.68835141126700272</v>
      </c>
      <c r="H109" s="22">
        <v>0</v>
      </c>
      <c r="I109" s="22">
        <v>1.2657584773008502E-4</v>
      </c>
      <c r="J109" s="22">
        <v>0.25178885740172929</v>
      </c>
      <c r="K109" s="22">
        <v>5.8014823222655693E-2</v>
      </c>
      <c r="L109" s="22">
        <v>428.91138717060772</v>
      </c>
      <c r="M109" s="22">
        <v>0.56877623089667917</v>
      </c>
      <c r="N109" s="22">
        <v>4.6728901712229549E-3</v>
      </c>
      <c r="O109" s="22">
        <v>0.36605918999085185</v>
      </c>
      <c r="P109" s="22">
        <v>15.046848839820582</v>
      </c>
      <c r="Q109" s="22">
        <v>6.3786063389121911E-4</v>
      </c>
      <c r="R109" s="22">
        <v>1.507391066094856</v>
      </c>
      <c r="S109" s="22">
        <v>0.40933189011517795</v>
      </c>
      <c r="T109" s="22">
        <v>8.6842163935460661</v>
      </c>
      <c r="U109" s="22">
        <v>0.63861878200449673</v>
      </c>
      <c r="V109" s="22">
        <v>0.40885515576095582</v>
      </c>
      <c r="W109" s="22">
        <v>1.1361053014008577E-3</v>
      </c>
      <c r="X109" s="22">
        <v>1.6250628983152094E-2</v>
      </c>
      <c r="Y109" s="22">
        <v>4.1551707914415568</v>
      </c>
      <c r="Z109" s="22">
        <v>2.7826986736662722E-2</v>
      </c>
      <c r="AA109" s="22">
        <v>0</v>
      </c>
      <c r="AB109" s="22">
        <v>2.5552288010653953E-5</v>
      </c>
      <c r="AC109" s="22">
        <v>0.28052008077592822</v>
      </c>
      <c r="AD109" s="22">
        <v>3.9774076659600519</v>
      </c>
      <c r="AE109" s="22">
        <v>3.3091704368010811E-3</v>
      </c>
      <c r="AF109" s="22">
        <v>0.24783849956155654</v>
      </c>
      <c r="AG109" s="22">
        <v>2.8626525356103657E-2</v>
      </c>
      <c r="AH109" s="22">
        <v>0</v>
      </c>
      <c r="AI109" s="22">
        <v>0.62882850126820178</v>
      </c>
      <c r="AJ109" s="22">
        <v>3.6150684548955586E-3</v>
      </c>
      <c r="AK109" s="22">
        <v>7.2837153370127611E-4</v>
      </c>
      <c r="AL109" s="22">
        <v>2.2769288212206897E-3</v>
      </c>
      <c r="AM109" s="22">
        <v>9.2508937777913428E-2</v>
      </c>
      <c r="AN109" s="22">
        <v>2.5552148115822644</v>
      </c>
      <c r="AO109" s="22">
        <v>0</v>
      </c>
      <c r="AP109" s="22">
        <v>3.6393333235750927E-3</v>
      </c>
      <c r="AQ109" s="22">
        <v>1.1629071593608009</v>
      </c>
      <c r="AR109" s="22">
        <v>0.34097476712447766</v>
      </c>
      <c r="AS109" s="22">
        <v>8.2773996383066553E-2</v>
      </c>
      <c r="AT109" s="22">
        <v>4.074109253693961E-3</v>
      </c>
      <c r="AU109" s="22">
        <v>0</v>
      </c>
      <c r="AV109" s="22">
        <v>0.13904511451552759</v>
      </c>
      <c r="AW109" s="22">
        <v>0.1217685537771276</v>
      </c>
      <c r="AX109" s="22">
        <v>0.12925629155876511</v>
      </c>
      <c r="AY109" s="22">
        <v>1.9781671628338986E-3</v>
      </c>
      <c r="AZ109" s="22">
        <v>0.42936443450777068</v>
      </c>
      <c r="BA109" s="22">
        <v>1.0622598994768118</v>
      </c>
      <c r="BB109" s="22">
        <v>5.834888300933954E-2</v>
      </c>
      <c r="BC109" s="22">
        <v>26.195744245097558</v>
      </c>
      <c r="BD109" s="22">
        <v>501.46704100273558</v>
      </c>
    </row>
    <row r="110" spans="1:56" x14ac:dyDescent="0.3">
      <c r="A110" s="23" t="s">
        <v>45</v>
      </c>
      <c r="B110" s="22">
        <v>0.80177519156149635</v>
      </c>
      <c r="C110" s="22">
        <v>4.7332680298075805E-4</v>
      </c>
      <c r="D110" s="22">
        <v>3.3416899112008913E-3</v>
      </c>
      <c r="E110" s="22">
        <v>1.734075566952209E-2</v>
      </c>
      <c r="F110" s="22">
        <v>0</v>
      </c>
      <c r="G110" s="22">
        <v>0.10952665317171892</v>
      </c>
      <c r="H110" s="22">
        <v>0</v>
      </c>
      <c r="I110" s="22">
        <v>6.3929571045178791E-4</v>
      </c>
      <c r="J110" s="22">
        <v>4.7301631693998862E-2</v>
      </c>
      <c r="K110" s="22">
        <v>1.1416778352155888E-2</v>
      </c>
      <c r="L110" s="22">
        <v>0</v>
      </c>
      <c r="M110" s="22">
        <v>6.1967104018717948E-3</v>
      </c>
      <c r="N110" s="22">
        <v>0.37379167166000032</v>
      </c>
      <c r="O110" s="22">
        <v>1.0627742193224942E-2</v>
      </c>
      <c r="P110" s="22">
        <v>6.2539901701287533E-7</v>
      </c>
      <c r="Q110" s="22">
        <v>1.6093879498352852E-3</v>
      </c>
      <c r="R110" s="22">
        <v>0.15040315576400279</v>
      </c>
      <c r="S110" s="22">
        <v>0.66428065830189997</v>
      </c>
      <c r="T110" s="22">
        <v>4.5737317518193883E-2</v>
      </c>
      <c r="U110" s="22">
        <v>3.5595798267239144E-4</v>
      </c>
      <c r="V110" s="22">
        <v>87.860689257144713</v>
      </c>
      <c r="W110" s="22">
        <v>4.5585414063418854</v>
      </c>
      <c r="X110" s="22">
        <v>5.3099080249994414E-2</v>
      </c>
      <c r="Y110" s="22">
        <v>8.9693865760490446E-2</v>
      </c>
      <c r="Z110" s="22">
        <v>1.9284156107713203E-2</v>
      </c>
      <c r="AA110" s="22">
        <v>0</v>
      </c>
      <c r="AB110" s="22">
        <v>0.1257952450149418</v>
      </c>
      <c r="AC110" s="22">
        <v>6.6337960093264546E-5</v>
      </c>
      <c r="AD110" s="22">
        <v>1.9691676174073266E-4</v>
      </c>
      <c r="AE110" s="22">
        <v>2.5321280437849262E-2</v>
      </c>
      <c r="AF110" s="22">
        <v>1.4549448265560826E-2</v>
      </c>
      <c r="AG110" s="22">
        <v>7.2962625407310835</v>
      </c>
      <c r="AH110" s="22">
        <v>1.1245489767759123E-8</v>
      </c>
      <c r="AI110" s="22">
        <v>2.8291875540920417E-2</v>
      </c>
      <c r="AJ110" s="22">
        <v>4.8937758067784424E-5</v>
      </c>
      <c r="AK110" s="22">
        <v>8.2540109223455366E-2</v>
      </c>
      <c r="AL110" s="22">
        <v>3.0329876613396619E-3</v>
      </c>
      <c r="AM110" s="22">
        <v>1.8100048393062246E-2</v>
      </c>
      <c r="AN110" s="22">
        <v>0.45179179163485855</v>
      </c>
      <c r="AO110" s="22">
        <v>6.4795774700512787</v>
      </c>
      <c r="AP110" s="22">
        <v>1.564787228570518E-3</v>
      </c>
      <c r="AQ110" s="22">
        <v>1.1039004139637298E-2</v>
      </c>
      <c r="AR110" s="22">
        <v>1.0761970319414693E-3</v>
      </c>
      <c r="AS110" s="22">
        <v>0.36653386966773654</v>
      </c>
      <c r="AT110" s="22">
        <v>3.0439651331432074E-3</v>
      </c>
      <c r="AU110" s="22">
        <v>8.3841750412767281E-4</v>
      </c>
      <c r="AV110" s="22">
        <v>0</v>
      </c>
      <c r="AW110" s="22">
        <v>8.6221015056198982E-4</v>
      </c>
      <c r="AX110" s="22">
        <v>2.3467148292363616E-2</v>
      </c>
      <c r="AY110" s="22">
        <v>62.210479267838814</v>
      </c>
      <c r="AZ110" s="22">
        <v>1.3818952733604666</v>
      </c>
      <c r="BA110" s="22">
        <v>4.9586909752915549</v>
      </c>
      <c r="BB110" s="22">
        <v>0.52231938175721726</v>
      </c>
      <c r="BC110" s="22">
        <v>112.43040541138743</v>
      </c>
      <c r="BD110" s="22">
        <v>291.26391722511232</v>
      </c>
    </row>
    <row r="111" spans="1:56" x14ac:dyDescent="0.3">
      <c r="A111" s="23" t="s">
        <v>46</v>
      </c>
      <c r="B111" s="22">
        <v>9.1094416151140181E-2</v>
      </c>
      <c r="C111" s="22">
        <v>6.5174269631432399E-2</v>
      </c>
      <c r="D111" s="22">
        <v>3.7107339751360764E-3</v>
      </c>
      <c r="E111" s="22">
        <v>1.3373840902345549E-2</v>
      </c>
      <c r="F111" s="22">
        <v>0</v>
      </c>
      <c r="G111" s="22">
        <v>5.3374536588899915E-2</v>
      </c>
      <c r="H111" s="22">
        <v>0</v>
      </c>
      <c r="I111" s="22">
        <v>1.5117385188028461E-3</v>
      </c>
      <c r="J111" s="22">
        <v>6.0329930756612393</v>
      </c>
      <c r="K111" s="22">
        <v>0.16207218870354315</v>
      </c>
      <c r="L111" s="22">
        <v>2.9469300666026252E-2</v>
      </c>
      <c r="M111" s="22">
        <v>3.2147401171131851E-2</v>
      </c>
      <c r="N111" s="22">
        <v>1.3843901010879432E-2</v>
      </c>
      <c r="O111" s="22">
        <v>0.25319520544871654</v>
      </c>
      <c r="P111" s="22">
        <v>2.5153388944944259</v>
      </c>
      <c r="Q111" s="22">
        <v>0.77092317363966545</v>
      </c>
      <c r="R111" s="22">
        <v>0.39818275620935767</v>
      </c>
      <c r="S111" s="22">
        <v>0.36908526668191288</v>
      </c>
      <c r="T111" s="22">
        <v>0.10967659841163319</v>
      </c>
      <c r="U111" s="22">
        <v>1.5240703471460216E-2</v>
      </c>
      <c r="V111" s="22">
        <v>17.750508013108629</v>
      </c>
      <c r="W111" s="22">
        <v>3.1566624157075818E-3</v>
      </c>
      <c r="X111" s="22">
        <v>1.1020586461891958E-2</v>
      </c>
      <c r="Y111" s="22">
        <v>4.9838405019762402E-2</v>
      </c>
      <c r="Z111" s="22">
        <v>9.6090862776526217E-2</v>
      </c>
      <c r="AA111" s="22">
        <v>0</v>
      </c>
      <c r="AB111" s="22">
        <v>0.45537732928270103</v>
      </c>
      <c r="AC111" s="22">
        <v>3.8680683068145481</v>
      </c>
      <c r="AD111" s="22">
        <v>1.476875713055495E-3</v>
      </c>
      <c r="AE111" s="22">
        <v>3.4242996351783808E-2</v>
      </c>
      <c r="AF111" s="22">
        <v>0</v>
      </c>
      <c r="AG111" s="22">
        <v>5.5432990511973097</v>
      </c>
      <c r="AH111" s="22">
        <v>2.9193648436777854E-7</v>
      </c>
      <c r="AI111" s="22">
        <v>0.11121572512439164</v>
      </c>
      <c r="AJ111" s="22">
        <v>6.9892009967544315E-4</v>
      </c>
      <c r="AK111" s="22">
        <v>1.4661436097979292</v>
      </c>
      <c r="AL111" s="22">
        <v>6.685268300041837E-2</v>
      </c>
      <c r="AM111" s="22">
        <v>0.27799894602292513</v>
      </c>
      <c r="AN111" s="22">
        <v>2.5205336970537733</v>
      </c>
      <c r="AO111" s="22">
        <v>7.7839586889236201E-3</v>
      </c>
      <c r="AP111" s="22">
        <v>0.18900708213974221</v>
      </c>
      <c r="AQ111" s="22">
        <v>3.9055751831696917</v>
      </c>
      <c r="AR111" s="22">
        <v>6.5278391551915296E-2</v>
      </c>
      <c r="AS111" s="22">
        <v>0.26699088512799601</v>
      </c>
      <c r="AT111" s="22">
        <v>1.0667982711994504E-3</v>
      </c>
      <c r="AU111" s="22">
        <v>1.2564857356074032E-2</v>
      </c>
      <c r="AV111" s="22">
        <v>0.14102751129260183</v>
      </c>
      <c r="AW111" s="22">
        <v>0</v>
      </c>
      <c r="AX111" s="22">
        <v>8.0394210846012584</v>
      </c>
      <c r="AY111" s="22">
        <v>0.14377837282887332</v>
      </c>
      <c r="AZ111" s="22">
        <v>0.19415066474165124</v>
      </c>
      <c r="BA111" s="22">
        <v>1.0404144836361824</v>
      </c>
      <c r="BB111" s="22">
        <v>9.6827360874202156E-2</v>
      </c>
      <c r="BC111" s="22">
        <v>10.337966010244875</v>
      </c>
      <c r="BD111" s="22">
        <v>67.62878360804045</v>
      </c>
    </row>
    <row r="112" spans="1:56" x14ac:dyDescent="0.3">
      <c r="A112" s="23" t="s">
        <v>47</v>
      </c>
      <c r="B112" s="22">
        <v>6.079849609491296E-3</v>
      </c>
      <c r="C112" s="22">
        <v>0.17823261416345568</v>
      </c>
      <c r="D112" s="22">
        <v>6.4435642282655253E-4</v>
      </c>
      <c r="E112" s="22">
        <v>7.4133998401400118E-4</v>
      </c>
      <c r="F112" s="22">
        <v>0</v>
      </c>
      <c r="G112" s="22">
        <v>7.6224226826211499E-4</v>
      </c>
      <c r="H112" s="22">
        <v>0</v>
      </c>
      <c r="I112" s="22">
        <v>6.2245205066743893E-2</v>
      </c>
      <c r="J112" s="22">
        <v>28.160547666987679</v>
      </c>
      <c r="K112" s="22">
        <v>0.15223143348461296</v>
      </c>
      <c r="L112" s="22">
        <v>0</v>
      </c>
      <c r="M112" s="22">
        <v>0</v>
      </c>
      <c r="N112" s="22">
        <v>1.9575686989956222E-4</v>
      </c>
      <c r="O112" s="22">
        <v>1.8454969372017836E-4</v>
      </c>
      <c r="P112" s="22">
        <v>7.2046699905381126E-4</v>
      </c>
      <c r="Q112" s="22">
        <v>1.1613283721195888E-4</v>
      </c>
      <c r="R112" s="22">
        <v>1.0231223268563397E-3</v>
      </c>
      <c r="S112" s="22">
        <v>9.4740241963399487</v>
      </c>
      <c r="T112" s="22">
        <v>2.8085875834376344E-5</v>
      </c>
      <c r="U112" s="22">
        <v>8.4903870220669027E-5</v>
      </c>
      <c r="V112" s="22">
        <v>1867.5743109611826</v>
      </c>
      <c r="W112" s="22">
        <v>1.5188142005967862</v>
      </c>
      <c r="X112" s="22">
        <v>1.5894824038094678E-5</v>
      </c>
      <c r="Y112" s="22">
        <v>7.6513270222081639E-2</v>
      </c>
      <c r="Z112" s="22">
        <v>5.1865858489286272E-2</v>
      </c>
      <c r="AA112" s="22">
        <v>0</v>
      </c>
      <c r="AB112" s="22">
        <v>2.7396935474920684E-4</v>
      </c>
      <c r="AC112" s="22">
        <v>3.1860211108295173E-4</v>
      </c>
      <c r="AD112" s="22">
        <v>0</v>
      </c>
      <c r="AE112" s="22">
        <v>28.885794622385433</v>
      </c>
      <c r="AF112" s="22">
        <v>0</v>
      </c>
      <c r="AG112" s="22">
        <v>929.19337390521275</v>
      </c>
      <c r="AH112" s="22">
        <v>5.5161768720453058E-2</v>
      </c>
      <c r="AI112" s="22">
        <v>8.4905644816533569E-3</v>
      </c>
      <c r="AJ112" s="22">
        <v>1.0953314110447727E-4</v>
      </c>
      <c r="AK112" s="22">
        <v>2.8559989752901042E-5</v>
      </c>
      <c r="AL112" s="22">
        <v>3.8663636713219871</v>
      </c>
      <c r="AM112" s="22">
        <v>0.24323989497903736</v>
      </c>
      <c r="AN112" s="22">
        <v>34.760169016947771</v>
      </c>
      <c r="AO112" s="22">
        <v>2.8695986148310253E-2</v>
      </c>
      <c r="AP112" s="22">
        <v>0.77499679118296361</v>
      </c>
      <c r="AQ112" s="22">
        <v>2.863062016637711E-5</v>
      </c>
      <c r="AR112" s="22">
        <v>5.0885091110084209E-3</v>
      </c>
      <c r="AS112" s="22">
        <v>0.67422213955103383</v>
      </c>
      <c r="AT112" s="22">
        <v>1.5080450677718334E-7</v>
      </c>
      <c r="AU112" s="22">
        <v>0.14466964065493829</v>
      </c>
      <c r="AV112" s="22">
        <v>2.4116542877596617E-4</v>
      </c>
      <c r="AW112" s="22">
        <v>5.2766121228944888E-5</v>
      </c>
      <c r="AX112" s="22">
        <v>0</v>
      </c>
      <c r="AY112" s="22">
        <v>25.104547052280818</v>
      </c>
      <c r="AZ112" s="22">
        <v>7.1936710493131443E-3</v>
      </c>
      <c r="BA112" s="22">
        <v>6.3334310998361314</v>
      </c>
      <c r="BB112" s="22">
        <v>6838.0781777675502</v>
      </c>
      <c r="BC112" s="22">
        <v>57.776498496477423</v>
      </c>
      <c r="BD112" s="22">
        <v>9833.2005500835785</v>
      </c>
    </row>
    <row r="113" spans="1:65" x14ac:dyDescent="0.3">
      <c r="A113" s="23" t="s">
        <v>48</v>
      </c>
      <c r="B113" s="22">
        <v>0</v>
      </c>
      <c r="C113" s="22">
        <v>8.279680319850471E-6</v>
      </c>
      <c r="D113" s="22">
        <v>0</v>
      </c>
      <c r="E113" s="22">
        <v>0</v>
      </c>
      <c r="F113" s="22">
        <v>0</v>
      </c>
      <c r="G113" s="22">
        <v>0.74686441599429021</v>
      </c>
      <c r="H113" s="22">
        <v>0</v>
      </c>
      <c r="I113" s="22">
        <v>0</v>
      </c>
      <c r="J113" s="22">
        <v>0.33819680488976706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4.1850020568045872E-3</v>
      </c>
      <c r="S113" s="22">
        <v>1.7898650669042924E-2</v>
      </c>
      <c r="T113" s="22">
        <v>9.12033439796784E-3</v>
      </c>
      <c r="U113" s="22">
        <v>0</v>
      </c>
      <c r="V113" s="22">
        <v>0</v>
      </c>
      <c r="W113" s="22">
        <v>0</v>
      </c>
      <c r="X113" s="22">
        <v>0</v>
      </c>
      <c r="Y113" s="22">
        <v>4.8370139527568148E-2</v>
      </c>
      <c r="Z113" s="22">
        <v>9.4948215286894661E-5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0.43244684118617455</v>
      </c>
      <c r="AH113" s="22">
        <v>0</v>
      </c>
      <c r="AI113" s="22">
        <v>5.4909220821525888E-4</v>
      </c>
      <c r="AJ113" s="22">
        <v>0</v>
      </c>
      <c r="AK113" s="22">
        <v>0</v>
      </c>
      <c r="AL113" s="22">
        <v>1.6522883263275268E-2</v>
      </c>
      <c r="AM113" s="22">
        <v>0</v>
      </c>
      <c r="AN113" s="22">
        <v>0</v>
      </c>
      <c r="AO113" s="22">
        <v>0</v>
      </c>
      <c r="AP113" s="22">
        <v>0</v>
      </c>
      <c r="AQ113" s="22">
        <v>3.5277024768245485E-2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v>0</v>
      </c>
      <c r="AX113" s="22">
        <v>18.580217633591879</v>
      </c>
      <c r="AY113" s="22">
        <v>0</v>
      </c>
      <c r="AZ113" s="22">
        <v>3.3311406506553599E-4</v>
      </c>
      <c r="BA113" s="22">
        <v>0</v>
      </c>
      <c r="BB113" s="22">
        <v>0</v>
      </c>
      <c r="BC113" s="22">
        <v>24.771454957763439</v>
      </c>
      <c r="BD113" s="22">
        <v>45.001540122277341</v>
      </c>
    </row>
    <row r="114" spans="1:65" x14ac:dyDescent="0.3">
      <c r="A114" s="23" t="s">
        <v>49</v>
      </c>
      <c r="B114" s="22">
        <v>1.7366842526381467</v>
      </c>
      <c r="C114" s="22">
        <v>0.60938157157810535</v>
      </c>
      <c r="D114" s="22">
        <v>0.14213378231446797</v>
      </c>
      <c r="E114" s="22">
        <v>1.1737970006174053E-2</v>
      </c>
      <c r="F114" s="22">
        <v>0</v>
      </c>
      <c r="G114" s="22">
        <v>1.1212823234500175</v>
      </c>
      <c r="H114" s="22">
        <v>0</v>
      </c>
      <c r="I114" s="22">
        <v>7.2362064556874009E-2</v>
      </c>
      <c r="J114" s="22">
        <v>42.42477632076988</v>
      </c>
      <c r="K114" s="22">
        <v>9.4310925389755091</v>
      </c>
      <c r="L114" s="22">
        <v>7.7034758506185117</v>
      </c>
      <c r="M114" s="22">
        <v>5.2457093300447698E-2</v>
      </c>
      <c r="N114" s="22">
        <v>0.46783243769157123</v>
      </c>
      <c r="O114" s="22">
        <v>0.23558588853181603</v>
      </c>
      <c r="P114" s="22">
        <v>37.1440417350152</v>
      </c>
      <c r="Q114" s="22">
        <v>0.33788474815371239</v>
      </c>
      <c r="R114" s="22">
        <v>1.0520423357244173</v>
      </c>
      <c r="S114" s="22">
        <v>19.024236693306566</v>
      </c>
      <c r="T114" s="22">
        <v>0.30347870039590691</v>
      </c>
      <c r="U114" s="22">
        <v>0.30893387868326427</v>
      </c>
      <c r="V114" s="22">
        <v>471.33017323089712</v>
      </c>
      <c r="W114" s="22">
        <v>0.25857116724757079</v>
      </c>
      <c r="X114" s="22">
        <v>3.0621108356056088</v>
      </c>
      <c r="Y114" s="22">
        <v>1.8569114927080028</v>
      </c>
      <c r="Z114" s="22">
        <v>4.6866917600038427</v>
      </c>
      <c r="AA114" s="22">
        <v>0</v>
      </c>
      <c r="AB114" s="22">
        <v>0.38564809390829702</v>
      </c>
      <c r="AC114" s="22">
        <v>0.12980074443016487</v>
      </c>
      <c r="AD114" s="22">
        <v>1.4125046600464588</v>
      </c>
      <c r="AE114" s="22">
        <v>3.4606710194704746</v>
      </c>
      <c r="AF114" s="22">
        <v>5.9879201729616478E-2</v>
      </c>
      <c r="AG114" s="22">
        <v>24.313668171534424</v>
      </c>
      <c r="AH114" s="22">
        <v>7.4901611809517363E-2</v>
      </c>
      <c r="AI114" s="22">
        <v>0.46668306113361219</v>
      </c>
      <c r="AJ114" s="22">
        <v>6.4254985172889113E-3</v>
      </c>
      <c r="AK114" s="22">
        <v>6.2603629568099645E-2</v>
      </c>
      <c r="AL114" s="22">
        <v>1.0242575468673778</v>
      </c>
      <c r="AM114" s="22">
        <v>16.851844099892887</v>
      </c>
      <c r="AN114" s="22">
        <v>15.604342920528859</v>
      </c>
      <c r="AO114" s="22">
        <v>4.3457408067425596E-2</v>
      </c>
      <c r="AP114" s="22">
        <v>0.63874512395986704</v>
      </c>
      <c r="AQ114" s="22">
        <v>2.935497268499188</v>
      </c>
      <c r="AR114" s="22">
        <v>5.1474146341067888</v>
      </c>
      <c r="AS114" s="22">
        <v>26.37589272378149</v>
      </c>
      <c r="AT114" s="22">
        <v>0.15893165016644373</v>
      </c>
      <c r="AU114" s="22">
        <v>0.14677456659650295</v>
      </c>
      <c r="AV114" s="22">
        <v>17.192633125875783</v>
      </c>
      <c r="AW114" s="22">
        <v>2.8746212432514779</v>
      </c>
      <c r="AX114" s="22">
        <v>5.7337743260570537</v>
      </c>
      <c r="AY114" s="22">
        <v>4.9206125016416635</v>
      </c>
      <c r="AZ114" s="22">
        <v>0</v>
      </c>
      <c r="BA114" s="22">
        <v>67.982219283024222</v>
      </c>
      <c r="BB114" s="22">
        <v>6.5747355620780885</v>
      </c>
      <c r="BC114" s="22">
        <v>54.005944133670255</v>
      </c>
      <c r="BD114" s="22">
        <v>861.95836248238629</v>
      </c>
    </row>
    <row r="115" spans="1:65" x14ac:dyDescent="0.3">
      <c r="A115" s="23" t="s">
        <v>50</v>
      </c>
      <c r="B115" s="22">
        <v>1.8895918436748658</v>
      </c>
      <c r="C115" s="22">
        <v>4.0112740437926619E-2</v>
      </c>
      <c r="D115" s="22">
        <v>2.4581765464291635E-3</v>
      </c>
      <c r="E115" s="22">
        <v>5.6338632626522847E-3</v>
      </c>
      <c r="F115" s="22">
        <v>0</v>
      </c>
      <c r="G115" s="22">
        <v>0</v>
      </c>
      <c r="H115" s="22">
        <v>1.9742572476071838E-2</v>
      </c>
      <c r="I115" s="22">
        <v>0.66538406546484474</v>
      </c>
      <c r="J115" s="22">
        <v>6.589890682175807</v>
      </c>
      <c r="K115" s="22">
        <v>2.7138515185344265</v>
      </c>
      <c r="L115" s="22">
        <v>0</v>
      </c>
      <c r="M115" s="22">
        <v>0</v>
      </c>
      <c r="N115" s="22">
        <v>0.23923705849893501</v>
      </c>
      <c r="O115" s="22">
        <v>5.7175810334288639E-2</v>
      </c>
      <c r="P115" s="22">
        <v>0</v>
      </c>
      <c r="Q115" s="22">
        <v>0.11435010876464141</v>
      </c>
      <c r="R115" s="22">
        <v>5.896667403636922</v>
      </c>
      <c r="S115" s="22">
        <v>8.1761630900611078</v>
      </c>
      <c r="T115" s="22">
        <v>0</v>
      </c>
      <c r="U115" s="22">
        <v>0</v>
      </c>
      <c r="V115" s="22">
        <v>164.1637240537078</v>
      </c>
      <c r="W115" s="22">
        <v>0.5594484874659017</v>
      </c>
      <c r="X115" s="22">
        <v>5.3697925693825387E-2</v>
      </c>
      <c r="Y115" s="22">
        <v>0.45798822603507183</v>
      </c>
      <c r="Z115" s="22">
        <v>20.674546890584409</v>
      </c>
      <c r="AA115" s="22">
        <v>0</v>
      </c>
      <c r="AB115" s="22">
        <v>0</v>
      </c>
      <c r="AC115" s="22">
        <v>0.10053737655077796</v>
      </c>
      <c r="AD115" s="22">
        <v>0</v>
      </c>
      <c r="AE115" s="22">
        <v>0.6259948675686593</v>
      </c>
      <c r="AF115" s="22">
        <v>0</v>
      </c>
      <c r="AG115" s="22">
        <v>58.978091224981533</v>
      </c>
      <c r="AH115" s="22">
        <v>0</v>
      </c>
      <c r="AI115" s="22">
        <v>3.1133515474708304E-2</v>
      </c>
      <c r="AJ115" s="22">
        <v>3.1838298744901621E-2</v>
      </c>
      <c r="AK115" s="22">
        <v>5.5284343181057766E-3</v>
      </c>
      <c r="AL115" s="22">
        <v>0.67538966400487754</v>
      </c>
      <c r="AM115" s="22">
        <v>2.6294470655293698</v>
      </c>
      <c r="AN115" s="22">
        <v>4.9422578994226515E-2</v>
      </c>
      <c r="AO115" s="22">
        <v>7.2097162544181902E-3</v>
      </c>
      <c r="AP115" s="22">
        <v>0.13709971111537358</v>
      </c>
      <c r="AQ115" s="22">
        <v>3.9260895668797348E-2</v>
      </c>
      <c r="AR115" s="22">
        <v>0.15388883304003298</v>
      </c>
      <c r="AS115" s="22">
        <v>1.5358436906131663</v>
      </c>
      <c r="AT115" s="22">
        <v>0</v>
      </c>
      <c r="AU115" s="22">
        <v>0</v>
      </c>
      <c r="AV115" s="22">
        <v>9.9088945207335466E-2</v>
      </c>
      <c r="AW115" s="22">
        <v>3.066259905969811E-2</v>
      </c>
      <c r="AX115" s="22">
        <v>2.345286826667762</v>
      </c>
      <c r="AY115" s="22">
        <v>1.2917870453485401</v>
      </c>
      <c r="AZ115" s="22">
        <v>1.8698648513782454</v>
      </c>
      <c r="BA115" s="22">
        <v>0</v>
      </c>
      <c r="BB115" s="22">
        <v>3.1627765437018613</v>
      </c>
      <c r="BC115" s="22">
        <v>79.048162934743132</v>
      </c>
      <c r="BD115" s="22">
        <v>365.16798013632126</v>
      </c>
    </row>
    <row r="116" spans="1:65" x14ac:dyDescent="0.3">
      <c r="A116" s="23" t="s">
        <v>229</v>
      </c>
      <c r="B116" s="22">
        <v>4.4465602509373792</v>
      </c>
      <c r="C116" s="22">
        <v>4.7268225906623947E-2</v>
      </c>
      <c r="D116" s="22">
        <v>1.9299985503039467</v>
      </c>
      <c r="E116" s="22">
        <v>0.58759337304744264</v>
      </c>
      <c r="F116" s="22">
        <v>0</v>
      </c>
      <c r="G116" s="22">
        <v>4.3395595109664882</v>
      </c>
      <c r="H116" s="22">
        <v>0.14512967802164414</v>
      </c>
      <c r="I116" s="22">
        <v>0.54993107457191592</v>
      </c>
      <c r="J116" s="22">
        <v>77.702350469583791</v>
      </c>
      <c r="K116" s="22">
        <v>4.0242140354163736</v>
      </c>
      <c r="L116" s="22">
        <v>0</v>
      </c>
      <c r="M116" s="22">
        <v>0</v>
      </c>
      <c r="N116" s="22">
        <v>4.0639535514356171E-3</v>
      </c>
      <c r="O116" s="22">
        <v>8.7467005659249628E-3</v>
      </c>
      <c r="P116" s="22">
        <v>3.6178555995934609E-3</v>
      </c>
      <c r="Q116" s="22">
        <v>0.21418605411724609</v>
      </c>
      <c r="R116" s="22">
        <v>6.3547160991673707E-2</v>
      </c>
      <c r="S116" s="22">
        <v>66.213928233723095</v>
      </c>
      <c r="T116" s="22">
        <v>4.1375116531880796</v>
      </c>
      <c r="U116" s="22">
        <v>2.1067084162782394E-3</v>
      </c>
      <c r="V116" s="22">
        <v>5510.5284487527797</v>
      </c>
      <c r="W116" s="22">
        <v>2.1721538677810455</v>
      </c>
      <c r="X116" s="22">
        <v>0.4025958153903928</v>
      </c>
      <c r="Y116" s="22">
        <v>1.6451059251003881</v>
      </c>
      <c r="Z116" s="22">
        <v>39.667112175096442</v>
      </c>
      <c r="AA116" s="22">
        <v>0.58420438379460227</v>
      </c>
      <c r="AB116" s="22">
        <v>2.7995550946393988E-3</v>
      </c>
      <c r="AC116" s="22">
        <v>2.6177891369135325E-2</v>
      </c>
      <c r="AD116" s="22">
        <v>2.3059989203848964E-3</v>
      </c>
      <c r="AE116" s="22">
        <v>78.560512118015168</v>
      </c>
      <c r="AF116" s="22">
        <v>0.28713680399882513</v>
      </c>
      <c r="AG116" s="22">
        <v>45.126823434105788</v>
      </c>
      <c r="AH116" s="22">
        <v>0.50138843137677935</v>
      </c>
      <c r="AI116" s="22">
        <v>94.35250401299497</v>
      </c>
      <c r="AJ116" s="22">
        <v>7.0364794812277538E-3</v>
      </c>
      <c r="AK116" s="22">
        <v>1.8955766952993384E-3</v>
      </c>
      <c r="AL116" s="22">
        <v>12.152749667393877</v>
      </c>
      <c r="AM116" s="22">
        <v>6.396971371764673</v>
      </c>
      <c r="AN116" s="22">
        <v>1.6399738875359349</v>
      </c>
      <c r="AO116" s="22">
        <v>1.32073938117295</v>
      </c>
      <c r="AP116" s="22">
        <v>3.2504997875391677</v>
      </c>
      <c r="AQ116" s="22">
        <v>1.1351549198423436</v>
      </c>
      <c r="AR116" s="22">
        <v>4.4495385486917505E-2</v>
      </c>
      <c r="AS116" s="22">
        <v>153.08237163427825</v>
      </c>
      <c r="AT116" s="22">
        <v>7.5727122825096005E-7</v>
      </c>
      <c r="AU116" s="22">
        <v>6.8257313306247109</v>
      </c>
      <c r="AV116" s="22">
        <v>7.1100848604548581</v>
      </c>
      <c r="AW116" s="22">
        <v>0.93332156421758983</v>
      </c>
      <c r="AX116" s="22">
        <v>201.1549150097843</v>
      </c>
      <c r="AY116" s="22">
        <v>1138.8247517906407</v>
      </c>
      <c r="AZ116" s="22">
        <v>11.906649798163471</v>
      </c>
      <c r="BA116" s="22">
        <v>2040.8712559029077</v>
      </c>
      <c r="BB116" s="22">
        <v>0</v>
      </c>
      <c r="BC116" s="22">
        <v>120.67672881587296</v>
      </c>
      <c r="BD116" s="22">
        <v>9645.6149105758559</v>
      </c>
    </row>
    <row r="117" spans="1:65" x14ac:dyDescent="0.3">
      <c r="A117" s="23" t="s">
        <v>51</v>
      </c>
      <c r="B117" s="22">
        <v>0.30442037040988351</v>
      </c>
      <c r="C117" s="22">
        <v>4.176660386949195E-2</v>
      </c>
      <c r="D117" s="22">
        <v>9.8453627460807682E-3</v>
      </c>
      <c r="E117" s="22">
        <v>1.6319393007471329E-3</v>
      </c>
      <c r="F117" s="22">
        <v>0</v>
      </c>
      <c r="G117" s="22">
        <v>0.18561498387060563</v>
      </c>
      <c r="H117" s="22">
        <v>0</v>
      </c>
      <c r="I117" s="22">
        <v>4.3036744355994104E-2</v>
      </c>
      <c r="J117" s="22">
        <v>148.83118556219335</v>
      </c>
      <c r="K117" s="22">
        <v>0.3002930495352592</v>
      </c>
      <c r="L117" s="22">
        <v>0.12786444231746572</v>
      </c>
      <c r="M117" s="22">
        <v>5.6294996733540027E-2</v>
      </c>
      <c r="N117" s="22">
        <v>7.9707370746443684E-2</v>
      </c>
      <c r="O117" s="22">
        <v>3.5139960888843648E-3</v>
      </c>
      <c r="P117" s="22">
        <v>6.3185689265270488E-3</v>
      </c>
      <c r="Q117" s="22">
        <v>6.1527273732648958E-3</v>
      </c>
      <c r="R117" s="22">
        <v>0.19492742078204281</v>
      </c>
      <c r="S117" s="22">
        <v>0.90385265003237614</v>
      </c>
      <c r="T117" s="22">
        <v>7.3416711413900292E-3</v>
      </c>
      <c r="U117" s="22">
        <v>8.6061066426724939E-2</v>
      </c>
      <c r="V117" s="22">
        <v>28.711503826808482</v>
      </c>
      <c r="W117" s="22">
        <v>3.746973436248658E-2</v>
      </c>
      <c r="X117" s="22">
        <v>2.5042331903051035E-3</v>
      </c>
      <c r="Y117" s="22">
        <v>3.5027339315689965E-2</v>
      </c>
      <c r="Z117" s="22">
        <v>0.52694837429996133</v>
      </c>
      <c r="AA117" s="22">
        <v>0</v>
      </c>
      <c r="AB117" s="22">
        <v>1.3659729222138936E-2</v>
      </c>
      <c r="AC117" s="22">
        <v>9.9674133302355677E-3</v>
      </c>
      <c r="AD117" s="22">
        <v>9.2381004672594826E-4</v>
      </c>
      <c r="AE117" s="22">
        <v>9.8685742184250788E-2</v>
      </c>
      <c r="AF117" s="22">
        <v>1.5043553178938537E-2</v>
      </c>
      <c r="AG117" s="22">
        <v>0.90480780186612264</v>
      </c>
      <c r="AH117" s="22">
        <v>5.098668581622666E-5</v>
      </c>
      <c r="AI117" s="22">
        <v>0.15665625668684741</v>
      </c>
      <c r="AJ117" s="22">
        <v>2.4522459814965984E-2</v>
      </c>
      <c r="AK117" s="22">
        <v>4.2852973249502206E-2</v>
      </c>
      <c r="AL117" s="22">
        <v>0.62673882626395905</v>
      </c>
      <c r="AM117" s="22">
        <v>4.3453082206336342</v>
      </c>
      <c r="AN117" s="22">
        <v>0.27897614431346746</v>
      </c>
      <c r="AO117" s="22">
        <v>1.9592423776461097E-4</v>
      </c>
      <c r="AP117" s="22">
        <v>0.11031846612025163</v>
      </c>
      <c r="AQ117" s="22">
        <v>2.5692801963647465E-2</v>
      </c>
      <c r="AR117" s="22">
        <v>1.1287148279064774</v>
      </c>
      <c r="AS117" s="22">
        <v>1.3973805664049519</v>
      </c>
      <c r="AT117" s="22">
        <v>8.4325023202498205E-4</v>
      </c>
      <c r="AU117" s="22">
        <v>4.2169889441871555E-2</v>
      </c>
      <c r="AV117" s="22">
        <v>0.24393286271746198</v>
      </c>
      <c r="AW117" s="22">
        <v>2.8125077067365674E-3</v>
      </c>
      <c r="AX117" s="22">
        <v>0.34682341633976266</v>
      </c>
      <c r="AY117" s="22">
        <v>127.08811675892437</v>
      </c>
      <c r="AZ117" s="22">
        <v>0.18739814914011368</v>
      </c>
      <c r="BA117" s="22">
        <v>4.2360348221069604</v>
      </c>
      <c r="BB117" s="22">
        <v>1.2261008267157862</v>
      </c>
      <c r="BC117" s="22">
        <v>0</v>
      </c>
      <c r="BD117" s="22">
        <v>323.05801202226178</v>
      </c>
    </row>
    <row r="118" spans="1:65" x14ac:dyDescent="0.3">
      <c r="A118" s="23" t="s">
        <v>52</v>
      </c>
      <c r="B118" s="22">
        <v>2818.5684434232817</v>
      </c>
      <c r="C118" s="22">
        <v>158.39438100345234</v>
      </c>
      <c r="D118" s="22">
        <v>37.347230025393117</v>
      </c>
      <c r="E118" s="22">
        <v>48.194658406176686</v>
      </c>
      <c r="F118" s="22">
        <v>2.035962216220031E-2</v>
      </c>
      <c r="G118" s="22">
        <v>69.534049260024091</v>
      </c>
      <c r="H118" s="22">
        <v>40.437290953689228</v>
      </c>
      <c r="I118" s="22">
        <v>13.647986667196381</v>
      </c>
      <c r="J118" s="22">
        <v>2665.1271446530709</v>
      </c>
      <c r="K118" s="22">
        <v>241.80594748773512</v>
      </c>
      <c r="L118" s="22">
        <v>539.54633220285086</v>
      </c>
      <c r="M118" s="22">
        <v>118.83642250011827</v>
      </c>
      <c r="N118" s="22">
        <v>178.19649946268711</v>
      </c>
      <c r="O118" s="22">
        <v>63.711319319350572</v>
      </c>
      <c r="P118" s="22">
        <v>220.12894223173308</v>
      </c>
      <c r="Q118" s="22">
        <v>27.301925145795643</v>
      </c>
      <c r="R118" s="22">
        <v>152.31092440053504</v>
      </c>
      <c r="S118" s="22">
        <v>1058.3919279144145</v>
      </c>
      <c r="T118" s="22">
        <v>136.49242293827575</v>
      </c>
      <c r="U118" s="22">
        <v>93.768377293904635</v>
      </c>
      <c r="V118" s="22">
        <v>674684.31138613669</v>
      </c>
      <c r="W118" s="22">
        <v>1744.9694992487421</v>
      </c>
      <c r="X118" s="22">
        <v>24.805496042153973</v>
      </c>
      <c r="Y118" s="22">
        <v>118.66551800948753</v>
      </c>
      <c r="Z118" s="22">
        <v>2666.442397543055</v>
      </c>
      <c r="AA118" s="22">
        <v>92.419494308803053</v>
      </c>
      <c r="AB118" s="22">
        <v>27.869231959830365</v>
      </c>
      <c r="AC118" s="22">
        <v>125.07387984948423</v>
      </c>
      <c r="AD118" s="22">
        <v>311.94776598961283</v>
      </c>
      <c r="AE118" s="22">
        <v>947.98244477047695</v>
      </c>
      <c r="AF118" s="22">
        <v>22.543359722524887</v>
      </c>
      <c r="AG118" s="22">
        <v>11595.942713043572</v>
      </c>
      <c r="AH118" s="22">
        <v>1079.3594691031913</v>
      </c>
      <c r="AI118" s="22">
        <v>220.04196075846784</v>
      </c>
      <c r="AJ118" s="22">
        <v>14.818017081885158</v>
      </c>
      <c r="AK118" s="22">
        <v>5.7164924216319717</v>
      </c>
      <c r="AL118" s="22">
        <v>178.42276059620738</v>
      </c>
      <c r="AM118" s="22">
        <v>1667.4953563259285</v>
      </c>
      <c r="AN118" s="22">
        <v>735.24921683530226</v>
      </c>
      <c r="AO118" s="22">
        <v>30.579155363413676</v>
      </c>
      <c r="AP118" s="22">
        <v>198.81361985080599</v>
      </c>
      <c r="AQ118" s="22">
        <v>248.65685113005253</v>
      </c>
      <c r="AR118" s="22">
        <v>420.47394861308493</v>
      </c>
      <c r="AS118" s="22">
        <v>1284.8672759459671</v>
      </c>
      <c r="AT118" s="22">
        <v>15.018172616485666</v>
      </c>
      <c r="AU118" s="22">
        <v>178.30054129622806</v>
      </c>
      <c r="AV118" s="22">
        <v>259.66902543573281</v>
      </c>
      <c r="AW118" s="22">
        <v>34.037788642843168</v>
      </c>
      <c r="AX118" s="22">
        <v>4911.3720162582285</v>
      </c>
      <c r="AY118" s="22">
        <v>5344.6641753266204</v>
      </c>
      <c r="AZ118" s="22">
        <v>176.37286779878332</v>
      </c>
      <c r="BA118" s="22">
        <v>9088.5370463252984</v>
      </c>
      <c r="BB118" s="22">
        <v>26108.598796155104</v>
      </c>
      <c r="BC118" s="22">
        <v>41697.831543231034</v>
      </c>
      <c r="BD118" s="22">
        <v>794943.63186864927</v>
      </c>
    </row>
    <row r="121" spans="1:65" x14ac:dyDescent="0.3">
      <c r="A121" s="7" t="s">
        <v>376</v>
      </c>
      <c r="BF121" s="7" t="s">
        <v>377</v>
      </c>
    </row>
    <row r="122" spans="1:65" x14ac:dyDescent="0.3">
      <c r="A122" s="6" t="s">
        <v>102</v>
      </c>
      <c r="BF122" s="6" t="s">
        <v>102</v>
      </c>
    </row>
    <row r="123" spans="1:65" x14ac:dyDescent="0.3">
      <c r="A123" s="23" t="s">
        <v>105</v>
      </c>
      <c r="B123" s="23" t="s">
        <v>1</v>
      </c>
      <c r="C123" s="23" t="s">
        <v>2</v>
      </c>
      <c r="D123" s="23" t="s">
        <v>3</v>
      </c>
      <c r="E123" s="23" t="s">
        <v>4</v>
      </c>
      <c r="F123" s="23" t="s">
        <v>5</v>
      </c>
      <c r="G123" s="23" t="s">
        <v>6</v>
      </c>
      <c r="H123" s="23" t="s">
        <v>7</v>
      </c>
      <c r="I123" s="23" t="s">
        <v>8</v>
      </c>
      <c r="J123" s="23" t="s">
        <v>9</v>
      </c>
      <c r="K123" s="23" t="s">
        <v>360</v>
      </c>
      <c r="L123" s="23" t="s">
        <v>10</v>
      </c>
      <c r="M123" s="23" t="s">
        <v>11</v>
      </c>
      <c r="N123" s="23" t="s">
        <v>12</v>
      </c>
      <c r="O123" s="23" t="s">
        <v>13</v>
      </c>
      <c r="P123" s="23" t="s">
        <v>14</v>
      </c>
      <c r="Q123" s="23" t="s">
        <v>15</v>
      </c>
      <c r="R123" s="23" t="s">
        <v>16</v>
      </c>
      <c r="S123" s="23" t="s">
        <v>17</v>
      </c>
      <c r="T123" s="23" t="s">
        <v>18</v>
      </c>
      <c r="U123" s="23" t="s">
        <v>19</v>
      </c>
      <c r="V123" s="23" t="s">
        <v>20</v>
      </c>
      <c r="W123" s="23" t="s">
        <v>21</v>
      </c>
      <c r="X123" s="23" t="s">
        <v>22</v>
      </c>
      <c r="Y123" s="23" t="s">
        <v>23</v>
      </c>
      <c r="Z123" s="23" t="s">
        <v>24</v>
      </c>
      <c r="AA123" s="23" t="s">
        <v>25</v>
      </c>
      <c r="AB123" s="23" t="s">
        <v>26</v>
      </c>
      <c r="AC123" s="23" t="s">
        <v>27</v>
      </c>
      <c r="AD123" s="23" t="s">
        <v>28</v>
      </c>
      <c r="AE123" s="23" t="s">
        <v>29</v>
      </c>
      <c r="AF123" s="23" t="s">
        <v>30</v>
      </c>
      <c r="AG123" s="23" t="s">
        <v>31</v>
      </c>
      <c r="AH123" s="23" t="s">
        <v>32</v>
      </c>
      <c r="AI123" s="23" t="s">
        <v>33</v>
      </c>
      <c r="AJ123" s="24" t="s">
        <v>34</v>
      </c>
      <c r="AK123" s="23" t="s">
        <v>35</v>
      </c>
      <c r="AL123" s="23" t="s">
        <v>361</v>
      </c>
      <c r="AM123" s="23" t="s">
        <v>36</v>
      </c>
      <c r="AN123" s="23" t="s">
        <v>37</v>
      </c>
      <c r="AO123" s="23" t="s">
        <v>38</v>
      </c>
      <c r="AP123" s="23" t="s">
        <v>197</v>
      </c>
      <c r="AQ123" s="23" t="s">
        <v>40</v>
      </c>
      <c r="AR123" s="23" t="s">
        <v>41</v>
      </c>
      <c r="AS123" s="23" t="s">
        <v>42</v>
      </c>
      <c r="AT123" s="23" t="s">
        <v>43</v>
      </c>
      <c r="AU123" s="23" t="s">
        <v>44</v>
      </c>
      <c r="AV123" s="23" t="s">
        <v>45</v>
      </c>
      <c r="AW123" s="23" t="s">
        <v>46</v>
      </c>
      <c r="AX123" s="23" t="s">
        <v>47</v>
      </c>
      <c r="AY123" s="23" t="s">
        <v>48</v>
      </c>
      <c r="AZ123" s="23" t="s">
        <v>49</v>
      </c>
      <c r="BA123" s="23" t="s">
        <v>50</v>
      </c>
      <c r="BB123" s="23" t="s">
        <v>229</v>
      </c>
      <c r="BC123" s="24" t="s">
        <v>51</v>
      </c>
      <c r="BD123" s="23" t="s">
        <v>52</v>
      </c>
      <c r="BF123" s="1" t="s">
        <v>84</v>
      </c>
      <c r="BG123" s="12" t="s">
        <v>56</v>
      </c>
      <c r="BH123" s="12" t="s">
        <v>57</v>
      </c>
      <c r="BI123" s="12" t="s">
        <v>65</v>
      </c>
      <c r="BJ123" s="12" t="s">
        <v>58</v>
      </c>
      <c r="BK123" s="12" t="s">
        <v>59</v>
      </c>
      <c r="BL123" s="12" t="s">
        <v>60</v>
      </c>
      <c r="BM123" s="12" t="s">
        <v>61</v>
      </c>
    </row>
    <row r="124" spans="1:65" x14ac:dyDescent="0.3">
      <c r="A124" s="23" t="s">
        <v>1</v>
      </c>
      <c r="B124" s="22">
        <v>0</v>
      </c>
      <c r="C124" s="22">
        <v>2.157391387781207E-2</v>
      </c>
      <c r="D124" s="22">
        <v>2.2187743577294906E-2</v>
      </c>
      <c r="E124" s="22">
        <v>0.16283056041553368</v>
      </c>
      <c r="F124" s="22">
        <v>7.5498424148955608E-3</v>
      </c>
      <c r="G124" s="22">
        <v>1.7158962405184851E-3</v>
      </c>
      <c r="H124" s="22">
        <v>1.8772067285010986E-6</v>
      </c>
      <c r="I124" s="22">
        <v>1.3250852174300755E-2</v>
      </c>
      <c r="J124" s="22">
        <v>100.53189631648038</v>
      </c>
      <c r="K124" s="22">
        <v>6.4558918768459694</v>
      </c>
      <c r="L124" s="22">
        <v>0</v>
      </c>
      <c r="M124" s="22">
        <v>0</v>
      </c>
      <c r="N124" s="22">
        <v>4.3365113800449071E-4</v>
      </c>
      <c r="O124" s="22">
        <v>1.2763158637527521E-3</v>
      </c>
      <c r="P124" s="22">
        <v>1.9951375145191707E-6</v>
      </c>
      <c r="Q124" s="22">
        <v>2.2550423519066311E-2</v>
      </c>
      <c r="R124" s="22">
        <v>0.453299187252443</v>
      </c>
      <c r="S124" s="22">
        <v>0.51489192251411431</v>
      </c>
      <c r="T124" s="22">
        <v>2.4358564762163647E-8</v>
      </c>
      <c r="U124" s="22">
        <v>1.2850252727462756E-4</v>
      </c>
      <c r="V124" s="22">
        <v>5.6197368304578816</v>
      </c>
      <c r="W124" s="22">
        <v>1.1143714389693407</v>
      </c>
      <c r="X124" s="22">
        <v>1.6965120819605186E-4</v>
      </c>
      <c r="Y124" s="22">
        <v>1.2759018307965714E-3</v>
      </c>
      <c r="Z124" s="22">
        <v>0.96193552929794879</v>
      </c>
      <c r="AA124" s="22">
        <v>0</v>
      </c>
      <c r="AB124" s="22">
        <v>3.6280163665374293E-3</v>
      </c>
      <c r="AC124" s="22">
        <v>8.3027360606951681E-4</v>
      </c>
      <c r="AD124" s="22">
        <v>4.7348174859332471E-6</v>
      </c>
      <c r="AE124" s="22">
        <v>1.1955839565824871</v>
      </c>
      <c r="AF124" s="22">
        <v>0</v>
      </c>
      <c r="AG124" s="22">
        <v>5.1656655364680644</v>
      </c>
      <c r="AH124" s="22">
        <v>0</v>
      </c>
      <c r="AI124" s="22">
        <v>1.963246171725504E-2</v>
      </c>
      <c r="AJ124" s="22">
        <v>8.020292726007062</v>
      </c>
      <c r="AK124" s="22">
        <v>4.9622516193774109E-4</v>
      </c>
      <c r="AL124" s="22">
        <v>0.15886284939199649</v>
      </c>
      <c r="AM124" s="22">
        <v>0.34647872923276524</v>
      </c>
      <c r="AN124" s="22">
        <v>8.6200896105533996E-4</v>
      </c>
      <c r="AO124" s="22">
        <v>1.7705687701235688E-6</v>
      </c>
      <c r="AP124" s="22">
        <v>3.9565399270403895E-2</v>
      </c>
      <c r="AQ124" s="22">
        <v>1.2187773118531033E-3</v>
      </c>
      <c r="AR124" s="22">
        <v>1.7719801634671752E-3</v>
      </c>
      <c r="AS124" s="22">
        <v>0.98503862718363788</v>
      </c>
      <c r="AT124" s="22">
        <v>2.2031490989324111E-5</v>
      </c>
      <c r="AU124" s="22">
        <v>1.1580031788188728E-8</v>
      </c>
      <c r="AV124" s="22">
        <v>0.27208876504760904</v>
      </c>
      <c r="AW124" s="22">
        <v>7.644744260326377E-3</v>
      </c>
      <c r="AX124" s="22">
        <v>8.4191563261210973</v>
      </c>
      <c r="AY124" s="22">
        <v>6.1640486586199139E-3</v>
      </c>
      <c r="AZ124" s="22">
        <v>0.12288021427783366</v>
      </c>
      <c r="BA124" s="22">
        <v>13.819524370260092</v>
      </c>
      <c r="BB124" s="22">
        <v>7.7853802899473065E-2</v>
      </c>
      <c r="BC124" s="22">
        <v>40.760274575534858</v>
      </c>
      <c r="BD124" s="22">
        <v>195.33251321625011</v>
      </c>
      <c r="BF124" s="12" t="s">
        <v>62</v>
      </c>
      <c r="BG124" s="13">
        <f>B124+AJ124+B158+AJ158</f>
        <v>10.419710190698936</v>
      </c>
      <c r="BH124" s="13">
        <f>SUM(C124,D124,G124,L124:U124,X124:Y124,AB124:AD124,AF124,AI124,AK124,AN124:AO124,AQ124,AT124:AW124,AZ124,AR124)+SUM(C158,D158,G158,L158:U158,X158:Y158,AB158:AD158,AF158,AI158,AK158,AN158:AO158,AQ158,AT158:AW158,AZ158,AR158)</f>
        <v>1.4776197198663135</v>
      </c>
      <c r="BI124" s="13">
        <f>SUM(F124,H124,V124:W124,AA124,AE124,AH124,AM124,AS124,AX124,BB124,AY124)+SUM(F158,H158,V158:W158,AA158,AE158,AH158,AM158,AS158,AX158,BB158,AY158)</f>
        <v>18.181454773606404</v>
      </c>
      <c r="BJ124" s="13">
        <f>SUM(E124,I124,AG124,BA124)+SUM(E158,I158,AG158,BA158)</f>
        <v>19.2393394788682</v>
      </c>
      <c r="BK124" s="13">
        <f>SUM(J124:K124,Z124,AL124,AP124)+SUM(J158:K158,Z158,AL158,AP158)</f>
        <v>108.15768981331883</v>
      </c>
      <c r="BL124" s="13">
        <f>BC124+BC158</f>
        <v>47.612273028642718</v>
      </c>
      <c r="BM124" s="13">
        <f>SUM(BG124:BL124)</f>
        <v>205.0880870050014</v>
      </c>
    </row>
    <row r="125" spans="1:65" x14ac:dyDescent="0.3">
      <c r="A125" s="23" t="s">
        <v>2</v>
      </c>
      <c r="B125" s="22">
        <v>7.4124444265510983</v>
      </c>
      <c r="C125" s="22">
        <v>0</v>
      </c>
      <c r="D125" s="22">
        <v>0.15155941792537522</v>
      </c>
      <c r="E125" s="22">
        <v>6.5083129491575187E-2</v>
      </c>
      <c r="F125" s="22">
        <v>0</v>
      </c>
      <c r="G125" s="22">
        <v>0.7724369017151379</v>
      </c>
      <c r="H125" s="22">
        <v>7.292659410957529E-7</v>
      </c>
      <c r="I125" s="22">
        <v>5.0132748205343851E-3</v>
      </c>
      <c r="J125" s="22">
        <v>24.380276502932741</v>
      </c>
      <c r="K125" s="22">
        <v>1.7886962377386564</v>
      </c>
      <c r="L125" s="22">
        <v>9.1657581273181616</v>
      </c>
      <c r="M125" s="22">
        <v>1.2850318650522743</v>
      </c>
      <c r="N125" s="22">
        <v>1.4153669420815047</v>
      </c>
      <c r="O125" s="22">
        <v>0.52459475095222197</v>
      </c>
      <c r="P125" s="22">
        <v>0.27560523360941191</v>
      </c>
      <c r="Q125" s="22">
        <v>0.26170866876953108</v>
      </c>
      <c r="R125" s="22">
        <v>3.217354918460972</v>
      </c>
      <c r="S125" s="22">
        <v>13.069008103756168</v>
      </c>
      <c r="T125" s="22">
        <v>2.0553980845215341</v>
      </c>
      <c r="U125" s="22">
        <v>8.3522155450648459</v>
      </c>
      <c r="V125" s="22">
        <v>6.8256055206824522</v>
      </c>
      <c r="W125" s="22">
        <v>0.83591867512973628</v>
      </c>
      <c r="X125" s="22">
        <v>7.6335609667755279E-3</v>
      </c>
      <c r="Y125" s="22">
        <v>5.5133532685297224</v>
      </c>
      <c r="Z125" s="22">
        <v>0.11490350974917334</v>
      </c>
      <c r="AA125" s="22">
        <v>0</v>
      </c>
      <c r="AB125" s="22">
        <v>0.45819125315523235</v>
      </c>
      <c r="AC125" s="22">
        <v>1.9328798854644582E-2</v>
      </c>
      <c r="AD125" s="22">
        <v>3.10512091210698E-2</v>
      </c>
      <c r="AE125" s="22">
        <v>8.4760036855718806</v>
      </c>
      <c r="AF125" s="22">
        <v>0</v>
      </c>
      <c r="AG125" s="22">
        <v>1.3783726813605066</v>
      </c>
      <c r="AH125" s="22">
        <v>0</v>
      </c>
      <c r="AI125" s="22">
        <v>0.13681447703722513</v>
      </c>
      <c r="AJ125" s="22">
        <v>6.8503131633654464E-3</v>
      </c>
      <c r="AK125" s="22">
        <v>8.1892693635166722</v>
      </c>
      <c r="AL125" s="22">
        <v>0.2630349147697007</v>
      </c>
      <c r="AM125" s="22">
        <v>1.6727052103586177E-2</v>
      </c>
      <c r="AN125" s="22">
        <v>14.329627990983827</v>
      </c>
      <c r="AO125" s="22">
        <v>0.19933169579695398</v>
      </c>
      <c r="AP125" s="22">
        <v>5.1020435886450994E-3</v>
      </c>
      <c r="AQ125" s="22">
        <v>377.82979535459316</v>
      </c>
      <c r="AR125" s="22">
        <v>1.8203744517775282</v>
      </c>
      <c r="AS125" s="22">
        <v>1.2479001740492217</v>
      </c>
      <c r="AT125" s="22">
        <v>2.565489672852272</v>
      </c>
      <c r="AU125" s="22">
        <v>73.312415331531128</v>
      </c>
      <c r="AV125" s="22">
        <v>8.4971891456033802E-2</v>
      </c>
      <c r="AW125" s="22">
        <v>38.619183104784447</v>
      </c>
      <c r="AX125" s="22">
        <v>7.6730231315363551E-2</v>
      </c>
      <c r="AY125" s="22">
        <v>4.6700741209570591</v>
      </c>
      <c r="AZ125" s="22">
        <v>0.77403695637058767</v>
      </c>
      <c r="BA125" s="22">
        <v>5.0861086227871946</v>
      </c>
      <c r="BB125" s="22">
        <v>2.6668345694545927E-2</v>
      </c>
      <c r="BC125" s="22">
        <v>94.902488300348878</v>
      </c>
      <c r="BD125" s="22">
        <v>722.02090943262624</v>
      </c>
      <c r="BF125" s="12" t="s">
        <v>63</v>
      </c>
      <c r="BG125" s="13">
        <f>BG130-SUM(BG126:BG129,BG124)</f>
        <v>299.56746157671114</v>
      </c>
      <c r="BH125" s="13">
        <f t="shared" ref="BH125:BM125" si="2">BH130-SUM(BH126:BH129,BH124)</f>
        <v>10009.271061218657</v>
      </c>
      <c r="BI125" s="13">
        <f t="shared" si="2"/>
        <v>2763.5508818793896</v>
      </c>
      <c r="BJ125" s="13">
        <f t="shared" si="2"/>
        <v>934.93643007774699</v>
      </c>
      <c r="BK125" s="13">
        <f t="shared" si="2"/>
        <v>2220.8475165064083</v>
      </c>
      <c r="BL125" s="13">
        <f t="shared" si="2"/>
        <v>3712.2250149333267</v>
      </c>
      <c r="BM125" s="13">
        <f t="shared" si="2"/>
        <v>19940.398366192268</v>
      </c>
    </row>
    <row r="126" spans="1:65" x14ac:dyDescent="0.3">
      <c r="A126" s="23" t="s">
        <v>3</v>
      </c>
      <c r="B126" s="22">
        <v>3.3622096702402619E-2</v>
      </c>
      <c r="C126" s="22">
        <v>1.1626054864665445</v>
      </c>
      <c r="D126" s="22">
        <v>0</v>
      </c>
      <c r="E126" s="22">
        <v>9.4465479397242997E-4</v>
      </c>
      <c r="F126" s="22">
        <v>0</v>
      </c>
      <c r="G126" s="22">
        <v>9.8480108005528226</v>
      </c>
      <c r="H126" s="22">
        <v>1.0365568749554695E-6</v>
      </c>
      <c r="I126" s="22">
        <v>5.7750097302410588E-3</v>
      </c>
      <c r="J126" s="22">
        <v>1.718981368829342</v>
      </c>
      <c r="K126" s="22">
        <v>4.1412104831358001E-2</v>
      </c>
      <c r="L126" s="22">
        <v>8.0530849947207349E-3</v>
      </c>
      <c r="M126" s="22">
        <v>1.0298292924173578E-2</v>
      </c>
      <c r="N126" s="22">
        <v>0.18002751173103701</v>
      </c>
      <c r="O126" s="22">
        <v>3.6768734528232607</v>
      </c>
      <c r="P126" s="22">
        <v>1.7547507456754716</v>
      </c>
      <c r="Q126" s="22">
        <v>0.14637626357876382</v>
      </c>
      <c r="R126" s="22">
        <v>200.47394527660171</v>
      </c>
      <c r="S126" s="22">
        <v>45.732813304880885</v>
      </c>
      <c r="T126" s="22">
        <v>0.37508908692624976</v>
      </c>
      <c r="U126" s="22">
        <v>2.352920401603011</v>
      </c>
      <c r="V126" s="22">
        <v>2.7564579813541679</v>
      </c>
      <c r="W126" s="22">
        <v>4.2068051035370115E-3</v>
      </c>
      <c r="X126" s="22">
        <v>3.838007050300541E-2</v>
      </c>
      <c r="Y126" s="22">
        <v>0.48243317368509248</v>
      </c>
      <c r="Z126" s="22">
        <v>1.0332206886737978</v>
      </c>
      <c r="AA126" s="22">
        <v>0</v>
      </c>
      <c r="AB126" s="22">
        <v>5.0830804708629156E-2</v>
      </c>
      <c r="AC126" s="22">
        <v>3.6248011172947507E-2</v>
      </c>
      <c r="AD126" s="22">
        <v>3.8891089956928497</v>
      </c>
      <c r="AE126" s="22">
        <v>2.1071173498515321E-2</v>
      </c>
      <c r="AF126" s="22">
        <v>2.1537425193622659E-2</v>
      </c>
      <c r="AG126" s="22">
        <v>3.6346469759771856E-2</v>
      </c>
      <c r="AH126" s="22">
        <v>0</v>
      </c>
      <c r="AI126" s="22">
        <v>2.7331040620930653</v>
      </c>
      <c r="AJ126" s="22">
        <v>1.6027452290110916E-5</v>
      </c>
      <c r="AK126" s="22">
        <v>2.2908544408538095E-2</v>
      </c>
      <c r="AL126" s="22">
        <v>3.5390335506717545E-2</v>
      </c>
      <c r="AM126" s="22">
        <v>4.1478425548828031E-2</v>
      </c>
      <c r="AN126" s="22">
        <v>0.5913192747309941</v>
      </c>
      <c r="AO126" s="22">
        <v>2.9481271743250264</v>
      </c>
      <c r="AP126" s="22">
        <v>1.801408558466574E-4</v>
      </c>
      <c r="AQ126" s="22">
        <v>9.3321388246749049</v>
      </c>
      <c r="AR126" s="22">
        <v>0.28128288581208255</v>
      </c>
      <c r="AS126" s="22">
        <v>0.12035488785265722</v>
      </c>
      <c r="AT126" s="22">
        <v>7.3240538303080541E-2</v>
      </c>
      <c r="AU126" s="22">
        <v>0.58964319908497509</v>
      </c>
      <c r="AV126" s="22">
        <v>1.5139830498507083</v>
      </c>
      <c r="AW126" s="22">
        <v>7.764732441098869</v>
      </c>
      <c r="AX126" s="22">
        <v>14.050765834440316</v>
      </c>
      <c r="AY126" s="22">
        <v>37.287945596865356</v>
      </c>
      <c r="AZ126" s="22">
        <v>77.260977185407612</v>
      </c>
      <c r="BA126" s="22">
        <v>2.3256834956629731</v>
      </c>
      <c r="BB126" s="22">
        <v>0.23175594724484352</v>
      </c>
      <c r="BC126" s="22">
        <v>53.497932990001445</v>
      </c>
      <c r="BD126" s="22">
        <v>486.59530244077001</v>
      </c>
      <c r="BF126" s="12" t="s">
        <v>65</v>
      </c>
      <c r="BG126" s="13">
        <f>B128+AJ128+B130+AJ130+B144+AJ144+B145+AJ145+B149+AJ149+B153+AJ153+B156+AJ156+B161+AJ161+B167+AJ167+B172+AJ172+B173+AJ173+B176+AJ176</f>
        <v>21.92182384135565</v>
      </c>
      <c r="BH126" s="13">
        <f>SUM(C128,D128,G128,L128:U128,X128:Y128,AB128:AD128,AF128,AI128,AK128,AN128:AO128,AQ128,AT128:AW128,AZ128,AR128)+SUM(C130,D130,G130,L130:U130,X130:Y130,AB130:AD130,AF130,AI130,AK130,AN130:AO130,AQ130,AT130:AW130,AZ130,AR130)+SUM(C144,D144,G144,L144:U144,X144:Y144,AB144:AD144,AF144,AI144,AK144,AN144:AO144,AQ144,AT144:AW144,AZ144,AR144)+SUM(C145,D145,G145,L145:U145,X145:Y145,AB145:AD145,AF145,AI145,AK145,AN145:AO145,AQ145,AT145:AW145,AZ145,AR145)+SUM(C149,D149,G149,L149:U149,X149:Y149,AB149:AD149,AF149,AI149,AK149,AN149:AO149,AQ149,AT149:AW149,AZ149,AR149)+SUM(C153,D153,G153,L153:U153,X153:Y153,AB153:AD153,AF153,AI153,AK153,AN153:AO153,AQ153,AT153:AW153,AZ153,AR153)+SUM(C156,D156,G156,L156:U156,X156:Y156,AB156:AD156,AF156,AI156,AK156,AN156:AO156,AQ156,AT156:AW156,AZ156,AR156)+SUM(C161,D161,G161,L161:U161,X161:Y161,AB161:AD161,AF161,AI161,AK161,AN161:AO161,AQ161,AT161:AW161,AZ161,AR161)+SUM(C167,D167,G167,L167:U167,X167:Y167,AB167:AD167,AF167,AI167,AK167,AN167:AO167,AQ167,AT167:AW167,AZ167,AR167)+SUM(C172,D172,G172,L172:U172,X172:Y172,AB172:AD172,AF172,AI172,AK172,AN172:AO172,AQ172,AT172:AW172,AZ172,AR172)+SUM(C173,D173,G173,L173:U173,X173:Y173,AB173:AD173,AF173,AI173,AK173,AN173:AO173,AQ173,AT173:AW173,AZ173,AR173)+SUM(C176,D176,G176,L176:U176,X176:Y176,AB176:AD176,AF176,AI176,AK176,AN176:AO176,AQ176,AT176:AW176,AZ176,AR176)</f>
        <v>152.43526997276652</v>
      </c>
      <c r="BI126" s="13">
        <f>SUM(F128,H128,V128:W128,AA128,AE128,AH128,AM128,AS128,AX128,BB128,AY128)+SUM(F130,H130,V130:W130,AA130,AE130,AH130,AM130,AS130,AX130,BB130,AY130)+SUM(F144,H144,V144:W144,AA144,AE144,AH144,AM144,AS144,AX144,BB144,AY144)+SUM(F145,H145,V145:W145,AA145,AE145,AH145,AM145,AS145,AX145,BB145,AY145)+SUM(F149,H149,V149:W149,AA149,AE149,AH149,AM149,AS149,AX149,BB149,AY149)+SUM(F153,H153,V153:W153,AA153,AE153,AH153,AM153,AS153,AX153,BB153,AY153)+SUM(F156,H156,V156:W156,AA156,AE156,AH156,AM156,AS156,AX156,BB156,AY156)+SUM(F161,H161,V161:W161,AA161,AE161,AH161,AM161,AS161,AX161,BB161,AY161)+SUM(F167,H167,V167:W167,AA167,AE167,AH167,AM167,AS167,AX167,BB167,AY167)+SUM(F172,H172,V172:W172,AA172,AE172,AH172,AM172,AS172,AX172,BB172,AY172)+SUM(F173,H173,V173:W173,AA173,AE173,AH173,AM173,AS173,AX173,BB173,AY173)+SUM(F176,H176,V176:W176,AA176,AE176,AH176,AM176,AS176,AX176,BB176,AY176)</f>
        <v>335.29934972083345</v>
      </c>
      <c r="BJ126" s="13">
        <f>SUM(E128,I128,AG128,BA128)+SUM(E130,I130,AG130,BA130)+SUM(E144,I144,AG144,BA144)+SUM(E145,I145,AG145,BA145)+SUM(E149,I149,AG149,BA149)+SUM(E153,I153,AG153,BA153)+SUM(E156,I156,AG156,BA156)+SUM(E161,I161,AG161,BA161)+SUM(E167,I167,AG167,BA167)+SUM(E172,I172,AG172,BA172)+SUM(E173,I173,AG173,BA173)+SUM(E176,I176,AG176,BA176)</f>
        <v>1003.5814523096261</v>
      </c>
      <c r="BK126" s="13">
        <f>SUM(J128:K128,Z128,AL128,AP128)+SUM(J130:K130,Z130,AL130,AP130)+SUM(J144:K144,Z144,AL144,AP144)+SUM(J145:K145,Z145,AL145,AP145)+SUM(J149:K149,Z149,AL149,AP149)+SUM(J153:K153,Z153,AL153,AP153)+SUM(J156:K156,Z156,AL156,AP156)+SUM(J161:K161,Z161,AL161,AP161)+SUM(J167:K167,Z167,AL167,AP167)+SUM(J172:K172,Z172,AL172,AP172)+SUM(J173:K173,Z173,AL173,AP173)+SUM(J176:K176,Z176,AL176,AP176)</f>
        <v>1300.3325595065851</v>
      </c>
      <c r="BL126" s="13">
        <f>BC128+BC130+BC144+BC145+BC149+BC153+BC156+BC161+BC167+BC172+BC173+BC176</f>
        <v>192.63167649134505</v>
      </c>
      <c r="BM126" s="13">
        <f>SUM(BG126:BL126)</f>
        <v>3006.2021318425118</v>
      </c>
    </row>
    <row r="127" spans="1:65" x14ac:dyDescent="0.3">
      <c r="A127" s="23" t="s">
        <v>4</v>
      </c>
      <c r="B127" s="22">
        <v>2.0153417265644191E-6</v>
      </c>
      <c r="C127" s="22">
        <v>8.0339738099130085E-8</v>
      </c>
      <c r="D127" s="22">
        <v>3.8855527549103255E-8</v>
      </c>
      <c r="E127" s="22">
        <v>0</v>
      </c>
      <c r="F127" s="22">
        <v>0</v>
      </c>
      <c r="G127" s="22">
        <v>0</v>
      </c>
      <c r="H127" s="22">
        <v>0</v>
      </c>
      <c r="I127" s="22">
        <v>7.358032874509864E-6</v>
      </c>
      <c r="J127" s="22">
        <v>5.4513026626189287E-2</v>
      </c>
      <c r="K127" s="22">
        <v>1.5247387047405293E-6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2.8174194902977087E-5</v>
      </c>
      <c r="S127" s="22">
        <v>1.3174702456429268E-2</v>
      </c>
      <c r="T127" s="22">
        <v>0</v>
      </c>
      <c r="U127" s="22">
        <v>0</v>
      </c>
      <c r="V127" s="22">
        <v>4.106084578956381E-4</v>
      </c>
      <c r="W127" s="22">
        <v>0</v>
      </c>
      <c r="X127" s="22">
        <v>0</v>
      </c>
      <c r="Y127" s="22">
        <v>2.4565408898934973E-8</v>
      </c>
      <c r="Z127" s="22">
        <v>5.3486754398643663E-6</v>
      </c>
      <c r="AA127" s="22">
        <v>0</v>
      </c>
      <c r="AB127" s="22">
        <v>0</v>
      </c>
      <c r="AC127" s="22">
        <v>0</v>
      </c>
      <c r="AD127" s="22">
        <v>0</v>
      </c>
      <c r="AE127" s="22">
        <v>3.6608283593609282E-7</v>
      </c>
      <c r="AF127" s="22">
        <v>0</v>
      </c>
      <c r="AG127" s="22">
        <v>2.9324345903860849E-2</v>
      </c>
      <c r="AH127" s="22">
        <v>0</v>
      </c>
      <c r="AI127" s="22">
        <v>2.7674304554647187E-8</v>
      </c>
      <c r="AJ127" s="22">
        <v>1.8014529530807823E-7</v>
      </c>
      <c r="AK127" s="22">
        <v>0</v>
      </c>
      <c r="AL127" s="22">
        <v>2.0297668946511952E-7</v>
      </c>
      <c r="AM127" s="22">
        <v>0</v>
      </c>
      <c r="AN127" s="22">
        <v>0</v>
      </c>
      <c r="AO127" s="22">
        <v>0</v>
      </c>
      <c r="AP127" s="22">
        <v>5.7332879843989718E-7</v>
      </c>
      <c r="AQ127" s="22">
        <v>0</v>
      </c>
      <c r="AR127" s="22">
        <v>0</v>
      </c>
      <c r="AS127" s="22">
        <v>3.1565167959329052E-7</v>
      </c>
      <c r="AT127" s="22">
        <v>5.3422790952560098E-8</v>
      </c>
      <c r="AU127" s="22">
        <v>0</v>
      </c>
      <c r="AV127" s="22">
        <v>1.3521009912796643E-2</v>
      </c>
      <c r="AW127" s="22">
        <v>2.6885348811604907E-6</v>
      </c>
      <c r="AX127" s="22">
        <v>0</v>
      </c>
      <c r="AY127" s="22">
        <v>0</v>
      </c>
      <c r="AZ127" s="22">
        <v>5.9138656133263219E-6</v>
      </c>
      <c r="BA127" s="22">
        <v>3.2709381395555355E-2</v>
      </c>
      <c r="BB127" s="22">
        <v>0</v>
      </c>
      <c r="BC127" s="22">
        <v>0.73987143292356494</v>
      </c>
      <c r="BD127" s="22">
        <v>0.88357939410350395</v>
      </c>
      <c r="BF127" s="12" t="s">
        <v>64</v>
      </c>
      <c r="BG127" s="13">
        <f>B127+AJ127+B131+AJ131+B155+AJ155+B175+AJ175</f>
        <v>19.088982218156083</v>
      </c>
      <c r="BH127" s="13">
        <f>SUM(C127,D127,G127,L127:U127,X127:Y127,AB127:AD127,AF127,AI127,AK127,AN127:AO127,AQ127,AT127:AW127,AZ127,AR127)+SUM(C131,D131,G131,L131:U131,X131:Y131,AB131:AD131,AF131,AI131,AK131,AN131:AO131,AQ131,AT131:AW131,AZ131,AR131)+SUM(C155,D155,G155,L155:U155,X155:Y155,AB155:AD155,AF155,AI155,AK155,AN155:AO155,AQ155,AT155:AW155,AZ155,AR155)+SUM(C175,D175,G175,L175:U175,X175:Y175,AB175:AD175,AF175,AI175,AK175,AN175:AO175,AQ175,AT175:AW175,AZ175,AR175)</f>
        <v>81.398997824902963</v>
      </c>
      <c r="BI127" s="13">
        <f>SUM(F127,H127,V127:W127,AA127,AE127,AH127,AM127,AS127,AX127,BB127,AY127)+SUM(F131,H131,V131:W131,AA131,AE131,AH131,AM131,AS131,AX131,BB131,AY131)+SUM(F155,H155,V155:W155,AA155,AE155,AH155,AM155,AS155,AX155,BB155,AY155)+SUM(F175,H175,V175:W175,AA175,AE175,AH175,AM175,AS175,AX175,BB175,AY175)</f>
        <v>1263.6175224373746</v>
      </c>
      <c r="BJ127" s="13">
        <f>SUM(E127,I127,AG127,BA127)+SUM(E131,I131,AG131,BA131)+SUM(E155,I155,AG155,BA155)+SUM(E175,I175,AG175,BA175)</f>
        <v>400.20938427205499</v>
      </c>
      <c r="BK127" s="13">
        <f>SUM(J127:K127,Z127,AL127,AP127)+SUM(J131:K131,Z131,AL131,AP131)+SUM(J155:K155,Z155,AL155,AP155)+SUM(J175:K175,Z175,AL175,AP175)</f>
        <v>271.95405683197981</v>
      </c>
      <c r="BL127" s="13">
        <f>BC127+BC131+BC155+BC175</f>
        <v>359.27988824325837</v>
      </c>
      <c r="BM127" s="13">
        <f>SUM(BG127:BL127)</f>
        <v>2395.5488318277271</v>
      </c>
    </row>
    <row r="128" spans="1:65" x14ac:dyDescent="0.3">
      <c r="A128" s="23" t="s">
        <v>5</v>
      </c>
      <c r="B128" s="22">
        <v>0</v>
      </c>
      <c r="C128" s="22">
        <v>0</v>
      </c>
      <c r="D128" s="22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F128" s="12" t="s">
        <v>59</v>
      </c>
      <c r="BG128" s="13">
        <f>B132+AJ132+B133+AJ133+B148+AJ148+B160+AJ160+B164+AJ164</f>
        <v>7278.7216783308677</v>
      </c>
      <c r="BH128" s="13">
        <f>SUM(C132,D132,G132,L132:U132,X132:Y132,AB132:AD132,AF132,AI132,AK132,AN132:AO132,AQ132,AT132:AW132,AZ132,AR132)+SUM(C133,D133,G133,L133:U133,X133:Y133,AB133:AD133,AF133,AI133,AK133,AN133:AO133,AQ133,AT133:AW133,AZ133,AR133)+SUM(C148,D148,G148,L148:U148,X148:Y148,AB148:AD148,AF148,AI148,AK148,AN148:AO148,AQ148,AT148:AW148,AZ148,AR148)+SUM(C160,D160,G160,L160:U160,X160:Y160,AB160:AD160,AF160,AI160,AK160,AN160:AO160,AQ160,AT160:AW160,AZ160,AR160)+SUM(C164,D164,G164,L164:U164,X164:Y164,AB164:AD164,AF164,AI164,AK164,AN164:AO164,AQ164,AT164:AW164,AZ164,AR164)</f>
        <v>3766.9350186742167</v>
      </c>
      <c r="BI128" s="13">
        <f>SUM(F132,H132,V132:W132,AA132,AE132,AH132,AM132,AS132,AX132,BB132,AY132)+SUM(F133,H133,V133:W133,AA133,AE133,AH133,AM133,AS133,AX133,BB133,AY133)+SUM(F148,H148,V148:W148,AA148,AE148,AH148,AM148,AS148,AX148,BB148,AY148)+SUM(F160,H160,V160:W160,AA160,AE160,AH160,AM160,AS160,AX160,BB160,AY160)+SUM(F164,H164,V164:W164,AA164,AE164,AH164,AM164,AS164,AX164,BB164,AY164)</f>
        <v>99924.69695386097</v>
      </c>
      <c r="BJ128" s="13">
        <f>SUM(E132,I132,AG132,BA132)+SUM(E133,I133,AG133,BA133)+SUM(E148,I148,AG148,BA148)+SUM(E160,I160,AG160,BA160)+SUM(E164,I164,AG164,BA164)</f>
        <v>9964.6789163708818</v>
      </c>
      <c r="BK128" s="13">
        <f>SUM(J132:K132,Z132,AL132,AP132)+SUM(J133:K133,Z133,AL133,AP133)+SUM(J148:K148,Z148,AL148,AP148)+SUM(J160:K160,Z160,AL160,AP160)+SUM(J164:K164,Z164,AL164,AP164)</f>
        <v>19965.809409275495</v>
      </c>
      <c r="BL128" s="13">
        <f>BC132+BC133+BC148+BC160+BC164</f>
        <v>16115.832629596109</v>
      </c>
      <c r="BM128" s="13">
        <f>SUM(BG128:BL128)</f>
        <v>157016.67460610854</v>
      </c>
    </row>
    <row r="129" spans="1:65" x14ac:dyDescent="0.3">
      <c r="A129" s="23" t="s">
        <v>6</v>
      </c>
      <c r="B129" s="22">
        <v>3.0202776916555469E-5</v>
      </c>
      <c r="C129" s="22">
        <v>3.0716270020238984E-2</v>
      </c>
      <c r="D129" s="22">
        <v>5.9904809197257256E-3</v>
      </c>
      <c r="E129" s="22">
        <v>8.7230048475344681E-4</v>
      </c>
      <c r="F129" s="22">
        <v>0</v>
      </c>
      <c r="G129" s="22">
        <v>0</v>
      </c>
      <c r="H129" s="22">
        <v>0</v>
      </c>
      <c r="I129" s="22">
        <v>1.1027064171015131E-4</v>
      </c>
      <c r="J129" s="22">
        <v>1.3107303573381638E-2</v>
      </c>
      <c r="K129" s="22">
        <v>2.2850389265655859E-5</v>
      </c>
      <c r="L129" s="22">
        <v>0</v>
      </c>
      <c r="M129" s="22">
        <v>0.27069798543541984</v>
      </c>
      <c r="N129" s="22">
        <v>2.4918602726733581E-8</v>
      </c>
      <c r="O129" s="22">
        <v>0</v>
      </c>
      <c r="P129" s="22">
        <v>0</v>
      </c>
      <c r="Q129" s="22">
        <v>1.6834024140105432E-3</v>
      </c>
      <c r="R129" s="22">
        <v>1.713729756001673E-2</v>
      </c>
      <c r="S129" s="22">
        <v>0.36683976189273632</v>
      </c>
      <c r="T129" s="22">
        <v>39.714313582194599</v>
      </c>
      <c r="U129" s="22">
        <v>1.0490305229177798E-8</v>
      </c>
      <c r="V129" s="22">
        <v>0.15538346251355725</v>
      </c>
      <c r="W129" s="22">
        <v>3.3239359643035905E-2</v>
      </c>
      <c r="X129" s="22">
        <v>0</v>
      </c>
      <c r="Y129" s="22">
        <v>3.3002167330779303E-3</v>
      </c>
      <c r="Z129" s="22">
        <v>8.0157547963178615E-5</v>
      </c>
      <c r="AA129" s="22">
        <v>0</v>
      </c>
      <c r="AB129" s="22">
        <v>0</v>
      </c>
      <c r="AC129" s="22">
        <v>0</v>
      </c>
      <c r="AD129" s="22">
        <v>0</v>
      </c>
      <c r="AE129" s="22">
        <v>5.4862746506054469E-6</v>
      </c>
      <c r="AF129" s="22">
        <v>0</v>
      </c>
      <c r="AG129" s="22">
        <v>4.2153487829264379E-3</v>
      </c>
      <c r="AH129" s="22">
        <v>0</v>
      </c>
      <c r="AI129" s="22">
        <v>4.2020111944190604E-7</v>
      </c>
      <c r="AJ129" s="22">
        <v>2.6997347869296838E-6</v>
      </c>
      <c r="AK129" s="22">
        <v>0</v>
      </c>
      <c r="AL129" s="22">
        <v>3.04189586826381E-6</v>
      </c>
      <c r="AM129" s="22">
        <v>0</v>
      </c>
      <c r="AN129" s="22">
        <v>1.6445046661678529E-7</v>
      </c>
      <c r="AO129" s="22">
        <v>1.108310922498492E-8</v>
      </c>
      <c r="AP129" s="22">
        <v>8.5921516787309512E-6</v>
      </c>
      <c r="AQ129" s="22">
        <v>17.101667328369704</v>
      </c>
      <c r="AR129" s="22">
        <v>0</v>
      </c>
      <c r="AS129" s="22">
        <v>7.5060888916909964E-3</v>
      </c>
      <c r="AT129" s="22">
        <v>8.0061689594971811E-7</v>
      </c>
      <c r="AU129" s="22">
        <v>6.7636810444477546E-8</v>
      </c>
      <c r="AV129" s="22">
        <v>1.3085498390495254E-4</v>
      </c>
      <c r="AW129" s="22">
        <v>0.47350655921235546</v>
      </c>
      <c r="AX129" s="22">
        <v>1.4547654093757039E-2</v>
      </c>
      <c r="AY129" s="22">
        <v>1.2172877537623241E-6</v>
      </c>
      <c r="AZ129" s="22">
        <v>3.4587758220622737E-4</v>
      </c>
      <c r="BA129" s="22">
        <v>0.49019943823128642</v>
      </c>
      <c r="BB129" s="22">
        <v>0</v>
      </c>
      <c r="BC129" s="22">
        <v>0.94689932006612887</v>
      </c>
      <c r="BD129" s="22">
        <v>59.652565911696406</v>
      </c>
      <c r="BF129" s="12" t="s">
        <v>60</v>
      </c>
      <c r="BG129" s="13">
        <f>B177+AJ177</f>
        <v>16.605586879536101</v>
      </c>
      <c r="BH129" s="13">
        <f>SUM(C177,D177,G177,L177:U177,X177:Y177,AB177:AD177,AF177,AI177,AK177,AN177:AO177,AQ177,AT177:AW177,AZ177,AR177)</f>
        <v>82.091946856805791</v>
      </c>
      <c r="BI129" s="13">
        <f>SUM(F177,H177,V177:W177,AA177,AE177,AH177,AM177,AS177,AX177,BB177,AY177)</f>
        <v>946.89483379979595</v>
      </c>
      <c r="BJ129" s="13">
        <f>SUM(E177,I177,AG177,BA177)</f>
        <v>4.4446501585773941</v>
      </c>
      <c r="BK129" s="13">
        <f>SUM(J177:K177,Z177,AL177,AP177)</f>
        <v>105.26840157720272</v>
      </c>
      <c r="BL129" s="13">
        <f>BC177</f>
        <v>0</v>
      </c>
      <c r="BM129" s="13">
        <f>SUM(BG129:BL129)</f>
        <v>1155.3054192719178</v>
      </c>
    </row>
    <row r="130" spans="1:65" x14ac:dyDescent="0.3">
      <c r="A130" s="23" t="s">
        <v>7</v>
      </c>
      <c r="B130" s="22">
        <v>0</v>
      </c>
      <c r="C130" s="22">
        <v>0</v>
      </c>
      <c r="D130" s="22">
        <v>0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  <c r="AQ130" s="22"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F130" s="12" t="s">
        <v>61</v>
      </c>
      <c r="BG130" s="13">
        <f>B178+AJ178</f>
        <v>7646.3252430373268</v>
      </c>
      <c r="BH130" s="13">
        <f>SUM(C178,D178,G178,L178:U178,X178:Y178,AB178:AD178,AF178,AI178,AK178,AN178:AO178,AQ178,AT178:AW178,AZ178,AR178)</f>
        <v>14093.609914267214</v>
      </c>
      <c r="BI130" s="13">
        <f>SUM(F178,H178,V178:W178,AA178,AE178,AH178,AM178,AS178,AX178,BB178,AY178)</f>
        <v>105252.24099647197</v>
      </c>
      <c r="BJ130" s="13">
        <f>SUM(E178,I178,AG178,BA178)</f>
        <v>12327.090172667755</v>
      </c>
      <c r="BK130" s="13">
        <f>SUM(J178:K178,Z178,AL178,AP178)</f>
        <v>23972.369633510989</v>
      </c>
      <c r="BL130" s="13">
        <f>BC178</f>
        <v>20427.581482292684</v>
      </c>
      <c r="BM130" s="13">
        <f>SUM(BG130:BL130)</f>
        <v>183719.21744224796</v>
      </c>
    </row>
    <row r="131" spans="1:65" x14ac:dyDescent="0.3">
      <c r="A131" s="29" t="s">
        <v>8</v>
      </c>
      <c r="B131" s="22">
        <v>1.8111910498632713</v>
      </c>
      <c r="C131" s="22">
        <v>3.4052937094709193</v>
      </c>
      <c r="D131" s="22">
        <v>1.8541914065405996E-2</v>
      </c>
      <c r="E131" s="22">
        <v>7.1232978104264944E-4</v>
      </c>
      <c r="F131" s="22">
        <v>0</v>
      </c>
      <c r="G131" s="22">
        <v>0</v>
      </c>
      <c r="H131" s="22">
        <v>0</v>
      </c>
      <c r="I131" s="22">
        <v>0</v>
      </c>
      <c r="J131" s="22">
        <v>11.122439234352738</v>
      </c>
      <c r="K131" s="22">
        <v>13.993929423713427</v>
      </c>
      <c r="L131" s="22">
        <v>0</v>
      </c>
      <c r="M131" s="22">
        <v>0</v>
      </c>
      <c r="N131" s="22">
        <v>9.0938000886776615E-3</v>
      </c>
      <c r="O131" s="22">
        <v>0</v>
      </c>
      <c r="P131" s="22">
        <v>0.19507389282504836</v>
      </c>
      <c r="Q131" s="22">
        <v>0.3569115525321635</v>
      </c>
      <c r="R131" s="22">
        <v>1.1049290862406946</v>
      </c>
      <c r="S131" s="22">
        <v>6.0295989805571093</v>
      </c>
      <c r="T131" s="22">
        <v>6.005880055746693E-5</v>
      </c>
      <c r="U131" s="22">
        <v>1.5586282899122211E-2</v>
      </c>
      <c r="V131" s="22">
        <v>3.3254606306864485</v>
      </c>
      <c r="W131" s="22">
        <v>3.2063269240740802</v>
      </c>
      <c r="X131" s="22">
        <v>1.9022697236292758E-2</v>
      </c>
      <c r="Y131" s="22">
        <v>0.4447157928325759</v>
      </c>
      <c r="Z131" s="22">
        <v>0.8804192669467521</v>
      </c>
      <c r="AA131" s="22">
        <v>0</v>
      </c>
      <c r="AB131" s="22">
        <v>0</v>
      </c>
      <c r="AC131" s="22">
        <v>1.0007090474452049E-3</v>
      </c>
      <c r="AD131" s="22">
        <v>0</v>
      </c>
      <c r="AE131" s="22">
        <v>8.9619505600417787E-2</v>
      </c>
      <c r="AF131" s="22">
        <v>0</v>
      </c>
      <c r="AG131" s="22">
        <v>0.27549167770577365</v>
      </c>
      <c r="AH131" s="22">
        <v>0</v>
      </c>
      <c r="AI131" s="22">
        <v>9.5614828585685388E-2</v>
      </c>
      <c r="AJ131" s="22">
        <v>0.11406748124779927</v>
      </c>
      <c r="AK131" s="22">
        <v>0.1812787088387971</v>
      </c>
      <c r="AL131" s="22">
        <v>0.21795502474596751</v>
      </c>
      <c r="AM131" s="22">
        <v>51.524090131203117</v>
      </c>
      <c r="AN131" s="22">
        <v>2.9969298690584973E-2</v>
      </c>
      <c r="AO131" s="22">
        <v>1.5578776162777903E-2</v>
      </c>
      <c r="AP131" s="22">
        <v>0.13811069366095488</v>
      </c>
      <c r="AQ131" s="22">
        <v>0.81238293337292877</v>
      </c>
      <c r="AR131" s="22">
        <v>1.0645170032029699E-4</v>
      </c>
      <c r="AS131" s="22">
        <v>3.587379641653238</v>
      </c>
      <c r="AT131" s="22">
        <v>0</v>
      </c>
      <c r="AU131" s="22">
        <v>0</v>
      </c>
      <c r="AV131" s="22">
        <v>6.5222942163890713E-2</v>
      </c>
      <c r="AW131" s="22">
        <v>28.000288932811657</v>
      </c>
      <c r="AX131" s="22">
        <v>0.1874612214050454</v>
      </c>
      <c r="AY131" s="22">
        <v>3.1615466992087362</v>
      </c>
      <c r="AZ131" s="22">
        <v>4.7064438786127498</v>
      </c>
      <c r="BA131" s="22">
        <v>178.25689966323318</v>
      </c>
      <c r="BB131" s="22">
        <v>0</v>
      </c>
      <c r="BC131" s="22">
        <v>50.90388471391384</v>
      </c>
      <c r="BD131" s="22">
        <v>368.30370054053128</v>
      </c>
    </row>
    <row r="132" spans="1:65" x14ac:dyDescent="0.3">
      <c r="A132" s="28" t="s">
        <v>9</v>
      </c>
      <c r="B132" s="22">
        <v>6870.1700900547312</v>
      </c>
      <c r="C132" s="22">
        <v>57.562611321194325</v>
      </c>
      <c r="D132" s="22">
        <v>81.486324396589865</v>
      </c>
      <c r="E132" s="22">
        <v>10.522440833819505</v>
      </c>
      <c r="F132" s="22">
        <v>4.0113881439275974E-2</v>
      </c>
      <c r="G132" s="22">
        <v>8.1658407378324167</v>
      </c>
      <c r="H132" s="22">
        <v>3.8457800931207955</v>
      </c>
      <c r="I132" s="22">
        <v>21.658585522375489</v>
      </c>
      <c r="J132" s="22">
        <v>0</v>
      </c>
      <c r="K132" s="22">
        <v>2132.9555751134485</v>
      </c>
      <c r="L132" s="22">
        <v>21.235556621828938</v>
      </c>
      <c r="M132" s="22">
        <v>10.991383193723332</v>
      </c>
      <c r="N132" s="22">
        <v>4.6016420977557297</v>
      </c>
      <c r="O132" s="22">
        <v>14.252694039748906</v>
      </c>
      <c r="P132" s="22">
        <v>15.22032055559993</v>
      </c>
      <c r="Q132" s="22">
        <v>5.3452123888922314</v>
      </c>
      <c r="R132" s="22">
        <v>287.73913639143206</v>
      </c>
      <c r="S132" s="22">
        <v>204.9551233347583</v>
      </c>
      <c r="T132" s="22">
        <v>329.88743397832201</v>
      </c>
      <c r="U132" s="22">
        <v>31.692149533896963</v>
      </c>
      <c r="V132" s="22">
        <v>69873.030002830244</v>
      </c>
      <c r="W132" s="22">
        <v>108.21606903605532</v>
      </c>
      <c r="X132" s="22">
        <v>1.6213489831202261</v>
      </c>
      <c r="Y132" s="22">
        <v>40.853560185947138</v>
      </c>
      <c r="Z132" s="22">
        <v>4467.4954279538879</v>
      </c>
      <c r="AA132" s="22">
        <v>5.9548386637960887E-2</v>
      </c>
      <c r="AB132" s="22">
        <v>6.1723443683786599</v>
      </c>
      <c r="AC132" s="22">
        <v>19.426486710408149</v>
      </c>
      <c r="AD132" s="22">
        <v>0.20417095825961762</v>
      </c>
      <c r="AE132" s="22">
        <v>187.63632092742927</v>
      </c>
      <c r="AF132" s="22">
        <v>31.969526254513216</v>
      </c>
      <c r="AG132" s="22">
        <v>339.86046655192933</v>
      </c>
      <c r="AH132" s="22">
        <v>919.20410927537682</v>
      </c>
      <c r="AI132" s="22">
        <v>134.43940867550739</v>
      </c>
      <c r="AJ132" s="22">
        <v>41.054611357999718</v>
      </c>
      <c r="AK132" s="22">
        <v>5.8394491655790715</v>
      </c>
      <c r="AL132" s="22">
        <v>1179.2060767883752</v>
      </c>
      <c r="AM132" s="22">
        <v>3443.3160672976087</v>
      </c>
      <c r="AN132" s="22">
        <v>22.711630291965392</v>
      </c>
      <c r="AO132" s="22">
        <v>4.349071420007685</v>
      </c>
      <c r="AP132" s="22">
        <v>238.93563314105501</v>
      </c>
      <c r="AQ132" s="22">
        <v>192.11590611232441</v>
      </c>
      <c r="AR132" s="22">
        <v>121.59844582171502</v>
      </c>
      <c r="AS132" s="22">
        <v>266.52271520940519</v>
      </c>
      <c r="AT132" s="22">
        <v>3.7912408987099169</v>
      </c>
      <c r="AU132" s="22">
        <v>3.5684006442615748</v>
      </c>
      <c r="AV132" s="22">
        <v>101.9064757209031</v>
      </c>
      <c r="AW132" s="22">
        <v>209.65632694080855</v>
      </c>
      <c r="AX132" s="22">
        <v>823.44686353175064</v>
      </c>
      <c r="AY132" s="22">
        <v>536.6896440413484</v>
      </c>
      <c r="AZ132" s="22">
        <v>815.79680797282447</v>
      </c>
      <c r="BA132" s="22">
        <v>7399.2122439411096</v>
      </c>
      <c r="BB132" s="22">
        <v>10676.493102951021</v>
      </c>
      <c r="BC132" s="22">
        <v>15383.663608711124</v>
      </c>
      <c r="BD132" s="22">
        <v>127712.39112714806</v>
      </c>
    </row>
    <row r="133" spans="1:65" x14ac:dyDescent="0.3">
      <c r="A133" s="23" t="s">
        <v>360</v>
      </c>
      <c r="B133" s="22">
        <v>0</v>
      </c>
      <c r="C133" s="22">
        <v>0</v>
      </c>
      <c r="D133" s="22">
        <v>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1.2451988609649618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2.9845395888026516E-3</v>
      </c>
      <c r="BB133" s="22">
        <v>0</v>
      </c>
      <c r="BC133" s="22">
        <v>0</v>
      </c>
      <c r="BD133" s="22">
        <v>1.2481834005537644</v>
      </c>
    </row>
    <row r="134" spans="1:65" x14ac:dyDescent="0.3">
      <c r="A134" s="23" t="s">
        <v>10</v>
      </c>
      <c r="B134" s="22">
        <v>6.7534954900198976E-7</v>
      </c>
      <c r="C134" s="22">
        <v>2.7215279589799576E-2</v>
      </c>
      <c r="D134" s="22">
        <v>4.0876350932915566E-5</v>
      </c>
      <c r="E134" s="22">
        <v>2.0332815944280801E-8</v>
      </c>
      <c r="F134" s="22">
        <v>0</v>
      </c>
      <c r="G134" s="22">
        <v>3.0553633426147314E-8</v>
      </c>
      <c r="H134" s="22">
        <v>0</v>
      </c>
      <c r="I134" s="22">
        <v>9.8623563541512385E-8</v>
      </c>
      <c r="J134" s="22">
        <v>2.3714018446130995E-3</v>
      </c>
      <c r="K134" s="22">
        <v>1.151050572597096E-4</v>
      </c>
      <c r="L134" s="22">
        <v>0</v>
      </c>
      <c r="M134" s="22">
        <v>0</v>
      </c>
      <c r="N134" s="22">
        <v>1.4473897429501953E-5</v>
      </c>
      <c r="O134" s="22">
        <v>0.3861514527044938</v>
      </c>
      <c r="P134" s="22">
        <v>0</v>
      </c>
      <c r="Q134" s="22">
        <v>4.3726838621113465E-5</v>
      </c>
      <c r="R134" s="22">
        <v>11.120936004801766</v>
      </c>
      <c r="S134" s="22">
        <v>4.0102512167906266</v>
      </c>
      <c r="T134" s="22">
        <v>0</v>
      </c>
      <c r="U134" s="22">
        <v>0.16230599793242623</v>
      </c>
      <c r="V134" s="22">
        <v>0.79233217953045232</v>
      </c>
      <c r="W134" s="22">
        <v>4.0727997175984444E-7</v>
      </c>
      <c r="X134" s="22">
        <v>1.9903725128871426E-4</v>
      </c>
      <c r="Y134" s="22">
        <v>1.9156932986690907</v>
      </c>
      <c r="Z134" s="22">
        <v>1.4932905702203889E-6</v>
      </c>
      <c r="AA134" s="22">
        <v>0</v>
      </c>
      <c r="AB134" s="22">
        <v>5.7551301735438081E-8</v>
      </c>
      <c r="AC134" s="22">
        <v>1.4784531418557537E-8</v>
      </c>
      <c r="AD134" s="22">
        <v>0</v>
      </c>
      <c r="AE134" s="22">
        <v>4.7916266145896668E-7</v>
      </c>
      <c r="AF134" s="22">
        <v>0</v>
      </c>
      <c r="AG134" s="22">
        <v>4.4598487733875818E-6</v>
      </c>
      <c r="AH134" s="22">
        <v>0</v>
      </c>
      <c r="AI134" s="22">
        <v>0.18859589163795221</v>
      </c>
      <c r="AJ134" s="22">
        <v>9.7026856942763386E-9</v>
      </c>
      <c r="AK134" s="22">
        <v>3.2603679693480707E-3</v>
      </c>
      <c r="AL134" s="22">
        <v>1.4057923406461437E-4</v>
      </c>
      <c r="AM134" s="22">
        <v>1.0720503648839496E-6</v>
      </c>
      <c r="AN134" s="22">
        <v>1.459831741920135E-2</v>
      </c>
      <c r="AO134" s="22">
        <v>6.8047582028150374E-5</v>
      </c>
      <c r="AP134" s="22">
        <v>2.5728225968671092E-7</v>
      </c>
      <c r="AQ134" s="22">
        <v>2.1702546398673077E-8</v>
      </c>
      <c r="AR134" s="22">
        <v>3.0118778360424267E-8</v>
      </c>
      <c r="AS134" s="22">
        <v>1.1048764005582455E-6</v>
      </c>
      <c r="AT134" s="22">
        <v>1.6221667820752336E-2</v>
      </c>
      <c r="AU134" s="22">
        <v>4.4558678089882058E-2</v>
      </c>
      <c r="AV134" s="22">
        <v>0.68936338044798773</v>
      </c>
      <c r="AW134" s="22">
        <v>1.4464505189648033E-7</v>
      </c>
      <c r="AX134" s="22">
        <v>3.3280444298431788E-6</v>
      </c>
      <c r="AY134" s="22">
        <v>4.529405284880338E-7</v>
      </c>
      <c r="AZ134" s="22">
        <v>1.4382069273520699</v>
      </c>
      <c r="BA134" s="22">
        <v>3.8781576038380536E-4</v>
      </c>
      <c r="BB134" s="22">
        <v>1.4001254479967533E-6</v>
      </c>
      <c r="BC134" s="22">
        <v>1.8391483343202362</v>
      </c>
      <c r="BD134" s="22">
        <v>22.652235617158563</v>
      </c>
    </row>
    <row r="135" spans="1:65" x14ac:dyDescent="0.3">
      <c r="A135" s="23" t="s">
        <v>11</v>
      </c>
      <c r="B135" s="22">
        <v>0</v>
      </c>
      <c r="C135" s="22">
        <v>0</v>
      </c>
      <c r="D135" s="22">
        <v>0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8.6002490938807033E-2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5.2021877267029542E-7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0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0</v>
      </c>
      <c r="BD135" s="22">
        <v>8.6003011157579703E-2</v>
      </c>
    </row>
    <row r="136" spans="1:65" x14ac:dyDescent="0.3">
      <c r="A136" s="23" t="s">
        <v>12</v>
      </c>
      <c r="B136" s="22">
        <v>0.5612398001646659</v>
      </c>
      <c r="C136" s="22">
        <v>6.7390149065360383</v>
      </c>
      <c r="D136" s="22">
        <v>0.13803682389494534</v>
      </c>
      <c r="E136" s="22">
        <v>1.2835045339329803E-4</v>
      </c>
      <c r="F136" s="22">
        <v>0</v>
      </c>
      <c r="G136" s="22">
        <v>2.7294901482707701</v>
      </c>
      <c r="H136" s="22">
        <v>1.1156493393529313E-7</v>
      </c>
      <c r="I136" s="22">
        <v>1.8330472295586722E-3</v>
      </c>
      <c r="J136" s="22">
        <v>16.392524910980267</v>
      </c>
      <c r="K136" s="22">
        <v>1.2720349555181875E-2</v>
      </c>
      <c r="L136" s="22">
        <v>0.70937651615947617</v>
      </c>
      <c r="M136" s="22">
        <v>0.43925257637835707</v>
      </c>
      <c r="N136" s="22">
        <v>0</v>
      </c>
      <c r="O136" s="22">
        <v>3.071664956479808</v>
      </c>
      <c r="P136" s="22">
        <v>1.9263339154167856</v>
      </c>
      <c r="Q136" s="22">
        <v>0.30003126453973933</v>
      </c>
      <c r="R136" s="22">
        <v>60.155857634699544</v>
      </c>
      <c r="S136" s="22">
        <v>38.727127530851696</v>
      </c>
      <c r="T136" s="22">
        <v>0.24111355816206745</v>
      </c>
      <c r="U136" s="22">
        <v>10.745723063551861</v>
      </c>
      <c r="V136" s="22">
        <v>3.2300284933297578</v>
      </c>
      <c r="W136" s="22">
        <v>4.2572408539139203E-5</v>
      </c>
      <c r="X136" s="22">
        <v>0.97346516867713995</v>
      </c>
      <c r="Y136" s="22">
        <v>7.5680904008390195</v>
      </c>
      <c r="Z136" s="22">
        <v>24.230937208896119</v>
      </c>
      <c r="AA136" s="22">
        <v>0</v>
      </c>
      <c r="AB136" s="22">
        <v>0.57069300530984912</v>
      </c>
      <c r="AC136" s="22">
        <v>0.15138780836784915</v>
      </c>
      <c r="AD136" s="22">
        <v>8.5835718478338416E-2</v>
      </c>
      <c r="AE136" s="22">
        <v>2.5248259551293398E-3</v>
      </c>
      <c r="AF136" s="22">
        <v>28.827336281100859</v>
      </c>
      <c r="AG136" s="22">
        <v>5.3544170774381498E-2</v>
      </c>
      <c r="AH136" s="22">
        <v>0</v>
      </c>
      <c r="AI136" s="22">
        <v>0.49762231040593435</v>
      </c>
      <c r="AJ136" s="22">
        <v>3.1832394057624912E-5</v>
      </c>
      <c r="AK136" s="22">
        <v>0.2547199371329697</v>
      </c>
      <c r="AL136" s="22">
        <v>0.90596065471726062</v>
      </c>
      <c r="AM136" s="22">
        <v>1.1453055676180421E-4</v>
      </c>
      <c r="AN136" s="22">
        <v>83.065390086553961</v>
      </c>
      <c r="AO136" s="22">
        <v>1.0170881291474347</v>
      </c>
      <c r="AP136" s="22">
        <v>5.8137023531485638E-3</v>
      </c>
      <c r="AQ136" s="22">
        <v>19.162693848834838</v>
      </c>
      <c r="AR136" s="22">
        <v>0.53103027093452948</v>
      </c>
      <c r="AS136" s="22">
        <v>1.9875733247906078</v>
      </c>
      <c r="AT136" s="22">
        <v>136.41035057455696</v>
      </c>
      <c r="AU136" s="22">
        <v>0.95925183685037996</v>
      </c>
      <c r="AV136" s="22">
        <v>0.35253346127454138</v>
      </c>
      <c r="AW136" s="22">
        <v>2.9058132692378522</v>
      </c>
      <c r="AX136" s="22">
        <v>0.17045779009495168</v>
      </c>
      <c r="AY136" s="22">
        <v>22.502557130865057</v>
      </c>
      <c r="AZ136" s="22">
        <v>3.2837050758819384</v>
      </c>
      <c r="BA136" s="22">
        <v>5.6327340363583174</v>
      </c>
      <c r="BB136" s="22">
        <v>2.3045361695920232E-4</v>
      </c>
      <c r="BC136" s="22">
        <v>21.663891734188695</v>
      </c>
      <c r="BD136" s="22">
        <v>509.89491910977324</v>
      </c>
    </row>
    <row r="137" spans="1:65" x14ac:dyDescent="0.3">
      <c r="A137" s="23" t="s">
        <v>13</v>
      </c>
      <c r="B137" s="22">
        <v>2.2634065927886033</v>
      </c>
      <c r="C137" s="22">
        <v>3.3162413313968484</v>
      </c>
      <c r="D137" s="22">
        <v>6.8815162545992972E-3</v>
      </c>
      <c r="E137" s="22">
        <v>3.9341488657764065E-3</v>
      </c>
      <c r="F137" s="22">
        <v>0</v>
      </c>
      <c r="G137" s="22">
        <v>4.0401390251935806E-3</v>
      </c>
      <c r="H137" s="22">
        <v>1.277900289204908E-6</v>
      </c>
      <c r="I137" s="22">
        <v>9.0661593710387491E-3</v>
      </c>
      <c r="J137" s="22">
        <v>53.506435684173276</v>
      </c>
      <c r="K137" s="22">
        <v>3.9880067234916505</v>
      </c>
      <c r="L137" s="22">
        <v>2.1151098721542785E-4</v>
      </c>
      <c r="M137" s="22">
        <v>0</v>
      </c>
      <c r="N137" s="22">
        <v>1.4733066889932651</v>
      </c>
      <c r="O137" s="22">
        <v>0</v>
      </c>
      <c r="P137" s="22">
        <v>2.1015490338696532</v>
      </c>
      <c r="Q137" s="22">
        <v>0.67788308943085895</v>
      </c>
      <c r="R137" s="22">
        <v>0.55523569928929617</v>
      </c>
      <c r="S137" s="22">
        <v>6.3328940257257536</v>
      </c>
      <c r="T137" s="22">
        <v>6.8627206018985573E-2</v>
      </c>
      <c r="U137" s="22">
        <v>0.13843254928427978</v>
      </c>
      <c r="V137" s="22">
        <v>2.7632921096993419</v>
      </c>
      <c r="W137" s="22">
        <v>1.4151046407821392E-2</v>
      </c>
      <c r="X137" s="22">
        <v>7.2368828466375526E-3</v>
      </c>
      <c r="Y137" s="22">
        <v>0.222761960846492</v>
      </c>
      <c r="Z137" s="22">
        <v>0.31821055229034667</v>
      </c>
      <c r="AA137" s="22">
        <v>0</v>
      </c>
      <c r="AB137" s="22">
        <v>0.3206294442677825</v>
      </c>
      <c r="AC137" s="22">
        <v>0.23664142886652917</v>
      </c>
      <c r="AD137" s="22">
        <v>5.7281938044634003E-5</v>
      </c>
      <c r="AE137" s="22">
        <v>3.7240537302097962E-2</v>
      </c>
      <c r="AF137" s="22">
        <v>1.2929001446019678E-3</v>
      </c>
      <c r="AG137" s="22">
        <v>0.20841932335991004</v>
      </c>
      <c r="AH137" s="22">
        <v>0</v>
      </c>
      <c r="AI137" s="22">
        <v>0.20395163227578197</v>
      </c>
      <c r="AJ137" s="22">
        <v>4.4935333385156678E-2</v>
      </c>
      <c r="AK137" s="22">
        <v>4.9871903255842476</v>
      </c>
      <c r="AL137" s="22">
        <v>5.564254029452214E-2</v>
      </c>
      <c r="AM137" s="22">
        <v>0.20969338495288714</v>
      </c>
      <c r="AN137" s="22">
        <v>1.3548881232445766</v>
      </c>
      <c r="AO137" s="22">
        <v>7.6477168301056454E-3</v>
      </c>
      <c r="AP137" s="22">
        <v>5.625084394166071E-2</v>
      </c>
      <c r="AQ137" s="22">
        <v>8.9676295466132293E-4</v>
      </c>
      <c r="AR137" s="22">
        <v>4.6125797781331381E-3</v>
      </c>
      <c r="AS137" s="22">
        <v>0.12790350510610998</v>
      </c>
      <c r="AT137" s="22">
        <v>1.5679710162178284E-2</v>
      </c>
      <c r="AU137" s="22">
        <v>3.6980812326493971E-4</v>
      </c>
      <c r="AV137" s="22">
        <v>1.4618001397845408</v>
      </c>
      <c r="AW137" s="22">
        <v>15.18474601275434</v>
      </c>
      <c r="AX137" s="22">
        <v>1.9161330124238924</v>
      </c>
      <c r="AY137" s="22">
        <v>0.12367110637105196</v>
      </c>
      <c r="AZ137" s="22">
        <v>0.87253859226060682</v>
      </c>
      <c r="BA137" s="22">
        <v>9.7870975373751978</v>
      </c>
      <c r="BB137" s="22">
        <v>4.8088477338646116E-2</v>
      </c>
      <c r="BC137" s="22">
        <v>22.599801386333805</v>
      </c>
      <c r="BD137" s="22">
        <v>137.63962537611161</v>
      </c>
    </row>
    <row r="138" spans="1:65" x14ac:dyDescent="0.3">
      <c r="A138" s="23" t="s">
        <v>14</v>
      </c>
      <c r="B138" s="22">
        <v>6.4926058600834395E-6</v>
      </c>
      <c r="C138" s="22">
        <v>0.21266575672875085</v>
      </c>
      <c r="D138" s="22">
        <v>3.415544243673012E-8</v>
      </c>
      <c r="E138" s="22">
        <v>2.8614506053144495E-4</v>
      </c>
      <c r="F138" s="22">
        <v>0</v>
      </c>
      <c r="G138" s="22">
        <v>1.0362663955835089E-10</v>
      </c>
      <c r="H138" s="22">
        <v>3.3976340339754775E-9</v>
      </c>
      <c r="I138" s="22">
        <v>1.8784789063979888E-5</v>
      </c>
      <c r="J138" s="22">
        <v>4.6970821789787121E-2</v>
      </c>
      <c r="K138" s="22">
        <v>1.1247138844222853E-6</v>
      </c>
      <c r="L138" s="22">
        <v>0</v>
      </c>
      <c r="M138" s="22">
        <v>0</v>
      </c>
      <c r="N138" s="22">
        <v>1.5026647542454871E-8</v>
      </c>
      <c r="O138" s="22">
        <v>2.6920182470238836E-3</v>
      </c>
      <c r="P138" s="22">
        <v>0</v>
      </c>
      <c r="Q138" s="22">
        <v>1.2438330256662993</v>
      </c>
      <c r="R138" s="22">
        <v>8.6293828952149052E-6</v>
      </c>
      <c r="S138" s="22">
        <v>0.34676984358416263</v>
      </c>
      <c r="T138" s="22">
        <v>4.4087572987129607E-11</v>
      </c>
      <c r="U138" s="22">
        <v>5.5704985903512749E-3</v>
      </c>
      <c r="V138" s="22">
        <v>3.5972850735724794E-2</v>
      </c>
      <c r="W138" s="22">
        <v>5.9434352715220249E-8</v>
      </c>
      <c r="X138" s="22">
        <v>7.141398458646214E-10</v>
      </c>
      <c r="Y138" s="22">
        <v>1.1292946364836272E-3</v>
      </c>
      <c r="Z138" s="22">
        <v>1.2083747907981656E-2</v>
      </c>
      <c r="AA138" s="22">
        <v>0</v>
      </c>
      <c r="AB138" s="22">
        <v>6.242181581256669</v>
      </c>
      <c r="AC138" s="22">
        <v>0.1484074789664668</v>
      </c>
      <c r="AD138" s="22">
        <v>8.5697418353673813E-9</v>
      </c>
      <c r="AE138" s="22">
        <v>8.9722266427428373E-4</v>
      </c>
      <c r="AF138" s="22">
        <v>1.1783393722954647E-3</v>
      </c>
      <c r="AG138" s="22">
        <v>7.754751775713573E-5</v>
      </c>
      <c r="AH138" s="22">
        <v>0</v>
      </c>
      <c r="AI138" s="22">
        <v>2.5937270675511588E-3</v>
      </c>
      <c r="AJ138" s="22">
        <v>4.0468018049946278E-8</v>
      </c>
      <c r="AK138" s="22">
        <v>2.2626143746958127E-9</v>
      </c>
      <c r="AL138" s="22">
        <v>1.0747799695369421E-5</v>
      </c>
      <c r="AM138" s="22">
        <v>2.3168545492736966E-7</v>
      </c>
      <c r="AN138" s="22">
        <v>1.5464278679751443E-7</v>
      </c>
      <c r="AO138" s="22">
        <v>6.993976500550801E-9</v>
      </c>
      <c r="AP138" s="22">
        <v>3.0547381340564467E-7</v>
      </c>
      <c r="AQ138" s="22">
        <v>0</v>
      </c>
      <c r="AR138" s="22">
        <v>0.7311518214955377</v>
      </c>
      <c r="AS138" s="22">
        <v>8.8454501997426939E-8</v>
      </c>
      <c r="AT138" s="22">
        <v>4.5351908109154314E-2</v>
      </c>
      <c r="AU138" s="22">
        <v>2.3146203574237195E-8</v>
      </c>
      <c r="AV138" s="22">
        <v>1.9487926972545071E-6</v>
      </c>
      <c r="AW138" s="22">
        <v>2.5354934247866074</v>
      </c>
      <c r="AX138" s="22">
        <v>3.72348770839917E-8</v>
      </c>
      <c r="AY138" s="22">
        <v>0</v>
      </c>
      <c r="AZ138" s="22">
        <v>1.3112907975308421E-6</v>
      </c>
      <c r="BA138" s="22">
        <v>7.0396273222155907E-3</v>
      </c>
      <c r="BB138" s="22">
        <v>0.33559014149755995</v>
      </c>
      <c r="BC138" s="22">
        <v>1.9733821054116794</v>
      </c>
      <c r="BD138" s="22">
        <v>13.931368979597679</v>
      </c>
    </row>
    <row r="139" spans="1:65" x14ac:dyDescent="0.3">
      <c r="A139" s="23" t="s">
        <v>15</v>
      </c>
      <c r="B139" s="22">
        <v>0.30007728242194709</v>
      </c>
      <c r="C139" s="22">
        <v>0.20119939871090756</v>
      </c>
      <c r="D139" s="22">
        <v>3.5327576466780467E-3</v>
      </c>
      <c r="E139" s="22">
        <v>4.2695143853923156E-3</v>
      </c>
      <c r="F139" s="22">
        <v>0</v>
      </c>
      <c r="G139" s="22">
        <v>6.2615441274886853E-6</v>
      </c>
      <c r="H139" s="22">
        <v>1.011191587429692E-5</v>
      </c>
      <c r="I139" s="22">
        <v>5.1523551828320087E-2</v>
      </c>
      <c r="J139" s="22">
        <v>0.83563615164260663</v>
      </c>
      <c r="K139" s="22">
        <v>2.4834063019057814E-2</v>
      </c>
      <c r="L139" s="22">
        <v>0.18368554178619825</v>
      </c>
      <c r="M139" s="22">
        <v>0</v>
      </c>
      <c r="N139" s="22">
        <v>2.0881761618288953E-5</v>
      </c>
      <c r="O139" s="22">
        <v>1.1774314913443147E-2</v>
      </c>
      <c r="P139" s="22">
        <v>7.6537656176748818</v>
      </c>
      <c r="Q139" s="22">
        <v>0</v>
      </c>
      <c r="R139" s="22">
        <v>0.36992960127154556</v>
      </c>
      <c r="S139" s="22">
        <v>0.13872633139220772</v>
      </c>
      <c r="T139" s="22">
        <v>4.8060161630441623E-4</v>
      </c>
      <c r="U139" s="22">
        <v>6.1793166198271967E-4</v>
      </c>
      <c r="V139" s="22">
        <v>1.1026065326734205</v>
      </c>
      <c r="W139" s="22">
        <v>2.7864018757802894E-3</v>
      </c>
      <c r="X139" s="22">
        <v>2.7126362240920837E-6</v>
      </c>
      <c r="Y139" s="22">
        <v>6.3487313361457473E-3</v>
      </c>
      <c r="Z139" s="22">
        <v>1.6930405056299707E-2</v>
      </c>
      <c r="AA139" s="22">
        <v>0</v>
      </c>
      <c r="AB139" s="22">
        <v>0.7409440328627841</v>
      </c>
      <c r="AC139" s="22">
        <v>0.43087406376743642</v>
      </c>
      <c r="AD139" s="22">
        <v>2.550495657776405E-5</v>
      </c>
      <c r="AE139" s="22">
        <v>1.4286426579713622E-3</v>
      </c>
      <c r="AF139" s="22">
        <v>0</v>
      </c>
      <c r="AG139" s="22">
        <v>0.94611740262109567</v>
      </c>
      <c r="AH139" s="22">
        <v>0</v>
      </c>
      <c r="AI139" s="22">
        <v>2.4716829408031869E-3</v>
      </c>
      <c r="AJ139" s="22">
        <v>7.0963334095068909E-3</v>
      </c>
      <c r="AK139" s="22">
        <v>0.55114613838213644</v>
      </c>
      <c r="AL139" s="22">
        <v>3.275191657783387E-2</v>
      </c>
      <c r="AM139" s="22">
        <v>3.7283458786311757E-2</v>
      </c>
      <c r="AN139" s="22">
        <v>0.12011289995379196</v>
      </c>
      <c r="AO139" s="22">
        <v>9.548202707284034E-6</v>
      </c>
      <c r="AP139" s="22">
        <v>1.4084555843464169E-2</v>
      </c>
      <c r="AQ139" s="22">
        <v>1.0310609418652019E-2</v>
      </c>
      <c r="AR139" s="22">
        <v>3.2637817567907734</v>
      </c>
      <c r="AS139" s="22">
        <v>0.54759378338035447</v>
      </c>
      <c r="AT139" s="22">
        <v>8.7189684310984457E-3</v>
      </c>
      <c r="AU139" s="22">
        <v>1.2774763972679297E-7</v>
      </c>
      <c r="AV139" s="22">
        <v>2.5771264353314133E-2</v>
      </c>
      <c r="AW139" s="22">
        <v>0.40082130816653228</v>
      </c>
      <c r="AX139" s="22">
        <v>6.1418455265602086E-2</v>
      </c>
      <c r="AY139" s="22">
        <v>0.16864589045072315</v>
      </c>
      <c r="AZ139" s="22">
        <v>1.2329632194427398E-2</v>
      </c>
      <c r="BA139" s="22">
        <v>1.4567846143972727</v>
      </c>
      <c r="BB139" s="22">
        <v>3.188752251356884E-4</v>
      </c>
      <c r="BC139" s="22">
        <v>11.864918341301664</v>
      </c>
      <c r="BD139" s="22">
        <v>31.614524506856569</v>
      </c>
    </row>
    <row r="140" spans="1:65" x14ac:dyDescent="0.3">
      <c r="A140" s="23" t="s">
        <v>16</v>
      </c>
      <c r="B140" s="22">
        <v>1.1872451673358633</v>
      </c>
      <c r="C140" s="22">
        <v>1.1749775661001132</v>
      </c>
      <c r="D140" s="22">
        <v>2.9368515343458363</v>
      </c>
      <c r="E140" s="22">
        <v>0.1907384317419146</v>
      </c>
      <c r="F140" s="22">
        <v>2.0907402657382439E-2</v>
      </c>
      <c r="G140" s="22">
        <v>0.1199093266531092</v>
      </c>
      <c r="H140" s="22">
        <v>1.8212326572535032E-4</v>
      </c>
      <c r="I140" s="22">
        <v>0.93709534553719287</v>
      </c>
      <c r="J140" s="22">
        <v>557.34432837739814</v>
      </c>
      <c r="K140" s="22">
        <v>14.113342116139885</v>
      </c>
      <c r="L140" s="22">
        <v>5.1057028890945491</v>
      </c>
      <c r="M140" s="22">
        <v>6.9881273414034994E-3</v>
      </c>
      <c r="N140" s="22">
        <v>0.76639089867873611</v>
      </c>
      <c r="O140" s="22">
        <v>4.5597661251169965</v>
      </c>
      <c r="P140" s="22">
        <v>0.51093422080881434</v>
      </c>
      <c r="Q140" s="22">
        <v>5.2438119320256833</v>
      </c>
      <c r="R140" s="22">
        <v>0</v>
      </c>
      <c r="S140" s="22">
        <v>1.5671192804904797</v>
      </c>
      <c r="T140" s="22">
        <v>1.0697719236219403</v>
      </c>
      <c r="U140" s="22">
        <v>1.6226945000141779</v>
      </c>
      <c r="V140" s="22">
        <v>398.598848908842</v>
      </c>
      <c r="W140" s="22">
        <v>2.0395298476601824</v>
      </c>
      <c r="X140" s="22">
        <v>0.50809372572989442</v>
      </c>
      <c r="Y140" s="22">
        <v>11.88966969318526</v>
      </c>
      <c r="Z140" s="22">
        <v>6.7173005888166815</v>
      </c>
      <c r="AA140" s="22">
        <v>0</v>
      </c>
      <c r="AB140" s="22">
        <v>0.46234386764596724</v>
      </c>
      <c r="AC140" s="22">
        <v>0.15887420951062903</v>
      </c>
      <c r="AD140" s="22">
        <v>2.6982669217294379</v>
      </c>
      <c r="AE140" s="22">
        <v>6.9937620800039041E-2</v>
      </c>
      <c r="AF140" s="22">
        <v>1.2164062803504538</v>
      </c>
      <c r="AG140" s="22">
        <v>1.8113167899439235</v>
      </c>
      <c r="AH140" s="22">
        <v>0</v>
      </c>
      <c r="AI140" s="22">
        <v>7.9937795647193601</v>
      </c>
      <c r="AJ140" s="22">
        <v>2.6903225352259356E-2</v>
      </c>
      <c r="AK140" s="22">
        <v>8.829815896618444E-2</v>
      </c>
      <c r="AL140" s="22">
        <v>1.568027276211825</v>
      </c>
      <c r="AM140" s="22">
        <v>1.2421680548440586</v>
      </c>
      <c r="AN140" s="22">
        <v>4.3307370294088523</v>
      </c>
      <c r="AO140" s="22">
        <v>1.037438815715233</v>
      </c>
      <c r="AP140" s="22">
        <v>4.5058857855253738</v>
      </c>
      <c r="AQ140" s="22">
        <v>9.3671452652025646</v>
      </c>
      <c r="AR140" s="22">
        <v>108.01335801055224</v>
      </c>
      <c r="AS140" s="22">
        <v>40.479258129280311</v>
      </c>
      <c r="AT140" s="22">
        <v>0.46607755470818951</v>
      </c>
      <c r="AU140" s="22">
        <v>8.8316305014980903E-2</v>
      </c>
      <c r="AV140" s="22">
        <v>7.0044380505940982</v>
      </c>
      <c r="AW140" s="22">
        <v>324.55519509127885</v>
      </c>
      <c r="AX140" s="22">
        <v>1.4623894265771316</v>
      </c>
      <c r="AY140" s="22">
        <v>24.278281272282634</v>
      </c>
      <c r="AZ140" s="22">
        <v>14.445500841570551</v>
      </c>
      <c r="BA140" s="22">
        <v>60.751178326507592</v>
      </c>
      <c r="BB140" s="22">
        <v>1.0173806124163476</v>
      </c>
      <c r="BC140" s="22">
        <v>774.41812517482094</v>
      </c>
      <c r="BD140" s="22">
        <v>2411.7892277141318</v>
      </c>
    </row>
    <row r="141" spans="1:65" x14ac:dyDescent="0.3">
      <c r="A141" s="23" t="s">
        <v>17</v>
      </c>
      <c r="B141" s="22">
        <v>268.18058737473143</v>
      </c>
      <c r="C141" s="22">
        <v>253.62946108347754</v>
      </c>
      <c r="D141" s="22">
        <v>15.193475336179269</v>
      </c>
      <c r="E141" s="22">
        <v>0.52268825395755614</v>
      </c>
      <c r="F141" s="22">
        <v>1.0619027505422343E-4</v>
      </c>
      <c r="G141" s="22">
        <v>14.703376309462078</v>
      </c>
      <c r="H141" s="22">
        <v>3.8002202476504191E-5</v>
      </c>
      <c r="I141" s="22">
        <v>0.33531813952047435</v>
      </c>
      <c r="J141" s="22">
        <v>648.146620498076</v>
      </c>
      <c r="K141" s="22">
        <v>39.071071763145369</v>
      </c>
      <c r="L141" s="22">
        <v>14.091018643097147</v>
      </c>
      <c r="M141" s="22">
        <v>35.226950038789035</v>
      </c>
      <c r="N141" s="22">
        <v>51.396248895651837</v>
      </c>
      <c r="O141" s="22">
        <v>49.042657846069297</v>
      </c>
      <c r="P141" s="22">
        <v>78.976956006106761</v>
      </c>
      <c r="Q141" s="22">
        <v>14.422440003813216</v>
      </c>
      <c r="R141" s="22">
        <v>726.45940968785351</v>
      </c>
      <c r="S141" s="22">
        <v>0</v>
      </c>
      <c r="T141" s="22">
        <v>94.20682927174667</v>
      </c>
      <c r="U141" s="22">
        <v>62.699889319139473</v>
      </c>
      <c r="V141" s="22">
        <v>744.40153468638778</v>
      </c>
      <c r="W141" s="22">
        <v>10.62207908507132</v>
      </c>
      <c r="X141" s="22">
        <v>8.7288096511975546</v>
      </c>
      <c r="Y141" s="22">
        <v>69.910943120625276</v>
      </c>
      <c r="Z141" s="22">
        <v>157.82685295710385</v>
      </c>
      <c r="AA141" s="22">
        <v>1.5941791290453153</v>
      </c>
      <c r="AB141" s="22">
        <v>20.919437225570434</v>
      </c>
      <c r="AC141" s="22">
        <v>11.965102762497775</v>
      </c>
      <c r="AD141" s="22">
        <v>13.53219879385907</v>
      </c>
      <c r="AE141" s="22">
        <v>34.634700009912279</v>
      </c>
      <c r="AF141" s="22">
        <v>44.549149331882326</v>
      </c>
      <c r="AG141" s="22">
        <v>68.862428965915768</v>
      </c>
      <c r="AH141" s="22">
        <v>1.4378411854054396</v>
      </c>
      <c r="AI141" s="22">
        <v>18.04118885565914</v>
      </c>
      <c r="AJ141" s="22">
        <v>2.4944278322400968</v>
      </c>
      <c r="AK141" s="22">
        <v>24.621394001032129</v>
      </c>
      <c r="AL141" s="22">
        <v>91.699062648555696</v>
      </c>
      <c r="AM141" s="22">
        <v>98.185647193525952</v>
      </c>
      <c r="AN141" s="22">
        <v>510.14953307728757</v>
      </c>
      <c r="AO141" s="22">
        <v>10.193242915531728</v>
      </c>
      <c r="AP141" s="22">
        <v>1.7285631144187548</v>
      </c>
      <c r="AQ141" s="22">
        <v>223.2164910549217</v>
      </c>
      <c r="AR141" s="22">
        <v>31.912344941242544</v>
      </c>
      <c r="AS141" s="22">
        <v>12.662544388662468</v>
      </c>
      <c r="AT141" s="22">
        <v>26.996637745132702</v>
      </c>
      <c r="AU141" s="22">
        <v>9.5415534949273937</v>
      </c>
      <c r="AV141" s="22">
        <v>139.39603060082337</v>
      </c>
      <c r="AW141" s="22">
        <v>543.06009834568374</v>
      </c>
      <c r="AX141" s="22">
        <v>208.67351878893564</v>
      </c>
      <c r="AY141" s="22">
        <v>105.06835115066416</v>
      </c>
      <c r="AZ141" s="22">
        <v>358.16638074875027</v>
      </c>
      <c r="BA141" s="22">
        <v>618.21417556186475</v>
      </c>
      <c r="BB141" s="22">
        <v>9.7817196407112057</v>
      </c>
      <c r="BC141" s="22">
        <v>1577.9665915022169</v>
      </c>
      <c r="BD141" s="22">
        <v>8177.059897170554</v>
      </c>
    </row>
    <row r="142" spans="1:65" x14ac:dyDescent="0.3">
      <c r="A142" s="23" t="s">
        <v>18</v>
      </c>
      <c r="B142" s="22">
        <v>1.0149661872410498E-6</v>
      </c>
      <c r="C142" s="22">
        <v>9.8301231651189634E-6</v>
      </c>
      <c r="D142" s="22">
        <v>0.21861258564828351</v>
      </c>
      <c r="E142" s="22">
        <v>3.1204174180852894E-7</v>
      </c>
      <c r="F142" s="22">
        <v>0</v>
      </c>
      <c r="G142" s="22">
        <v>67.105664599482338</v>
      </c>
      <c r="H142" s="22">
        <v>0</v>
      </c>
      <c r="I142" s="22">
        <v>3.7056517382620982E-6</v>
      </c>
      <c r="J142" s="22">
        <v>2.696233382369444E-3</v>
      </c>
      <c r="K142" s="22">
        <v>7.6788874526380992E-7</v>
      </c>
      <c r="L142" s="22">
        <v>0.32159070545065715</v>
      </c>
      <c r="M142" s="22">
        <v>29.229889471094509</v>
      </c>
      <c r="N142" s="22">
        <v>1.2684433874568501E-2</v>
      </c>
      <c r="O142" s="22">
        <v>0.7853956845293858</v>
      </c>
      <c r="P142" s="22">
        <v>0</v>
      </c>
      <c r="Q142" s="22">
        <v>0.13453778973449532</v>
      </c>
      <c r="R142" s="22">
        <v>0.10539913152602813</v>
      </c>
      <c r="S142" s="22">
        <v>3.0828659375964937</v>
      </c>
      <c r="T142" s="22">
        <v>0</v>
      </c>
      <c r="U142" s="22">
        <v>3.9830477518192153</v>
      </c>
      <c r="V142" s="22">
        <v>0.58786816379054807</v>
      </c>
      <c r="W142" s="22">
        <v>0</v>
      </c>
      <c r="X142" s="22">
        <v>0</v>
      </c>
      <c r="Y142" s="22">
        <v>9.6043863563030588E-2</v>
      </c>
      <c r="Z142" s="22">
        <v>2.6936993594845088E-6</v>
      </c>
      <c r="AA142" s="22">
        <v>0</v>
      </c>
      <c r="AB142" s="22">
        <v>0</v>
      </c>
      <c r="AC142" s="22">
        <v>0</v>
      </c>
      <c r="AD142" s="22">
        <v>0</v>
      </c>
      <c r="AE142" s="22">
        <v>1.8436659912651792E-7</v>
      </c>
      <c r="AF142" s="22">
        <v>8.0632126663717116</v>
      </c>
      <c r="AG142" s="22">
        <v>1.4165705669775172E-4</v>
      </c>
      <c r="AH142" s="22">
        <v>0</v>
      </c>
      <c r="AI142" s="22">
        <v>0.15147263142228445</v>
      </c>
      <c r="AJ142" s="22">
        <v>9.0724754575466132E-8</v>
      </c>
      <c r="AK142" s="22">
        <v>0</v>
      </c>
      <c r="AL142" s="22">
        <v>1.0222309888676725E-7</v>
      </c>
      <c r="AM142" s="22">
        <v>0</v>
      </c>
      <c r="AN142" s="22">
        <v>4.8657503793093309</v>
      </c>
      <c r="AO142" s="22">
        <v>0.10924429758338186</v>
      </c>
      <c r="AP142" s="22">
        <v>0.4120928652419657</v>
      </c>
      <c r="AQ142" s="22">
        <v>229.47617419500605</v>
      </c>
      <c r="AR142" s="22">
        <v>0</v>
      </c>
      <c r="AS142" s="22">
        <v>1.5896846550147327E-7</v>
      </c>
      <c r="AT142" s="22">
        <v>0.14975422064628707</v>
      </c>
      <c r="AU142" s="22">
        <v>1.9686054039920838E-6</v>
      </c>
      <c r="AV142" s="22">
        <v>1.0768272833227039</v>
      </c>
      <c r="AW142" s="22">
        <v>0.6815081941757406</v>
      </c>
      <c r="AX142" s="22">
        <v>0</v>
      </c>
      <c r="AY142" s="22">
        <v>1.3144237641723498E-4</v>
      </c>
      <c r="AZ142" s="22">
        <v>0.71780933596572005</v>
      </c>
      <c r="BA142" s="22">
        <v>1.6753464655131532E-2</v>
      </c>
      <c r="BB142" s="22">
        <v>0</v>
      </c>
      <c r="BC142" s="22">
        <v>4.3615053605814706</v>
      </c>
      <c r="BD142" s="22">
        <v>355.74869517446615</v>
      </c>
    </row>
    <row r="143" spans="1:65" x14ac:dyDescent="0.3">
      <c r="A143" s="23" t="s">
        <v>19</v>
      </c>
      <c r="B143" s="22">
        <v>2.463396603486752E-3</v>
      </c>
      <c r="C143" s="22">
        <v>0.47071162323487709</v>
      </c>
      <c r="D143" s="22">
        <v>1.7496808476338869E-3</v>
      </c>
      <c r="E143" s="22">
        <v>3.0492889415009131E-4</v>
      </c>
      <c r="F143" s="22">
        <v>0</v>
      </c>
      <c r="G143" s="22">
        <v>0.36712169482723733</v>
      </c>
      <c r="H143" s="22">
        <v>9.0844936219901727E-8</v>
      </c>
      <c r="I143" s="22">
        <v>1.396646285191314E-3</v>
      </c>
      <c r="J143" s="22">
        <v>2.0029857341526154</v>
      </c>
      <c r="K143" s="22">
        <v>9.7481392693824831E-2</v>
      </c>
      <c r="L143" s="22">
        <v>3.454679457851989E-3</v>
      </c>
      <c r="M143" s="22">
        <v>0</v>
      </c>
      <c r="N143" s="22">
        <v>4.8351470069751691E-2</v>
      </c>
      <c r="O143" s="22">
        <v>8.87903261126834E-3</v>
      </c>
      <c r="P143" s="22">
        <v>9.6552040595523139E-8</v>
      </c>
      <c r="Q143" s="22">
        <v>5.959054085163412E-3</v>
      </c>
      <c r="R143" s="22">
        <v>0.6105579138318975</v>
      </c>
      <c r="S143" s="22">
        <v>5.0184747532235168</v>
      </c>
      <c r="T143" s="22">
        <v>1.5748753324980734E-2</v>
      </c>
      <c r="U143" s="22">
        <v>0</v>
      </c>
      <c r="V143" s="22">
        <v>2.2152281043677169</v>
      </c>
      <c r="W143" s="22">
        <v>3.4625517323365893E-4</v>
      </c>
      <c r="X143" s="22">
        <v>4.9517940336577893E-4</v>
      </c>
      <c r="Y143" s="22">
        <v>1.0541407641107604E-2</v>
      </c>
      <c r="Z143" s="22">
        <v>5.9068357007478634E-3</v>
      </c>
      <c r="AA143" s="22">
        <v>0</v>
      </c>
      <c r="AB143" s="22">
        <v>6.7869146826342287E-5</v>
      </c>
      <c r="AC143" s="22">
        <v>1.2511604246262454E-5</v>
      </c>
      <c r="AD143" s="22">
        <v>2.2913522841777375E-7</v>
      </c>
      <c r="AE143" s="22">
        <v>5.4736985477063335E-2</v>
      </c>
      <c r="AF143" s="22">
        <v>0</v>
      </c>
      <c r="AG143" s="22">
        <v>0.52135203209871328</v>
      </c>
      <c r="AH143" s="22">
        <v>0</v>
      </c>
      <c r="AI143" s="22">
        <v>3.5594313565806952E-2</v>
      </c>
      <c r="AJ143" s="22">
        <v>2.914670970986836E-5</v>
      </c>
      <c r="AK143" s="22">
        <v>5.3310281896876394E-2</v>
      </c>
      <c r="AL143" s="22">
        <v>1.53110093601516E-3</v>
      </c>
      <c r="AM143" s="22">
        <v>2.0192440141050559E-2</v>
      </c>
      <c r="AN143" s="22">
        <v>1.0223640692481482</v>
      </c>
      <c r="AO143" s="22">
        <v>1.2791169778640207E-4</v>
      </c>
      <c r="AP143" s="22">
        <v>4.9842430425259083E-3</v>
      </c>
      <c r="AQ143" s="22">
        <v>4.3975154484478711</v>
      </c>
      <c r="AR143" s="22">
        <v>7.3061167501278945E-2</v>
      </c>
      <c r="AS143" s="22">
        <v>1.4351957936350444E-2</v>
      </c>
      <c r="AT143" s="22">
        <v>2.43953450456232</v>
      </c>
      <c r="AU143" s="22">
        <v>8.2576449895055942E-2</v>
      </c>
      <c r="AV143" s="22">
        <v>2.1480637713832351E-2</v>
      </c>
      <c r="AW143" s="22">
        <v>1.3324702976617158</v>
      </c>
      <c r="AX143" s="22">
        <v>0.11467604294912696</v>
      </c>
      <c r="AY143" s="22">
        <v>0.37655950731674426</v>
      </c>
      <c r="AZ143" s="22">
        <v>1.833995664157009</v>
      </c>
      <c r="BA143" s="22">
        <v>4.1212907863241082</v>
      </c>
      <c r="BB143" s="22">
        <v>1.1733906118414185E-3</v>
      </c>
      <c r="BC143" s="22">
        <v>2.0530658819348262</v>
      </c>
      <c r="BD143" s="22">
        <v>29.464213595538684</v>
      </c>
    </row>
    <row r="144" spans="1:65" x14ac:dyDescent="0.3">
      <c r="A144" s="23" t="s">
        <v>20</v>
      </c>
      <c r="B144" s="22">
        <v>3.6862601938434962</v>
      </c>
      <c r="C144" s="22">
        <v>1.8435903776924671E-3</v>
      </c>
      <c r="D144" s="22">
        <v>4.1032385862006873</v>
      </c>
      <c r="E144" s="22">
        <v>4.8094941900345784E-3</v>
      </c>
      <c r="F144" s="22">
        <v>0</v>
      </c>
      <c r="G144" s="22">
        <v>2.7080332421007456</v>
      </c>
      <c r="H144" s="22">
        <v>2.58999971442393E-5</v>
      </c>
      <c r="I144" s="22">
        <v>0.17725431843461253</v>
      </c>
      <c r="J144" s="22">
        <v>132.8568047790927</v>
      </c>
      <c r="K144" s="22">
        <v>8.8173956556125361</v>
      </c>
      <c r="L144" s="22">
        <v>2.8788995482099904</v>
      </c>
      <c r="M144" s="22">
        <v>0</v>
      </c>
      <c r="N144" s="22">
        <v>0.85765871271994276</v>
      </c>
      <c r="O144" s="22">
        <v>0.59198473649799344</v>
      </c>
      <c r="P144" s="22">
        <v>2.7527099250103164E-5</v>
      </c>
      <c r="Q144" s="22">
        <v>5.3838558412608066E-3</v>
      </c>
      <c r="R144" s="22">
        <v>0.3083829964364031</v>
      </c>
      <c r="S144" s="22">
        <v>6.1131064905774091</v>
      </c>
      <c r="T144" s="22">
        <v>24.824304566497062</v>
      </c>
      <c r="U144" s="22">
        <v>4.0802783326859847E-2</v>
      </c>
      <c r="V144" s="22">
        <v>0</v>
      </c>
      <c r="W144" s="22">
        <v>4.8687131294992074</v>
      </c>
      <c r="X144" s="22">
        <v>0.14951192487673248</v>
      </c>
      <c r="Y144" s="22">
        <v>2.0401050906505893</v>
      </c>
      <c r="Z144" s="22">
        <v>10.658357907716724</v>
      </c>
      <c r="AA144" s="22">
        <v>0</v>
      </c>
      <c r="AB144" s="22">
        <v>9.8713531296492369E-3</v>
      </c>
      <c r="AC144" s="22">
        <v>1.132183853368485E-3</v>
      </c>
      <c r="AD144" s="22">
        <v>6.5326720548292342E-5</v>
      </c>
      <c r="AE144" s="22">
        <v>0.68946507221924169</v>
      </c>
      <c r="AF144" s="22">
        <v>1.1046931615269981</v>
      </c>
      <c r="AG144" s="22">
        <v>1.9459359427238003</v>
      </c>
      <c r="AH144" s="22">
        <v>2.9589268460806144</v>
      </c>
      <c r="AI144" s="22">
        <v>0.79507459177314455</v>
      </c>
      <c r="AJ144" s="22">
        <v>1.7004559438183338E-3</v>
      </c>
      <c r="AK144" s="22">
        <v>6.9220935853623146E-4</v>
      </c>
      <c r="AL144" s="22">
        <v>0.2839236940252855</v>
      </c>
      <c r="AM144" s="22">
        <v>0.32893475949026407</v>
      </c>
      <c r="AN144" s="22">
        <v>1.9527498239804804E-3</v>
      </c>
      <c r="AO144" s="22">
        <v>3.1249976617511896E-5</v>
      </c>
      <c r="AP144" s="22">
        <v>5.2268129153670899E-2</v>
      </c>
      <c r="AQ144" s="22">
        <v>10.658783516495445</v>
      </c>
      <c r="AR144" s="22">
        <v>3.41798418244084E-3</v>
      </c>
      <c r="AS144" s="22">
        <v>0.12322239695039693</v>
      </c>
      <c r="AT144" s="22">
        <v>3.263976560067516E-4</v>
      </c>
      <c r="AU144" s="22">
        <v>5.3462594140894764</v>
      </c>
      <c r="AV144" s="22">
        <v>6.8954581833377588</v>
      </c>
      <c r="AW144" s="22">
        <v>2.7604934144823033E-2</v>
      </c>
      <c r="AX144" s="22">
        <v>0.39647281527259548</v>
      </c>
      <c r="AY144" s="22">
        <v>0.26940361908773175</v>
      </c>
      <c r="AZ144" s="22">
        <v>41.581699265390554</v>
      </c>
      <c r="BA144" s="22">
        <v>201.19228554480586</v>
      </c>
      <c r="BB144" s="22">
        <v>1.3483839107837556</v>
      </c>
      <c r="BC144" s="22">
        <v>104.80238945928453</v>
      </c>
      <c r="BD144" s="22">
        <v>586.51328019708001</v>
      </c>
    </row>
    <row r="145" spans="1:56" x14ac:dyDescent="0.3">
      <c r="A145" s="23" t="s">
        <v>21</v>
      </c>
      <c r="B145" s="22">
        <v>14.399677342899739</v>
      </c>
      <c r="C145" s="22">
        <v>1.0234206459541675E-8</v>
      </c>
      <c r="D145" s="22">
        <v>4.9496737286007878E-9</v>
      </c>
      <c r="E145" s="22">
        <v>7.8928450739613865E-8</v>
      </c>
      <c r="F145" s="22">
        <v>0</v>
      </c>
      <c r="G145" s="22">
        <v>0</v>
      </c>
      <c r="H145" s="22">
        <v>0</v>
      </c>
      <c r="I145" s="22">
        <v>9.3731482521031807E-7</v>
      </c>
      <c r="J145" s="22">
        <v>8.726824729291737E-6</v>
      </c>
      <c r="K145" s="22">
        <v>1.9423128666307787E-7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1.105059788801643E-4</v>
      </c>
      <c r="S145" s="22">
        <v>2.1627148869648123E-2</v>
      </c>
      <c r="T145" s="22">
        <v>0</v>
      </c>
      <c r="U145" s="22">
        <v>0</v>
      </c>
      <c r="V145" s="22">
        <v>1.5245333989885512E-6</v>
      </c>
      <c r="W145" s="22">
        <v>0</v>
      </c>
      <c r="X145" s="22">
        <v>0</v>
      </c>
      <c r="Y145" s="22">
        <v>3.1293040328878677E-9</v>
      </c>
      <c r="Z145" s="22">
        <v>0.2170312636096845</v>
      </c>
      <c r="AA145" s="22">
        <v>0</v>
      </c>
      <c r="AB145" s="22">
        <v>0</v>
      </c>
      <c r="AC145" s="22">
        <v>0</v>
      </c>
      <c r="AD145" s="22">
        <v>0</v>
      </c>
      <c r="AE145" s="22">
        <v>4.6634049511608547E-8</v>
      </c>
      <c r="AF145" s="22">
        <v>0</v>
      </c>
      <c r="AG145" s="22">
        <v>3.5831014006926644E-5</v>
      </c>
      <c r="AH145" s="22">
        <v>0</v>
      </c>
      <c r="AI145" s="22">
        <v>4.5936978563808628E-3</v>
      </c>
      <c r="AJ145" s="22">
        <v>2.2948097523334349E-8</v>
      </c>
      <c r="AK145" s="22">
        <v>0</v>
      </c>
      <c r="AL145" s="22">
        <v>2.5856511305739541E-8</v>
      </c>
      <c r="AM145" s="22">
        <v>0</v>
      </c>
      <c r="AN145" s="22">
        <v>0</v>
      </c>
      <c r="AO145" s="22">
        <v>0</v>
      </c>
      <c r="AP145" s="22">
        <v>7.3034409014315603E-8</v>
      </c>
      <c r="AQ145" s="22">
        <v>0</v>
      </c>
      <c r="AR145" s="22">
        <v>0</v>
      </c>
      <c r="AS145" s="22">
        <v>8.3730681469427601</v>
      </c>
      <c r="AT145" s="22">
        <v>6.8053479534476495E-9</v>
      </c>
      <c r="AU145" s="22">
        <v>0</v>
      </c>
      <c r="AV145" s="22">
        <v>0.44629975325855409</v>
      </c>
      <c r="AW145" s="22">
        <v>3.4248333014884115E-7</v>
      </c>
      <c r="AX145" s="22">
        <v>0</v>
      </c>
      <c r="AY145" s="22">
        <v>0</v>
      </c>
      <c r="AZ145" s="22">
        <v>7.5334726117835038E-7</v>
      </c>
      <c r="BA145" s="22">
        <v>4.1667370380639758E-3</v>
      </c>
      <c r="BB145" s="22">
        <v>0</v>
      </c>
      <c r="BC145" s="22">
        <v>0.51019323730668609</v>
      </c>
      <c r="BD145" s="22">
        <v>23.976816416029283</v>
      </c>
    </row>
    <row r="146" spans="1:56" x14ac:dyDescent="0.3">
      <c r="A146" s="23" t="s">
        <v>22</v>
      </c>
      <c r="B146" s="22">
        <v>0.50778107233363667</v>
      </c>
      <c r="C146" s="22">
        <v>1.484122894578635E-4</v>
      </c>
      <c r="D146" s="22">
        <v>3.5797616042422102E-5</v>
      </c>
      <c r="E146" s="22">
        <v>1.1939452998724009E-3</v>
      </c>
      <c r="F146" s="22">
        <v>0</v>
      </c>
      <c r="G146" s="22">
        <v>2.1630990861360629E-4</v>
      </c>
      <c r="H146" s="22">
        <v>3.1085566464946131E-7</v>
      </c>
      <c r="I146" s="22">
        <v>4.1961897304548211E-3</v>
      </c>
      <c r="J146" s="22">
        <v>14.195884398177155</v>
      </c>
      <c r="K146" s="22">
        <v>0.81466595572506117</v>
      </c>
      <c r="L146" s="22">
        <v>0</v>
      </c>
      <c r="M146" s="22">
        <v>0</v>
      </c>
      <c r="N146" s="22">
        <v>6.7703801611361463E-5</v>
      </c>
      <c r="O146" s="22">
        <v>1.6100290545147328E-4</v>
      </c>
      <c r="P146" s="22">
        <v>3.3038438906414137E-7</v>
      </c>
      <c r="Q146" s="22">
        <v>3.463760110641333E-4</v>
      </c>
      <c r="R146" s="22">
        <v>1.5796713606166315E-2</v>
      </c>
      <c r="S146" s="22">
        <v>0.26216781873587808</v>
      </c>
      <c r="T146" s="22">
        <v>4.0336515547732843E-9</v>
      </c>
      <c r="U146" s="22">
        <v>2.16280712348152E-5</v>
      </c>
      <c r="V146" s="22">
        <v>0.38548618514804328</v>
      </c>
      <c r="W146" s="22">
        <v>2.8887227267104668E-3</v>
      </c>
      <c r="X146" s="22">
        <v>0</v>
      </c>
      <c r="Y146" s="22">
        <v>1.7078348614122627</v>
      </c>
      <c r="Z146" s="22">
        <v>3.6871888783979082E-2</v>
      </c>
      <c r="AA146" s="22">
        <v>0</v>
      </c>
      <c r="AB146" s="22">
        <v>4.7300823920114253E-4</v>
      </c>
      <c r="AC146" s="22">
        <v>1.0466514484459667E-4</v>
      </c>
      <c r="AD146" s="22">
        <v>7.8406113415057978E-7</v>
      </c>
      <c r="AE146" s="22">
        <v>8.8962867014501582E-3</v>
      </c>
      <c r="AF146" s="22">
        <v>0</v>
      </c>
      <c r="AG146" s="22">
        <v>0.15793125993129167</v>
      </c>
      <c r="AH146" s="22">
        <v>0</v>
      </c>
      <c r="AI146" s="22">
        <v>5.5337577713249696E-4</v>
      </c>
      <c r="AJ146" s="22">
        <v>2.3251854296871739E-3</v>
      </c>
      <c r="AK146" s="22">
        <v>1.4479800395424586E-4</v>
      </c>
      <c r="AL146" s="22">
        <v>0.3632516069813112</v>
      </c>
      <c r="AM146" s="22">
        <v>7.6106368190021331E-3</v>
      </c>
      <c r="AN146" s="22">
        <v>1.9591713139676287E-4</v>
      </c>
      <c r="AO146" s="22">
        <v>6.0286120763579929E-6</v>
      </c>
      <c r="AP146" s="22">
        <v>3.579692732159797E-2</v>
      </c>
      <c r="AQ146" s="22">
        <v>1.5364032163119572E-4</v>
      </c>
      <c r="AR146" s="22">
        <v>0.64345504775888895</v>
      </c>
      <c r="AS146" s="22">
        <v>1.8795444760787931E-2</v>
      </c>
      <c r="AT146" s="22">
        <v>1.838303835435557E-5</v>
      </c>
      <c r="AU146" s="22">
        <v>3.5003393825224741E-5</v>
      </c>
      <c r="AV146" s="22">
        <v>3.3893222636721056E-3</v>
      </c>
      <c r="AW146" s="22">
        <v>1.7562774754627266E-3</v>
      </c>
      <c r="AX146" s="22">
        <v>2.3563859326541176E-2</v>
      </c>
      <c r="AY146" s="22">
        <v>1.6307479848640914E-3</v>
      </c>
      <c r="AZ146" s="22">
        <v>4.8539466930576043E-2</v>
      </c>
      <c r="BA146" s="22">
        <v>11.299444401438707</v>
      </c>
      <c r="BB146" s="22">
        <v>9.8494108721549466E-3</v>
      </c>
      <c r="BC146" s="22">
        <v>2.5622885882976529</v>
      </c>
      <c r="BD146" s="22">
        <v>33.125975701573601</v>
      </c>
    </row>
    <row r="147" spans="1:56" x14ac:dyDescent="0.3">
      <c r="A147" s="23" t="s">
        <v>23</v>
      </c>
      <c r="B147" s="22">
        <v>5.4554789809477588</v>
      </c>
      <c r="C147" s="22">
        <v>16.705926852652908</v>
      </c>
      <c r="D147" s="22">
        <v>0.66485081646581712</v>
      </c>
      <c r="E147" s="22">
        <v>0.5302419336507046</v>
      </c>
      <c r="F147" s="22">
        <v>0</v>
      </c>
      <c r="G147" s="22">
        <v>8.2021073948833489</v>
      </c>
      <c r="H147" s="22">
        <v>0</v>
      </c>
      <c r="I147" s="22">
        <v>2.4880107923122445E-2</v>
      </c>
      <c r="J147" s="22">
        <v>34.679235542531764</v>
      </c>
      <c r="K147" s="22">
        <v>1.861821102744754</v>
      </c>
      <c r="L147" s="22">
        <v>15.661699234158919</v>
      </c>
      <c r="M147" s="22">
        <v>7.5796795168654416</v>
      </c>
      <c r="N147" s="22">
        <v>1.6660292050137793</v>
      </c>
      <c r="O147" s="22">
        <v>0.50494430204021801</v>
      </c>
      <c r="P147" s="22">
        <v>6.1958467661142169</v>
      </c>
      <c r="Q147" s="22">
        <v>0.44545314337366415</v>
      </c>
      <c r="R147" s="22">
        <v>17.104255004408451</v>
      </c>
      <c r="S147" s="22">
        <v>0.15007530621984197</v>
      </c>
      <c r="T147" s="22">
        <v>6.0830756340632242</v>
      </c>
      <c r="U147" s="22">
        <v>3.2248859614339618</v>
      </c>
      <c r="V147" s="22">
        <v>87.296995761838446</v>
      </c>
      <c r="W147" s="22">
        <v>0.67433730738502307</v>
      </c>
      <c r="X147" s="22">
        <v>0.23139222850623126</v>
      </c>
      <c r="Y147" s="22">
        <v>0</v>
      </c>
      <c r="Z147" s="22">
        <v>0.41062577501495029</v>
      </c>
      <c r="AA147" s="22">
        <v>0</v>
      </c>
      <c r="AB147" s="22">
        <v>0.53848315216288067</v>
      </c>
      <c r="AC147" s="22">
        <v>0.11114852117670461</v>
      </c>
      <c r="AD147" s="22">
        <v>5.082831294652522E-2</v>
      </c>
      <c r="AE147" s="22">
        <v>80.449658022699708</v>
      </c>
      <c r="AF147" s="22">
        <v>21.550321463419447</v>
      </c>
      <c r="AG147" s="22">
        <v>1.5785076685629771</v>
      </c>
      <c r="AH147" s="22">
        <v>0.72395076834105676</v>
      </c>
      <c r="AI147" s="22">
        <v>0.43351856345428141</v>
      </c>
      <c r="AJ147" s="22">
        <v>0.26787305402046174</v>
      </c>
      <c r="AK147" s="22">
        <v>1.5168752475637539</v>
      </c>
      <c r="AL147" s="22">
        <v>0.70102763970001314</v>
      </c>
      <c r="AM147" s="22">
        <v>0</v>
      </c>
      <c r="AN147" s="22">
        <v>10.099677816200963</v>
      </c>
      <c r="AO147" s="22">
        <v>0.86851021463159916</v>
      </c>
      <c r="AP147" s="22">
        <v>0.14021397311669243</v>
      </c>
      <c r="AQ147" s="22">
        <v>261.35404398755259</v>
      </c>
      <c r="AR147" s="22">
        <v>11.24983343179904</v>
      </c>
      <c r="AS147" s="22">
        <v>9.1382865436616112E-2</v>
      </c>
      <c r="AT147" s="22">
        <v>4.7912280911338385</v>
      </c>
      <c r="AU147" s="22">
        <v>1.1272040753148076</v>
      </c>
      <c r="AV147" s="22">
        <v>13.026135662628274</v>
      </c>
      <c r="AW147" s="22">
        <v>14.60399884450416</v>
      </c>
      <c r="AX147" s="22">
        <v>350.725755632865</v>
      </c>
      <c r="AY147" s="22">
        <v>3.1076137298013742</v>
      </c>
      <c r="AZ147" s="22">
        <v>6.5728232691813355</v>
      </c>
      <c r="BA147" s="22">
        <v>7.1141081656718574</v>
      </c>
      <c r="BB147" s="22">
        <v>0</v>
      </c>
      <c r="BC147" s="22">
        <v>516.37573939405365</v>
      </c>
      <c r="BD147" s="22">
        <v>1524.524299446176</v>
      </c>
    </row>
    <row r="148" spans="1:56" x14ac:dyDescent="0.3">
      <c r="A148" s="23" t="s">
        <v>24</v>
      </c>
      <c r="B148" s="22">
        <v>0.2098854789877507</v>
      </c>
      <c r="C148" s="22">
        <v>5.4777805101278903E-3</v>
      </c>
      <c r="D148" s="22">
        <v>3.8593943018191967E-2</v>
      </c>
      <c r="E148" s="22">
        <v>4.9597966617964976E-3</v>
      </c>
      <c r="F148" s="22">
        <v>0</v>
      </c>
      <c r="G148" s="22">
        <v>9.6692745713890388E-3</v>
      </c>
      <c r="H148" s="22">
        <v>0.31921114152590047</v>
      </c>
      <c r="I148" s="22">
        <v>1.6410144095148117E-2</v>
      </c>
      <c r="J148" s="22">
        <v>2450.3939614727688</v>
      </c>
      <c r="K148" s="22">
        <v>37.018528380621909</v>
      </c>
      <c r="L148" s="22">
        <v>1.1479971460153957E-2</v>
      </c>
      <c r="M148" s="22">
        <v>0</v>
      </c>
      <c r="N148" s="22">
        <v>8.4241385196754004E-2</v>
      </c>
      <c r="O148" s="22">
        <v>7.1776372338153227E-3</v>
      </c>
      <c r="P148" s="22">
        <v>5.6996435870791608E-7</v>
      </c>
      <c r="Q148" s="22">
        <v>0.12239058763454125</v>
      </c>
      <c r="R148" s="22">
        <v>0.14059608171111024</v>
      </c>
      <c r="S148" s="22">
        <v>0.53902115114223648</v>
      </c>
      <c r="T148" s="22">
        <v>6.9586751001761294E-9</v>
      </c>
      <c r="U148" s="22">
        <v>4.1003877654902675E-2</v>
      </c>
      <c r="V148" s="22">
        <v>40.836626716641987</v>
      </c>
      <c r="W148" s="22">
        <v>1385.8595467751666</v>
      </c>
      <c r="X148" s="22">
        <v>7.0197416414624819E-2</v>
      </c>
      <c r="Y148" s="22">
        <v>6.2152827860931514E-3</v>
      </c>
      <c r="Z148" s="22">
        <v>0</v>
      </c>
      <c r="AA148" s="22">
        <v>0</v>
      </c>
      <c r="AB148" s="22">
        <v>1.8326304032919911E-2</v>
      </c>
      <c r="AC148" s="22">
        <v>4.6788363885592503E-3</v>
      </c>
      <c r="AD148" s="22">
        <v>1.3526271709744039E-6</v>
      </c>
      <c r="AE148" s="22">
        <v>189.48116923430248</v>
      </c>
      <c r="AF148" s="22">
        <v>0</v>
      </c>
      <c r="AG148" s="22">
        <v>12.235967737209895</v>
      </c>
      <c r="AH148" s="22">
        <v>0</v>
      </c>
      <c r="AI148" s="22">
        <v>6.6385903452348136E-3</v>
      </c>
      <c r="AJ148" s="22">
        <v>2.6420179042357939E-3</v>
      </c>
      <c r="AK148" s="22">
        <v>2.7896874100531701E-3</v>
      </c>
      <c r="AL148" s="22">
        <v>600.93032045820166</v>
      </c>
      <c r="AM148" s="22">
        <v>50.064384498498015</v>
      </c>
      <c r="AN148" s="22">
        <v>4.5668946535169083E-3</v>
      </c>
      <c r="AO148" s="22">
        <v>5.131466354201856E-7</v>
      </c>
      <c r="AP148" s="22">
        <v>14.55601318734865</v>
      </c>
      <c r="AQ148" s="22">
        <v>6.8681692330844393E-3</v>
      </c>
      <c r="AR148" s="22">
        <v>9.5546550014034091E-3</v>
      </c>
      <c r="AS148" s="22">
        <v>117.76679532510177</v>
      </c>
      <c r="AT148" s="22">
        <v>7.0908855464708165E-5</v>
      </c>
      <c r="AU148" s="22">
        <v>4.8079580767851695E-8</v>
      </c>
      <c r="AV148" s="22">
        <v>2.4299752135460546E-2</v>
      </c>
      <c r="AW148" s="22">
        <v>0.20753964632780664</v>
      </c>
      <c r="AX148" s="22">
        <v>1574.260876310012</v>
      </c>
      <c r="AY148" s="22">
        <v>1.5285543082295061</v>
      </c>
      <c r="AZ148" s="22">
        <v>0.3488232648416566</v>
      </c>
      <c r="BA148" s="22">
        <v>44.8675670624378</v>
      </c>
      <c r="BB148" s="22">
        <v>194.26516620791827</v>
      </c>
      <c r="BC148" s="22">
        <v>21.005528482921918</v>
      </c>
      <c r="BD148" s="22">
        <v>6737.3343383258898</v>
      </c>
    </row>
    <row r="149" spans="1:56" x14ac:dyDescent="0.3">
      <c r="A149" s="23" t="s">
        <v>25</v>
      </c>
      <c r="B149" s="22">
        <v>0</v>
      </c>
      <c r="C149" s="22">
        <v>0</v>
      </c>
      <c r="D149" s="22">
        <v>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0</v>
      </c>
      <c r="AQ149" s="22"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</row>
    <row r="150" spans="1:56" x14ac:dyDescent="0.3">
      <c r="A150" s="23" t="s">
        <v>26</v>
      </c>
      <c r="B150" s="22">
        <v>1.6287234884852364E-7</v>
      </c>
      <c r="C150" s="22">
        <v>6.4927558823420619E-9</v>
      </c>
      <c r="D150" s="22">
        <v>3.1401577976848776E-9</v>
      </c>
      <c r="E150" s="22">
        <v>6.1773463894077528E-4</v>
      </c>
      <c r="F150" s="22">
        <v>0</v>
      </c>
      <c r="G150" s="22">
        <v>2.1959244996541904E-4</v>
      </c>
      <c r="H150" s="22">
        <v>0</v>
      </c>
      <c r="I150" s="22">
        <v>5.9464858062510272E-7</v>
      </c>
      <c r="J150" s="22">
        <v>5.5364470923341708E-6</v>
      </c>
      <c r="K150" s="22">
        <v>1.2322365529774964E-7</v>
      </c>
      <c r="L150" s="22">
        <v>0</v>
      </c>
      <c r="M150" s="22">
        <v>0</v>
      </c>
      <c r="N150" s="22">
        <v>0</v>
      </c>
      <c r="O150" s="22">
        <v>0</v>
      </c>
      <c r="P150" s="22">
        <v>0.22166800372921799</v>
      </c>
      <c r="Q150" s="22">
        <v>0</v>
      </c>
      <c r="R150" s="22">
        <v>2.2769326116154834E-6</v>
      </c>
      <c r="S150" s="22">
        <v>7.6451122702225181E-8</v>
      </c>
      <c r="T150" s="22">
        <v>0</v>
      </c>
      <c r="U150" s="22">
        <v>0</v>
      </c>
      <c r="V150" s="22">
        <v>9.6719010245110277E-7</v>
      </c>
      <c r="W150" s="22">
        <v>0</v>
      </c>
      <c r="X150" s="22">
        <v>0</v>
      </c>
      <c r="Y150" s="22">
        <v>1.985284081134254E-9</v>
      </c>
      <c r="Z150" s="22">
        <v>4.3225985977285515E-7</v>
      </c>
      <c r="AA150" s="22">
        <v>0</v>
      </c>
      <c r="AB150" s="22">
        <v>0</v>
      </c>
      <c r="AC150" s="22">
        <v>0.13339684325478876</v>
      </c>
      <c r="AD150" s="22">
        <v>0</v>
      </c>
      <c r="AE150" s="22">
        <v>2.9585439817039521E-8</v>
      </c>
      <c r="AF150" s="22">
        <v>0</v>
      </c>
      <c r="AG150" s="22">
        <v>2.2731809044838471E-5</v>
      </c>
      <c r="AH150" s="22">
        <v>0</v>
      </c>
      <c r="AI150" s="22">
        <v>9.7764673210802283E-7</v>
      </c>
      <c r="AJ150" s="22">
        <v>1.4558666152789435E-8</v>
      </c>
      <c r="AK150" s="22">
        <v>2.5754097530185029E-3</v>
      </c>
      <c r="AL150" s="22">
        <v>1.6403813675330398E-8</v>
      </c>
      <c r="AM150" s="22">
        <v>0</v>
      </c>
      <c r="AN150" s="22">
        <v>3.0079949934988686E-5</v>
      </c>
      <c r="AO150" s="22">
        <v>0</v>
      </c>
      <c r="AP150" s="22">
        <v>4.6334280104244642E-8</v>
      </c>
      <c r="AQ150" s="22">
        <v>0</v>
      </c>
      <c r="AR150" s="22">
        <v>0.43084551509634866</v>
      </c>
      <c r="AS150" s="22">
        <v>2.5509783177556557E-8</v>
      </c>
      <c r="AT150" s="22">
        <v>6.7563217339661986E-3</v>
      </c>
      <c r="AU150" s="22">
        <v>0</v>
      </c>
      <c r="AV150" s="22">
        <v>7.046004946628578E-7</v>
      </c>
      <c r="AW150" s="22">
        <v>4.53715975710655E-2</v>
      </c>
      <c r="AX150" s="22">
        <v>0</v>
      </c>
      <c r="AY150" s="22">
        <v>0.11477069530334731</v>
      </c>
      <c r="AZ150" s="22">
        <v>4.7793640677452835E-7</v>
      </c>
      <c r="BA150" s="22">
        <v>2.6434493500802386E-3</v>
      </c>
      <c r="BB150" s="22">
        <v>0</v>
      </c>
      <c r="BC150" s="22">
        <v>0.51463029540295913</v>
      </c>
      <c r="BD150" s="22">
        <v>1.4735607442618661</v>
      </c>
    </row>
    <row r="151" spans="1:56" x14ac:dyDescent="0.3">
      <c r="A151" s="23" t="s">
        <v>27</v>
      </c>
      <c r="B151" s="22">
        <v>6.3594635871747577E-3</v>
      </c>
      <c r="C151" s="22">
        <v>3.6804743614633101E-5</v>
      </c>
      <c r="D151" s="22">
        <v>0.10113393060877766</v>
      </c>
      <c r="E151" s="22">
        <v>2.7808244993143304E-5</v>
      </c>
      <c r="F151" s="22">
        <v>0</v>
      </c>
      <c r="G151" s="22">
        <v>5.5228100908246738E-5</v>
      </c>
      <c r="H151" s="22">
        <v>2.8997414007015959E-6</v>
      </c>
      <c r="I151" s="22">
        <v>1.4747794828512628E-2</v>
      </c>
      <c r="J151" s="22">
        <v>2.8126220630986287</v>
      </c>
      <c r="K151" s="22">
        <v>0.20812518071291153</v>
      </c>
      <c r="L151" s="22">
        <v>0</v>
      </c>
      <c r="M151" s="22">
        <v>0</v>
      </c>
      <c r="N151" s="22">
        <v>2.3522193770149522E-5</v>
      </c>
      <c r="O151" s="22">
        <v>5.1751765876286401E-5</v>
      </c>
      <c r="P151" s="22">
        <v>0.19447998032719621</v>
      </c>
      <c r="Q151" s="22">
        <v>7.685355883378658E-3</v>
      </c>
      <c r="R151" s="22">
        <v>2.3906319793199544E-3</v>
      </c>
      <c r="S151" s="22">
        <v>2.6705540672074557</v>
      </c>
      <c r="T151" s="22">
        <v>3.7626936676769759E-8</v>
      </c>
      <c r="U151" s="22">
        <v>5.8862320657537283E-6</v>
      </c>
      <c r="V151" s="22">
        <v>3.7034914275961088</v>
      </c>
      <c r="W151" s="22">
        <v>7.8573651850690764E-4</v>
      </c>
      <c r="X151" s="22">
        <v>6.048667120158415E-6</v>
      </c>
      <c r="Y151" s="22">
        <v>0.55031625450494392</v>
      </c>
      <c r="Z151" s="22">
        <v>2.8352293589641192E-3</v>
      </c>
      <c r="AA151" s="22">
        <v>0</v>
      </c>
      <c r="AB151" s="22">
        <v>4.8947807585226669E-2</v>
      </c>
      <c r="AC151" s="22">
        <v>0</v>
      </c>
      <c r="AD151" s="22">
        <v>7.3139234375583834E-6</v>
      </c>
      <c r="AE151" s="22">
        <v>6.1585894240953234</v>
      </c>
      <c r="AF151" s="22">
        <v>0</v>
      </c>
      <c r="AG151" s="22">
        <v>1.8334869992781146E-2</v>
      </c>
      <c r="AH151" s="22">
        <v>0</v>
      </c>
      <c r="AI151" s="22">
        <v>1.0083583383036663E-4</v>
      </c>
      <c r="AJ151" s="22">
        <v>1.624840913420888E-5</v>
      </c>
      <c r="AK151" s="22">
        <v>1.1394311683007685</v>
      </c>
      <c r="AL151" s="22">
        <v>1.9661761723151261E-2</v>
      </c>
      <c r="AM151" s="22">
        <v>0.73734887898579438</v>
      </c>
      <c r="AN151" s="22">
        <v>0.64935288709632921</v>
      </c>
      <c r="AO151" s="22">
        <v>4.5802348121104474E-6</v>
      </c>
      <c r="AP151" s="22">
        <v>5.3593648358313077E-4</v>
      </c>
      <c r="AQ151" s="22">
        <v>3.9166242813900067E-5</v>
      </c>
      <c r="AR151" s="22">
        <v>0.74681328378535006</v>
      </c>
      <c r="AS151" s="22">
        <v>2.0051745956234405E-3</v>
      </c>
      <c r="AT151" s="22">
        <v>3.2669702200125061E-5</v>
      </c>
      <c r="AU151" s="22">
        <v>2.6327040821130812E-2</v>
      </c>
      <c r="AV151" s="22">
        <v>2.5657481801620134E-2</v>
      </c>
      <c r="AW151" s="22">
        <v>2.5674953727532399E-2</v>
      </c>
      <c r="AX151" s="22">
        <v>6.0378476760396729E-3</v>
      </c>
      <c r="AY151" s="22">
        <v>2.6355470683252696E-2</v>
      </c>
      <c r="AZ151" s="22">
        <v>8.4733010457132933E-4</v>
      </c>
      <c r="BA151" s="22">
        <v>0.20769196377452728</v>
      </c>
      <c r="BB151" s="22">
        <v>2.5161440018694292E-3</v>
      </c>
      <c r="BC151" s="22">
        <v>19.794696948057982</v>
      </c>
      <c r="BD151" s="22">
        <v>39.91276429116725</v>
      </c>
    </row>
    <row r="152" spans="1:56" x14ac:dyDescent="0.3">
      <c r="A152" s="23" t="s">
        <v>28</v>
      </c>
      <c r="B152" s="22">
        <v>4.7291876457986298E-2</v>
      </c>
      <c r="C152" s="22">
        <v>2.5571151081984507</v>
      </c>
      <c r="D152" s="22">
        <v>7.3805536816450692</v>
      </c>
      <c r="E152" s="22">
        <v>0</v>
      </c>
      <c r="F152" s="22">
        <v>0</v>
      </c>
      <c r="G152" s="22">
        <v>3.3559686721215085</v>
      </c>
      <c r="H152" s="22">
        <v>0</v>
      </c>
      <c r="I152" s="22">
        <v>1.5866435763417204E-3</v>
      </c>
      <c r="J152" s="22">
        <v>2.3441390561574946E-2</v>
      </c>
      <c r="K152" s="22">
        <v>0</v>
      </c>
      <c r="L152" s="22">
        <v>0</v>
      </c>
      <c r="M152" s="22">
        <v>0</v>
      </c>
      <c r="N152" s="22">
        <v>9.6302232003658006E-3</v>
      </c>
      <c r="O152" s="22">
        <v>0</v>
      </c>
      <c r="P152" s="22">
        <v>0</v>
      </c>
      <c r="Q152" s="22">
        <v>0</v>
      </c>
      <c r="R152" s="22">
        <v>4.7693006033274594</v>
      </c>
      <c r="S152" s="22">
        <v>3.1968607077459756</v>
      </c>
      <c r="T152" s="22">
        <v>1.2759158518430755E-2</v>
      </c>
      <c r="U152" s="22">
        <v>7.3659437903939582E-4</v>
      </c>
      <c r="V152" s="22">
        <v>0.24290506005333765</v>
      </c>
      <c r="W152" s="22">
        <v>6.0525401141050443E-3</v>
      </c>
      <c r="X152" s="22">
        <v>6.6693055704187968E-3</v>
      </c>
      <c r="Y152" s="22">
        <v>6.3283387203504307E-2</v>
      </c>
      <c r="Z152" s="22">
        <v>0</v>
      </c>
      <c r="AA152" s="22">
        <v>0</v>
      </c>
      <c r="AB152" s="22">
        <v>0</v>
      </c>
      <c r="AC152" s="22">
        <v>2.5894316281954224E-2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0.13479047225090462</v>
      </c>
      <c r="AJ152" s="22">
        <v>0</v>
      </c>
      <c r="AK152" s="22">
        <v>0</v>
      </c>
      <c r="AL152" s="22">
        <v>0</v>
      </c>
      <c r="AM152" s="22">
        <v>0</v>
      </c>
      <c r="AN152" s="22">
        <v>1.8692540316742967E-3</v>
      </c>
      <c r="AO152" s="22">
        <v>4.1223926229875711E-3</v>
      </c>
      <c r="AP152" s="22">
        <v>0</v>
      </c>
      <c r="AQ152" s="22">
        <v>0</v>
      </c>
      <c r="AR152" s="22">
        <v>0</v>
      </c>
      <c r="AS152" s="22">
        <v>4.4782028194059863E-3</v>
      </c>
      <c r="AT152" s="22">
        <v>0</v>
      </c>
      <c r="AU152" s="22">
        <v>0</v>
      </c>
      <c r="AV152" s="22">
        <v>2.1223494286532678E-3</v>
      </c>
      <c r="AW152" s="22">
        <v>3.7102180996765967E-2</v>
      </c>
      <c r="AX152" s="22">
        <v>0</v>
      </c>
      <c r="AY152" s="22">
        <v>0</v>
      </c>
      <c r="AZ152" s="22">
        <v>2.4502985085181339E-2</v>
      </c>
      <c r="BA152" s="22">
        <v>0</v>
      </c>
      <c r="BB152" s="22">
        <v>0</v>
      </c>
      <c r="BC152" s="22">
        <v>1.936694691355068</v>
      </c>
      <c r="BD152" s="22">
        <v>23.845731797546165</v>
      </c>
    </row>
    <row r="153" spans="1:56" x14ac:dyDescent="0.3">
      <c r="A153" s="23" t="s">
        <v>29</v>
      </c>
      <c r="B153" s="22">
        <v>0</v>
      </c>
      <c r="C153" s="22">
        <v>0</v>
      </c>
      <c r="D153" s="22">
        <v>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0.91876539227946707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0</v>
      </c>
      <c r="AQ153" s="22">
        <v>0</v>
      </c>
      <c r="AR153" s="22">
        <v>0</v>
      </c>
      <c r="AS153" s="22">
        <v>1.1839216135290864</v>
      </c>
      <c r="AT153" s="22">
        <v>0</v>
      </c>
      <c r="AU153" s="22">
        <v>0</v>
      </c>
      <c r="AV153" s="22">
        <v>0</v>
      </c>
      <c r="AW153" s="22">
        <v>0</v>
      </c>
      <c r="AX153" s="22">
        <v>0.66619756708833622</v>
      </c>
      <c r="AY153" s="22">
        <v>0</v>
      </c>
      <c r="AZ153" s="22">
        <v>0</v>
      </c>
      <c r="BA153" s="22">
        <v>0</v>
      </c>
      <c r="BB153" s="22">
        <v>14.351734621797521</v>
      </c>
      <c r="BC153" s="22">
        <v>0</v>
      </c>
      <c r="BD153" s="22">
        <v>17.12061919469441</v>
      </c>
    </row>
    <row r="154" spans="1:56" x14ac:dyDescent="0.3">
      <c r="A154" s="23" t="s">
        <v>30</v>
      </c>
      <c r="B154" s="22">
        <v>2.102555402045151E-3</v>
      </c>
      <c r="C154" s="22">
        <v>3.2818242263857355E-4</v>
      </c>
      <c r="D154" s="22">
        <v>8.8342333945426996E-8</v>
      </c>
      <c r="E154" s="22">
        <v>1.8164481584876359E-7</v>
      </c>
      <c r="F154" s="22">
        <v>0</v>
      </c>
      <c r="G154" s="22">
        <v>3.8294190687507555E-7</v>
      </c>
      <c r="H154" s="22">
        <v>7.1294615794895277E-9</v>
      </c>
      <c r="I154" s="22">
        <v>3.6449459002758832E-5</v>
      </c>
      <c r="J154" s="22">
        <v>2.3689265734212935E-2</v>
      </c>
      <c r="K154" s="22">
        <v>1.4414679634803815E-3</v>
      </c>
      <c r="L154" s="22">
        <v>0</v>
      </c>
      <c r="M154" s="22">
        <v>0</v>
      </c>
      <c r="N154" s="22">
        <v>1.1482272215310821E-7</v>
      </c>
      <c r="O154" s="22">
        <v>2.9456293194725643E-7</v>
      </c>
      <c r="P154" s="22">
        <v>7.5773520516413012E-9</v>
      </c>
      <c r="Q154" s="22">
        <v>1.0907880436313266E-6</v>
      </c>
      <c r="R154" s="22">
        <v>6.2441318943987602E-6</v>
      </c>
      <c r="S154" s="22">
        <v>1.836369428269784E-3</v>
      </c>
      <c r="T154" s="22">
        <v>9.251162856315721E-11</v>
      </c>
      <c r="U154" s="22">
        <v>3.0894391882449103E-8</v>
      </c>
      <c r="V154" s="22">
        <v>1.2023741328538567E-2</v>
      </c>
      <c r="W154" s="22">
        <v>5.2264322483285909E-6</v>
      </c>
      <c r="X154" s="22">
        <v>3.9251865749680327E-8</v>
      </c>
      <c r="Y154" s="22">
        <v>6.9671623905263077E-4</v>
      </c>
      <c r="Z154" s="22">
        <v>1.8148743546798398E-5</v>
      </c>
      <c r="AA154" s="22">
        <v>0</v>
      </c>
      <c r="AB154" s="22">
        <v>2.2250117644776328E-6</v>
      </c>
      <c r="AC154" s="22">
        <v>1.8519570934824702E-7</v>
      </c>
      <c r="AD154" s="22">
        <v>1.7982409097164344E-8</v>
      </c>
      <c r="AE154" s="22">
        <v>3.7287564286542543E-6</v>
      </c>
      <c r="AF154" s="22">
        <v>0</v>
      </c>
      <c r="AG154" s="22">
        <v>5.7911411567690019E-5</v>
      </c>
      <c r="AH154" s="22">
        <v>0</v>
      </c>
      <c r="AI154" s="22">
        <v>1.2554842948937793E-6</v>
      </c>
      <c r="AJ154" s="22">
        <v>1.035494360627923E-7</v>
      </c>
      <c r="AK154" s="22">
        <v>1.1515386440791808E-7</v>
      </c>
      <c r="AL154" s="22">
        <v>4.051527275101823E-5</v>
      </c>
      <c r="AM154" s="22">
        <v>1.3915001055883128E-5</v>
      </c>
      <c r="AN154" s="22">
        <v>1.1950249882118787E-3</v>
      </c>
      <c r="AO154" s="22">
        <v>9.056516413521494E-9</v>
      </c>
      <c r="AP154" s="22">
        <v>1.8074120464257146E-2</v>
      </c>
      <c r="AQ154" s="22">
        <v>2.718529496254839E-7</v>
      </c>
      <c r="AR154" s="22">
        <v>6.8324408047525325E-7</v>
      </c>
      <c r="AS154" s="22">
        <v>1.3834273764358127E-5</v>
      </c>
      <c r="AT154" s="22">
        <v>1.0002044573399138E-9</v>
      </c>
      <c r="AU154" s="22">
        <v>1.4275802204469647E-8</v>
      </c>
      <c r="AV154" s="22">
        <v>7.9329730276372847E-7</v>
      </c>
      <c r="AW154" s="22">
        <v>2.9833686284034818E-2</v>
      </c>
      <c r="AX154" s="22">
        <v>4.1766267690708812E-5</v>
      </c>
      <c r="AY154" s="22">
        <v>1.3349635447553012E-6</v>
      </c>
      <c r="AZ154" s="22">
        <v>5.1194208510881338E-6</v>
      </c>
      <c r="BA154" s="22">
        <v>9.447082090041349E-4</v>
      </c>
      <c r="BB154" s="22">
        <v>1.7396320565718414E-5</v>
      </c>
      <c r="BC154" s="22">
        <v>4.2926097329958154E-2</v>
      </c>
      <c r="BD154" s="22">
        <v>0.13536143940128784</v>
      </c>
    </row>
    <row r="155" spans="1:56" x14ac:dyDescent="0.3">
      <c r="A155" s="25" t="s">
        <v>31</v>
      </c>
      <c r="B155" s="22">
        <v>7.3163073285680402E-3</v>
      </c>
      <c r="C155" s="22">
        <v>2.7193806126419543E-4</v>
      </c>
      <c r="D155" s="22">
        <v>1.3341503807975399E-4</v>
      </c>
      <c r="E155" s="22">
        <v>2.0929707986465356E-3</v>
      </c>
      <c r="F155" s="22">
        <v>0</v>
      </c>
      <c r="G155" s="22">
        <v>8.700815428819408E-9</v>
      </c>
      <c r="H155" s="22">
        <v>2.852759362871132E-7</v>
      </c>
      <c r="I155" s="22">
        <v>2.629883143902581E-2</v>
      </c>
      <c r="J155" s="22">
        <v>6.1385729327125196</v>
      </c>
      <c r="K155" s="22">
        <v>5.2172688193118594E-3</v>
      </c>
      <c r="L155" s="22">
        <v>0</v>
      </c>
      <c r="M155" s="22">
        <v>0</v>
      </c>
      <c r="N155" s="22">
        <v>1.1536984906232139E-6</v>
      </c>
      <c r="O155" s="22">
        <v>4.1982302761787849E-7</v>
      </c>
      <c r="P155" s="22">
        <v>3.0319767867573309E-7</v>
      </c>
      <c r="Q155" s="22">
        <v>2.0721427537480167E-5</v>
      </c>
      <c r="R155" s="22">
        <v>9.5351986092374649E-2</v>
      </c>
      <c r="S155" s="22">
        <v>0.74690180649316462</v>
      </c>
      <c r="T155" s="22">
        <v>3.7017299499480503E-9</v>
      </c>
      <c r="U155" s="22">
        <v>2.5671187929194262E-7</v>
      </c>
      <c r="V155" s="22">
        <v>4.0763757829673793E-2</v>
      </c>
      <c r="W155" s="22">
        <v>4.990293377363596E-6</v>
      </c>
      <c r="X155" s="22">
        <v>5.9961405828805331E-8</v>
      </c>
      <c r="Y155" s="22">
        <v>8.06016203861189E-2</v>
      </c>
      <c r="Z155" s="22">
        <v>2.3599205362333248E-2</v>
      </c>
      <c r="AA155" s="22">
        <v>0</v>
      </c>
      <c r="AB155" s="22">
        <v>6.0184803342781564E-5</v>
      </c>
      <c r="AC155" s="22">
        <v>0</v>
      </c>
      <c r="AD155" s="22">
        <v>7.1954221713594899E-7</v>
      </c>
      <c r="AE155" s="22">
        <v>1.6250570760943085E-2</v>
      </c>
      <c r="AF155" s="22">
        <v>0</v>
      </c>
      <c r="AG155" s="22">
        <v>0</v>
      </c>
      <c r="AH155" s="22">
        <v>0</v>
      </c>
      <c r="AI155" s="22">
        <v>1.0230781610385844E-4</v>
      </c>
      <c r="AJ155" s="22">
        <v>6.0865202068140808E-4</v>
      </c>
      <c r="AK155" s="22">
        <v>1.8997615038685704E-7</v>
      </c>
      <c r="AL155" s="22">
        <v>1.5843821152272419E-3</v>
      </c>
      <c r="AM155" s="22">
        <v>4.8149396163846045</v>
      </c>
      <c r="AN155" s="22">
        <v>1.2271638172638149E-5</v>
      </c>
      <c r="AO155" s="22">
        <v>5.3920700786166022E-7</v>
      </c>
      <c r="AP155" s="22">
        <v>1.9519251117096716E-3</v>
      </c>
      <c r="AQ155" s="22">
        <v>0</v>
      </c>
      <c r="AR155" s="22">
        <v>1.2242853200757705E-5</v>
      </c>
      <c r="AS155" s="22">
        <v>2.46524475950768E-3</v>
      </c>
      <c r="AT155" s="22">
        <v>1.8043784293321353E-4</v>
      </c>
      <c r="AU155" s="22">
        <v>1.650320849842577E-6</v>
      </c>
      <c r="AV155" s="22">
        <v>2.9455465586218227E-2</v>
      </c>
      <c r="AW155" s="22">
        <v>9.108343207047542E-3</v>
      </c>
      <c r="AX155" s="22">
        <v>3.1263562574579423E-6</v>
      </c>
      <c r="AY155" s="22">
        <v>0</v>
      </c>
      <c r="AZ155" s="22">
        <v>1.9979392837335963E-2</v>
      </c>
      <c r="BA155" s="22">
        <v>110.48841845069813</v>
      </c>
      <c r="BB155" s="22">
        <v>1.3754827124438294E-6</v>
      </c>
      <c r="BC155" s="22">
        <v>3.708354891865</v>
      </c>
      <c r="BD155" s="22">
        <v>126.26064222433831</v>
      </c>
    </row>
    <row r="156" spans="1:56" x14ac:dyDescent="0.3">
      <c r="A156" s="23" t="s">
        <v>32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</row>
    <row r="157" spans="1:56" x14ac:dyDescent="0.3">
      <c r="A157" s="23" t="s">
        <v>33</v>
      </c>
      <c r="B157" s="22">
        <v>4.6583716535265838</v>
      </c>
      <c r="C157" s="22">
        <v>76.415294380398279</v>
      </c>
      <c r="D157" s="22">
        <v>23.46286252850927</v>
      </c>
      <c r="E157" s="22">
        <v>0.15629848840157115</v>
      </c>
      <c r="F157" s="22">
        <v>1.386196404899444E-3</v>
      </c>
      <c r="G157" s="22">
        <v>39.423191903766138</v>
      </c>
      <c r="H157" s="22">
        <v>1.0780670510236757E-4</v>
      </c>
      <c r="I157" s="22">
        <v>0.55178193274504805</v>
      </c>
      <c r="J157" s="22">
        <v>157.03193917890366</v>
      </c>
      <c r="K157" s="22">
        <v>10.502046922345555</v>
      </c>
      <c r="L157" s="22">
        <v>1.4012054541203389</v>
      </c>
      <c r="M157" s="22">
        <v>29.686396485462279</v>
      </c>
      <c r="N157" s="22">
        <v>10.056899986730052</v>
      </c>
      <c r="O157" s="22">
        <v>38.329420473785291</v>
      </c>
      <c r="P157" s="22">
        <v>23.951020801344022</v>
      </c>
      <c r="Q157" s="22">
        <v>1.966249364830146</v>
      </c>
      <c r="R157" s="22">
        <v>177.37392153747231</v>
      </c>
      <c r="S157" s="22">
        <v>544.42557397363078</v>
      </c>
      <c r="T157" s="22">
        <v>168.81320164702703</v>
      </c>
      <c r="U157" s="22">
        <v>19.153218483313985</v>
      </c>
      <c r="V157" s="22">
        <v>4.6680067605810898</v>
      </c>
      <c r="W157" s="22">
        <v>10.157197311279722</v>
      </c>
      <c r="X157" s="22">
        <v>1.3544166979302417</v>
      </c>
      <c r="Y157" s="22">
        <v>19.207697527764125</v>
      </c>
      <c r="Z157" s="22">
        <v>0.53174737475828471</v>
      </c>
      <c r="AA157" s="22">
        <v>0</v>
      </c>
      <c r="AB157" s="22">
        <v>38.604452507218028</v>
      </c>
      <c r="AC157" s="22">
        <v>12.086382471347321</v>
      </c>
      <c r="AD157" s="22">
        <v>7.6150618575642701</v>
      </c>
      <c r="AE157" s="22">
        <v>0.62366578181926025</v>
      </c>
      <c r="AF157" s="22">
        <v>41.401772136831909</v>
      </c>
      <c r="AG157" s="22">
        <v>2.6131037710198473</v>
      </c>
      <c r="AH157" s="22">
        <v>0</v>
      </c>
      <c r="AI157" s="22">
        <v>0</v>
      </c>
      <c r="AJ157" s="22">
        <v>9.803365496665193E-3</v>
      </c>
      <c r="AK157" s="22">
        <v>3.5074868705702964</v>
      </c>
      <c r="AL157" s="22">
        <v>5.4654571229923432</v>
      </c>
      <c r="AM157" s="22">
        <v>0.19527904768586724</v>
      </c>
      <c r="AN157" s="22">
        <v>27.461825198205361</v>
      </c>
      <c r="AO157" s="22">
        <v>2.4220141242165081</v>
      </c>
      <c r="AP157" s="22">
        <v>9.3854874407449065E-2</v>
      </c>
      <c r="AQ157" s="22">
        <v>560.26640888201928</v>
      </c>
      <c r="AR157" s="22">
        <v>3.935420312601134</v>
      </c>
      <c r="AS157" s="22">
        <v>1.1003823370174173</v>
      </c>
      <c r="AT157" s="22">
        <v>16.395728920789505</v>
      </c>
      <c r="AU157" s="22">
        <v>2.1656854294828145</v>
      </c>
      <c r="AV157" s="22">
        <v>101.46520468532202</v>
      </c>
      <c r="AW157" s="22">
        <v>132.22479746321486</v>
      </c>
      <c r="AX157" s="22">
        <v>5.4736694927080602</v>
      </c>
      <c r="AY157" s="22">
        <v>7.363785235251914</v>
      </c>
      <c r="AZ157" s="22">
        <v>298.37517094225763</v>
      </c>
      <c r="BA157" s="22">
        <v>22.011984659294153</v>
      </c>
      <c r="BB157" s="22">
        <v>1.006424729826132</v>
      </c>
      <c r="BC157" s="22">
        <v>259.95825497110019</v>
      </c>
      <c r="BD157" s="22">
        <v>2917.1225320619974</v>
      </c>
    </row>
    <row r="158" spans="1:56" x14ac:dyDescent="0.3">
      <c r="A158" s="23" t="s">
        <v>34</v>
      </c>
      <c r="B158" s="22">
        <v>2.399417464691874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7.47266060361307E-4</v>
      </c>
      <c r="J158" s="22">
        <v>0</v>
      </c>
      <c r="K158" s="22">
        <v>5.890657089666902E-3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2.1138692056007485E-4</v>
      </c>
      <c r="T158" s="22">
        <v>0</v>
      </c>
      <c r="U158" s="22">
        <v>0</v>
      </c>
      <c r="V158" s="22">
        <v>0</v>
      </c>
      <c r="W158" s="22">
        <v>0</v>
      </c>
      <c r="X158" s="22">
        <v>4.7805227466617508E-4</v>
      </c>
      <c r="Y158" s="22">
        <v>0</v>
      </c>
      <c r="Z158" s="22">
        <v>2.6760326915259503E-3</v>
      </c>
      <c r="AA158" s="22">
        <v>3.9952157786778943E-2</v>
      </c>
      <c r="AB158" s="22">
        <v>0</v>
      </c>
      <c r="AC158" s="22">
        <v>0</v>
      </c>
      <c r="AD158" s="22">
        <v>0</v>
      </c>
      <c r="AE158" s="22">
        <v>2.7962131917000947E-3</v>
      </c>
      <c r="AF158" s="22">
        <v>0</v>
      </c>
      <c r="AG158" s="22">
        <v>0</v>
      </c>
      <c r="AH158" s="22">
        <v>0</v>
      </c>
      <c r="AI158" s="22">
        <v>3.6769336934541113E-4</v>
      </c>
      <c r="AJ158" s="22">
        <v>0</v>
      </c>
      <c r="AK158" s="22">
        <v>0</v>
      </c>
      <c r="AL158" s="22">
        <v>9.7115225093808246E-4</v>
      </c>
      <c r="AM158" s="22">
        <v>3.1464427768907961E-2</v>
      </c>
      <c r="AN158" s="22">
        <v>0</v>
      </c>
      <c r="AO158" s="22">
        <v>0</v>
      </c>
      <c r="AP158" s="22">
        <v>0</v>
      </c>
      <c r="AQ158" s="22">
        <v>8.6960506491294868E-4</v>
      </c>
      <c r="AR158" s="22">
        <v>0</v>
      </c>
      <c r="AS158" s="22">
        <v>3.3010348276876142E-2</v>
      </c>
      <c r="AT158" s="22">
        <v>0</v>
      </c>
      <c r="AU158" s="22">
        <v>0</v>
      </c>
      <c r="AV158" s="22">
        <v>5.034651996346136E-3</v>
      </c>
      <c r="AW158" s="22">
        <v>0</v>
      </c>
      <c r="AX158" s="22">
        <v>0.30229614685521605</v>
      </c>
      <c r="AY158" s="22">
        <v>0</v>
      </c>
      <c r="AZ158" s="22">
        <v>7.1185863908445205E-5</v>
      </c>
      <c r="BA158" s="22">
        <v>7.732089348984697E-2</v>
      </c>
      <c r="BB158" s="22">
        <v>0</v>
      </c>
      <c r="BC158" s="22">
        <v>6.8519984531078615</v>
      </c>
      <c r="BD158" s="22">
        <v>9.7555737887512937</v>
      </c>
    </row>
    <row r="159" spans="1:56" x14ac:dyDescent="0.3">
      <c r="A159" s="23" t="s">
        <v>35</v>
      </c>
      <c r="B159" s="22">
        <v>4.0242258622054834E-2</v>
      </c>
      <c r="C159" s="22">
        <v>1.8943308340027112E-4</v>
      </c>
      <c r="D159" s="22">
        <v>2.9563409489050762E-5</v>
      </c>
      <c r="E159" s="22">
        <v>1.4607838592862674E-4</v>
      </c>
      <c r="F159" s="22">
        <v>0</v>
      </c>
      <c r="G159" s="22">
        <v>3.4105435880295168E-4</v>
      </c>
      <c r="H159" s="22">
        <v>0</v>
      </c>
      <c r="I159" s="22">
        <v>1.4031853038740536E-4</v>
      </c>
      <c r="J159" s="22">
        <v>17.001539124046861</v>
      </c>
      <c r="K159" s="22">
        <v>1.2829984727219077</v>
      </c>
      <c r="L159" s="22">
        <v>0</v>
      </c>
      <c r="M159" s="22">
        <v>6.1690574414800886E-2</v>
      </c>
      <c r="N159" s="22">
        <v>8.5481500229276624E-5</v>
      </c>
      <c r="O159" s="22">
        <v>2.5314199386300098E-4</v>
      </c>
      <c r="P159" s="22">
        <v>1.6780280921417774E-2</v>
      </c>
      <c r="Q159" s="22">
        <v>7.2487199832396666E-3</v>
      </c>
      <c r="R159" s="22">
        <v>3.4849777680491319E-3</v>
      </c>
      <c r="S159" s="22">
        <v>1.2883216539776796E-2</v>
      </c>
      <c r="T159" s="22">
        <v>4.9074777002012691E-4</v>
      </c>
      <c r="U159" s="22">
        <v>1.634261978677079E-3</v>
      </c>
      <c r="V159" s="22">
        <v>0.12862245017828788</v>
      </c>
      <c r="W159" s="22">
        <v>4.5462550291306969E-3</v>
      </c>
      <c r="X159" s="22">
        <v>3.3642851288132625E-5</v>
      </c>
      <c r="Y159" s="22">
        <v>1.3513302641053048E-4</v>
      </c>
      <c r="Z159" s="22">
        <v>1.6482462393345807E-2</v>
      </c>
      <c r="AA159" s="22">
        <v>0.50159540314824003</v>
      </c>
      <c r="AB159" s="22">
        <v>6.4241532383044154E-4</v>
      </c>
      <c r="AC159" s="22">
        <v>1.6503205405492255E-4</v>
      </c>
      <c r="AD159" s="22">
        <v>0</v>
      </c>
      <c r="AE159" s="22">
        <v>3.1001465592942626E-3</v>
      </c>
      <c r="AF159" s="22">
        <v>0</v>
      </c>
      <c r="AG159" s="22">
        <v>1.3063167214817801E-2</v>
      </c>
      <c r="AH159" s="22">
        <v>0</v>
      </c>
      <c r="AI159" s="22">
        <v>5.4120804673546569E-5</v>
      </c>
      <c r="AJ159" s="22">
        <v>8.4788716105473885E-5</v>
      </c>
      <c r="AK159" s="22">
        <v>0</v>
      </c>
      <c r="AL159" s="22">
        <v>1.608362444175401E-2</v>
      </c>
      <c r="AM159" s="22">
        <v>1.1966742046694441E-2</v>
      </c>
      <c r="AN159" s="22">
        <v>5.5132151962135112E-2</v>
      </c>
      <c r="AO159" s="22">
        <v>0</v>
      </c>
      <c r="AP159" s="22">
        <v>2.4116467133881779E-3</v>
      </c>
      <c r="AQ159" s="22">
        <v>2.422542662325868E-4</v>
      </c>
      <c r="AR159" s="22">
        <v>3.3620029730578555E-4</v>
      </c>
      <c r="AS159" s="22">
        <v>1.2282104441583877E-2</v>
      </c>
      <c r="AT159" s="22">
        <v>1.3861175337630306E-8</v>
      </c>
      <c r="AU159" s="22">
        <v>0</v>
      </c>
      <c r="AV159" s="22">
        <v>4.5095518008981194E-4</v>
      </c>
      <c r="AW159" s="22">
        <v>0.40244237407458205</v>
      </c>
      <c r="AX159" s="22">
        <v>3.7149233390898366E-2</v>
      </c>
      <c r="AY159" s="22">
        <v>1.1898933964505233E-3</v>
      </c>
      <c r="AZ159" s="22">
        <v>2.997564583407657E-2</v>
      </c>
      <c r="BA159" s="22">
        <v>5.8886816025428758E-2</v>
      </c>
      <c r="BB159" s="22">
        <v>1.5471619167809076E-2</v>
      </c>
      <c r="BC159" s="22">
        <v>4.5691628311382617</v>
      </c>
      <c r="BD159" s="22">
        <v>24.311886829566244</v>
      </c>
    </row>
    <row r="160" spans="1:56" x14ac:dyDescent="0.3">
      <c r="A160" s="23" t="s">
        <v>361</v>
      </c>
      <c r="B160" s="22">
        <v>108.18987954157171</v>
      </c>
      <c r="C160" s="22">
        <v>86.983040235944856</v>
      </c>
      <c r="D160" s="22">
        <v>3.8932573244365125</v>
      </c>
      <c r="E160" s="22">
        <v>5.1144254407860723E-3</v>
      </c>
      <c r="F160" s="22">
        <v>0</v>
      </c>
      <c r="G160" s="22">
        <v>2.2464492345546945</v>
      </c>
      <c r="H160" s="22">
        <v>4.5147232617992579</v>
      </c>
      <c r="I160" s="22">
        <v>28.638361134763443</v>
      </c>
      <c r="J160" s="22">
        <v>6280.4956631025343</v>
      </c>
      <c r="K160" s="22">
        <v>87.459498551789181</v>
      </c>
      <c r="L160" s="22">
        <v>2.9358114193004026</v>
      </c>
      <c r="M160" s="22">
        <v>2.2301347195121433</v>
      </c>
      <c r="N160" s="22">
        <v>161.87115402750061</v>
      </c>
      <c r="O160" s="22">
        <v>0.14991313740246534</v>
      </c>
      <c r="P160" s="22">
        <v>3.1359191674931783</v>
      </c>
      <c r="Q160" s="22">
        <v>0.41331867696869595</v>
      </c>
      <c r="R160" s="22">
        <v>125.74097999828606</v>
      </c>
      <c r="S160" s="22">
        <v>207.10649405480268</v>
      </c>
      <c r="T160" s="22">
        <v>1.2831299080010801</v>
      </c>
      <c r="U160" s="22">
        <v>1.2814747256642134</v>
      </c>
      <c r="V160" s="22">
        <v>5004.7652068932593</v>
      </c>
      <c r="W160" s="22">
        <v>22.073942392201999</v>
      </c>
      <c r="X160" s="22">
        <v>0</v>
      </c>
      <c r="Y160" s="22">
        <v>19.689220132791405</v>
      </c>
      <c r="Z160" s="22">
        <v>658.63285846488895</v>
      </c>
      <c r="AA160" s="22">
        <v>0</v>
      </c>
      <c r="AB160" s="22">
        <v>0</v>
      </c>
      <c r="AC160" s="22">
        <v>3.3394200862928713E-2</v>
      </c>
      <c r="AD160" s="22">
        <v>2.7408303026641745</v>
      </c>
      <c r="AE160" s="22">
        <v>937.5712036969536</v>
      </c>
      <c r="AF160" s="22">
        <v>1.840244257203147</v>
      </c>
      <c r="AG160" s="22">
        <v>664.02537045842951</v>
      </c>
      <c r="AH160" s="22">
        <v>18.964851927872775</v>
      </c>
      <c r="AI160" s="22">
        <v>15.572400495677725</v>
      </c>
      <c r="AJ160" s="22">
        <v>1.1548630862144222</v>
      </c>
      <c r="AK160" s="22">
        <v>0.11794279665249441</v>
      </c>
      <c r="AL160" s="22">
        <v>0</v>
      </c>
      <c r="AM160" s="22">
        <v>1.1851418881309617</v>
      </c>
      <c r="AN160" s="22">
        <v>7.6677613241714075</v>
      </c>
      <c r="AO160" s="22">
        <v>5.5070918051523812</v>
      </c>
      <c r="AP160" s="22">
        <v>52.367001928115776</v>
      </c>
      <c r="AQ160" s="22">
        <v>20.463100936375977</v>
      </c>
      <c r="AR160" s="22">
        <v>0.41918758785206839</v>
      </c>
      <c r="AS160" s="22">
        <v>353.13650319132614</v>
      </c>
      <c r="AT160" s="22">
        <v>1.3942431434817391</v>
      </c>
      <c r="AU160" s="22">
        <v>16.126619304036893</v>
      </c>
      <c r="AV160" s="22">
        <v>38.148771054043365</v>
      </c>
      <c r="AW160" s="22">
        <v>0</v>
      </c>
      <c r="AX160" s="22">
        <v>10.09246230068902</v>
      </c>
      <c r="AY160" s="22">
        <v>301.62761978593289</v>
      </c>
      <c r="AZ160" s="22">
        <v>53.541771059734529</v>
      </c>
      <c r="BA160" s="22">
        <v>283.22087683550785</v>
      </c>
      <c r="BB160" s="22">
        <v>370.85977969723535</v>
      </c>
      <c r="BC160" s="22">
        <v>622.68107788474936</v>
      </c>
      <c r="BD160" s="22">
        <v>16594.195655479976</v>
      </c>
    </row>
    <row r="161" spans="1:56" x14ac:dyDescent="0.3">
      <c r="A161" s="23" t="s">
        <v>36</v>
      </c>
      <c r="B161" s="22">
        <v>3.7442047011693891</v>
      </c>
      <c r="C161" s="22">
        <v>2.1709157450344866E-3</v>
      </c>
      <c r="D161" s="22">
        <v>3.1317585469550608E-3</v>
      </c>
      <c r="E161" s="22">
        <v>1.4248910967586795E-2</v>
      </c>
      <c r="F161" s="22">
        <v>1.4927046149089195E-4</v>
      </c>
      <c r="G161" s="22">
        <v>6.4681358526616701E-4</v>
      </c>
      <c r="H161" s="22">
        <v>0.98068278218939831</v>
      </c>
      <c r="I161" s="22">
        <v>0.16618907839513139</v>
      </c>
      <c r="J161" s="22">
        <v>163.07977817132698</v>
      </c>
      <c r="K161" s="22">
        <v>2.4676155016774275</v>
      </c>
      <c r="L161" s="22">
        <v>0</v>
      </c>
      <c r="M161" s="22">
        <v>0</v>
      </c>
      <c r="N161" s="22">
        <v>1.6211666618567961E-4</v>
      </c>
      <c r="O161" s="22">
        <v>4.8008675569091323E-4</v>
      </c>
      <c r="P161" s="22">
        <v>0</v>
      </c>
      <c r="Q161" s="22">
        <v>9.6826445625123746E-4</v>
      </c>
      <c r="R161" s="22">
        <v>21.981686201505358</v>
      </c>
      <c r="S161" s="22">
        <v>0.55078332560559085</v>
      </c>
      <c r="T161" s="22">
        <v>0</v>
      </c>
      <c r="U161" s="22">
        <v>1.7030163098433505E-4</v>
      </c>
      <c r="V161" s="22">
        <v>118.60380187134265</v>
      </c>
      <c r="W161" s="22">
        <v>8.6220259000569614E-3</v>
      </c>
      <c r="X161" s="22">
        <v>6.38040614306473E-5</v>
      </c>
      <c r="Y161" s="22">
        <v>8.1022907191913719E-4</v>
      </c>
      <c r="Z161" s="22">
        <v>931.3887053346599</v>
      </c>
      <c r="AA161" s="22">
        <v>0</v>
      </c>
      <c r="AB161" s="22">
        <v>1.2183481844217309E-3</v>
      </c>
      <c r="AC161" s="22">
        <v>3.1298522306462466E-4</v>
      </c>
      <c r="AD161" s="22">
        <v>0</v>
      </c>
      <c r="AE161" s="22">
        <v>2.275594658892186</v>
      </c>
      <c r="AF161" s="22">
        <v>0</v>
      </c>
      <c r="AG161" s="22">
        <v>16.933136474339022</v>
      </c>
      <c r="AH161" s="22">
        <v>0</v>
      </c>
      <c r="AI161" s="22">
        <v>7.1809652630234417</v>
      </c>
      <c r="AJ161" s="22">
        <v>4.2230625866511292E-3</v>
      </c>
      <c r="AK161" s="22">
        <v>1.8658894836202946E-4</v>
      </c>
      <c r="AL161" s="22">
        <v>4.5515087390803163E-2</v>
      </c>
      <c r="AM161" s="22">
        <v>0</v>
      </c>
      <c r="AN161" s="22">
        <v>2.9855256991596533</v>
      </c>
      <c r="AO161" s="22">
        <v>0</v>
      </c>
      <c r="AP161" s="22">
        <v>3.8853445376641047</v>
      </c>
      <c r="AQ161" s="22">
        <v>4.5943805274295139E-4</v>
      </c>
      <c r="AR161" s="22">
        <v>9.3782845581054902E-2</v>
      </c>
      <c r="AS161" s="22">
        <v>0.31405686630700169</v>
      </c>
      <c r="AT161" s="22">
        <v>1.2047052964617526E-3</v>
      </c>
      <c r="AU161" s="22">
        <v>0</v>
      </c>
      <c r="AV161" s="22">
        <v>0.19745774849498912</v>
      </c>
      <c r="AW161" s="22">
        <v>6.3022681753891294E-2</v>
      </c>
      <c r="AX161" s="22">
        <v>7.0453956148789201E-2</v>
      </c>
      <c r="AY161" s="22">
        <v>1.4990237957179602</v>
      </c>
      <c r="AZ161" s="22">
        <v>0.14191408231979638</v>
      </c>
      <c r="BA161" s="22">
        <v>737.7052120054052</v>
      </c>
      <c r="BB161" s="22">
        <v>2.9343163511836141E-2</v>
      </c>
      <c r="BC161" s="22">
        <v>43.63500613281338</v>
      </c>
      <c r="BD161" s="22">
        <v>2060.0580315925354</v>
      </c>
    </row>
    <row r="162" spans="1:56" x14ac:dyDescent="0.3">
      <c r="A162" s="23" t="s">
        <v>37</v>
      </c>
      <c r="B162" s="22">
        <v>2.1523254115540037E-4</v>
      </c>
      <c r="C162" s="22">
        <v>1.8395543444226631E-2</v>
      </c>
      <c r="D162" s="22">
        <v>2.7456259801511827E-3</v>
      </c>
      <c r="E162" s="22">
        <v>6.8126524374807659E-6</v>
      </c>
      <c r="F162" s="22">
        <v>0</v>
      </c>
      <c r="G162" s="22">
        <v>0.16050026425764155</v>
      </c>
      <c r="H162" s="22">
        <v>1.4481718833338103E-9</v>
      </c>
      <c r="I162" s="22">
        <v>4.3569289997481658E-5</v>
      </c>
      <c r="J162" s="22">
        <v>0.48584037688785042</v>
      </c>
      <c r="K162" s="22">
        <v>3.5949983422569519E-2</v>
      </c>
      <c r="L162" s="22">
        <v>0.3094170730753692</v>
      </c>
      <c r="M162" s="22">
        <v>1.4120174925536131E-2</v>
      </c>
      <c r="N162" s="22">
        <v>76.356764378804471</v>
      </c>
      <c r="O162" s="22">
        <v>2.8301103281693277E-2</v>
      </c>
      <c r="P162" s="22">
        <v>0.7645667601645032</v>
      </c>
      <c r="Q162" s="22">
        <v>16.774706171960634</v>
      </c>
      <c r="R162" s="22">
        <v>0.10822392346673472</v>
      </c>
      <c r="S162" s="22">
        <v>285.38205096151694</v>
      </c>
      <c r="T162" s="22">
        <v>0.22409161271776473</v>
      </c>
      <c r="U162" s="22">
        <v>6.254682864090165E-2</v>
      </c>
      <c r="V162" s="22">
        <v>0.74725501016656237</v>
      </c>
      <c r="W162" s="22">
        <v>1.2737534910783495E-4</v>
      </c>
      <c r="X162" s="22">
        <v>2.9617682907006503E-4</v>
      </c>
      <c r="Y162" s="22">
        <v>0.18389270516966569</v>
      </c>
      <c r="Z162" s="22">
        <v>1.4928057199507646E-2</v>
      </c>
      <c r="AA162" s="22">
        <v>0</v>
      </c>
      <c r="AB162" s="22">
        <v>0.63608750341303377</v>
      </c>
      <c r="AC162" s="22">
        <v>3.6487837231664842E-2</v>
      </c>
      <c r="AD162" s="22">
        <v>3.768095052943521E-5</v>
      </c>
      <c r="AE162" s="22">
        <v>3.9107342428030198E-3</v>
      </c>
      <c r="AF162" s="22">
        <v>2.127557199977922E-4</v>
      </c>
      <c r="AG162" s="22">
        <v>3.846543769340581E-2</v>
      </c>
      <c r="AH162" s="22">
        <v>0</v>
      </c>
      <c r="AI162" s="22">
        <v>1.4437814271418446E-3</v>
      </c>
      <c r="AJ162" s="22">
        <v>3.166797420443342E-6</v>
      </c>
      <c r="AK162" s="22">
        <v>0.17296618003513747</v>
      </c>
      <c r="AL162" s="22">
        <v>3.7347592273633511E-3</v>
      </c>
      <c r="AM162" s="22">
        <v>3.353119731656966E-4</v>
      </c>
      <c r="AN162" s="22">
        <v>0</v>
      </c>
      <c r="AO162" s="22">
        <v>2.4297841940028046E-3</v>
      </c>
      <c r="AP162" s="22">
        <v>7.5860402393417101E-3</v>
      </c>
      <c r="AQ162" s="22">
        <v>0.32776048905796201</v>
      </c>
      <c r="AR162" s="22">
        <v>0.86573976063744762</v>
      </c>
      <c r="AS162" s="22">
        <v>1.1319746744755887E-3</v>
      </c>
      <c r="AT162" s="22">
        <v>125.06552280602865</v>
      </c>
      <c r="AU162" s="22">
        <v>5.4750215880176069E-2</v>
      </c>
      <c r="AV162" s="22">
        <v>4.592549341577843E-2</v>
      </c>
      <c r="AW162" s="22">
        <v>0.52085087025237309</v>
      </c>
      <c r="AX162" s="22">
        <v>7.6549259594095101E-3</v>
      </c>
      <c r="AY162" s="22">
        <v>0.22116776797197715</v>
      </c>
      <c r="AZ162" s="22">
        <v>1.9698457836432412E-2</v>
      </c>
      <c r="BA162" s="22">
        <v>0.14526719024711268</v>
      </c>
      <c r="BB162" s="22">
        <v>0.14689212913218391</v>
      </c>
      <c r="BC162" s="22">
        <v>43.437019580875564</v>
      </c>
      <c r="BD162" s="22">
        <v>553.43806835830719</v>
      </c>
    </row>
    <row r="163" spans="1:56" x14ac:dyDescent="0.3">
      <c r="A163" s="23" t="s">
        <v>38</v>
      </c>
      <c r="B163" s="22">
        <v>1.0710196498092639</v>
      </c>
      <c r="C163" s="22">
        <v>4.0390806228374227E-6</v>
      </c>
      <c r="D163" s="22">
        <v>0.23438789881820885</v>
      </c>
      <c r="E163" s="22">
        <v>0.3623094509096127</v>
      </c>
      <c r="F163" s="22">
        <v>0</v>
      </c>
      <c r="G163" s="22">
        <v>0.13293185810406616</v>
      </c>
      <c r="H163" s="22">
        <v>0</v>
      </c>
      <c r="I163" s="22">
        <v>1.6871666853785725E-4</v>
      </c>
      <c r="J163" s="22">
        <v>2.0378385420546444E-2</v>
      </c>
      <c r="K163" s="22">
        <v>3.4961631599354014E-5</v>
      </c>
      <c r="L163" s="22">
        <v>0</v>
      </c>
      <c r="M163" s="22">
        <v>0.19491598206949029</v>
      </c>
      <c r="N163" s="22">
        <v>1.101684298642327</v>
      </c>
      <c r="O163" s="22">
        <v>1.2881791622946583</v>
      </c>
      <c r="P163" s="22">
        <v>0</v>
      </c>
      <c r="Q163" s="22">
        <v>0</v>
      </c>
      <c r="R163" s="22">
        <v>4.9143139473473871</v>
      </c>
      <c r="S163" s="22">
        <v>1.5519799379699668</v>
      </c>
      <c r="T163" s="22">
        <v>33.720830075252422</v>
      </c>
      <c r="U163" s="22">
        <v>1.1596277241960266E-3</v>
      </c>
      <c r="V163" s="22">
        <v>0.33672715783624402</v>
      </c>
      <c r="W163" s="22">
        <v>0</v>
      </c>
      <c r="X163" s="22">
        <v>3.1926750292213729E-2</v>
      </c>
      <c r="Y163" s="22">
        <v>0.18081197979511687</v>
      </c>
      <c r="Z163" s="22">
        <v>2.0749764578209519E-2</v>
      </c>
      <c r="AA163" s="22">
        <v>0</v>
      </c>
      <c r="AB163" s="22">
        <v>0</v>
      </c>
      <c r="AC163" s="22">
        <v>0</v>
      </c>
      <c r="AD163" s="22">
        <v>0.17195263482566905</v>
      </c>
      <c r="AE163" s="22">
        <v>8.3941289120895378E-6</v>
      </c>
      <c r="AF163" s="22">
        <v>0</v>
      </c>
      <c r="AG163" s="22">
        <v>6.4495825212467963E-3</v>
      </c>
      <c r="AH163" s="22">
        <v>0</v>
      </c>
      <c r="AI163" s="22">
        <v>6.6990295196924968E-2</v>
      </c>
      <c r="AJ163" s="22">
        <v>4.1306575542001819E-6</v>
      </c>
      <c r="AK163" s="22">
        <v>0</v>
      </c>
      <c r="AL163" s="22">
        <v>4.6541720350331179E-6</v>
      </c>
      <c r="AM163" s="22">
        <v>0</v>
      </c>
      <c r="AN163" s="22">
        <v>9.0108746046165351E-6</v>
      </c>
      <c r="AO163" s="22">
        <v>0</v>
      </c>
      <c r="AP163" s="22">
        <v>1.3146193622576811E-5</v>
      </c>
      <c r="AQ163" s="22">
        <v>1.8381331317007481</v>
      </c>
      <c r="AR163" s="22">
        <v>0</v>
      </c>
      <c r="AS163" s="22">
        <v>7.8391838394132284E-4</v>
      </c>
      <c r="AT163" s="22">
        <v>1.2249626316205772E-6</v>
      </c>
      <c r="AU163" s="22">
        <v>3.3765880423731756E-2</v>
      </c>
      <c r="AV163" s="22">
        <v>8.1148328476324636</v>
      </c>
      <c r="AW163" s="22">
        <v>6.1646999426791393E-5</v>
      </c>
      <c r="AX163" s="22">
        <v>0</v>
      </c>
      <c r="AY163" s="22">
        <v>8.7650758687434815E-7</v>
      </c>
      <c r="AZ163" s="22">
        <v>4.5897005892321321</v>
      </c>
      <c r="BA163" s="22">
        <v>0.75001453646131222</v>
      </c>
      <c r="BB163" s="22">
        <v>0</v>
      </c>
      <c r="BC163" s="22">
        <v>30.152301857245376</v>
      </c>
      <c r="BD163" s="22">
        <v>90.889542002364621</v>
      </c>
    </row>
    <row r="164" spans="1:56" x14ac:dyDescent="0.3">
      <c r="A164" s="23" t="s">
        <v>197</v>
      </c>
      <c r="B164" s="22">
        <v>246.69809018263635</v>
      </c>
      <c r="C164" s="22">
        <v>15.599733334570553</v>
      </c>
      <c r="D164" s="22">
        <v>6.0742060415571713</v>
      </c>
      <c r="E164" s="22">
        <v>0.16216256074698809</v>
      </c>
      <c r="F164" s="22">
        <v>0</v>
      </c>
      <c r="G164" s="22">
        <v>0.13012655599559145</v>
      </c>
      <c r="H164" s="22">
        <v>0.14705539155139993</v>
      </c>
      <c r="I164" s="22">
        <v>1.2032761384691069</v>
      </c>
      <c r="J164" s="22">
        <v>1309.5987742940642</v>
      </c>
      <c r="K164" s="22">
        <v>91.30312873913303</v>
      </c>
      <c r="L164" s="22">
        <v>0.37014422762699872</v>
      </c>
      <c r="M164" s="22">
        <v>1.7210462359692256</v>
      </c>
      <c r="N164" s="22">
        <v>2.7905650169203572E-2</v>
      </c>
      <c r="O164" s="22">
        <v>2.0749884025446291E-2</v>
      </c>
      <c r="P164" s="22">
        <v>13.70720454781784</v>
      </c>
      <c r="Q164" s="22">
        <v>5.0847592674965969E-2</v>
      </c>
      <c r="R164" s="22">
        <v>25.27545694668553</v>
      </c>
      <c r="S164" s="22">
        <v>39.33131707934961</v>
      </c>
      <c r="T164" s="22">
        <v>30.683720986300052</v>
      </c>
      <c r="U164" s="22">
        <v>0.84471082794947294</v>
      </c>
      <c r="V164" s="22">
        <v>2261.1949131586566</v>
      </c>
      <c r="W164" s="22">
        <v>2.2243175713008796</v>
      </c>
      <c r="X164" s="22">
        <v>2.4337771711370232E-3</v>
      </c>
      <c r="Y164" s="22">
        <v>2.7084416073154522</v>
      </c>
      <c r="Z164" s="22">
        <v>351.28233336238185</v>
      </c>
      <c r="AA164" s="22">
        <v>0</v>
      </c>
      <c r="AB164" s="22">
        <v>8.7936958028705506E-2</v>
      </c>
      <c r="AC164" s="22">
        <v>1.7550185137789383E-2</v>
      </c>
      <c r="AD164" s="22">
        <v>5.0533379314453243E-4</v>
      </c>
      <c r="AE164" s="22">
        <v>78.874801750698225</v>
      </c>
      <c r="AF164" s="22">
        <v>22.032491388232906</v>
      </c>
      <c r="AG164" s="22">
        <v>359.15359830739879</v>
      </c>
      <c r="AH164" s="22">
        <v>7.3973171152015349E-2</v>
      </c>
      <c r="AI164" s="22">
        <v>10.800574366356793</v>
      </c>
      <c r="AJ164" s="22">
        <v>11.241616610823442</v>
      </c>
      <c r="AK164" s="22">
        <v>7.1276222544444249E-3</v>
      </c>
      <c r="AL164" s="22">
        <v>11.933415475915799</v>
      </c>
      <c r="AM164" s="22">
        <v>9.7850021765335473</v>
      </c>
      <c r="AN164" s="22">
        <v>1.7346900720370935E-2</v>
      </c>
      <c r="AO164" s="22">
        <v>0.31083202778844321</v>
      </c>
      <c r="AP164" s="22">
        <v>0</v>
      </c>
      <c r="AQ164" s="22">
        <v>1.0424639012134098</v>
      </c>
      <c r="AR164" s="22">
        <v>4.5805045859486367E-2</v>
      </c>
      <c r="AS164" s="22">
        <v>13.535180465796826</v>
      </c>
      <c r="AT164" s="22">
        <v>1.1743004520099375E-2</v>
      </c>
      <c r="AU164" s="22">
        <v>5.525982853322378E-5</v>
      </c>
      <c r="AV164" s="22">
        <v>0.84990388522329208</v>
      </c>
      <c r="AW164" s="22">
        <v>0.52509843985040994</v>
      </c>
      <c r="AX164" s="22">
        <v>48.02446183121674</v>
      </c>
      <c r="AY164" s="22">
        <v>18.073010272112821</v>
      </c>
      <c r="AZ164" s="22">
        <v>21.237630723518858</v>
      </c>
      <c r="BA164" s="22">
        <v>799.88853038089837</v>
      </c>
      <c r="BB164" s="22">
        <v>75.09013505772694</v>
      </c>
      <c r="BC164" s="22">
        <v>88.482414517315519</v>
      </c>
      <c r="BD164" s="22">
        <v>5971.505301754034</v>
      </c>
    </row>
    <row r="165" spans="1:56" x14ac:dyDescent="0.3">
      <c r="A165" s="23" t="s">
        <v>40</v>
      </c>
      <c r="B165" s="22">
        <v>3.1324874228955322E-3</v>
      </c>
      <c r="C165" s="22">
        <v>8.1250557524406981E-5</v>
      </c>
      <c r="D165" s="22">
        <v>5.1633145457065709E-5</v>
      </c>
      <c r="E165" s="22">
        <v>6.3961638580716497E-5</v>
      </c>
      <c r="F165" s="22">
        <v>0</v>
      </c>
      <c r="G165" s="22">
        <v>0.24706193635788889</v>
      </c>
      <c r="H165" s="22">
        <v>8.4662356256438135E-9</v>
      </c>
      <c r="I165" s="22">
        <v>1.2028538252984369E-4</v>
      </c>
      <c r="J165" s="22">
        <v>7.2825373500925457</v>
      </c>
      <c r="K165" s="22">
        <v>0.54890331005354243</v>
      </c>
      <c r="L165" s="22">
        <v>0</v>
      </c>
      <c r="M165" s="22">
        <v>0</v>
      </c>
      <c r="N165" s="22">
        <v>3.9422766716078094E-5</v>
      </c>
      <c r="O165" s="22">
        <v>1.0831271565920475E-4</v>
      </c>
      <c r="P165" s="22">
        <v>8.998105561324045E-9</v>
      </c>
      <c r="Q165" s="22">
        <v>2.19040663903806E-4</v>
      </c>
      <c r="R165" s="22">
        <v>1.6439554131814534E-2</v>
      </c>
      <c r="S165" s="22">
        <v>0.19037652385550125</v>
      </c>
      <c r="T165" s="22">
        <v>2.2582109119465132E-2</v>
      </c>
      <c r="U165" s="22">
        <v>1.2203840936732975E-2</v>
      </c>
      <c r="V165" s="22">
        <v>5.9318276704829954E-2</v>
      </c>
      <c r="W165" s="22">
        <v>1.9451457575360802E-3</v>
      </c>
      <c r="X165" s="22">
        <v>1.9549788178174531E-3</v>
      </c>
      <c r="Y165" s="22">
        <v>0.37555233431337948</v>
      </c>
      <c r="Z165" s="22">
        <v>8.4596900174895469E-3</v>
      </c>
      <c r="AA165" s="22">
        <v>0</v>
      </c>
      <c r="AB165" s="22">
        <v>2.766269108184083E-4</v>
      </c>
      <c r="AC165" s="22">
        <v>7.0604696989170335E-5</v>
      </c>
      <c r="AD165" s="22">
        <v>2.1354110802882654E-8</v>
      </c>
      <c r="AE165" s="22">
        <v>1.3274678280268131E-3</v>
      </c>
      <c r="AF165" s="22">
        <v>0</v>
      </c>
      <c r="AG165" s="22">
        <v>1.878153027172761E-2</v>
      </c>
      <c r="AH165" s="22">
        <v>0</v>
      </c>
      <c r="AI165" s="22">
        <v>4.8861460348027163E-3</v>
      </c>
      <c r="AJ165" s="22">
        <v>3.6704687263003668E-5</v>
      </c>
      <c r="AK165" s="22">
        <v>4.2097261459019156E-5</v>
      </c>
      <c r="AL165" s="22">
        <v>6.9081151456770349E-3</v>
      </c>
      <c r="AM165" s="22">
        <v>5.1202384676346377E-3</v>
      </c>
      <c r="AN165" s="22">
        <v>4.6726813719965704E-3</v>
      </c>
      <c r="AO165" s="22">
        <v>1.2691391810446975E-6</v>
      </c>
      <c r="AP165" s="22">
        <v>1.3242464628267061E-3</v>
      </c>
      <c r="AQ165" s="22">
        <v>0</v>
      </c>
      <c r="AR165" s="22">
        <v>1.4419793937595074E-4</v>
      </c>
      <c r="AS165" s="22">
        <v>2.2332520273012784E-2</v>
      </c>
      <c r="AT165" s="22">
        <v>4.1589377798576929E-3</v>
      </c>
      <c r="AU165" s="22">
        <v>7.6964869084916538E-6</v>
      </c>
      <c r="AV165" s="22">
        <v>1.0679800573773031E-2</v>
      </c>
      <c r="AW165" s="22">
        <v>5.4775648358066742E-4</v>
      </c>
      <c r="AX165" s="22">
        <v>1.5893431697054622E-2</v>
      </c>
      <c r="AY165" s="22">
        <v>1.2494824132772402E-2</v>
      </c>
      <c r="AZ165" s="22">
        <v>2.5845966398598979E-3</v>
      </c>
      <c r="BA165" s="22">
        <v>0.10250592410754365</v>
      </c>
      <c r="BB165" s="22">
        <v>6.6191730221928993E-3</v>
      </c>
      <c r="BC165" s="22">
        <v>0.35183798042703118</v>
      </c>
      <c r="BD165" s="22">
        <v>9.3444060511116316</v>
      </c>
    </row>
    <row r="166" spans="1:56" x14ac:dyDescent="0.3">
      <c r="A166" s="23" t="s">
        <v>41</v>
      </c>
      <c r="B166" s="22">
        <v>4.1389441928896026E-4</v>
      </c>
      <c r="C166" s="22">
        <v>4.5689026608040396E-3</v>
      </c>
      <c r="D166" s="22">
        <v>8.9587708070221933E-6</v>
      </c>
      <c r="E166" s="22">
        <v>1.194458514844611E-5</v>
      </c>
      <c r="F166" s="22">
        <v>0</v>
      </c>
      <c r="G166" s="22">
        <v>3.7160446626857031E-2</v>
      </c>
      <c r="H166" s="22">
        <v>2.0745290872430676E-10</v>
      </c>
      <c r="I166" s="22">
        <v>1.6811437782855345E-5</v>
      </c>
      <c r="J166" s="22">
        <v>0.46573781826517657</v>
      </c>
      <c r="K166" s="22">
        <v>1.170458076425385E-2</v>
      </c>
      <c r="L166" s="22">
        <v>0</v>
      </c>
      <c r="M166" s="22">
        <v>0</v>
      </c>
      <c r="N166" s="22">
        <v>1.4647004134500565E-3</v>
      </c>
      <c r="O166" s="22">
        <v>7.0947592583434522E-5</v>
      </c>
      <c r="P166" s="22">
        <v>2.7951033184298757E-2</v>
      </c>
      <c r="Q166" s="22">
        <v>6.4461806562714089E-3</v>
      </c>
      <c r="R166" s="22">
        <v>9.8616194677182967E-3</v>
      </c>
      <c r="S166" s="22">
        <v>2.5403204532220773E-2</v>
      </c>
      <c r="T166" s="22">
        <v>2.6919012357765968E-12</v>
      </c>
      <c r="U166" s="22">
        <v>4.5904251479127717E-5</v>
      </c>
      <c r="V166" s="22">
        <v>7.6172588533755627</v>
      </c>
      <c r="W166" s="22">
        <v>6.797795189053054E-5</v>
      </c>
      <c r="X166" s="22">
        <v>0.21608231538884082</v>
      </c>
      <c r="Y166" s="22">
        <v>1.0032227786742728E-4</v>
      </c>
      <c r="Z166" s="22">
        <v>1.9021315811078459E-3</v>
      </c>
      <c r="AA166" s="22">
        <v>0</v>
      </c>
      <c r="AB166" s="22">
        <v>0.21063642548101355</v>
      </c>
      <c r="AC166" s="22">
        <v>9.1621660935301864E-3</v>
      </c>
      <c r="AD166" s="22">
        <v>5.2325172546119316E-10</v>
      </c>
      <c r="AE166" s="22">
        <v>6.3408918975483624E-3</v>
      </c>
      <c r="AF166" s="22">
        <v>6.814329710421429E-4</v>
      </c>
      <c r="AG166" s="22">
        <v>6.7290333356154208E-4</v>
      </c>
      <c r="AH166" s="22">
        <v>1.1713766797690012E-2</v>
      </c>
      <c r="AI166" s="22">
        <v>1.857380293583835E-4</v>
      </c>
      <c r="AJ166" s="22">
        <v>6.6354051072530201E-4</v>
      </c>
      <c r="AK166" s="22">
        <v>1.2504549588563034E-3</v>
      </c>
      <c r="AL166" s="22">
        <v>0.1345071732584053</v>
      </c>
      <c r="AM166" s="22">
        <v>1.0781637952595778E-4</v>
      </c>
      <c r="AN166" s="22">
        <v>1.6603535202016072E-4</v>
      </c>
      <c r="AO166" s="22">
        <v>8.8721722136056599E-4</v>
      </c>
      <c r="AP166" s="22">
        <v>0.1373134993098504</v>
      </c>
      <c r="AQ166" s="22">
        <v>2.9353527440228858E-4</v>
      </c>
      <c r="AR166" s="22">
        <v>0</v>
      </c>
      <c r="AS166" s="22">
        <v>1.1212333750634405E-4</v>
      </c>
      <c r="AT166" s="22">
        <v>1.0536760649016567E-7</v>
      </c>
      <c r="AU166" s="22">
        <v>2.2128327459705624E-4</v>
      </c>
      <c r="AV166" s="22">
        <v>1.1378214307788594E-3</v>
      </c>
      <c r="AW166" s="22">
        <v>3.918926334061346E-3</v>
      </c>
      <c r="AX166" s="22">
        <v>5.9024240631432988E-4</v>
      </c>
      <c r="AY166" s="22">
        <v>4.8181430205462882E-3</v>
      </c>
      <c r="AZ166" s="22">
        <v>3.236367060884854E-4</v>
      </c>
      <c r="BA166" s="22">
        <v>6.4976733633148015E-2</v>
      </c>
      <c r="BB166" s="22">
        <v>0.57121879290290745</v>
      </c>
      <c r="BC166" s="22">
        <v>5.0641176819596163</v>
      </c>
      <c r="BD166" s="22">
        <v>14.652296636178871</v>
      </c>
    </row>
    <row r="167" spans="1:56" x14ac:dyDescent="0.3">
      <c r="A167" s="23" t="s">
        <v>42</v>
      </c>
      <c r="B167" s="22">
        <v>8.2760706288804844E-2</v>
      </c>
      <c r="C167" s="22">
        <v>0.32933504079118625</v>
      </c>
      <c r="D167" s="22">
        <v>3.3854573985959359E-3</v>
      </c>
      <c r="E167" s="22">
        <v>9.3368701974541873E-4</v>
      </c>
      <c r="F167" s="22">
        <v>1.7610094570539728E-3</v>
      </c>
      <c r="G167" s="22">
        <v>7.2417458878772925E-4</v>
      </c>
      <c r="H167" s="22">
        <v>5.4967465414187601E-2</v>
      </c>
      <c r="I167" s="22">
        <v>1.0119322345956616E-3</v>
      </c>
      <c r="J167" s="22">
        <v>39.330949795096814</v>
      </c>
      <c r="K167" s="22">
        <v>2.7282524594681909</v>
      </c>
      <c r="L167" s="22">
        <v>0</v>
      </c>
      <c r="M167" s="22">
        <v>0</v>
      </c>
      <c r="N167" s="22">
        <v>1.8150634548336065E-4</v>
      </c>
      <c r="O167" s="22">
        <v>5.3750668941474934E-4</v>
      </c>
      <c r="P167" s="22">
        <v>0</v>
      </c>
      <c r="Q167" s="22">
        <v>1.0840720269580761E-3</v>
      </c>
      <c r="R167" s="22">
        <v>1.0133683652054509E-2</v>
      </c>
      <c r="S167" s="22">
        <v>2.1779586604791224E-2</v>
      </c>
      <c r="T167" s="22">
        <v>0</v>
      </c>
      <c r="U167" s="22">
        <v>5.4232002907703299E-5</v>
      </c>
      <c r="V167" s="22">
        <v>91.44189293215284</v>
      </c>
      <c r="W167" s="22">
        <v>37.752480353068812</v>
      </c>
      <c r="X167" s="22">
        <v>2.7291160044601734E-2</v>
      </c>
      <c r="Y167" s="22">
        <v>2.8931715943979137E-4</v>
      </c>
      <c r="Z167" s="22">
        <v>0.27334068633776726</v>
      </c>
      <c r="AA167" s="22">
        <v>0</v>
      </c>
      <c r="AB167" s="22">
        <v>1.3640665804674063E-3</v>
      </c>
      <c r="AC167" s="22">
        <v>3.5041927129002737E-4</v>
      </c>
      <c r="AD167" s="22">
        <v>0</v>
      </c>
      <c r="AE167" s="22">
        <v>30.334952360833491</v>
      </c>
      <c r="AF167" s="22">
        <v>0</v>
      </c>
      <c r="AG167" s="22">
        <v>5.5031394234803389E-2</v>
      </c>
      <c r="AH167" s="22">
        <v>6.8300766555201217E-2</v>
      </c>
      <c r="AI167" s="22">
        <v>5.5206991530575115E-2</v>
      </c>
      <c r="AJ167" s="22">
        <v>1.9751576357727874E-4</v>
      </c>
      <c r="AK167" s="22">
        <v>2.0890559201350688E-4</v>
      </c>
      <c r="AL167" s="22">
        <v>3.6460487386267659</v>
      </c>
      <c r="AM167" s="22">
        <v>3.6194820852436922</v>
      </c>
      <c r="AN167" s="22">
        <v>3.4086389456142527E-4</v>
      </c>
      <c r="AO167" s="22">
        <v>0</v>
      </c>
      <c r="AP167" s="22">
        <v>0.37195980915406057</v>
      </c>
      <c r="AQ167" s="22">
        <v>5.1438833459511958E-4</v>
      </c>
      <c r="AR167" s="22">
        <v>7.1386776262371719E-4</v>
      </c>
      <c r="AS167" s="22">
        <v>0</v>
      </c>
      <c r="AT167" s="22">
        <v>5.2133232126546206E-6</v>
      </c>
      <c r="AU167" s="22">
        <v>0</v>
      </c>
      <c r="AV167" s="22">
        <v>1.8035377523684605E-3</v>
      </c>
      <c r="AW167" s="22">
        <v>2.943976046161451E-3</v>
      </c>
      <c r="AX167" s="22">
        <v>9.0942673340654938</v>
      </c>
      <c r="AY167" s="22">
        <v>1.1517438237977072E-2</v>
      </c>
      <c r="AZ167" s="22">
        <v>9.8468586530367913E-3</v>
      </c>
      <c r="BA167" s="22">
        <v>3.2990107554863433</v>
      </c>
      <c r="BB167" s="22">
        <v>0.20476993650917447</v>
      </c>
      <c r="BC167" s="22">
        <v>1.4248257450783421</v>
      </c>
      <c r="BD167" s="22">
        <v>224.26680973237293</v>
      </c>
    </row>
    <row r="168" spans="1:56" x14ac:dyDescent="0.3">
      <c r="A168" s="23" t="s">
        <v>43</v>
      </c>
      <c r="B168" s="22">
        <v>6.2614471836329401E-5</v>
      </c>
      <c r="C168" s="22">
        <v>0.12450245364767244</v>
      </c>
      <c r="D168" s="22">
        <v>3.1107626234308695E-4</v>
      </c>
      <c r="E168" s="22">
        <v>5.8680932964713271E-4</v>
      </c>
      <c r="F168" s="22">
        <v>0</v>
      </c>
      <c r="G168" s="22">
        <v>4.313677201903959E-3</v>
      </c>
      <c r="H168" s="22">
        <v>0</v>
      </c>
      <c r="I168" s="22">
        <v>2.0892188952674327E-4</v>
      </c>
      <c r="J168" s="22">
        <v>1.4609936104910527E-2</v>
      </c>
      <c r="K168" s="22">
        <v>9.99075425340867E-4</v>
      </c>
      <c r="L168" s="22">
        <v>2.075941170818088E-3</v>
      </c>
      <c r="M168" s="22">
        <v>1.2792910464811899E-4</v>
      </c>
      <c r="N168" s="22">
        <v>95.992756211496769</v>
      </c>
      <c r="O168" s="22">
        <v>1.8858491133191816E-7</v>
      </c>
      <c r="P168" s="22">
        <v>0</v>
      </c>
      <c r="Q168" s="22">
        <v>3.8034806097743753E-7</v>
      </c>
      <c r="R168" s="22">
        <v>3.862898608283889E-3</v>
      </c>
      <c r="S168" s="22">
        <v>1.2263163476168741</v>
      </c>
      <c r="T168" s="22">
        <v>1.0176744733255936E-6</v>
      </c>
      <c r="U168" s="22">
        <v>2.3821932001044899</v>
      </c>
      <c r="V168" s="22">
        <v>4.3546012778866754E-4</v>
      </c>
      <c r="W168" s="22">
        <v>3.386854502002916E-6</v>
      </c>
      <c r="X168" s="22">
        <v>2.5063143535793698E-8</v>
      </c>
      <c r="Y168" s="22">
        <v>0.29006289806150254</v>
      </c>
      <c r="Z168" s="22">
        <v>1.6322599952813408E-4</v>
      </c>
      <c r="AA168" s="22">
        <v>0</v>
      </c>
      <c r="AB168" s="22">
        <v>0.32145813392323219</v>
      </c>
      <c r="AC168" s="22">
        <v>1.2294505074379423E-7</v>
      </c>
      <c r="AD168" s="22">
        <v>0</v>
      </c>
      <c r="AE168" s="22">
        <v>1.269878815157442E-5</v>
      </c>
      <c r="AF168" s="22">
        <v>4.9097473845644357E-5</v>
      </c>
      <c r="AG168" s="22">
        <v>7.9922552243021881E-3</v>
      </c>
      <c r="AH168" s="22">
        <v>0</v>
      </c>
      <c r="AI168" s="22">
        <v>1.0596271033964838E-4</v>
      </c>
      <c r="AJ168" s="22">
        <v>5.1756005402657277E-6</v>
      </c>
      <c r="AK168" s="22">
        <v>7.3294794878748193E-8</v>
      </c>
      <c r="AL168" s="22">
        <v>1.7742305648290088E-5</v>
      </c>
      <c r="AM168" s="22">
        <v>8.9149451395612664E-6</v>
      </c>
      <c r="AN168" s="22">
        <v>3.6673019112320917</v>
      </c>
      <c r="AO168" s="22">
        <v>9.7422346990769071E-7</v>
      </c>
      <c r="AP168" s="22">
        <v>4.8103234846723934E-3</v>
      </c>
      <c r="AQ168" s="22">
        <v>94.092670720941584</v>
      </c>
      <c r="AR168" s="22">
        <v>3.1178770688564811E-2</v>
      </c>
      <c r="AS168" s="22">
        <v>1.8107922285815967E-5</v>
      </c>
      <c r="AT168" s="22">
        <v>0</v>
      </c>
      <c r="AU168" s="22">
        <v>1.8380926942237841E-3</v>
      </c>
      <c r="AV168" s="22">
        <v>8.5970953263757519E-3</v>
      </c>
      <c r="AW168" s="22">
        <v>1.7988638387518137E-2</v>
      </c>
      <c r="AX168" s="22">
        <v>2.7675316837643271E-5</v>
      </c>
      <c r="AY168" s="22">
        <v>1.7986663794044618E-2</v>
      </c>
      <c r="AZ168" s="22">
        <v>2.3933368344159303E-4</v>
      </c>
      <c r="BA168" s="22">
        <v>0.92832003287379361</v>
      </c>
      <c r="BB168" s="22">
        <v>7.4641772376996549E-3</v>
      </c>
      <c r="BC168" s="22">
        <v>1.1023522928028613</v>
      </c>
      <c r="BD168" s="22">
        <v>200.25403866296946</v>
      </c>
    </row>
    <row r="169" spans="1:56" x14ac:dyDescent="0.3">
      <c r="A169" s="23" t="s">
        <v>44</v>
      </c>
      <c r="B169" s="22">
        <v>1.7588182379437459E-4</v>
      </c>
      <c r="C169" s="22">
        <v>2.9195464692441164</v>
      </c>
      <c r="D169" s="22">
        <v>2.7800717393046996</v>
      </c>
      <c r="E169" s="22">
        <v>5.1298680044272165E-6</v>
      </c>
      <c r="F169" s="22">
        <v>0</v>
      </c>
      <c r="G169" s="22">
        <v>4.4552896991211531E-2</v>
      </c>
      <c r="H169" s="22">
        <v>0</v>
      </c>
      <c r="I169" s="22">
        <v>2.8194628459832014E-5</v>
      </c>
      <c r="J169" s="22">
        <v>0.48986376866052739</v>
      </c>
      <c r="K169" s="22">
        <v>2.6338253359344959E-2</v>
      </c>
      <c r="L169" s="22">
        <v>8.7007551387951771</v>
      </c>
      <c r="M169" s="22">
        <v>1.1379853548283023</v>
      </c>
      <c r="N169" s="22">
        <v>1.6726623836774843E-2</v>
      </c>
      <c r="O169" s="22">
        <v>2.7726245988452833E-3</v>
      </c>
      <c r="P169" s="22">
        <v>0.78806445853230056</v>
      </c>
      <c r="Q169" s="22">
        <v>1.0478829806549277E-5</v>
      </c>
      <c r="R169" s="22">
        <v>9.709748342622829</v>
      </c>
      <c r="S169" s="22">
        <v>1.1386695563171689</v>
      </c>
      <c r="T169" s="22">
        <v>0.21960546802716846</v>
      </c>
      <c r="U169" s="22">
        <v>0.71514705325017225</v>
      </c>
      <c r="V169" s="22">
        <v>5.5158743181711904E-3</v>
      </c>
      <c r="W169" s="22">
        <v>9.3309985108979074E-5</v>
      </c>
      <c r="X169" s="22">
        <v>7.3669725834836654E-5</v>
      </c>
      <c r="Y169" s="22">
        <v>4.2734771780533141</v>
      </c>
      <c r="Z169" s="22">
        <v>3.3339408779339553E-4</v>
      </c>
      <c r="AA169" s="22">
        <v>0</v>
      </c>
      <c r="AB169" s="22">
        <v>1.6258187741728221E-2</v>
      </c>
      <c r="AC169" s="22">
        <v>17.995886063807177</v>
      </c>
      <c r="AD169" s="22">
        <v>0.81585437883961698</v>
      </c>
      <c r="AE169" s="22">
        <v>6.4888687948158217E-5</v>
      </c>
      <c r="AF169" s="22">
        <v>0</v>
      </c>
      <c r="AG169" s="22">
        <v>1.2358267133219265E-3</v>
      </c>
      <c r="AH169" s="22">
        <v>0</v>
      </c>
      <c r="AI169" s="22">
        <v>0.83674155759498781</v>
      </c>
      <c r="AJ169" s="22">
        <v>4.8494020692125316E-3</v>
      </c>
      <c r="AK169" s="22">
        <v>1.330821158641184E-3</v>
      </c>
      <c r="AL169" s="22">
        <v>3.3080799516069535E-4</v>
      </c>
      <c r="AM169" s="22">
        <v>2.4561238096525438E-4</v>
      </c>
      <c r="AN169" s="22">
        <v>1.0172730124882963E-2</v>
      </c>
      <c r="AO169" s="22">
        <v>2.1516723188621297E-4</v>
      </c>
      <c r="AP169" s="22">
        <v>4.9529740702812202E-5</v>
      </c>
      <c r="AQ169" s="22">
        <v>6.0125309869870957E-3</v>
      </c>
      <c r="AR169" s="22">
        <v>1.1971449802226488</v>
      </c>
      <c r="AS169" s="22">
        <v>2.751076360439645E-2</v>
      </c>
      <c r="AT169" s="22">
        <v>4.4269397304554363E-2</v>
      </c>
      <c r="AU169" s="22">
        <v>0</v>
      </c>
      <c r="AV169" s="22">
        <v>0.325336206634047</v>
      </c>
      <c r="AW169" s="22">
        <v>0.15864778878764157</v>
      </c>
      <c r="AX169" s="22">
        <v>7.624724949003871E-4</v>
      </c>
      <c r="AY169" s="22">
        <v>0.31718894315459673</v>
      </c>
      <c r="AZ169" s="22">
        <v>0.40051989369485003</v>
      </c>
      <c r="BA169" s="22">
        <v>0.11375565961745633</v>
      </c>
      <c r="BB169" s="22">
        <v>3.1754851958582409E-4</v>
      </c>
      <c r="BC169" s="22">
        <v>28.497202795564039</v>
      </c>
      <c r="BD169" s="22">
        <v>83.741464814360839</v>
      </c>
    </row>
    <row r="170" spans="1:56" x14ac:dyDescent="0.3">
      <c r="A170" s="23" t="s">
        <v>45</v>
      </c>
      <c r="B170" s="22">
        <v>1.9426456416021549E-3</v>
      </c>
      <c r="C170" s="22">
        <v>3.904832862902119E-2</v>
      </c>
      <c r="D170" s="22">
        <v>0.20169086680390388</v>
      </c>
      <c r="E170" s="22">
        <v>0.18907657038656669</v>
      </c>
      <c r="F170" s="22">
        <v>0</v>
      </c>
      <c r="G170" s="22">
        <v>7.14892288632212E-5</v>
      </c>
      <c r="H170" s="22">
        <v>2.1611180412827626E-7</v>
      </c>
      <c r="I170" s="22">
        <v>1.2417075888894568E-3</v>
      </c>
      <c r="J170" s="22">
        <v>4.7301937483374488</v>
      </c>
      <c r="K170" s="22">
        <v>0.26898443655143933</v>
      </c>
      <c r="L170" s="22">
        <v>0</v>
      </c>
      <c r="M170" s="22">
        <v>1.8645667002463343E-2</v>
      </c>
      <c r="N170" s="22">
        <v>5.9001259200659649E-2</v>
      </c>
      <c r="O170" s="22">
        <v>3.5977488290591303E-2</v>
      </c>
      <c r="P170" s="22">
        <v>2.2968848406537693E-7</v>
      </c>
      <c r="Q170" s="22">
        <v>0.11776934954411991</v>
      </c>
      <c r="R170" s="22">
        <v>12.22567103160241</v>
      </c>
      <c r="S170" s="22">
        <v>1.82211860773115</v>
      </c>
      <c r="T170" s="22">
        <v>0.11169754109414785</v>
      </c>
      <c r="U170" s="22">
        <v>7.4393554413312017E-6</v>
      </c>
      <c r="V170" s="22">
        <v>141.71653268285669</v>
      </c>
      <c r="W170" s="22">
        <v>4.8014953641732439E-3</v>
      </c>
      <c r="X170" s="22">
        <v>0.24899063458532592</v>
      </c>
      <c r="Y170" s="22">
        <v>0.6560788932635937</v>
      </c>
      <c r="Z170" s="22">
        <v>1.0544294221528761</v>
      </c>
      <c r="AA170" s="22">
        <v>0</v>
      </c>
      <c r="AB170" s="22">
        <v>1.8023902659946995E-4</v>
      </c>
      <c r="AC170" s="22">
        <v>3.4589578453564193E-5</v>
      </c>
      <c r="AD170" s="22">
        <v>5.4509177575779421E-7</v>
      </c>
      <c r="AE170" s="22">
        <v>2.4248658875592456E-2</v>
      </c>
      <c r="AF170" s="22">
        <v>1.5021044806582586</v>
      </c>
      <c r="AG170" s="22">
        <v>7.73018891456835</v>
      </c>
      <c r="AH170" s="22">
        <v>0</v>
      </c>
      <c r="AI170" s="22">
        <v>9.9510736346073547E-2</v>
      </c>
      <c r="AJ170" s="22">
        <v>2.0772679992427885E-5</v>
      </c>
      <c r="AK170" s="22">
        <v>0.34416674254571322</v>
      </c>
      <c r="AL170" s="22">
        <v>5.6098223306902621E-3</v>
      </c>
      <c r="AM170" s="22">
        <v>2.5228831783833876E-3</v>
      </c>
      <c r="AN170" s="22">
        <v>3.8111057811527371E-3</v>
      </c>
      <c r="AO170" s="22">
        <v>14.932148255301884</v>
      </c>
      <c r="AP170" s="22">
        <v>2.3302363392141822E-3</v>
      </c>
      <c r="AQ170" s="22">
        <v>61.196588289559507</v>
      </c>
      <c r="AR170" s="22">
        <v>7.9739876928542629E-5</v>
      </c>
      <c r="AS170" s="22">
        <v>3.4556241160597165E-3</v>
      </c>
      <c r="AT170" s="22">
        <v>8.4735306825491767E-7</v>
      </c>
      <c r="AU170" s="22">
        <v>6.5558220410838247E-4</v>
      </c>
      <c r="AV170" s="22">
        <v>0</v>
      </c>
      <c r="AW170" s="22">
        <v>0.25052621219704607</v>
      </c>
      <c r="AX170" s="22">
        <v>0.21507381779083087</v>
      </c>
      <c r="AY170" s="22">
        <v>1.4668360680493217E-2</v>
      </c>
      <c r="AZ170" s="22">
        <v>0.69091636391157552</v>
      </c>
      <c r="BA170" s="22">
        <v>0.53773445919753049</v>
      </c>
      <c r="BB170" s="22">
        <v>1.1303848218540954E-2</v>
      </c>
      <c r="BC170" s="22">
        <v>173.80241437788632</v>
      </c>
      <c r="BD170" s="22">
        <v>424.87426725630587</v>
      </c>
    </row>
    <row r="171" spans="1:56" x14ac:dyDescent="0.3">
      <c r="A171" s="23" t="s">
        <v>46</v>
      </c>
      <c r="B171" s="22">
        <v>0.58950802423455717</v>
      </c>
      <c r="C171" s="22">
        <v>1.7274570493675314</v>
      </c>
      <c r="D171" s="22">
        <v>9.5085026180961769E-3</v>
      </c>
      <c r="E171" s="22">
        <v>4.5226679393026874E-2</v>
      </c>
      <c r="F171" s="22">
        <v>0</v>
      </c>
      <c r="G171" s="22">
        <v>7.3344342366149506E-3</v>
      </c>
      <c r="H171" s="22">
        <v>8.3604076803232648E-7</v>
      </c>
      <c r="I171" s="22">
        <v>4.9155894705047503E-3</v>
      </c>
      <c r="J171" s="22">
        <v>29.978730526299564</v>
      </c>
      <c r="K171" s="22">
        <v>1.3930438581116009</v>
      </c>
      <c r="L171" s="22">
        <v>3.7656789464613392E-2</v>
      </c>
      <c r="M171" s="22">
        <v>1.4024228097050043E-2</v>
      </c>
      <c r="N171" s="22">
        <v>3.4324619693159045E-2</v>
      </c>
      <c r="O171" s="22">
        <v>0.79957440680624348</v>
      </c>
      <c r="P171" s="22">
        <v>6.8187595801236247</v>
      </c>
      <c r="Q171" s="22">
        <v>7.5834691472535498</v>
      </c>
      <c r="R171" s="22">
        <v>3.6333820694263723</v>
      </c>
      <c r="S171" s="22">
        <v>9.1367207708796556</v>
      </c>
      <c r="T171" s="22">
        <v>0.11344920326457431</v>
      </c>
      <c r="U171" s="22">
        <v>2.06756038976047E-2</v>
      </c>
      <c r="V171" s="22">
        <v>2.9861645967064363</v>
      </c>
      <c r="W171" s="22">
        <v>4.9492717575207968E-3</v>
      </c>
      <c r="X171" s="22">
        <v>6.7292189568074513E-3</v>
      </c>
      <c r="Y171" s="22">
        <v>2.1982531820518929</v>
      </c>
      <c r="Z171" s="22">
        <v>0.78729338321259223</v>
      </c>
      <c r="AA171" s="22">
        <v>0</v>
      </c>
      <c r="AB171" s="22">
        <v>0.44795935173225948</v>
      </c>
      <c r="AC171" s="22">
        <v>3.7393090931317512</v>
      </c>
      <c r="AD171" s="22">
        <v>3.3137553880570016E-4</v>
      </c>
      <c r="AE171" s="22">
        <v>7.7749769464940249E-2</v>
      </c>
      <c r="AF171" s="22">
        <v>1.3910950922932568E-3</v>
      </c>
      <c r="AG171" s="22">
        <v>19.571983076161761</v>
      </c>
      <c r="AH171" s="22">
        <v>0.27853364711105516</v>
      </c>
      <c r="AI171" s="22">
        <v>0.10619804188241347</v>
      </c>
      <c r="AJ171" s="22">
        <v>1.141178371063226E-3</v>
      </c>
      <c r="AK171" s="22">
        <v>48.227723545861856</v>
      </c>
      <c r="AL171" s="22">
        <v>0.14293910707698657</v>
      </c>
      <c r="AM171" s="22">
        <v>1.7816822623031654E-2</v>
      </c>
      <c r="AN171" s="22">
        <v>2.3328190379760998</v>
      </c>
      <c r="AO171" s="22">
        <v>1.5598641682796991E-2</v>
      </c>
      <c r="AP171" s="22">
        <v>0.17425404159094854</v>
      </c>
      <c r="AQ171" s="22">
        <v>3.8754494868022488E-2</v>
      </c>
      <c r="AR171" s="22">
        <v>6.4910507553840739</v>
      </c>
      <c r="AS171" s="22">
        <v>2.6465236480808764E-2</v>
      </c>
      <c r="AT171" s="22">
        <v>4.0411319782077886</v>
      </c>
      <c r="AU171" s="22">
        <v>1.5927591670432902E-2</v>
      </c>
      <c r="AV171" s="22">
        <v>0.13437066558925342</v>
      </c>
      <c r="AW171" s="22">
        <v>0</v>
      </c>
      <c r="AX171" s="22">
        <v>42.985892656866071</v>
      </c>
      <c r="AY171" s="22">
        <v>0.12269482716633567</v>
      </c>
      <c r="AZ171" s="22">
        <v>1.0309940224945526</v>
      </c>
      <c r="BA171" s="22">
        <v>2.4229000014642423</v>
      </c>
      <c r="BB171" s="22">
        <v>2.8126835058265562E-2</v>
      </c>
      <c r="BC171" s="22">
        <v>8.9913434543847988</v>
      </c>
      <c r="BD171" s="22">
        <v>209.39655191629663</v>
      </c>
    </row>
    <row r="172" spans="1:56" x14ac:dyDescent="0.3">
      <c r="A172" s="23" t="s">
        <v>47</v>
      </c>
      <c r="B172" s="22">
        <v>0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  <c r="H172" s="22">
        <v>0.13063214312926766</v>
      </c>
      <c r="I172" s="22">
        <v>0</v>
      </c>
      <c r="J172" s="22">
        <v>9.5261295371774988E-4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0.46212739714184742</v>
      </c>
      <c r="U172" s="22">
        <v>0</v>
      </c>
      <c r="V172" s="22">
        <v>0</v>
      </c>
      <c r="W172" s="22">
        <v>0.98997984765736935</v>
      </c>
      <c r="X172" s="22">
        <v>0</v>
      </c>
      <c r="Y172" s="22">
        <v>0</v>
      </c>
      <c r="Z172" s="22">
        <v>1.2390876495071045E-2</v>
      </c>
      <c r="AA172" s="22">
        <v>0</v>
      </c>
      <c r="AB172" s="22">
        <v>0</v>
      </c>
      <c r="AC172" s="22">
        <v>0</v>
      </c>
      <c r="AD172" s="22">
        <v>0</v>
      </c>
      <c r="AE172" s="22">
        <v>0.10960855144310216</v>
      </c>
      <c r="AF172" s="22">
        <v>0</v>
      </c>
      <c r="AG172" s="22">
        <v>0</v>
      </c>
      <c r="AH172" s="22">
        <v>0</v>
      </c>
      <c r="AI172" s="22">
        <v>2.5432095566060966E-3</v>
      </c>
      <c r="AJ172" s="22">
        <v>0</v>
      </c>
      <c r="AK172" s="22">
        <v>0</v>
      </c>
      <c r="AL172" s="22">
        <v>0</v>
      </c>
      <c r="AM172" s="22">
        <v>0.26894695447801703</v>
      </c>
      <c r="AN172" s="22">
        <v>0</v>
      </c>
      <c r="AO172" s="22">
        <v>0</v>
      </c>
      <c r="AP172" s="22">
        <v>0</v>
      </c>
      <c r="AQ172" s="22"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1.9771815928549985</v>
      </c>
    </row>
    <row r="173" spans="1:56" x14ac:dyDescent="0.3">
      <c r="A173" s="23" t="s">
        <v>48</v>
      </c>
      <c r="B173" s="22">
        <v>1.1965009927284667E-6</v>
      </c>
      <c r="C173" s="22">
        <v>4.7697407900655368E-8</v>
      </c>
      <c r="D173" s="22">
        <v>2.3068384221242533E-8</v>
      </c>
      <c r="E173" s="22">
        <v>3.6785289849065085E-7</v>
      </c>
      <c r="F173" s="22">
        <v>0</v>
      </c>
      <c r="G173" s="22">
        <v>0</v>
      </c>
      <c r="H173" s="22">
        <v>0</v>
      </c>
      <c r="I173" s="22">
        <v>4.3684371354171596E-6</v>
      </c>
      <c r="J173" s="22">
        <v>9.1178444467574827E-4</v>
      </c>
      <c r="K173" s="22">
        <v>9.0523177773109341E-7</v>
      </c>
      <c r="L173" s="22">
        <v>0</v>
      </c>
      <c r="M173" s="22">
        <v>0</v>
      </c>
      <c r="N173" s="22">
        <v>9.8761920270199218E-7</v>
      </c>
      <c r="O173" s="22">
        <v>0</v>
      </c>
      <c r="P173" s="22">
        <v>0</v>
      </c>
      <c r="Q173" s="22">
        <v>0</v>
      </c>
      <c r="R173" s="22">
        <v>3.1435386361566874E-4</v>
      </c>
      <c r="S173" s="22">
        <v>2.866113661064158</v>
      </c>
      <c r="T173" s="22">
        <v>5.5454292514727803E-3</v>
      </c>
      <c r="U173" s="22">
        <v>4.1577077977273878E-7</v>
      </c>
      <c r="V173" s="22">
        <v>7.1052202901314153E-6</v>
      </c>
      <c r="W173" s="22">
        <v>0</v>
      </c>
      <c r="X173" s="22">
        <v>0</v>
      </c>
      <c r="Y173" s="22">
        <v>0.13078559131183801</v>
      </c>
      <c r="Z173" s="22">
        <v>3.1754889948563372E-6</v>
      </c>
      <c r="AA173" s="22">
        <v>0</v>
      </c>
      <c r="AB173" s="22">
        <v>0</v>
      </c>
      <c r="AC173" s="22">
        <v>0</v>
      </c>
      <c r="AD173" s="22">
        <v>0</v>
      </c>
      <c r="AE173" s="22">
        <v>2.1734203725592655E-7</v>
      </c>
      <c r="AF173" s="22">
        <v>0</v>
      </c>
      <c r="AG173" s="22">
        <v>1.6699355219564464E-4</v>
      </c>
      <c r="AH173" s="22">
        <v>0</v>
      </c>
      <c r="AI173" s="22">
        <v>2.1616472570524573E-7</v>
      </c>
      <c r="AJ173" s="22">
        <v>1.0695160122492936E-7</v>
      </c>
      <c r="AK173" s="22">
        <v>0</v>
      </c>
      <c r="AL173" s="22">
        <v>1.2050651621239595E-7</v>
      </c>
      <c r="AM173" s="22">
        <v>0.72314662947742037</v>
      </c>
      <c r="AN173" s="22">
        <v>6.5177987909328473E-6</v>
      </c>
      <c r="AO173" s="22">
        <v>1.4505959936938258E-4</v>
      </c>
      <c r="AP173" s="22">
        <v>3.4038320521580717E-7</v>
      </c>
      <c r="AQ173" s="22">
        <v>5.6900935105146273E-2</v>
      </c>
      <c r="AR173" s="22">
        <v>0</v>
      </c>
      <c r="AS173" s="22">
        <v>7.8272109349429991E-3</v>
      </c>
      <c r="AT173" s="22">
        <v>3.1716915085179891E-8</v>
      </c>
      <c r="AU173" s="22">
        <v>2.6807045939544546E-6</v>
      </c>
      <c r="AV173" s="22">
        <v>1.2906449408576181E-5</v>
      </c>
      <c r="AW173" s="22">
        <v>1.596173299987898E-6</v>
      </c>
      <c r="AX173" s="22">
        <v>0</v>
      </c>
      <c r="AY173" s="22">
        <v>0</v>
      </c>
      <c r="AZ173" s="22">
        <v>5.1551894540385733E-6</v>
      </c>
      <c r="BA173" s="22">
        <v>1.9419439788026956E-2</v>
      </c>
      <c r="BB173" s="22">
        <v>0.11294906991058741</v>
      </c>
      <c r="BC173" s="22">
        <v>40.808716945528964</v>
      </c>
      <c r="BD173" s="22">
        <v>44.732991586100823</v>
      </c>
    </row>
    <row r="174" spans="1:56" x14ac:dyDescent="0.3">
      <c r="A174" s="23" t="s">
        <v>49</v>
      </c>
      <c r="B174" s="22">
        <v>4.3281673640793619</v>
      </c>
      <c r="C174" s="22">
        <v>1.9489054559625287</v>
      </c>
      <c r="D174" s="22">
        <v>0.52401580079583687</v>
      </c>
      <c r="E174" s="22">
        <v>9.9896724170459333E-2</v>
      </c>
      <c r="F174" s="22">
        <v>0</v>
      </c>
      <c r="G174" s="22">
        <v>0.32085495283410598</v>
      </c>
      <c r="H174" s="22">
        <v>0.92019455417654705</v>
      </c>
      <c r="I174" s="22">
        <v>0.34614544538322362</v>
      </c>
      <c r="J174" s="22">
        <v>198.87363806350814</v>
      </c>
      <c r="K174" s="22">
        <v>14.347961535105766</v>
      </c>
      <c r="L174" s="22">
        <v>4.1612828299568624E-2</v>
      </c>
      <c r="M174" s="22">
        <v>1.9091499932162039</v>
      </c>
      <c r="N174" s="22">
        <v>0.51817617477774403</v>
      </c>
      <c r="O174" s="22">
        <v>0.34632303026989242</v>
      </c>
      <c r="P174" s="22">
        <v>1.7040980838098176</v>
      </c>
      <c r="Q174" s="22">
        <v>2.3208303822647087</v>
      </c>
      <c r="R174" s="22">
        <v>15.733950572763428</v>
      </c>
      <c r="S174" s="22">
        <v>12.867907145588582</v>
      </c>
      <c r="T174" s="22">
        <v>0.31863186167233626</v>
      </c>
      <c r="U174" s="22">
        <v>0.63315441215759283</v>
      </c>
      <c r="V174" s="22">
        <v>167.99725847659619</v>
      </c>
      <c r="W174" s="22">
        <v>5.1904741387666715E-2</v>
      </c>
      <c r="X174" s="22">
        <v>2.3911272399496344</v>
      </c>
      <c r="Y174" s="22">
        <v>3.111782269632112</v>
      </c>
      <c r="Z174" s="22">
        <v>53.324096298407177</v>
      </c>
      <c r="AA174" s="22">
        <v>0</v>
      </c>
      <c r="AB174" s="22">
        <v>0.81031689808813256</v>
      </c>
      <c r="AC174" s="22">
        <v>0.14487447727516617</v>
      </c>
      <c r="AD174" s="22">
        <v>9.158582139831156E-4</v>
      </c>
      <c r="AE174" s="22">
        <v>0.63952618085125423</v>
      </c>
      <c r="AF174" s="22">
        <v>10.621518370222088</v>
      </c>
      <c r="AG174" s="22">
        <v>1.6874090871647642</v>
      </c>
      <c r="AH174" s="22">
        <v>0</v>
      </c>
      <c r="AI174" s="22">
        <v>0.59274331875685948</v>
      </c>
      <c r="AJ174" s="22">
        <v>4.6951519227186642E-2</v>
      </c>
      <c r="AK174" s="22">
        <v>0.847218848204778</v>
      </c>
      <c r="AL174" s="22">
        <v>2.5964309152461804</v>
      </c>
      <c r="AM174" s="22">
        <v>0.42305037265659678</v>
      </c>
      <c r="AN174" s="22">
        <v>11.612863868270962</v>
      </c>
      <c r="AO174" s="22">
        <v>8.5175761208241538E-2</v>
      </c>
      <c r="AP174" s="22">
        <v>4.5507427825220388E-2</v>
      </c>
      <c r="AQ174" s="22">
        <v>2.2092600052890257</v>
      </c>
      <c r="AR174" s="22">
        <v>3.9409100373939268</v>
      </c>
      <c r="AS174" s="22">
        <v>5.8727235402785221</v>
      </c>
      <c r="AT174" s="22">
        <v>1.0197177133587532</v>
      </c>
      <c r="AU174" s="22">
        <v>0.34072531143353413</v>
      </c>
      <c r="AV174" s="22">
        <v>5.0562783980351647</v>
      </c>
      <c r="AW174" s="22">
        <v>170.78581023330679</v>
      </c>
      <c r="AX174" s="22">
        <v>6.0813009631465134</v>
      </c>
      <c r="AY174" s="22">
        <v>3.4409476265472354</v>
      </c>
      <c r="AZ174" s="22">
        <v>0</v>
      </c>
      <c r="BA174" s="22">
        <v>69.546907455587458</v>
      </c>
      <c r="BB174" s="22">
        <v>0.79298188385217572</v>
      </c>
      <c r="BC174" s="22">
        <v>46.984280663924388</v>
      </c>
      <c r="BD174" s="22">
        <v>831.20613014217338</v>
      </c>
    </row>
    <row r="175" spans="1:56" x14ac:dyDescent="0.3">
      <c r="A175" s="23" t="s">
        <v>50</v>
      </c>
      <c r="B175" s="22">
        <v>13.76538373765403</v>
      </c>
      <c r="C175" s="22">
        <v>0.24638010662450918</v>
      </c>
      <c r="D175" s="22">
        <v>9.3163257632498969E-2</v>
      </c>
      <c r="E175" s="22">
        <v>8.1215246360196072E-2</v>
      </c>
      <c r="F175" s="22">
        <v>0</v>
      </c>
      <c r="G175" s="22">
        <v>4.1844125599660477E-2</v>
      </c>
      <c r="H175" s="22">
        <v>0</v>
      </c>
      <c r="I175" s="22">
        <v>3.8135993843158724</v>
      </c>
      <c r="J175" s="22">
        <v>155.69092869315239</v>
      </c>
      <c r="K175" s="22">
        <v>27.739020168702954</v>
      </c>
      <c r="L175" s="22">
        <v>2.3364737461908249</v>
      </c>
      <c r="M175" s="22">
        <v>0</v>
      </c>
      <c r="N175" s="22">
        <v>0</v>
      </c>
      <c r="O175" s="22">
        <v>0.18169122050249059</v>
      </c>
      <c r="P175" s="22">
        <v>0.21491798695378078</v>
      </c>
      <c r="Q175" s="22">
        <v>4.0174852221790541E-2</v>
      </c>
      <c r="R175" s="22">
        <v>2.47841647896115</v>
      </c>
      <c r="S175" s="22">
        <v>23.141179275228517</v>
      </c>
      <c r="T175" s="22">
        <v>0</v>
      </c>
      <c r="U175" s="22">
        <v>7.4539559864188849E-3</v>
      </c>
      <c r="V175" s="22">
        <v>1177.484271812001</v>
      </c>
      <c r="W175" s="22">
        <v>0.2375373939863521</v>
      </c>
      <c r="X175" s="22">
        <v>7.5688988578487645E-2</v>
      </c>
      <c r="Y175" s="22">
        <v>0.1042824844293591</v>
      </c>
      <c r="Z175" s="22">
        <v>53.634206461827347</v>
      </c>
      <c r="AA175" s="22">
        <v>0</v>
      </c>
      <c r="AB175" s="22">
        <v>0</v>
      </c>
      <c r="AC175" s="22">
        <v>4.6544606857916511E-2</v>
      </c>
      <c r="AD175" s="22">
        <v>0.20698351203995838</v>
      </c>
      <c r="AE175" s="22">
        <v>0.42899001731519826</v>
      </c>
      <c r="AF175" s="22">
        <v>0</v>
      </c>
      <c r="AG175" s="22">
        <v>107.20261463239079</v>
      </c>
      <c r="AH175" s="22">
        <v>0</v>
      </c>
      <c r="AI175" s="22">
        <v>9.3003899336163126E-2</v>
      </c>
      <c r="AJ175" s="22">
        <v>3.3904127945547113</v>
      </c>
      <c r="AK175" s="22">
        <v>0.95195980318854811</v>
      </c>
      <c r="AL175" s="22">
        <v>2.0260030898902466</v>
      </c>
      <c r="AM175" s="22">
        <v>2.1215527914569541</v>
      </c>
      <c r="AN175" s="22">
        <v>0.21200885856143145</v>
      </c>
      <c r="AO175" s="22">
        <v>1.3813381204040701E-2</v>
      </c>
      <c r="AP175" s="22">
        <v>0.2855983845201166</v>
      </c>
      <c r="AQ175" s="22">
        <v>0.65338947174437156</v>
      </c>
      <c r="AR175" s="22">
        <v>0</v>
      </c>
      <c r="AS175" s="22">
        <v>2.8028855155856296</v>
      </c>
      <c r="AT175" s="22">
        <v>0</v>
      </c>
      <c r="AU175" s="22">
        <v>1.8888496158621839E-2</v>
      </c>
      <c r="AV175" s="22">
        <v>0.92385477601604782</v>
      </c>
      <c r="AW175" s="22">
        <v>1.6455394555790215</v>
      </c>
      <c r="AX175" s="22">
        <v>3.0788216056228968</v>
      </c>
      <c r="AY175" s="22">
        <v>3.4084839695071585</v>
      </c>
      <c r="AZ175" s="22">
        <v>1.1556997050254105</v>
      </c>
      <c r="BA175" s="22">
        <v>0</v>
      </c>
      <c r="BB175" s="22">
        <v>4.0982543207330187</v>
      </c>
      <c r="BC175" s="22">
        <v>303.92777720455598</v>
      </c>
      <c r="BD175" s="22">
        <v>1900.1009096687535</v>
      </c>
    </row>
    <row r="176" spans="1:56" x14ac:dyDescent="0.3">
      <c r="A176" s="23" t="s">
        <v>229</v>
      </c>
      <c r="B176" s="22">
        <v>2.5689094237082931E-3</v>
      </c>
      <c r="C176" s="22">
        <v>1.024072034934441E-4</v>
      </c>
      <c r="D176" s="22">
        <v>0.1137304500639307</v>
      </c>
      <c r="E176" s="22">
        <v>7.8978687290190712E-4</v>
      </c>
      <c r="F176" s="22">
        <v>0</v>
      </c>
      <c r="G176" s="22">
        <v>0</v>
      </c>
      <c r="H176" s="22">
        <v>9.4189785905756024E-2</v>
      </c>
      <c r="I176" s="22">
        <v>9.37911409372073E-3</v>
      </c>
      <c r="J176" s="22">
        <v>0.19945228094398643</v>
      </c>
      <c r="K176" s="22">
        <v>1.9435491141137355E-3</v>
      </c>
      <c r="L176" s="22">
        <v>0</v>
      </c>
      <c r="M176" s="22">
        <v>0</v>
      </c>
      <c r="N176" s="22">
        <v>1.6146840307918705E-7</v>
      </c>
      <c r="O176" s="22">
        <v>0</v>
      </c>
      <c r="P176" s="22">
        <v>0</v>
      </c>
      <c r="Q176" s="22">
        <v>0</v>
      </c>
      <c r="R176" s="22">
        <v>0.6284727129065778</v>
      </c>
      <c r="S176" s="22">
        <v>1.7246595497931374E-3</v>
      </c>
      <c r="T176" s="22">
        <v>0</v>
      </c>
      <c r="U176" s="22">
        <v>6.7975433925569108E-8</v>
      </c>
      <c r="V176" s="22">
        <v>1.5255037372947857E-2</v>
      </c>
      <c r="W176" s="22">
        <v>0</v>
      </c>
      <c r="X176" s="22">
        <v>0</v>
      </c>
      <c r="Y176" s="22">
        <v>2.1413783207655961E-2</v>
      </c>
      <c r="Z176" s="22">
        <v>1.2613751836241763E-2</v>
      </c>
      <c r="AA176" s="22">
        <v>0</v>
      </c>
      <c r="AB176" s="22">
        <v>0</v>
      </c>
      <c r="AC176" s="22">
        <v>0</v>
      </c>
      <c r="AD176" s="22">
        <v>0</v>
      </c>
      <c r="AE176" s="22">
        <v>4.6663731252032174E-4</v>
      </c>
      <c r="AF176" s="22">
        <v>0</v>
      </c>
      <c r="AG176" s="22">
        <v>0.35853819808009918</v>
      </c>
      <c r="AH176" s="22">
        <v>0</v>
      </c>
      <c r="AI176" s="22">
        <v>2.3066168241964533</v>
      </c>
      <c r="AJ176" s="22">
        <v>2.2962703577945458E-4</v>
      </c>
      <c r="AK176" s="22">
        <v>0</v>
      </c>
      <c r="AL176" s="22">
        <v>2.587296851382838E-4</v>
      </c>
      <c r="AM176" s="22">
        <v>0</v>
      </c>
      <c r="AN176" s="22">
        <v>1.0656116846291655E-6</v>
      </c>
      <c r="AO176" s="22">
        <v>7.1816705267771853E-8</v>
      </c>
      <c r="AP176" s="22">
        <v>7.3080894112501581E-4</v>
      </c>
      <c r="AQ176" s="22">
        <v>0</v>
      </c>
      <c r="AR176" s="22">
        <v>0</v>
      </c>
      <c r="AS176" s="22">
        <v>2.9830964543239033E-3</v>
      </c>
      <c r="AT176" s="22">
        <v>6.8096794359923197E-5</v>
      </c>
      <c r="AU176" s="22">
        <v>4.382752874069783E-7</v>
      </c>
      <c r="AV176" s="22">
        <v>1.1114598079848425E-2</v>
      </c>
      <c r="AW176" s="22">
        <v>0.59733494869446069</v>
      </c>
      <c r="AX176" s="22">
        <v>0</v>
      </c>
      <c r="AY176" s="22">
        <v>0</v>
      </c>
      <c r="AZ176" s="22">
        <v>3.1986042177213132E-2</v>
      </c>
      <c r="BA176" s="22">
        <v>41.693890918416912</v>
      </c>
      <c r="BB176" s="22">
        <v>0</v>
      </c>
      <c r="BC176" s="22">
        <v>1.4505449713331204</v>
      </c>
      <c r="BD176" s="22">
        <v>47.556401530843701</v>
      </c>
    </row>
    <row r="177" spans="1:65" x14ac:dyDescent="0.3">
      <c r="A177" s="23" t="s">
        <v>51</v>
      </c>
      <c r="B177" s="22">
        <v>16.268060633165017</v>
      </c>
      <c r="C177" s="22">
        <v>3.112803854955049</v>
      </c>
      <c r="D177" s="22">
        <v>0.10000193259972395</v>
      </c>
      <c r="E177" s="22">
        <v>2.3745054384838975E-2</v>
      </c>
      <c r="F177" s="22">
        <v>0</v>
      </c>
      <c r="G177" s="22">
        <v>2.824679106975692</v>
      </c>
      <c r="H177" s="22">
        <v>8.1323987365963303E-5</v>
      </c>
      <c r="I177" s="22">
        <v>0.41278297323225632</v>
      </c>
      <c r="J177" s="22">
        <v>52.386562665305213</v>
      </c>
      <c r="K177" s="22">
        <v>2.9870203281737382</v>
      </c>
      <c r="L177" s="22">
        <v>0.58691741474102943</v>
      </c>
      <c r="M177" s="22">
        <v>0.77435021095152101</v>
      </c>
      <c r="N177" s="22">
        <v>1.0671812104236882</v>
      </c>
      <c r="O177" s="22">
        <v>8.5476890315071039E-2</v>
      </c>
      <c r="P177" s="22">
        <v>8.6432962103044939E-5</v>
      </c>
      <c r="Q177" s="22">
        <v>9.6011773512947374E-2</v>
      </c>
      <c r="R177" s="22">
        <v>15.871007054169105</v>
      </c>
      <c r="S177" s="22">
        <v>2.9966328176339352</v>
      </c>
      <c r="T177" s="22">
        <v>8.6656525680992622E-2</v>
      </c>
      <c r="U177" s="22">
        <v>6.971372587964586E-2</v>
      </c>
      <c r="V177" s="22">
        <v>933.25098336176484</v>
      </c>
      <c r="W177" s="22">
        <v>1.3582460765882085E-2</v>
      </c>
      <c r="X177" s="22">
        <v>6.3538374425254646E-2</v>
      </c>
      <c r="Y177" s="22">
        <v>8.136929573095836</v>
      </c>
      <c r="Z177" s="22">
        <v>2.8945996518657195</v>
      </c>
      <c r="AA177" s="22">
        <v>0</v>
      </c>
      <c r="AB177" s="22">
        <v>4.4074576480290804E-2</v>
      </c>
      <c r="AC177" s="22">
        <v>1.7200655367698412</v>
      </c>
      <c r="AD177" s="22">
        <v>2.5096691377875214E-3</v>
      </c>
      <c r="AE177" s="22">
        <v>7.5676297642176107E-2</v>
      </c>
      <c r="AF177" s="22">
        <v>0.8261241248296215</v>
      </c>
      <c r="AG177" s="22">
        <v>0.56376659925870121</v>
      </c>
      <c r="AH177" s="22">
        <v>0</v>
      </c>
      <c r="AI177" s="22">
        <v>1.019564026562505</v>
      </c>
      <c r="AJ177" s="22">
        <v>0.33752624637108358</v>
      </c>
      <c r="AK177" s="22">
        <v>6.400800635450179</v>
      </c>
      <c r="AL177" s="22">
        <v>46.765438055211291</v>
      </c>
      <c r="AM177" s="22">
        <v>5.1861044482740655E-2</v>
      </c>
      <c r="AN177" s="22">
        <v>0.27851497234889783</v>
      </c>
      <c r="AO177" s="22">
        <v>3.1014765111212596E-3</v>
      </c>
      <c r="AP177" s="22">
        <v>0.23478087664677272</v>
      </c>
      <c r="AQ177" s="22">
        <v>0.23321755866877567</v>
      </c>
      <c r="AR177" s="22">
        <v>1.4133408439851489</v>
      </c>
      <c r="AS177" s="22">
        <v>1.7456777066322231</v>
      </c>
      <c r="AT177" s="22">
        <v>9.0936604849302216E-2</v>
      </c>
      <c r="AU177" s="22">
        <v>4.3021531817074819E-2</v>
      </c>
      <c r="AV177" s="22">
        <v>2.5501648760518485</v>
      </c>
      <c r="AW177" s="22">
        <v>4.8081477369742371</v>
      </c>
      <c r="AX177" s="22">
        <v>8.5385228328069329E-2</v>
      </c>
      <c r="AY177" s="22">
        <v>11.262633423453755</v>
      </c>
      <c r="AZ177" s="22">
        <v>26.786375788047565</v>
      </c>
      <c r="BA177" s="22">
        <v>3.4443555317015981</v>
      </c>
      <c r="BB177" s="22">
        <v>0.40895295273891324</v>
      </c>
      <c r="BC177" s="22">
        <v>0</v>
      </c>
      <c r="BD177" s="22">
        <v>1155.3054192719176</v>
      </c>
    </row>
    <row r="178" spans="1:65" x14ac:dyDescent="0.3">
      <c r="A178" s="23" t="s">
        <v>52</v>
      </c>
      <c r="B178" s="22">
        <v>7578.0881798572909</v>
      </c>
      <c r="C178" s="22">
        <v>536.69700549285869</v>
      </c>
      <c r="D178" s="22">
        <v>149.96888584400372</v>
      </c>
      <c r="E178" s="22">
        <v>13.161016547944838</v>
      </c>
      <c r="F178" s="22">
        <v>7.1973793110052503E-2</v>
      </c>
      <c r="G178" s="22">
        <v>163.71666787730595</v>
      </c>
      <c r="H178" s="22">
        <v>11.007891578900429</v>
      </c>
      <c r="I178" s="22">
        <v>58.434572661077418</v>
      </c>
      <c r="J178" s="22">
        <v>12475.630190211501</v>
      </c>
      <c r="K178" s="22">
        <v>2504.3816341169386</v>
      </c>
      <c r="L178" s="22">
        <v>86.098557106789102</v>
      </c>
      <c r="M178" s="22">
        <v>122.80275862315762</v>
      </c>
      <c r="N178" s="22">
        <v>409.6257426243701</v>
      </c>
      <c r="O178" s="22">
        <v>118.69856974079396</v>
      </c>
      <c r="P178" s="22">
        <v>166.35668417366344</v>
      </c>
      <c r="Q178" s="22">
        <v>58.123618164995385</v>
      </c>
      <c r="R178" s="22">
        <v>1730.5386855837112</v>
      </c>
      <c r="S178" s="22">
        <v>1477.4040660662802</v>
      </c>
      <c r="T178" s="22">
        <v>734.70676956208717</v>
      </c>
      <c r="U178" s="22">
        <v>150.26430381565081</v>
      </c>
      <c r="V178" s="22">
        <v>81090.978492807131</v>
      </c>
      <c r="W178" s="22">
        <v>1591.9462660502993</v>
      </c>
      <c r="X178" s="22">
        <v>16.783759851684934</v>
      </c>
      <c r="Y178" s="22">
        <v>204.63893069555476</v>
      </c>
      <c r="Z178" s="22">
        <v>6724.8578717912533</v>
      </c>
      <c r="AA178" s="22">
        <v>2.1952750766182954</v>
      </c>
      <c r="AB178" s="22">
        <v>77.74031779931822</v>
      </c>
      <c r="AC178" s="22">
        <v>68.682140725034643</v>
      </c>
      <c r="AD178" s="22">
        <v>32.046607354897979</v>
      </c>
      <c r="AE178" s="22">
        <v>1560.0781500398612</v>
      </c>
      <c r="AF178" s="22">
        <v>215.53124324311059</v>
      </c>
      <c r="AG178" s="22">
        <v>1615.0716475232741</v>
      </c>
      <c r="AH178" s="22">
        <v>943.72220135469286</v>
      </c>
      <c r="AI178" s="22">
        <v>204.6573234355254</v>
      </c>
      <c r="AJ178" s="22">
        <v>68.237063180035776</v>
      </c>
      <c r="AK178" s="22">
        <v>108.03564203222918</v>
      </c>
      <c r="AL178" s="22">
        <v>1949.233935118162</v>
      </c>
      <c r="AM178" s="22">
        <v>3669.3362260673289</v>
      </c>
      <c r="AN178" s="22">
        <v>709.65591599578272</v>
      </c>
      <c r="AO178" s="22">
        <v>44.043108781208346</v>
      </c>
      <c r="AP178" s="22">
        <v>318.26600227313548</v>
      </c>
      <c r="AQ178" s="22">
        <v>2097.2712658573587</v>
      </c>
      <c r="AR178" s="22">
        <v>299.75008995938487</v>
      </c>
      <c r="AS178" s="22">
        <v>834.50159231266662</v>
      </c>
      <c r="AT178" s="22">
        <v>325.84566681228966</v>
      </c>
      <c r="AU178" s="22">
        <v>113.48907998716173</v>
      </c>
      <c r="AV178" s="22">
        <v>432.18839247301042</v>
      </c>
      <c r="AW178" s="22">
        <v>1502.173503051733</v>
      </c>
      <c r="AX178" s="22">
        <v>3110.2392339202188</v>
      </c>
      <c r="AY178" s="22">
        <v>1086.7811354302337</v>
      </c>
      <c r="AZ178" s="22">
        <v>1736.074611536261</v>
      </c>
      <c r="BA178" s="22">
        <v>10640.422935935459</v>
      </c>
      <c r="BB178" s="22">
        <v>11351.382558040887</v>
      </c>
      <c r="BC178" s="22">
        <v>20427.581482292684</v>
      </c>
      <c r="BD178" s="22">
        <v>183719.21744224787</v>
      </c>
    </row>
    <row r="181" spans="1:65" x14ac:dyDescent="0.3">
      <c r="A181" s="7" t="s">
        <v>378</v>
      </c>
      <c r="BF181" s="7" t="s">
        <v>378</v>
      </c>
    </row>
    <row r="182" spans="1:65" x14ac:dyDescent="0.3">
      <c r="A182" s="6" t="s">
        <v>102</v>
      </c>
      <c r="BF182" s="6" t="s">
        <v>102</v>
      </c>
    </row>
    <row r="183" spans="1:65" x14ac:dyDescent="0.3">
      <c r="A183" s="23" t="s">
        <v>106</v>
      </c>
      <c r="B183" s="23" t="s">
        <v>1</v>
      </c>
      <c r="C183" s="23" t="s">
        <v>2</v>
      </c>
      <c r="D183" s="23" t="s">
        <v>3</v>
      </c>
      <c r="E183" s="23" t="s">
        <v>4</v>
      </c>
      <c r="F183" s="23" t="s">
        <v>5</v>
      </c>
      <c r="G183" s="23" t="s">
        <v>6</v>
      </c>
      <c r="H183" s="23" t="s">
        <v>7</v>
      </c>
      <c r="I183" s="23" t="s">
        <v>8</v>
      </c>
      <c r="J183" s="23" t="s">
        <v>9</v>
      </c>
      <c r="K183" s="23" t="s">
        <v>360</v>
      </c>
      <c r="L183" s="23" t="s">
        <v>10</v>
      </c>
      <c r="M183" s="23" t="s">
        <v>11</v>
      </c>
      <c r="N183" s="23" t="s">
        <v>12</v>
      </c>
      <c r="O183" s="23" t="s">
        <v>13</v>
      </c>
      <c r="P183" s="23" t="s">
        <v>14</v>
      </c>
      <c r="Q183" s="23" t="s">
        <v>15</v>
      </c>
      <c r="R183" s="23" t="s">
        <v>16</v>
      </c>
      <c r="S183" s="23" t="s">
        <v>17</v>
      </c>
      <c r="T183" s="23" t="s">
        <v>18</v>
      </c>
      <c r="U183" s="23" t="s">
        <v>19</v>
      </c>
      <c r="V183" s="23" t="s">
        <v>20</v>
      </c>
      <c r="W183" s="23" t="s">
        <v>21</v>
      </c>
      <c r="X183" s="23" t="s">
        <v>22</v>
      </c>
      <c r="Y183" s="23" t="s">
        <v>23</v>
      </c>
      <c r="Z183" s="23" t="s">
        <v>24</v>
      </c>
      <c r="AA183" s="23" t="s">
        <v>25</v>
      </c>
      <c r="AB183" s="23" t="s">
        <v>26</v>
      </c>
      <c r="AC183" s="23" t="s">
        <v>27</v>
      </c>
      <c r="AD183" s="23" t="s">
        <v>28</v>
      </c>
      <c r="AE183" s="23" t="s">
        <v>29</v>
      </c>
      <c r="AF183" s="23" t="s">
        <v>30</v>
      </c>
      <c r="AG183" s="23" t="s">
        <v>31</v>
      </c>
      <c r="AH183" s="23" t="s">
        <v>32</v>
      </c>
      <c r="AI183" s="23" t="s">
        <v>33</v>
      </c>
      <c r="AJ183" s="24" t="s">
        <v>34</v>
      </c>
      <c r="AK183" s="23" t="s">
        <v>35</v>
      </c>
      <c r="AL183" s="23" t="s">
        <v>361</v>
      </c>
      <c r="AM183" s="23" t="s">
        <v>36</v>
      </c>
      <c r="AN183" s="23" t="s">
        <v>37</v>
      </c>
      <c r="AO183" s="23" t="s">
        <v>38</v>
      </c>
      <c r="AP183" s="23" t="s">
        <v>197</v>
      </c>
      <c r="AQ183" s="23" t="s">
        <v>40</v>
      </c>
      <c r="AR183" s="23" t="s">
        <v>41</v>
      </c>
      <c r="AS183" s="23" t="s">
        <v>42</v>
      </c>
      <c r="AT183" s="23" t="s">
        <v>43</v>
      </c>
      <c r="AU183" s="23" t="s">
        <v>44</v>
      </c>
      <c r="AV183" s="23" t="s">
        <v>45</v>
      </c>
      <c r="AW183" s="23" t="s">
        <v>46</v>
      </c>
      <c r="AX183" s="23" t="s">
        <v>47</v>
      </c>
      <c r="AY183" s="23" t="s">
        <v>48</v>
      </c>
      <c r="AZ183" s="23" t="s">
        <v>49</v>
      </c>
      <c r="BA183" s="23" t="s">
        <v>50</v>
      </c>
      <c r="BB183" s="23" t="s">
        <v>229</v>
      </c>
      <c r="BC183" s="24" t="s">
        <v>51</v>
      </c>
      <c r="BD183" s="23" t="s">
        <v>52</v>
      </c>
      <c r="BF183" s="1" t="s">
        <v>84</v>
      </c>
      <c r="BG183" s="12" t="s">
        <v>56</v>
      </c>
      <c r="BH183" s="12" t="s">
        <v>57</v>
      </c>
      <c r="BI183" s="12" t="s">
        <v>65</v>
      </c>
      <c r="BJ183" s="12" t="s">
        <v>58</v>
      </c>
      <c r="BK183" s="12" t="s">
        <v>59</v>
      </c>
      <c r="BL183" s="12" t="s">
        <v>60</v>
      </c>
      <c r="BM183" s="12" t="s">
        <v>61</v>
      </c>
    </row>
    <row r="184" spans="1:65" x14ac:dyDescent="0.3">
      <c r="A184" s="23" t="s">
        <v>1</v>
      </c>
      <c r="B184" s="22">
        <v>0</v>
      </c>
      <c r="C184" s="22">
        <v>1.6557781177409123E-2</v>
      </c>
      <c r="D184" s="22">
        <v>1.785685007782728E-2</v>
      </c>
      <c r="E184" s="22">
        <v>2.5234054104769023E-3</v>
      </c>
      <c r="F184" s="22">
        <v>0</v>
      </c>
      <c r="G184" s="22">
        <v>5.1237069672722142E-3</v>
      </c>
      <c r="H184" s="22">
        <v>3.3308283082574883</v>
      </c>
      <c r="I184" s="22">
        <v>9.1195793900737551E-2</v>
      </c>
      <c r="J184" s="22">
        <v>10.11042726023895</v>
      </c>
      <c r="K184" s="22">
        <v>1.2069383636462858</v>
      </c>
      <c r="L184" s="22">
        <v>0</v>
      </c>
      <c r="M184" s="22">
        <v>0</v>
      </c>
      <c r="N184" s="22">
        <v>8.3732910489706189E-3</v>
      </c>
      <c r="O184" s="22">
        <v>1.3724941609163717E-2</v>
      </c>
      <c r="P184" s="22">
        <v>1.8269807387279551E-4</v>
      </c>
      <c r="Q184" s="22">
        <v>4.3978079067894226E-4</v>
      </c>
      <c r="R184" s="22">
        <v>0.1141961006381722</v>
      </c>
      <c r="S184" s="22">
        <v>0.31235224728909039</v>
      </c>
      <c r="T184" s="22">
        <v>2.0989440598209771E-4</v>
      </c>
      <c r="U184" s="22">
        <v>1.1275662011219041E-3</v>
      </c>
      <c r="V184" s="22">
        <v>57.748366739138802</v>
      </c>
      <c r="W184" s="22">
        <v>10.325657905417955</v>
      </c>
      <c r="X184" s="22">
        <v>0.22579217342661315</v>
      </c>
      <c r="Y184" s="22">
        <v>7.3783571276048912E-2</v>
      </c>
      <c r="Z184" s="22">
        <v>0.32276049683541147</v>
      </c>
      <c r="AA184" s="22">
        <v>0.953751472496979</v>
      </c>
      <c r="AB184" s="22">
        <v>1.5361845422670363E-3</v>
      </c>
      <c r="AC184" s="22">
        <v>8.8192291813226145E-3</v>
      </c>
      <c r="AD184" s="22">
        <v>0</v>
      </c>
      <c r="AE184" s="22">
        <v>0.8550055753043504</v>
      </c>
      <c r="AF184" s="22">
        <v>0</v>
      </c>
      <c r="AG184" s="22">
        <v>0.68033817781608819</v>
      </c>
      <c r="AH184" s="22">
        <v>9.8132648683035264E-6</v>
      </c>
      <c r="AI184" s="22">
        <v>9.5535066396886976E-3</v>
      </c>
      <c r="AJ184" s="22">
        <v>20.401027598397306</v>
      </c>
      <c r="AK184" s="22">
        <v>0.11788945455242525</v>
      </c>
      <c r="AL184" s="22">
        <v>0.16913536401220169</v>
      </c>
      <c r="AM184" s="22">
        <v>3.7552174204987652</v>
      </c>
      <c r="AN184" s="22">
        <v>3.7675474819425332E-3</v>
      </c>
      <c r="AO184" s="22">
        <v>4.1646722352948609E-6</v>
      </c>
      <c r="AP184" s="22">
        <v>0.13478367816599426</v>
      </c>
      <c r="AQ184" s="22">
        <v>3.6569142347734517E-4</v>
      </c>
      <c r="AR184" s="22">
        <v>0.56923170937056167</v>
      </c>
      <c r="AS184" s="22">
        <v>3.9450813705204455</v>
      </c>
      <c r="AT184" s="22">
        <v>1.5980203229968968E-7</v>
      </c>
      <c r="AU184" s="22">
        <v>1.2772493702353939E-7</v>
      </c>
      <c r="AV184" s="22">
        <v>1.4237088656011334</v>
      </c>
      <c r="AW184" s="22">
        <v>1.5060539088885709</v>
      </c>
      <c r="AX184" s="22">
        <v>24.69225996050767</v>
      </c>
      <c r="AY184" s="22">
        <v>9.8498320596128522E-2</v>
      </c>
      <c r="AZ184" s="22">
        <v>0.20386513555508498</v>
      </c>
      <c r="BA184" s="22">
        <v>18.392524660090583</v>
      </c>
      <c r="BB184" s="22">
        <v>1.2422994900826423</v>
      </c>
      <c r="BC184" s="22">
        <v>54.983748704277843</v>
      </c>
      <c r="BD184" s="22">
        <v>218.07689616729581</v>
      </c>
      <c r="BF184" s="12" t="s">
        <v>62</v>
      </c>
      <c r="BG184" s="13">
        <f>B184+AJ184+B218+AJ218</f>
        <v>27.70372812561623</v>
      </c>
      <c r="BH184" s="13">
        <f>SUM(C184,D184,G184,L184:U184,X184:Y184,AB184:AD184,AF184,AI184,AK184,AN184:AO184,AQ184,AT184:AW184,AZ184,AR184)+SUM(C218,D218,G218,L218:U218,X218:Y218,AB218:AD218,AF218,AI218,AK218,AN218:AO218,AQ218,AT218:AW218,AZ218,AR218)</f>
        <v>5.0873180108395291</v>
      </c>
      <c r="BI184" s="13">
        <f>SUM(F184,H184,V184:W184,AA184,AE184,AH184,AM184,AS184,AX184,BB184,AY184)+SUM(F218,H218,V218:W218,AA218,AE218,AH218,AM218,AS218,AX218,BB218,AY218)</f>
        <v>107.58221111528849</v>
      </c>
      <c r="BJ184" s="13">
        <f>SUM(E184,I184,AG184,BA184)+SUM(E218,I218,AG218,BA218)</f>
        <v>19.203877589442936</v>
      </c>
      <c r="BK184" s="13">
        <f>SUM(J184:K184,Z184,AL184,AP184)+SUM(J218:K218,Z218,AL218,AP218)</f>
        <v>11.944045162898844</v>
      </c>
      <c r="BL184" s="13">
        <f>BC184+BC218</f>
        <v>59.46153299156029</v>
      </c>
      <c r="BM184" s="13">
        <f>SUM(BG184:BL184)</f>
        <v>230.9827129956463</v>
      </c>
    </row>
    <row r="185" spans="1:65" x14ac:dyDescent="0.3">
      <c r="A185" s="23" t="s">
        <v>2</v>
      </c>
      <c r="B185" s="22">
        <v>0.36802670821987576</v>
      </c>
      <c r="C185" s="22">
        <v>0</v>
      </c>
      <c r="D185" s="22">
        <v>1.1076529396930671E-2</v>
      </c>
      <c r="E185" s="22">
        <v>1.0684659875802042E-3</v>
      </c>
      <c r="F185" s="22">
        <v>0</v>
      </c>
      <c r="G185" s="22">
        <v>0.28746548803868877</v>
      </c>
      <c r="H185" s="22">
        <v>0</v>
      </c>
      <c r="I185" s="22">
        <v>1.1320782519370911E-2</v>
      </c>
      <c r="J185" s="22">
        <v>0.24479991048003583</v>
      </c>
      <c r="K185" s="22">
        <v>2.7732597504367073E-3</v>
      </c>
      <c r="L185" s="22">
        <v>3.1470672610380324</v>
      </c>
      <c r="M185" s="22">
        <v>1.135385076457935</v>
      </c>
      <c r="N185" s="22">
        <v>18.330957438625873</v>
      </c>
      <c r="O185" s="22">
        <v>1.654877522174687</v>
      </c>
      <c r="P185" s="22">
        <v>2.468153210070568E-5</v>
      </c>
      <c r="Q185" s="22">
        <v>1.2997377811106948E-3</v>
      </c>
      <c r="R185" s="22">
        <v>0.82082543542041864</v>
      </c>
      <c r="S185" s="22">
        <v>18.802699726499192</v>
      </c>
      <c r="T185" s="22">
        <v>0.76543027563451305</v>
      </c>
      <c r="U185" s="22">
        <v>16.073691975535713</v>
      </c>
      <c r="V185" s="22">
        <v>14.243998798101257</v>
      </c>
      <c r="W185" s="22">
        <v>0.11528427757029951</v>
      </c>
      <c r="X185" s="22">
        <v>6.0229677621379462E-4</v>
      </c>
      <c r="Y185" s="22">
        <v>4.0033384762646635</v>
      </c>
      <c r="Z185" s="22">
        <v>0.76367640866091402</v>
      </c>
      <c r="AA185" s="22">
        <v>0</v>
      </c>
      <c r="AB185" s="22">
        <v>2.5101043974695253E-5</v>
      </c>
      <c r="AC185" s="22">
        <v>4.6588081399065076E-2</v>
      </c>
      <c r="AD185" s="22">
        <v>4.1534693763023993</v>
      </c>
      <c r="AE185" s="22">
        <v>9.6947644569558271</v>
      </c>
      <c r="AF185" s="22">
        <v>9.4866142743479305E-5</v>
      </c>
      <c r="AG185" s="22">
        <v>0.11134635241449273</v>
      </c>
      <c r="AH185" s="22">
        <v>1.3257195695910744E-6</v>
      </c>
      <c r="AI185" s="22">
        <v>0.21560690038962799</v>
      </c>
      <c r="AJ185" s="22">
        <v>2.9530954042699394E-2</v>
      </c>
      <c r="AK185" s="22">
        <v>2.0315968736278229</v>
      </c>
      <c r="AL185" s="22">
        <v>6.0903606831804902E-2</v>
      </c>
      <c r="AM185" s="22">
        <v>31.210346819582085</v>
      </c>
      <c r="AN185" s="22">
        <v>25.935133730166335</v>
      </c>
      <c r="AO185" s="22">
        <v>0.72987938656253426</v>
      </c>
      <c r="AP185" s="22">
        <v>1.9734897967179602E-2</v>
      </c>
      <c r="AQ185" s="22">
        <v>6.6600876354019602</v>
      </c>
      <c r="AR185" s="22">
        <v>0.22583043933815194</v>
      </c>
      <c r="AS185" s="22">
        <v>15.375482837579968</v>
      </c>
      <c r="AT185" s="22">
        <v>0.62559684648093961</v>
      </c>
      <c r="AU185" s="22">
        <v>181.19763162386207</v>
      </c>
      <c r="AV185" s="22">
        <v>0.50417831820019354</v>
      </c>
      <c r="AW185" s="22">
        <v>21.679912841010058</v>
      </c>
      <c r="AX185" s="22">
        <v>4.3391944880619278</v>
      </c>
      <c r="AY185" s="22">
        <v>47.271680829630235</v>
      </c>
      <c r="AZ185" s="22">
        <v>0.53391016109670408</v>
      </c>
      <c r="BA185" s="22">
        <v>0.3525857479877974</v>
      </c>
      <c r="BB185" s="22">
        <v>2.0444095370335744E-3</v>
      </c>
      <c r="BC185" s="22">
        <v>348.54864656994783</v>
      </c>
      <c r="BD185" s="22">
        <v>782.34149600974877</v>
      </c>
      <c r="BF185" s="12" t="s">
        <v>63</v>
      </c>
      <c r="BG185" s="13">
        <f>BG190-SUM(BG186:BG189,BG184)</f>
        <v>172.11940114095887</v>
      </c>
      <c r="BH185" s="13">
        <f t="shared" ref="BH185:BM185" si="3">BH190-SUM(BH186:BH189,BH184)</f>
        <v>14449.715934020747</v>
      </c>
      <c r="BI185" s="13">
        <f t="shared" si="3"/>
        <v>8495.2689323022496</v>
      </c>
      <c r="BJ185" s="13">
        <f t="shared" si="3"/>
        <v>1581.5132477417646</v>
      </c>
      <c r="BK185" s="13">
        <f t="shared" si="3"/>
        <v>602.55015090326287</v>
      </c>
      <c r="BL185" s="13">
        <f t="shared" si="3"/>
        <v>5048.9648517567548</v>
      </c>
      <c r="BM185" s="13">
        <f t="shared" si="3"/>
        <v>30350.132517865743</v>
      </c>
    </row>
    <row r="186" spans="1:65" x14ac:dyDescent="0.3">
      <c r="A186" s="23" t="s">
        <v>3</v>
      </c>
      <c r="B186" s="22">
        <v>0.35041953669144243</v>
      </c>
      <c r="C186" s="22">
        <v>0.24108938585923106</v>
      </c>
      <c r="D186" s="22">
        <v>0</v>
      </c>
      <c r="E186" s="22">
        <v>2.2801329802974932E-3</v>
      </c>
      <c r="F186" s="22">
        <v>0</v>
      </c>
      <c r="G186" s="22">
        <v>9.2455843388153047E-2</v>
      </c>
      <c r="H186" s="22">
        <v>0</v>
      </c>
      <c r="I186" s="22">
        <v>2.9879865827455283E-2</v>
      </c>
      <c r="J186" s="22">
        <v>1.5245040054123247</v>
      </c>
      <c r="K186" s="22">
        <v>0.36770857058119599</v>
      </c>
      <c r="L186" s="22">
        <v>9.7155028125209368E-3</v>
      </c>
      <c r="M186" s="22">
        <v>3.1349636486873557E-3</v>
      </c>
      <c r="N186" s="22">
        <v>0.32156640503877765</v>
      </c>
      <c r="O186" s="22">
        <v>0.11796594221129456</v>
      </c>
      <c r="P186" s="22">
        <v>0.24785877180266033</v>
      </c>
      <c r="Q186" s="22">
        <v>4.1908639272135888</v>
      </c>
      <c r="R186" s="22">
        <v>64.951956114147407</v>
      </c>
      <c r="S186" s="22">
        <v>35.367085726932963</v>
      </c>
      <c r="T186" s="22">
        <v>1.5621062051357344</v>
      </c>
      <c r="U186" s="22">
        <v>0.98344393170243116</v>
      </c>
      <c r="V186" s="22">
        <v>6.2676183248808579</v>
      </c>
      <c r="W186" s="22">
        <v>6.3909489797195577E-3</v>
      </c>
      <c r="X186" s="22">
        <v>7.3593452982290281E-2</v>
      </c>
      <c r="Y186" s="22">
        <v>0.34173235447543426</v>
      </c>
      <c r="Z186" s="22">
        <v>0.10119770259706784</v>
      </c>
      <c r="AA186" s="22">
        <v>0</v>
      </c>
      <c r="AB186" s="22">
        <v>1.1270496465807256</v>
      </c>
      <c r="AC186" s="22">
        <v>6.6959292874924373E-2</v>
      </c>
      <c r="AD186" s="22">
        <v>299.33808271018864</v>
      </c>
      <c r="AE186" s="22">
        <v>4.1426921845702736E-2</v>
      </c>
      <c r="AF186" s="22">
        <v>3.6049134242522121E-4</v>
      </c>
      <c r="AG186" s="22">
        <v>6.6093514441280574E-2</v>
      </c>
      <c r="AH186" s="22">
        <v>3.4663792945010433E-6</v>
      </c>
      <c r="AI186" s="22">
        <v>1.8937767833101278</v>
      </c>
      <c r="AJ186" s="22">
        <v>6.4968572767559925E-4</v>
      </c>
      <c r="AK186" s="22">
        <v>0.14653972772548804</v>
      </c>
      <c r="AL186" s="22">
        <v>1.4768120231813878E-2</v>
      </c>
      <c r="AM186" s="22">
        <v>0.6033903409626129</v>
      </c>
      <c r="AN186" s="22">
        <v>2.9424161197936063</v>
      </c>
      <c r="AO186" s="22">
        <v>5.5527324333581793</v>
      </c>
      <c r="AP186" s="22">
        <v>2.43816776888169E-2</v>
      </c>
      <c r="AQ186" s="22">
        <v>2.1848261307242729</v>
      </c>
      <c r="AR186" s="22">
        <v>1.9207233683364902</v>
      </c>
      <c r="AS186" s="22">
        <v>0.21667028864723187</v>
      </c>
      <c r="AT186" s="22">
        <v>3.7101922973196866E-2</v>
      </c>
      <c r="AU186" s="22">
        <v>0.15868763749038245</v>
      </c>
      <c r="AV186" s="22">
        <v>61.780607497197771</v>
      </c>
      <c r="AW186" s="22">
        <v>3.947689728233053</v>
      </c>
      <c r="AX186" s="22">
        <v>0.46411007671379173</v>
      </c>
      <c r="AY186" s="22">
        <v>0.32911013387386989</v>
      </c>
      <c r="AZ186" s="22">
        <v>0.55641077747939716</v>
      </c>
      <c r="BA186" s="22">
        <v>1.4601276715131029</v>
      </c>
      <c r="BB186" s="22">
        <v>0.27529466482954279</v>
      </c>
      <c r="BC186" s="22">
        <v>63.678784596766576</v>
      </c>
      <c r="BD186" s="22">
        <v>565.98334304253149</v>
      </c>
      <c r="BF186" s="12" t="s">
        <v>65</v>
      </c>
      <c r="BG186" s="13">
        <f>B188+AJ188+B190+AJ190+B204+AJ204+B205+AJ205+B209+AJ209+B213+AJ213+B216+AJ216+B221+AJ221+B227+AJ227+B232+AJ232+B233+AJ233+B236+AJ236</f>
        <v>1055.2675636285021</v>
      </c>
      <c r="BH186" s="13">
        <f>SUM(C188,D188,G188,L188:U188,X188:Y188,AB188:AD188,AF188,AI188,AK188,AN188:AO188,AQ188,AT188:AW188,AZ188,AR188)+SUM(C190,D190,G190,L190:U190,X190:Y190,AB190:AD190,AF190,AI190,AK190,AN190:AO190,AQ190,AT190:AW190,AZ190,AR190)+SUM(C204,D204,G204,L204:U204,X204:Y204,AB204:AD204,AF204,AI204,AK204,AN204:AO204,AQ204,AT204:AW204,AZ204,AR204)+SUM(C205,D205,G205,L205:U205,X205:Y205,AB205:AD205,AF205,AI205,AK205,AN205:AO205,AQ205,AT205:AW205,AZ205,AR205)+SUM(C209,D209,G209,L209:U209,X209:Y209,AB209:AD209,AF209,AI209,AK209,AN209:AO209,AQ209,AT209:AW209,AZ209,AR209)+SUM(C213,D213,G213,L213:U213,X213:Y213,AB213:AD213,AF213,AI213,AK213,AN213:AO213,AQ213,AT213:AW213,AZ213,AR213)+SUM(C216,D216,G216,L216:U216,X216:Y216,AB216:AD216,AF216,AI216,AK216,AN216:AO216,AQ216,AT216:AW216,AZ216,AR216)+SUM(C221,D221,G221,L221:U221,X221:Y221,AB221:AD221,AF221,AI221,AK221,AN221:AO221,AQ221,AT221:AW221,AZ221,AR221)+SUM(C227,D227,G227,L227:U227,X227:Y227,AB227:AD227,AF227,AI227,AK227,AN227:AO227,AQ227,AT227:AW227,AZ227,AR227)+SUM(C232,D232,G232,L232:U232,X232:Y232,AB232:AD232,AF232,AI232,AK232,AN232:AO232,AQ232,AT232:AW232,AZ232,AR232)+SUM(C233,D233,G233,L233:U233,X233:Y233,AB233:AD233,AF233,AI233,AK233,AN233:AO233,AQ233,AT233:AW233,AZ233,AR233)+SUM(C236,D236,G236,L236:U236,X236:Y236,AB236:AD236,AF236,AI236,AK236,AN236:AO236,AQ236,AT236:AW236,AZ236,AR236)</f>
        <v>848.74021190311589</v>
      </c>
      <c r="BI186" s="13">
        <f>SUM(F188,H188,V188:W188,AA188,AE188,AH188,AM188,AS188,AX188,BB188,AY188)+SUM(F190,H190,V190:W190,AA190,AE190,AH190,AM190,AS190,AX190,BB190,AY190)+SUM(F204,H204,V204:W204,AA204,AE204,AH204,AM204,AS204,AX204,BB204,AY204)+SUM(F205,H205,V205:W205,AA205,AE205,AH205,AM205,AS205,AX205,BB205,AY205)+SUM(F209,H209,V209:W209,AA209,AE209,AH209,AM209,AS209,AX209,BB209,AY209)+SUM(F213,H213,V213:W213,AA213,AE213,AH213,AM213,AS213,AX213,BB213,AY213)+SUM(F216,H216,V216:W216,AA216,AE216,AH216,AM216,AS216,AX216,BB216,AY216)+SUM(F221,H221,V221:W221,AA221,AE221,AH221,AM221,AS221,AX221,BB221,AY221)+SUM(F227,H227,V227:W227,AA227,AE227,AH227,AM227,AS227,AX227,BB227,AY227)+SUM(F232,H232,V232:W232,AA232,AE232,AH232,AM232,AS232,AX232,BB232,AY232)+SUM(F233,H233,V233:W233,AA233,AE233,AH233,AM233,AS233,AX233,BB233,AY233)+SUM(F236,H236,V236:W236,AA236,AE236,AH236,AM236,AS236,AX236,BB236,AY236)</f>
        <v>37842.065876158456</v>
      </c>
      <c r="BJ186" s="13">
        <f>SUM(E188,I188,AG188,BA188)+SUM(E190,I190,AG190,BA190)+SUM(E204,I204,AG204,BA204)+SUM(E205,I205,AG205,BA205)+SUM(E209,I209,AG209,BA209)+SUM(E213,I213,AG213,BA213)+SUM(E216,I216,AG216,BA216)+SUM(E221,I221,AG221,BA221)+SUM(E227,I227,AG227,BA227)+SUM(E232,I232,AG232,BA232)+SUM(E233,I233,AG233,BA233)+SUM(E236,I236,AG236,BA236)</f>
        <v>7559.9415144172117</v>
      </c>
      <c r="BK186" s="13">
        <f>SUM(J188:K188,Z188,AL188,AP188)+SUM(J190:K190,Z190,AL190,AP190)+SUM(J204:K204,Z204,AL204,AP204)+SUM(J205:K205,Z205,AL205,AP205)+SUM(J209:K209,Z209,AL209,AP209)+SUM(J213:K213,Z213,AL213,AP213)+SUM(J216:K216,Z216,AL216,AP216)+SUM(J221:K221,Z221,AL221,AP221)+SUM(J227:K227,Z227,AL227,AP227)+SUM(J232:K232,Z232,AL232,AP232)+SUM(J233:K233,Z233,AL233,AP233)+SUM(J236:K236,Z236,AL236,AP236)</f>
        <v>1077.8060950042709</v>
      </c>
      <c r="BL186" s="13">
        <f>BC188+BC190+BC204+BC205+BC209+BC213+BC216+BC221+BC227+BC232+BC233+BC236</f>
        <v>1427.4135889687125</v>
      </c>
      <c r="BM186" s="13">
        <f>SUM(BG186:BL186)</f>
        <v>49811.234850080262</v>
      </c>
    </row>
    <row r="187" spans="1:65" x14ac:dyDescent="0.3">
      <c r="A187" s="23" t="s">
        <v>4</v>
      </c>
      <c r="B187" s="22">
        <v>2.8848833700351856E-3</v>
      </c>
      <c r="C187" s="22">
        <v>1.1614059467222205E-7</v>
      </c>
      <c r="D187" s="22">
        <v>6.0857533794573445E-8</v>
      </c>
      <c r="E187" s="22">
        <v>0</v>
      </c>
      <c r="F187" s="22">
        <v>0</v>
      </c>
      <c r="G187" s="22">
        <v>0</v>
      </c>
      <c r="H187" s="22">
        <v>0</v>
      </c>
      <c r="I187" s="22">
        <v>1.0176570312014315E-5</v>
      </c>
      <c r="J187" s="22">
        <v>2.0630891363593999</v>
      </c>
      <c r="K187" s="22">
        <v>2.7106924181322585E-7</v>
      </c>
      <c r="L187" s="22">
        <v>0</v>
      </c>
      <c r="M187" s="22">
        <v>0</v>
      </c>
      <c r="N187" s="22">
        <v>0</v>
      </c>
      <c r="O187" s="22">
        <v>1.0536977422193605E-7</v>
      </c>
      <c r="P187" s="22">
        <v>0</v>
      </c>
      <c r="Q187" s="22">
        <v>0</v>
      </c>
      <c r="R187" s="22">
        <v>7.4523586083235253E-7</v>
      </c>
      <c r="S187" s="22">
        <v>6.3059685916426222E-7</v>
      </c>
      <c r="T187" s="22">
        <v>0.16758323485572274</v>
      </c>
      <c r="U187" s="22">
        <v>0</v>
      </c>
      <c r="V187" s="22">
        <v>5.665626440727624E-5</v>
      </c>
      <c r="W187" s="22">
        <v>0</v>
      </c>
      <c r="X187" s="22">
        <v>0</v>
      </c>
      <c r="Y187" s="22">
        <v>2.3647169571115837E-4</v>
      </c>
      <c r="Z187" s="22">
        <v>1.0847197333839194E-3</v>
      </c>
      <c r="AA187" s="22">
        <v>0</v>
      </c>
      <c r="AB187" s="22">
        <v>0</v>
      </c>
      <c r="AC187" s="22">
        <v>7.4883702557006586E-7</v>
      </c>
      <c r="AD187" s="22">
        <v>0</v>
      </c>
      <c r="AE187" s="22">
        <v>1.2420245599160187E-6</v>
      </c>
      <c r="AF187" s="22">
        <v>0</v>
      </c>
      <c r="AG187" s="22">
        <v>2.4795325744033252</v>
      </c>
      <c r="AH187" s="22">
        <v>0</v>
      </c>
      <c r="AI187" s="22">
        <v>3.8388516852516947E-5</v>
      </c>
      <c r="AJ187" s="22">
        <v>1.7232662233366307E-7</v>
      </c>
      <c r="AK187" s="22">
        <v>6.5948118614497746E-7</v>
      </c>
      <c r="AL187" s="22">
        <v>0.45069712763303027</v>
      </c>
      <c r="AM187" s="22">
        <v>0</v>
      </c>
      <c r="AN187" s="22">
        <v>0</v>
      </c>
      <c r="AO187" s="22">
        <v>0</v>
      </c>
      <c r="AP187" s="22">
        <v>1.6325923031409754E-8</v>
      </c>
      <c r="AQ187" s="22">
        <v>0</v>
      </c>
      <c r="AR187" s="22">
        <v>0</v>
      </c>
      <c r="AS187" s="22">
        <v>1.4995511708495973E-7</v>
      </c>
      <c r="AT187" s="22">
        <v>0</v>
      </c>
      <c r="AU187" s="22">
        <v>0</v>
      </c>
      <c r="AV187" s="22">
        <v>0.39180711393658402</v>
      </c>
      <c r="AW187" s="22">
        <v>5.041222422476907E-2</v>
      </c>
      <c r="AX187" s="22">
        <v>2.0931228837810415E-6</v>
      </c>
      <c r="AY187" s="22">
        <v>7.2074924593992062E-8</v>
      </c>
      <c r="AZ187" s="22">
        <v>1.9293973883116377E-7</v>
      </c>
      <c r="BA187" s="22">
        <v>2.2010220201980221E-2</v>
      </c>
      <c r="BB187" s="22">
        <v>0</v>
      </c>
      <c r="BC187" s="22">
        <v>1.3901388654690632</v>
      </c>
      <c r="BD187" s="22">
        <v>7.0195890695924215</v>
      </c>
      <c r="BF187" s="12" t="s">
        <v>64</v>
      </c>
      <c r="BG187" s="13">
        <f>B187+AJ187+B191+AJ191+B215+AJ215+B235+AJ235</f>
        <v>16.176941144510895</v>
      </c>
      <c r="BH187" s="13">
        <f>SUM(C187,D187,G187,L187:U187,X187:Y187,AB187:AD187,AF187,AI187,AK187,AN187:AO187,AQ187,AT187:AW187,AZ187,AR187)+SUM(C191,D191,G191,L191:U191,X191:Y191,AB191:AD191,AF191,AI191,AK191,AN191:AO191,AQ191,AT191:AW191,AZ191,AR191)+SUM(C215,D215,G215,L215:U215,X215:Y215,AB215:AD215,AF215,AI215,AK215,AN215:AO215,AQ215,AT215:AW215,AZ215,AR215)+SUM(C235,D235,G235,L235:U235,X235:Y235,AB235:AD235,AF235,AI235,AK235,AN235:AO235,AQ235,AT235:AW235,AZ235,AR235)</f>
        <v>149.49225847872981</v>
      </c>
      <c r="BI187" s="13">
        <f>SUM(F187,H187,V187:W187,AA187,AE187,AH187,AM187,AS187,AX187,BB187,AY187)+SUM(F191,H191,V191:W191,AA191,AE191,AH191,AM191,AS191,AX191,BB191,AY191)+SUM(F215,H215,V215:W215,AA215,AE215,AH215,AM215,AS215,AX215,BB215,AY215)+SUM(F235,H235,V235:W235,AA235,AE235,AH235,AM235,AS235,AX235,BB235,AY235)</f>
        <v>362.02556078406116</v>
      </c>
      <c r="BJ187" s="13">
        <f>SUM(E187,I187,AG187,BA187)+SUM(E191,I191,AG191,BA191)+SUM(E215,I215,AG215,BA215)+SUM(E235,I235,AG235,BA235)</f>
        <v>745.40176708881461</v>
      </c>
      <c r="BK187" s="13">
        <f>SUM(J187:K187,Z187,AL187,AP187)+SUM(J191:K191,Z191,AL191,AP191)+SUM(J215:K215,Z215,AL215,AP215)+SUM(J235:K235,Z235,AL235,AP235)</f>
        <v>60.388307324411841</v>
      </c>
      <c r="BL187" s="13">
        <f>BC187+BC191+BC215+BC235</f>
        <v>373.36529208922263</v>
      </c>
      <c r="BM187" s="13">
        <f>SUM(BG187:BL187)</f>
        <v>1706.850126909751</v>
      </c>
    </row>
    <row r="188" spans="1:65" x14ac:dyDescent="0.3">
      <c r="A188" s="23" t="s">
        <v>5</v>
      </c>
      <c r="B188" s="22">
        <v>0</v>
      </c>
      <c r="C188" s="22">
        <v>0</v>
      </c>
      <c r="D188" s="22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0</v>
      </c>
      <c r="AQ188" s="22"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v>0</v>
      </c>
      <c r="BC188" s="22">
        <v>0</v>
      </c>
      <c r="BD188" s="22">
        <v>0</v>
      </c>
      <c r="BF188" s="12" t="s">
        <v>59</v>
      </c>
      <c r="BG188" s="13">
        <f>B192+AJ192+B193+AJ193+B208+AJ208+B220+AJ220+B224+AJ224</f>
        <v>14351.919482256835</v>
      </c>
      <c r="BH188" s="13">
        <f>SUM(C192,D192,G192,L192:U192,X192:Y192,AB192:AD192,AF192,AI192,AK192,AN192:AO192,AQ192,AT192:AW192,AZ192,AR192)+SUM(C193,D193,G193,L193:U193,X193:Y193,AB193:AD193,AF193,AI193,AK193,AN193:AO193,AQ193,AT193:AW193,AZ193,AR193)+SUM(C208,D208,G208,L208:U208,X208:Y208,AB208:AD208,AF208,AI208,AK208,AN208:AO208,AQ208,AT208:AW208,AZ208,AR208)+SUM(C220,D220,G220,L220:U220,X220:Y220,AB220:AD220,AF220,AI220,AK220,AN220:AO220,AQ220,AT220:AW220,AZ220,AR220)+SUM(C224,D224,G224,L224:U224,X224:Y224,AB224:AD224,AF224,AI224,AK224,AN224:AO224,AQ224,AT224:AW224,AZ224,AR224)</f>
        <v>3291.5931092282558</v>
      </c>
      <c r="BI188" s="13">
        <f>SUM(F192,H192,V192:W192,AA192,AE192,AH192,AM192,AS192,AX192,BB192,AY192)+SUM(F193,H193,V193:W193,AA193,AE193,AH193,AM193,AS193,AX193,BB193,AY193)+SUM(F208,H208,V208:W208,AA208,AE208,AH208,AM208,AS208,AX208,BB208,AY208)+SUM(F220,H220,V220:W220,AA220,AE220,AH220,AM220,AS220,AX220,BB220,AY220)+SUM(F224,H224,V224:W224,AA224,AE224,AH224,AM224,AS224,AX224,BB224,AY224)</f>
        <v>828633.72058946115</v>
      </c>
      <c r="BJ188" s="13">
        <f>SUM(E192,I192,AG192,BA192)+SUM(E193,I193,AG193,BA193)+SUM(E208,I208,AG208,BA208)+SUM(E220,I220,AG220,BA220)+SUM(E224,I224,AG224,BA224)</f>
        <v>19182.706686765163</v>
      </c>
      <c r="BK188" s="13">
        <f>SUM(J192:K192,Z192,AL192,AP192)+SUM(J193:K193,Z193,AL193,AP193)+SUM(J208:K208,Z208,AL208,AP208)+SUM(J220:K220,Z220,AL220,AP220)+SUM(J224:K224,Z224,AL224,AP224)</f>
        <v>5811.5865220982241</v>
      </c>
      <c r="BL188" s="13">
        <f>BC192+BC193+BC208+BC220+BC224</f>
        <v>85878.372031415507</v>
      </c>
      <c r="BM188" s="13">
        <f>SUM(BG188:BL188)</f>
        <v>957149.89842122514</v>
      </c>
    </row>
    <row r="189" spans="1:65" x14ac:dyDescent="0.3">
      <c r="A189" s="23" t="s">
        <v>6</v>
      </c>
      <c r="B189" s="22">
        <v>1.8377674743119468E-3</v>
      </c>
      <c r="C189" s="22">
        <v>5.0472080929203438E-4</v>
      </c>
      <c r="D189" s="22">
        <v>4.9910746887507054E-4</v>
      </c>
      <c r="E189" s="22">
        <v>1.0135401379156581E-4</v>
      </c>
      <c r="F189" s="22">
        <v>0</v>
      </c>
      <c r="G189" s="22">
        <v>0</v>
      </c>
      <c r="H189" s="22">
        <v>0</v>
      </c>
      <c r="I189" s="22">
        <v>2.0832566333153481E-4</v>
      </c>
      <c r="J189" s="22">
        <v>0.23318694235378856</v>
      </c>
      <c r="K189" s="22">
        <v>4.9144463221710018E-2</v>
      </c>
      <c r="L189" s="22">
        <v>0</v>
      </c>
      <c r="M189" s="22">
        <v>0</v>
      </c>
      <c r="N189" s="22">
        <v>6.0663745600491577E-5</v>
      </c>
      <c r="O189" s="22">
        <v>1.4884132200407006E-4</v>
      </c>
      <c r="P189" s="22">
        <v>0</v>
      </c>
      <c r="Q189" s="22">
        <v>1.2982579605493638E-5</v>
      </c>
      <c r="R189" s="22">
        <v>1.8500821274144918E-3</v>
      </c>
      <c r="S189" s="22">
        <v>1.2255388268323985E-2</v>
      </c>
      <c r="T189" s="22">
        <v>4.8771817889617948</v>
      </c>
      <c r="U189" s="22">
        <v>4.5790370063611835E-5</v>
      </c>
      <c r="V189" s="22">
        <v>0.50919092577186298</v>
      </c>
      <c r="W189" s="22">
        <v>8.2219216094389855E-2</v>
      </c>
      <c r="X189" s="22">
        <v>0</v>
      </c>
      <c r="Y189" s="22">
        <v>7.9827985997410325E-2</v>
      </c>
      <c r="Z189" s="22">
        <v>1.1827427228239989E-2</v>
      </c>
      <c r="AA189" s="22">
        <v>0</v>
      </c>
      <c r="AB189" s="22">
        <v>4.1700823107653974E-2</v>
      </c>
      <c r="AC189" s="22">
        <v>3.4858595956608273E-4</v>
      </c>
      <c r="AD189" s="22">
        <v>0.20422774789540662</v>
      </c>
      <c r="AE189" s="22">
        <v>2.0535850703615223E-3</v>
      </c>
      <c r="AF189" s="22">
        <v>0</v>
      </c>
      <c r="AG189" s="22">
        <v>9.5052275830396424E-3</v>
      </c>
      <c r="AH189" s="22">
        <v>0</v>
      </c>
      <c r="AI189" s="22">
        <v>2.0628511876531938E-5</v>
      </c>
      <c r="AJ189" s="22">
        <v>8.7653897291517776E-5</v>
      </c>
      <c r="AK189" s="22">
        <v>1.2477802927831757E-5</v>
      </c>
      <c r="AL189" s="22">
        <v>2.2844034741053721E-2</v>
      </c>
      <c r="AM189" s="22">
        <v>7.5500493616954725E-2</v>
      </c>
      <c r="AN189" s="22">
        <v>1.5232860744808106E-4</v>
      </c>
      <c r="AO189" s="22">
        <v>0</v>
      </c>
      <c r="AP189" s="22">
        <v>3.2488889193085391E-3</v>
      </c>
      <c r="AQ189" s="22">
        <v>0.25957355114464109</v>
      </c>
      <c r="AR189" s="22">
        <v>0.3987033636608473</v>
      </c>
      <c r="AS189" s="22">
        <v>2.8573467730501553E-2</v>
      </c>
      <c r="AT189" s="22">
        <v>0</v>
      </c>
      <c r="AU189" s="22">
        <v>0</v>
      </c>
      <c r="AV189" s="22">
        <v>3.1083863417416153E-3</v>
      </c>
      <c r="AW189" s="22">
        <v>3.4598089045834591E-4</v>
      </c>
      <c r="AX189" s="22">
        <v>8.6261532714544412E-2</v>
      </c>
      <c r="AY189" s="22">
        <v>8.8733861712653253E-3</v>
      </c>
      <c r="AZ189" s="22">
        <v>3.2834207531466666E-3</v>
      </c>
      <c r="BA189" s="22">
        <v>0.44161213744330796</v>
      </c>
      <c r="BB189" s="22">
        <v>3.6801225165731297E-2</v>
      </c>
      <c r="BC189" s="22">
        <v>1.0195369492080306</v>
      </c>
      <c r="BD189" s="22">
        <v>8.5064796504089131</v>
      </c>
      <c r="BF189" s="12" t="s">
        <v>60</v>
      </c>
      <c r="BG189" s="13">
        <f>B237+AJ237</f>
        <v>1.80356773690256</v>
      </c>
      <c r="BH189" s="13">
        <f>SUM(C237,D237,G237,L237:U237,X237:Y237,AB237:AD237,AF237,AI237,AK237,AN237:AO237,AQ237,AT237:AW237,AZ237,AR237)</f>
        <v>10.757475222311879</v>
      </c>
      <c r="BI189" s="13">
        <f>SUM(F237,H237,V237:W237,AA237,AE237,AH237,AM237,AS237,AX237,BB237,AY237)</f>
        <v>198.57059626526214</v>
      </c>
      <c r="BJ189" s="13">
        <f>SUM(E237,I237,AG237,BA237)</f>
        <v>8.128720191738676</v>
      </c>
      <c r="BK189" s="13">
        <f>SUM(J237:K237,Z237,AL237,AP237)</f>
        <v>211.72615298509166</v>
      </c>
      <c r="BL189" s="13">
        <f>BC237</f>
        <v>0</v>
      </c>
      <c r="BM189" s="13">
        <f>SUM(BG189:BL189)</f>
        <v>430.98651240130687</v>
      </c>
    </row>
    <row r="190" spans="1:65" x14ac:dyDescent="0.3">
      <c r="A190" s="23" t="s">
        <v>7</v>
      </c>
      <c r="B190" s="22">
        <v>0</v>
      </c>
      <c r="C190" s="22">
        <v>0</v>
      </c>
      <c r="D190" s="22">
        <v>0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F190" s="12" t="s">
        <v>61</v>
      </c>
      <c r="BG190" s="13">
        <f>B238+AJ238</f>
        <v>15624.990684033326</v>
      </c>
      <c r="BH190" s="13">
        <f>SUM(C238,D238,G238,L238:U238,X238:Y238,AB238:AD238,AF238,AI238,AK238,AN238:AO238,AQ238,AT238:AW238,AZ238,AR238)</f>
        <v>18755.386306863998</v>
      </c>
      <c r="BI190" s="13">
        <f>SUM(F238,H238,V238:W238,AA238,AE238,AH238,AM238,AS238,AX238,BB238,AY238)</f>
        <v>875639.2337660864</v>
      </c>
      <c r="BJ190" s="13">
        <f>SUM(E238,I238,AG238,BA238)</f>
        <v>29096.895813794137</v>
      </c>
      <c r="BK190" s="13">
        <f>SUM(J238:K238,Z238,AL238,AP238)</f>
        <v>7776.0012734781603</v>
      </c>
      <c r="BL190" s="13">
        <f>BC238</f>
        <v>92787.577297221753</v>
      </c>
      <c r="BM190" s="13">
        <f>SUM(BG190:BL190)</f>
        <v>1039680.0851414778</v>
      </c>
    </row>
    <row r="191" spans="1:65" x14ac:dyDescent="0.3">
      <c r="A191" s="29" t="s">
        <v>8</v>
      </c>
      <c r="B191" s="22">
        <v>5.4271598780366599</v>
      </c>
      <c r="C191" s="22">
        <v>2.8117167576265985</v>
      </c>
      <c r="D191" s="22">
        <v>1.2206375581433386E-2</v>
      </c>
      <c r="E191" s="22">
        <v>2.5339238639637888E-4</v>
      </c>
      <c r="F191" s="22">
        <v>0</v>
      </c>
      <c r="G191" s="22">
        <v>0</v>
      </c>
      <c r="H191" s="22">
        <v>0</v>
      </c>
      <c r="I191" s="22">
        <v>0</v>
      </c>
      <c r="J191" s="22">
        <v>3.5749219702274457</v>
      </c>
      <c r="K191" s="22">
        <v>7.2252303122126822</v>
      </c>
      <c r="L191" s="22">
        <v>0</v>
      </c>
      <c r="M191" s="22">
        <v>0</v>
      </c>
      <c r="N191" s="22">
        <v>1.6788486677152211E-2</v>
      </c>
      <c r="O191" s="22">
        <v>8.5089255024132365E-2</v>
      </c>
      <c r="P191" s="22">
        <v>0</v>
      </c>
      <c r="Q191" s="22">
        <v>2.8264547101781083</v>
      </c>
      <c r="R191" s="22">
        <v>0.9219475060029001</v>
      </c>
      <c r="S191" s="22">
        <v>11.11373912867624</v>
      </c>
      <c r="T191" s="22">
        <v>0.15287137698121439</v>
      </c>
      <c r="U191" s="22">
        <v>7.2313202333828186E-4</v>
      </c>
      <c r="V191" s="22">
        <v>8.8936355837982592</v>
      </c>
      <c r="W191" s="22">
        <v>5.5923343336452795</v>
      </c>
      <c r="X191" s="22">
        <v>5.8694513217157421E-2</v>
      </c>
      <c r="Y191" s="22">
        <v>0.34972074119226887</v>
      </c>
      <c r="Z191" s="22">
        <v>1.8289457575159696</v>
      </c>
      <c r="AA191" s="22">
        <v>0</v>
      </c>
      <c r="AB191" s="22">
        <v>4.0304506573542426E-2</v>
      </c>
      <c r="AC191" s="22">
        <v>0.93571539893968048</v>
      </c>
      <c r="AD191" s="22">
        <v>0</v>
      </c>
      <c r="AE191" s="22">
        <v>6.138967055904212</v>
      </c>
      <c r="AF191" s="22">
        <v>0</v>
      </c>
      <c r="AG191" s="22">
        <v>0.34126103147811104</v>
      </c>
      <c r="AH191" s="22">
        <v>0</v>
      </c>
      <c r="AI191" s="22">
        <v>0.21745736952988501</v>
      </c>
      <c r="AJ191" s="22">
        <v>0.15943736181440341</v>
      </c>
      <c r="AK191" s="22">
        <v>0.20630742047930858</v>
      </c>
      <c r="AL191" s="22">
        <v>2.2241766045765683</v>
      </c>
      <c r="AM191" s="22">
        <v>60.186057273376832</v>
      </c>
      <c r="AN191" s="22">
        <v>4.3789045326035031E-2</v>
      </c>
      <c r="AO191" s="22">
        <v>6.0972015663578799E-3</v>
      </c>
      <c r="AP191" s="22">
        <v>4.4350357365491524</v>
      </c>
      <c r="AQ191" s="22">
        <v>0.12075732133051249</v>
      </c>
      <c r="AR191" s="22">
        <v>0.31925309606500485</v>
      </c>
      <c r="AS191" s="22">
        <v>7.1359630843228183</v>
      </c>
      <c r="AT191" s="22">
        <v>0</v>
      </c>
      <c r="AU191" s="22">
        <v>0</v>
      </c>
      <c r="AV191" s="22">
        <v>3.1122243096520123E-2</v>
      </c>
      <c r="AW191" s="22">
        <v>25.207693998858964</v>
      </c>
      <c r="AX191" s="22">
        <v>6.0317954127175498E-3</v>
      </c>
      <c r="AY191" s="22">
        <v>61.383780917539653</v>
      </c>
      <c r="AZ191" s="22">
        <v>3.6161239742833451</v>
      </c>
      <c r="BA191" s="22">
        <v>660.50446259583089</v>
      </c>
      <c r="BB191" s="22">
        <v>0</v>
      </c>
      <c r="BC191" s="22">
        <v>194.54939571859822</v>
      </c>
      <c r="BD191" s="22">
        <v>1078.7016239624559</v>
      </c>
    </row>
    <row r="192" spans="1:65" x14ac:dyDescent="0.3">
      <c r="A192" s="28" t="s">
        <v>9</v>
      </c>
      <c r="B192" s="22">
        <v>13206.023805531751</v>
      </c>
      <c r="C192" s="22">
        <v>93.959268670486097</v>
      </c>
      <c r="D192" s="22">
        <v>12.579890354067048</v>
      </c>
      <c r="E192" s="22">
        <v>292.97966442662533</v>
      </c>
      <c r="F192" s="22">
        <v>1.7945915932523198E-3</v>
      </c>
      <c r="G192" s="22">
        <v>1.0760746623685038</v>
      </c>
      <c r="H192" s="22">
        <v>80.378755528751483</v>
      </c>
      <c r="I192" s="22">
        <v>39.038834996417997</v>
      </c>
      <c r="J192" s="22">
        <v>0</v>
      </c>
      <c r="K192" s="22">
        <v>113.3797194396347</v>
      </c>
      <c r="L192" s="22">
        <v>18.218569167056135</v>
      </c>
      <c r="M192" s="22">
        <v>2.8007160063071423</v>
      </c>
      <c r="N192" s="22">
        <v>4.554293615610435</v>
      </c>
      <c r="O192" s="22">
        <v>4.1620108286633011</v>
      </c>
      <c r="P192" s="22">
        <v>22.86030859916881</v>
      </c>
      <c r="Q192" s="22">
        <v>10.385139147224569</v>
      </c>
      <c r="R192" s="22">
        <v>87.560876545167332</v>
      </c>
      <c r="S192" s="22">
        <v>162.74836056419545</v>
      </c>
      <c r="T192" s="22">
        <v>5.3159209429570593</v>
      </c>
      <c r="U192" s="22">
        <v>0.28597506864249717</v>
      </c>
      <c r="V192" s="22">
        <v>757563.68695541413</v>
      </c>
      <c r="W192" s="22">
        <v>686.76679129781655</v>
      </c>
      <c r="X192" s="22">
        <v>1.0116560672248665</v>
      </c>
      <c r="Y192" s="22">
        <v>29.810075079062273</v>
      </c>
      <c r="Z192" s="22">
        <v>1697.8343329781455</v>
      </c>
      <c r="AA192" s="22">
        <v>320.80067278243888</v>
      </c>
      <c r="AB192" s="22">
        <v>0.26440228844086322</v>
      </c>
      <c r="AC192" s="22">
        <v>115.16066451833085</v>
      </c>
      <c r="AD192" s="22">
        <v>209.70582995472154</v>
      </c>
      <c r="AE192" s="22">
        <v>464.55969556203758</v>
      </c>
      <c r="AF192" s="22">
        <v>0.26674243824483196</v>
      </c>
      <c r="AG192" s="22">
        <v>11843.830798331253</v>
      </c>
      <c r="AH192" s="22">
        <v>3717.2009385637812</v>
      </c>
      <c r="AI192" s="22">
        <v>38.312348414425642</v>
      </c>
      <c r="AJ192" s="22">
        <v>42.266768852924159</v>
      </c>
      <c r="AK192" s="22">
        <v>41.13334424737436</v>
      </c>
      <c r="AL192" s="22">
        <v>13.089956887000891</v>
      </c>
      <c r="AM192" s="22">
        <v>1232.4735408039392</v>
      </c>
      <c r="AN192" s="22">
        <v>9.1544399964235428</v>
      </c>
      <c r="AO192" s="22">
        <v>8.1379584945336175E-2</v>
      </c>
      <c r="AP192" s="22">
        <v>225.25387898055524</v>
      </c>
      <c r="AQ192" s="22">
        <v>7.1685198567168493</v>
      </c>
      <c r="AR192" s="22">
        <v>355.27053551597669</v>
      </c>
      <c r="AS192" s="22">
        <v>142.55791595512591</v>
      </c>
      <c r="AT192" s="22">
        <v>1.6150161150510035E-2</v>
      </c>
      <c r="AU192" s="22">
        <v>280.81870892985307</v>
      </c>
      <c r="AV192" s="22">
        <v>55.488476007080301</v>
      </c>
      <c r="AW192" s="22">
        <v>200.58084886421946</v>
      </c>
      <c r="AX192" s="22">
        <v>1502.2762354919341</v>
      </c>
      <c r="AY192" s="22">
        <v>648.9117124116982</v>
      </c>
      <c r="AZ192" s="22">
        <v>32.536788146985828</v>
      </c>
      <c r="BA192" s="22">
        <v>2397.8183352765905</v>
      </c>
      <c r="BB192" s="22">
        <v>3904.7261624100829</v>
      </c>
      <c r="BC192" s="22">
        <v>84259.8346626493</v>
      </c>
      <c r="BD192" s="22">
        <v>886198.98024340661</v>
      </c>
    </row>
    <row r="193" spans="1:56" x14ac:dyDescent="0.3">
      <c r="A193" s="23" t="s">
        <v>360</v>
      </c>
      <c r="B193" s="22">
        <v>0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0.93394327884154127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0</v>
      </c>
      <c r="AQ193" s="22"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0.93394327884154127</v>
      </c>
    </row>
    <row r="194" spans="1:56" x14ac:dyDescent="0.3">
      <c r="A194" s="23" t="s">
        <v>10</v>
      </c>
      <c r="B194" s="22">
        <v>1.5776649976740029</v>
      </c>
      <c r="C194" s="22">
        <v>5.7056338509274003</v>
      </c>
      <c r="D194" s="22">
        <v>0</v>
      </c>
      <c r="E194" s="22">
        <v>0</v>
      </c>
      <c r="F194" s="22">
        <v>0</v>
      </c>
      <c r="G194" s="22">
        <v>3.9822891425069073E-3</v>
      </c>
      <c r="H194" s="22">
        <v>0</v>
      </c>
      <c r="I194" s="22">
        <v>0</v>
      </c>
      <c r="J194" s="22">
        <v>3.0372368266023005E-3</v>
      </c>
      <c r="K194" s="22">
        <v>9.5657156160350885E-8</v>
      </c>
      <c r="L194" s="22">
        <v>0</v>
      </c>
      <c r="M194" s="22">
        <v>0</v>
      </c>
      <c r="N194" s="22">
        <v>3.4363427246049232E-4</v>
      </c>
      <c r="O194" s="22">
        <v>2.0692480170947123</v>
      </c>
      <c r="P194" s="22">
        <v>0.29064352311457176</v>
      </c>
      <c r="Q194" s="22">
        <v>0</v>
      </c>
      <c r="R194" s="22">
        <v>20.473227827014103</v>
      </c>
      <c r="S194" s="22">
        <v>14.290158137500198</v>
      </c>
      <c r="T194" s="22">
        <v>2.7655067483963744</v>
      </c>
      <c r="U194" s="22">
        <v>4.5504180981587776</v>
      </c>
      <c r="V194" s="22">
        <v>0.18200034207548857</v>
      </c>
      <c r="W194" s="22">
        <v>2.187727050972195E-5</v>
      </c>
      <c r="X194" s="22">
        <v>0</v>
      </c>
      <c r="Y194" s="22">
        <v>2.5260423594784216</v>
      </c>
      <c r="Z194" s="22">
        <v>3.6845824298355118E-3</v>
      </c>
      <c r="AA194" s="22">
        <v>0</v>
      </c>
      <c r="AB194" s="22">
        <v>1.0464319127134131E-2</v>
      </c>
      <c r="AC194" s="22">
        <v>0</v>
      </c>
      <c r="AD194" s="22">
        <v>9.5252711362661877E-2</v>
      </c>
      <c r="AE194" s="22">
        <v>0</v>
      </c>
      <c r="AF194" s="22">
        <v>0</v>
      </c>
      <c r="AG194" s="22">
        <v>0</v>
      </c>
      <c r="AH194" s="22">
        <v>0</v>
      </c>
      <c r="AI194" s="22">
        <v>0.51371246395535664</v>
      </c>
      <c r="AJ194" s="22">
        <v>2.6082128955922719E-2</v>
      </c>
      <c r="AK194" s="22">
        <v>12.583169776627377</v>
      </c>
      <c r="AL194" s="22">
        <v>0</v>
      </c>
      <c r="AM194" s="22">
        <v>0</v>
      </c>
      <c r="AN194" s="22">
        <v>1.1711818280023371E-2</v>
      </c>
      <c r="AO194" s="22">
        <v>2.2759373741331327E-4</v>
      </c>
      <c r="AP194" s="22">
        <v>0</v>
      </c>
      <c r="AQ194" s="22">
        <v>4.1759567150746926E-2</v>
      </c>
      <c r="AR194" s="22">
        <v>3.5306632367181007E-3</v>
      </c>
      <c r="AS194" s="22">
        <v>0</v>
      </c>
      <c r="AT194" s="22">
        <v>0.5297595001012636</v>
      </c>
      <c r="AU194" s="22">
        <v>3.3845459472083919</v>
      </c>
      <c r="AV194" s="22">
        <v>0.10330643227014083</v>
      </c>
      <c r="AW194" s="22">
        <v>6.5218126577598285E-3</v>
      </c>
      <c r="AX194" s="22">
        <v>3.7849395675325945E-3</v>
      </c>
      <c r="AY194" s="22">
        <v>393.51199018313451</v>
      </c>
      <c r="AZ194" s="22">
        <v>2.8615413217299618E-4</v>
      </c>
      <c r="BA194" s="22">
        <v>8.6862801780325206E-7</v>
      </c>
      <c r="BB194" s="22">
        <v>0</v>
      </c>
      <c r="BC194" s="22">
        <v>7.2724315061433131</v>
      </c>
      <c r="BD194" s="22">
        <v>472.54015200330963</v>
      </c>
    </row>
    <row r="195" spans="1:56" x14ac:dyDescent="0.3">
      <c r="A195" s="23" t="s">
        <v>11</v>
      </c>
      <c r="B195" s="22">
        <v>0</v>
      </c>
      <c r="C195" s="22">
        <v>0</v>
      </c>
      <c r="D195" s="22">
        <v>0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5.0639492934154567E-3</v>
      </c>
      <c r="S195" s="22">
        <v>0</v>
      </c>
      <c r="T195" s="22">
        <v>0.79052105280439022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0</v>
      </c>
      <c r="AQ195" s="22"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2.6986665985491403</v>
      </c>
      <c r="BD195" s="22">
        <v>3.4942516006469457</v>
      </c>
    </row>
    <row r="196" spans="1:56" x14ac:dyDescent="0.3">
      <c r="A196" s="23" t="s">
        <v>12</v>
      </c>
      <c r="B196" s="22">
        <v>1.926988360508658</v>
      </c>
      <c r="C196" s="22">
        <v>16.728312259765151</v>
      </c>
      <c r="D196" s="22">
        <v>0.73687302611370453</v>
      </c>
      <c r="E196" s="22">
        <v>1.851040925281322E-3</v>
      </c>
      <c r="F196" s="22">
        <v>0</v>
      </c>
      <c r="G196" s="22">
        <v>2.336825826186383</v>
      </c>
      <c r="H196" s="22">
        <v>0</v>
      </c>
      <c r="I196" s="22">
        <v>2.3719284956640772E-3</v>
      </c>
      <c r="J196" s="22">
        <v>0.22468138409984892</v>
      </c>
      <c r="K196" s="22">
        <v>5.3568510873892423E-2</v>
      </c>
      <c r="L196" s="22">
        <v>0.64676866363622532</v>
      </c>
      <c r="M196" s="22">
        <v>2.4654824006343419</v>
      </c>
      <c r="N196" s="22">
        <v>0</v>
      </c>
      <c r="O196" s="22">
        <v>7.2019405276549726</v>
      </c>
      <c r="P196" s="22">
        <v>0.13501375808397989</v>
      </c>
      <c r="Q196" s="22">
        <v>0.31591864706394357</v>
      </c>
      <c r="R196" s="22">
        <v>87.781447671921484</v>
      </c>
      <c r="S196" s="22">
        <v>56.509994533131405</v>
      </c>
      <c r="T196" s="22">
        <v>6.3572617244210011E-2</v>
      </c>
      <c r="U196" s="22">
        <v>15.421447322812599</v>
      </c>
      <c r="V196" s="22">
        <v>2.2393529544265705</v>
      </c>
      <c r="W196" s="22">
        <v>8.1131929001830962E-4</v>
      </c>
      <c r="X196" s="22">
        <v>1.1577990399729878</v>
      </c>
      <c r="Y196" s="22">
        <v>4.0539766467634308</v>
      </c>
      <c r="Z196" s="22">
        <v>2.0881052794379747E-2</v>
      </c>
      <c r="AA196" s="22">
        <v>0</v>
      </c>
      <c r="AB196" s="22">
        <v>6.6541434388273357</v>
      </c>
      <c r="AC196" s="22">
        <v>0.70891493737824518</v>
      </c>
      <c r="AD196" s="22">
        <v>145.66506123998559</v>
      </c>
      <c r="AE196" s="22">
        <v>0.454264451137119</v>
      </c>
      <c r="AF196" s="22">
        <v>0.62913328544620595</v>
      </c>
      <c r="AG196" s="22">
        <v>0.80435940254326899</v>
      </c>
      <c r="AH196" s="22">
        <v>2.6322567016800282E-7</v>
      </c>
      <c r="AI196" s="22">
        <v>1.2472826588880268</v>
      </c>
      <c r="AJ196" s="22">
        <v>1.8296930430242444E-3</v>
      </c>
      <c r="AK196" s="22">
        <v>0.84759350529304978</v>
      </c>
      <c r="AL196" s="22">
        <v>0.66147541871993754</v>
      </c>
      <c r="AM196" s="22">
        <v>0.3624343735763112</v>
      </c>
      <c r="AN196" s="22">
        <v>20.906016404779187</v>
      </c>
      <c r="AO196" s="22">
        <v>7.688105034183558E-2</v>
      </c>
      <c r="AP196" s="22">
        <v>1.5874953111770489E-2</v>
      </c>
      <c r="AQ196" s="22">
        <v>3.0109825840569915</v>
      </c>
      <c r="AR196" s="22">
        <v>1.3076345646446883</v>
      </c>
      <c r="AS196" s="22">
        <v>0.68696492956980026</v>
      </c>
      <c r="AT196" s="22">
        <v>16.380350284588776</v>
      </c>
      <c r="AU196" s="22">
        <v>0.54265160784043687</v>
      </c>
      <c r="AV196" s="22">
        <v>4.5327828478928378</v>
      </c>
      <c r="AW196" s="22">
        <v>12.158845090323789</v>
      </c>
      <c r="AX196" s="22">
        <v>1.0430823994508849E-2</v>
      </c>
      <c r="AY196" s="22">
        <v>0.74880859496293251</v>
      </c>
      <c r="AZ196" s="22">
        <v>0.86017736070749595</v>
      </c>
      <c r="BA196" s="22">
        <v>0.32885979201475274</v>
      </c>
      <c r="BB196" s="22">
        <v>4.010972110734954E-2</v>
      </c>
      <c r="BC196" s="22">
        <v>85.861051811846508</v>
      </c>
      <c r="BD196" s="22">
        <v>505.53079458224653</v>
      </c>
    </row>
    <row r="197" spans="1:56" x14ac:dyDescent="0.3">
      <c r="A197" s="23" t="s">
        <v>13</v>
      </c>
      <c r="B197" s="22">
        <v>2.5809351881569214</v>
      </c>
      <c r="C197" s="22">
        <v>5.5036995597218077</v>
      </c>
      <c r="D197" s="22">
        <v>0.11210149802800684</v>
      </c>
      <c r="E197" s="22">
        <v>5.8326603115979652E-3</v>
      </c>
      <c r="F197" s="22">
        <v>0</v>
      </c>
      <c r="G197" s="22">
        <v>0.31425328561387439</v>
      </c>
      <c r="H197" s="22">
        <v>0</v>
      </c>
      <c r="I197" s="22">
        <v>2.2821491524068684E-2</v>
      </c>
      <c r="J197" s="22">
        <v>5.6411220041751742</v>
      </c>
      <c r="K197" s="22">
        <v>1.1654678505120051</v>
      </c>
      <c r="L197" s="22">
        <v>3.4473660541506877E-2</v>
      </c>
      <c r="M197" s="22">
        <v>3.4909485318716338E-3</v>
      </c>
      <c r="N197" s="22">
        <v>2.4824039710147683</v>
      </c>
      <c r="O197" s="22">
        <v>0</v>
      </c>
      <c r="P197" s="22">
        <v>5.7905259026814196E-3</v>
      </c>
      <c r="Q197" s="22">
        <v>5.0463358763561121</v>
      </c>
      <c r="R197" s="22">
        <v>0.29499032711645312</v>
      </c>
      <c r="S197" s="22">
        <v>10.679747826922629</v>
      </c>
      <c r="T197" s="22">
        <v>0.11697785412420196</v>
      </c>
      <c r="U197" s="22">
        <v>1.839821180693721E-3</v>
      </c>
      <c r="V197" s="22">
        <v>13.37174190058499</v>
      </c>
      <c r="W197" s="22">
        <v>0.26418885578859974</v>
      </c>
      <c r="X197" s="22">
        <v>6.9778456941072039E-3</v>
      </c>
      <c r="Y197" s="22">
        <v>0.26211764435133084</v>
      </c>
      <c r="Z197" s="22">
        <v>0.35613066714640035</v>
      </c>
      <c r="AA197" s="22">
        <v>0</v>
      </c>
      <c r="AB197" s="22">
        <v>1.3383097217523274</v>
      </c>
      <c r="AC197" s="22">
        <v>9.7003487407671361E-3</v>
      </c>
      <c r="AD197" s="22">
        <v>0</v>
      </c>
      <c r="AE197" s="22">
        <v>0.42807825343247358</v>
      </c>
      <c r="AF197" s="22">
        <v>1.201637808084071E-3</v>
      </c>
      <c r="AG197" s="22">
        <v>0.377692912461849</v>
      </c>
      <c r="AH197" s="22">
        <v>1.4050195154740291E-6</v>
      </c>
      <c r="AI197" s="22">
        <v>0.25361597819277404</v>
      </c>
      <c r="AJ197" s="22">
        <v>0.15971894688489768</v>
      </c>
      <c r="AK197" s="22">
        <v>13.601753610096038</v>
      </c>
      <c r="AL197" s="22">
        <v>4.2281274074971661E-2</v>
      </c>
      <c r="AM197" s="22">
        <v>1.8221317634145153</v>
      </c>
      <c r="AN197" s="22">
        <v>2.729750975981347</v>
      </c>
      <c r="AO197" s="22">
        <v>7.8089535435075672E-2</v>
      </c>
      <c r="AP197" s="22">
        <v>0.11160083545984695</v>
      </c>
      <c r="AQ197" s="22">
        <v>0.58935079603793494</v>
      </c>
      <c r="AR197" s="22">
        <v>1.6904106248545721E-2</v>
      </c>
      <c r="AS197" s="22">
        <v>1.5052579638944013</v>
      </c>
      <c r="AT197" s="22">
        <v>4.6609664716663023E-2</v>
      </c>
      <c r="AU197" s="22">
        <v>4.2516745847994289E-3</v>
      </c>
      <c r="AV197" s="22">
        <v>1.9936883990987002</v>
      </c>
      <c r="AW197" s="22">
        <v>102.41847713980331</v>
      </c>
      <c r="AX197" s="22">
        <v>0.95161833168599741</v>
      </c>
      <c r="AY197" s="22">
        <v>9.0776740343170195E-2</v>
      </c>
      <c r="AZ197" s="22">
        <v>0.57714837977079803</v>
      </c>
      <c r="BA197" s="22">
        <v>23.571228649127576</v>
      </c>
      <c r="BB197" s="22">
        <v>1.131349511281122</v>
      </c>
      <c r="BC197" s="22">
        <v>88.222690297644903</v>
      </c>
      <c r="BD197" s="22">
        <v>290.3467201162922</v>
      </c>
    </row>
    <row r="198" spans="1:56" x14ac:dyDescent="0.3">
      <c r="A198" s="23" t="s">
        <v>14</v>
      </c>
      <c r="B198" s="22">
        <v>6.9951028381813043E-8</v>
      </c>
      <c r="C198" s="22">
        <v>2.6196881326346721E-7</v>
      </c>
      <c r="D198" s="22">
        <v>3.657296387301315E-9</v>
      </c>
      <c r="E198" s="22">
        <v>1.6366066494259821E-9</v>
      </c>
      <c r="F198" s="22">
        <v>0</v>
      </c>
      <c r="G198" s="22">
        <v>0</v>
      </c>
      <c r="H198" s="22">
        <v>0</v>
      </c>
      <c r="I198" s="22">
        <v>6.1157150999382893E-7</v>
      </c>
      <c r="J198" s="22">
        <v>2.9721614756098677E-5</v>
      </c>
      <c r="K198" s="22">
        <v>1.6290186226383308E-8</v>
      </c>
      <c r="L198" s="22">
        <v>0</v>
      </c>
      <c r="M198" s="22">
        <v>0</v>
      </c>
      <c r="N198" s="22">
        <v>0</v>
      </c>
      <c r="O198" s="22">
        <v>6.3323054774691567E-9</v>
      </c>
      <c r="P198" s="22">
        <v>0</v>
      </c>
      <c r="Q198" s="22">
        <v>16.702401672873446</v>
      </c>
      <c r="R198" s="22">
        <v>1.1354051027973919E-7</v>
      </c>
      <c r="S198" s="22">
        <v>3.7896369949034282E-8</v>
      </c>
      <c r="T198" s="22">
        <v>0</v>
      </c>
      <c r="U198" s="22">
        <v>0</v>
      </c>
      <c r="V198" s="22">
        <v>3.4048167616216457E-6</v>
      </c>
      <c r="W198" s="22">
        <v>0</v>
      </c>
      <c r="X198" s="22">
        <v>0</v>
      </c>
      <c r="Y198" s="22">
        <v>5.3335966506560248E-4</v>
      </c>
      <c r="Z198" s="22">
        <v>7.8062479354247233E-7</v>
      </c>
      <c r="AA198" s="22">
        <v>0</v>
      </c>
      <c r="AB198" s="22">
        <v>2.0889572474272078</v>
      </c>
      <c r="AC198" s="22">
        <v>8.0894910418453567E-4</v>
      </c>
      <c r="AD198" s="22">
        <v>0</v>
      </c>
      <c r="AE198" s="22">
        <v>7.464074951268239E-8</v>
      </c>
      <c r="AF198" s="22">
        <v>0</v>
      </c>
      <c r="AG198" s="22">
        <v>6.7860938843811051E-6</v>
      </c>
      <c r="AH198" s="22">
        <v>0</v>
      </c>
      <c r="AI198" s="22">
        <v>2.838878572621431E-9</v>
      </c>
      <c r="AJ198" s="22">
        <v>1.0356146462066168E-8</v>
      </c>
      <c r="AK198" s="22">
        <v>1.6874443053411063E-2</v>
      </c>
      <c r="AL198" s="22">
        <v>3.7267302276415588E-9</v>
      </c>
      <c r="AM198" s="22">
        <v>0</v>
      </c>
      <c r="AN198" s="22">
        <v>0</v>
      </c>
      <c r="AO198" s="22">
        <v>0</v>
      </c>
      <c r="AP198" s="22">
        <v>9.8112321678500775E-10</v>
      </c>
      <c r="AQ198" s="22">
        <v>0</v>
      </c>
      <c r="AR198" s="22">
        <v>0.81626844562321099</v>
      </c>
      <c r="AS198" s="22">
        <v>9.0117077340566051E-9</v>
      </c>
      <c r="AT198" s="22">
        <v>0</v>
      </c>
      <c r="AU198" s="22">
        <v>0</v>
      </c>
      <c r="AV198" s="22">
        <v>0</v>
      </c>
      <c r="AW198" s="22">
        <v>2.319975432643229E-2</v>
      </c>
      <c r="AX198" s="22">
        <v>1.2578838286267703E-7</v>
      </c>
      <c r="AY198" s="22">
        <v>4.3314170801335774E-9</v>
      </c>
      <c r="AZ198" s="22">
        <v>1.3440160735883305E-3</v>
      </c>
      <c r="BA198" s="22">
        <v>1.3227269297525575E-3</v>
      </c>
      <c r="BB198" s="22">
        <v>0</v>
      </c>
      <c r="BC198" s="22">
        <v>0.39332667827684303</v>
      </c>
      <c r="BD198" s="22">
        <v>20.045079341023097</v>
      </c>
    </row>
    <row r="199" spans="1:56" x14ac:dyDescent="0.3">
      <c r="A199" s="23" t="s">
        <v>15</v>
      </c>
      <c r="B199" s="22">
        <v>0.2116774153651455</v>
      </c>
      <c r="C199" s="22">
        <v>0.5495615198133047</v>
      </c>
      <c r="D199" s="22">
        <v>8.9608568555574458E-3</v>
      </c>
      <c r="E199" s="22">
        <v>5.745711279281627E-3</v>
      </c>
      <c r="F199" s="22">
        <v>0</v>
      </c>
      <c r="G199" s="22">
        <v>4.3433336282165636E-4</v>
      </c>
      <c r="H199" s="22">
        <v>0</v>
      </c>
      <c r="I199" s="22">
        <v>0.16514546938950075</v>
      </c>
      <c r="J199" s="22">
        <v>1.0805971482045191</v>
      </c>
      <c r="K199" s="22">
        <v>4.2245305102742228E-2</v>
      </c>
      <c r="L199" s="22">
        <v>0.40113018690887009</v>
      </c>
      <c r="M199" s="22">
        <v>0</v>
      </c>
      <c r="N199" s="22">
        <v>5.2994954746210814E-4</v>
      </c>
      <c r="O199" s="22">
        <v>7.8642380023766154E-2</v>
      </c>
      <c r="P199" s="22">
        <v>6.5634015185647732</v>
      </c>
      <c r="Q199" s="22">
        <v>0</v>
      </c>
      <c r="R199" s="22">
        <v>0.37820636171318406</v>
      </c>
      <c r="S199" s="22">
        <v>1.2987101059020585</v>
      </c>
      <c r="T199" s="22">
        <v>1.4921662769871349E-2</v>
      </c>
      <c r="U199" s="22">
        <v>1.7663324651771652E-3</v>
      </c>
      <c r="V199" s="22">
        <v>3.7428034434740174</v>
      </c>
      <c r="W199" s="22">
        <v>1.0226716437884021E-3</v>
      </c>
      <c r="X199" s="22">
        <v>6.45382956181338E-3</v>
      </c>
      <c r="Y199" s="22">
        <v>4.0553331945619137E-2</v>
      </c>
      <c r="Z199" s="22">
        <v>0.14256128159912082</v>
      </c>
      <c r="AA199" s="22">
        <v>0</v>
      </c>
      <c r="AB199" s="22">
        <v>4.2194741436223628</v>
      </c>
      <c r="AC199" s="22">
        <v>3.4621544139255889</v>
      </c>
      <c r="AD199" s="22">
        <v>0</v>
      </c>
      <c r="AE199" s="22">
        <v>1.2548723613658507E-2</v>
      </c>
      <c r="AF199" s="22">
        <v>0</v>
      </c>
      <c r="AG199" s="22">
        <v>0.23608004031676491</v>
      </c>
      <c r="AH199" s="22">
        <v>1.9440209342019451E-5</v>
      </c>
      <c r="AI199" s="22">
        <v>9.3178688279948602E-3</v>
      </c>
      <c r="AJ199" s="22">
        <v>1.4442666170211044E-4</v>
      </c>
      <c r="AK199" s="22">
        <v>1.5873776255433918</v>
      </c>
      <c r="AL199" s="22">
        <v>0.26298207630976134</v>
      </c>
      <c r="AM199" s="22">
        <v>0.21287162445545768</v>
      </c>
      <c r="AN199" s="22">
        <v>0.13690668884920332</v>
      </c>
      <c r="AO199" s="22">
        <v>1.3504209714550214E-2</v>
      </c>
      <c r="AP199" s="22">
        <v>1.4650381369399152E-2</v>
      </c>
      <c r="AQ199" s="22">
        <v>0.71981457127251147</v>
      </c>
      <c r="AR199" s="22">
        <v>6.0599453448366187</v>
      </c>
      <c r="AS199" s="22">
        <v>0.13306595328057821</v>
      </c>
      <c r="AT199" s="22">
        <v>2.3185803506277033E-3</v>
      </c>
      <c r="AU199" s="22">
        <v>2.5302481358205771E-7</v>
      </c>
      <c r="AV199" s="22">
        <v>0.12052916711943967</v>
      </c>
      <c r="AW199" s="22">
        <v>2.0335707322035308</v>
      </c>
      <c r="AX199" s="22">
        <v>0.21518380680458976</v>
      </c>
      <c r="AY199" s="22">
        <v>7.3861548449033185E-2</v>
      </c>
      <c r="AZ199" s="22">
        <v>0.35320269060559178</v>
      </c>
      <c r="BA199" s="22">
        <v>3.3071913797504542</v>
      </c>
      <c r="BB199" s="22">
        <v>3.1179562313670698E-2</v>
      </c>
      <c r="BC199" s="22">
        <v>96.310951296865369</v>
      </c>
      <c r="BD199" s="22">
        <v>134.26391736578842</v>
      </c>
    </row>
    <row r="200" spans="1:56" x14ac:dyDescent="0.3">
      <c r="A200" s="23" t="s">
        <v>16</v>
      </c>
      <c r="B200" s="22">
        <v>47.47149762253656</v>
      </c>
      <c r="C200" s="22">
        <v>4.6477497498836238</v>
      </c>
      <c r="D200" s="22">
        <v>5.072703383582974</v>
      </c>
      <c r="E200" s="22">
        <v>0.39327763605389865</v>
      </c>
      <c r="F200" s="22">
        <v>1.022135738920702E-4</v>
      </c>
      <c r="G200" s="22">
        <v>0.78999191545194758</v>
      </c>
      <c r="H200" s="22">
        <v>0</v>
      </c>
      <c r="I200" s="22">
        <v>2.4977333734515663</v>
      </c>
      <c r="J200" s="22">
        <v>98.101776862926201</v>
      </c>
      <c r="K200" s="22">
        <v>2.4167689388483491</v>
      </c>
      <c r="L200" s="22">
        <v>76.730268474285452</v>
      </c>
      <c r="M200" s="22">
        <v>0.53893814637434057</v>
      </c>
      <c r="N200" s="22">
        <v>0.82957892033698488</v>
      </c>
      <c r="O200" s="22">
        <v>1.3854617419116493</v>
      </c>
      <c r="P200" s="22">
        <v>0.48662226705589412</v>
      </c>
      <c r="Q200" s="22">
        <v>16.02169270889663</v>
      </c>
      <c r="R200" s="22">
        <v>0</v>
      </c>
      <c r="S200" s="22">
        <v>42.042434426866116</v>
      </c>
      <c r="T200" s="22">
        <v>10.515322947707899</v>
      </c>
      <c r="U200" s="22">
        <v>1.0754795305722529</v>
      </c>
      <c r="V200" s="22">
        <v>1850.1511430552764</v>
      </c>
      <c r="W200" s="22">
        <v>13.719074861995095</v>
      </c>
      <c r="X200" s="22">
        <v>1.0647326762870502</v>
      </c>
      <c r="Y200" s="22">
        <v>16.755962503176018</v>
      </c>
      <c r="Z200" s="22">
        <v>7.3846347670852923</v>
      </c>
      <c r="AA200" s="22">
        <v>0</v>
      </c>
      <c r="AB200" s="22">
        <v>1.3832497197042843</v>
      </c>
      <c r="AC200" s="22">
        <v>329.00159209245658</v>
      </c>
      <c r="AD200" s="22">
        <v>30.318466019742875</v>
      </c>
      <c r="AE200" s="22">
        <v>0.13633131979886262</v>
      </c>
      <c r="AF200" s="22">
        <v>1.0619474128942978</v>
      </c>
      <c r="AG200" s="22">
        <v>11.708071507430189</v>
      </c>
      <c r="AH200" s="22">
        <v>2.931107794176318E-4</v>
      </c>
      <c r="AI200" s="22">
        <v>4.403911934109737</v>
      </c>
      <c r="AJ200" s="22">
        <v>1.5424312753012077E-2</v>
      </c>
      <c r="AK200" s="22">
        <v>0.22956945736149295</v>
      </c>
      <c r="AL200" s="22">
        <v>3.4972235003254748</v>
      </c>
      <c r="AM200" s="22">
        <v>3.7715853213132164</v>
      </c>
      <c r="AN200" s="22">
        <v>15.847826691308144</v>
      </c>
      <c r="AO200" s="22">
        <v>0.45384541892049557</v>
      </c>
      <c r="AP200" s="22">
        <v>4.083102862650736</v>
      </c>
      <c r="AQ200" s="22">
        <v>23.910827897021772</v>
      </c>
      <c r="AR200" s="22">
        <v>28.604762821981826</v>
      </c>
      <c r="AS200" s="22">
        <v>320.79388167412998</v>
      </c>
      <c r="AT200" s="22">
        <v>0.21950673359161901</v>
      </c>
      <c r="AU200" s="22">
        <v>0.2105177826923951</v>
      </c>
      <c r="AV200" s="22">
        <v>23.960192508844436</v>
      </c>
      <c r="AW200" s="22">
        <v>431.37813760110902</v>
      </c>
      <c r="AX200" s="22">
        <v>0.62085472402153208</v>
      </c>
      <c r="AY200" s="22">
        <v>93.819890053193049</v>
      </c>
      <c r="AZ200" s="22">
        <v>15.546651967391442</v>
      </c>
      <c r="BA200" s="22">
        <v>66.28849755874991</v>
      </c>
      <c r="BB200" s="22">
        <v>8.8091424814741206</v>
      </c>
      <c r="BC200" s="22">
        <v>659.47123032640286</v>
      </c>
      <c r="BD200" s="22">
        <v>4279.639483536288</v>
      </c>
    </row>
    <row r="201" spans="1:56" x14ac:dyDescent="0.3">
      <c r="A201" s="23" t="s">
        <v>17</v>
      </c>
      <c r="B201" s="22">
        <v>82.21555183575795</v>
      </c>
      <c r="C201" s="22">
        <v>264.77578859849604</v>
      </c>
      <c r="D201" s="22">
        <v>16.89096646165337</v>
      </c>
      <c r="E201" s="22">
        <v>1.2004863053549022</v>
      </c>
      <c r="F201" s="22">
        <v>0</v>
      </c>
      <c r="G201" s="22">
        <v>54.114768507015881</v>
      </c>
      <c r="H201" s="22">
        <v>1.8910352239426029E-2</v>
      </c>
      <c r="I201" s="22">
        <v>1.672639578404528</v>
      </c>
      <c r="J201" s="22">
        <v>230.65648449002913</v>
      </c>
      <c r="K201" s="22">
        <v>25.873572924330364</v>
      </c>
      <c r="L201" s="22">
        <v>18.586935840244411</v>
      </c>
      <c r="M201" s="22">
        <v>19.777119136952429</v>
      </c>
      <c r="N201" s="22">
        <v>45.211366253856163</v>
      </c>
      <c r="O201" s="22">
        <v>114.26643905042307</v>
      </c>
      <c r="P201" s="22">
        <v>64.569715143720217</v>
      </c>
      <c r="Q201" s="22">
        <v>51.214604420590312</v>
      </c>
      <c r="R201" s="22">
        <v>207.84630146247639</v>
      </c>
      <c r="S201" s="22">
        <v>0</v>
      </c>
      <c r="T201" s="22">
        <v>55.674730624491396</v>
      </c>
      <c r="U201" s="22">
        <v>113.59220060618694</v>
      </c>
      <c r="V201" s="22">
        <v>1660.7296423824851</v>
      </c>
      <c r="W201" s="22">
        <v>27.811992587825063</v>
      </c>
      <c r="X201" s="22">
        <v>22.118382048844591</v>
      </c>
      <c r="Y201" s="22">
        <v>48.699709341676069</v>
      </c>
      <c r="Z201" s="22">
        <v>30.13595610196197</v>
      </c>
      <c r="AA201" s="22">
        <v>0.48391884478328806</v>
      </c>
      <c r="AB201" s="22">
        <v>64.529307803134785</v>
      </c>
      <c r="AC201" s="22">
        <v>102.81380336939094</v>
      </c>
      <c r="AD201" s="22">
        <v>299.96040873180988</v>
      </c>
      <c r="AE201" s="22">
        <v>34.205743833706201</v>
      </c>
      <c r="AF201" s="22">
        <v>9.4504196786865329</v>
      </c>
      <c r="AG201" s="22">
        <v>66.413450435260941</v>
      </c>
      <c r="AH201" s="22">
        <v>1.1533820779919697</v>
      </c>
      <c r="AI201" s="22">
        <v>32.394709513774011</v>
      </c>
      <c r="AJ201" s="22">
        <v>1.4541651077393105</v>
      </c>
      <c r="AK201" s="22">
        <v>96.400641908768037</v>
      </c>
      <c r="AL201" s="22">
        <v>4.1246902303654762</v>
      </c>
      <c r="AM201" s="22">
        <v>85.242722291000888</v>
      </c>
      <c r="AN201" s="22">
        <v>556.28425250840144</v>
      </c>
      <c r="AO201" s="22">
        <v>7.0596295087992305</v>
      </c>
      <c r="AP201" s="22">
        <v>6.2396760419035466</v>
      </c>
      <c r="AQ201" s="22">
        <v>397.32551218346583</v>
      </c>
      <c r="AR201" s="22">
        <v>54.257719124464167</v>
      </c>
      <c r="AS201" s="22">
        <v>39.513633584212911</v>
      </c>
      <c r="AT201" s="22">
        <v>21.343897545552778</v>
      </c>
      <c r="AU201" s="22">
        <v>21.651242152416895</v>
      </c>
      <c r="AV201" s="22">
        <v>129.36942437635474</v>
      </c>
      <c r="AW201" s="22">
        <v>875.26818477110578</v>
      </c>
      <c r="AX201" s="22">
        <v>418.24935347931358</v>
      </c>
      <c r="AY201" s="22">
        <v>774.76979769729962</v>
      </c>
      <c r="AZ201" s="22">
        <v>52.701270152683563</v>
      </c>
      <c r="BA201" s="22">
        <v>219.58919092249155</v>
      </c>
      <c r="BB201" s="22">
        <v>59.358911434963836</v>
      </c>
      <c r="BC201" s="22">
        <v>2252.0168500116115</v>
      </c>
      <c r="BD201" s="22">
        <v>9841.2801733764682</v>
      </c>
    </row>
    <row r="202" spans="1:56" x14ac:dyDescent="0.3">
      <c r="A202" s="23" t="s">
        <v>18</v>
      </c>
      <c r="B202" s="22">
        <v>4.7636650328014677E-7</v>
      </c>
      <c r="C202" s="22">
        <v>1.3946658489431163E-6</v>
      </c>
      <c r="D202" s="22">
        <v>2.4906188397521948E-8</v>
      </c>
      <c r="E202" s="22">
        <v>1.1145291282590939E-8</v>
      </c>
      <c r="F202" s="22">
        <v>0</v>
      </c>
      <c r="G202" s="22">
        <v>7.4409836098804556</v>
      </c>
      <c r="H202" s="22">
        <v>0</v>
      </c>
      <c r="I202" s="22">
        <v>4.1648019830579756E-6</v>
      </c>
      <c r="J202" s="22">
        <v>1.7697150854926759E-3</v>
      </c>
      <c r="K202" s="22">
        <v>1.1093616820167035E-7</v>
      </c>
      <c r="L202" s="22">
        <v>0</v>
      </c>
      <c r="M202" s="22">
        <v>3.1106877763308547</v>
      </c>
      <c r="N202" s="22">
        <v>0</v>
      </c>
      <c r="O202" s="22">
        <v>4.312300030156496E-8</v>
      </c>
      <c r="P202" s="22">
        <v>0</v>
      </c>
      <c r="Q202" s="22">
        <v>0</v>
      </c>
      <c r="R202" s="22">
        <v>7.3514274701060095E-3</v>
      </c>
      <c r="S202" s="22">
        <v>7.0065482446542759E-2</v>
      </c>
      <c r="T202" s="22">
        <v>0</v>
      </c>
      <c r="U202" s="22">
        <v>0</v>
      </c>
      <c r="V202" s="22">
        <v>2.3186802146643401E-5</v>
      </c>
      <c r="W202" s="22">
        <v>0</v>
      </c>
      <c r="X202" s="22">
        <v>0</v>
      </c>
      <c r="Y202" s="22">
        <v>2.8394938391354094E-3</v>
      </c>
      <c r="Z202" s="22">
        <v>2.2506517792901522E-3</v>
      </c>
      <c r="AA202" s="22">
        <v>0</v>
      </c>
      <c r="AB202" s="22">
        <v>0</v>
      </c>
      <c r="AC202" s="22">
        <v>3.0646453898122092E-7</v>
      </c>
      <c r="AD202" s="22">
        <v>0</v>
      </c>
      <c r="AE202" s="22">
        <v>5.0830350418136698E-7</v>
      </c>
      <c r="AF202" s="22">
        <v>0.50561124318467976</v>
      </c>
      <c r="AG202" s="22">
        <v>4.6213299352635317E-5</v>
      </c>
      <c r="AH202" s="22">
        <v>0</v>
      </c>
      <c r="AI202" s="22">
        <v>2.0584312773894517E-5</v>
      </c>
      <c r="AJ202" s="22">
        <v>7.0525357406670592E-8</v>
      </c>
      <c r="AK202" s="22">
        <v>2.6989530535679793E-7</v>
      </c>
      <c r="AL202" s="22">
        <v>2.5379032850239019E-8</v>
      </c>
      <c r="AM202" s="22">
        <v>0</v>
      </c>
      <c r="AN202" s="22">
        <v>0</v>
      </c>
      <c r="AO202" s="22">
        <v>0</v>
      </c>
      <c r="AP202" s="22">
        <v>6.681449106305901E-9</v>
      </c>
      <c r="AQ202" s="22">
        <v>0</v>
      </c>
      <c r="AR202" s="22">
        <v>0</v>
      </c>
      <c r="AS202" s="22">
        <v>6.1369729668925473E-8</v>
      </c>
      <c r="AT202" s="22">
        <v>0</v>
      </c>
      <c r="AU202" s="22">
        <v>6.1215084385413135E-2</v>
      </c>
      <c r="AV202" s="22">
        <v>2.4458433916267345E-2</v>
      </c>
      <c r="AW202" s="22">
        <v>0</v>
      </c>
      <c r="AX202" s="22">
        <v>8.5661888729483067E-7</v>
      </c>
      <c r="AY202" s="22">
        <v>2.949695031570966E-8</v>
      </c>
      <c r="AZ202" s="22">
        <v>3.476543659386446E-3</v>
      </c>
      <c r="BA202" s="22">
        <v>9.0077703916149159E-3</v>
      </c>
      <c r="BB202" s="22">
        <v>0</v>
      </c>
      <c r="BC202" s="22">
        <v>4.9214349195736578</v>
      </c>
      <c r="BD202" s="22">
        <v>16.161250497036903</v>
      </c>
    </row>
    <row r="203" spans="1:56" x14ac:dyDescent="0.3">
      <c r="A203" s="23" t="s">
        <v>19</v>
      </c>
      <c r="B203" s="22">
        <v>10.658322605260668</v>
      </c>
      <c r="C203" s="22">
        <v>0.94865173952262727</v>
      </c>
      <c r="D203" s="22">
        <v>5.9832882128847843E-3</v>
      </c>
      <c r="E203" s="22">
        <v>1.8530167404261658E-4</v>
      </c>
      <c r="F203" s="22">
        <v>0</v>
      </c>
      <c r="G203" s="22">
        <v>0.86640014251900632</v>
      </c>
      <c r="H203" s="22">
        <v>0</v>
      </c>
      <c r="I203" s="22">
        <v>1.0873117257027783E-3</v>
      </c>
      <c r="J203" s="22">
        <v>0.97073908941955878</v>
      </c>
      <c r="K203" s="22">
        <v>8.9519090260161208E-2</v>
      </c>
      <c r="L203" s="22">
        <v>1.316505212573062E-2</v>
      </c>
      <c r="M203" s="22">
        <v>2.2966766657050224E-4</v>
      </c>
      <c r="N203" s="22">
        <v>2.4123335255803603E-2</v>
      </c>
      <c r="O203" s="22">
        <v>2.7317149773940601E-4</v>
      </c>
      <c r="P203" s="22">
        <v>0.41903388300338035</v>
      </c>
      <c r="Q203" s="22">
        <v>2.4390503690338037E-5</v>
      </c>
      <c r="R203" s="22">
        <v>0.21776782114763424</v>
      </c>
      <c r="S203" s="22">
        <v>8.8078178388076491</v>
      </c>
      <c r="T203" s="22">
        <v>1.1226169973782398E-2</v>
      </c>
      <c r="U203" s="22">
        <v>0</v>
      </c>
      <c r="V203" s="22">
        <v>7.641547345483235</v>
      </c>
      <c r="W203" s="22">
        <v>1.3456587305316389E-3</v>
      </c>
      <c r="X203" s="22">
        <v>9.4363329715193792E-3</v>
      </c>
      <c r="Y203" s="22">
        <v>2.7119986228214463E-2</v>
      </c>
      <c r="Z203" s="22">
        <v>2.9484556093760186E-2</v>
      </c>
      <c r="AA203" s="22">
        <v>0</v>
      </c>
      <c r="AB203" s="22">
        <v>3.3327772420405556E-2</v>
      </c>
      <c r="AC203" s="22">
        <v>6.4968553216876337E-4</v>
      </c>
      <c r="AD203" s="22">
        <v>0</v>
      </c>
      <c r="AE203" s="22">
        <v>0.50675844031608819</v>
      </c>
      <c r="AF203" s="22">
        <v>3.7946457097391715E-5</v>
      </c>
      <c r="AG203" s="22">
        <v>2.3799231989712628</v>
      </c>
      <c r="AH203" s="22">
        <v>6.0305571493598156E-8</v>
      </c>
      <c r="AI203" s="22">
        <v>0.12511002264986579</v>
      </c>
      <c r="AJ203" s="22">
        <v>1.6319186403919461E-4</v>
      </c>
      <c r="AK203" s="22">
        <v>3.7380321383255896E-5</v>
      </c>
      <c r="AL203" s="22">
        <v>3.4950142836402674E-3</v>
      </c>
      <c r="AM203" s="22">
        <v>0.13752074905304076</v>
      </c>
      <c r="AN203" s="22">
        <v>2.0630266947627391</v>
      </c>
      <c r="AO203" s="22">
        <v>1.6241637944303968E-4</v>
      </c>
      <c r="AP203" s="22">
        <v>1.3629144874464042E-2</v>
      </c>
      <c r="AQ203" s="22">
        <v>9.1121734297854804</v>
      </c>
      <c r="AR203" s="22">
        <v>0.22778346250155845</v>
      </c>
      <c r="AS203" s="22">
        <v>8.0032352862414571E-2</v>
      </c>
      <c r="AT203" s="22">
        <v>21.897515836815966</v>
      </c>
      <c r="AU203" s="22">
        <v>2.7964503031718647E-2</v>
      </c>
      <c r="AV203" s="22">
        <v>0.54511335697291019</v>
      </c>
      <c r="AW203" s="22">
        <v>1.4178308845997352</v>
      </c>
      <c r="AX203" s="22">
        <v>0.25295489563749385</v>
      </c>
      <c r="AY203" s="22">
        <v>3.6469696932474402</v>
      </c>
      <c r="AZ203" s="22">
        <v>2.4391667122442944</v>
      </c>
      <c r="BA203" s="22">
        <v>1.2376176585809251</v>
      </c>
      <c r="BB203" s="22">
        <v>0.33688689726376581</v>
      </c>
      <c r="BC203" s="22">
        <v>15.207638514536466</v>
      </c>
      <c r="BD203" s="22">
        <v>92.436973694355302</v>
      </c>
    </row>
    <row r="204" spans="1:56" x14ac:dyDescent="0.3">
      <c r="A204" s="23" t="s">
        <v>20</v>
      </c>
      <c r="B204" s="22">
        <v>0.87507582387393712</v>
      </c>
      <c r="C204" s="22">
        <v>2.576601718790796E-3</v>
      </c>
      <c r="D204" s="22">
        <v>4.8591970712160792</v>
      </c>
      <c r="E204" s="22">
        <v>2.8189429488256E-2</v>
      </c>
      <c r="F204" s="22">
        <v>0</v>
      </c>
      <c r="G204" s="22">
        <v>9.5385841852493175E-4</v>
      </c>
      <c r="H204" s="22">
        <v>0</v>
      </c>
      <c r="I204" s="22">
        <v>0.26960557973960553</v>
      </c>
      <c r="J204" s="22">
        <v>3.6451815173512139</v>
      </c>
      <c r="K204" s="22">
        <v>0.15680318076373567</v>
      </c>
      <c r="L204" s="22">
        <v>48.7718241188551</v>
      </c>
      <c r="M204" s="22">
        <v>0</v>
      </c>
      <c r="N204" s="22">
        <v>0.14081650220403868</v>
      </c>
      <c r="O204" s="22">
        <v>73.344029159185368</v>
      </c>
      <c r="P204" s="22">
        <v>3.2750878691579817</v>
      </c>
      <c r="Q204" s="22">
        <v>0.75749286298445062</v>
      </c>
      <c r="R204" s="22">
        <v>0.5842320506020553</v>
      </c>
      <c r="S204" s="22">
        <v>13.99814602027941</v>
      </c>
      <c r="T204" s="22">
        <v>7.1250523931872616</v>
      </c>
      <c r="U204" s="22">
        <v>1.5186022040044271E-4</v>
      </c>
      <c r="V204" s="22">
        <v>0</v>
      </c>
      <c r="W204" s="22">
        <v>2.7949473641355224E-3</v>
      </c>
      <c r="X204" s="22">
        <v>0.54971921954780767</v>
      </c>
      <c r="Y204" s="22">
        <v>2.0632543943046575</v>
      </c>
      <c r="Z204" s="22">
        <v>3.0948521217190903</v>
      </c>
      <c r="AA204" s="22">
        <v>0</v>
      </c>
      <c r="AB204" s="22">
        <v>5.6427549602818667E-4</v>
      </c>
      <c r="AC204" s="22">
        <v>7.2056302051082222</v>
      </c>
      <c r="AD204" s="22">
        <v>0</v>
      </c>
      <c r="AE204" s="22">
        <v>7.5962069438570645E-2</v>
      </c>
      <c r="AF204" s="22">
        <v>0</v>
      </c>
      <c r="AG204" s="22">
        <v>0.84394903921593745</v>
      </c>
      <c r="AH204" s="22">
        <v>50.758882862554955</v>
      </c>
      <c r="AI204" s="22">
        <v>1.7860883319633453E-2</v>
      </c>
      <c r="AJ204" s="22">
        <v>1.5467102063489219E-3</v>
      </c>
      <c r="AK204" s="22">
        <v>5.337538610845868E-3</v>
      </c>
      <c r="AL204" s="22">
        <v>0.13879890980073536</v>
      </c>
      <c r="AM204" s="22">
        <v>0.65678193443261901</v>
      </c>
      <c r="AN204" s="22">
        <v>0.80517338833182872</v>
      </c>
      <c r="AO204" s="22">
        <v>0.36392886486718784</v>
      </c>
      <c r="AP204" s="22">
        <v>8.1638555127787074E-2</v>
      </c>
      <c r="AQ204" s="22">
        <v>4.7168173572503585E-5</v>
      </c>
      <c r="AR204" s="22">
        <v>3.6698646963545401E-3</v>
      </c>
      <c r="AS204" s="22">
        <v>9.2425640514961702E-2</v>
      </c>
      <c r="AT204" s="22">
        <v>2.8616952524411304E-2</v>
      </c>
      <c r="AU204" s="22">
        <v>2.4966430134186162</v>
      </c>
      <c r="AV204" s="22">
        <v>6.4026797089185594</v>
      </c>
      <c r="AW204" s="22">
        <v>0.83537888147008432</v>
      </c>
      <c r="AX204" s="22">
        <v>3.7997197970206287E-2</v>
      </c>
      <c r="AY204" s="22">
        <v>208.23781161837704</v>
      </c>
      <c r="AZ204" s="22">
        <v>0.64019485423560485</v>
      </c>
      <c r="BA204" s="22">
        <v>156.54236040977401</v>
      </c>
      <c r="BB204" s="22">
        <v>10.266474255308433</v>
      </c>
      <c r="BC204" s="22">
        <v>434.3638134092248</v>
      </c>
      <c r="BD204" s="22">
        <v>1044.4492047932995</v>
      </c>
    </row>
    <row r="205" spans="1:56" x14ac:dyDescent="0.3">
      <c r="A205" s="23" t="s">
        <v>21</v>
      </c>
      <c r="B205" s="22">
        <v>4.664704525868669</v>
      </c>
      <c r="C205" s="22">
        <v>2.0534231140633204E-3</v>
      </c>
      <c r="D205" s="22">
        <v>2.8834634608336128E-4</v>
      </c>
      <c r="E205" s="22">
        <v>1.1980220402873108E-3</v>
      </c>
      <c r="F205" s="22">
        <v>0</v>
      </c>
      <c r="G205" s="22">
        <v>5.8517912147835385E-3</v>
      </c>
      <c r="H205" s="22">
        <v>0</v>
      </c>
      <c r="I205" s="22">
        <v>3.616329271695955</v>
      </c>
      <c r="J205" s="22">
        <v>0.87766187929775674</v>
      </c>
      <c r="K205" s="22">
        <v>3.1717169019514019E-2</v>
      </c>
      <c r="L205" s="22">
        <v>0</v>
      </c>
      <c r="M205" s="22">
        <v>0</v>
      </c>
      <c r="N205" s="22">
        <v>9.0966442995152363E-4</v>
      </c>
      <c r="O205" s="22">
        <v>1.5497587366758187E-4</v>
      </c>
      <c r="P205" s="22">
        <v>7.9739637042329555E-3</v>
      </c>
      <c r="Q205" s="22">
        <v>0.77708763360225275</v>
      </c>
      <c r="R205" s="22">
        <v>9.9171965293410307E-3</v>
      </c>
      <c r="S205" s="22">
        <v>3.4203941458708469</v>
      </c>
      <c r="T205" s="22">
        <v>7.6700346381404185E-6</v>
      </c>
      <c r="U205" s="22">
        <v>1.6706775777991704E-4</v>
      </c>
      <c r="V205" s="22">
        <v>16.947231983726201</v>
      </c>
      <c r="W205" s="22">
        <v>0</v>
      </c>
      <c r="X205" s="22">
        <v>2.1354516856848867E-4</v>
      </c>
      <c r="Y205" s="22">
        <v>4.172695122889361E-4</v>
      </c>
      <c r="Z205" s="22">
        <v>0.40060183749942974</v>
      </c>
      <c r="AA205" s="22">
        <v>0</v>
      </c>
      <c r="AB205" s="22">
        <v>7.1268597816581047E-3</v>
      </c>
      <c r="AC205" s="22">
        <v>1.1862352325788111E-3</v>
      </c>
      <c r="AD205" s="22">
        <v>0</v>
      </c>
      <c r="AE205" s="22">
        <v>5.307036908274409E-3</v>
      </c>
      <c r="AF205" s="22">
        <v>0</v>
      </c>
      <c r="AG205" s="22">
        <v>2.0549501597095485</v>
      </c>
      <c r="AH205" s="22">
        <v>4.2830565326243734E-4</v>
      </c>
      <c r="AI205" s="22">
        <v>4.2308257141813008E-2</v>
      </c>
      <c r="AJ205" s="22">
        <v>0.47626221763213511</v>
      </c>
      <c r="AK205" s="22">
        <v>1.2624334014307998E-2</v>
      </c>
      <c r="AL205" s="22">
        <v>1.2013511160154032E-2</v>
      </c>
      <c r="AM205" s="22">
        <v>5.5586975637440604E-2</v>
      </c>
      <c r="AN205" s="22">
        <v>1.27713225897975E-3</v>
      </c>
      <c r="AO205" s="22">
        <v>9.6491352128373842E-2</v>
      </c>
      <c r="AP205" s="22">
        <v>2.0369826024538223E-2</v>
      </c>
      <c r="AQ205" s="22">
        <v>1.3970750574556544E-5</v>
      </c>
      <c r="AR205" s="22">
        <v>5.1842487427483534E-2</v>
      </c>
      <c r="AS205" s="22">
        <v>0.15912478366686614</v>
      </c>
      <c r="AT205" s="22">
        <v>6.9746526518259577E-6</v>
      </c>
      <c r="AU205" s="22">
        <v>5.5746291702027514E-6</v>
      </c>
      <c r="AV205" s="22">
        <v>2.5759930359281688E-3</v>
      </c>
      <c r="AW205" s="22">
        <v>1.9285505316493317</v>
      </c>
      <c r="AX205" s="22">
        <v>1.1393625481166928E-2</v>
      </c>
      <c r="AY205" s="22">
        <v>18.973654554324476</v>
      </c>
      <c r="AZ205" s="22">
        <v>8.5871485192546958E-3</v>
      </c>
      <c r="BA205" s="22">
        <v>25.127720687455955</v>
      </c>
      <c r="BB205" s="22">
        <v>7.7066129544664479</v>
      </c>
      <c r="BC205" s="22">
        <v>30.727533814239354</v>
      </c>
      <c r="BD205" s="22">
        <v>118.24843668588804</v>
      </c>
    </row>
    <row r="206" spans="1:56" x14ac:dyDescent="0.3">
      <c r="A206" s="23" t="s">
        <v>22</v>
      </c>
      <c r="B206" s="22">
        <v>1.5131579533021258</v>
      </c>
      <c r="C206" s="22">
        <v>3.5851364289554037E-2</v>
      </c>
      <c r="D206" s="22">
        <v>7.2250015816312596E-3</v>
      </c>
      <c r="E206" s="22">
        <v>9.7955270270514544E-4</v>
      </c>
      <c r="F206" s="22">
        <v>0</v>
      </c>
      <c r="G206" s="22">
        <v>21.729348126111901</v>
      </c>
      <c r="H206" s="22">
        <v>0</v>
      </c>
      <c r="I206" s="22">
        <v>3.7614095768824546E-2</v>
      </c>
      <c r="J206" s="22">
        <v>3.466769127741729</v>
      </c>
      <c r="K206" s="22">
        <v>0.117987751555314</v>
      </c>
      <c r="L206" s="22">
        <v>0</v>
      </c>
      <c r="M206" s="22">
        <v>0</v>
      </c>
      <c r="N206" s="22">
        <v>4.4336438187227378E-2</v>
      </c>
      <c r="O206" s="22">
        <v>1.2401151510971759E-2</v>
      </c>
      <c r="P206" s="22">
        <v>2.8500077989367208E-2</v>
      </c>
      <c r="Q206" s="22">
        <v>0.13127592227167531</v>
      </c>
      <c r="R206" s="22">
        <v>3.4016186898083833E-2</v>
      </c>
      <c r="S206" s="22">
        <v>1.085878935041608</v>
      </c>
      <c r="T206" s="22">
        <v>5.2946730642571965E-2</v>
      </c>
      <c r="U206" s="22">
        <v>1.0143415132530038E-2</v>
      </c>
      <c r="V206" s="22">
        <v>5.7135573692993011</v>
      </c>
      <c r="W206" s="22">
        <v>1.8459952076412499E-3</v>
      </c>
      <c r="X206" s="22">
        <v>0</v>
      </c>
      <c r="Y206" s="22">
        <v>7.7948043772179329E-2</v>
      </c>
      <c r="Z206" s="22">
        <v>0.1474074008060299</v>
      </c>
      <c r="AA206" s="22">
        <v>0</v>
      </c>
      <c r="AB206" s="22">
        <v>1.9703110451522459E-4</v>
      </c>
      <c r="AC206" s="22">
        <v>0.78336638068259079</v>
      </c>
      <c r="AD206" s="22">
        <v>0</v>
      </c>
      <c r="AE206" s="22">
        <v>4.6778810339328271E-2</v>
      </c>
      <c r="AF206" s="22">
        <v>0</v>
      </c>
      <c r="AG206" s="22">
        <v>0.48015000796753637</v>
      </c>
      <c r="AH206" s="22">
        <v>3.7978091868988133E-6</v>
      </c>
      <c r="AI206" s="22">
        <v>2.9842533761525708E-2</v>
      </c>
      <c r="AJ206" s="22">
        <v>3.0645872016359506E-4</v>
      </c>
      <c r="AK206" s="22">
        <v>0.13462856313445801</v>
      </c>
      <c r="AL206" s="22">
        <v>8.8325050304080388E-2</v>
      </c>
      <c r="AM206" s="22">
        <v>0.18111845062778698</v>
      </c>
      <c r="AN206" s="22">
        <v>0.15909942521148071</v>
      </c>
      <c r="AO206" s="22">
        <v>1.0530628941634152E-3</v>
      </c>
      <c r="AP206" s="22">
        <v>0.11350570342357819</v>
      </c>
      <c r="AQ206" s="22">
        <v>0.1868258723127372</v>
      </c>
      <c r="AR206" s="22">
        <v>0.15253191382166484</v>
      </c>
      <c r="AS206" s="22">
        <v>7.3932266682007017E-2</v>
      </c>
      <c r="AT206" s="22">
        <v>5.6204849910687863E-3</v>
      </c>
      <c r="AU206" s="22">
        <v>1.9286357923845843E-3</v>
      </c>
      <c r="AV206" s="22">
        <v>2.3666226081146879</v>
      </c>
      <c r="AW206" s="22">
        <v>1.0478097109587377</v>
      </c>
      <c r="AX206" s="22">
        <v>0.14100664381966732</v>
      </c>
      <c r="AY206" s="22">
        <v>1.6588222130774072E-3</v>
      </c>
      <c r="AZ206" s="22">
        <v>0.38125296376573803</v>
      </c>
      <c r="BA206" s="22">
        <v>12.20057192926855</v>
      </c>
      <c r="BB206" s="22">
        <v>8.8167246471090727E-2</v>
      </c>
      <c r="BC206" s="22">
        <v>4.7583521612756501</v>
      </c>
      <c r="BD206" s="22">
        <v>57.673847175280407</v>
      </c>
    </row>
    <row r="207" spans="1:56" x14ac:dyDescent="0.3">
      <c r="A207" s="23" t="s">
        <v>23</v>
      </c>
      <c r="B207" s="22">
        <v>3.2574246782123986</v>
      </c>
      <c r="C207" s="22">
        <v>8.2917853869814309</v>
      </c>
      <c r="D207" s="22">
        <v>1.0870682911048388</v>
      </c>
      <c r="E207" s="22">
        <v>0.72098223010151974</v>
      </c>
      <c r="F207" s="22">
        <v>0</v>
      </c>
      <c r="G207" s="22">
        <v>9.3529821838502976</v>
      </c>
      <c r="H207" s="22">
        <v>0</v>
      </c>
      <c r="I207" s="22">
        <v>0.44106512680149845</v>
      </c>
      <c r="J207" s="22">
        <v>19.016597808697718</v>
      </c>
      <c r="K207" s="22">
        <v>0.94485142587141713</v>
      </c>
      <c r="L207" s="22">
        <v>8.4571814538700512</v>
      </c>
      <c r="M207" s="22">
        <v>4.4670475981795965</v>
      </c>
      <c r="N207" s="22">
        <v>2.554532416300062</v>
      </c>
      <c r="O207" s="22">
        <v>0.94259576905148368</v>
      </c>
      <c r="P207" s="22">
        <v>0.34658527913351311</v>
      </c>
      <c r="Q207" s="22">
        <v>0.67014080134669396</v>
      </c>
      <c r="R207" s="22">
        <v>18.235940094334143</v>
      </c>
      <c r="S207" s="22">
        <v>18.170803206176679</v>
      </c>
      <c r="T207" s="22">
        <v>3.5110419558518502</v>
      </c>
      <c r="U207" s="22">
        <v>3.3122501474405874</v>
      </c>
      <c r="V207" s="22">
        <v>637.42687942678788</v>
      </c>
      <c r="W207" s="22">
        <v>2.2170556999630757</v>
      </c>
      <c r="X207" s="22">
        <v>0.76670687612051458</v>
      </c>
      <c r="Y207" s="22">
        <v>0</v>
      </c>
      <c r="Z207" s="22">
        <v>1.0224174143532569</v>
      </c>
      <c r="AA207" s="22">
        <v>0.25341711091715363</v>
      </c>
      <c r="AB207" s="22">
        <v>2.3629060191051812</v>
      </c>
      <c r="AC207" s="22">
        <v>1.1786711406294388</v>
      </c>
      <c r="AD207" s="22">
        <v>0.64145435828580377</v>
      </c>
      <c r="AE207" s="22">
        <v>9.0364359256732155E-2</v>
      </c>
      <c r="AF207" s="22">
        <v>4.7936336258993801</v>
      </c>
      <c r="AG207" s="22">
        <v>6.1907358251165601</v>
      </c>
      <c r="AH207" s="22">
        <v>1.9541011170461974E-6</v>
      </c>
      <c r="AI207" s="22">
        <v>0.3197911495074075</v>
      </c>
      <c r="AJ207" s="22">
        <v>3.0974935768391405E-2</v>
      </c>
      <c r="AK207" s="22">
        <v>4.2724123370753846</v>
      </c>
      <c r="AL207" s="22">
        <v>0.64035312823480739</v>
      </c>
      <c r="AM207" s="22">
        <v>2.1078832661593898</v>
      </c>
      <c r="AN207" s="22">
        <v>13.953469701084813</v>
      </c>
      <c r="AO207" s="22">
        <v>0.5893461995241982</v>
      </c>
      <c r="AP207" s="22">
        <v>0.57235339023904253</v>
      </c>
      <c r="AQ207" s="22">
        <v>38.86472875861886</v>
      </c>
      <c r="AR207" s="22">
        <v>16.671338151786575</v>
      </c>
      <c r="AS207" s="22">
        <v>0.9979165204533279</v>
      </c>
      <c r="AT207" s="22">
        <v>4.6803109466757693</v>
      </c>
      <c r="AU207" s="22">
        <v>4.1128068713945591</v>
      </c>
      <c r="AV207" s="22">
        <v>11.620869173776706</v>
      </c>
      <c r="AW207" s="22">
        <v>122.04149316352805</v>
      </c>
      <c r="AX207" s="22">
        <v>5.5784390625014915</v>
      </c>
      <c r="AY207" s="22">
        <v>11.197983007825334</v>
      </c>
      <c r="AZ207" s="22">
        <v>4.2157328507607872</v>
      </c>
      <c r="BA207" s="22">
        <v>918.20967727687378</v>
      </c>
      <c r="BB207" s="22">
        <v>1.3298372601323853</v>
      </c>
      <c r="BC207" s="22">
        <v>322.57756669464476</v>
      </c>
      <c r="BD207" s="22">
        <v>2245.3104035104079</v>
      </c>
    </row>
    <row r="208" spans="1:56" x14ac:dyDescent="0.3">
      <c r="A208" s="23" t="s">
        <v>24</v>
      </c>
      <c r="B208" s="22">
        <v>3.3007952372916458</v>
      </c>
      <c r="C208" s="22">
        <v>0.75781896568668916</v>
      </c>
      <c r="D208" s="22">
        <v>0.86152578813950909</v>
      </c>
      <c r="E208" s="22">
        <v>0.17863983319704715</v>
      </c>
      <c r="F208" s="22">
        <v>0</v>
      </c>
      <c r="G208" s="22">
        <v>0.33099892616431015</v>
      </c>
      <c r="H208" s="22">
        <v>0</v>
      </c>
      <c r="I208" s="22">
        <v>5.0093503906973202E-2</v>
      </c>
      <c r="J208" s="22">
        <v>939.56962059048715</v>
      </c>
      <c r="K208" s="22">
        <v>79.993904469620873</v>
      </c>
      <c r="L208" s="22">
        <v>0</v>
      </c>
      <c r="M208" s="22">
        <v>0</v>
      </c>
      <c r="N208" s="22">
        <v>0.61594394139694419</v>
      </c>
      <c r="O208" s="22">
        <v>0.23918827581811472</v>
      </c>
      <c r="P208" s="22">
        <v>2.4881912952516711E-5</v>
      </c>
      <c r="Q208" s="22">
        <v>2.1150721232904474E-2</v>
      </c>
      <c r="R208" s="22">
        <v>3.3979782913533993</v>
      </c>
      <c r="S208" s="22">
        <v>10.416855303254492</v>
      </c>
      <c r="T208" s="22">
        <v>1.3911436480604668E-2</v>
      </c>
      <c r="U208" s="22">
        <v>7.4542229979841348E-2</v>
      </c>
      <c r="V208" s="22">
        <v>572.99050244241857</v>
      </c>
      <c r="W208" s="22">
        <v>754.75617889933847</v>
      </c>
      <c r="X208" s="22">
        <v>6.663451819991396E-7</v>
      </c>
      <c r="Y208" s="22">
        <v>2.0424288811372353E-2</v>
      </c>
      <c r="Z208" s="22">
        <v>0</v>
      </c>
      <c r="AA208" s="22">
        <v>0</v>
      </c>
      <c r="AB208" s="22">
        <v>9.1091435800402756E-2</v>
      </c>
      <c r="AC208" s="22">
        <v>0.54536443753146902</v>
      </c>
      <c r="AD208" s="22">
        <v>0</v>
      </c>
      <c r="AE208" s="22">
        <v>225.05450884048508</v>
      </c>
      <c r="AF208" s="22">
        <v>0</v>
      </c>
      <c r="AG208" s="22">
        <v>12.14249068992604</v>
      </c>
      <c r="AH208" s="22">
        <v>1.3364826298230454E-6</v>
      </c>
      <c r="AI208" s="22">
        <v>3.4484596188600981E-2</v>
      </c>
      <c r="AJ208" s="22">
        <v>0.13760935052543896</v>
      </c>
      <c r="AK208" s="22">
        <v>7.218091608885211</v>
      </c>
      <c r="AL208" s="22">
        <v>160.0320063390719</v>
      </c>
      <c r="AM208" s="22">
        <v>250.22639475273948</v>
      </c>
      <c r="AN208" s="22">
        <v>0.24797827891281488</v>
      </c>
      <c r="AO208" s="22">
        <v>2.7907095783307866E-3</v>
      </c>
      <c r="AP208" s="22">
        <v>11.595155105358852</v>
      </c>
      <c r="AQ208" s="22">
        <v>2.4236470621560376E-2</v>
      </c>
      <c r="AR208" s="22">
        <v>0.43552213211173768</v>
      </c>
      <c r="AS208" s="22">
        <v>135.34834861440382</v>
      </c>
      <c r="AT208" s="22">
        <v>1.1174184259693024E-2</v>
      </c>
      <c r="AU208" s="22">
        <v>1.7395042528462087E-8</v>
      </c>
      <c r="AV208" s="22">
        <v>0.10965508923182421</v>
      </c>
      <c r="AW208" s="22">
        <v>0.56331760282137189</v>
      </c>
      <c r="AX208" s="22">
        <v>1438.6927558385939</v>
      </c>
      <c r="AY208" s="22">
        <v>1.100225511867728</v>
      </c>
      <c r="AZ208" s="22">
        <v>5.5356274793954636</v>
      </c>
      <c r="BA208" s="22">
        <v>69.427819377318485</v>
      </c>
      <c r="BB208" s="22">
        <v>674.3373449351011</v>
      </c>
      <c r="BC208" s="22">
        <v>118.22892997429038</v>
      </c>
      <c r="BD208" s="22">
        <v>5478.7330234017354</v>
      </c>
    </row>
    <row r="209" spans="1:56" x14ac:dyDescent="0.3">
      <c r="A209" s="23" t="s">
        <v>25</v>
      </c>
      <c r="B209" s="22">
        <v>0</v>
      </c>
      <c r="C209" s="22">
        <v>0</v>
      </c>
      <c r="D209" s="22">
        <v>0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  <c r="AQ209" s="22"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</row>
    <row r="210" spans="1:56" x14ac:dyDescent="0.3">
      <c r="A210" s="23" t="s">
        <v>26</v>
      </c>
      <c r="B210" s="22">
        <v>3.1667332010174862E-3</v>
      </c>
      <c r="C210" s="22">
        <v>2.3938253321717593E-5</v>
      </c>
      <c r="D210" s="22">
        <v>2.5606299763272871E-5</v>
      </c>
      <c r="E210" s="22">
        <v>5.1854121475545614E-6</v>
      </c>
      <c r="F210" s="22">
        <v>0</v>
      </c>
      <c r="G210" s="22">
        <v>1.0455222664221744E-5</v>
      </c>
      <c r="H210" s="22">
        <v>0</v>
      </c>
      <c r="I210" s="22">
        <v>8.1137433375493785E-7</v>
      </c>
      <c r="J210" s="22">
        <v>1.1209062330671052E-2</v>
      </c>
      <c r="K210" s="22">
        <v>2.5268829233083632E-3</v>
      </c>
      <c r="L210" s="22">
        <v>0</v>
      </c>
      <c r="M210" s="22">
        <v>0</v>
      </c>
      <c r="N210" s="22">
        <v>6.4282681577018327E-4</v>
      </c>
      <c r="O210" s="22">
        <v>7.5513200597049635E-6</v>
      </c>
      <c r="P210" s="22">
        <v>5.3277477919535195E-2</v>
      </c>
      <c r="Q210" s="22">
        <v>6.6760079462145578E-7</v>
      </c>
      <c r="R210" s="22">
        <v>9.389773643751256E-5</v>
      </c>
      <c r="S210" s="22">
        <v>6.3947707968012681E-4</v>
      </c>
      <c r="T210" s="22">
        <v>4.3944233176509745E-7</v>
      </c>
      <c r="U210" s="22">
        <v>2.3546697474161517E-6</v>
      </c>
      <c r="V210" s="22">
        <v>0.91381051557292448</v>
      </c>
      <c r="W210" s="22">
        <v>3.7956509667421311E-5</v>
      </c>
      <c r="X210" s="22">
        <v>0</v>
      </c>
      <c r="Y210" s="22">
        <v>6.4457470267371335E-7</v>
      </c>
      <c r="Z210" s="22">
        <v>1.0459849942702577E-3</v>
      </c>
      <c r="AA210" s="22">
        <v>0</v>
      </c>
      <c r="AB210" s="22">
        <v>0</v>
      </c>
      <c r="AC210" s="22">
        <v>5.4698095247629891E-3</v>
      </c>
      <c r="AD210" s="22">
        <v>0</v>
      </c>
      <c r="AE210" s="22">
        <v>1.0439269531591201E-4</v>
      </c>
      <c r="AF210" s="22">
        <v>0</v>
      </c>
      <c r="AG210" s="22">
        <v>3.7891898030497094E-4</v>
      </c>
      <c r="AH210" s="22">
        <v>0</v>
      </c>
      <c r="AI210" s="22">
        <v>1.0148148301691811E-6</v>
      </c>
      <c r="AJ210" s="22">
        <v>4.3397445918070147E-6</v>
      </c>
      <c r="AK210" s="22">
        <v>0</v>
      </c>
      <c r="AL210" s="22">
        <v>9.147625015335478E-5</v>
      </c>
      <c r="AM210" s="22">
        <v>3.8824479467595451E-3</v>
      </c>
      <c r="AN210" s="22">
        <v>7.8331658627293274E-6</v>
      </c>
      <c r="AO210" s="22">
        <v>0</v>
      </c>
      <c r="AP210" s="22">
        <v>1.6705113084598046E-4</v>
      </c>
      <c r="AQ210" s="22">
        <v>7.6559529598430777E-7</v>
      </c>
      <c r="AR210" s="22">
        <v>2.7645755499484395</v>
      </c>
      <c r="AS210" s="22">
        <v>1.4691822575981755E-3</v>
      </c>
      <c r="AT210" s="22">
        <v>0</v>
      </c>
      <c r="AU210" s="22">
        <v>0</v>
      </c>
      <c r="AV210" s="22">
        <v>3.035986948320313E-6</v>
      </c>
      <c r="AW210" s="22">
        <v>1.7791311466027255E-5</v>
      </c>
      <c r="AX210" s="22">
        <v>3.7328292978269838E-4</v>
      </c>
      <c r="AY210" s="22">
        <v>3.7353543223660579E-2</v>
      </c>
      <c r="AZ210" s="22">
        <v>1.7219262469716376E-2</v>
      </c>
      <c r="BA210" s="22">
        <v>1.2940443962978089E-3</v>
      </c>
      <c r="BB210" s="22">
        <v>1.8924226086231002E-3</v>
      </c>
      <c r="BC210" s="22">
        <v>0.29612085999548282</v>
      </c>
      <c r="BD210" s="22">
        <v>4.116955494229888</v>
      </c>
    </row>
    <row r="211" spans="1:56" x14ac:dyDescent="0.3">
      <c r="A211" s="23" t="s">
        <v>27</v>
      </c>
      <c r="B211" s="22">
        <v>5.3926635479618387E-2</v>
      </c>
      <c r="C211" s="22">
        <v>0.27989313359240359</v>
      </c>
      <c r="D211" s="22">
        <v>3.8585181004460248E-2</v>
      </c>
      <c r="E211" s="22">
        <v>2.5306622789923994E-3</v>
      </c>
      <c r="F211" s="22">
        <v>0</v>
      </c>
      <c r="G211" s="22">
        <v>5.2169657880852946E-3</v>
      </c>
      <c r="H211" s="22">
        <v>0</v>
      </c>
      <c r="I211" s="22">
        <v>0.13954073414179743</v>
      </c>
      <c r="J211" s="22">
        <v>6.0383109042842928</v>
      </c>
      <c r="K211" s="22">
        <v>1.208712585860543</v>
      </c>
      <c r="L211" s="22">
        <v>1.0227477061854904</v>
      </c>
      <c r="M211" s="22">
        <v>0</v>
      </c>
      <c r="N211" s="22">
        <v>7.5903568608531096E-3</v>
      </c>
      <c r="O211" s="22">
        <v>0.43744923597894148</v>
      </c>
      <c r="P211" s="22">
        <v>0.12785317210834354</v>
      </c>
      <c r="Q211" s="22">
        <v>3.8802304597089984E-2</v>
      </c>
      <c r="R211" s="22">
        <v>4.7816997825488032E-2</v>
      </c>
      <c r="S211" s="22">
        <v>7.7213385122821325</v>
      </c>
      <c r="T211" s="22">
        <v>2.1027298840683561E-4</v>
      </c>
      <c r="U211" s="22">
        <v>1.1314667949355983E-3</v>
      </c>
      <c r="V211" s="22">
        <v>9.5705885649500644</v>
      </c>
      <c r="W211" s="22">
        <v>1.8478458096208364E-2</v>
      </c>
      <c r="X211" s="22">
        <v>9.7282160435179296E-5</v>
      </c>
      <c r="Y211" s="22">
        <v>0.26975578686063895</v>
      </c>
      <c r="Z211" s="22">
        <v>0.41965502082881428</v>
      </c>
      <c r="AA211" s="22">
        <v>0</v>
      </c>
      <c r="AB211" s="22">
        <v>0.43959777231320574</v>
      </c>
      <c r="AC211" s="22">
        <v>0</v>
      </c>
      <c r="AD211" s="22">
        <v>0</v>
      </c>
      <c r="AE211" s="22">
        <v>5.0377767198382974E-2</v>
      </c>
      <c r="AF211" s="22">
        <v>0</v>
      </c>
      <c r="AG211" s="22">
        <v>21.325204367613726</v>
      </c>
      <c r="AH211" s="22">
        <v>1.61783173387992E-5</v>
      </c>
      <c r="AI211" s="22">
        <v>4.3576308501679685E-2</v>
      </c>
      <c r="AJ211" s="22">
        <v>2.1648815743873086E-3</v>
      </c>
      <c r="AK211" s="22">
        <v>10.618788401803938</v>
      </c>
      <c r="AL211" s="22">
        <v>4.4180389510557763E-2</v>
      </c>
      <c r="AM211" s="22">
        <v>1.8572898913300571</v>
      </c>
      <c r="AN211" s="22">
        <v>0.16301861717543181</v>
      </c>
      <c r="AO211" s="22">
        <v>2.0560273823633161E-3</v>
      </c>
      <c r="AP211" s="22">
        <v>0.18612939584646437</v>
      </c>
      <c r="AQ211" s="22">
        <v>3.6636002482689264E-4</v>
      </c>
      <c r="AR211" s="22">
        <v>2.3751951926862742</v>
      </c>
      <c r="AS211" s="22">
        <v>0.70602264681130134</v>
      </c>
      <c r="AT211" s="22">
        <v>0.31658313702186086</v>
      </c>
      <c r="AU211" s="22">
        <v>2.1056952920116048E-7</v>
      </c>
      <c r="AV211" s="22">
        <v>1.3844299103286415</v>
      </c>
      <c r="AW211" s="22">
        <v>43.467652472076253</v>
      </c>
      <c r="AX211" s="22">
        <v>0.17932532276653745</v>
      </c>
      <c r="AY211" s="22">
        <v>18.497314910812086</v>
      </c>
      <c r="AZ211" s="22">
        <v>0.13833268451808586</v>
      </c>
      <c r="BA211" s="22">
        <v>7.0914309782133484</v>
      </c>
      <c r="BB211" s="22">
        <v>0.90480784081358456</v>
      </c>
      <c r="BC211" s="22">
        <v>14.26147410615415</v>
      </c>
      <c r="BD211" s="22">
        <v>151.50556771231203</v>
      </c>
    </row>
    <row r="212" spans="1:56" x14ac:dyDescent="0.3">
      <c r="A212" s="23" t="s">
        <v>28</v>
      </c>
      <c r="B212" s="22">
        <v>1.4069160865634779E-4</v>
      </c>
      <c r="C212" s="22">
        <v>14.628167401362568</v>
      </c>
      <c r="D212" s="22">
        <v>11.85712588705986</v>
      </c>
      <c r="E212" s="22">
        <v>6.974783894325567E-7</v>
      </c>
      <c r="F212" s="22">
        <v>0</v>
      </c>
      <c r="G212" s="22">
        <v>3.3964234901343789E-6</v>
      </c>
      <c r="H212" s="22">
        <v>0</v>
      </c>
      <c r="I212" s="22">
        <v>2.1330068094463162E-3</v>
      </c>
      <c r="J212" s="22">
        <v>1.5947844987151147E-3</v>
      </c>
      <c r="K212" s="22">
        <v>7.7477132292882673E-6</v>
      </c>
      <c r="L212" s="22">
        <v>0</v>
      </c>
      <c r="M212" s="22">
        <v>5.7187248976055061E-3</v>
      </c>
      <c r="N212" s="22">
        <v>4.410083807602222E-2</v>
      </c>
      <c r="O212" s="22">
        <v>2.6668728653468903E-2</v>
      </c>
      <c r="P212" s="22">
        <v>2.7029053298975375E-3</v>
      </c>
      <c r="Q212" s="22">
        <v>7.8559592304722911E-2</v>
      </c>
      <c r="R212" s="22">
        <v>20.392710857584397</v>
      </c>
      <c r="S212" s="22">
        <v>18.904908620832277</v>
      </c>
      <c r="T212" s="22">
        <v>6.7212739605674739E-5</v>
      </c>
      <c r="U212" s="22">
        <v>0.23482223269781538</v>
      </c>
      <c r="V212" s="22">
        <v>1.864607524624607</v>
      </c>
      <c r="W212" s="22">
        <v>4.4859673266100686E-2</v>
      </c>
      <c r="X212" s="22">
        <v>1.2561349949678891E-7</v>
      </c>
      <c r="Y212" s="22">
        <v>2.2656902729631504E-2</v>
      </c>
      <c r="Z212" s="22">
        <v>8.2884389990665929E-5</v>
      </c>
      <c r="AA212" s="22">
        <v>0</v>
      </c>
      <c r="AB212" s="22">
        <v>4.1796330547638548E-6</v>
      </c>
      <c r="AC212" s="22">
        <v>1.0478093758155411E-6</v>
      </c>
      <c r="AD212" s="22">
        <v>0</v>
      </c>
      <c r="AE212" s="22">
        <v>3.0984644644927393E-6</v>
      </c>
      <c r="AF212" s="22">
        <v>0</v>
      </c>
      <c r="AG212" s="22">
        <v>3.3559271007460117E-2</v>
      </c>
      <c r="AH212" s="22">
        <v>2.5194188340204887E-7</v>
      </c>
      <c r="AI212" s="22">
        <v>3.1291675039322175</v>
      </c>
      <c r="AJ212" s="22">
        <v>8.2524316843341982E-7</v>
      </c>
      <c r="AK212" s="22">
        <v>1.0137898163906598</v>
      </c>
      <c r="AL212" s="22">
        <v>6.7014545132840641E-6</v>
      </c>
      <c r="AM212" s="22">
        <v>1.5701305499365223E-5</v>
      </c>
      <c r="AN212" s="22">
        <v>1.0113466567775283E-2</v>
      </c>
      <c r="AO212" s="22">
        <v>0.32030600239687429</v>
      </c>
      <c r="AP212" s="22">
        <v>7.0293794843026911E-7</v>
      </c>
      <c r="AQ212" s="22">
        <v>0.17824290592322037</v>
      </c>
      <c r="AR212" s="22">
        <v>2.8593103939822312E-2</v>
      </c>
      <c r="AS212" s="22">
        <v>1.859497056772911E-5</v>
      </c>
      <c r="AT212" s="22">
        <v>4.1026942133295297E-9</v>
      </c>
      <c r="AU212" s="22">
        <v>3.2791595481190342E-9</v>
      </c>
      <c r="AV212" s="22">
        <v>5.7882579515489219E-3</v>
      </c>
      <c r="AW212" s="22">
        <v>1.8960839141048285</v>
      </c>
      <c r="AX212" s="22">
        <v>6.256730510009616E-6</v>
      </c>
      <c r="AY212" s="22">
        <v>0.12649376078815153</v>
      </c>
      <c r="AZ212" s="22">
        <v>6.8491471891952435E-3</v>
      </c>
      <c r="BA212" s="22">
        <v>2.7276266439929309E-2</v>
      </c>
      <c r="BB212" s="22">
        <v>0</v>
      </c>
      <c r="BC212" s="22">
        <v>3.4849953504947977</v>
      </c>
      <c r="BD212" s="22">
        <v>78.372956571693337</v>
      </c>
    </row>
    <row r="213" spans="1:56" x14ac:dyDescent="0.3">
      <c r="A213" s="23" t="s">
        <v>29</v>
      </c>
      <c r="B213" s="22">
        <v>187.88335271351775</v>
      </c>
      <c r="C213" s="22">
        <v>3.6779921643582923E-3</v>
      </c>
      <c r="D213" s="22">
        <v>7.4596619014986251E-3</v>
      </c>
      <c r="E213" s="22">
        <v>3.5349873275194775E-3</v>
      </c>
      <c r="F213" s="22">
        <v>0</v>
      </c>
      <c r="G213" s="22">
        <v>2.4620142353665255E-3</v>
      </c>
      <c r="H213" s="22">
        <v>0</v>
      </c>
      <c r="I213" s="22">
        <v>1.2705204377738586</v>
      </c>
      <c r="J213" s="22">
        <v>5.4638050667659535</v>
      </c>
      <c r="K213" s="22">
        <v>0.37316692441026139</v>
      </c>
      <c r="L213" s="22">
        <v>0</v>
      </c>
      <c r="M213" s="22">
        <v>0</v>
      </c>
      <c r="N213" s="22">
        <v>5.8998322798716743E-4</v>
      </c>
      <c r="O213" s="22">
        <v>7.7540443403600967E-3</v>
      </c>
      <c r="P213" s="22">
        <v>1.3787208818580154E-3</v>
      </c>
      <c r="Q213" s="22">
        <v>1.0070509123203486E-3</v>
      </c>
      <c r="R213" s="22">
        <v>8.922861606344819</v>
      </c>
      <c r="S213" s="22">
        <v>70.090124117142906</v>
      </c>
      <c r="T213" s="22">
        <v>6.2280335749606523E-5</v>
      </c>
      <c r="U213" s="22">
        <v>3.5549800912477829E-4</v>
      </c>
      <c r="V213" s="22">
        <v>1864.9229159287413</v>
      </c>
      <c r="W213" s="22">
        <v>29.178847880612835</v>
      </c>
      <c r="X213" s="22">
        <v>3.6922563739407752E-5</v>
      </c>
      <c r="Y213" s="22">
        <v>6.1673430538439159E-3</v>
      </c>
      <c r="Z213" s="22">
        <v>188.86916094022837</v>
      </c>
      <c r="AA213" s="22">
        <v>0</v>
      </c>
      <c r="AB213" s="22">
        <v>1.6312824869661787E-3</v>
      </c>
      <c r="AC213" s="22">
        <v>5.0062257426206777E-2</v>
      </c>
      <c r="AD213" s="22">
        <v>0</v>
      </c>
      <c r="AE213" s="22">
        <v>0</v>
      </c>
      <c r="AF213" s="22">
        <v>0</v>
      </c>
      <c r="AG213" s="22">
        <v>12.034804894719784</v>
      </c>
      <c r="AH213" s="22">
        <v>7.4055259074892515E-5</v>
      </c>
      <c r="AI213" s="22">
        <v>2.5361295116682228</v>
      </c>
      <c r="AJ213" s="22">
        <v>6.2457432941014655E-2</v>
      </c>
      <c r="AK213" s="22">
        <v>4.3989987428885075E-2</v>
      </c>
      <c r="AL213" s="22">
        <v>2.3897195507017672</v>
      </c>
      <c r="AM213" s="22">
        <v>10.527990162464162</v>
      </c>
      <c r="AN213" s="22">
        <v>1.3073425172055321E-3</v>
      </c>
      <c r="AO213" s="22">
        <v>3.1428468046648196E-5</v>
      </c>
      <c r="AP213" s="22">
        <v>6.0494396191606896E-2</v>
      </c>
      <c r="AQ213" s="22">
        <v>1.0860977131610248E-4</v>
      </c>
      <c r="AR213" s="22">
        <v>1.0871285190982868E-2</v>
      </c>
      <c r="AS213" s="22">
        <v>15.875750830377454</v>
      </c>
      <c r="AT213" s="22">
        <v>1.2059371739645808E-6</v>
      </c>
      <c r="AU213" s="22">
        <v>9.6386915349179962E-7</v>
      </c>
      <c r="AV213" s="22">
        <v>8.6651214765061564E-4</v>
      </c>
      <c r="AW213" s="22">
        <v>7.9310692657684131E-3</v>
      </c>
      <c r="AX213" s="22">
        <v>27.860156487666007</v>
      </c>
      <c r="AY213" s="22">
        <v>323.71319186695911</v>
      </c>
      <c r="AZ213" s="22">
        <v>5.6542842001348834E-2</v>
      </c>
      <c r="BA213" s="22">
        <v>1399.8418506743481</v>
      </c>
      <c r="BB213" s="22">
        <v>235.45766042767275</v>
      </c>
      <c r="BC213" s="22">
        <v>319.15843594950246</v>
      </c>
      <c r="BD213" s="22">
        <v>4706.7013031414745</v>
      </c>
    </row>
    <row r="214" spans="1:56" x14ac:dyDescent="0.3">
      <c r="A214" s="23" t="s">
        <v>30</v>
      </c>
      <c r="B214" s="22">
        <v>0</v>
      </c>
      <c r="C214" s="22">
        <v>3.6538614054182219E-8</v>
      </c>
      <c r="D214" s="22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9.8521997643338996E-9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7.4391270334808507E-5</v>
      </c>
      <c r="Z214" s="22">
        <v>1.0850996484777732E-7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  <c r="AQ214" s="22"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5.329231456377833E-2</v>
      </c>
      <c r="BD214" s="22">
        <v>5.3366860734891802E-2</v>
      </c>
    </row>
    <row r="215" spans="1:56" x14ac:dyDescent="0.3">
      <c r="A215" s="25" t="s">
        <v>31</v>
      </c>
      <c r="B215" s="22">
        <v>1.4477225929648912E-3</v>
      </c>
      <c r="C215" s="22">
        <v>3.5129136956524614E-5</v>
      </c>
      <c r="D215" s="22">
        <v>4.3528821690616821E-5</v>
      </c>
      <c r="E215" s="22">
        <v>1.7470625629557052E-5</v>
      </c>
      <c r="F215" s="22">
        <v>0</v>
      </c>
      <c r="G215" s="22">
        <v>3.7534514291262629E-5</v>
      </c>
      <c r="H215" s="22">
        <v>0</v>
      </c>
      <c r="I215" s="22">
        <v>1.8621577923780802E-2</v>
      </c>
      <c r="J215" s="22">
        <v>1.2576123643875076E-2</v>
      </c>
      <c r="K215" s="22">
        <v>2.9440133904567508E-3</v>
      </c>
      <c r="L215" s="22">
        <v>0</v>
      </c>
      <c r="M215" s="22">
        <v>0</v>
      </c>
      <c r="N215" s="22">
        <v>7.4534750185714022E-6</v>
      </c>
      <c r="O215" s="22">
        <v>3.3976380976505952E-5</v>
      </c>
      <c r="P215" s="22">
        <v>3.5712804456731216E-5</v>
      </c>
      <c r="Q215" s="22">
        <v>2.4410064794788538E-5</v>
      </c>
      <c r="R215" s="22">
        <v>21.153881323825477</v>
      </c>
      <c r="S215" s="22">
        <v>6.9495544885796211E-4</v>
      </c>
      <c r="T215" s="22">
        <v>5.1040332158034811E-7</v>
      </c>
      <c r="U215" s="22">
        <v>3.2990767618430775E-6</v>
      </c>
      <c r="V215" s="22">
        <v>3.3239375566412509E-2</v>
      </c>
      <c r="W215" s="22">
        <v>8.1586947380670808E-5</v>
      </c>
      <c r="X215" s="22">
        <v>9.5639974429752476E-7</v>
      </c>
      <c r="Y215" s="22">
        <v>5.8377706420209686E-6</v>
      </c>
      <c r="Z215" s="22">
        <v>1.0620818503748871E-3</v>
      </c>
      <c r="AA215" s="22">
        <v>0</v>
      </c>
      <c r="AB215" s="22">
        <v>3.5035308705128347E-5</v>
      </c>
      <c r="AC215" s="22">
        <v>2.0233498644822275E-4</v>
      </c>
      <c r="AD215" s="22">
        <v>0</v>
      </c>
      <c r="AE215" s="22">
        <v>0.11507144055306623</v>
      </c>
      <c r="AF215" s="22">
        <v>0</v>
      </c>
      <c r="AG215" s="22">
        <v>0</v>
      </c>
      <c r="AH215" s="22">
        <v>1.918242496458081E-6</v>
      </c>
      <c r="AI215" s="22">
        <v>2.1389082312751079E-5</v>
      </c>
      <c r="AJ215" s="22">
        <v>5.1436770811046203E-5</v>
      </c>
      <c r="AK215" s="22">
        <v>2.1364627048629513E-4</v>
      </c>
      <c r="AL215" s="22">
        <v>1.1985242150339146E-3</v>
      </c>
      <c r="AM215" s="22">
        <v>4.4288430823345208E-2</v>
      </c>
      <c r="AN215" s="22">
        <v>1.4205599344404142E-5</v>
      </c>
      <c r="AO215" s="22">
        <v>8.1408699069820851E-7</v>
      </c>
      <c r="AP215" s="22">
        <v>1.9570678517773023E-4</v>
      </c>
      <c r="AQ215" s="22">
        <v>8.9194654597147136E-7</v>
      </c>
      <c r="AR215" s="22">
        <v>2.4708386519774737E-4</v>
      </c>
      <c r="AS215" s="22">
        <v>1.8172022450841732E-3</v>
      </c>
      <c r="AT215" s="22">
        <v>3.1237213454590535E-8</v>
      </c>
      <c r="AU215" s="22">
        <v>2.4966961082172554E-8</v>
      </c>
      <c r="AV215" s="22">
        <v>1.2898856681144063E-2</v>
      </c>
      <c r="AW215" s="22">
        <v>1.6078781804442857E-4</v>
      </c>
      <c r="AX215" s="22">
        <v>9.540465727623091E-4</v>
      </c>
      <c r="AY215" s="22">
        <v>5.6344655986699789E-5</v>
      </c>
      <c r="AZ215" s="22">
        <v>2.6712788887934955E-4</v>
      </c>
      <c r="BA215" s="22">
        <v>5.3573606606159556</v>
      </c>
      <c r="BB215" s="22">
        <v>2.1131558196524091E-3</v>
      </c>
      <c r="BC215" s="22">
        <v>1.5248231626468827</v>
      </c>
      <c r="BD215" s="22">
        <v>28.2867888403484</v>
      </c>
    </row>
    <row r="216" spans="1:56" x14ac:dyDescent="0.3">
      <c r="A216" s="23" t="s">
        <v>32</v>
      </c>
      <c r="B216" s="22">
        <v>0</v>
      </c>
      <c r="C216" s="22">
        <v>0</v>
      </c>
      <c r="D216" s="22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</row>
    <row r="217" spans="1:56" x14ac:dyDescent="0.3">
      <c r="A217" s="23" t="s">
        <v>33</v>
      </c>
      <c r="B217" s="22">
        <v>2.1113955597115939</v>
      </c>
      <c r="C217" s="22">
        <v>133.01709688973219</v>
      </c>
      <c r="D217" s="22">
        <v>48.108492190124423</v>
      </c>
      <c r="E217" s="22">
        <v>7.2813953602532025E-2</v>
      </c>
      <c r="F217" s="22">
        <v>0</v>
      </c>
      <c r="G217" s="22">
        <v>9.4917867861767355</v>
      </c>
      <c r="H217" s="22">
        <v>0</v>
      </c>
      <c r="I217" s="22">
        <v>0.44546129861122324</v>
      </c>
      <c r="J217" s="22">
        <v>23.066020134693201</v>
      </c>
      <c r="K217" s="22">
        <v>3.528518634139941</v>
      </c>
      <c r="L217" s="22">
        <v>35.765407596350961</v>
      </c>
      <c r="M217" s="22">
        <v>44.618261037801176</v>
      </c>
      <c r="N217" s="22">
        <v>40.872621042514616</v>
      </c>
      <c r="O217" s="22">
        <v>24.470026439081042</v>
      </c>
      <c r="P217" s="22">
        <v>65.963167561188214</v>
      </c>
      <c r="Q217" s="22">
        <v>25.260772491380884</v>
      </c>
      <c r="R217" s="22">
        <v>653.73045183514603</v>
      </c>
      <c r="S217" s="22">
        <v>983.59362256795441</v>
      </c>
      <c r="T217" s="22">
        <v>26.866493899434698</v>
      </c>
      <c r="U217" s="22">
        <v>58.551982487213181</v>
      </c>
      <c r="V217" s="22">
        <v>57.857121307269423</v>
      </c>
      <c r="W217" s="22">
        <v>14.699484145753429</v>
      </c>
      <c r="X217" s="22">
        <v>3.0655638206168878</v>
      </c>
      <c r="Y217" s="22">
        <v>47.470240659717184</v>
      </c>
      <c r="Z217" s="22">
        <v>5.0361128505735966</v>
      </c>
      <c r="AA217" s="22">
        <v>0</v>
      </c>
      <c r="AB217" s="22">
        <v>11.365734629332513</v>
      </c>
      <c r="AC217" s="22">
        <v>27.186099452916416</v>
      </c>
      <c r="AD217" s="22">
        <v>1778.3596778872707</v>
      </c>
      <c r="AE217" s="22">
        <v>0.40162198897610363</v>
      </c>
      <c r="AF217" s="22">
        <v>6.4614151995820857</v>
      </c>
      <c r="AG217" s="22">
        <v>1.2804351489550527</v>
      </c>
      <c r="AH217" s="22">
        <v>5.1823110167700824E-5</v>
      </c>
      <c r="AI217" s="22">
        <v>0</v>
      </c>
      <c r="AJ217" s="22">
        <v>4.2388195738480357E-2</v>
      </c>
      <c r="AK217" s="22">
        <v>25.105453673304982</v>
      </c>
      <c r="AL217" s="22">
        <v>5.2331123841403491</v>
      </c>
      <c r="AM217" s="22">
        <v>6.2799906153898792</v>
      </c>
      <c r="AN217" s="22">
        <v>76.275748595884579</v>
      </c>
      <c r="AO217" s="22">
        <v>15.138278010697929</v>
      </c>
      <c r="AP217" s="22">
        <v>0.62426501679661139</v>
      </c>
      <c r="AQ217" s="22">
        <v>31.888420121277992</v>
      </c>
      <c r="AR217" s="22">
        <v>6.6435004105169391</v>
      </c>
      <c r="AS217" s="22">
        <v>5.0082097033108584</v>
      </c>
      <c r="AT217" s="22">
        <v>6.6703402553864581</v>
      </c>
      <c r="AU217" s="22">
        <v>6.7450574007362043E-7</v>
      </c>
      <c r="AV217" s="22">
        <v>191.17072359529035</v>
      </c>
      <c r="AW217" s="22">
        <v>842.53725869316929</v>
      </c>
      <c r="AX217" s="22">
        <v>41.599387809939479</v>
      </c>
      <c r="AY217" s="22">
        <v>316.11902269082947</v>
      </c>
      <c r="AZ217" s="22">
        <v>204.829537949544</v>
      </c>
      <c r="BA217" s="22">
        <v>19.486731765719895</v>
      </c>
      <c r="BB217" s="22">
        <v>16.759666444698258</v>
      </c>
      <c r="BC217" s="22">
        <v>477.2274426404399</v>
      </c>
      <c r="BD217" s="22">
        <v>6421.3574305655129</v>
      </c>
    </row>
    <row r="218" spans="1:56" x14ac:dyDescent="0.3">
      <c r="A218" s="23" t="s">
        <v>34</v>
      </c>
      <c r="B218" s="22">
        <v>7.3027005272189234</v>
      </c>
      <c r="C218" s="22">
        <v>0</v>
      </c>
      <c r="D218" s="22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0.10794661872730653</v>
      </c>
      <c r="X218" s="22">
        <v>0</v>
      </c>
      <c r="Y218" s="22">
        <v>0</v>
      </c>
      <c r="Z218" s="22">
        <v>0</v>
      </c>
      <c r="AA218" s="22">
        <v>2.6376105666984576E-2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  <c r="AQ218" s="22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0.45128705104807565</v>
      </c>
      <c r="AW218" s="22">
        <v>0</v>
      </c>
      <c r="AX218" s="22">
        <v>0.12539696111596335</v>
      </c>
      <c r="AY218" s="22">
        <v>0</v>
      </c>
      <c r="AZ218" s="22">
        <v>1.5146713735508795E-3</v>
      </c>
      <c r="BA218" s="22">
        <v>3.7295552225050786E-2</v>
      </c>
      <c r="BB218" s="22">
        <v>0.37551505369212795</v>
      </c>
      <c r="BC218" s="22">
        <v>4.4777842872824491</v>
      </c>
      <c r="BD218" s="22">
        <v>12.905816828350432</v>
      </c>
    </row>
    <row r="219" spans="1:56" x14ac:dyDescent="0.3">
      <c r="A219" s="23" t="s">
        <v>35</v>
      </c>
      <c r="B219" s="22">
        <v>1.8415452652507864E-6</v>
      </c>
      <c r="C219" s="22">
        <v>6.6203469263503749E-3</v>
      </c>
      <c r="D219" s="22">
        <v>9.6282742390741374E-8</v>
      </c>
      <c r="E219" s="22">
        <v>4.3085645715995907E-8</v>
      </c>
      <c r="F219" s="22">
        <v>0</v>
      </c>
      <c r="G219" s="22">
        <v>0</v>
      </c>
      <c r="H219" s="22">
        <v>0</v>
      </c>
      <c r="I219" s="22">
        <v>1.6100358274135489E-5</v>
      </c>
      <c r="J219" s="22">
        <v>5.9752461634585216E-7</v>
      </c>
      <c r="K219" s="22">
        <v>4.2885881750738352E-7</v>
      </c>
      <c r="L219" s="22">
        <v>0</v>
      </c>
      <c r="M219" s="22">
        <v>0</v>
      </c>
      <c r="N219" s="22">
        <v>1.2195154233701868E-2</v>
      </c>
      <c r="O219" s="22">
        <v>0.20039095726618247</v>
      </c>
      <c r="P219" s="22">
        <v>0.61235853163775211</v>
      </c>
      <c r="Q219" s="22">
        <v>1.6970847320828337E-2</v>
      </c>
      <c r="R219" s="22">
        <v>1.3061422419346673E-6</v>
      </c>
      <c r="S219" s="22">
        <v>5.8586559504222986E-2</v>
      </c>
      <c r="T219" s="22">
        <v>0.40843891052256998</v>
      </c>
      <c r="U219" s="22">
        <v>0</v>
      </c>
      <c r="V219" s="22">
        <v>28.557671087947067</v>
      </c>
      <c r="W219" s="22">
        <v>0</v>
      </c>
      <c r="X219" s="22">
        <v>0</v>
      </c>
      <c r="Y219" s="22">
        <v>1.3338505159857527E-3</v>
      </c>
      <c r="Z219" s="22">
        <v>2.4978079374709777E-2</v>
      </c>
      <c r="AA219" s="22">
        <v>0</v>
      </c>
      <c r="AB219" s="22">
        <v>0.36406132383136669</v>
      </c>
      <c r="AC219" s="22">
        <v>0.11574562040186147</v>
      </c>
      <c r="AD219" s="22">
        <v>0</v>
      </c>
      <c r="AE219" s="22">
        <v>1.9650078353328073E-6</v>
      </c>
      <c r="AF219" s="22">
        <v>0</v>
      </c>
      <c r="AG219" s="22">
        <v>1.786521135060036E-4</v>
      </c>
      <c r="AH219" s="22">
        <v>0</v>
      </c>
      <c r="AI219" s="22">
        <v>1.119647451842092E-3</v>
      </c>
      <c r="AJ219" s="22">
        <v>2.7263805729009267E-7</v>
      </c>
      <c r="AK219" s="22">
        <v>0</v>
      </c>
      <c r="AL219" s="22">
        <v>9.8110672056461614E-8</v>
      </c>
      <c r="AM219" s="22">
        <v>0</v>
      </c>
      <c r="AN219" s="22">
        <v>0.29239407697199915</v>
      </c>
      <c r="AO219" s="22">
        <v>0</v>
      </c>
      <c r="AP219" s="22">
        <v>7.3508877636510887E-4</v>
      </c>
      <c r="AQ219" s="22">
        <v>0</v>
      </c>
      <c r="AR219" s="22">
        <v>5.6990404803371779E-3</v>
      </c>
      <c r="AS219" s="22">
        <v>2.3724408480305607E-7</v>
      </c>
      <c r="AT219" s="22">
        <v>0</v>
      </c>
      <c r="AU219" s="22">
        <v>0</v>
      </c>
      <c r="AV219" s="22">
        <v>1.7819525453864189E-2</v>
      </c>
      <c r="AW219" s="22">
        <v>5.0932858470460056</v>
      </c>
      <c r="AX219" s="22">
        <v>3.3115310273914825E-6</v>
      </c>
      <c r="AY219" s="22">
        <v>1.301415653521659E-2</v>
      </c>
      <c r="AZ219" s="22">
        <v>3.1237683862650693E-3</v>
      </c>
      <c r="BA219" s="22">
        <v>3.4822383187991066E-2</v>
      </c>
      <c r="BB219" s="22">
        <v>0</v>
      </c>
      <c r="BC219" s="22">
        <v>8.1712913580705564</v>
      </c>
      <c r="BD219" s="22">
        <v>44.012861112285819</v>
      </c>
    </row>
    <row r="220" spans="1:56" x14ac:dyDescent="0.3">
      <c r="A220" s="23" t="s">
        <v>361</v>
      </c>
      <c r="B220" s="22">
        <v>194.24860552551078</v>
      </c>
      <c r="C220" s="22">
        <v>155.25328587782798</v>
      </c>
      <c r="D220" s="22">
        <v>1.5372736704703145</v>
      </c>
      <c r="E220" s="22">
        <v>0.38869686634609785</v>
      </c>
      <c r="F220" s="22">
        <v>0</v>
      </c>
      <c r="G220" s="22">
        <v>0.26036887644107354</v>
      </c>
      <c r="H220" s="22">
        <v>0</v>
      </c>
      <c r="I220" s="22">
        <v>5.4803376661566192</v>
      </c>
      <c r="J220" s="22">
        <v>1830.8947613126111</v>
      </c>
      <c r="K220" s="22">
        <v>60.844367614156894</v>
      </c>
      <c r="L220" s="22">
        <v>51.915651356733513</v>
      </c>
      <c r="M220" s="22">
        <v>0</v>
      </c>
      <c r="N220" s="22">
        <v>204.27005814169848</v>
      </c>
      <c r="O220" s="22">
        <v>0.29054282585465385</v>
      </c>
      <c r="P220" s="22">
        <v>10.314347604695509</v>
      </c>
      <c r="Q220" s="22">
        <v>0.80397926000844167</v>
      </c>
      <c r="R220" s="22">
        <v>65.62996117220429</v>
      </c>
      <c r="S220" s="22">
        <v>193.76209169375551</v>
      </c>
      <c r="T220" s="22">
        <v>0.85239846293300015</v>
      </c>
      <c r="U220" s="22">
        <v>1.5620513631111601</v>
      </c>
      <c r="V220" s="22">
        <v>22293.098703863172</v>
      </c>
      <c r="W220" s="22">
        <v>304.06268522227151</v>
      </c>
      <c r="X220" s="22">
        <v>3.2180363787466662E-4</v>
      </c>
      <c r="Y220" s="22">
        <v>15.952330136724807</v>
      </c>
      <c r="Z220" s="22">
        <v>189.09723638051767</v>
      </c>
      <c r="AA220" s="22">
        <v>0</v>
      </c>
      <c r="AB220" s="22">
        <v>7.9953890757522697E-2</v>
      </c>
      <c r="AC220" s="22">
        <v>92.829742379473899</v>
      </c>
      <c r="AD220" s="22">
        <v>319.56377528195173</v>
      </c>
      <c r="AE220" s="22">
        <v>44.849720348931811</v>
      </c>
      <c r="AF220" s="22">
        <v>0.71619473494484975</v>
      </c>
      <c r="AG220" s="22">
        <v>141.47625714502993</v>
      </c>
      <c r="AH220" s="22">
        <v>6.4543870632190268E-4</v>
      </c>
      <c r="AI220" s="22">
        <v>13.978530698630019</v>
      </c>
      <c r="AJ220" s="22">
        <v>0.54669487322970822</v>
      </c>
      <c r="AK220" s="22">
        <v>1.9747502997350935E-2</v>
      </c>
      <c r="AL220" s="22">
        <v>0</v>
      </c>
      <c r="AM220" s="22">
        <v>479.00894087586232</v>
      </c>
      <c r="AN220" s="22">
        <v>62.695609827128465</v>
      </c>
      <c r="AO220" s="22">
        <v>8.0325980114186226</v>
      </c>
      <c r="AP220" s="22">
        <v>32.44310687407399</v>
      </c>
      <c r="AQ220" s="22">
        <v>22.547928544915411</v>
      </c>
      <c r="AR220" s="22">
        <v>1.7951469501836979</v>
      </c>
      <c r="AS220" s="22">
        <v>433.58740970391551</v>
      </c>
      <c r="AT220" s="22">
        <v>1.0510509843494459E-5</v>
      </c>
      <c r="AU220" s="22">
        <v>26.543198750951863</v>
      </c>
      <c r="AV220" s="22">
        <v>7.8160722707443702</v>
      </c>
      <c r="AW220" s="22">
        <v>0.64808024328971714</v>
      </c>
      <c r="AX220" s="22">
        <v>874.12122985126791</v>
      </c>
      <c r="AY220" s="22">
        <v>1552.6586312166032</v>
      </c>
      <c r="AZ220" s="22">
        <v>4.5720588029669562</v>
      </c>
      <c r="BA220" s="22">
        <v>93.136344314628204</v>
      </c>
      <c r="BB220" s="22">
        <v>25061.501667352117</v>
      </c>
      <c r="BC220" s="22">
        <v>528.73844740858374</v>
      </c>
      <c r="BD220" s="22">
        <v>55384.427800500649</v>
      </c>
    </row>
    <row r="221" spans="1:56" x14ac:dyDescent="0.3">
      <c r="A221" s="23" t="s">
        <v>36</v>
      </c>
      <c r="B221" s="22">
        <v>10.886976595292381</v>
      </c>
      <c r="C221" s="22">
        <v>8.1309019797332543E-2</v>
      </c>
      <c r="D221" s="22">
        <v>0.45776671660264645</v>
      </c>
      <c r="E221" s="22">
        <v>1.4426448696405166E-2</v>
      </c>
      <c r="F221" s="22">
        <v>0</v>
      </c>
      <c r="G221" s="22">
        <v>2.9496765653295353E-2</v>
      </c>
      <c r="H221" s="22">
        <v>0</v>
      </c>
      <c r="I221" s="22">
        <v>0.57245647937095956</v>
      </c>
      <c r="J221" s="22">
        <v>34.534923265403151</v>
      </c>
      <c r="K221" s="22">
        <v>6.9195069704934893</v>
      </c>
      <c r="L221" s="22">
        <v>0</v>
      </c>
      <c r="M221" s="22">
        <v>0</v>
      </c>
      <c r="N221" s="22">
        <v>8.6738463155058426E-3</v>
      </c>
      <c r="O221" s="22">
        <v>2.0902332687356869E-2</v>
      </c>
      <c r="P221" s="22">
        <v>1.2112282964156559E-3</v>
      </c>
      <c r="Q221" s="22">
        <v>1.1832510663249694E-2</v>
      </c>
      <c r="R221" s="22">
        <v>5.351726504386634</v>
      </c>
      <c r="S221" s="22">
        <v>1.9037729665097944</v>
      </c>
      <c r="T221" s="22">
        <v>1.203580226580808E-3</v>
      </c>
      <c r="U221" s="22">
        <v>6.4682945632180975E-3</v>
      </c>
      <c r="V221" s="22">
        <v>46.158281461298358</v>
      </c>
      <c r="W221" s="22">
        <v>0.10523024518578908</v>
      </c>
      <c r="X221" s="22">
        <v>0.10439543083548664</v>
      </c>
      <c r="Y221" s="22">
        <v>0.43021961120888752</v>
      </c>
      <c r="Z221" s="22">
        <v>469.42422482146281</v>
      </c>
      <c r="AA221" s="22">
        <v>0</v>
      </c>
      <c r="AB221" s="22">
        <v>8.9540046649547109E-3</v>
      </c>
      <c r="AC221" s="22">
        <v>4.8773926102913458E-2</v>
      </c>
      <c r="AD221" s="22">
        <v>0</v>
      </c>
      <c r="AE221" s="22">
        <v>0.66433326105879242</v>
      </c>
      <c r="AF221" s="22">
        <v>0</v>
      </c>
      <c r="AG221" s="22">
        <v>776.28255629799355</v>
      </c>
      <c r="AH221" s="22">
        <v>6.5058726875175772E-5</v>
      </c>
      <c r="AI221" s="22">
        <v>1.9618670100854829E-2</v>
      </c>
      <c r="AJ221" s="22">
        <v>1.2421584194214024E-2</v>
      </c>
      <c r="AK221" s="22">
        <v>3.2735382325665635E-3</v>
      </c>
      <c r="AL221" s="22">
        <v>0.38099400323767357</v>
      </c>
      <c r="AM221" s="22">
        <v>0</v>
      </c>
      <c r="AN221" s="22">
        <v>0.11214806775565536</v>
      </c>
      <c r="AO221" s="22">
        <v>2.7610410716195867E-5</v>
      </c>
      <c r="AP221" s="22">
        <v>0.64190446943712454</v>
      </c>
      <c r="AQ221" s="22">
        <v>2.0969667231087786E-3</v>
      </c>
      <c r="AR221" s="22">
        <v>0.26102854580173246</v>
      </c>
      <c r="AS221" s="22">
        <v>4.7803194657722212</v>
      </c>
      <c r="AT221" s="22">
        <v>1.0594350517393941E-6</v>
      </c>
      <c r="AU221" s="22">
        <v>8.4677443281931929E-7</v>
      </c>
      <c r="AV221" s="22">
        <v>5.7877981346164695</v>
      </c>
      <c r="AW221" s="22">
        <v>0.41281868801050536</v>
      </c>
      <c r="AX221" s="22">
        <v>18.624187132797257</v>
      </c>
      <c r="AY221" s="22">
        <v>0.51787920002203203</v>
      </c>
      <c r="AZ221" s="22">
        <v>2.3422333010513539</v>
      </c>
      <c r="BA221" s="22">
        <v>52.611834363761027</v>
      </c>
      <c r="BB221" s="22">
        <v>5.202168466826314</v>
      </c>
      <c r="BC221" s="22">
        <v>25.743525425891001</v>
      </c>
      <c r="BD221" s="22">
        <v>1471.4859671843487</v>
      </c>
    </row>
    <row r="222" spans="1:56" x14ac:dyDescent="0.3">
      <c r="A222" s="23" t="s">
        <v>37</v>
      </c>
      <c r="B222" s="22">
        <v>0.14588696053521871</v>
      </c>
      <c r="C222" s="22">
        <v>0.61780047244604663</v>
      </c>
      <c r="D222" s="22">
        <v>0.23866319399899649</v>
      </c>
      <c r="E222" s="22">
        <v>1.0594431387382511E-2</v>
      </c>
      <c r="F222" s="22">
        <v>0</v>
      </c>
      <c r="G222" s="22">
        <v>2.5458925144299265</v>
      </c>
      <c r="H222" s="22">
        <v>0</v>
      </c>
      <c r="I222" s="22">
        <v>3.5202476404299007E-3</v>
      </c>
      <c r="J222" s="22">
        <v>1.0094126589225629</v>
      </c>
      <c r="K222" s="22">
        <v>8.5745801599257224E-2</v>
      </c>
      <c r="L222" s="22">
        <v>0.17601434533605348</v>
      </c>
      <c r="M222" s="22">
        <v>49.745247192487774</v>
      </c>
      <c r="N222" s="22">
        <v>1.7190824140045706</v>
      </c>
      <c r="O222" s="22">
        <v>0.25024693222650024</v>
      </c>
      <c r="P222" s="22">
        <v>15.1839846423895</v>
      </c>
      <c r="Q222" s="22">
        <v>2.1867197051849394</v>
      </c>
      <c r="R222" s="22">
        <v>2.0599247244763728</v>
      </c>
      <c r="S222" s="22">
        <v>12.989471241711145</v>
      </c>
      <c r="T222" s="22">
        <v>2.8077322671502762</v>
      </c>
      <c r="U222" s="22">
        <v>1.8043996874425168</v>
      </c>
      <c r="V222" s="22">
        <v>28.855538189424202</v>
      </c>
      <c r="W222" s="22">
        <v>1.2889244306834042E-3</v>
      </c>
      <c r="X222" s="22">
        <v>2.4180227011172946E-3</v>
      </c>
      <c r="Y222" s="22">
        <v>0.80262581459878601</v>
      </c>
      <c r="Z222" s="22">
        <v>4.7611237360446805E-2</v>
      </c>
      <c r="AA222" s="22">
        <v>0</v>
      </c>
      <c r="AB222" s="22">
        <v>1.3597018414205753</v>
      </c>
      <c r="AC222" s="22">
        <v>0.38450857523876719</v>
      </c>
      <c r="AD222" s="22">
        <v>4.439660736645437</v>
      </c>
      <c r="AE222" s="22">
        <v>1.8278863382410311E-2</v>
      </c>
      <c r="AF222" s="22">
        <v>1.5494803314768281E-4</v>
      </c>
      <c r="AG222" s="22">
        <v>4.388077654393352E-2</v>
      </c>
      <c r="AH222" s="22">
        <v>8.3374646659548402E-8</v>
      </c>
      <c r="AI222" s="22">
        <v>0.6530635078052327</v>
      </c>
      <c r="AJ222" s="22">
        <v>6.4712943776824882E-4</v>
      </c>
      <c r="AK222" s="22">
        <v>3.6136518590090141</v>
      </c>
      <c r="AL222" s="22">
        <v>1.6190521389610267E-2</v>
      </c>
      <c r="AM222" s="22">
        <v>0.13163196943801173</v>
      </c>
      <c r="AN222" s="22">
        <v>0</v>
      </c>
      <c r="AO222" s="22">
        <v>7.2469552368295484E-2</v>
      </c>
      <c r="AP222" s="22">
        <v>1.1560682454291628E-2</v>
      </c>
      <c r="AQ222" s="22">
        <v>0.77355019179460316</v>
      </c>
      <c r="AR222" s="22">
        <v>1.3980364735905244</v>
      </c>
      <c r="AS222" s="22">
        <v>8.1349984912517326E-2</v>
      </c>
      <c r="AT222" s="22">
        <v>0.14260376964613899</v>
      </c>
      <c r="AU222" s="22">
        <v>0.30291955442011531</v>
      </c>
      <c r="AV222" s="22">
        <v>1.9881628556126414</v>
      </c>
      <c r="AW222" s="22">
        <v>44.696152130518925</v>
      </c>
      <c r="AX222" s="22">
        <v>2.04468158781132E-2</v>
      </c>
      <c r="AY222" s="22">
        <v>53.976692814194017</v>
      </c>
      <c r="AZ222" s="22">
        <v>2.0133065669423575</v>
      </c>
      <c r="BA222" s="22">
        <v>6.080427471802369</v>
      </c>
      <c r="BB222" s="22">
        <v>0.28018130358152593</v>
      </c>
      <c r="BC222" s="22">
        <v>58.132321276191178</v>
      </c>
      <c r="BD222" s="22">
        <v>303.92137387751097</v>
      </c>
    </row>
    <row r="223" spans="1:56" x14ac:dyDescent="0.3">
      <c r="A223" s="23" t="s">
        <v>38</v>
      </c>
      <c r="B223" s="22">
        <v>5.6134119507059856E-2</v>
      </c>
      <c r="C223" s="22">
        <v>1.0425037699289286</v>
      </c>
      <c r="D223" s="22">
        <v>2.4018625227924328</v>
      </c>
      <c r="E223" s="22">
        <v>6.584733271407768E-2</v>
      </c>
      <c r="F223" s="22">
        <v>0</v>
      </c>
      <c r="G223" s="22">
        <v>6.27120973876722E-3</v>
      </c>
      <c r="H223" s="22">
        <v>0</v>
      </c>
      <c r="I223" s="22">
        <v>1.6281288616638544E-3</v>
      </c>
      <c r="J223" s="22">
        <v>6.8460457760519438</v>
      </c>
      <c r="K223" s="22">
        <v>1.5156843653758694</v>
      </c>
      <c r="L223" s="22">
        <v>0</v>
      </c>
      <c r="M223" s="22">
        <v>0</v>
      </c>
      <c r="N223" s="22">
        <v>1.8711202174490765E-3</v>
      </c>
      <c r="O223" s="22">
        <v>0.56820815276672054</v>
      </c>
      <c r="P223" s="22">
        <v>5.8354293788314928E-8</v>
      </c>
      <c r="Q223" s="22">
        <v>4.004736014859035E-4</v>
      </c>
      <c r="R223" s="22">
        <v>1.3661999676089154</v>
      </c>
      <c r="S223" s="22">
        <v>3.7043026892651199</v>
      </c>
      <c r="T223" s="22">
        <v>0.92596834174184661</v>
      </c>
      <c r="U223" s="22">
        <v>0.53306744825641428</v>
      </c>
      <c r="V223" s="22">
        <v>9.0022768833271858</v>
      </c>
      <c r="W223" s="22">
        <v>2.276683210100135E-2</v>
      </c>
      <c r="X223" s="22">
        <v>3.4679844478883386E-2</v>
      </c>
      <c r="Y223" s="22">
        <v>1.9928735336560131E-3</v>
      </c>
      <c r="Z223" s="22">
        <v>0.36119656527407124</v>
      </c>
      <c r="AA223" s="22">
        <v>0</v>
      </c>
      <c r="AB223" s="22">
        <v>1.7255612091083557E-3</v>
      </c>
      <c r="AC223" s="22">
        <v>1.0396833181517599E-2</v>
      </c>
      <c r="AD223" s="22">
        <v>7.7620693928746114</v>
      </c>
      <c r="AE223" s="22">
        <v>6.2752097785235272E-2</v>
      </c>
      <c r="AF223" s="22">
        <v>0</v>
      </c>
      <c r="AG223" s="22">
        <v>0.3849977358228765</v>
      </c>
      <c r="AH223" s="22">
        <v>3.1343852127649773E-9</v>
      </c>
      <c r="AI223" s="22">
        <v>0.53770840773500717</v>
      </c>
      <c r="AJ223" s="22">
        <v>2.6219206146717929E-3</v>
      </c>
      <c r="AK223" s="22">
        <v>7.234820167845835E-5</v>
      </c>
      <c r="AL223" s="22">
        <v>5.4875425254459841E-2</v>
      </c>
      <c r="AM223" s="22">
        <v>2.3287388654453363</v>
      </c>
      <c r="AN223" s="22">
        <v>4.6984354030712204E-3</v>
      </c>
      <c r="AO223" s="22">
        <v>0</v>
      </c>
      <c r="AP223" s="22">
        <v>0.10020106176062257</v>
      </c>
      <c r="AQ223" s="22">
        <v>1.1263907772235981</v>
      </c>
      <c r="AR223" s="22">
        <v>8.2492524598601E-3</v>
      </c>
      <c r="AS223" s="22">
        <v>0.88124973352471636</v>
      </c>
      <c r="AT223" s="22">
        <v>5.1041231815495515E-11</v>
      </c>
      <c r="AU223" s="22">
        <v>3.7870423513353792E-3</v>
      </c>
      <c r="AV223" s="22">
        <v>3.6045127058192716</v>
      </c>
      <c r="AW223" s="22">
        <v>15.887535801640388</v>
      </c>
      <c r="AX223" s="22">
        <v>0.22412895696158996</v>
      </c>
      <c r="AY223" s="22">
        <v>2.0852344293993987E-2</v>
      </c>
      <c r="AZ223" s="22">
        <v>0.17991715476947334</v>
      </c>
      <c r="BA223" s="22">
        <v>3.1879088523290795</v>
      </c>
      <c r="BB223" s="22">
        <v>1.1350976933414842</v>
      </c>
      <c r="BC223" s="22">
        <v>27.854043008205817</v>
      </c>
      <c r="BD223" s="22">
        <v>93.823439886892018</v>
      </c>
    </row>
    <row r="224" spans="1:56" x14ac:dyDescent="0.3">
      <c r="A224" s="23" t="s">
        <v>197</v>
      </c>
      <c r="B224" s="22">
        <v>899.08414735262136</v>
      </c>
      <c r="C224" s="22">
        <v>2.7880821559161006E-2</v>
      </c>
      <c r="D224" s="22">
        <v>8.4620547222974505</v>
      </c>
      <c r="E224" s="22">
        <v>1.9471764590174027E-2</v>
      </c>
      <c r="F224" s="22">
        <v>0</v>
      </c>
      <c r="G224" s="22">
        <v>10.658802506803122</v>
      </c>
      <c r="H224" s="22">
        <v>0</v>
      </c>
      <c r="I224" s="22">
        <v>18.711909854798744</v>
      </c>
      <c r="J224" s="22">
        <v>44.597550601110207</v>
      </c>
      <c r="K224" s="22">
        <v>2.1328412540299815</v>
      </c>
      <c r="L224" s="22">
        <v>0</v>
      </c>
      <c r="M224" s="22">
        <v>0.69497435904233984</v>
      </c>
      <c r="N224" s="22">
        <v>6.6155749799371799E-3</v>
      </c>
      <c r="O224" s="22">
        <v>3.6769968151791205E-2</v>
      </c>
      <c r="P224" s="22">
        <v>2.9624102536256971</v>
      </c>
      <c r="Q224" s="22">
        <v>2.5088082625513514E-2</v>
      </c>
      <c r="R224" s="22">
        <v>0.36394932550141368</v>
      </c>
      <c r="S224" s="22">
        <v>92.895263398260767</v>
      </c>
      <c r="T224" s="22">
        <v>39.143401276427092</v>
      </c>
      <c r="U224" s="22">
        <v>4.1903568272540062E-2</v>
      </c>
      <c r="V224" s="22">
        <v>132.86188540917036</v>
      </c>
      <c r="W224" s="22">
        <v>0.38529093223244498</v>
      </c>
      <c r="X224" s="22">
        <v>9.9233914484526497E-4</v>
      </c>
      <c r="Y224" s="22">
        <v>2.6876707503103031E-2</v>
      </c>
      <c r="Z224" s="22">
        <v>408.63770382803062</v>
      </c>
      <c r="AA224" s="22">
        <v>0</v>
      </c>
      <c r="AB224" s="22">
        <v>3.5320871656405739E-2</v>
      </c>
      <c r="AC224" s="22">
        <v>0.15895237380961419</v>
      </c>
      <c r="AD224" s="22">
        <v>0</v>
      </c>
      <c r="AE224" s="22">
        <v>49.49023894586599</v>
      </c>
      <c r="AF224" s="22">
        <v>0.47562721766822397</v>
      </c>
      <c r="AG224" s="22">
        <v>27.269775246241913</v>
      </c>
      <c r="AH224" s="22">
        <v>1.9903258338271647E-3</v>
      </c>
      <c r="AI224" s="22">
        <v>28.502626415177691</v>
      </c>
      <c r="AJ224" s="22">
        <v>6.3110555329800535</v>
      </c>
      <c r="AK224" s="22">
        <v>0.18220030293145165</v>
      </c>
      <c r="AL224" s="22">
        <v>1.2564361649768836</v>
      </c>
      <c r="AM224" s="22">
        <v>14.883831584223651</v>
      </c>
      <c r="AN224" s="22">
        <v>2.4430603725392235</v>
      </c>
      <c r="AO224" s="22">
        <v>3.3077497239611529E-2</v>
      </c>
      <c r="AP224" s="22">
        <v>0</v>
      </c>
      <c r="AQ224" s="22">
        <v>6.5108532322034093E-4</v>
      </c>
      <c r="AR224" s="22">
        <v>0.25144005468076758</v>
      </c>
      <c r="AS224" s="22">
        <v>1.6747147972866003</v>
      </c>
      <c r="AT224" s="22">
        <v>3.2411039287390573E-5</v>
      </c>
      <c r="AU224" s="22">
        <v>4.5251908141937189</v>
      </c>
      <c r="AV224" s="22">
        <v>2.5626623718682979E-2</v>
      </c>
      <c r="AW224" s="22">
        <v>0.16045371444938716</v>
      </c>
      <c r="AX224" s="22">
        <v>354.89268887979949</v>
      </c>
      <c r="AY224" s="22">
        <v>113.93765368405698</v>
      </c>
      <c r="AZ224" s="22">
        <v>0.35054392027146153</v>
      </c>
      <c r="BA224" s="22">
        <v>4240.7572174721372</v>
      </c>
      <c r="BB224" s="22">
        <v>2605.8552290450848</v>
      </c>
      <c r="BC224" s="22">
        <v>971.56999138334095</v>
      </c>
      <c r="BD224" s="22">
        <v>10086.823410637306</v>
      </c>
    </row>
    <row r="225" spans="1:56" x14ac:dyDescent="0.3">
      <c r="A225" s="23" t="s">
        <v>40</v>
      </c>
      <c r="B225" s="22">
        <v>4.3225552587146122E-4</v>
      </c>
      <c r="C225" s="22">
        <v>5.1763758226472958E-2</v>
      </c>
      <c r="D225" s="22">
        <v>2.4265628033626649E-4</v>
      </c>
      <c r="E225" s="22">
        <v>2.3859638908713475E-5</v>
      </c>
      <c r="F225" s="22">
        <v>0</v>
      </c>
      <c r="G225" s="22">
        <v>0.32695998235852985</v>
      </c>
      <c r="H225" s="22">
        <v>0</v>
      </c>
      <c r="I225" s="22">
        <v>4.3434238521758827E-5</v>
      </c>
      <c r="J225" s="22">
        <v>9.7389245512814013E-2</v>
      </c>
      <c r="K225" s="22">
        <v>1.1576211153796529E-2</v>
      </c>
      <c r="L225" s="22">
        <v>0</v>
      </c>
      <c r="M225" s="22">
        <v>0</v>
      </c>
      <c r="N225" s="22">
        <v>1.3373116035664658E-2</v>
      </c>
      <c r="O225" s="22">
        <v>3.5002351622101005E-5</v>
      </c>
      <c r="P225" s="22">
        <v>0</v>
      </c>
      <c r="Q225" s="22">
        <v>3.0581478123844744E-6</v>
      </c>
      <c r="R225" s="22">
        <v>5.6725400934775037</v>
      </c>
      <c r="S225" s="22">
        <v>0.16043491152346989</v>
      </c>
      <c r="T225" s="22">
        <v>2.3921733799755579E-4</v>
      </c>
      <c r="U225" s="22">
        <v>5.4528708562464646E-3</v>
      </c>
      <c r="V225" s="22">
        <v>6.8924653597706234E-2</v>
      </c>
      <c r="W225" s="22">
        <v>1.7387129844713954E-4</v>
      </c>
      <c r="X225" s="22">
        <v>1.0065389764578219E-3</v>
      </c>
      <c r="Y225" s="22">
        <v>0.26010211986208998</v>
      </c>
      <c r="Z225" s="22">
        <v>1.4490394648372608E-2</v>
      </c>
      <c r="AA225" s="22">
        <v>0</v>
      </c>
      <c r="AB225" s="22">
        <v>1.3177826838294453E-5</v>
      </c>
      <c r="AC225" s="22">
        <v>8.1697234259593102E-5</v>
      </c>
      <c r="AD225" s="22">
        <v>0</v>
      </c>
      <c r="AE225" s="22">
        <v>4.8304980496470648E-4</v>
      </c>
      <c r="AF225" s="22">
        <v>0</v>
      </c>
      <c r="AG225" s="22">
        <v>2.7088699545423554E-2</v>
      </c>
      <c r="AH225" s="22">
        <v>0</v>
      </c>
      <c r="AI225" s="22">
        <v>1.4118436987166047E-2</v>
      </c>
      <c r="AJ225" s="22">
        <v>2.0552078299434494E-5</v>
      </c>
      <c r="AK225" s="22">
        <v>0.22766238229009075</v>
      </c>
      <c r="AL225" s="22">
        <v>4.1927671968913723E-4</v>
      </c>
      <c r="AM225" s="22">
        <v>2.2180490502756511E-2</v>
      </c>
      <c r="AN225" s="22">
        <v>4.285045182800676E-3</v>
      </c>
      <c r="AO225" s="22">
        <v>2.3400629124221751E-3</v>
      </c>
      <c r="AP225" s="22">
        <v>7.6529206116005217E-4</v>
      </c>
      <c r="AQ225" s="22">
        <v>0</v>
      </c>
      <c r="AR225" s="22">
        <v>6.2997189548344312E-5</v>
      </c>
      <c r="AS225" s="22">
        <v>6.7306199406298407E-3</v>
      </c>
      <c r="AT225" s="22">
        <v>2.8809491643129637E-3</v>
      </c>
      <c r="AU225" s="22">
        <v>0</v>
      </c>
      <c r="AV225" s="22">
        <v>1.3907258528201867E-5</v>
      </c>
      <c r="AW225" s="22">
        <v>0.55930783463811595</v>
      </c>
      <c r="AX225" s="22">
        <v>1.7181047315630012E-3</v>
      </c>
      <c r="AY225" s="22">
        <v>33.175005911694676</v>
      </c>
      <c r="AZ225" s="22">
        <v>1.9348386747599564E-3</v>
      </c>
      <c r="BA225" s="22">
        <v>9.1830058534228806E-2</v>
      </c>
      <c r="BB225" s="22">
        <v>8.668815416777902E-3</v>
      </c>
      <c r="BC225" s="22">
        <v>12.958367266857772</v>
      </c>
      <c r="BD225" s="22">
        <v>53.791186718295421</v>
      </c>
    </row>
    <row r="226" spans="1:56" x14ac:dyDescent="0.3">
      <c r="A226" s="23" t="s">
        <v>41</v>
      </c>
      <c r="B226" s="22">
        <v>5.4788311795734273E-3</v>
      </c>
      <c r="C226" s="22">
        <v>7.6119538393012841E-3</v>
      </c>
      <c r="D226" s="22">
        <v>1.2328908623408419E-3</v>
      </c>
      <c r="E226" s="22">
        <v>6.2485802962917447E-6</v>
      </c>
      <c r="F226" s="22">
        <v>0</v>
      </c>
      <c r="G226" s="22">
        <v>1.9735088235850601E-2</v>
      </c>
      <c r="H226" s="22">
        <v>0</v>
      </c>
      <c r="I226" s="22">
        <v>5.0107448749252183E-4</v>
      </c>
      <c r="J226" s="22">
        <v>0.80730366414823385</v>
      </c>
      <c r="K226" s="22">
        <v>2.4058786949379615E-3</v>
      </c>
      <c r="L226" s="22">
        <v>0</v>
      </c>
      <c r="M226" s="22">
        <v>0</v>
      </c>
      <c r="N226" s="22">
        <v>8.6231755727766302E-3</v>
      </c>
      <c r="O226" s="22">
        <v>1.2330098037275413E-5</v>
      </c>
      <c r="P226" s="22">
        <v>7.7500088161497E-3</v>
      </c>
      <c r="Q226" s="22">
        <v>6.3210744855520518E-7</v>
      </c>
      <c r="R226" s="22">
        <v>8.5691932771326789E-3</v>
      </c>
      <c r="S226" s="22">
        <v>5.0213518717893077E-2</v>
      </c>
      <c r="T226" s="22">
        <v>4.1607914993074584E-7</v>
      </c>
      <c r="U226" s="22">
        <v>6.5785461906388439E-4</v>
      </c>
      <c r="V226" s="22">
        <v>349.36070197244419</v>
      </c>
      <c r="W226" s="22">
        <v>3.8767249881174431E-5</v>
      </c>
      <c r="X226" s="22">
        <v>5.513362995319377E-4</v>
      </c>
      <c r="Y226" s="22">
        <v>4.3064163527289038E-3</v>
      </c>
      <c r="Z226" s="22">
        <v>6.5620932730993623E-3</v>
      </c>
      <c r="AA226" s="22">
        <v>0</v>
      </c>
      <c r="AB226" s="22">
        <v>2.7238063727736446E-6</v>
      </c>
      <c r="AC226" s="22">
        <v>0.78805062330403641</v>
      </c>
      <c r="AD226" s="22">
        <v>0</v>
      </c>
      <c r="AE226" s="22">
        <v>1.0643404743387024</v>
      </c>
      <c r="AF226" s="22">
        <v>0</v>
      </c>
      <c r="AG226" s="22">
        <v>5.910250576885193E-3</v>
      </c>
      <c r="AH226" s="22">
        <v>0</v>
      </c>
      <c r="AI226" s="22">
        <v>3.4696626316983882E-4</v>
      </c>
      <c r="AJ226" s="22">
        <v>3.3849846490344054E-3</v>
      </c>
      <c r="AK226" s="22">
        <v>3.2421783495596147E-5</v>
      </c>
      <c r="AL226" s="22">
        <v>1.8254848046429308</v>
      </c>
      <c r="AM226" s="22">
        <v>3.6760355672825597E-3</v>
      </c>
      <c r="AN226" s="22">
        <v>0.32734188153614391</v>
      </c>
      <c r="AO226" s="22">
        <v>0</v>
      </c>
      <c r="AP226" s="22">
        <v>9.9641272365653039E-2</v>
      </c>
      <c r="AQ226" s="22">
        <v>7.2489202090436617E-7</v>
      </c>
      <c r="AR226" s="22">
        <v>0</v>
      </c>
      <c r="AS226" s="22">
        <v>1.3984445904938832E-3</v>
      </c>
      <c r="AT226" s="22">
        <v>0</v>
      </c>
      <c r="AU226" s="22">
        <v>0</v>
      </c>
      <c r="AV226" s="22">
        <v>1.4062934038013427E-3</v>
      </c>
      <c r="AW226" s="22">
        <v>2.7712347307117965E-2</v>
      </c>
      <c r="AX226" s="22">
        <v>4.4388423396355643</v>
      </c>
      <c r="AY226" s="22">
        <v>4.2929566770506661E-3</v>
      </c>
      <c r="AZ226" s="22">
        <v>1.6917379303560829E-4</v>
      </c>
      <c r="BA226" s="22">
        <v>1.0833041332211664</v>
      </c>
      <c r="BB226" s="22">
        <v>1.7058916863600934E-2</v>
      </c>
      <c r="BC226" s="22">
        <v>35.125017811510006</v>
      </c>
      <c r="BD226" s="22">
        <v>395.10967892566271</v>
      </c>
    </row>
    <row r="227" spans="1:56" x14ac:dyDescent="0.3">
      <c r="A227" s="23" t="s">
        <v>42</v>
      </c>
      <c r="B227" s="22">
        <v>823.34588059084717</v>
      </c>
      <c r="C227" s="22">
        <v>8.687702449421171E-2</v>
      </c>
      <c r="D227" s="22">
        <v>7.3707631246910002E-2</v>
      </c>
      <c r="E227" s="22">
        <v>1.5727019431850116E-2</v>
      </c>
      <c r="F227" s="22">
        <v>1.8473183401452157E-2</v>
      </c>
      <c r="G227" s="22">
        <v>3.1181001698053334E-2</v>
      </c>
      <c r="H227" s="22">
        <v>1.5362839126644523</v>
      </c>
      <c r="I227" s="22">
        <v>1.4489106867483643</v>
      </c>
      <c r="J227" s="22">
        <v>41.424556039777983</v>
      </c>
      <c r="K227" s="22">
        <v>7.10562992411697</v>
      </c>
      <c r="L227" s="22">
        <v>0</v>
      </c>
      <c r="M227" s="22">
        <v>0</v>
      </c>
      <c r="N227" s="22">
        <v>9.038223991612129E-3</v>
      </c>
      <c r="O227" s="22">
        <v>5.4689452074395073E-2</v>
      </c>
      <c r="P227" s="22">
        <v>2.5283717853030376E-3</v>
      </c>
      <c r="Q227" s="22">
        <v>3.5494983700840024E-3</v>
      </c>
      <c r="R227" s="22">
        <v>0.29874196570232242</v>
      </c>
      <c r="S227" s="22">
        <v>0.98104276982443306</v>
      </c>
      <c r="T227" s="22">
        <v>1.2350099687331486E-3</v>
      </c>
      <c r="U227" s="22">
        <v>6.6575126487619435E-3</v>
      </c>
      <c r="V227" s="22">
        <v>10186.579463065755</v>
      </c>
      <c r="W227" s="22">
        <v>47.957847621893173</v>
      </c>
      <c r="X227" s="22">
        <v>6.7710563920642361E-5</v>
      </c>
      <c r="Y227" s="22">
        <v>2.3449529532487794E-3</v>
      </c>
      <c r="Z227" s="22">
        <v>51.777984181699658</v>
      </c>
      <c r="AA227" s="22">
        <v>0</v>
      </c>
      <c r="AB227" s="22">
        <v>1.0328679823860425E-2</v>
      </c>
      <c r="AC227" s="22">
        <v>7.068406179845764E-2</v>
      </c>
      <c r="AD227" s="22">
        <v>0</v>
      </c>
      <c r="AE227" s="22">
        <v>37.429490874865792</v>
      </c>
      <c r="AF227" s="22">
        <v>0</v>
      </c>
      <c r="AG227" s="22">
        <v>4.738411432933705</v>
      </c>
      <c r="AH227" s="22">
        <v>19.288829205968131</v>
      </c>
      <c r="AI227" s="22">
        <v>24.541891551783564</v>
      </c>
      <c r="AJ227" s="22">
        <v>2.4575596408949898</v>
      </c>
      <c r="AK227" s="22">
        <v>2.344244152005719E-2</v>
      </c>
      <c r="AL227" s="22">
        <v>28.613034522595409</v>
      </c>
      <c r="AM227" s="22">
        <v>32.540825656556869</v>
      </c>
      <c r="AN227" s="22">
        <v>2.2375951478428371E-2</v>
      </c>
      <c r="AO227" s="22">
        <v>5.7635198617835001E-5</v>
      </c>
      <c r="AP227" s="22">
        <v>0.63342337671134219</v>
      </c>
      <c r="AQ227" s="22">
        <v>2.1518239744596178E-3</v>
      </c>
      <c r="AR227" s="22">
        <v>58.060666999864573</v>
      </c>
      <c r="AS227" s="22">
        <v>0</v>
      </c>
      <c r="AT227" s="22">
        <v>2.2115118191225937E-6</v>
      </c>
      <c r="AU227" s="22">
        <v>1.7675945903774018E-6</v>
      </c>
      <c r="AV227" s="22">
        <v>9.3323360361344688E-3</v>
      </c>
      <c r="AW227" s="22">
        <v>5.9921128982997375E-2</v>
      </c>
      <c r="AX227" s="22">
        <v>228.29083502598016</v>
      </c>
      <c r="AY227" s="22">
        <v>158.63759436722682</v>
      </c>
      <c r="AZ227" s="22">
        <v>0.4945408839155368</v>
      </c>
      <c r="BA227" s="22">
        <v>660.39277841595799</v>
      </c>
      <c r="BB227" s="22">
        <v>1400.913271089034</v>
      </c>
      <c r="BC227" s="22">
        <v>165.19710192251898</v>
      </c>
      <c r="BD227" s="22">
        <v>13985.190970356385</v>
      </c>
    </row>
    <row r="228" spans="1:56" x14ac:dyDescent="0.3">
      <c r="A228" s="23" t="s">
        <v>43</v>
      </c>
      <c r="B228" s="22">
        <v>1.2581042577839971</v>
      </c>
      <c r="C228" s="22">
        <v>0.49325945263689885</v>
      </c>
      <c r="D228" s="22">
        <v>9.2436986336507729E-5</v>
      </c>
      <c r="E228" s="22">
        <v>4.1017715484697875E-3</v>
      </c>
      <c r="F228" s="22">
        <v>0</v>
      </c>
      <c r="G228" s="22">
        <v>4.1971156078557837E-4</v>
      </c>
      <c r="H228" s="22">
        <v>0</v>
      </c>
      <c r="I228" s="22">
        <v>0.25132005597038853</v>
      </c>
      <c r="J228" s="22">
        <v>4.848085963830636E-2</v>
      </c>
      <c r="K228" s="22">
        <v>7.0330393743384062E-3</v>
      </c>
      <c r="L228" s="22">
        <v>8.2090540618154437E-3</v>
      </c>
      <c r="M228" s="22">
        <v>0</v>
      </c>
      <c r="N228" s="22">
        <v>0.77203288477990051</v>
      </c>
      <c r="O228" s="22">
        <v>1.0277898886585824E-4</v>
      </c>
      <c r="P228" s="22">
        <v>5.451084658224134E-4</v>
      </c>
      <c r="Q228" s="22">
        <v>3.6280466190326293E-4</v>
      </c>
      <c r="R228" s="22">
        <v>1.1019843220486004E-2</v>
      </c>
      <c r="S228" s="22">
        <v>4.4934394103851689</v>
      </c>
      <c r="T228" s="22">
        <v>1.351374135477393E-6</v>
      </c>
      <c r="U228" s="22">
        <v>15.925970758107635</v>
      </c>
      <c r="V228" s="22">
        <v>0.37729396651064062</v>
      </c>
      <c r="W228" s="22">
        <v>6.891304185491099E-4</v>
      </c>
      <c r="X228" s="22">
        <v>1.4598170187351633E-5</v>
      </c>
      <c r="Y228" s="22">
        <v>3.5272790387477212E-5</v>
      </c>
      <c r="Z228" s="22">
        <v>0.36113528579463944</v>
      </c>
      <c r="AA228" s="22">
        <v>0</v>
      </c>
      <c r="AB228" s="22">
        <v>4.9261368254469972E-4</v>
      </c>
      <c r="AC228" s="22">
        <v>1.8976549686951347</v>
      </c>
      <c r="AD228" s="22">
        <v>0</v>
      </c>
      <c r="AE228" s="22">
        <v>1.028386705202637E-3</v>
      </c>
      <c r="AF228" s="22">
        <v>0</v>
      </c>
      <c r="AG228" s="22">
        <v>0.93272259709693228</v>
      </c>
      <c r="AH228" s="22">
        <v>2.9279420651114251E-5</v>
      </c>
      <c r="AI228" s="22">
        <v>1.588779435096678E-4</v>
      </c>
      <c r="AJ228" s="22">
        <v>1.643766391524313E-4</v>
      </c>
      <c r="AK228" s="22">
        <v>1.128870038198391E-3</v>
      </c>
      <c r="AL228" s="22">
        <v>1.0184162998307233E-3</v>
      </c>
      <c r="AM228" s="22">
        <v>1.1106857580010378E-2</v>
      </c>
      <c r="AN228" s="22">
        <v>6.4633789632253566E-2</v>
      </c>
      <c r="AO228" s="22">
        <v>1.2425955264396608E-5</v>
      </c>
      <c r="AP228" s="22">
        <v>1.062111709704658E-3</v>
      </c>
      <c r="AQ228" s="22">
        <v>0.19356396102206042</v>
      </c>
      <c r="AR228" s="22">
        <v>3.5698889066759815E-3</v>
      </c>
      <c r="AS228" s="22">
        <v>0.28162062718725561</v>
      </c>
      <c r="AT228" s="22">
        <v>0</v>
      </c>
      <c r="AU228" s="22">
        <v>2.4812444529268029E-3</v>
      </c>
      <c r="AV228" s="22">
        <v>1.7828552350992847E-2</v>
      </c>
      <c r="AW228" s="22">
        <v>6.1692762120762338E-3</v>
      </c>
      <c r="AX228" s="22">
        <v>3.9829683145738799E-3</v>
      </c>
      <c r="AY228" s="22">
        <v>1.1777810833456526E-4</v>
      </c>
      <c r="AZ228" s="22">
        <v>1.263523084704399E-3</v>
      </c>
      <c r="BA228" s="22">
        <v>10.593197038142588</v>
      </c>
      <c r="BB228" s="22">
        <v>4.5243913689020435E-3</v>
      </c>
      <c r="BC228" s="22">
        <v>6.7847438447503565</v>
      </c>
      <c r="BD228" s="22">
        <v>44.817940498529502</v>
      </c>
    </row>
    <row r="229" spans="1:56" x14ac:dyDescent="0.3">
      <c r="A229" s="23" t="s">
        <v>44</v>
      </c>
      <c r="B229" s="22">
        <v>1.8943468464145727E-2</v>
      </c>
      <c r="C229" s="22">
        <v>4.0798964935346769</v>
      </c>
      <c r="D229" s="22">
        <v>4.3004774156661041</v>
      </c>
      <c r="E229" s="22">
        <v>2.3162666505969123E-3</v>
      </c>
      <c r="F229" s="22">
        <v>0</v>
      </c>
      <c r="G229" s="22">
        <v>1.3496291661847402</v>
      </c>
      <c r="H229" s="22">
        <v>0</v>
      </c>
      <c r="I229" s="22">
        <v>7.881569096783533E-4</v>
      </c>
      <c r="J229" s="22">
        <v>0.35465873761636524</v>
      </c>
      <c r="K229" s="22">
        <v>8.1717134663967669E-2</v>
      </c>
      <c r="L229" s="22">
        <v>1101.3657732703159</v>
      </c>
      <c r="M229" s="22">
        <v>0.62292761203917335</v>
      </c>
      <c r="N229" s="22">
        <v>8.5236697065347554E-3</v>
      </c>
      <c r="O229" s="22">
        <v>1.3524712770058387</v>
      </c>
      <c r="P229" s="22">
        <v>17.69015859500729</v>
      </c>
      <c r="Q229" s="22">
        <v>3.3918432604821943E-3</v>
      </c>
      <c r="R229" s="22">
        <v>13.474475425251017</v>
      </c>
      <c r="S229" s="22">
        <v>0.77321833636218817</v>
      </c>
      <c r="T229" s="22">
        <v>11.596160800370079</v>
      </c>
      <c r="U229" s="22">
        <v>1.6121678813662401</v>
      </c>
      <c r="V229" s="22">
        <v>0.48914751123857397</v>
      </c>
      <c r="W229" s="22">
        <v>1.2423884950386842E-3</v>
      </c>
      <c r="X229" s="22">
        <v>2.3191573053021365E-2</v>
      </c>
      <c r="Y229" s="22">
        <v>6.5743757099039213</v>
      </c>
      <c r="Z229" s="22">
        <v>3.2716738522458232E-2</v>
      </c>
      <c r="AA229" s="22">
        <v>0</v>
      </c>
      <c r="AB229" s="22">
        <v>9.3008352348107737E-5</v>
      </c>
      <c r="AC229" s="22">
        <v>1.5936737831869898</v>
      </c>
      <c r="AD229" s="22">
        <v>40.2240096534874</v>
      </c>
      <c r="AE229" s="22">
        <v>3.4681161712680395E-3</v>
      </c>
      <c r="AF229" s="22">
        <v>0.27546914309375703</v>
      </c>
      <c r="AG229" s="22">
        <v>3.5189716362909212E-2</v>
      </c>
      <c r="AH229" s="22">
        <v>0</v>
      </c>
      <c r="AI229" s="22">
        <v>0.77933952754042046</v>
      </c>
      <c r="AJ229" s="22">
        <v>1.8292279501958927E-2</v>
      </c>
      <c r="AK229" s="22">
        <v>3.9776542560178756E-2</v>
      </c>
      <c r="AL229" s="22">
        <v>3.2071820401807123E-3</v>
      </c>
      <c r="AM229" s="22">
        <v>0.12552361089376354</v>
      </c>
      <c r="AN229" s="22">
        <v>2.9937433785104002</v>
      </c>
      <c r="AO229" s="22">
        <v>0</v>
      </c>
      <c r="AP229" s="22">
        <v>5.4021604576159725E-3</v>
      </c>
      <c r="AQ229" s="22">
        <v>2.6565152674718275</v>
      </c>
      <c r="AR229" s="22">
        <v>0.44595278037594982</v>
      </c>
      <c r="AS229" s="22">
        <v>8.5062853688634449E-2</v>
      </c>
      <c r="AT229" s="22">
        <v>2.0015522932866292E-2</v>
      </c>
      <c r="AU229" s="22">
        <v>0</v>
      </c>
      <c r="AV229" s="22">
        <v>0.3039060280051713</v>
      </c>
      <c r="AW229" s="22">
        <v>11.173455283739223</v>
      </c>
      <c r="AX229" s="22">
        <v>0.13677648016173691</v>
      </c>
      <c r="AY229" s="22">
        <v>2.4003668359645334E-3</v>
      </c>
      <c r="AZ229" s="22">
        <v>0.89869989182166443</v>
      </c>
      <c r="BA229" s="22">
        <v>1.6897533519189103</v>
      </c>
      <c r="BB229" s="22">
        <v>0.10300461062155819</v>
      </c>
      <c r="BC229" s="22">
        <v>58.291751730068505</v>
      </c>
      <c r="BD229" s="22">
        <v>1287.7128517413894</v>
      </c>
    </row>
    <row r="230" spans="1:56" x14ac:dyDescent="0.3">
      <c r="A230" s="23" t="s">
        <v>45</v>
      </c>
      <c r="B230" s="22">
        <v>4.4233849930272688</v>
      </c>
      <c r="C230" s="22">
        <v>2.1489217629407759E-3</v>
      </c>
      <c r="D230" s="22">
        <v>1.1350579646610985E-2</v>
      </c>
      <c r="E230" s="22">
        <v>0.10797665309042551</v>
      </c>
      <c r="F230" s="22">
        <v>0</v>
      </c>
      <c r="G230" s="22">
        <v>0.21474549652345318</v>
      </c>
      <c r="H230" s="22">
        <v>0</v>
      </c>
      <c r="I230" s="22">
        <v>3.9807383521915599E-3</v>
      </c>
      <c r="J230" s="22">
        <v>6.6627003104517343E-2</v>
      </c>
      <c r="K230" s="22">
        <v>1.6081173090043362E-2</v>
      </c>
      <c r="L230" s="22">
        <v>0</v>
      </c>
      <c r="M230" s="22">
        <v>6.7866795471583415E-3</v>
      </c>
      <c r="N230" s="22">
        <v>0.68182144915455922</v>
      </c>
      <c r="O230" s="22">
        <v>3.9266098075884895E-2</v>
      </c>
      <c r="P230" s="22">
        <v>7.3526410173276829E-7</v>
      </c>
      <c r="Q230" s="22">
        <v>8.5579692194659111E-3</v>
      </c>
      <c r="R230" s="22">
        <v>1.3444444987142623</v>
      </c>
      <c r="S230" s="22">
        <v>1.2548105776592384</v>
      </c>
      <c r="T230" s="22">
        <v>6.1073707112218593E-2</v>
      </c>
      <c r="U230" s="22">
        <v>8.9860186225514008E-4</v>
      </c>
      <c r="V230" s="22">
        <v>105.11506796545132</v>
      </c>
      <c r="W230" s="22">
        <v>4.9849951324171728</v>
      </c>
      <c r="X230" s="22">
        <v>7.5778679086372674E-2</v>
      </c>
      <c r="Y230" s="22">
        <v>0.14191502635649128</v>
      </c>
      <c r="Z230" s="22">
        <v>2.2672763636713621E-2</v>
      </c>
      <c r="AA230" s="22">
        <v>0</v>
      </c>
      <c r="AB230" s="22">
        <v>0.45788496385090705</v>
      </c>
      <c r="AC230" s="22">
        <v>3.7687522240230484E-4</v>
      </c>
      <c r="AD230" s="22">
        <v>1.9914432691879526E-3</v>
      </c>
      <c r="AE230" s="22">
        <v>2.6537509578566598E-2</v>
      </c>
      <c r="AF230" s="22">
        <v>1.6171515133005104E-2</v>
      </c>
      <c r="AG230" s="22">
        <v>8.969073477263704</v>
      </c>
      <c r="AH230" s="22">
        <v>3.9493253680838717E-8</v>
      </c>
      <c r="AI230" s="22">
        <v>3.5063577545905764E-2</v>
      </c>
      <c r="AJ230" s="22">
        <v>2.4762550417624683E-4</v>
      </c>
      <c r="AK230" s="22">
        <v>4.5075349811722374</v>
      </c>
      <c r="AL230" s="22">
        <v>4.2721333512407804E-3</v>
      </c>
      <c r="AM230" s="22">
        <v>2.4559609981723008E-2</v>
      </c>
      <c r="AN230" s="22">
        <v>0.52932875879608343</v>
      </c>
      <c r="AO230" s="22">
        <v>11.052904572201935</v>
      </c>
      <c r="AP230" s="22">
        <v>2.3227418153779116E-3</v>
      </c>
      <c r="AQ230" s="22">
        <v>2.5217217727638734E-2</v>
      </c>
      <c r="AR230" s="22">
        <v>1.4075324771801565E-3</v>
      </c>
      <c r="AS230" s="22">
        <v>0.37666922330518271</v>
      </c>
      <c r="AT230" s="22">
        <v>1.4954570468141391E-2</v>
      </c>
      <c r="AU230" s="22">
        <v>2.5772931975877214E-3</v>
      </c>
      <c r="AV230" s="22">
        <v>0</v>
      </c>
      <c r="AW230" s="22">
        <v>7.9116210742908852E-2</v>
      </c>
      <c r="AX230" s="22">
        <v>2.4832477430344089E-2</v>
      </c>
      <c r="AY230" s="22">
        <v>75.488044736347746</v>
      </c>
      <c r="AZ230" s="22">
        <v>2.8924359655025049</v>
      </c>
      <c r="BA230" s="22">
        <v>7.8878668965625023</v>
      </c>
      <c r="BB230" s="22">
        <v>0.92206228745430374</v>
      </c>
      <c r="BC230" s="22">
        <v>250.18435123781836</v>
      </c>
      <c r="BD230" s="22">
        <v>482.11219091536879</v>
      </c>
    </row>
    <row r="231" spans="1:56" x14ac:dyDescent="0.3">
      <c r="A231" s="23" t="s">
        <v>46</v>
      </c>
      <c r="B231" s="22">
        <v>0.50256690103715718</v>
      </c>
      <c r="C231" s="22">
        <v>0.29589367327767563</v>
      </c>
      <c r="D231" s="22">
        <v>1.2604096325930869E-2</v>
      </c>
      <c r="E231" s="22">
        <v>8.3275643064227939E-2</v>
      </c>
      <c r="F231" s="22">
        <v>0</v>
      </c>
      <c r="G231" s="22">
        <v>0.10464979098304213</v>
      </c>
      <c r="H231" s="22">
        <v>0</v>
      </c>
      <c r="I231" s="22">
        <v>9.4132267773718824E-3</v>
      </c>
      <c r="J231" s="22">
        <v>8.4978093563865276</v>
      </c>
      <c r="K231" s="22">
        <v>0.22828777429419789</v>
      </c>
      <c r="L231" s="22">
        <v>7.567175898471365E-2</v>
      </c>
      <c r="M231" s="22">
        <v>3.5208053285258001E-2</v>
      </c>
      <c r="N231" s="22">
        <v>2.525221765180425E-2</v>
      </c>
      <c r="O231" s="22">
        <v>0.93547506034075856</v>
      </c>
      <c r="P231" s="22">
        <v>2.9572134629304401</v>
      </c>
      <c r="Q231" s="22">
        <v>4.0994073500155537</v>
      </c>
      <c r="R231" s="22">
        <v>3.5593310083768817</v>
      </c>
      <c r="S231" s="22">
        <v>0.6971934089945494</v>
      </c>
      <c r="T231" s="22">
        <v>0.14645276137569632</v>
      </c>
      <c r="U231" s="22">
        <v>3.8474553706348884E-2</v>
      </c>
      <c r="V231" s="22">
        <v>21.23641268916489</v>
      </c>
      <c r="W231" s="22">
        <v>3.4519696925631813E-3</v>
      </c>
      <c r="X231" s="22">
        <v>1.5727682681272465E-2</v>
      </c>
      <c r="Y231" s="22">
        <v>7.8855097859552845E-2</v>
      </c>
      <c r="Z231" s="22">
        <v>0.11297592734735515</v>
      </c>
      <c r="AA231" s="22">
        <v>0</v>
      </c>
      <c r="AB231" s="22">
        <v>1.6575382633291549</v>
      </c>
      <c r="AC231" s="22">
        <v>21.97503663586501</v>
      </c>
      <c r="AD231" s="22">
        <v>1.4935824518909645E-2</v>
      </c>
      <c r="AE231" s="22">
        <v>3.5887752434744929E-2</v>
      </c>
      <c r="AF231" s="22">
        <v>0</v>
      </c>
      <c r="AG231" s="22">
        <v>6.8142088115778092</v>
      </c>
      <c r="AH231" s="22">
        <v>1.0252574030954243E-6</v>
      </c>
      <c r="AI231" s="22">
        <v>0.13783537244050734</v>
      </c>
      <c r="AJ231" s="22">
        <v>3.5365421076568688E-3</v>
      </c>
      <c r="AK231" s="22">
        <v>80.066450974701624</v>
      </c>
      <c r="AL231" s="22">
        <v>9.4165756196932418E-2</v>
      </c>
      <c r="AM231" s="22">
        <v>0.37721146051024423</v>
      </c>
      <c r="AN231" s="22">
        <v>2.9531102558044706</v>
      </c>
      <c r="AO231" s="22">
        <v>1.3277926374102599E-2</v>
      </c>
      <c r="AP231" s="22">
        <v>0.28055868879349205</v>
      </c>
      <c r="AQ231" s="22">
        <v>8.9217957072791343</v>
      </c>
      <c r="AR231" s="22">
        <v>8.5376054235764401E-2</v>
      </c>
      <c r="AS231" s="22">
        <v>0.27437368727176525</v>
      </c>
      <c r="AT231" s="22">
        <v>5.241029126200912E-3</v>
      </c>
      <c r="AU231" s="22">
        <v>3.8624338391124953E-2</v>
      </c>
      <c r="AV231" s="22">
        <v>0.30823888308282016</v>
      </c>
      <c r="AW231" s="22">
        <v>0</v>
      </c>
      <c r="AX231" s="22">
        <v>8.5071581833978982</v>
      </c>
      <c r="AY231" s="22">
        <v>0.17446495137092241</v>
      </c>
      <c r="AZ231" s="22">
        <v>0.40637548752834202</v>
      </c>
      <c r="BA231" s="22">
        <v>1.6550035090048112</v>
      </c>
      <c r="BB231" s="22">
        <v>0.17093154298710175</v>
      </c>
      <c r="BC231" s="22">
        <v>23.00442936168378</v>
      </c>
      <c r="BD231" s="22">
        <v>201.72737148982552</v>
      </c>
    </row>
    <row r="232" spans="1:56" x14ac:dyDescent="0.3">
      <c r="A232" s="23" t="s">
        <v>47</v>
      </c>
      <c r="B232" s="22">
        <v>3.3542464029237502E-2</v>
      </c>
      <c r="C232" s="22">
        <v>0.80918287540383904</v>
      </c>
      <c r="D232" s="22">
        <v>2.1886587602228439E-3</v>
      </c>
      <c r="E232" s="22">
        <v>4.6161431370970642E-3</v>
      </c>
      <c r="F232" s="22">
        <v>0</v>
      </c>
      <c r="G232" s="22">
        <v>1.4945046673933912E-3</v>
      </c>
      <c r="H232" s="22">
        <v>0</v>
      </c>
      <c r="I232" s="22">
        <v>0.38758569938488924</v>
      </c>
      <c r="J232" s="22">
        <v>39.665711935077624</v>
      </c>
      <c r="K232" s="22">
        <v>0.21442651824358178</v>
      </c>
      <c r="L232" s="22">
        <v>0</v>
      </c>
      <c r="M232" s="22">
        <v>0</v>
      </c>
      <c r="N232" s="22">
        <v>3.5707385379705569E-4</v>
      </c>
      <c r="O232" s="22">
        <v>6.8185191565059108E-4</v>
      </c>
      <c r="P232" s="22">
        <v>8.4703286458235325E-4</v>
      </c>
      <c r="Q232" s="22">
        <v>6.1753988299148598E-4</v>
      </c>
      <c r="R232" s="22">
        <v>9.1456271437022514E-3</v>
      </c>
      <c r="S232" s="22">
        <v>17.896209419910679</v>
      </c>
      <c r="T232" s="22">
        <v>3.7503479604296961E-5</v>
      </c>
      <c r="U232" s="22">
        <v>2.1433646555745422E-4</v>
      </c>
      <c r="V232" s="22">
        <v>2234.3348576821222</v>
      </c>
      <c r="W232" s="22">
        <v>1.6608999945657665</v>
      </c>
      <c r="X232" s="22">
        <v>2.26837972380372E-5</v>
      </c>
      <c r="Y232" s="22">
        <v>0.12106048354726064</v>
      </c>
      <c r="Z232" s="22">
        <v>6.0979715356715827E-2</v>
      </c>
      <c r="AA232" s="22">
        <v>0</v>
      </c>
      <c r="AB232" s="22">
        <v>9.9722726467678922E-4</v>
      </c>
      <c r="AC232" s="22">
        <v>1.8100231195445303E-3</v>
      </c>
      <c r="AD232" s="22">
        <v>0</v>
      </c>
      <c r="AE232" s="22">
        <v>30.273234142229288</v>
      </c>
      <c r="AF232" s="22">
        <v>0</v>
      </c>
      <c r="AG232" s="22">
        <v>1142.2291342475944</v>
      </c>
      <c r="AH232" s="22">
        <v>0.1937236857221131</v>
      </c>
      <c r="AI232" s="22">
        <v>1.0522793573030129E-2</v>
      </c>
      <c r="AJ232" s="22">
        <v>5.5423869749888046E-4</v>
      </c>
      <c r="AK232" s="22">
        <v>1.5596678279720467E-3</v>
      </c>
      <c r="AL232" s="22">
        <v>5.4459902355766987</v>
      </c>
      <c r="AM232" s="22">
        <v>0.33004756799270291</v>
      </c>
      <c r="AN232" s="22">
        <v>40.725744606165179</v>
      </c>
      <c r="AO232" s="22">
        <v>4.8949796181693275E-2</v>
      </c>
      <c r="AP232" s="22">
        <v>1.150391197472155</v>
      </c>
      <c r="AQ232" s="22">
        <v>6.5403053869728662E-5</v>
      </c>
      <c r="AR232" s="22">
        <v>6.655139924750331E-3</v>
      </c>
      <c r="AS232" s="22">
        <v>0.6928656548712957</v>
      </c>
      <c r="AT232" s="22">
        <v>7.4088122723795808E-7</v>
      </c>
      <c r="AU232" s="22">
        <v>0.44471409401855072</v>
      </c>
      <c r="AV232" s="22">
        <v>5.2710681570392894E-4</v>
      </c>
      <c r="AW232" s="22">
        <v>4.8418074926559768E-3</v>
      </c>
      <c r="AX232" s="22">
        <v>0</v>
      </c>
      <c r="AY232" s="22">
        <v>30.462603620352354</v>
      </c>
      <c r="AZ232" s="22">
        <v>1.5057025860164386E-2</v>
      </c>
      <c r="BA232" s="22">
        <v>10.074687404999974</v>
      </c>
      <c r="BB232" s="22">
        <v>12071.414974438829</v>
      </c>
      <c r="BC232" s="22">
        <v>128.56642951916237</v>
      </c>
      <c r="BD232" s="22">
        <v>15757.300761129287</v>
      </c>
    </row>
    <row r="233" spans="1:56" x14ac:dyDescent="0.3">
      <c r="A233" s="23" t="s">
        <v>48</v>
      </c>
      <c r="B233" s="22">
        <v>0</v>
      </c>
      <c r="C233" s="22">
        <v>3.759006487161139E-5</v>
      </c>
      <c r="D233" s="22">
        <v>0</v>
      </c>
      <c r="E233" s="22">
        <v>0</v>
      </c>
      <c r="F233" s="22">
        <v>0</v>
      </c>
      <c r="G233" s="22">
        <v>1.4643537915555176</v>
      </c>
      <c r="H233" s="22">
        <v>0</v>
      </c>
      <c r="I233" s="22">
        <v>0</v>
      </c>
      <c r="J233" s="22">
        <v>0.47636918140790296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3.7409474314537207E-2</v>
      </c>
      <c r="S233" s="22">
        <v>3.3810131161662371E-2</v>
      </c>
      <c r="T233" s="22">
        <v>1.2178515531992135E-2</v>
      </c>
      <c r="U233" s="22">
        <v>0</v>
      </c>
      <c r="V233" s="22">
        <v>0</v>
      </c>
      <c r="W233" s="22">
        <v>0</v>
      </c>
      <c r="X233" s="22">
        <v>0</v>
      </c>
      <c r="Y233" s="22">
        <v>7.6531985411935954E-2</v>
      </c>
      <c r="Z233" s="22">
        <v>1.1163249410050758E-4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0.53159374021384198</v>
      </c>
      <c r="AH233" s="22">
        <v>0</v>
      </c>
      <c r="AI233" s="22">
        <v>6.8051823551822403E-4</v>
      </c>
      <c r="AJ233" s="22">
        <v>0</v>
      </c>
      <c r="AK233" s="22">
        <v>0</v>
      </c>
      <c r="AL233" s="22">
        <v>2.3273408443909682E-2</v>
      </c>
      <c r="AM233" s="22">
        <v>0</v>
      </c>
      <c r="AN233" s="22">
        <v>0</v>
      </c>
      <c r="AO233" s="22">
        <v>0</v>
      </c>
      <c r="AP233" s="22">
        <v>0</v>
      </c>
      <c r="AQ233" s="22">
        <v>8.0585929954491306E-2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v>0</v>
      </c>
      <c r="AX233" s="22">
        <v>19.661222969609486</v>
      </c>
      <c r="AY233" s="22">
        <v>0</v>
      </c>
      <c r="AZ233" s="22">
        <v>6.972388725719061E-4</v>
      </c>
      <c r="BA233" s="22">
        <v>0</v>
      </c>
      <c r="BB233" s="22">
        <v>0</v>
      </c>
      <c r="BC233" s="22">
        <v>55.122369835350455</v>
      </c>
      <c r="BD233" s="22">
        <v>77.521225942622792</v>
      </c>
    </row>
    <row r="234" spans="1:56" x14ac:dyDescent="0.3">
      <c r="A234" s="23" t="s">
        <v>49</v>
      </c>
      <c r="B234" s="22">
        <v>9.5812680930988172</v>
      </c>
      <c r="C234" s="22">
        <v>2.7666156086083245</v>
      </c>
      <c r="D234" s="22">
        <v>0.48277992857053276</v>
      </c>
      <c r="E234" s="22">
        <v>7.3089474270725693E-2</v>
      </c>
      <c r="F234" s="22">
        <v>0</v>
      </c>
      <c r="G234" s="22">
        <v>2.1984633175518247</v>
      </c>
      <c r="H234" s="22">
        <v>0</v>
      </c>
      <c r="I234" s="22">
        <v>0.45058091414651125</v>
      </c>
      <c r="J234" s="22">
        <v>59.757678591688034</v>
      </c>
      <c r="K234" s="22">
        <v>13.284223173067241</v>
      </c>
      <c r="L234" s="22">
        <v>19.781113047742071</v>
      </c>
      <c r="M234" s="22">
        <v>5.745136679261114E-2</v>
      </c>
      <c r="N234" s="22">
        <v>0.8533582067567268</v>
      </c>
      <c r="O234" s="22">
        <v>0.87041428331615733</v>
      </c>
      <c r="P234" s="22">
        <v>43.669209157804204</v>
      </c>
      <c r="Q234" s="22">
        <v>1.7967123928835227</v>
      </c>
      <c r="R234" s="22">
        <v>9.4041413126899229</v>
      </c>
      <c r="S234" s="22">
        <v>35.936336752115565</v>
      </c>
      <c r="T234" s="22">
        <v>0.40523953455301515</v>
      </c>
      <c r="U234" s="22">
        <v>0.77989136980244067</v>
      </c>
      <c r="V234" s="22">
        <v>563.89158350820514</v>
      </c>
      <c r="W234" s="22">
        <v>0.28276062345717246</v>
      </c>
      <c r="X234" s="22">
        <v>4.3699949838262278</v>
      </c>
      <c r="Y234" s="22">
        <v>2.9380341809886432</v>
      </c>
      <c r="Z234" s="22">
        <v>5.5102361710398569</v>
      </c>
      <c r="AA234" s="22">
        <v>0</v>
      </c>
      <c r="AB234" s="22">
        <v>1.4037292388706548</v>
      </c>
      <c r="AC234" s="22">
        <v>0.73741616951031264</v>
      </c>
      <c r="AD234" s="22">
        <v>14.284832195492466</v>
      </c>
      <c r="AE234" s="22">
        <v>3.6268936143604456</v>
      </c>
      <c r="AF234" s="22">
        <v>6.6554923544066946E-2</v>
      </c>
      <c r="AG234" s="22">
        <v>29.888052289090105</v>
      </c>
      <c r="AH234" s="22">
        <v>0.26304842362472158</v>
      </c>
      <c r="AI234" s="22">
        <v>0.57838433792596611</v>
      </c>
      <c r="AJ234" s="22">
        <v>3.2513081365997849E-2</v>
      </c>
      <c r="AK234" s="22">
        <v>3.4187990890902364</v>
      </c>
      <c r="AL234" s="22">
        <v>1.4427242425046423</v>
      </c>
      <c r="AM234" s="22">
        <v>22.865945415085612</v>
      </c>
      <c r="AN234" s="22">
        <v>18.282376136279272</v>
      </c>
      <c r="AO234" s="22">
        <v>7.4129923832933584E-2</v>
      </c>
      <c r="AP234" s="22">
        <v>0.94814169089664802</v>
      </c>
      <c r="AQ234" s="22">
        <v>6.705774617189789</v>
      </c>
      <c r="AR234" s="22">
        <v>6.7321810560538307</v>
      </c>
      <c r="AS234" s="22">
        <v>27.105235964288031</v>
      </c>
      <c r="AT234" s="22">
        <v>0.7808087340270663</v>
      </c>
      <c r="AU234" s="22">
        <v>0.45118463081425481</v>
      </c>
      <c r="AV234" s="22">
        <v>37.577334971028812</v>
      </c>
      <c r="AW234" s="22">
        <v>263.77460290729346</v>
      </c>
      <c r="AX234" s="22">
        <v>6.0673678696968443</v>
      </c>
      <c r="AY234" s="22">
        <v>5.9708174736115014</v>
      </c>
      <c r="AZ234" s="22">
        <v>0</v>
      </c>
      <c r="BA234" s="22">
        <v>108.14037408449131</v>
      </c>
      <c r="BB234" s="22">
        <v>11.606530263881238</v>
      </c>
      <c r="BC234" s="22">
        <v>120.1760506566639</v>
      </c>
      <c r="BD234" s="22">
        <v>1472.1429799934897</v>
      </c>
    </row>
    <row r="235" spans="1:56" x14ac:dyDescent="0.3">
      <c r="A235" s="23" t="s">
        <v>50</v>
      </c>
      <c r="B235" s="22">
        <v>10.424857606257126</v>
      </c>
      <c r="C235" s="22">
        <v>0.18211337358336588</v>
      </c>
      <c r="D235" s="22">
        <v>8.3495864119984709E-3</v>
      </c>
      <c r="E235" s="22">
        <v>3.5080691445268715E-2</v>
      </c>
      <c r="F235" s="22">
        <v>0</v>
      </c>
      <c r="G235" s="22">
        <v>0</v>
      </c>
      <c r="H235" s="22">
        <v>4.1798980928845854E-2</v>
      </c>
      <c r="I235" s="22">
        <v>4.1431841713144086</v>
      </c>
      <c r="J235" s="22">
        <v>9.28223089174028</v>
      </c>
      <c r="K235" s="22">
        <v>3.8226121821825512</v>
      </c>
      <c r="L235" s="22">
        <v>0</v>
      </c>
      <c r="M235" s="22">
        <v>0</v>
      </c>
      <c r="N235" s="22">
        <v>0.43638467703900197</v>
      </c>
      <c r="O235" s="22">
        <v>0.2112462774629193</v>
      </c>
      <c r="P235" s="22">
        <v>0</v>
      </c>
      <c r="Q235" s="22">
        <v>0.60806017042102045</v>
      </c>
      <c r="R235" s="22">
        <v>52.709944889765303</v>
      </c>
      <c r="S235" s="22">
        <v>15.444580241583679</v>
      </c>
      <c r="T235" s="22">
        <v>0</v>
      </c>
      <c r="U235" s="22">
        <v>0</v>
      </c>
      <c r="V235" s="22">
        <v>196.40275027735285</v>
      </c>
      <c r="W235" s="22">
        <v>0.61178516070421085</v>
      </c>
      <c r="X235" s="22">
        <v>7.663330249033283E-2</v>
      </c>
      <c r="Y235" s="22">
        <v>0.72463607870673319</v>
      </c>
      <c r="Z235" s="22">
        <v>24.30747357199024</v>
      </c>
      <c r="AA235" s="22">
        <v>0</v>
      </c>
      <c r="AB235" s="22">
        <v>0</v>
      </c>
      <c r="AC235" s="22">
        <v>0.57116688686310357</v>
      </c>
      <c r="AD235" s="22">
        <v>0</v>
      </c>
      <c r="AE235" s="22">
        <v>0.65606258873881185</v>
      </c>
      <c r="AF235" s="22">
        <v>0</v>
      </c>
      <c r="AG235" s="22">
        <v>72.499972526018439</v>
      </c>
      <c r="AH235" s="22">
        <v>0</v>
      </c>
      <c r="AI235" s="22">
        <v>3.8585368175579671E-2</v>
      </c>
      <c r="AJ235" s="22">
        <v>0.16110208334227361</v>
      </c>
      <c r="AK235" s="22">
        <v>0.30190911199925441</v>
      </c>
      <c r="AL235" s="22">
        <v>0.95132424884448386</v>
      </c>
      <c r="AM235" s="22">
        <v>3.5678465048601877</v>
      </c>
      <c r="AN235" s="22">
        <v>5.7904532308676072E-2</v>
      </c>
      <c r="AO235" s="22">
        <v>1.2298379967067018E-2</v>
      </c>
      <c r="AP235" s="22">
        <v>0.20350832756656737</v>
      </c>
      <c r="AQ235" s="22">
        <v>8.9686582389007133E-2</v>
      </c>
      <c r="AR235" s="22">
        <v>0.20126754111972081</v>
      </c>
      <c r="AS235" s="22">
        <v>1.578312668856066</v>
      </c>
      <c r="AT235" s="22">
        <v>0</v>
      </c>
      <c r="AU235" s="22">
        <v>0</v>
      </c>
      <c r="AV235" s="22">
        <v>0.21657523072355395</v>
      </c>
      <c r="AW235" s="22">
        <v>2.8135932377404553</v>
      </c>
      <c r="AX235" s="22">
        <v>2.481736658640453</v>
      </c>
      <c r="AY235" s="22">
        <v>1.5674927989104483</v>
      </c>
      <c r="AZ235" s="22">
        <v>3.9138019001998847</v>
      </c>
      <c r="BA235" s="22">
        <v>0</v>
      </c>
      <c r="BB235" s="22">
        <v>5.5833213862013817</v>
      </c>
      <c r="BC235" s="22">
        <v>175.90093434250849</v>
      </c>
      <c r="BD235" s="22">
        <v>592.84212503735398</v>
      </c>
    </row>
    <row r="236" spans="1:56" x14ac:dyDescent="0.3">
      <c r="A236" s="23" t="s">
        <v>229</v>
      </c>
      <c r="B236" s="22">
        <v>24.531624439865652</v>
      </c>
      <c r="C236" s="22">
        <v>0.21459955089522892</v>
      </c>
      <c r="D236" s="22">
        <v>6.5555460994871844</v>
      </c>
      <c r="E236" s="22">
        <v>3.6588005164786033</v>
      </c>
      <c r="F236" s="22">
        <v>0</v>
      </c>
      <c r="G236" s="22">
        <v>8.5084391322951518</v>
      </c>
      <c r="H236" s="22">
        <v>0.30726860196099659</v>
      </c>
      <c r="I236" s="22">
        <v>3.4242865763377188</v>
      </c>
      <c r="J236" s="22">
        <v>109.44812177847275</v>
      </c>
      <c r="K236" s="22">
        <v>5.6683313329536889</v>
      </c>
      <c r="L236" s="22">
        <v>0</v>
      </c>
      <c r="M236" s="22">
        <v>0</v>
      </c>
      <c r="N236" s="22">
        <v>7.4129278681656727E-3</v>
      </c>
      <c r="O236" s="22">
        <v>3.2316252692030104E-2</v>
      </c>
      <c r="P236" s="22">
        <v>4.2534114625562116E-3</v>
      </c>
      <c r="Q236" s="22">
        <v>1.1389408368329417</v>
      </c>
      <c r="R236" s="22">
        <v>0.56804413823751232</v>
      </c>
      <c r="S236" s="22">
        <v>125.07655687046186</v>
      </c>
      <c r="T236" s="22">
        <v>5.5248796517128733</v>
      </c>
      <c r="U236" s="22">
        <v>5.3183021543262423E-3</v>
      </c>
      <c r="V236" s="22">
        <v>6592.7046249423593</v>
      </c>
      <c r="W236" s="22">
        <v>2.375359899700678</v>
      </c>
      <c r="X236" s="22">
        <v>0.5745519310758368</v>
      </c>
      <c r="Y236" s="22">
        <v>2.6029121249301919</v>
      </c>
      <c r="Z236" s="22">
        <v>46.63740811231262</v>
      </c>
      <c r="AA236" s="22">
        <v>2.0516787091662483</v>
      </c>
      <c r="AB236" s="22">
        <v>1.0190164049168346E-2</v>
      </c>
      <c r="AC236" s="22">
        <v>0.14872025937933464</v>
      </c>
      <c r="AD236" s="22">
        <v>2.3320848810227345E-2</v>
      </c>
      <c r="AE236" s="22">
        <v>82.333922565489488</v>
      </c>
      <c r="AF236" s="22">
        <v>0.31914867741761299</v>
      </c>
      <c r="AG236" s="22">
        <v>55.473030598408947</v>
      </c>
      <c r="AH236" s="22">
        <v>1.7608357592189388</v>
      </c>
      <c r="AI236" s="22">
        <v>116.93591456405807</v>
      </c>
      <c r="AJ236" s="22">
        <v>3.5604650641155179E-2</v>
      </c>
      <c r="AK236" s="22">
        <v>0.10351789383298499</v>
      </c>
      <c r="AL236" s="22">
        <v>17.117829994870988</v>
      </c>
      <c r="AM236" s="22">
        <v>8.6799282821258767</v>
      </c>
      <c r="AN236" s="22">
        <v>1.9214278754514802</v>
      </c>
      <c r="AO236" s="22">
        <v>2.2529256594779361</v>
      </c>
      <c r="AP236" s="22">
        <v>4.8249830005907368</v>
      </c>
      <c r="AQ236" s="22">
        <v>2.593118763809541</v>
      </c>
      <c r="AR236" s="22">
        <v>5.8194455381933401E-2</v>
      </c>
      <c r="AS236" s="22">
        <v>157.31538828176804</v>
      </c>
      <c r="AT236" s="22">
        <v>3.7203665124380317E-6</v>
      </c>
      <c r="AU236" s="22">
        <v>20.982280117450394</v>
      </c>
      <c r="AV236" s="22">
        <v>15.54026300204338</v>
      </c>
      <c r="AW236" s="22">
        <v>85.641378169128004</v>
      </c>
      <c r="AX236" s="22">
        <v>212.85819754284839</v>
      </c>
      <c r="AY236" s="22">
        <v>1381.883805136911</v>
      </c>
      <c r="AZ236" s="22">
        <v>24.921730878420707</v>
      </c>
      <c r="BA236" s="22">
        <v>3246.4456647524739</v>
      </c>
      <c r="BB236" s="22">
        <v>0</v>
      </c>
      <c r="BC236" s="22">
        <v>268.53437909282326</v>
      </c>
      <c r="BD236" s="22">
        <v>12650.336980846962</v>
      </c>
    </row>
    <row r="237" spans="1:56" x14ac:dyDescent="0.3">
      <c r="A237" s="23" t="s">
        <v>51</v>
      </c>
      <c r="B237" s="22">
        <v>1.679483865571312</v>
      </c>
      <c r="C237" s="22">
        <v>0.18962197672741204</v>
      </c>
      <c r="D237" s="22">
        <v>3.3441335662113235E-2</v>
      </c>
      <c r="E237" s="22">
        <v>1.0161687708403144E-2</v>
      </c>
      <c r="F237" s="22">
        <v>0</v>
      </c>
      <c r="G237" s="22">
        <v>0.36392951595984935</v>
      </c>
      <c r="H237" s="22">
        <v>0</v>
      </c>
      <c r="I237" s="22">
        <v>0.26797930286486604</v>
      </c>
      <c r="J237" s="22">
        <v>209.63707820166624</v>
      </c>
      <c r="K237" s="22">
        <v>0.42297961459517797</v>
      </c>
      <c r="L237" s="22">
        <v>0.32833243555442665</v>
      </c>
      <c r="M237" s="22">
        <v>6.1654664840147581E-2</v>
      </c>
      <c r="N237" s="22">
        <v>0.14539166907943593</v>
      </c>
      <c r="O237" s="22">
        <v>1.2983088275548364E-2</v>
      </c>
      <c r="P237" s="22">
        <v>7.4285644518431448E-3</v>
      </c>
      <c r="Q237" s="22">
        <v>3.2717314356401982E-2</v>
      </c>
      <c r="R237" s="22">
        <v>1.7424441474498686</v>
      </c>
      <c r="S237" s="22">
        <v>1.707356449012412</v>
      </c>
      <c r="T237" s="22">
        <v>9.8034405455702453E-3</v>
      </c>
      <c r="U237" s="22">
        <v>0.21725776165523966</v>
      </c>
      <c r="V237" s="22">
        <v>34.349965856884829</v>
      </c>
      <c r="W237" s="22">
        <v>4.0975045910540825E-2</v>
      </c>
      <c r="X237" s="22">
        <v>3.5738374825351831E-3</v>
      </c>
      <c r="Y237" s="22">
        <v>5.5420799851103715E-2</v>
      </c>
      <c r="Z237" s="22">
        <v>0.61954362288505105</v>
      </c>
      <c r="AA237" s="22">
        <v>0</v>
      </c>
      <c r="AB237" s="22">
        <v>4.9720358033798123E-2</v>
      </c>
      <c r="AC237" s="22">
        <v>5.6626268132559457E-2</v>
      </c>
      <c r="AD237" s="22">
        <v>9.3426038662103826E-3</v>
      </c>
      <c r="AE237" s="22">
        <v>0.10342580561478709</v>
      </c>
      <c r="AF237" s="22">
        <v>1.6720706067131007E-2</v>
      </c>
      <c r="AG237" s="22">
        <v>1.1122526927225349</v>
      </c>
      <c r="AH237" s="22">
        <v>1.7906113107305906E-4</v>
      </c>
      <c r="AI237" s="22">
        <v>0.19415216203838465</v>
      </c>
      <c r="AJ237" s="22">
        <v>0.12408387133124794</v>
      </c>
      <c r="AK237" s="22">
        <v>2.3402110535913709</v>
      </c>
      <c r="AL237" s="22">
        <v>0.88279681329699533</v>
      </c>
      <c r="AM237" s="22">
        <v>5.8960657359370554</v>
      </c>
      <c r="AN237" s="22">
        <v>0.32685431417158822</v>
      </c>
      <c r="AO237" s="22">
        <v>3.3420881429426148E-4</v>
      </c>
      <c r="AP237" s="22">
        <v>0.16375473264818521</v>
      </c>
      <c r="AQ237" s="22">
        <v>5.8691977369952297E-2</v>
      </c>
      <c r="AR237" s="22">
        <v>1.4762192522378024</v>
      </c>
      <c r="AS237" s="22">
        <v>1.4360207777978249</v>
      </c>
      <c r="AT237" s="22">
        <v>4.1427692057932966E-3</v>
      </c>
      <c r="AU237" s="22">
        <v>0.12963012898286483</v>
      </c>
      <c r="AV237" s="22">
        <v>0.53315549896660319</v>
      </c>
      <c r="AW237" s="22">
        <v>0.25807507867680513</v>
      </c>
      <c r="AX237" s="22">
        <v>0.36700175714893118</v>
      </c>
      <c r="AY237" s="22">
        <v>154.21249854147206</v>
      </c>
      <c r="AZ237" s="22">
        <v>0.39224184125281175</v>
      </c>
      <c r="BA237" s="22">
        <v>6.7383265084428716</v>
      </c>
      <c r="BB237" s="22">
        <v>2.1644636833650277</v>
      </c>
      <c r="BC237" s="22">
        <v>0</v>
      </c>
      <c r="BD237" s="22">
        <v>430.98651240130687</v>
      </c>
    </row>
    <row r="238" spans="1:56" x14ac:dyDescent="0.3">
      <c r="A238" s="23" t="s">
        <v>52</v>
      </c>
      <c r="B238" s="22">
        <v>15550.011381840699</v>
      </c>
      <c r="C238" s="22">
        <v>719.11653919097535</v>
      </c>
      <c r="D238" s="22">
        <v>126.85578861241069</v>
      </c>
      <c r="E238" s="22">
        <v>300.09637473190429</v>
      </c>
      <c r="F238" s="22">
        <v>2.0369988568596547E-2</v>
      </c>
      <c r="G238" s="22">
        <v>136.33324402069633</v>
      </c>
      <c r="H238" s="22">
        <v>85.613845684802712</v>
      </c>
      <c r="I238" s="22">
        <v>84.982681829530094</v>
      </c>
      <c r="J238" s="22">
        <v>3753.9811668539473</v>
      </c>
      <c r="K238" s="22">
        <v>340.59724869914061</v>
      </c>
      <c r="L238" s="22">
        <v>1385.4560199526391</v>
      </c>
      <c r="M238" s="22">
        <v>130.15046141181702</v>
      </c>
      <c r="N238" s="22">
        <v>325.04254297145877</v>
      </c>
      <c r="O238" s="22">
        <v>235.39288660318101</v>
      </c>
      <c r="P238" s="22">
        <v>258.79942976000478</v>
      </c>
      <c r="Q238" s="22">
        <v>145.17881474991449</v>
      </c>
      <c r="R238" s="22">
        <v>1361.4979244564042</v>
      </c>
      <c r="S238" s="22">
        <v>1999.277519010014</v>
      </c>
      <c r="T238" s="22">
        <v>182.26032294642758</v>
      </c>
      <c r="U238" s="22">
        <v>236.71456339973429</v>
      </c>
      <c r="V238" s="22">
        <v>807181.09368588193</v>
      </c>
      <c r="W238" s="22">
        <v>1908.212229435879</v>
      </c>
      <c r="X238" s="22">
        <v>35.400381989796742</v>
      </c>
      <c r="Y238" s="22">
        <v>187.75442415306415</v>
      </c>
      <c r="Z238" s="22">
        <v>3134.9890497010056</v>
      </c>
      <c r="AA238" s="22">
        <v>324.56981502546955</v>
      </c>
      <c r="AB238" s="22">
        <v>101.44184914909737</v>
      </c>
      <c r="AC238" s="22">
        <v>710.56219122088294</v>
      </c>
      <c r="AD238" s="22">
        <v>3154.7658687184817</v>
      </c>
      <c r="AE238" s="22">
        <v>993.5158401707705</v>
      </c>
      <c r="AF238" s="22">
        <v>25.056639691590156</v>
      </c>
      <c r="AG238" s="22">
        <v>14254.539450962133</v>
      </c>
      <c r="AH238" s="22">
        <v>3790.6234593997606</v>
      </c>
      <c r="AI238" s="22">
        <v>272.70932756820287</v>
      </c>
      <c r="AJ238" s="22">
        <v>74.97930219262642</v>
      </c>
      <c r="AK238" s="22">
        <v>312.17900972670191</v>
      </c>
      <c r="AL238" s="22">
        <v>251.31847250140967</v>
      </c>
      <c r="AM238" s="22">
        <v>2262.5926024262094</v>
      </c>
      <c r="AN238" s="22">
        <v>861.43343584198635</v>
      </c>
      <c r="AO238" s="22">
        <v>52.162118238810649</v>
      </c>
      <c r="AP238" s="22">
        <v>295.11533572265745</v>
      </c>
      <c r="AQ238" s="22">
        <v>568.02532865266346</v>
      </c>
      <c r="AR238" s="22">
        <v>549.92786721724121</v>
      </c>
      <c r="AS238" s="22">
        <v>1320.3962823941285</v>
      </c>
      <c r="AT238" s="22">
        <v>73.782159411278627</v>
      </c>
      <c r="AU238" s="22">
        <v>548.09539393752937</v>
      </c>
      <c r="AV238" s="22">
        <v>567.54947767211684</v>
      </c>
      <c r="AW238" s="22">
        <v>3123.2998796575366</v>
      </c>
      <c r="AX238" s="22">
        <v>5197.1178272838197</v>
      </c>
      <c r="AY238" s="22">
        <v>6485.3743793031454</v>
      </c>
      <c r="AZ238" s="22">
        <v>369.16489693133786</v>
      </c>
      <c r="BA238" s="22">
        <v>14457.277306270567</v>
      </c>
      <c r="BB238" s="22">
        <v>46090.103429091869</v>
      </c>
      <c r="BC238" s="22">
        <v>92787.577297221753</v>
      </c>
      <c r="BD238" s="22">
        <v>1039680.0851414778</v>
      </c>
    </row>
  </sheetData>
  <phoneticPr fontId="2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BM238"/>
  <sheetViews>
    <sheetView workbookViewId="0">
      <selection activeCell="D172" sqref="D172"/>
    </sheetView>
  </sheetViews>
  <sheetFormatPr defaultRowHeight="14" x14ac:dyDescent="0.3"/>
  <cols>
    <col min="1" max="1" width="8.6640625" style="94"/>
    <col min="2" max="2" width="10.6640625" style="94" bestFit="1" customWidth="1"/>
    <col min="3" max="4" width="9" style="94" bestFit="1" customWidth="1"/>
    <col min="5" max="5" width="10.5" style="94" bestFit="1" customWidth="1"/>
    <col min="6" max="8" width="9" style="94" bestFit="1" customWidth="1"/>
    <col min="9" max="9" width="9.58203125" style="94" bestFit="1" customWidth="1"/>
    <col min="10" max="10" width="10.75" style="94" bestFit="1" customWidth="1"/>
    <col min="11" max="11" width="9.75" style="94" bestFit="1" customWidth="1"/>
    <col min="12" max="17" width="9" style="94" bestFit="1" customWidth="1"/>
    <col min="18" max="18" width="9.58203125" style="94" bestFit="1" customWidth="1"/>
    <col min="19" max="19" width="9.75" style="94" bestFit="1" customWidth="1"/>
    <col min="20" max="21" width="9" style="94" bestFit="1" customWidth="1"/>
    <col min="22" max="22" width="12.08203125" style="94" bestFit="1" customWidth="1"/>
    <col min="23" max="23" width="9.75" style="94" bestFit="1" customWidth="1"/>
    <col min="24" max="25" width="9" style="94" bestFit="1" customWidth="1"/>
    <col min="26" max="26" width="10.58203125" style="94" bestFit="1" customWidth="1"/>
    <col min="27" max="30" width="9" style="94" bestFit="1" customWidth="1"/>
    <col min="31" max="31" width="9.75" style="94" bestFit="1" customWidth="1"/>
    <col min="32" max="32" width="9" style="94" bestFit="1" customWidth="1"/>
    <col min="33" max="33" width="10.6640625" style="94" bestFit="1" customWidth="1"/>
    <col min="34" max="34" width="9.5" style="94" bestFit="1" customWidth="1"/>
    <col min="35" max="37" width="9" style="94" bestFit="1" customWidth="1"/>
    <col min="38" max="40" width="9.75" style="94" bestFit="1" customWidth="1"/>
    <col min="41" max="41" width="9" style="94" bestFit="1" customWidth="1"/>
    <col min="42" max="42" width="9.58203125" style="94" bestFit="1" customWidth="1"/>
    <col min="43" max="43" width="9.75" style="94" bestFit="1" customWidth="1"/>
    <col min="44" max="44" width="10.5" style="94" bestFit="1" customWidth="1"/>
    <col min="45" max="45" width="9.75" style="94" bestFit="1" customWidth="1"/>
    <col min="46" max="46" width="9.58203125" style="94" bestFit="1" customWidth="1"/>
    <col min="47" max="49" width="9" style="94" bestFit="1" customWidth="1"/>
    <col min="50" max="50" width="9.75" style="94" bestFit="1" customWidth="1"/>
    <col min="51" max="51" width="10.6640625" style="94" bestFit="1" customWidth="1"/>
    <col min="52" max="52" width="9.75" style="94" bestFit="1" customWidth="1"/>
    <col min="53" max="53" width="10.75" style="94" bestFit="1" customWidth="1"/>
    <col min="54" max="54" width="10.6640625" style="94" bestFit="1" customWidth="1"/>
    <col min="55" max="55" width="10.75" style="94" bestFit="1" customWidth="1"/>
    <col min="56" max="56" width="12.1640625" style="94" bestFit="1" customWidth="1"/>
    <col min="57" max="60" width="8.6640625" style="94"/>
    <col min="61" max="61" width="10.4140625" style="94" customWidth="1"/>
    <col min="62" max="64" width="8.6640625" style="94"/>
    <col min="65" max="65" width="10.83203125" style="94" customWidth="1"/>
    <col min="66" max="16384" width="8.6640625" style="94"/>
  </cols>
  <sheetData>
    <row r="1" spans="1:65" x14ac:dyDescent="0.3">
      <c r="A1" s="90" t="s">
        <v>379</v>
      </c>
      <c r="BF1" s="90" t="s">
        <v>380</v>
      </c>
    </row>
    <row r="2" spans="1:65" x14ac:dyDescent="0.3">
      <c r="A2" s="32" t="s">
        <v>74</v>
      </c>
      <c r="BF2" s="32" t="s">
        <v>74</v>
      </c>
    </row>
    <row r="3" spans="1:65" x14ac:dyDescent="0.3">
      <c r="A3" s="23" t="s">
        <v>67</v>
      </c>
      <c r="B3" s="23" t="s">
        <v>1</v>
      </c>
      <c r="C3" s="23" t="s">
        <v>2</v>
      </c>
      <c r="D3" s="23" t="s">
        <v>3</v>
      </c>
      <c r="E3" s="23" t="s">
        <v>4</v>
      </c>
      <c r="F3" s="23" t="s">
        <v>5</v>
      </c>
      <c r="G3" s="23" t="s">
        <v>6</v>
      </c>
      <c r="H3" s="23" t="s">
        <v>7</v>
      </c>
      <c r="I3" s="23" t="s">
        <v>8</v>
      </c>
      <c r="J3" s="23" t="s">
        <v>9</v>
      </c>
      <c r="K3" s="23" t="s">
        <v>360</v>
      </c>
      <c r="L3" s="23" t="s">
        <v>10</v>
      </c>
      <c r="M3" s="23" t="s">
        <v>11</v>
      </c>
      <c r="N3" s="23" t="s">
        <v>12</v>
      </c>
      <c r="O3" s="23" t="s">
        <v>13</v>
      </c>
      <c r="P3" s="23" t="s">
        <v>14</v>
      </c>
      <c r="Q3" s="23" t="s">
        <v>15</v>
      </c>
      <c r="R3" s="23" t="s">
        <v>16</v>
      </c>
      <c r="S3" s="23" t="s">
        <v>17</v>
      </c>
      <c r="T3" s="23" t="s">
        <v>18</v>
      </c>
      <c r="U3" s="23" t="s">
        <v>19</v>
      </c>
      <c r="V3" s="23" t="s">
        <v>20</v>
      </c>
      <c r="W3" s="23" t="s">
        <v>21</v>
      </c>
      <c r="X3" s="23" t="s">
        <v>22</v>
      </c>
      <c r="Y3" s="23" t="s">
        <v>23</v>
      </c>
      <c r="Z3" s="23" t="s">
        <v>24</v>
      </c>
      <c r="AA3" s="23" t="s">
        <v>25</v>
      </c>
      <c r="AB3" s="23" t="s">
        <v>26</v>
      </c>
      <c r="AC3" s="23" t="s">
        <v>27</v>
      </c>
      <c r="AD3" s="23" t="s">
        <v>28</v>
      </c>
      <c r="AE3" s="23" t="s">
        <v>29</v>
      </c>
      <c r="AF3" s="23" t="s">
        <v>30</v>
      </c>
      <c r="AG3" s="23" t="s">
        <v>31</v>
      </c>
      <c r="AH3" s="23" t="s">
        <v>32</v>
      </c>
      <c r="AI3" s="23" t="s">
        <v>33</v>
      </c>
      <c r="AJ3" s="24" t="s">
        <v>34</v>
      </c>
      <c r="AK3" s="23" t="s">
        <v>35</v>
      </c>
      <c r="AL3" s="23" t="s">
        <v>361</v>
      </c>
      <c r="AM3" s="23" t="s">
        <v>36</v>
      </c>
      <c r="AN3" s="23" t="s">
        <v>37</v>
      </c>
      <c r="AO3" s="23" t="s">
        <v>38</v>
      </c>
      <c r="AP3" s="23" t="s">
        <v>197</v>
      </c>
      <c r="AQ3" s="23" t="s">
        <v>40</v>
      </c>
      <c r="AR3" s="23" t="s">
        <v>41</v>
      </c>
      <c r="AS3" s="23" t="s">
        <v>42</v>
      </c>
      <c r="AT3" s="23" t="s">
        <v>43</v>
      </c>
      <c r="AU3" s="23" t="s">
        <v>44</v>
      </c>
      <c r="AV3" s="23" t="s">
        <v>45</v>
      </c>
      <c r="AW3" s="23" t="s">
        <v>46</v>
      </c>
      <c r="AX3" s="23" t="s">
        <v>47</v>
      </c>
      <c r="AY3" s="23" t="s">
        <v>48</v>
      </c>
      <c r="AZ3" s="23" t="s">
        <v>49</v>
      </c>
      <c r="BA3" s="23" t="s">
        <v>50</v>
      </c>
      <c r="BB3" s="23" t="s">
        <v>229</v>
      </c>
      <c r="BC3" s="24" t="s">
        <v>51</v>
      </c>
      <c r="BD3" s="23" t="s">
        <v>52</v>
      </c>
      <c r="BF3" s="1" t="s">
        <v>84</v>
      </c>
      <c r="BG3" s="95" t="s">
        <v>56</v>
      </c>
      <c r="BH3" s="95" t="s">
        <v>57</v>
      </c>
      <c r="BI3" s="95" t="s">
        <v>65</v>
      </c>
      <c r="BJ3" s="95" t="s">
        <v>58</v>
      </c>
      <c r="BK3" s="95" t="s">
        <v>59</v>
      </c>
      <c r="BL3" s="95" t="s">
        <v>60</v>
      </c>
      <c r="BM3" s="95" t="s">
        <v>61</v>
      </c>
    </row>
    <row r="4" spans="1:65" x14ac:dyDescent="0.3">
      <c r="A4" s="23" t="s">
        <v>1</v>
      </c>
      <c r="B4" s="22">
        <v>0</v>
      </c>
      <c r="C4" s="22">
        <v>3.9809158569488962E-3</v>
      </c>
      <c r="D4" s="22">
        <v>2.9843846532563483E-2</v>
      </c>
      <c r="E4" s="22">
        <v>0.36003482312531787</v>
      </c>
      <c r="F4" s="22">
        <v>6.1448058457515463E-2</v>
      </c>
      <c r="G4" s="22">
        <v>2.28031563965564E-2</v>
      </c>
      <c r="H4" s="22">
        <v>4.4848033953631907E-5</v>
      </c>
      <c r="I4" s="22">
        <v>2.9298973157492036E-2</v>
      </c>
      <c r="J4" s="22">
        <v>1076.3209286701353</v>
      </c>
      <c r="K4" s="22">
        <v>69.11847677085683</v>
      </c>
      <c r="L4" s="22">
        <v>0</v>
      </c>
      <c r="M4" s="22">
        <v>0</v>
      </c>
      <c r="N4" s="22">
        <v>7.2510387928820088E-3</v>
      </c>
      <c r="O4" s="22">
        <v>1.1220837242112908E-3</v>
      </c>
      <c r="P4" s="22">
        <v>1.0036584618577871E-5</v>
      </c>
      <c r="Q4" s="22">
        <v>7.4554289995233974E-2</v>
      </c>
      <c r="R4" s="22">
        <v>0.57954459881703513</v>
      </c>
      <c r="S4" s="22">
        <v>6.4372246957867079</v>
      </c>
      <c r="T4" s="22">
        <v>9.8179201117598874E-8</v>
      </c>
      <c r="U4" s="22">
        <v>1.0838090980757268E-3</v>
      </c>
      <c r="V4" s="22">
        <v>17.095656375700184</v>
      </c>
      <c r="W4" s="22">
        <v>16.847165544058875</v>
      </c>
      <c r="X4" s="22">
        <v>1.2760320477993646E-3</v>
      </c>
      <c r="Y4" s="22">
        <v>1.1210757159981063E-2</v>
      </c>
      <c r="Z4" s="22">
        <v>6.7538972426039399</v>
      </c>
      <c r="AA4" s="22">
        <v>0</v>
      </c>
      <c r="AB4" s="22">
        <v>5.4236580725411203E-4</v>
      </c>
      <c r="AC4" s="22">
        <v>3.7583198818313046E-3</v>
      </c>
      <c r="AD4" s="22">
        <v>9.5313592379455397E-7</v>
      </c>
      <c r="AE4" s="22">
        <v>30.926129799729537</v>
      </c>
      <c r="AF4" s="22">
        <v>0</v>
      </c>
      <c r="AG4" s="22">
        <v>63.399485879752667</v>
      </c>
      <c r="AH4" s="22">
        <v>0</v>
      </c>
      <c r="AI4" s="22">
        <v>0.43489025915905455</v>
      </c>
      <c r="AJ4" s="22">
        <v>11.587702556935477</v>
      </c>
      <c r="AK4" s="22">
        <v>1.8760734495805512E-5</v>
      </c>
      <c r="AL4" s="22">
        <v>1.7008274572927478</v>
      </c>
      <c r="AM4" s="22">
        <v>3.047735913823503</v>
      </c>
      <c r="AN4" s="22">
        <v>2.6131382302568472E-2</v>
      </c>
      <c r="AO4" s="22">
        <v>2.1412924250970176E-5</v>
      </c>
      <c r="AP4" s="22">
        <v>0.57146842857292357</v>
      </c>
      <c r="AQ4" s="22">
        <v>9.8077759028320655E-3</v>
      </c>
      <c r="AR4" s="22">
        <v>1.9309328535845893E-2</v>
      </c>
      <c r="AS4" s="22">
        <v>26.611316552411552</v>
      </c>
      <c r="AT4" s="22">
        <v>2.7163328669294165E-4</v>
      </c>
      <c r="AU4" s="22">
        <v>4.3104660848526192E-8</v>
      </c>
      <c r="AV4" s="22">
        <v>1.7953978130722987</v>
      </c>
      <c r="AW4" s="22">
        <v>2.0315190933337709E-4</v>
      </c>
      <c r="AX4" s="22">
        <v>50.227588427423413</v>
      </c>
      <c r="AY4" s="22">
        <v>0.32539175244187235</v>
      </c>
      <c r="AZ4" s="22">
        <v>1.4023184728419185</v>
      </c>
      <c r="BA4" s="22">
        <v>137.39164514979493</v>
      </c>
      <c r="BB4" s="22">
        <v>0.21388398574742859</v>
      </c>
      <c r="BC4" s="22">
        <v>218.78170100423489</v>
      </c>
      <c r="BD4" s="22">
        <v>1742.2344052458607</v>
      </c>
      <c r="BF4" s="95" t="s">
        <v>62</v>
      </c>
      <c r="BG4" s="96">
        <f>B4+AJ4+B38+AJ38</f>
        <v>26.715485123608076</v>
      </c>
      <c r="BH4" s="96">
        <f>SUM(C4,D4,G4,L4:U4,X4:Y4,AB4:AD4,AF4,AI4,AK4,AN4:AO4,AQ4,AT4:AW4,AZ4,AR4)+SUM(C38,D38,G38,L38:U38,X38:Y38,AB38:AD38,AF38,AI38,AK38,AN38:AO38,AQ38,AT38:AW38,AZ38,AR38)</f>
        <v>10.917992284022544</v>
      </c>
      <c r="BI4" s="96">
        <f>SUM(F4,H4,V4:W4,AA4,AE4,AH4,AM4,AS4,AX4,BB4,AY4)+SUM(F38,H38,V38:W38,AA38,AE38,AH38,AM38,AS38,AX38,BB38,AY38)</f>
        <v>148.43119454652808</v>
      </c>
      <c r="BJ4" s="96">
        <f>SUM(E4,I4,AG4,BA4)+SUM(E38,I38,AG38,BA38)</f>
        <v>201.9508298695298</v>
      </c>
      <c r="BK4" s="96">
        <f>SUM(J4:K4,Z4,AL4,AP4)+SUM(J38:K38,Z38,AL38,AP38)</f>
        <v>1154.5578517423335</v>
      </c>
      <c r="BL4" s="96">
        <f>BC4+BC38</f>
        <v>255.5599585714474</v>
      </c>
      <c r="BM4" s="96">
        <f>SUM(BG4:BL4)</f>
        <v>1798.1333121374694</v>
      </c>
    </row>
    <row r="5" spans="1:65" x14ac:dyDescent="0.3">
      <c r="A5" s="23" t="s">
        <v>2</v>
      </c>
      <c r="B5" s="22">
        <v>46.73377985385676</v>
      </c>
      <c r="C5" s="22">
        <v>0</v>
      </c>
      <c r="D5" s="22">
        <v>0.20385651174363356</v>
      </c>
      <c r="E5" s="22">
        <v>0.14390537596347952</v>
      </c>
      <c r="F5" s="22">
        <v>0</v>
      </c>
      <c r="G5" s="22">
        <v>10.265189153255214</v>
      </c>
      <c r="H5" s="22">
        <v>1.7422771392687618E-5</v>
      </c>
      <c r="I5" s="22">
        <v>1.1084857220189967E-2</v>
      </c>
      <c r="J5" s="22">
        <v>261.02165390636833</v>
      </c>
      <c r="K5" s="22">
        <v>19.150252469633802</v>
      </c>
      <c r="L5" s="22">
        <v>23.491339785703882</v>
      </c>
      <c r="M5" s="22">
        <v>56.404990210126854</v>
      </c>
      <c r="N5" s="22">
        <v>23.666213930446311</v>
      </c>
      <c r="O5" s="22">
        <v>0.46120184553640792</v>
      </c>
      <c r="P5" s="22">
        <v>1.3864383924986869</v>
      </c>
      <c r="Q5" s="22">
        <v>0.86523891532295794</v>
      </c>
      <c r="R5" s="22">
        <v>4.1133995337015241</v>
      </c>
      <c r="S5" s="22">
        <v>163.3899038542981</v>
      </c>
      <c r="T5" s="22">
        <v>8.2844512345990342</v>
      </c>
      <c r="U5" s="22">
        <v>70.443806739185618</v>
      </c>
      <c r="V5" s="22">
        <v>20.763998396729527</v>
      </c>
      <c r="W5" s="22">
        <v>12.637492140238255</v>
      </c>
      <c r="X5" s="22">
        <v>5.7415850650349563E-2</v>
      </c>
      <c r="Y5" s="22">
        <v>48.443276072490661</v>
      </c>
      <c r="Z5" s="22">
        <v>0.80675520762481889</v>
      </c>
      <c r="AA5" s="22">
        <v>0</v>
      </c>
      <c r="AB5" s="22">
        <v>6.8496733142217214E-2</v>
      </c>
      <c r="AC5" s="22">
        <v>8.7493819502732176E-2</v>
      </c>
      <c r="AD5" s="22">
        <v>6.2507209577720982E-3</v>
      </c>
      <c r="AE5" s="22">
        <v>219.24850088509598</v>
      </c>
      <c r="AF5" s="22">
        <v>0</v>
      </c>
      <c r="AG5" s="22">
        <v>16.917107530872467</v>
      </c>
      <c r="AH5" s="22">
        <v>0</v>
      </c>
      <c r="AI5" s="22">
        <v>3.0306583164318734</v>
      </c>
      <c r="AJ5" s="22">
        <v>9.8973184733692314E-3</v>
      </c>
      <c r="AK5" s="22">
        <v>0.30961087834326001</v>
      </c>
      <c r="AL5" s="22">
        <v>2.816120993543652</v>
      </c>
      <c r="AM5" s="22">
        <v>0.14713641308193651</v>
      </c>
      <c r="AN5" s="22">
        <v>434.39570144091016</v>
      </c>
      <c r="AO5" s="22">
        <v>2.410679875834318</v>
      </c>
      <c r="AP5" s="22">
        <v>7.369208666863053E-2</v>
      </c>
      <c r="AQ5" s="22">
        <v>3040.4815762581125</v>
      </c>
      <c r="AR5" s="22">
        <v>19.836682753183531</v>
      </c>
      <c r="AS5" s="22">
        <v>33.712654144721569</v>
      </c>
      <c r="AT5" s="22">
        <v>31.630741294420268</v>
      </c>
      <c r="AU5" s="22">
        <v>272.89275682948909</v>
      </c>
      <c r="AV5" s="22">
        <v>0.56069330193066136</v>
      </c>
      <c r="AW5" s="22">
        <v>1.0262685732141557</v>
      </c>
      <c r="AX5" s="22">
        <v>0.45776255115869696</v>
      </c>
      <c r="AY5" s="22">
        <v>246.52686674149035</v>
      </c>
      <c r="AZ5" s="22">
        <v>8.8333693830204574</v>
      </c>
      <c r="BA5" s="22">
        <v>50.565331510185594</v>
      </c>
      <c r="BB5" s="22">
        <v>7.3264655778020618E-2</v>
      </c>
      <c r="BC5" s="22">
        <v>509.39126480632581</v>
      </c>
      <c r="BD5" s="22">
        <v>5668.2562414758559</v>
      </c>
      <c r="BF5" s="95" t="s">
        <v>63</v>
      </c>
      <c r="BG5" s="96">
        <f>BG10-SUM(BG6:BG9,BG4)</f>
        <v>1874.5425447347661</v>
      </c>
      <c r="BH5" s="96">
        <f t="shared" ref="BH5:BM5" si="0">BH10-SUM(BH6:BH9,BH4)</f>
        <v>85055.002625992725</v>
      </c>
      <c r="BI5" s="96">
        <f t="shared" si="0"/>
        <v>26086.711247974425</v>
      </c>
      <c r="BJ5" s="96">
        <f t="shared" si="0"/>
        <v>9510.5041695108521</v>
      </c>
      <c r="BK5" s="96">
        <f t="shared" si="0"/>
        <v>22896.290393168078</v>
      </c>
      <c r="BL5" s="96">
        <f t="shared" si="0"/>
        <v>19925.452213834345</v>
      </c>
      <c r="BM5" s="96">
        <f t="shared" si="0"/>
        <v>165348.50319521537</v>
      </c>
    </row>
    <row r="6" spans="1:65" x14ac:dyDescent="0.3">
      <c r="A6" s="23" t="s">
        <v>3</v>
      </c>
      <c r="B6" s="22">
        <v>0.21197968916797183</v>
      </c>
      <c r="C6" s="22">
        <v>0.21452920608950848</v>
      </c>
      <c r="D6" s="22">
        <v>0</v>
      </c>
      <c r="E6" s="22">
        <v>2.0887272069469694E-3</v>
      </c>
      <c r="F6" s="22">
        <v>0</v>
      </c>
      <c r="G6" s="22">
        <v>130.87372370029004</v>
      </c>
      <c r="H6" s="22">
        <v>2.4764208020920841E-5</v>
      </c>
      <c r="I6" s="22">
        <v>1.2769130078950326E-2</v>
      </c>
      <c r="J6" s="22">
        <v>18.403866743352726</v>
      </c>
      <c r="K6" s="22">
        <v>0.44336888851628425</v>
      </c>
      <c r="L6" s="22">
        <v>2.0639619037109615E-2</v>
      </c>
      <c r="M6" s="22">
        <v>0.45203167903186564</v>
      </c>
      <c r="N6" s="22">
        <v>3.0102226350764294</v>
      </c>
      <c r="O6" s="22">
        <v>3.2325539269460926</v>
      </c>
      <c r="P6" s="22">
        <v>8.8273135136396448</v>
      </c>
      <c r="Q6" s="22">
        <v>0.4839367382188221</v>
      </c>
      <c r="R6" s="22">
        <v>256.30664129978589</v>
      </c>
      <c r="S6" s="22">
        <v>571.75570705503196</v>
      </c>
      <c r="T6" s="22">
        <v>1.5118274521473793</v>
      </c>
      <c r="U6" s="22">
        <v>19.844874590329152</v>
      </c>
      <c r="V6" s="22">
        <v>8.3853496853957719</v>
      </c>
      <c r="W6" s="22">
        <v>6.3598849999627158E-2</v>
      </c>
      <c r="X6" s="22">
        <v>0.28867581008936022</v>
      </c>
      <c r="Y6" s="22">
        <v>4.2389163692366036</v>
      </c>
      <c r="Z6" s="22">
        <v>7.2544013062167148</v>
      </c>
      <c r="AA6" s="22">
        <v>0</v>
      </c>
      <c r="AB6" s="22">
        <v>7.5988881096155205E-3</v>
      </c>
      <c r="AC6" s="22">
        <v>0.16408039479063669</v>
      </c>
      <c r="AD6" s="22">
        <v>0.78289173898680542</v>
      </c>
      <c r="AE6" s="22">
        <v>0.54504733277821182</v>
      </c>
      <c r="AF6" s="22">
        <v>0.25239176412475323</v>
      </c>
      <c r="AG6" s="22">
        <v>0.44608917864416575</v>
      </c>
      <c r="AH6" s="22">
        <v>0</v>
      </c>
      <c r="AI6" s="22">
        <v>60.542602908918596</v>
      </c>
      <c r="AJ6" s="22">
        <v>2.3156430348364833E-5</v>
      </c>
      <c r="AK6" s="22">
        <v>8.6610102086656302E-4</v>
      </c>
      <c r="AL6" s="22">
        <v>0.37889824199300914</v>
      </c>
      <c r="AM6" s="22">
        <v>0.3648572813515818</v>
      </c>
      <c r="AN6" s="22">
        <v>17.925556147299872</v>
      </c>
      <c r="AO6" s="22">
        <v>35.654093154282172</v>
      </c>
      <c r="AP6" s="22">
        <v>2.6018898762757243E-3</v>
      </c>
      <c r="AQ6" s="22">
        <v>75.097825826250443</v>
      </c>
      <c r="AR6" s="22">
        <v>3.0651492413035366</v>
      </c>
      <c r="AS6" s="22">
        <v>3.2514481472003882</v>
      </c>
      <c r="AT6" s="22">
        <v>0.90300598121418296</v>
      </c>
      <c r="AU6" s="22">
        <v>2.1948445896428166</v>
      </c>
      <c r="AV6" s="22">
        <v>9.9901289796176265</v>
      </c>
      <c r="AW6" s="22">
        <v>0.20634048271023581</v>
      </c>
      <c r="AX6" s="22">
        <v>83.825036153892128</v>
      </c>
      <c r="AY6" s="22">
        <v>1968.3799779474405</v>
      </c>
      <c r="AZ6" s="22">
        <v>881.70822433583066</v>
      </c>
      <c r="BA6" s="22">
        <v>23.121597603930283</v>
      </c>
      <c r="BB6" s="22">
        <v>0.63669190034817691</v>
      </c>
      <c r="BC6" s="22">
        <v>287.1513723018021</v>
      </c>
      <c r="BD6" s="22">
        <v>4492.4382830488839</v>
      </c>
      <c r="BF6" s="95" t="s">
        <v>65</v>
      </c>
      <c r="BG6" s="96">
        <f>B8+AJ8+B10+AJ10+B24+AJ24+B25+AJ25+B29+AJ29+B33+AJ33+B36+AJ36+B41+AJ41+B47+AJ47+B52+AJ52+B53+AJ53+B56+AJ56</f>
        <v>138.18125947083954</v>
      </c>
      <c r="BH6" s="96">
        <f>SUM(C8,D8,G8,L8:U8,X8:Y8,AB8:AD8,AF8,AI8,AK8,AN8:AO8,AQ8,AT8:AW8,AZ8,AR8)+SUM(C10,D10,G10,L10:U10,X10:Y10,AB10:AD10,AF10,AI10,AK10,AN10:AO10,AQ10,AT10:AW10,AZ10,AR10)+SUM(C24,D24,G24,L24:U24,X24:Y24,AB24:AD24,AF24,AI24,AK24,AN24:AO24,AQ24,AT24:AW24,AZ24,AR24)+SUM(C25,D25,G25,L25:U25,X25:Y25,AB25:AD25,AF25,AI25,AK25,AN25:AO25,AQ25,AT25:AW25,AZ25,AR25)+SUM(C29,D29,G29,L29:U29,X29:Y29,AB29:AD29,AF29,AI29,AK29,AN29:AO29,AQ29,AT29:AW29,AZ29,AR29)+SUM(C33,D33,G33,L33:U33,X33:Y33,AB33:AD33,AF33,AI33,AK33,AN33:AO33,AQ33,AT33:AW33,AZ33,AR33)+SUM(C36,D36,G36,L36:U36,X36:Y36,AB36:AD36,AF36,AI36,AK36,AN36:AO36,AQ36,AT36:AW36,AZ36,AR36)+SUM(C41,D41,G41,L41:U41,X41:Y41,AB41:AD41,AF41,AI41,AK41,AN41:AO41,AQ41,AT41:AW41,AZ41,AR41)+SUM(C47,D47,G47,L47:U47,X47:Y47,AB47:AD47,AF47,AI47,AK47,AN47:AO47,AQ47,AT47:AW47,AZ47,AR47)+SUM(C52,D52,G52,L52:U52,X52:Y52,AB52:AD52,AF52,AI52,AK52,AN52:AO52,AQ52,AT52:AW52,AZ52,AR52)+SUM(C53,D53,G53,L53:U53,X53:Y53,AB53:AD53,AF53,AI53,AK53,AN53:AO53,AQ53,AT53:AW53,AZ53,AR53)+SUM(C56,D56,G56,L56:U56,X56:Y56,AB56:AD56,AF56,AI56,AK56,AN56:AO56,AQ56,AT56:AW56,AZ56,AR56)</f>
        <v>1302.3335440649112</v>
      </c>
      <c r="BI6" s="96">
        <f>SUM(F8,H8,V8:W8,AA8,AE8,AH8,AM8,AS8,AX8,BB8,AY8)+SUM(F10,H10,V10:W10,AA10,AE10,AH10,AM10,AS10,AX10,BB10,AY10)+SUM(F24,H24,V24:W24,AA24,AE24,AH24,AM24,AS24,AX24,BB24,AY24)+SUM(F25,H25,V25:W25,AA25,AE25,AH25,AM25,AS25,AX25,BB25,AY25)+SUM(F29,H29,V29:W29,AA29,AE29,AH29,AM29,AS29,AX29,BB29,AY29)+SUM(F33,H33,V33:W33,AA33,AE33,AH33,AM33,AS33,AX33,BB33,AY33)+SUM(F36,H36,V36:W36,AA36,AE36,AH36,AM36,AS36,AX36,BB36,AY36)+SUM(F41,H41,V41:W41,AA41,AE41,AH41,AM41,AS41,AX41,BB41,AY41)+SUM(F47,H47,V47:W47,AA47,AE47,AH47,AM47,AS47,AX47,BB47,AY47)+SUM(F52,H52,V52:W52,AA52,AE52,AH52,AM52,AS52,AX52,BB52,AY52)+SUM(F53,H53,V53:W53,AA53,AE53,AH53,AM53,AS53,AX53,BB53,AY53)+SUM(F56,H56,V56:W56,AA56,AE56,AH56,AM56,AS56,AX56,BB56,AY56)</f>
        <v>2721.8284346697774</v>
      </c>
      <c r="BJ6" s="96">
        <f>SUM(E8,I8,AG8,BA8)+SUM(E10,I10,AG10,BA10)+SUM(E24,I24,AG24,BA24)+SUM(E25,I25,AG25,BA25)+SUM(E29,I29,AG29,BA29)+SUM(E33,I33,AG33,BA33)+SUM(E36,I36,AG36,BA36)+SUM(E41,I41,AG41,BA41)+SUM(E47,I47,AG47,BA47)+SUM(E52,I52,AG52,BA52)+SUM(E53,I53,AG53,BA53)+SUM(E56,I56,AG56,BA56)</f>
        <v>10019.539904548459</v>
      </c>
      <c r="BK6" s="96">
        <f>SUM(J8:K8,Z8,AL8,AP8)+SUM(J10:K10,Z10,AL10,AP10)+SUM(J24:K24,Z24,AL24,AP24)+SUM(J25:K25,Z25,AL25,AP25)+SUM(J29:K29,Z29,AL29,AP29)+SUM(J33:K33,Z33,AL33,AP33)+SUM(J36:K36,Z36,AL36,AP36)+SUM(J41:K41,Z41,AL41,AP41)+SUM(J47:K47,Z47,AL47,AP47)+SUM(J52:K52,Z52,AL52,AP52)+SUM(J53:K53,Z53,AL53,AP53)+SUM(J56:K56,Z56,AL56,AP56)</f>
        <v>10464.36604487488</v>
      </c>
      <c r="BL6" s="96">
        <f>BC8+BC10+BC24+BC25+BC29+BC33+BC36+BC41+BC47+BC52+BC53+BC56</f>
        <v>1033.9549055778391</v>
      </c>
      <c r="BM6" s="96">
        <f>SUM(BG6:BL6)</f>
        <v>25680.20409320671</v>
      </c>
    </row>
    <row r="7" spans="1:65" x14ac:dyDescent="0.3">
      <c r="A7" s="23" t="s">
        <v>4</v>
      </c>
      <c r="B7" s="22">
        <v>1.2706272203834361E-5</v>
      </c>
      <c r="C7" s="22">
        <v>1.4824650694043823E-8</v>
      </c>
      <c r="D7" s="22">
        <v>5.2263016159239674E-8</v>
      </c>
      <c r="E7" s="22">
        <v>0</v>
      </c>
      <c r="F7" s="22">
        <v>0</v>
      </c>
      <c r="G7" s="22">
        <v>0</v>
      </c>
      <c r="H7" s="22">
        <v>0</v>
      </c>
      <c r="I7" s="22">
        <v>1.6269354215596687E-5</v>
      </c>
      <c r="J7" s="22">
        <v>0.58363080368256626</v>
      </c>
      <c r="K7" s="22">
        <v>1.6324253682625462E-5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3.6020806878141637E-5</v>
      </c>
      <c r="S7" s="22">
        <v>0.16471130406953219</v>
      </c>
      <c r="T7" s="22">
        <v>0</v>
      </c>
      <c r="U7" s="22">
        <v>0</v>
      </c>
      <c r="V7" s="22">
        <v>1.2491013926301678E-3</v>
      </c>
      <c r="W7" s="22">
        <v>0</v>
      </c>
      <c r="X7" s="22">
        <v>0</v>
      </c>
      <c r="Y7" s="22">
        <v>2.1584484562551486E-7</v>
      </c>
      <c r="Z7" s="22">
        <v>3.7553872587748271E-5</v>
      </c>
      <c r="AA7" s="22">
        <v>0</v>
      </c>
      <c r="AB7" s="22">
        <v>0</v>
      </c>
      <c r="AC7" s="22">
        <v>0</v>
      </c>
      <c r="AD7" s="22">
        <v>0</v>
      </c>
      <c r="AE7" s="22">
        <v>9.4694523452578563E-6</v>
      </c>
      <c r="AF7" s="22">
        <v>0</v>
      </c>
      <c r="AG7" s="22">
        <v>0.35990492240346822</v>
      </c>
      <c r="AH7" s="22">
        <v>0</v>
      </c>
      <c r="AI7" s="22">
        <v>6.130298712992913E-7</v>
      </c>
      <c r="AJ7" s="22">
        <v>2.6027355489062943E-7</v>
      </c>
      <c r="AK7" s="22">
        <v>0</v>
      </c>
      <c r="AL7" s="22">
        <v>2.1731218340469445E-6</v>
      </c>
      <c r="AM7" s="22">
        <v>0</v>
      </c>
      <c r="AN7" s="22">
        <v>0</v>
      </c>
      <c r="AO7" s="22">
        <v>0</v>
      </c>
      <c r="AP7" s="22">
        <v>8.2809554191744093E-6</v>
      </c>
      <c r="AQ7" s="22">
        <v>0</v>
      </c>
      <c r="AR7" s="22">
        <v>0</v>
      </c>
      <c r="AS7" s="22">
        <v>8.5274897188285281E-6</v>
      </c>
      <c r="AT7" s="22">
        <v>6.5866664665526709E-7</v>
      </c>
      <c r="AU7" s="22">
        <v>0</v>
      </c>
      <c r="AV7" s="22">
        <v>8.9219382592722316E-2</v>
      </c>
      <c r="AW7" s="22">
        <v>7.1445293108316435E-8</v>
      </c>
      <c r="AX7" s="22">
        <v>0</v>
      </c>
      <c r="AY7" s="22">
        <v>0</v>
      </c>
      <c r="AZ7" s="22">
        <v>6.7489490022545453E-5</v>
      </c>
      <c r="BA7" s="22">
        <v>0.32519177949702949</v>
      </c>
      <c r="BB7" s="22">
        <v>0</v>
      </c>
      <c r="BC7" s="22">
        <v>3.9712767469092576</v>
      </c>
      <c r="BD7" s="22">
        <v>5.4954007419639925</v>
      </c>
      <c r="BF7" s="95" t="s">
        <v>64</v>
      </c>
      <c r="BG7" s="96">
        <f>B7+AJ7+B11+AJ11+B35+AJ35+B55+AJ55</f>
        <v>103.31705487996754</v>
      </c>
      <c r="BH7" s="96">
        <f>SUM(C7,D7,G7,L7:U7,X7:Y7,AB7:AD7,AF7,AI7,AK7,AN7:AO7,AQ7,AT7:AW7,AZ7,AR7)+SUM(C11,D11,G11,L11:U11,X11:Y11,AB11:AD11,AF11,AI11,AK11,AN11:AO11,AQ11,AT11:AW11,AZ11,AR11)+SUM(C35,D35,G35,L35:U35,X35:Y35,AB35:AD35,AF35,AI35,AK35,AN35:AO35,AQ35,AT35:AW35,AZ35,AR35)+SUM(C55,D55,G55,L55:U55,X55:Y55,AB55:AD55,AF55,AI55,AK55,AN55:AO55,AQ55,AT55:AW55,AZ55,AR55)</f>
        <v>495.16241494088865</v>
      </c>
      <c r="BI7" s="96">
        <f>SUM(F7,H7,V7:W7,AA7,AE7,AH7,AM7,AS7,AX7,BB7,AY7)+SUM(F11,H11,V11:W11,AA11,AE11,AH11,AM11,AS11,AX11,BB11,AY11)+SUM(F35,H35,V35:W35,AA35,AE35,AH35,AM35,AS35,AX35,BB35,AY35)+SUM(F55,H55,V55:W55,AA55,AE55,AH55,AM55,AS55,AX55,BB55,AY55)</f>
        <v>4722.6447078773999</v>
      </c>
      <c r="BJ7" s="96">
        <f>SUM(E7,I7,AG7,BA7)+SUM(E11,I11,AG11,BA11)+SUM(E35,I35,AG35,BA35)+SUM(E55,I55,AG55,BA55)</f>
        <v>4199.1293565224014</v>
      </c>
      <c r="BK7" s="96">
        <f>SUM(J7:K7,Z7,AL7,AP7)+SUM(J11:K11,Z11,AL11,AP11)+SUM(J35:K35,Z35,AL35,AP35)+SUM(J55:K55,Z55,AL55,AP55)</f>
        <v>2712.2231921009416</v>
      </c>
      <c r="BL7" s="96">
        <f>BC7+BC11+BC35+BC55</f>
        <v>1928.4429730915283</v>
      </c>
      <c r="BM7" s="96">
        <f>SUM(BG7:BL7)</f>
        <v>14160.919699413127</v>
      </c>
    </row>
    <row r="8" spans="1:65" x14ac:dyDescent="0.3">
      <c r="A8" s="23" t="s">
        <v>5</v>
      </c>
      <c r="B8" s="22">
        <v>0</v>
      </c>
      <c r="C8" s="22">
        <v>0</v>
      </c>
      <c r="D8" s="22">
        <v>0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F8" s="95" t="s">
        <v>59</v>
      </c>
      <c r="BG8" s="96">
        <f>B12+AJ12+B13+AJ13+B28+AJ28+B40+AJ40+B44+AJ44</f>
        <v>45630.904463455052</v>
      </c>
      <c r="BH8" s="96">
        <f>SUM(C12,D12,G12,L12:U12,X12:Y12,AB12:AD12,AF12,AI12,AK12,AN12:AO12,AQ12,AT12:AW12,AZ12,AR12)+SUM(C13,D13,G13,L13:U13,X13:Y13,AB13:AD13,AF13,AI13,AK13,AN13:AO13,AQ13,AT13:AW13,AZ13,AR13)+SUM(C28,D28,G28,L28:U28,X28:Y28,AB28:AD28,AF28,AI28,AK28,AN28:AO28,AQ28,AT28:AW28,AZ28,AR28)+SUM(C40,D40,G40,L40:U40,X40:Y40,AB40:AD40,AF40,AI40,AK40,AN40:AO40,AQ40,AT40:AW40,AZ40,AR40)+SUM(C44,D44,G44,L44:U44,X44:Y44,AB44:AD44,AF44,AI44,AK44,AN44:AO44,AQ44,AT44:AW44,AZ44,AR44)</f>
        <v>32155.412349622802</v>
      </c>
      <c r="BI8" s="96">
        <f>SUM(F12,H12,V12:W12,AA12,AE12,AH12,AM12,AS12,AX12,BB12,AY12)+SUM(F13,H13,V13:W13,AA13,AE13,AH13,AM13,AS13,AX13,BB13,AY13)+SUM(F28,H28,V28:W28,AA28,AE28,AH28,AM28,AS28,AX28,BB28,AY28)+SUM(F40,H40,V40:W40,AA40,AE40,AH40,AM40,AS40,AX40,BB40,AY40)+SUM(F44,H44,V44:W44,AA44,AE44,AH44,AM44,AS44,AX44,BB44,AY44)</f>
        <v>436858.33661557129</v>
      </c>
      <c r="BJ8" s="96">
        <f>SUM(E12,I12,AG12,BA12)+SUM(E13,I13,AG13,BA13)+SUM(E28,I28,AG28,BA28)+SUM(E40,I40,AG40,BA40)+SUM(E44,I44,AG44,BA44)</f>
        <v>101792.71935548724</v>
      </c>
      <c r="BK8" s="96">
        <f>SUM(J12:K12,Z12,AL12,AP12)+SUM(J13:K13,Z13,AL13,AP13)+SUM(J28:K28,Z28,AL28,AP28)+SUM(J40:K40,Z40,AL40,AP40)+SUM(J44:K44,Z44,AL44,AP44)</f>
        <v>194717.46035463043</v>
      </c>
      <c r="BL8" s="96">
        <f>BC12+BC13+BC28+BC40+BC44</f>
        <v>86502.098244423367</v>
      </c>
      <c r="BM8" s="96">
        <f>SUM(BG8:BL8)</f>
        <v>897656.93138319009</v>
      </c>
    </row>
    <row r="9" spans="1:65" x14ac:dyDescent="0.3">
      <c r="A9" s="23" t="s">
        <v>6</v>
      </c>
      <c r="B9" s="22">
        <v>1.9042165393342388E-4</v>
      </c>
      <c r="C9" s="22">
        <v>5.6679046316047673E-3</v>
      </c>
      <c r="D9" s="22">
        <v>8.0575563081363467E-3</v>
      </c>
      <c r="E9" s="22">
        <v>1.928744517852656E-3</v>
      </c>
      <c r="F9" s="22">
        <v>0</v>
      </c>
      <c r="G9" s="22">
        <v>0</v>
      </c>
      <c r="H9" s="22">
        <v>0</v>
      </c>
      <c r="I9" s="22">
        <v>2.4381953168197917E-4</v>
      </c>
      <c r="J9" s="22">
        <v>0.14033024016628254</v>
      </c>
      <c r="K9" s="22">
        <v>2.4464227867999552E-4</v>
      </c>
      <c r="L9" s="22">
        <v>0</v>
      </c>
      <c r="M9" s="22">
        <v>11.881975563123326</v>
      </c>
      <c r="N9" s="22">
        <v>4.1666154934450903E-7</v>
      </c>
      <c r="O9" s="22">
        <v>0</v>
      </c>
      <c r="P9" s="22">
        <v>0</v>
      </c>
      <c r="Q9" s="22">
        <v>5.5655217138917594E-3</v>
      </c>
      <c r="R9" s="22">
        <v>2.1910094962727122E-2</v>
      </c>
      <c r="S9" s="22">
        <v>4.5862633912026576</v>
      </c>
      <c r="T9" s="22">
        <v>160.07181122962567</v>
      </c>
      <c r="U9" s="22">
        <v>8.8476767656686691E-8</v>
      </c>
      <c r="V9" s="22">
        <v>0.47268802111892316</v>
      </c>
      <c r="W9" s="22">
        <v>0.50251556608688563</v>
      </c>
      <c r="X9" s="22">
        <v>0</v>
      </c>
      <c r="Y9" s="22">
        <v>2.8997472592969135E-2</v>
      </c>
      <c r="Z9" s="22">
        <v>5.6279846795711814E-4</v>
      </c>
      <c r="AA9" s="22">
        <v>0</v>
      </c>
      <c r="AB9" s="22">
        <v>0</v>
      </c>
      <c r="AC9" s="22">
        <v>0</v>
      </c>
      <c r="AD9" s="22">
        <v>0</v>
      </c>
      <c r="AE9" s="22">
        <v>1.419132809765868E-4</v>
      </c>
      <c r="AF9" s="22">
        <v>0</v>
      </c>
      <c r="AG9" s="22">
        <v>5.1736014218238667E-2</v>
      </c>
      <c r="AH9" s="22">
        <v>0</v>
      </c>
      <c r="AI9" s="22">
        <v>9.3081232687393115E-6</v>
      </c>
      <c r="AJ9" s="22">
        <v>3.900571308589568E-6</v>
      </c>
      <c r="AK9" s="22">
        <v>0</v>
      </c>
      <c r="AL9" s="22">
        <v>3.2567337390519604E-5</v>
      </c>
      <c r="AM9" s="22">
        <v>0</v>
      </c>
      <c r="AN9" s="22">
        <v>4.9852358932996157E-6</v>
      </c>
      <c r="AO9" s="22">
        <v>1.3403702940229094E-7</v>
      </c>
      <c r="AP9" s="22">
        <v>1.2410195545726536E-4</v>
      </c>
      <c r="AQ9" s="22">
        <v>137.62097397957703</v>
      </c>
      <c r="AR9" s="22">
        <v>0</v>
      </c>
      <c r="AS9" s="22">
        <v>0.20278078651436568</v>
      </c>
      <c r="AT9" s="22">
        <v>9.8710613337111465E-6</v>
      </c>
      <c r="AU9" s="22">
        <v>2.5176630154495248E-7</v>
      </c>
      <c r="AV9" s="22">
        <v>8.6345627645248164E-4</v>
      </c>
      <c r="AW9" s="22">
        <v>1.2582992747720902E-2</v>
      </c>
      <c r="AX9" s="22">
        <v>8.6789406693722426E-2</v>
      </c>
      <c r="AY9" s="22">
        <v>6.4258966364395305E-5</v>
      </c>
      <c r="AZ9" s="22">
        <v>3.9471816168307776E-3</v>
      </c>
      <c r="BA9" s="22">
        <v>4.8734895258073321</v>
      </c>
      <c r="BB9" s="22">
        <v>0</v>
      </c>
      <c r="BC9" s="22">
        <v>5.0825036406443944</v>
      </c>
      <c r="BD9" s="22">
        <v>325.6650117695529</v>
      </c>
      <c r="BF9" s="95" t="s">
        <v>60</v>
      </c>
      <c r="BG9" s="96">
        <f>B57+AJ57</f>
        <v>103.05408748461376</v>
      </c>
      <c r="BH9" s="96">
        <f>SUM(C57,D57,G57,L57:U57,X57:Y57,AB57:AD57,AF57,AI57,AK57,AN57:AO57,AQ57,AT57:AW57,AZ57,AR57)</f>
        <v>612.6281609691398</v>
      </c>
      <c r="BI9" s="96">
        <f>SUM(F57,H57,V57:W57,AA57,AE57,AH57,AM57,AS57,AX57,BB57,AY57)</f>
        <v>3484.9720902693707</v>
      </c>
      <c r="BJ9" s="96">
        <f>SUM(E57,I57,AG57,BA57)</f>
        <v>42.127721692503677</v>
      </c>
      <c r="BK9" s="96">
        <f>SUM(J57:K57,Z57,AL57,AP57)</f>
        <v>1117.2417487463208</v>
      </c>
      <c r="BL9" s="96">
        <f>BC57</f>
        <v>0</v>
      </c>
      <c r="BM9" s="96">
        <f>SUM(BG9:BL9)</f>
        <v>5360.0238091619485</v>
      </c>
    </row>
    <row r="10" spans="1:65" x14ac:dyDescent="0.3">
      <c r="A10" s="23" t="s">
        <v>7</v>
      </c>
      <c r="B10" s="22">
        <v>0</v>
      </c>
      <c r="C10" s="22">
        <v>0</v>
      </c>
      <c r="D10" s="22">
        <v>0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F10" s="95" t="s">
        <v>61</v>
      </c>
      <c r="BG10" s="96">
        <f>B58+AJ58</f>
        <v>47876.714895148842</v>
      </c>
      <c r="BH10" s="96">
        <f>SUM(C58,D58,G58,L58:U58,X58:Y58,AB58:AD58,AF58,AI58,AK58,AN58:AO58,AQ58,AT58:AW58,AZ58,AR58)</f>
        <v>119631.45708787449</v>
      </c>
      <c r="BI10" s="96">
        <f>SUM(F58,H58,V58:W58,AA58,AE58,AH58,AM58,AS58,AX58,BB58,AY58)</f>
        <v>474022.92429090879</v>
      </c>
      <c r="BJ10" s="96">
        <f>SUM(E58,I58,AG58,BA58)</f>
        <v>125765.97133763098</v>
      </c>
      <c r="BK10" s="96">
        <f>SUM(J58:K58,Z58,AL58,AP58)</f>
        <v>233062.13958526298</v>
      </c>
      <c r="BL10" s="96">
        <f>BC58</f>
        <v>109645.50829549853</v>
      </c>
      <c r="BM10" s="96">
        <f>SUM(BG10:BL10)</f>
        <v>1110004.7154923247</v>
      </c>
    </row>
    <row r="11" spans="1:65" x14ac:dyDescent="0.3">
      <c r="A11" s="25" t="s">
        <v>8</v>
      </c>
      <c r="B11" s="22">
        <v>11.419148519265098</v>
      </c>
      <c r="C11" s="22">
        <v>0.62836014838935283</v>
      </c>
      <c r="D11" s="22">
        <v>2.4939987063588638E-2</v>
      </c>
      <c r="E11" s="22">
        <v>1.5750331268903539E-3</v>
      </c>
      <c r="F11" s="22">
        <v>0</v>
      </c>
      <c r="G11" s="22">
        <v>0</v>
      </c>
      <c r="H11" s="22">
        <v>0</v>
      </c>
      <c r="I11" s="22">
        <v>0</v>
      </c>
      <c r="J11" s="22">
        <v>119.07976039872241</v>
      </c>
      <c r="K11" s="22">
        <v>149.82268976265627</v>
      </c>
      <c r="L11" s="22">
        <v>0</v>
      </c>
      <c r="M11" s="22">
        <v>0</v>
      </c>
      <c r="N11" s="22">
        <v>0.15205655292672776</v>
      </c>
      <c r="O11" s="22">
        <v>0</v>
      </c>
      <c r="P11" s="22">
        <v>0.98132365211218919</v>
      </c>
      <c r="Q11" s="22">
        <v>1.1799905827770392</v>
      </c>
      <c r="R11" s="22">
        <v>1.4126557073441686</v>
      </c>
      <c r="S11" s="22">
        <v>75.382583734878096</v>
      </c>
      <c r="T11" s="22">
        <v>2.4207194128171396E-4</v>
      </c>
      <c r="U11" s="22">
        <v>0.13145698819719751</v>
      </c>
      <c r="V11" s="22">
        <v>10.11629795989978</v>
      </c>
      <c r="W11" s="22">
        <v>48.473532782039726</v>
      </c>
      <c r="X11" s="22">
        <v>0.14307927168454351</v>
      </c>
      <c r="Y11" s="22">
        <v>3.9075112507220431</v>
      </c>
      <c r="Z11" s="22">
        <v>6.1815590320349454</v>
      </c>
      <c r="AA11" s="22">
        <v>0</v>
      </c>
      <c r="AB11" s="22">
        <v>0</v>
      </c>
      <c r="AC11" s="22">
        <v>4.529813643897625E-3</v>
      </c>
      <c r="AD11" s="22">
        <v>0</v>
      </c>
      <c r="AE11" s="22">
        <v>2.3181847226425951</v>
      </c>
      <c r="AF11" s="22">
        <v>0</v>
      </c>
      <c r="AG11" s="22">
        <v>3.3811772379360567</v>
      </c>
      <c r="AH11" s="22">
        <v>0</v>
      </c>
      <c r="AI11" s="22">
        <v>2.1180205611469889</v>
      </c>
      <c r="AJ11" s="22">
        <v>0.16480446403561225</v>
      </c>
      <c r="AK11" s="22">
        <v>6.8535858056585222E-3</v>
      </c>
      <c r="AL11" s="22">
        <v>2.3334838318815772</v>
      </c>
      <c r="AM11" s="22">
        <v>453.22210765340378</v>
      </c>
      <c r="AN11" s="22">
        <v>0.90850471028138657</v>
      </c>
      <c r="AO11" s="22">
        <v>0.18840677613053228</v>
      </c>
      <c r="AP11" s="22">
        <v>1.9948212966621384</v>
      </c>
      <c r="AQ11" s="22">
        <v>6.5374286839098659</v>
      </c>
      <c r="AR11" s="22">
        <v>1.1600078246147385E-3</v>
      </c>
      <c r="AS11" s="22">
        <v>96.914874811212655</v>
      </c>
      <c r="AT11" s="22">
        <v>0</v>
      </c>
      <c r="AU11" s="22">
        <v>0</v>
      </c>
      <c r="AV11" s="22">
        <v>0.43037840133788879</v>
      </c>
      <c r="AW11" s="22">
        <v>0.74408141919244053</v>
      </c>
      <c r="AX11" s="22">
        <v>1.1183691940273972</v>
      </c>
      <c r="AY11" s="22">
        <v>166.89375406596409</v>
      </c>
      <c r="AZ11" s="22">
        <v>53.710300158249211</v>
      </c>
      <c r="BA11" s="22">
        <v>1772.2034454918507</v>
      </c>
      <c r="BB11" s="22">
        <v>0</v>
      </c>
      <c r="BC11" s="22">
        <v>273.22775917015281</v>
      </c>
      <c r="BD11" s="22">
        <v>3267.4612094930731</v>
      </c>
    </row>
    <row r="12" spans="1:65" x14ac:dyDescent="0.3">
      <c r="A12" s="26" t="s">
        <v>9</v>
      </c>
      <c r="B12" s="22">
        <v>43314.863231501862</v>
      </c>
      <c r="C12" s="22">
        <v>10.62171256795469</v>
      </c>
      <c r="D12" s="22">
        <v>109.60399606758935</v>
      </c>
      <c r="E12" s="22">
        <v>23.266179977413007</v>
      </c>
      <c r="F12" s="22">
        <v>0.32648630212138974</v>
      </c>
      <c r="G12" s="22">
        <v>108.51876649481949</v>
      </c>
      <c r="H12" s="22">
        <v>91.878893025383789</v>
      </c>
      <c r="I12" s="22">
        <v>47.889321192492403</v>
      </c>
      <c r="J12" s="22">
        <v>0</v>
      </c>
      <c r="K12" s="22">
        <v>22835.983499118614</v>
      </c>
      <c r="L12" s="22">
        <v>54.42557715494705</v>
      </c>
      <c r="M12" s="22">
        <v>482.45407627498599</v>
      </c>
      <c r="N12" s="22">
        <v>76.943613051097799</v>
      </c>
      <c r="O12" s="22">
        <v>12.530374699834983</v>
      </c>
      <c r="P12" s="22">
        <v>76.566168530480525</v>
      </c>
      <c r="Q12" s="22">
        <v>17.671886037557172</v>
      </c>
      <c r="R12" s="22">
        <v>367.87549383154982</v>
      </c>
      <c r="S12" s="22">
        <v>2562.3672148835285</v>
      </c>
      <c r="T12" s="22">
        <v>1329.6384677407173</v>
      </c>
      <c r="U12" s="22">
        <v>267.29622156774406</v>
      </c>
      <c r="V12" s="22">
        <v>212558.94126274381</v>
      </c>
      <c r="W12" s="22">
        <v>1636.0200610165555</v>
      </c>
      <c r="X12" s="22">
        <v>12.194981015033333</v>
      </c>
      <c r="Y12" s="22">
        <v>358.96127061702379</v>
      </c>
      <c r="Z12" s="22">
        <v>31366.972248363349</v>
      </c>
      <c r="AA12" s="22">
        <v>4.5433340052867296E-2</v>
      </c>
      <c r="AB12" s="22">
        <v>0.92272696641693253</v>
      </c>
      <c r="AC12" s="22">
        <v>87.93601374791325</v>
      </c>
      <c r="AD12" s="22">
        <v>4.1100354024405053E-2</v>
      </c>
      <c r="AE12" s="22">
        <v>4853.5823721928873</v>
      </c>
      <c r="AF12" s="22">
        <v>374.64297877159578</v>
      </c>
      <c r="AG12" s="22">
        <v>4171.1912430508564</v>
      </c>
      <c r="AH12" s="22">
        <v>701.32064414451202</v>
      </c>
      <c r="AI12" s="22">
        <v>2978.0467738640818</v>
      </c>
      <c r="AJ12" s="22">
        <v>59.31561867616886</v>
      </c>
      <c r="AK12" s="22">
        <v>0.2207714638439213</v>
      </c>
      <c r="AL12" s="22">
        <v>12624.890469257645</v>
      </c>
      <c r="AM12" s="22">
        <v>30288.491487448056</v>
      </c>
      <c r="AN12" s="22">
        <v>688.49202350210999</v>
      </c>
      <c r="AO12" s="22">
        <v>52.596848227580857</v>
      </c>
      <c r="AP12" s="22">
        <v>3451.1005403485055</v>
      </c>
      <c r="AQ12" s="22">
        <v>1546.0000249383581</v>
      </c>
      <c r="AR12" s="22">
        <v>1325.0624291558258</v>
      </c>
      <c r="AS12" s="22">
        <v>7200.2459062181288</v>
      </c>
      <c r="AT12" s="22">
        <v>46.743419519827505</v>
      </c>
      <c r="AU12" s="22">
        <v>13.282752789974525</v>
      </c>
      <c r="AV12" s="22">
        <v>672.43740701752472</v>
      </c>
      <c r="AW12" s="22">
        <v>5.57142026880957</v>
      </c>
      <c r="AX12" s="22">
        <v>4912.5765755178545</v>
      </c>
      <c r="AY12" s="22">
        <v>28331.117008268135</v>
      </c>
      <c r="AZ12" s="22">
        <v>9309.9360269599565</v>
      </c>
      <c r="BA12" s="22">
        <v>73561.861882547702</v>
      </c>
      <c r="BB12" s="22">
        <v>29331.012919338729</v>
      </c>
      <c r="BC12" s="22">
        <v>82572.164369346661</v>
      </c>
      <c r="BD12" s="22">
        <v>616884.66019102035</v>
      </c>
    </row>
    <row r="13" spans="1:65" x14ac:dyDescent="0.3">
      <c r="A13" s="23" t="s">
        <v>360</v>
      </c>
      <c r="B13" s="22">
        <v>0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13.331426577229454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2.9671846377197088E-2</v>
      </c>
      <c r="BB13" s="22">
        <v>0</v>
      </c>
      <c r="BC13" s="22">
        <v>0</v>
      </c>
      <c r="BD13" s="22">
        <v>13.36109842360665</v>
      </c>
    </row>
    <row r="14" spans="1:65" x14ac:dyDescent="0.3">
      <c r="A14" s="23" t="s">
        <v>10</v>
      </c>
      <c r="B14" s="22">
        <v>4.2579256357602945E-6</v>
      </c>
      <c r="C14" s="22">
        <v>5.0218860928037748E-3</v>
      </c>
      <c r="D14" s="22">
        <v>5.4981144874122865E-5</v>
      </c>
      <c r="E14" s="22">
        <v>4.4957910686159006E-8</v>
      </c>
      <c r="F14" s="22">
        <v>0</v>
      </c>
      <c r="G14" s="22">
        <v>4.0603811876699834E-7</v>
      </c>
      <c r="H14" s="22">
        <v>0</v>
      </c>
      <c r="I14" s="22">
        <v>2.1806666491255033E-7</v>
      </c>
      <c r="J14" s="22">
        <v>2.5388851987920024E-2</v>
      </c>
      <c r="K14" s="22">
        <v>1.2323450234578957E-3</v>
      </c>
      <c r="L14" s="22">
        <v>0</v>
      </c>
      <c r="M14" s="22">
        <v>0</v>
      </c>
      <c r="N14" s="22">
        <v>2.4201664090739002E-4</v>
      </c>
      <c r="O14" s="22">
        <v>0.33948826655358122</v>
      </c>
      <c r="P14" s="22">
        <v>0</v>
      </c>
      <c r="Q14" s="22">
        <v>1.4456595036350212E-4</v>
      </c>
      <c r="R14" s="22">
        <v>14.21815563896762</v>
      </c>
      <c r="S14" s="22">
        <v>50.136518054088668</v>
      </c>
      <c r="T14" s="22">
        <v>0</v>
      </c>
      <c r="U14" s="22">
        <v>1.3689125106114255</v>
      </c>
      <c r="V14" s="22">
        <v>2.4103332745491839</v>
      </c>
      <c r="W14" s="22">
        <v>6.1572944774713498E-6</v>
      </c>
      <c r="X14" s="22">
        <v>1.4970592549909431E-3</v>
      </c>
      <c r="Y14" s="22">
        <v>16.832307820245163</v>
      </c>
      <c r="Z14" s="22">
        <v>1.0484622677341685E-5</v>
      </c>
      <c r="AA14" s="22">
        <v>0</v>
      </c>
      <c r="AB14" s="22">
        <v>8.6035604778862372E-9</v>
      </c>
      <c r="AC14" s="22">
        <v>6.6923720045693021E-8</v>
      </c>
      <c r="AD14" s="22">
        <v>0</v>
      </c>
      <c r="AE14" s="22">
        <v>1.2394484370484677E-5</v>
      </c>
      <c r="AF14" s="22">
        <v>0</v>
      </c>
      <c r="AG14" s="22">
        <v>5.4736822842685467E-5</v>
      </c>
      <c r="AH14" s="22">
        <v>0</v>
      </c>
      <c r="AI14" s="22">
        <v>4.1776990258269882</v>
      </c>
      <c r="AJ14" s="22">
        <v>1.401842048284962E-8</v>
      </c>
      <c r="AK14" s="22">
        <v>1.2326440197573459E-4</v>
      </c>
      <c r="AL14" s="22">
        <v>1.5050782617671342E-3</v>
      </c>
      <c r="AM14" s="22">
        <v>9.4300923052895591E-6</v>
      </c>
      <c r="AN14" s="22">
        <v>0.44254089074475994</v>
      </c>
      <c r="AO14" s="22">
        <v>8.2295460307298411E-4</v>
      </c>
      <c r="AP14" s="22">
        <v>3.7160926302805534E-6</v>
      </c>
      <c r="AQ14" s="22">
        <v>1.7464528550778883E-7</v>
      </c>
      <c r="AR14" s="22">
        <v>3.2820535943348976E-7</v>
      </c>
      <c r="AS14" s="22">
        <v>2.9848794590532504E-5</v>
      </c>
      <c r="AT14" s="22">
        <v>0.20000212186852376</v>
      </c>
      <c r="AU14" s="22">
        <v>0.16586195461760833</v>
      </c>
      <c r="AV14" s="22">
        <v>4.5488151833534154</v>
      </c>
      <c r="AW14" s="22">
        <v>3.8438066033017129E-9</v>
      </c>
      <c r="AX14" s="22">
        <v>1.9854678950635012E-5</v>
      </c>
      <c r="AY14" s="22">
        <v>2.3910115003807763E-5</v>
      </c>
      <c r="AZ14" s="22">
        <v>16.412928263902263</v>
      </c>
      <c r="BA14" s="22">
        <v>3.85560630789979E-3</v>
      </c>
      <c r="BB14" s="22">
        <v>3.8464968981749825E-6</v>
      </c>
      <c r="BC14" s="22">
        <v>9.8716705216504685</v>
      </c>
      <c r="BD14" s="22">
        <v>121.16530203937295</v>
      </c>
    </row>
    <row r="15" spans="1:65" x14ac:dyDescent="0.3">
      <c r="A15" s="23" t="s">
        <v>11</v>
      </c>
      <c r="B15" s="22">
        <v>0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0.34664012173702485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1.1523673399915438E-5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0.34665164541042476</v>
      </c>
    </row>
    <row r="16" spans="1:65" x14ac:dyDescent="0.3">
      <c r="A16" s="23" t="s">
        <v>12</v>
      </c>
      <c r="B16" s="22">
        <v>3.5384895665682525</v>
      </c>
      <c r="C16" s="22">
        <v>1.2435134140975359</v>
      </c>
      <c r="D16" s="22">
        <v>0.1856678113216905</v>
      </c>
      <c r="E16" s="22">
        <v>2.8379582228043492E-4</v>
      </c>
      <c r="F16" s="22">
        <v>0</v>
      </c>
      <c r="G16" s="22">
        <v>36.273166910763315</v>
      </c>
      <c r="H16" s="22">
        <v>2.6653792942452681E-6</v>
      </c>
      <c r="I16" s="22">
        <v>4.0530526541843912E-3</v>
      </c>
      <c r="J16" s="22">
        <v>175.5026840425993</v>
      </c>
      <c r="K16" s="22">
        <v>0.13618740865228937</v>
      </c>
      <c r="L16" s="22">
        <v>1.8180934458039149</v>
      </c>
      <c r="M16" s="22">
        <v>19.280484744544726</v>
      </c>
      <c r="N16" s="22">
        <v>0</v>
      </c>
      <c r="O16" s="22">
        <v>2.7004798355807815</v>
      </c>
      <c r="P16" s="22">
        <v>9.6904665493077342</v>
      </c>
      <c r="Q16" s="22">
        <v>0.99193781816203552</v>
      </c>
      <c r="R16" s="22">
        <v>76.909474712958996</v>
      </c>
      <c r="S16" s="22">
        <v>484.16999925192289</v>
      </c>
      <c r="T16" s="22">
        <v>0.97182805104116476</v>
      </c>
      <c r="U16" s="22">
        <v>90.630999005878735</v>
      </c>
      <c r="V16" s="22">
        <v>9.8259863177947047</v>
      </c>
      <c r="W16" s="22">
        <v>6.4361342115114685E-4</v>
      </c>
      <c r="X16" s="22">
        <v>7.3219210511779469</v>
      </c>
      <c r="Y16" s="22">
        <v>66.497297519841439</v>
      </c>
      <c r="Z16" s="22">
        <v>170.12913549446716</v>
      </c>
      <c r="AA16" s="22">
        <v>0</v>
      </c>
      <c r="AB16" s="22">
        <v>8.5315043056038084E-2</v>
      </c>
      <c r="AC16" s="22">
        <v>0.68527266902919826</v>
      </c>
      <c r="AD16" s="22">
        <v>1.727904128712043E-2</v>
      </c>
      <c r="AE16" s="22">
        <v>6.5309587653929746E-2</v>
      </c>
      <c r="AF16" s="22">
        <v>337.82043088228329</v>
      </c>
      <c r="AG16" s="22">
        <v>0.6571608004792574</v>
      </c>
      <c r="AH16" s="22">
        <v>0</v>
      </c>
      <c r="AI16" s="22">
        <v>11.023125813384873</v>
      </c>
      <c r="AJ16" s="22">
        <v>4.5991377947941634E-5</v>
      </c>
      <c r="AK16" s="22">
        <v>9.6301708939529346E-3</v>
      </c>
      <c r="AL16" s="22">
        <v>9.6994530984892506</v>
      </c>
      <c r="AM16" s="22">
        <v>1.0074468116588289E-3</v>
      </c>
      <c r="AN16" s="22">
        <v>2518.0868906586365</v>
      </c>
      <c r="AO16" s="22">
        <v>12.300471709141824</v>
      </c>
      <c r="AP16" s="22">
        <v>8.3971030476362021E-2</v>
      </c>
      <c r="AQ16" s="22">
        <v>154.20651921899494</v>
      </c>
      <c r="AR16" s="22">
        <v>5.7866550514260506</v>
      </c>
      <c r="AS16" s="22">
        <v>53.695298293385072</v>
      </c>
      <c r="AT16" s="22">
        <v>1681.8467657708009</v>
      </c>
      <c r="AU16" s="22">
        <v>3.5706486693702604</v>
      </c>
      <c r="AV16" s="22">
        <v>2.3262180828979484</v>
      </c>
      <c r="AW16" s="22">
        <v>7.7219262503717759E-2</v>
      </c>
      <c r="AX16" s="22">
        <v>1.016928940798268</v>
      </c>
      <c r="AY16" s="22">
        <v>1187.8794125020597</v>
      </c>
      <c r="AZ16" s="22">
        <v>37.473895324291234</v>
      </c>
      <c r="BA16" s="22">
        <v>55.999799646646515</v>
      </c>
      <c r="BB16" s="22">
        <v>6.3311407136771994E-4</v>
      </c>
      <c r="BC16" s="22">
        <v>116.28143169629743</v>
      </c>
      <c r="BD16" s="22">
        <v>7348.5195855963066</v>
      </c>
    </row>
    <row r="17" spans="1:56" x14ac:dyDescent="0.3">
      <c r="A17" s="23" t="s">
        <v>13</v>
      </c>
      <c r="B17" s="22">
        <v>14.270264887013438</v>
      </c>
      <c r="C17" s="22">
        <v>0.61192780208529729</v>
      </c>
      <c r="D17" s="22">
        <v>9.2560523019457469E-3</v>
      </c>
      <c r="E17" s="22">
        <v>8.6988006884201226E-3</v>
      </c>
      <c r="F17" s="22">
        <v>0</v>
      </c>
      <c r="G17" s="22">
        <v>5.3690846730617144E-2</v>
      </c>
      <c r="H17" s="22">
        <v>3.053010341880639E-5</v>
      </c>
      <c r="I17" s="22">
        <v>2.0046194505797997E-2</v>
      </c>
      <c r="J17" s="22">
        <v>572.85397625566725</v>
      </c>
      <c r="K17" s="22">
        <v>42.696649097900483</v>
      </c>
      <c r="L17" s="22">
        <v>5.4209116148050559E-4</v>
      </c>
      <c r="M17" s="22">
        <v>0</v>
      </c>
      <c r="N17" s="22">
        <v>24.635018842247536</v>
      </c>
      <c r="O17" s="22">
        <v>0</v>
      </c>
      <c r="P17" s="22">
        <v>10.571890185527698</v>
      </c>
      <c r="Q17" s="22">
        <v>2.241159346278474</v>
      </c>
      <c r="R17" s="22">
        <v>0.70987078654149272</v>
      </c>
      <c r="S17" s="22">
        <v>79.174405415312052</v>
      </c>
      <c r="T17" s="22">
        <v>0.27660760507296794</v>
      </c>
      <c r="U17" s="22">
        <v>1.1675603551630902</v>
      </c>
      <c r="V17" s="22">
        <v>8.4061396108569273</v>
      </c>
      <c r="W17" s="22">
        <v>0.21393676571137052</v>
      </c>
      <c r="X17" s="22">
        <v>5.443223503488092E-2</v>
      </c>
      <c r="Y17" s="22">
        <v>1.9573059519572107</v>
      </c>
      <c r="Z17" s="22">
        <v>2.2342052104570618</v>
      </c>
      <c r="AA17" s="22">
        <v>0</v>
      </c>
      <c r="AB17" s="22">
        <v>4.7932101126572778E-2</v>
      </c>
      <c r="AC17" s="22">
        <v>1.071182054292088</v>
      </c>
      <c r="AD17" s="22">
        <v>1.1531061777379853E-5</v>
      </c>
      <c r="AE17" s="22">
        <v>0.96329971983602092</v>
      </c>
      <c r="AF17" s="22">
        <v>1.5151177329677435E-2</v>
      </c>
      <c r="AG17" s="22">
        <v>2.5579817073210762</v>
      </c>
      <c r="AH17" s="22">
        <v>0</v>
      </c>
      <c r="AI17" s="22">
        <v>4.5178531094942258</v>
      </c>
      <c r="AJ17" s="22">
        <v>6.4922477938428022E-2</v>
      </c>
      <c r="AK17" s="22">
        <v>0.18855020010064472</v>
      </c>
      <c r="AL17" s="22">
        <v>0.59572367415442595</v>
      </c>
      <c r="AM17" s="22">
        <v>1.8445289892032273</v>
      </c>
      <c r="AN17" s="22">
        <v>41.072774327505606</v>
      </c>
      <c r="AO17" s="22">
        <v>9.2490042713502182E-2</v>
      </c>
      <c r="AP17" s="22">
        <v>0.81246700364496138</v>
      </c>
      <c r="AQ17" s="22">
        <v>7.2164537456862994E-3</v>
      </c>
      <c r="AR17" s="22">
        <v>5.0263439834168228E-2</v>
      </c>
      <c r="AS17" s="22">
        <v>3.4553778589102393</v>
      </c>
      <c r="AT17" s="22">
        <v>0.19332015285797352</v>
      </c>
      <c r="AU17" s="22">
        <v>1.3765466299171959E-3</v>
      </c>
      <c r="AV17" s="22">
        <v>9.6457961932339167</v>
      </c>
      <c r="AW17" s="22">
        <v>0.40352038474884561</v>
      </c>
      <c r="AX17" s="22">
        <v>11.431399607300978</v>
      </c>
      <c r="AY17" s="22">
        <v>6.5284296502473742</v>
      </c>
      <c r="AZ17" s="22">
        <v>9.9574776410139467</v>
      </c>
      <c r="BA17" s="22">
        <v>97.30186046020755</v>
      </c>
      <c r="BB17" s="22">
        <v>0.13211114703022608</v>
      </c>
      <c r="BC17" s="22">
        <v>121.30494804438138</v>
      </c>
      <c r="BD17" s="22">
        <v>1076.4255805641833</v>
      </c>
    </row>
    <row r="18" spans="1:56" x14ac:dyDescent="0.3">
      <c r="A18" s="23" t="s">
        <v>14</v>
      </c>
      <c r="B18" s="22">
        <v>4.0934406449800328E-5</v>
      </c>
      <c r="C18" s="22">
        <v>3.9242044257079403E-2</v>
      </c>
      <c r="D18" s="22">
        <v>4.5941119644841996E-8</v>
      </c>
      <c r="E18" s="22">
        <v>6.3269564382580166E-4</v>
      </c>
      <c r="F18" s="22">
        <v>0</v>
      </c>
      <c r="G18" s="22">
        <v>1.3771313281650598E-9</v>
      </c>
      <c r="H18" s="22">
        <v>8.1172310009466487E-8</v>
      </c>
      <c r="I18" s="22">
        <v>4.1535066825522107E-5</v>
      </c>
      <c r="J18" s="22">
        <v>0.50288197459272843</v>
      </c>
      <c r="K18" s="22">
        <v>1.2041482722644525E-5</v>
      </c>
      <c r="L18" s="22">
        <v>0</v>
      </c>
      <c r="M18" s="22">
        <v>0</v>
      </c>
      <c r="N18" s="22">
        <v>2.5125912215679933E-7</v>
      </c>
      <c r="O18" s="22">
        <v>2.3667102682431865E-3</v>
      </c>
      <c r="P18" s="22">
        <v>0</v>
      </c>
      <c r="Q18" s="22">
        <v>4.1122548329422308</v>
      </c>
      <c r="R18" s="22">
        <v>1.1032696260407765E-5</v>
      </c>
      <c r="S18" s="22">
        <v>4.3353474841370723</v>
      </c>
      <c r="T18" s="22">
        <v>1.7769859338402741E-10</v>
      </c>
      <c r="U18" s="22">
        <v>4.6982399343306766E-2</v>
      </c>
      <c r="V18" s="22">
        <v>0.10943208082258145</v>
      </c>
      <c r="W18" s="22">
        <v>8.9853377804027597E-7</v>
      </c>
      <c r="X18" s="22">
        <v>5.3714048937434124E-9</v>
      </c>
      <c r="Y18" s="22">
        <v>9.9225877932810728E-3</v>
      </c>
      <c r="Z18" s="22">
        <v>8.4841851860489814E-2</v>
      </c>
      <c r="AA18" s="22">
        <v>0</v>
      </c>
      <c r="AB18" s="22">
        <v>0.93316719394410563</v>
      </c>
      <c r="AC18" s="22">
        <v>0.67178189784035247</v>
      </c>
      <c r="AD18" s="22">
        <v>1.7251200970682744E-9</v>
      </c>
      <c r="AE18" s="22">
        <v>2.3208428334820386E-2</v>
      </c>
      <c r="AF18" s="22">
        <v>1.3808667946035134E-2</v>
      </c>
      <c r="AG18" s="22">
        <v>9.5175979210124207E-4</v>
      </c>
      <c r="AH18" s="22">
        <v>0</v>
      </c>
      <c r="AI18" s="22">
        <v>5.7455180753200531E-2</v>
      </c>
      <c r="AJ18" s="22">
        <v>5.8468109862236053E-8</v>
      </c>
      <c r="AK18" s="22">
        <v>8.5542432762381627E-11</v>
      </c>
      <c r="AL18" s="22">
        <v>1.150687709387636E-4</v>
      </c>
      <c r="AM18" s="22">
        <v>2.0379781559932663E-6</v>
      </c>
      <c r="AN18" s="22">
        <v>4.687920850837894E-6</v>
      </c>
      <c r="AO18" s="22">
        <v>8.4583830657369979E-8</v>
      </c>
      <c r="AP18" s="22">
        <v>4.4121541381154406E-6</v>
      </c>
      <c r="AQ18" s="22">
        <v>0</v>
      </c>
      <c r="AR18" s="22">
        <v>7.9673864425294498</v>
      </c>
      <c r="AS18" s="22">
        <v>2.3896430943723987E-6</v>
      </c>
      <c r="AT18" s="22">
        <v>0.55915815518138856</v>
      </c>
      <c r="AU18" s="22">
        <v>8.6157730241817752E-8</v>
      </c>
      <c r="AV18" s="22">
        <v>1.2859252553738453E-5</v>
      </c>
      <c r="AW18" s="22">
        <v>6.7378359930333614E-2</v>
      </c>
      <c r="AX18" s="22">
        <v>2.2213841967964601E-7</v>
      </c>
      <c r="AY18" s="22">
        <v>0</v>
      </c>
      <c r="AZ18" s="22">
        <v>1.4964551611925541E-5</v>
      </c>
      <c r="BA18" s="22">
        <v>6.9986922351832181E-2</v>
      </c>
      <c r="BB18" s="22">
        <v>0.9219505581984544</v>
      </c>
      <c r="BC18" s="22">
        <v>10.592173341551151</v>
      </c>
      <c r="BD18" s="22">
        <v>31.122575270928984</v>
      </c>
    </row>
    <row r="19" spans="1:56" x14ac:dyDescent="0.3">
      <c r="A19" s="23" t="s">
        <v>15</v>
      </c>
      <c r="B19" s="22">
        <v>1.8919191630790979</v>
      </c>
      <c r="C19" s="22">
        <v>3.7126220178369633E-2</v>
      </c>
      <c r="D19" s="22">
        <v>4.7517710251568411E-3</v>
      </c>
      <c r="E19" s="22">
        <v>9.4403277410146404E-3</v>
      </c>
      <c r="F19" s="22">
        <v>0</v>
      </c>
      <c r="G19" s="22">
        <v>8.3211890469507457E-5</v>
      </c>
      <c r="H19" s="22">
        <v>2.4158210152423943E-4</v>
      </c>
      <c r="I19" s="22">
        <v>0.11392377955316377</v>
      </c>
      <c r="J19" s="22">
        <v>8.946540468458922</v>
      </c>
      <c r="K19" s="22">
        <v>0.26588001172462877</v>
      </c>
      <c r="L19" s="22">
        <v>0.47077605757018126</v>
      </c>
      <c r="M19" s="22">
        <v>0</v>
      </c>
      <c r="N19" s="22">
        <v>3.4916191908243024E-4</v>
      </c>
      <c r="O19" s="22">
        <v>1.0351487044332633E-2</v>
      </c>
      <c r="P19" s="22">
        <v>38.502441918680965</v>
      </c>
      <c r="Q19" s="22">
        <v>0</v>
      </c>
      <c r="R19" s="22">
        <v>0.47295629109537568</v>
      </c>
      <c r="S19" s="22">
        <v>1.7343689565635609</v>
      </c>
      <c r="T19" s="22">
        <v>1.9371043903985397E-3</v>
      </c>
      <c r="U19" s="22">
        <v>5.2117259594018925E-3</v>
      </c>
      <c r="V19" s="22">
        <v>3.354210876570745</v>
      </c>
      <c r="W19" s="22">
        <v>4.2125068924023491E-2</v>
      </c>
      <c r="X19" s="22">
        <v>2.0403101120051512E-5</v>
      </c>
      <c r="Y19" s="22">
        <v>5.5783355400514351E-2</v>
      </c>
      <c r="Z19" s="22">
        <v>0.11887097684120672</v>
      </c>
      <c r="AA19" s="22">
        <v>0</v>
      </c>
      <c r="AB19" s="22">
        <v>0.11076650927495074</v>
      </c>
      <c r="AC19" s="22">
        <v>1.9503962893492486</v>
      </c>
      <c r="AD19" s="22">
        <v>5.1342402154484749E-6</v>
      </c>
      <c r="AE19" s="22">
        <v>3.6954651352252968E-2</v>
      </c>
      <c r="AF19" s="22">
        <v>0</v>
      </c>
      <c r="AG19" s="22">
        <v>11.611931993002594</v>
      </c>
      <c r="AH19" s="22">
        <v>0</v>
      </c>
      <c r="AI19" s="22">
        <v>5.475170919295206E-2</v>
      </c>
      <c r="AJ19" s="22">
        <v>1.0252768022738782E-2</v>
      </c>
      <c r="AK19" s="22">
        <v>2.0837126296052361E-2</v>
      </c>
      <c r="AL19" s="22">
        <v>0.35065063485728853</v>
      </c>
      <c r="AM19" s="22">
        <v>0.32795703385954117</v>
      </c>
      <c r="AN19" s="22">
        <v>3.6411641293380885</v>
      </c>
      <c r="AO19" s="22">
        <v>1.1547415991625806E-4</v>
      </c>
      <c r="AP19" s="22">
        <v>0.20343227020162685</v>
      </c>
      <c r="AQ19" s="22">
        <v>8.297179937326965E-2</v>
      </c>
      <c r="AR19" s="22">
        <v>35.565541596053407</v>
      </c>
      <c r="AS19" s="22">
        <v>14.793522923391555</v>
      </c>
      <c r="AT19" s="22">
        <v>0.10749894560739978</v>
      </c>
      <c r="AU19" s="22">
        <v>4.755184428975055E-7</v>
      </c>
      <c r="AV19" s="22">
        <v>0.17005359134160572</v>
      </c>
      <c r="AW19" s="22">
        <v>1.0651450366772185E-2</v>
      </c>
      <c r="AX19" s="22">
        <v>0.3664144925492866</v>
      </c>
      <c r="AY19" s="22">
        <v>8.9025873861558971</v>
      </c>
      <c r="AZ19" s="22">
        <v>0.1407067125591018</v>
      </c>
      <c r="BA19" s="22">
        <v>14.483134834341916</v>
      </c>
      <c r="BB19" s="22">
        <v>8.7603047722915103E-4</v>
      </c>
      <c r="BC19" s="22">
        <v>63.685219101649302</v>
      </c>
      <c r="BD19" s="22">
        <v>212.66770498234592</v>
      </c>
    </row>
    <row r="20" spans="1:56" x14ac:dyDescent="0.3">
      <c r="A20" s="23" t="s">
        <v>16</v>
      </c>
      <c r="B20" s="22">
        <v>7.4853113345560249</v>
      </c>
      <c r="C20" s="22">
        <v>0.21681215800429118</v>
      </c>
      <c r="D20" s="22">
        <v>3.9502415455004329</v>
      </c>
      <c r="E20" s="22">
        <v>0.42174194672150461</v>
      </c>
      <c r="F20" s="22">
        <v>0.17016504849835626</v>
      </c>
      <c r="G20" s="22">
        <v>1.5935177573734898</v>
      </c>
      <c r="H20" s="22">
        <v>4.351076672050219E-3</v>
      </c>
      <c r="I20" s="22">
        <v>2.0720125025735396</v>
      </c>
      <c r="J20" s="22">
        <v>5967.0749989608457</v>
      </c>
      <c r="K20" s="22">
        <v>151.10115346140955</v>
      </c>
      <c r="L20" s="22">
        <v>13.085638934230047</v>
      </c>
      <c r="M20" s="22">
        <v>0.30673578220019454</v>
      </c>
      <c r="N20" s="22">
        <v>12.814748192298467</v>
      </c>
      <c r="O20" s="22">
        <v>4.0087563748991553</v>
      </c>
      <c r="P20" s="22">
        <v>2.5702662119060378</v>
      </c>
      <c r="Q20" s="22">
        <v>17.336644481650872</v>
      </c>
      <c r="R20" s="22">
        <v>0</v>
      </c>
      <c r="S20" s="22">
        <v>19.592264886113615</v>
      </c>
      <c r="T20" s="22">
        <v>4.311803830182229</v>
      </c>
      <c r="U20" s="22">
        <v>13.686042600191385</v>
      </c>
      <c r="V20" s="22">
        <v>1212.5672710798428</v>
      </c>
      <c r="W20" s="22">
        <v>30.833791834578427</v>
      </c>
      <c r="X20" s="22">
        <v>3.8216284116756096</v>
      </c>
      <c r="Y20" s="22">
        <v>104.46900884174568</v>
      </c>
      <c r="Z20" s="22">
        <v>47.163200175859807</v>
      </c>
      <c r="AA20" s="22">
        <v>0</v>
      </c>
      <c r="AB20" s="22">
        <v>6.9117523095442293E-2</v>
      </c>
      <c r="AC20" s="22">
        <v>0.7191606428881655</v>
      </c>
      <c r="AD20" s="22">
        <v>0.5431709126545059</v>
      </c>
      <c r="AE20" s="22">
        <v>1.8090740736675708</v>
      </c>
      <c r="AF20" s="22">
        <v>14.254764635513988</v>
      </c>
      <c r="AG20" s="22">
        <v>22.230737247136258</v>
      </c>
      <c r="AH20" s="22">
        <v>0</v>
      </c>
      <c r="AI20" s="22">
        <v>177.07493418951748</v>
      </c>
      <c r="AJ20" s="22">
        <v>3.8869725065433056E-2</v>
      </c>
      <c r="AK20" s="22">
        <v>3.3382795631811441E-3</v>
      </c>
      <c r="AL20" s="22">
        <v>16.787712516626886</v>
      </c>
      <c r="AM20" s="22">
        <v>10.926501029762237</v>
      </c>
      <c r="AN20" s="22">
        <v>131.28418622101447</v>
      </c>
      <c r="AO20" s="22">
        <v>12.546589068311718</v>
      </c>
      <c r="AP20" s="22">
        <v>65.081397298305902</v>
      </c>
      <c r="AQ20" s="22">
        <v>75.379530548279675</v>
      </c>
      <c r="AR20" s="22">
        <v>1177.0252619559478</v>
      </c>
      <c r="AS20" s="22">
        <v>1093.5676248198913</v>
      </c>
      <c r="AT20" s="22">
        <v>5.7464189827435161</v>
      </c>
      <c r="AU20" s="22">
        <v>0.3287421351423756</v>
      </c>
      <c r="AV20" s="22">
        <v>46.219301835695354</v>
      </c>
      <c r="AW20" s="22">
        <v>8.6247499355910531</v>
      </c>
      <c r="AX20" s="22">
        <v>8.7244245615015306</v>
      </c>
      <c r="AY20" s="22">
        <v>1281.6174769187301</v>
      </c>
      <c r="AZ20" s="22">
        <v>164.85316858079449</v>
      </c>
      <c r="BA20" s="22">
        <v>603.97913209153046</v>
      </c>
      <c r="BB20" s="22">
        <v>2.795000530503835</v>
      </c>
      <c r="BC20" s="22">
        <v>4156.7069034405431</v>
      </c>
      <c r="BD20" s="22">
        <v>16699.595397129546</v>
      </c>
    </row>
    <row r="21" spans="1:56" x14ac:dyDescent="0.3">
      <c r="A21" s="23" t="s">
        <v>17</v>
      </c>
      <c r="B21" s="22">
        <v>1690.8177397668749</v>
      </c>
      <c r="C21" s="22">
        <v>46.800851673698062</v>
      </c>
      <c r="D21" s="22">
        <v>20.436136042838843</v>
      </c>
      <c r="E21" s="22">
        <v>1.1557165472074213</v>
      </c>
      <c r="F21" s="22">
        <v>8.6428111615649301E-4</v>
      </c>
      <c r="G21" s="22">
        <v>195.39840558236486</v>
      </c>
      <c r="H21" s="22">
        <v>9.0790430329424244E-4</v>
      </c>
      <c r="I21" s="22">
        <v>0.74142229041574714</v>
      </c>
      <c r="J21" s="22">
        <v>6939.2282255650416</v>
      </c>
      <c r="K21" s="22">
        <v>418.30517263755524</v>
      </c>
      <c r="L21" s="22">
        <v>36.114514726839779</v>
      </c>
      <c r="M21" s="22">
        <v>1546.2463041643675</v>
      </c>
      <c r="N21" s="22">
        <v>859.3917135001991</v>
      </c>
      <c r="O21" s="22">
        <v>43.116261204599375</v>
      </c>
      <c r="P21" s="22">
        <v>397.29537242650849</v>
      </c>
      <c r="Q21" s="22">
        <v>47.682243021911738</v>
      </c>
      <c r="R21" s="22">
        <v>928.78090008562708</v>
      </c>
      <c r="S21" s="22">
        <v>0</v>
      </c>
      <c r="T21" s="22">
        <v>379.70838298687022</v>
      </c>
      <c r="U21" s="22">
        <v>528.82003127608436</v>
      </c>
      <c r="V21" s="22">
        <v>2264.5246968807719</v>
      </c>
      <c r="W21" s="22">
        <v>160.58552697096303</v>
      </c>
      <c r="X21" s="22">
        <v>65.653766763611429</v>
      </c>
      <c r="Y21" s="22">
        <v>614.27500708362868</v>
      </c>
      <c r="Z21" s="22">
        <v>1108.1265994757496</v>
      </c>
      <c r="AA21" s="22">
        <v>1.2163030195166982</v>
      </c>
      <c r="AB21" s="22">
        <v>3.1273253237765339</v>
      </c>
      <c r="AC21" s="22">
        <v>54.161282824983516</v>
      </c>
      <c r="AD21" s="22">
        <v>2.7240806718897579</v>
      </c>
      <c r="AE21" s="22">
        <v>895.89461466426212</v>
      </c>
      <c r="AF21" s="22">
        <v>522.06047329465423</v>
      </c>
      <c r="AG21" s="22">
        <v>845.16555747724976</v>
      </c>
      <c r="AH21" s="22">
        <v>1.0970226265861451</v>
      </c>
      <c r="AI21" s="22">
        <v>399.6410338128523</v>
      </c>
      <c r="AJ21" s="22">
        <v>3.6039442395926011</v>
      </c>
      <c r="AK21" s="22">
        <v>0.93085855212625546</v>
      </c>
      <c r="AL21" s="22">
        <v>981.75428778711603</v>
      </c>
      <c r="AM21" s="22">
        <v>863.67184454974188</v>
      </c>
      <c r="AN21" s="22">
        <v>15464.934916684206</v>
      </c>
      <c r="AO21" s="22">
        <v>123.27515434872733</v>
      </c>
      <c r="AP21" s="22">
        <v>24.966745310337934</v>
      </c>
      <c r="AQ21" s="22">
        <v>1796.2734461757498</v>
      </c>
      <c r="AR21" s="22">
        <v>347.7499158985969</v>
      </c>
      <c r="AS21" s="22">
        <v>342.08503888735299</v>
      </c>
      <c r="AT21" s="22">
        <v>332.85016633339035</v>
      </c>
      <c r="AU21" s="22">
        <v>35.516778786947143</v>
      </c>
      <c r="AV21" s="22">
        <v>919.81500393037538</v>
      </c>
      <c r="AW21" s="22">
        <v>14.431312821573332</v>
      </c>
      <c r="AX21" s="22">
        <v>1244.9189932385759</v>
      </c>
      <c r="AY21" s="22">
        <v>5546.4154812086044</v>
      </c>
      <c r="AZ21" s="22">
        <v>4087.4223326082506</v>
      </c>
      <c r="BA21" s="22">
        <v>6146.1929050290591</v>
      </c>
      <c r="BB21" s="22">
        <v>26.872845080164709</v>
      </c>
      <c r="BC21" s="22">
        <v>8469.77157567834</v>
      </c>
      <c r="BD21" s="22">
        <v>67791.74800372374</v>
      </c>
    </row>
    <row r="22" spans="1:56" x14ac:dyDescent="0.3">
      <c r="A22" s="23" t="s">
        <v>18</v>
      </c>
      <c r="B22" s="22">
        <v>6.3991314638026295E-6</v>
      </c>
      <c r="C22" s="22">
        <v>1.8138986465515382E-6</v>
      </c>
      <c r="D22" s="22">
        <v>0.29404704599392567</v>
      </c>
      <c r="E22" s="22">
        <v>6.8995582299201069E-7</v>
      </c>
      <c r="F22" s="22">
        <v>0</v>
      </c>
      <c r="G22" s="22">
        <v>891.79108201465249</v>
      </c>
      <c r="H22" s="22">
        <v>0</v>
      </c>
      <c r="I22" s="22">
        <v>8.1935704498253714E-6</v>
      </c>
      <c r="J22" s="22">
        <v>2.8866583883861017E-2</v>
      </c>
      <c r="K22" s="22">
        <v>8.2212189136056299E-6</v>
      </c>
      <c r="L22" s="22">
        <v>0.82421949485547086</v>
      </c>
      <c r="M22" s="22">
        <v>1283.012253858084</v>
      </c>
      <c r="N22" s="22">
        <v>0.21209519364685811</v>
      </c>
      <c r="O22" s="22">
        <v>0.69048715894275736</v>
      </c>
      <c r="P22" s="22">
        <v>0</v>
      </c>
      <c r="Q22" s="22">
        <v>0.44479738408029151</v>
      </c>
      <c r="R22" s="22">
        <v>0.13475315887098291</v>
      </c>
      <c r="S22" s="22">
        <v>38.542264657010229</v>
      </c>
      <c r="T22" s="22">
        <v>0</v>
      </c>
      <c r="U22" s="22">
        <v>33.593606935574144</v>
      </c>
      <c r="V22" s="22">
        <v>1.7883385691493661</v>
      </c>
      <c r="W22" s="22">
        <v>0</v>
      </c>
      <c r="X22" s="22">
        <v>0</v>
      </c>
      <c r="Y22" s="22">
        <v>0.84389284905976558</v>
      </c>
      <c r="Z22" s="22">
        <v>1.8912877341898615E-5</v>
      </c>
      <c r="AA22" s="22">
        <v>0</v>
      </c>
      <c r="AB22" s="22">
        <v>0</v>
      </c>
      <c r="AC22" s="22">
        <v>0</v>
      </c>
      <c r="AD22" s="22">
        <v>0</v>
      </c>
      <c r="AE22" s="22">
        <v>4.7690045888701372E-6</v>
      </c>
      <c r="AF22" s="22">
        <v>94.490796884170351</v>
      </c>
      <c r="AG22" s="22">
        <v>1.7385919592496552E-3</v>
      </c>
      <c r="AH22" s="22">
        <v>0</v>
      </c>
      <c r="AI22" s="22">
        <v>3.355359754851547</v>
      </c>
      <c r="AJ22" s="22">
        <v>1.3107894019410221E-7</v>
      </c>
      <c r="AK22" s="22">
        <v>0</v>
      </c>
      <c r="AL22" s="22">
        <v>1.0944273882885846E-6</v>
      </c>
      <c r="AM22" s="22">
        <v>0</v>
      </c>
      <c r="AN22" s="22">
        <v>147.50285564889492</v>
      </c>
      <c r="AO22" s="22">
        <v>1.3211798990672039</v>
      </c>
      <c r="AP22" s="22">
        <v>5.9521214613926379</v>
      </c>
      <c r="AQ22" s="22">
        <v>1846.6465281683384</v>
      </c>
      <c r="AR22" s="22">
        <v>0</v>
      </c>
      <c r="AS22" s="22">
        <v>4.2946134705458283E-6</v>
      </c>
      <c r="AT22" s="22">
        <v>1.8463676003590745</v>
      </c>
      <c r="AU22" s="22">
        <v>7.3277923442494526E-6</v>
      </c>
      <c r="AV22" s="22">
        <v>7.1055243651676685</v>
      </c>
      <c r="AW22" s="22">
        <v>1.8110441129031669E-2</v>
      </c>
      <c r="AX22" s="22">
        <v>0</v>
      </c>
      <c r="AY22" s="22">
        <v>6.9386644357061706E-3</v>
      </c>
      <c r="AZ22" s="22">
        <v>8.1916954468128722</v>
      </c>
      <c r="BA22" s="22">
        <v>0.16656044081234481</v>
      </c>
      <c r="BB22" s="22">
        <v>0</v>
      </c>
      <c r="BC22" s="22">
        <v>23.410479239014833</v>
      </c>
      <c r="BD22" s="22">
        <v>4392.217023357779</v>
      </c>
    </row>
    <row r="23" spans="1:56" x14ac:dyDescent="0.3">
      <c r="A23" s="23" t="s">
        <v>19</v>
      </c>
      <c r="B23" s="22">
        <v>1.5531156516697659E-2</v>
      </c>
      <c r="C23" s="22">
        <v>8.6857830971183783E-2</v>
      </c>
      <c r="D23" s="22">
        <v>2.3534257332587017E-3</v>
      </c>
      <c r="E23" s="22">
        <v>6.7422859806514355E-4</v>
      </c>
      <c r="F23" s="22">
        <v>0</v>
      </c>
      <c r="G23" s="22">
        <v>4.878810982874322</v>
      </c>
      <c r="H23" s="22">
        <v>2.1703612725481943E-6</v>
      </c>
      <c r="I23" s="22">
        <v>3.0881260678233048E-3</v>
      </c>
      <c r="J23" s="22">
        <v>21.444492190910385</v>
      </c>
      <c r="K23" s="22">
        <v>1.0436614343966746</v>
      </c>
      <c r="L23" s="22">
        <v>8.8541556375149252E-3</v>
      </c>
      <c r="M23" s="22">
        <v>0</v>
      </c>
      <c r="N23" s="22">
        <v>0.8084802608427889</v>
      </c>
      <c r="O23" s="22">
        <v>7.806075488673481E-3</v>
      </c>
      <c r="P23" s="22">
        <v>4.8570723495561966E-7</v>
      </c>
      <c r="Q23" s="22">
        <v>1.9701317183108569E-2</v>
      </c>
      <c r="R23" s="22">
        <v>0.78060043162886994</v>
      </c>
      <c r="S23" s="22">
        <v>62.741418546427042</v>
      </c>
      <c r="T23" s="22">
        <v>6.3476647131790881E-2</v>
      </c>
      <c r="U23" s="22">
        <v>0</v>
      </c>
      <c r="V23" s="22">
        <v>6.7388882448750858</v>
      </c>
      <c r="W23" s="22">
        <v>5.2347161996088524E-3</v>
      </c>
      <c r="X23" s="22">
        <v>3.7244932990675114E-3</v>
      </c>
      <c r="Y23" s="22">
        <v>9.2622456004350859E-2</v>
      </c>
      <c r="Z23" s="22">
        <v>4.1472801592962821E-2</v>
      </c>
      <c r="AA23" s="22">
        <v>0</v>
      </c>
      <c r="AB23" s="22">
        <v>1.0146013933572269E-5</v>
      </c>
      <c r="AC23" s="22">
        <v>5.6635078663931491E-5</v>
      </c>
      <c r="AD23" s="22">
        <v>4.6125752103579595E-8</v>
      </c>
      <c r="AE23" s="22">
        <v>1.4158797534790937</v>
      </c>
      <c r="AF23" s="22">
        <v>0</v>
      </c>
      <c r="AG23" s="22">
        <v>6.3986819440932035</v>
      </c>
      <c r="AH23" s="22">
        <v>0</v>
      </c>
      <c r="AI23" s="22">
        <v>0.78847067037025442</v>
      </c>
      <c r="AJ23" s="22">
        <v>4.2111106685185145E-5</v>
      </c>
      <c r="AK23" s="22">
        <v>2.0154964344378163E-3</v>
      </c>
      <c r="AL23" s="22">
        <v>1.6392369404349908E-2</v>
      </c>
      <c r="AM23" s="22">
        <v>0.17761905656340471</v>
      </c>
      <c r="AN23" s="22">
        <v>30.992469397563291</v>
      </c>
      <c r="AO23" s="22">
        <v>1.5469399109090032E-3</v>
      </c>
      <c r="AP23" s="22">
        <v>7.1990617854536601E-2</v>
      </c>
      <c r="AQ23" s="22">
        <v>35.387798597958408</v>
      </c>
      <c r="AR23" s="22">
        <v>0.79615004478056395</v>
      </c>
      <c r="AS23" s="22">
        <v>0.38772540005166301</v>
      </c>
      <c r="AT23" s="22">
        <v>30.077799809200716</v>
      </c>
      <c r="AU23" s="22">
        <v>0.3073765195042219</v>
      </c>
      <c r="AV23" s="22">
        <v>0.14174157454852929</v>
      </c>
      <c r="AW23" s="22">
        <v>3.5409148544680566E-2</v>
      </c>
      <c r="AX23" s="22">
        <v>0.68414231362633471</v>
      </c>
      <c r="AY23" s="22">
        <v>19.87806468936553</v>
      </c>
      <c r="AZ23" s="22">
        <v>20.929699822498531</v>
      </c>
      <c r="BA23" s="22">
        <v>40.973256828744567</v>
      </c>
      <c r="BB23" s="22">
        <v>3.2235992533764211E-3</v>
      </c>
      <c r="BC23" s="22">
        <v>11.019877824696101</v>
      </c>
      <c r="BD23" s="22">
        <v>299.27519353521944</v>
      </c>
    </row>
    <row r="24" spans="1:56" x14ac:dyDescent="0.3">
      <c r="A24" s="23" t="s">
        <v>20</v>
      </c>
      <c r="B24" s="22">
        <v>23.241033924793058</v>
      </c>
      <c r="C24" s="22">
        <v>3.4018760850910816E-4</v>
      </c>
      <c r="D24" s="22">
        <v>5.5191021216946918</v>
      </c>
      <c r="E24" s="22">
        <v>1.0634277654099102E-2</v>
      </c>
      <c r="F24" s="22">
        <v>0</v>
      </c>
      <c r="G24" s="22">
        <v>35.988018441043806</v>
      </c>
      <c r="H24" s="22">
        <v>6.1877252712134296E-4</v>
      </c>
      <c r="I24" s="22">
        <v>0.3919272096278828</v>
      </c>
      <c r="J24" s="22">
        <v>1422.3999023137717</v>
      </c>
      <c r="K24" s="22">
        <v>94.401357461961339</v>
      </c>
      <c r="L24" s="22">
        <v>7.3784630312624371</v>
      </c>
      <c r="M24" s="22">
        <v>0</v>
      </c>
      <c r="N24" s="22">
        <v>14.340828495464828</v>
      </c>
      <c r="O24" s="22">
        <v>0.52044831273411796</v>
      </c>
      <c r="P24" s="22">
        <v>1.3847569850052916E-4</v>
      </c>
      <c r="Q24" s="22">
        <v>1.7799645729159767E-2</v>
      </c>
      <c r="R24" s="22">
        <v>0.39426874121483924</v>
      </c>
      <c r="S24" s="22">
        <v>76.426602066262191</v>
      </c>
      <c r="T24" s="22">
        <v>100.05640375102939</v>
      </c>
      <c r="U24" s="22">
        <v>0.3441366386666766</v>
      </c>
      <c r="V24" s="22">
        <v>0</v>
      </c>
      <c r="W24" s="22">
        <v>73.605633822658305</v>
      </c>
      <c r="X24" s="22">
        <v>1.124554370696911</v>
      </c>
      <c r="Y24" s="22">
        <v>17.925456488957305</v>
      </c>
      <c r="Z24" s="22">
        <v>74.833969524081468</v>
      </c>
      <c r="AA24" s="22">
        <v>0</v>
      </c>
      <c r="AB24" s="22">
        <v>1.4757056936769964E-3</v>
      </c>
      <c r="AC24" s="22">
        <v>5.1249480350780714E-3</v>
      </c>
      <c r="AD24" s="22">
        <v>1.3150505657979468E-5</v>
      </c>
      <c r="AE24" s="22">
        <v>17.834369722375129</v>
      </c>
      <c r="AF24" s="22">
        <v>12.945626199407936</v>
      </c>
      <c r="AG24" s="22">
        <v>23.882951277556739</v>
      </c>
      <c r="AH24" s="22">
        <v>2.2575578815739026</v>
      </c>
      <c r="AI24" s="22">
        <v>17.61216704490521</v>
      </c>
      <c r="AJ24" s="22">
        <v>2.4568152761114685E-3</v>
      </c>
      <c r="AK24" s="22">
        <v>2.6170289189485755E-5</v>
      </c>
      <c r="AL24" s="22">
        <v>3.0397617594193758</v>
      </c>
      <c r="AM24" s="22">
        <v>2.8934136361654916</v>
      </c>
      <c r="AN24" s="22">
        <v>5.9196660936371971E-2</v>
      </c>
      <c r="AO24" s="22">
        <v>3.7793131418932167E-4</v>
      </c>
      <c r="AP24" s="22">
        <v>0.75494210048925914</v>
      </c>
      <c r="AQ24" s="22">
        <v>85.773634863320723</v>
      </c>
      <c r="AR24" s="22">
        <v>3.72458907101628E-2</v>
      </c>
      <c r="AS24" s="22">
        <v>3.3289153552986606</v>
      </c>
      <c r="AT24" s="22">
        <v>4.0242609142045202E-3</v>
      </c>
      <c r="AU24" s="22">
        <v>19.900523855868659</v>
      </c>
      <c r="AV24" s="22">
        <v>45.500190132179391</v>
      </c>
      <c r="AW24" s="22">
        <v>7.335752364727912E-4</v>
      </c>
      <c r="AX24" s="22">
        <v>2.3653050990856923</v>
      </c>
      <c r="AY24" s="22">
        <v>14.221450962518281</v>
      </c>
      <c r="AZ24" s="22">
        <v>474.53355574537818</v>
      </c>
      <c r="BA24" s="22">
        <v>2000.2236228863744</v>
      </c>
      <c r="BB24" s="22">
        <v>3.704349876505348</v>
      </c>
      <c r="BC24" s="22">
        <v>562.52920948115786</v>
      </c>
      <c r="BD24" s="22">
        <v>5242.3338610636292</v>
      </c>
    </row>
    <row r="25" spans="1:56" x14ac:dyDescent="0.3">
      <c r="A25" s="23" t="s">
        <v>21</v>
      </c>
      <c r="B25" s="22">
        <v>90.786697637713004</v>
      </c>
      <c r="C25" s="22">
        <v>1.888461917889611E-9</v>
      </c>
      <c r="D25" s="22">
        <v>6.6576081803011644E-9</v>
      </c>
      <c r="E25" s="22">
        <v>1.7451878031417331E-7</v>
      </c>
      <c r="F25" s="22">
        <v>0</v>
      </c>
      <c r="G25" s="22">
        <v>0</v>
      </c>
      <c r="H25" s="22">
        <v>0</v>
      </c>
      <c r="I25" s="22">
        <v>2.0724977943092656E-6</v>
      </c>
      <c r="J25" s="22">
        <v>9.3431681298475556E-5</v>
      </c>
      <c r="K25" s="22">
        <v>2.0794912510143152E-6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1.4128228110261943E-4</v>
      </c>
      <c r="S25" s="22">
        <v>0.27038454230040521</v>
      </c>
      <c r="T25" s="22">
        <v>0</v>
      </c>
      <c r="U25" s="22">
        <v>0</v>
      </c>
      <c r="V25" s="22">
        <v>4.6377437073442019E-6</v>
      </c>
      <c r="W25" s="22">
        <v>0</v>
      </c>
      <c r="X25" s="22">
        <v>0</v>
      </c>
      <c r="Y25" s="22">
        <v>2.7495742027858802E-8</v>
      </c>
      <c r="Z25" s="22">
        <v>1.5238098689650124</v>
      </c>
      <c r="AA25" s="22">
        <v>0</v>
      </c>
      <c r="AB25" s="22">
        <v>0</v>
      </c>
      <c r="AC25" s="22">
        <v>0</v>
      </c>
      <c r="AD25" s="22">
        <v>0</v>
      </c>
      <c r="AE25" s="22">
        <v>1.2062813827023089E-6</v>
      </c>
      <c r="AF25" s="22">
        <v>0</v>
      </c>
      <c r="AG25" s="22">
        <v>4.3976286318811485E-4</v>
      </c>
      <c r="AH25" s="22">
        <v>0</v>
      </c>
      <c r="AI25" s="22">
        <v>0.10175771536098469</v>
      </c>
      <c r="AJ25" s="22">
        <v>3.3155364452680452E-8</v>
      </c>
      <c r="AK25" s="22">
        <v>0</v>
      </c>
      <c r="AL25" s="22">
        <v>2.7682661205507595E-7</v>
      </c>
      <c r="AM25" s="22">
        <v>0</v>
      </c>
      <c r="AN25" s="22">
        <v>0</v>
      </c>
      <c r="AO25" s="22">
        <v>0</v>
      </c>
      <c r="AP25" s="22">
        <v>1.0548827945831831E-6</v>
      </c>
      <c r="AQ25" s="22">
        <v>0</v>
      </c>
      <c r="AR25" s="22">
        <v>0</v>
      </c>
      <c r="AS25" s="22">
        <v>226.20266944279786</v>
      </c>
      <c r="AT25" s="22">
        <v>8.3905307751519525E-8</v>
      </c>
      <c r="AU25" s="22">
        <v>0</v>
      </c>
      <c r="AV25" s="22">
        <v>2.944941886280783</v>
      </c>
      <c r="AW25" s="22">
        <v>9.1011733114038814E-9</v>
      </c>
      <c r="AX25" s="22">
        <v>0</v>
      </c>
      <c r="AY25" s="22">
        <v>0</v>
      </c>
      <c r="AZ25" s="22">
        <v>8.5972569874158811E-6</v>
      </c>
      <c r="BA25" s="22">
        <v>4.142507666893163E-2</v>
      </c>
      <c r="BB25" s="22">
        <v>0</v>
      </c>
      <c r="BC25" s="22">
        <v>2.7384738071860584</v>
      </c>
      <c r="BD25" s="22">
        <v>324.61085471580162</v>
      </c>
    </row>
    <row r="26" spans="1:56" x14ac:dyDescent="0.3">
      <c r="A26" s="23" t="s">
        <v>22</v>
      </c>
      <c r="B26" s="22">
        <v>3.2014444200611645</v>
      </c>
      <c r="C26" s="22">
        <v>2.7385704782873473E-5</v>
      </c>
      <c r="D26" s="22">
        <v>4.8149941686496084E-5</v>
      </c>
      <c r="E26" s="22">
        <v>2.6399337063256626E-3</v>
      </c>
      <c r="F26" s="22">
        <v>0</v>
      </c>
      <c r="G26" s="22">
        <v>2.874619431971271E-3</v>
      </c>
      <c r="H26" s="22">
        <v>7.4266010190628267E-6</v>
      </c>
      <c r="I26" s="22">
        <v>9.2781995194831518E-3</v>
      </c>
      <c r="J26" s="22">
        <v>151.984872847118</v>
      </c>
      <c r="K26" s="22">
        <v>8.722028034382145</v>
      </c>
      <c r="L26" s="22">
        <v>0</v>
      </c>
      <c r="M26" s="22">
        <v>0</v>
      </c>
      <c r="N26" s="22">
        <v>1.1320687273383464E-3</v>
      </c>
      <c r="O26" s="22">
        <v>1.4154704559311558E-4</v>
      </c>
      <c r="P26" s="22">
        <v>1.6620061792074263E-6</v>
      </c>
      <c r="Q26" s="22">
        <v>1.1451588727118061E-3</v>
      </c>
      <c r="R26" s="22">
        <v>2.0196153681640905E-2</v>
      </c>
      <c r="S26" s="22">
        <v>3.2776454308445011</v>
      </c>
      <c r="T26" s="22">
        <v>1.6257964748791102E-8</v>
      </c>
      <c r="U26" s="22">
        <v>1.8241431414050424E-4</v>
      </c>
      <c r="V26" s="22">
        <v>1.1726775750695677</v>
      </c>
      <c r="W26" s="22">
        <v>4.3671964558592145E-2</v>
      </c>
      <c r="X26" s="22">
        <v>0</v>
      </c>
      <c r="Y26" s="22">
        <v>15.005952212396686</v>
      </c>
      <c r="Z26" s="22">
        <v>0.25888319996815662</v>
      </c>
      <c r="AA26" s="22">
        <v>0</v>
      </c>
      <c r="AB26" s="22">
        <v>7.0711780095142828E-5</v>
      </c>
      <c r="AC26" s="22">
        <v>4.7377767031084615E-4</v>
      </c>
      <c r="AD26" s="22">
        <v>1.5783434855308266E-7</v>
      </c>
      <c r="AE26" s="22">
        <v>0.23011994745320374</v>
      </c>
      <c r="AF26" s="22">
        <v>0</v>
      </c>
      <c r="AG26" s="22">
        <v>1.9383292652802158</v>
      </c>
      <c r="AH26" s="22">
        <v>0</v>
      </c>
      <c r="AI26" s="22">
        <v>1.2258153796269976E-2</v>
      </c>
      <c r="AJ26" s="22">
        <v>3.3594231618961313E-3</v>
      </c>
      <c r="AK26" s="22">
        <v>5.4743634867290975E-6</v>
      </c>
      <c r="AL26" s="22">
        <v>3.8890672641469961</v>
      </c>
      <c r="AM26" s="22">
        <v>6.6945555970212733E-2</v>
      </c>
      <c r="AN26" s="22">
        <v>5.9391325281393228E-3</v>
      </c>
      <c r="AO26" s="22">
        <v>7.2908895665503272E-5</v>
      </c>
      <c r="AP26" s="22">
        <v>0.51703797210293923</v>
      </c>
      <c r="AQ26" s="22">
        <v>1.236378319109561E-3</v>
      </c>
      <c r="AR26" s="22">
        <v>7.0117516952976642</v>
      </c>
      <c r="AS26" s="22">
        <v>0.50776844325663928</v>
      </c>
      <c r="AT26" s="22">
        <v>2.2665034926667928E-4</v>
      </c>
      <c r="AU26" s="22">
        <v>1.3029406542067068E-4</v>
      </c>
      <c r="AV26" s="22">
        <v>2.2364693297532479E-2</v>
      </c>
      <c r="AW26" s="22">
        <v>4.6671426840408627E-5</v>
      </c>
      <c r="AX26" s="22">
        <v>0.14057891101785788</v>
      </c>
      <c r="AY26" s="22">
        <v>8.608497011845187E-2</v>
      </c>
      <c r="AZ26" s="22">
        <v>0.55393613641284911</v>
      </c>
      <c r="BA26" s="22">
        <v>112.33738687369065</v>
      </c>
      <c r="BB26" s="22">
        <v>2.7058809925068091E-2</v>
      </c>
      <c r="BC26" s="22">
        <v>13.753142284963232</v>
      </c>
      <c r="BD26" s="22">
        <v>324.81024297733404</v>
      </c>
    </row>
    <row r="27" spans="1:56" x14ac:dyDescent="0.3">
      <c r="A27" s="23" t="s">
        <v>23</v>
      </c>
      <c r="B27" s="22">
        <v>34.395556852974913</v>
      </c>
      <c r="C27" s="22">
        <v>3.0826529432451295</v>
      </c>
      <c r="D27" s="22">
        <v>0.89426424388461623</v>
      </c>
      <c r="E27" s="22">
        <v>1.1724184963091613</v>
      </c>
      <c r="F27" s="22">
        <v>0</v>
      </c>
      <c r="G27" s="22">
        <v>109.00072701969528</v>
      </c>
      <c r="H27" s="22">
        <v>0</v>
      </c>
      <c r="I27" s="22">
        <v>5.5012432755747395E-2</v>
      </c>
      <c r="J27" s="22">
        <v>371.28501870892524</v>
      </c>
      <c r="K27" s="22">
        <v>19.933146511187243</v>
      </c>
      <c r="L27" s="22">
        <v>40.140083691994022</v>
      </c>
      <c r="M27" s="22">
        <v>332.70128202408631</v>
      </c>
      <c r="N27" s="22">
        <v>27.857513417857529</v>
      </c>
      <c r="O27" s="22">
        <v>0.44392598967360208</v>
      </c>
      <c r="P27" s="22">
        <v>31.16834799571901</v>
      </c>
      <c r="Q27" s="22">
        <v>1.4727192508065037</v>
      </c>
      <c r="R27" s="22">
        <v>21.867849939633299</v>
      </c>
      <c r="S27" s="22">
        <v>1.8762548511326416</v>
      </c>
      <c r="T27" s="22">
        <v>24.518337263365492</v>
      </c>
      <c r="U27" s="22">
        <v>27.19915957597609</v>
      </c>
      <c r="V27" s="22">
        <v>265.56393781410372</v>
      </c>
      <c r="W27" s="22">
        <v>10.194690794083572</v>
      </c>
      <c r="X27" s="22">
        <v>1.7404173086963974</v>
      </c>
      <c r="Y27" s="22">
        <v>0</v>
      </c>
      <c r="Z27" s="22">
        <v>2.8830666974528314</v>
      </c>
      <c r="AA27" s="22">
        <v>0</v>
      </c>
      <c r="AB27" s="22">
        <v>8.0499871006451965E-2</v>
      </c>
      <c r="AC27" s="22">
        <v>0.50312534798267572</v>
      </c>
      <c r="AD27" s="22">
        <v>1.023192365051767E-2</v>
      </c>
      <c r="AE27" s="22">
        <v>2080.988585248057</v>
      </c>
      <c r="AF27" s="22">
        <v>252.54289232394046</v>
      </c>
      <c r="AG27" s="22">
        <v>19.373413539384011</v>
      </c>
      <c r="AH27" s="22">
        <v>0.55234916169174808</v>
      </c>
      <c r="AI27" s="22">
        <v>9.6031258395472232</v>
      </c>
      <c r="AJ27" s="22">
        <v>0.38702244158018112</v>
      </c>
      <c r="AK27" s="22">
        <v>5.734834902703561E-2</v>
      </c>
      <c r="AL27" s="22">
        <v>7.5053863284349438</v>
      </c>
      <c r="AM27" s="22">
        <v>0</v>
      </c>
      <c r="AN27" s="22">
        <v>306.1668196868942</v>
      </c>
      <c r="AO27" s="22">
        <v>10.503598476890771</v>
      </c>
      <c r="AP27" s="22">
        <v>2.0252003103353085</v>
      </c>
      <c r="AQ27" s="22">
        <v>2103.1749358965581</v>
      </c>
      <c r="AR27" s="22">
        <v>122.58982023992299</v>
      </c>
      <c r="AS27" s="22">
        <v>2.4687543132731005</v>
      </c>
      <c r="AT27" s="22">
        <v>59.072580894360968</v>
      </c>
      <c r="AU27" s="22">
        <v>4.1958217613080597</v>
      </c>
      <c r="AV27" s="22">
        <v>85.95391830079312</v>
      </c>
      <c r="AW27" s="22">
        <v>0.38808757338820254</v>
      </c>
      <c r="AX27" s="22">
        <v>2092.3841086272805</v>
      </c>
      <c r="AY27" s="22">
        <v>164.04670589976993</v>
      </c>
      <c r="AZ27" s="22">
        <v>75.009565561612831</v>
      </c>
      <c r="BA27" s="22">
        <v>70.727399761939182</v>
      </c>
      <c r="BB27" s="22">
        <v>0</v>
      </c>
      <c r="BC27" s="22">
        <v>2771.6585277803688</v>
      </c>
      <c r="BD27" s="22">
        <v>11571.416209282554</v>
      </c>
    </row>
    <row r="28" spans="1:56" x14ac:dyDescent="0.3">
      <c r="A28" s="23" t="s">
        <v>24</v>
      </c>
      <c r="B28" s="22">
        <v>1.323280311471918</v>
      </c>
      <c r="C28" s="22">
        <v>1.0107847568669936E-3</v>
      </c>
      <c r="D28" s="22">
        <v>5.1911169268247223E-2</v>
      </c>
      <c r="E28" s="22">
        <v>1.0966611607246502E-2</v>
      </c>
      <c r="F28" s="22">
        <v>0</v>
      </c>
      <c r="G28" s="22">
        <v>0.12849843427945595</v>
      </c>
      <c r="H28" s="22">
        <v>7.6262203284142993</v>
      </c>
      <c r="I28" s="22">
        <v>3.6284486841291999E-2</v>
      </c>
      <c r="J28" s="22">
        <v>26234.562371302913</v>
      </c>
      <c r="K28" s="22">
        <v>396.33010322616445</v>
      </c>
      <c r="L28" s="22">
        <v>2.9422542746015735E-2</v>
      </c>
      <c r="M28" s="22">
        <v>0</v>
      </c>
      <c r="N28" s="22">
        <v>1.4085920651301369</v>
      </c>
      <c r="O28" s="22">
        <v>6.3102795687865311E-3</v>
      </c>
      <c r="P28" s="22">
        <v>2.8672186624309521E-6</v>
      </c>
      <c r="Q28" s="22">
        <v>0.40463733887205028</v>
      </c>
      <c r="R28" s="22">
        <v>0.17975258297812741</v>
      </c>
      <c r="S28" s="22">
        <v>6.7388904621805743</v>
      </c>
      <c r="T28" s="22">
        <v>2.8047513014126155E-8</v>
      </c>
      <c r="U28" s="22">
        <v>0.34583269762307722</v>
      </c>
      <c r="V28" s="22">
        <v>124.22804820800962</v>
      </c>
      <c r="W28" s="22">
        <v>20951.546664664649</v>
      </c>
      <c r="X28" s="22">
        <v>0.5279900683894041</v>
      </c>
      <c r="Y28" s="22">
        <v>5.4610804933165925E-2</v>
      </c>
      <c r="Z28" s="22">
        <v>0</v>
      </c>
      <c r="AA28" s="22">
        <v>0</v>
      </c>
      <c r="AB28" s="22">
        <v>2.7396680931418157E-3</v>
      </c>
      <c r="AC28" s="22">
        <v>2.1179239824571389E-2</v>
      </c>
      <c r="AD28" s="22">
        <v>2.7228875283715187E-7</v>
      </c>
      <c r="AE28" s="22">
        <v>4901.3030009994654</v>
      </c>
      <c r="AF28" s="22">
        <v>0</v>
      </c>
      <c r="AG28" s="22">
        <v>150.17504681705671</v>
      </c>
      <c r="AH28" s="22">
        <v>0</v>
      </c>
      <c r="AI28" s="22">
        <v>0.14705533708758084</v>
      </c>
      <c r="AJ28" s="22">
        <v>3.8171820743036892E-3</v>
      </c>
      <c r="AK28" s="22">
        <v>1.0546942968777801E-4</v>
      </c>
      <c r="AL28" s="22">
        <v>6433.718096249454</v>
      </c>
      <c r="AM28" s="22">
        <v>440.38207764562486</v>
      </c>
      <c r="AN28" s="22">
        <v>0.13844318970942215</v>
      </c>
      <c r="AO28" s="22">
        <v>6.205898476976857E-6</v>
      </c>
      <c r="AP28" s="22">
        <v>210.24183088892076</v>
      </c>
      <c r="AQ28" s="22">
        <v>5.5269706816578057E-2</v>
      </c>
      <c r="AR28" s="22">
        <v>0.10411740282000014</v>
      </c>
      <c r="AS28" s="22">
        <v>3181.5295190196584</v>
      </c>
      <c r="AT28" s="22">
        <v>8.7425791903266619E-4</v>
      </c>
      <c r="AU28" s="22">
        <v>1.7896790446218021E-7</v>
      </c>
      <c r="AV28" s="22">
        <v>0.16034370928388378</v>
      </c>
      <c r="AW28" s="22">
        <v>5.5151714665818922E-3</v>
      </c>
      <c r="AX28" s="22">
        <v>9391.8350378373598</v>
      </c>
      <c r="AY28" s="22">
        <v>80.690304798588727</v>
      </c>
      <c r="AZ28" s="22">
        <v>3.9807979740211414</v>
      </c>
      <c r="BA28" s="22">
        <v>446.0666436424587</v>
      </c>
      <c r="BB28" s="22">
        <v>533.6952915978552</v>
      </c>
      <c r="BC28" s="22">
        <v>112.74765196858975</v>
      </c>
      <c r="BD28" s="22">
        <v>73612.546167696812</v>
      </c>
    </row>
    <row r="29" spans="1:56" x14ac:dyDescent="0.3">
      <c r="A29" s="23" t="s">
        <v>25</v>
      </c>
      <c r="B29" s="22">
        <v>0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</row>
    <row r="30" spans="1:56" x14ac:dyDescent="0.3">
      <c r="A30" s="23" t="s">
        <v>26</v>
      </c>
      <c r="B30" s="22">
        <v>1.0268731955821284E-6</v>
      </c>
      <c r="C30" s="22">
        <v>1.1980725886690632E-9</v>
      </c>
      <c r="D30" s="22">
        <v>4.2237006695011353E-9</v>
      </c>
      <c r="E30" s="22">
        <v>1.3658737088532867E-3</v>
      </c>
      <c r="F30" s="22">
        <v>0</v>
      </c>
      <c r="G30" s="22">
        <v>2.9182422933401687E-3</v>
      </c>
      <c r="H30" s="22">
        <v>0</v>
      </c>
      <c r="I30" s="22">
        <v>1.3148281010685269E-6</v>
      </c>
      <c r="J30" s="22">
        <v>5.9274659031546744E-5</v>
      </c>
      <c r="K30" s="22">
        <v>1.319264869794966E-6</v>
      </c>
      <c r="L30" s="22">
        <v>0</v>
      </c>
      <c r="M30" s="22">
        <v>0</v>
      </c>
      <c r="N30" s="22">
        <v>0</v>
      </c>
      <c r="O30" s="22">
        <v>0</v>
      </c>
      <c r="P30" s="22">
        <v>1.1151059315305929</v>
      </c>
      <c r="Q30" s="22">
        <v>0</v>
      </c>
      <c r="R30" s="22">
        <v>2.9110663200841813E-6</v>
      </c>
      <c r="S30" s="22">
        <v>9.5579874835945445E-7</v>
      </c>
      <c r="T30" s="22">
        <v>0</v>
      </c>
      <c r="U30" s="22">
        <v>0</v>
      </c>
      <c r="V30" s="22">
        <v>2.9422640490684865E-6</v>
      </c>
      <c r="W30" s="22">
        <v>0</v>
      </c>
      <c r="X30" s="22">
        <v>0</v>
      </c>
      <c r="Y30" s="22">
        <v>1.744376972425618E-8</v>
      </c>
      <c r="Z30" s="22">
        <v>3.0349629326395204E-6</v>
      </c>
      <c r="AA30" s="22">
        <v>0</v>
      </c>
      <c r="AB30" s="22">
        <v>0</v>
      </c>
      <c r="AC30" s="22">
        <v>0.6038346931818882</v>
      </c>
      <c r="AD30" s="22">
        <v>0</v>
      </c>
      <c r="AE30" s="22">
        <v>7.6528557189678604E-7</v>
      </c>
      <c r="AF30" s="22">
        <v>0</v>
      </c>
      <c r="AG30" s="22">
        <v>2.78993093220057E-4</v>
      </c>
      <c r="AH30" s="22">
        <v>0</v>
      </c>
      <c r="AI30" s="22">
        <v>2.1656430396539542E-5</v>
      </c>
      <c r="AJ30" s="22">
        <v>2.1034331135721143E-8</v>
      </c>
      <c r="AK30" s="22">
        <v>9.7368255986080403E-5</v>
      </c>
      <c r="AL30" s="22">
        <v>1.756235445234423E-7</v>
      </c>
      <c r="AM30" s="22">
        <v>0</v>
      </c>
      <c r="AN30" s="22">
        <v>9.118590489256489E-4</v>
      </c>
      <c r="AO30" s="22">
        <v>0</v>
      </c>
      <c r="AP30" s="22">
        <v>6.6923571424785618E-7</v>
      </c>
      <c r="AQ30" s="22">
        <v>0</v>
      </c>
      <c r="AR30" s="22">
        <v>4.6949383354907175</v>
      </c>
      <c r="AS30" s="22">
        <v>6.8915969037911119E-7</v>
      </c>
      <c r="AT30" s="22">
        <v>8.3300847838283093E-2</v>
      </c>
      <c r="AU30" s="22">
        <v>0</v>
      </c>
      <c r="AV30" s="22">
        <v>4.6493584069375418E-6</v>
      </c>
      <c r="AW30" s="22">
        <v>1.2057076551144244E-3</v>
      </c>
      <c r="AX30" s="22">
        <v>0</v>
      </c>
      <c r="AY30" s="22">
        <v>6.0585890446377046</v>
      </c>
      <c r="AZ30" s="22">
        <v>5.4542470974882665E-6</v>
      </c>
      <c r="BA30" s="22">
        <v>2.6280778219782162E-2</v>
      </c>
      <c r="BB30" s="22">
        <v>0</v>
      </c>
      <c r="BC30" s="22">
        <v>2.7622898174525812</v>
      </c>
      <c r="BD30" s="22">
        <v>15.351224375364533</v>
      </c>
    </row>
    <row r="31" spans="1:56" x14ac:dyDescent="0.3">
      <c r="A31" s="23" t="s">
        <v>27</v>
      </c>
      <c r="B31" s="22">
        <v>4.0094974635773009E-2</v>
      </c>
      <c r="C31" s="22">
        <v>6.7913772297532988E-6</v>
      </c>
      <c r="D31" s="22">
        <v>0.1360312054179266</v>
      </c>
      <c r="E31" s="22">
        <v>6.1486839706146102E-5</v>
      </c>
      <c r="F31" s="22">
        <v>0</v>
      </c>
      <c r="G31" s="22">
        <v>7.3394590695939111E-4</v>
      </c>
      <c r="H31" s="22">
        <v>6.9277239859062863E-5</v>
      </c>
      <c r="I31" s="22">
        <v>3.2608864632179241E-2</v>
      </c>
      <c r="J31" s="22">
        <v>30.112671717863137</v>
      </c>
      <c r="K31" s="22">
        <v>2.2282429357481282</v>
      </c>
      <c r="L31" s="22">
        <v>0</v>
      </c>
      <c r="M31" s="22">
        <v>0</v>
      </c>
      <c r="N31" s="22">
        <v>3.9331233005844308E-4</v>
      </c>
      <c r="O31" s="22">
        <v>4.5497996098106574E-5</v>
      </c>
      <c r="P31" s="22">
        <v>0.97833596179142435</v>
      </c>
      <c r="Q31" s="22">
        <v>2.5408669188032793E-2</v>
      </c>
      <c r="R31" s="22">
        <v>3.056431359985172E-3</v>
      </c>
      <c r="S31" s="22">
        <v>33.387504913500031</v>
      </c>
      <c r="T31" s="22">
        <v>1.5165846672403041E-7</v>
      </c>
      <c r="U31" s="22">
        <v>4.9645341625188346E-5</v>
      </c>
      <c r="V31" s="22">
        <v>11.266295690820769</v>
      </c>
      <c r="W31" s="22">
        <v>1.1878833877455962E-2</v>
      </c>
      <c r="X31" s="22">
        <v>4.5495067048818392E-5</v>
      </c>
      <c r="Y31" s="22">
        <v>4.8353734915432653</v>
      </c>
      <c r="Z31" s="22">
        <v>1.9906581227572436E-2</v>
      </c>
      <c r="AA31" s="22">
        <v>0</v>
      </c>
      <c r="AB31" s="22">
        <v>7.3173917899431633E-3</v>
      </c>
      <c r="AC31" s="22">
        <v>0</v>
      </c>
      <c r="AD31" s="22">
        <v>1.4723193012044499E-6</v>
      </c>
      <c r="AE31" s="22">
        <v>159.30402450132999</v>
      </c>
      <c r="AF31" s="22">
        <v>0</v>
      </c>
      <c r="AG31" s="22">
        <v>0.22502837688736907</v>
      </c>
      <c r="AH31" s="22">
        <v>0</v>
      </c>
      <c r="AI31" s="22">
        <v>2.2336741331050384E-3</v>
      </c>
      <c r="AJ31" s="22">
        <v>2.3475668345629438E-5</v>
      </c>
      <c r="AK31" s="22">
        <v>4.3078358907197488E-2</v>
      </c>
      <c r="AL31" s="22">
        <v>0.21050399338467365</v>
      </c>
      <c r="AM31" s="22">
        <v>6.4859527292736097</v>
      </c>
      <c r="AN31" s="22">
        <v>19.68481687384849</v>
      </c>
      <c r="AO31" s="22">
        <v>5.5392494625629721E-5</v>
      </c>
      <c r="AP31" s="22">
        <v>7.7408742420362704E-3</v>
      </c>
      <c r="AQ31" s="22">
        <v>3.1517958919876694E-4</v>
      </c>
      <c r="AR31" s="22">
        <v>8.1380499335439467</v>
      </c>
      <c r="AS31" s="22">
        <v>5.4170805524199402E-2</v>
      </c>
      <c r="AT31" s="22">
        <v>4.0279518931332392E-4</v>
      </c>
      <c r="AU31" s="22">
        <v>9.7997845472032913E-2</v>
      </c>
      <c r="AV31" s="22">
        <v>0.169302788770094</v>
      </c>
      <c r="AW31" s="22">
        <v>6.8228781685518826E-4</v>
      </c>
      <c r="AX31" s="22">
        <v>3.6021011644443192E-2</v>
      </c>
      <c r="AY31" s="22">
        <v>1.3912694832577874</v>
      </c>
      <c r="AZ31" s="22">
        <v>9.6697964372755279E-3</v>
      </c>
      <c r="BA31" s="22">
        <v>2.0648424520877247</v>
      </c>
      <c r="BB31" s="22">
        <v>6.9124806726424057E-3</v>
      </c>
      <c r="BC31" s="22">
        <v>106.24848616105365</v>
      </c>
      <c r="BD31" s="22">
        <v>387.2677160107005</v>
      </c>
    </row>
    <row r="32" spans="1:56" x14ac:dyDescent="0.3">
      <c r="A32" s="23" t="s">
        <v>28</v>
      </c>
      <c r="B32" s="22">
        <v>0.29816454816804111</v>
      </c>
      <c r="C32" s="22">
        <v>0.471850408781885</v>
      </c>
      <c r="D32" s="22">
        <v>9.9272875870875765</v>
      </c>
      <c r="E32" s="22">
        <v>0</v>
      </c>
      <c r="F32" s="22">
        <v>0</v>
      </c>
      <c r="G32" s="22">
        <v>44.598663185605396</v>
      </c>
      <c r="H32" s="22">
        <v>0</v>
      </c>
      <c r="I32" s="22">
        <v>3.5082292778046446E-3</v>
      </c>
      <c r="J32" s="22">
        <v>0.25096969402752245</v>
      </c>
      <c r="K32" s="22">
        <v>0</v>
      </c>
      <c r="L32" s="22">
        <v>0</v>
      </c>
      <c r="M32" s="22">
        <v>0</v>
      </c>
      <c r="N32" s="22">
        <v>0.16102603196498852</v>
      </c>
      <c r="O32" s="22">
        <v>0</v>
      </c>
      <c r="P32" s="22">
        <v>0</v>
      </c>
      <c r="Q32" s="22">
        <v>0</v>
      </c>
      <c r="R32" s="22">
        <v>6.0975675282955413</v>
      </c>
      <c r="S32" s="22">
        <v>39.96743743116005</v>
      </c>
      <c r="T32" s="22">
        <v>5.1426839081181903E-2</v>
      </c>
      <c r="U32" s="22">
        <v>6.2125446598275957E-3</v>
      </c>
      <c r="V32" s="22">
        <v>0.73893521420509878</v>
      </c>
      <c r="W32" s="22">
        <v>9.1502834421791107E-2</v>
      </c>
      <c r="X32" s="22">
        <v>5.0163200928027681E-2</v>
      </c>
      <c r="Y32" s="22">
        <v>0.55604174951031538</v>
      </c>
      <c r="Z32" s="22">
        <v>0</v>
      </c>
      <c r="AA32" s="22">
        <v>0</v>
      </c>
      <c r="AB32" s="22">
        <v>0</v>
      </c>
      <c r="AC32" s="22">
        <v>0.11721331739015717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2.9858233905454026</v>
      </c>
      <c r="AJ32" s="22">
        <v>0</v>
      </c>
      <c r="AK32" s="22">
        <v>0</v>
      </c>
      <c r="AL32" s="22">
        <v>0</v>
      </c>
      <c r="AM32" s="22">
        <v>0</v>
      </c>
      <c r="AN32" s="22">
        <v>5.6665526611808181E-2</v>
      </c>
      <c r="AO32" s="22">
        <v>4.9855437675335561E-2</v>
      </c>
      <c r="AP32" s="22">
        <v>0</v>
      </c>
      <c r="AQ32" s="22">
        <v>0</v>
      </c>
      <c r="AR32" s="22">
        <v>0</v>
      </c>
      <c r="AS32" s="22">
        <v>0.12098091336158123</v>
      </c>
      <c r="AT32" s="22">
        <v>0</v>
      </c>
      <c r="AU32" s="22">
        <v>0</v>
      </c>
      <c r="AV32" s="22">
        <v>1.4004479465047298E-2</v>
      </c>
      <c r="AW32" s="22">
        <v>9.8595566486664303E-4</v>
      </c>
      <c r="AX32" s="22">
        <v>0</v>
      </c>
      <c r="AY32" s="22">
        <v>0</v>
      </c>
      <c r="AZ32" s="22">
        <v>0.27962995366389248</v>
      </c>
      <c r="BA32" s="22">
        <v>0</v>
      </c>
      <c r="BB32" s="22">
        <v>0</v>
      </c>
      <c r="BC32" s="22">
        <v>10.395252812032203</v>
      </c>
      <c r="BD32" s="22">
        <v>117.29116881358534</v>
      </c>
    </row>
    <row r="33" spans="1:56" x14ac:dyDescent="0.3">
      <c r="A33" s="23" t="s">
        <v>29</v>
      </c>
      <c r="B33" s="22">
        <v>0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13.889976105453856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31.98424098448157</v>
      </c>
      <c r="AT33" s="22">
        <v>0</v>
      </c>
      <c r="AU33" s="22">
        <v>0</v>
      </c>
      <c r="AV33" s="22">
        <v>0</v>
      </c>
      <c r="AW33" s="22">
        <v>0</v>
      </c>
      <c r="AX33" s="22">
        <v>3.9744477848982105</v>
      </c>
      <c r="AY33" s="22">
        <v>0</v>
      </c>
      <c r="AZ33" s="22">
        <v>0</v>
      </c>
      <c r="BA33" s="22">
        <v>0</v>
      </c>
      <c r="BB33" s="22">
        <v>39.4278261174085</v>
      </c>
      <c r="BC33" s="22">
        <v>0</v>
      </c>
      <c r="BD33" s="22">
        <v>89.276490992242145</v>
      </c>
    </row>
    <row r="34" spans="1:56" x14ac:dyDescent="0.3">
      <c r="A34" s="23" t="s">
        <v>30</v>
      </c>
      <c r="B34" s="22">
        <v>1.3256134634581602E-2</v>
      </c>
      <c r="C34" s="22">
        <v>6.0557700269558042E-5</v>
      </c>
      <c r="D34" s="22">
        <v>1.1882574031970274E-7</v>
      </c>
      <c r="E34" s="22">
        <v>4.0163504307083181E-7</v>
      </c>
      <c r="F34" s="22">
        <v>0</v>
      </c>
      <c r="G34" s="22">
        <v>5.0890514164360475E-6</v>
      </c>
      <c r="H34" s="22">
        <v>1.7032878165920836E-7</v>
      </c>
      <c r="I34" s="22">
        <v>8.059343707706045E-5</v>
      </c>
      <c r="J34" s="22">
        <v>0.25362351083376378</v>
      </c>
      <c r="K34" s="22">
        <v>1.5432735220842696E-2</v>
      </c>
      <c r="L34" s="22">
        <v>0</v>
      </c>
      <c r="M34" s="22">
        <v>0</v>
      </c>
      <c r="N34" s="22">
        <v>1.9199396465734126E-6</v>
      </c>
      <c r="O34" s="22">
        <v>2.5896745553419184E-7</v>
      </c>
      <c r="P34" s="22">
        <v>3.8118041737780078E-8</v>
      </c>
      <c r="Q34" s="22">
        <v>3.6062705456270296E-6</v>
      </c>
      <c r="R34" s="22">
        <v>7.9831445002893718E-6</v>
      </c>
      <c r="S34" s="22">
        <v>2.2958454225744683E-2</v>
      </c>
      <c r="T34" s="22">
        <v>3.7287573693697558E-10</v>
      </c>
      <c r="U34" s="22">
        <v>2.6056781692827026E-7</v>
      </c>
      <c r="V34" s="22">
        <v>3.6577113182407181E-2</v>
      </c>
      <c r="W34" s="22">
        <v>7.9013662961279553E-5</v>
      </c>
      <c r="X34" s="22">
        <v>2.9523302053133241E-7</v>
      </c>
      <c r="Y34" s="22">
        <v>6.121722202215173E-3</v>
      </c>
      <c r="Z34" s="22">
        <v>1.2742511869470784E-4</v>
      </c>
      <c r="AA34" s="22">
        <v>0</v>
      </c>
      <c r="AB34" s="22">
        <v>3.3262537427375124E-7</v>
      </c>
      <c r="AC34" s="22">
        <v>8.3830765109868113E-7</v>
      </c>
      <c r="AD34" s="22">
        <v>3.6199241381104774E-9</v>
      </c>
      <c r="AE34" s="22">
        <v>9.645161652533552E-5</v>
      </c>
      <c r="AF34" s="22">
        <v>0</v>
      </c>
      <c r="AG34" s="22">
        <v>7.1076102276506855E-4</v>
      </c>
      <c r="AH34" s="22">
        <v>0</v>
      </c>
      <c r="AI34" s="22">
        <v>2.7810974407585323E-5</v>
      </c>
      <c r="AJ34" s="22">
        <v>1.4960801382512891E-7</v>
      </c>
      <c r="AK34" s="22">
        <v>4.3536105019075806E-9</v>
      </c>
      <c r="AL34" s="22">
        <v>4.3376716833651448E-4</v>
      </c>
      <c r="AM34" s="22">
        <v>1.2240072731973208E-4</v>
      </c>
      <c r="AN34" s="22">
        <v>3.6226601159523454E-2</v>
      </c>
      <c r="AO34" s="22">
        <v>1.0952779875749735E-7</v>
      </c>
      <c r="AP34" s="22">
        <v>0.26105610988419858</v>
      </c>
      <c r="AQ34" s="22">
        <v>2.1876619974133554E-6</v>
      </c>
      <c r="AR34" s="22">
        <v>7.4453341476770936E-6</v>
      </c>
      <c r="AS34" s="22">
        <v>3.7373990040232561E-4</v>
      </c>
      <c r="AT34" s="22">
        <v>1.2331840103051772E-8</v>
      </c>
      <c r="AU34" s="22">
        <v>5.3139198891660056E-8</v>
      </c>
      <c r="AV34" s="22">
        <v>5.234630846477382E-6</v>
      </c>
      <c r="AW34" s="22">
        <v>7.9280223440671442E-4</v>
      </c>
      <c r="AX34" s="22">
        <v>2.491721049542536E-4</v>
      </c>
      <c r="AY34" s="22">
        <v>7.0470911462791291E-5</v>
      </c>
      <c r="AZ34" s="22">
        <v>5.8423225186611802E-5</v>
      </c>
      <c r="BA34" s="22">
        <v>9.3921477718087037E-3</v>
      </c>
      <c r="BB34" s="22">
        <v>4.7792069768771685E-5</v>
      </c>
      <c r="BC34" s="22">
        <v>0.2304068039070209</v>
      </c>
      <c r="BD34" s="22">
        <v>0.88841902849193288</v>
      </c>
    </row>
    <row r="35" spans="1:56" x14ac:dyDescent="0.3">
      <c r="A35" s="25" t="s">
        <v>31</v>
      </c>
      <c r="B35" s="22">
        <v>4.6127657269404633E-2</v>
      </c>
      <c r="C35" s="22">
        <v>5.0179237125255671E-5</v>
      </c>
      <c r="D35" s="22">
        <v>1.7945123206051234E-4</v>
      </c>
      <c r="E35" s="22">
        <v>4.6277699307437532E-3</v>
      </c>
      <c r="F35" s="22">
        <v>0</v>
      </c>
      <c r="G35" s="22">
        <v>1.1562823573818682E-7</v>
      </c>
      <c r="H35" s="22">
        <v>6.8154799801800818E-6</v>
      </c>
      <c r="I35" s="22">
        <v>5.8149373811581709E-2</v>
      </c>
      <c r="J35" s="22">
        <v>65.721176678564106</v>
      </c>
      <c r="K35" s="22">
        <v>5.5857452475040287E-2</v>
      </c>
      <c r="L35" s="22">
        <v>0</v>
      </c>
      <c r="M35" s="22">
        <v>0</v>
      </c>
      <c r="N35" s="22">
        <v>1.9290881027762264E-5</v>
      </c>
      <c r="O35" s="22">
        <v>3.6909091214616888E-7</v>
      </c>
      <c r="P35" s="22">
        <v>1.5252428146130872E-6</v>
      </c>
      <c r="Q35" s="22">
        <v>6.8507419225999903E-5</v>
      </c>
      <c r="R35" s="22">
        <v>0.12190784823873509</v>
      </c>
      <c r="S35" s="22">
        <v>9.3378329390158736</v>
      </c>
      <c r="T35" s="22">
        <v>1.4920127387944959E-8</v>
      </c>
      <c r="U35" s="22">
        <v>2.1651455131782463E-6</v>
      </c>
      <c r="V35" s="22">
        <v>0.12400637564759075</v>
      </c>
      <c r="W35" s="22">
        <v>7.5443694716029254E-5</v>
      </c>
      <c r="X35" s="22">
        <v>4.5099988548410374E-7</v>
      </c>
      <c r="Y35" s="22">
        <v>0.70820902599192836</v>
      </c>
      <c r="Z35" s="22">
        <v>0.16569364907503942</v>
      </c>
      <c r="AA35" s="22">
        <v>0</v>
      </c>
      <c r="AB35" s="22">
        <v>8.9972525346106212E-6</v>
      </c>
      <c r="AC35" s="22">
        <v>0</v>
      </c>
      <c r="AD35" s="22">
        <v>1.4484645667474482E-7</v>
      </c>
      <c r="AE35" s="22">
        <v>0.42035296467943351</v>
      </c>
      <c r="AF35" s="22">
        <v>0</v>
      </c>
      <c r="AG35" s="22">
        <v>0</v>
      </c>
      <c r="AH35" s="22">
        <v>0</v>
      </c>
      <c r="AI35" s="22">
        <v>2.2662808821523957E-3</v>
      </c>
      <c r="AJ35" s="22">
        <v>8.7937919690435091E-4</v>
      </c>
      <c r="AK35" s="22">
        <v>7.1824090983725916E-9</v>
      </c>
      <c r="AL35" s="22">
        <v>1.696281172555764E-2</v>
      </c>
      <c r="AM35" s="22">
        <v>42.353723774738405</v>
      </c>
      <c r="AN35" s="22">
        <v>3.720087412727178E-4</v>
      </c>
      <c r="AO35" s="22">
        <v>6.5210676985611852E-6</v>
      </c>
      <c r="AP35" s="22">
        <v>2.8192905843241533E-2</v>
      </c>
      <c r="AQ35" s="22">
        <v>0</v>
      </c>
      <c r="AR35" s="22">
        <v>1.3341079067555949E-4</v>
      </c>
      <c r="AS35" s="22">
        <v>6.6599833614649023E-2</v>
      </c>
      <c r="AT35" s="22">
        <v>2.2246757763005665E-3</v>
      </c>
      <c r="AU35" s="22">
        <v>6.1430332683777973E-6</v>
      </c>
      <c r="AV35" s="22">
        <v>0.19436406529784156</v>
      </c>
      <c r="AW35" s="22">
        <v>2.4204567875190183E-4</v>
      </c>
      <c r="AX35" s="22">
        <v>1.8651433622856177E-5</v>
      </c>
      <c r="AY35" s="22">
        <v>0</v>
      </c>
      <c r="AZ35" s="22">
        <v>0.22800637040405777</v>
      </c>
      <c r="BA35" s="22">
        <v>1098.4593372553727</v>
      </c>
      <c r="BB35" s="22">
        <v>3.7787971031298403E-6</v>
      </c>
      <c r="BC35" s="22">
        <v>19.904679240226976</v>
      </c>
      <c r="BD35" s="22">
        <v>1238.0223743655736</v>
      </c>
    </row>
    <row r="36" spans="1:56" x14ac:dyDescent="0.3">
      <c r="A36" s="23" t="s">
        <v>32</v>
      </c>
      <c r="B36" s="22">
        <v>0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</row>
    <row r="37" spans="1:56" x14ac:dyDescent="0.3">
      <c r="A37" s="23" t="s">
        <v>33</v>
      </c>
      <c r="B37" s="22">
        <v>29.369976057230588</v>
      </c>
      <c r="C37" s="22">
        <v>14.100494645304307</v>
      </c>
      <c r="D37" s="22">
        <v>31.558958038077119</v>
      </c>
      <c r="E37" s="22">
        <v>0.34559175183582985</v>
      </c>
      <c r="F37" s="22">
        <v>1.1282232534258413E-2</v>
      </c>
      <c r="G37" s="22">
        <v>523.90884099227151</v>
      </c>
      <c r="H37" s="22">
        <v>2.5755920738259452E-3</v>
      </c>
      <c r="I37" s="22">
        <v>1.2200456109261029</v>
      </c>
      <c r="J37" s="22">
        <v>1681.2252508978343</v>
      </c>
      <c r="K37" s="22">
        <v>112.43767710112603</v>
      </c>
      <c r="L37" s="22">
        <v>3.5912134026553724</v>
      </c>
      <c r="M37" s="22">
        <v>1303.0501022387705</v>
      </c>
      <c r="N37" s="22">
        <v>168.16045329773584</v>
      </c>
      <c r="O37" s="22">
        <v>33.697629320085895</v>
      </c>
      <c r="P37" s="22">
        <v>120.48615457563652</v>
      </c>
      <c r="Q37" s="22">
        <v>6.5006462173337001</v>
      </c>
      <c r="R37" s="22">
        <v>226.77318002953169</v>
      </c>
      <c r="S37" s="22">
        <v>6806.4570379909992</v>
      </c>
      <c r="T37" s="22">
        <v>680.41551042258777</v>
      </c>
      <c r="U37" s="22">
        <v>161.54104428844613</v>
      </c>
      <c r="V37" s="22">
        <v>14.200422892727799</v>
      </c>
      <c r="W37" s="22">
        <v>153.55740337805548</v>
      </c>
      <c r="X37" s="22">
        <v>10.187249068314035</v>
      </c>
      <c r="Y37" s="22">
        <v>168.76912266180821</v>
      </c>
      <c r="Z37" s="22">
        <v>3.7334800709180134</v>
      </c>
      <c r="AA37" s="22">
        <v>0</v>
      </c>
      <c r="AB37" s="22">
        <v>5.771124750372409</v>
      </c>
      <c r="AC37" s="22">
        <v>54.710268048288079</v>
      </c>
      <c r="AD37" s="22">
        <v>1.532939556788762</v>
      </c>
      <c r="AE37" s="22">
        <v>16.132341701309482</v>
      </c>
      <c r="AF37" s="22">
        <v>485.17713763668468</v>
      </c>
      <c r="AG37" s="22">
        <v>32.071266415435581</v>
      </c>
      <c r="AH37" s="22">
        <v>0</v>
      </c>
      <c r="AI37" s="22">
        <v>0</v>
      </c>
      <c r="AJ37" s="22">
        <v>1.4163882455801064E-2</v>
      </c>
      <c r="AK37" s="22">
        <v>0.13260720127398348</v>
      </c>
      <c r="AL37" s="22">
        <v>58.514621744597306</v>
      </c>
      <c r="AM37" s="22">
        <v>1.7177359434657844</v>
      </c>
      <c r="AN37" s="22">
        <v>832.49187120056217</v>
      </c>
      <c r="AO37" s="22">
        <v>29.291381307379808</v>
      </c>
      <c r="AP37" s="22">
        <v>1.3556061250632867</v>
      </c>
      <c r="AQ37" s="22">
        <v>4508.5901507671178</v>
      </c>
      <c r="AR37" s="22">
        <v>42.884409943940284</v>
      </c>
      <c r="AS37" s="22">
        <v>29.727385191762465</v>
      </c>
      <c r="AT37" s="22">
        <v>202.14817674567195</v>
      </c>
      <c r="AU37" s="22">
        <v>8.0613885738782471</v>
      </c>
      <c r="AV37" s="22">
        <v>669.52564749626765</v>
      </c>
      <c r="AW37" s="22">
        <v>3.5137499896856412</v>
      </c>
      <c r="AX37" s="22">
        <v>32.655198195393318</v>
      </c>
      <c r="AY37" s="22">
        <v>388.72421601562735</v>
      </c>
      <c r="AZ37" s="22">
        <v>3405.0804395868572</v>
      </c>
      <c r="BA37" s="22">
        <v>218.83986049916084</v>
      </c>
      <c r="BB37" s="22">
        <v>2.7649019643644022</v>
      </c>
      <c r="BC37" s="22">
        <v>1395.3318471217287</v>
      </c>
      <c r="BD37" s="22">
        <v>24682.061780379954</v>
      </c>
    </row>
    <row r="38" spans="1:56" x14ac:dyDescent="0.3">
      <c r="A38" s="23" t="s">
        <v>34</v>
      </c>
      <c r="B38" s="22">
        <v>15.127782566672597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1.6522807707788883E-3</v>
      </c>
      <c r="J38" s="22">
        <v>0</v>
      </c>
      <c r="K38" s="22">
        <v>6.3066924444239586E-2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2.6427781169131004E-3</v>
      </c>
      <c r="T38" s="22">
        <v>0</v>
      </c>
      <c r="U38" s="22">
        <v>0</v>
      </c>
      <c r="V38" s="22">
        <v>0</v>
      </c>
      <c r="W38" s="22">
        <v>0</v>
      </c>
      <c r="X38" s="22">
        <v>3.5956715515546795E-3</v>
      </c>
      <c r="Y38" s="22">
        <v>0</v>
      </c>
      <c r="Z38" s="22">
        <v>1.8788836950024958E-2</v>
      </c>
      <c r="AA38" s="22">
        <v>3.0482101582503838E-2</v>
      </c>
      <c r="AB38" s="22">
        <v>0</v>
      </c>
      <c r="AC38" s="22">
        <v>0</v>
      </c>
      <c r="AD38" s="22">
        <v>0</v>
      </c>
      <c r="AE38" s="22">
        <v>7.2329552130676239E-2</v>
      </c>
      <c r="AF38" s="22">
        <v>0</v>
      </c>
      <c r="AG38" s="22">
        <v>0</v>
      </c>
      <c r="AH38" s="22">
        <v>0</v>
      </c>
      <c r="AI38" s="22">
        <v>8.144993072628769E-3</v>
      </c>
      <c r="AJ38" s="22">
        <v>0</v>
      </c>
      <c r="AK38" s="22">
        <v>0</v>
      </c>
      <c r="AL38" s="22">
        <v>1.039741147743988E-2</v>
      </c>
      <c r="AM38" s="22">
        <v>0.27677100620737866</v>
      </c>
      <c r="AN38" s="22">
        <v>0</v>
      </c>
      <c r="AO38" s="22">
        <v>0</v>
      </c>
      <c r="AP38" s="22">
        <v>0</v>
      </c>
      <c r="AQ38" s="22">
        <v>6.9979080818841997E-3</v>
      </c>
      <c r="AR38" s="22">
        <v>0</v>
      </c>
      <c r="AS38" s="22">
        <v>0.89179124884971395</v>
      </c>
      <c r="AT38" s="22">
        <v>0</v>
      </c>
      <c r="AU38" s="22">
        <v>0</v>
      </c>
      <c r="AV38" s="22">
        <v>3.3221523065233106E-2</v>
      </c>
      <c r="AW38" s="22">
        <v>0</v>
      </c>
      <c r="AX38" s="22">
        <v>1.8034593799299581</v>
      </c>
      <c r="AY38" s="22">
        <v>0</v>
      </c>
      <c r="AZ38" s="22">
        <v>8.1237856355228523E-4</v>
      </c>
      <c r="BA38" s="22">
        <v>0.76871276292862811</v>
      </c>
      <c r="BB38" s="22">
        <v>0</v>
      </c>
      <c r="BC38" s="22">
        <v>36.778257567212499</v>
      </c>
      <c r="BD38" s="22">
        <v>55.898906891608206</v>
      </c>
    </row>
    <row r="39" spans="1:56" x14ac:dyDescent="0.3">
      <c r="A39" s="23" t="s">
        <v>35</v>
      </c>
      <c r="B39" s="22">
        <v>0.2537183076244835</v>
      </c>
      <c r="C39" s="22">
        <v>3.4955046627605307E-5</v>
      </c>
      <c r="D39" s="22">
        <v>3.9764559775849406E-5</v>
      </c>
      <c r="E39" s="22">
        <v>3.2299407252563736E-4</v>
      </c>
      <c r="F39" s="22">
        <v>0</v>
      </c>
      <c r="G39" s="22">
        <v>4.5323928684411546E-3</v>
      </c>
      <c r="H39" s="22">
        <v>0</v>
      </c>
      <c r="I39" s="22">
        <v>3.1025844988994208E-4</v>
      </c>
      <c r="J39" s="22">
        <v>182.02295041972613</v>
      </c>
      <c r="K39" s="22">
        <v>13.736119164560439</v>
      </c>
      <c r="L39" s="22">
        <v>0</v>
      </c>
      <c r="M39" s="22">
        <v>2.7078365451913489</v>
      </c>
      <c r="N39" s="22">
        <v>1.4293279088081589E-3</v>
      </c>
      <c r="O39" s="22">
        <v>2.2255189275238325E-4</v>
      </c>
      <c r="P39" s="22">
        <v>8.4413584610435147E-2</v>
      </c>
      <c r="Q39" s="22">
        <v>2.3965100755991196E-2</v>
      </c>
      <c r="R39" s="22">
        <v>4.4555562843873941E-3</v>
      </c>
      <c r="S39" s="22">
        <v>0.16106712116608435</v>
      </c>
      <c r="T39" s="22">
        <v>1.9779992984504356E-3</v>
      </c>
      <c r="U39" s="22">
        <v>1.3783604406037086E-2</v>
      </c>
      <c r="V39" s="22">
        <v>0.39127903615185244</v>
      </c>
      <c r="W39" s="22">
        <v>6.8730683866155939E-2</v>
      </c>
      <c r="X39" s="22">
        <v>2.5304480221205065E-4</v>
      </c>
      <c r="Y39" s="22">
        <v>1.1873511792329309E-3</v>
      </c>
      <c r="Z39" s="22">
        <v>0.11572590253630291</v>
      </c>
      <c r="AA39" s="22">
        <v>0.38269978091499501</v>
      </c>
      <c r="AB39" s="22">
        <v>9.6037082113343498E-5</v>
      </c>
      <c r="AC39" s="22">
        <v>7.470347670453858E-4</v>
      </c>
      <c r="AD39" s="22">
        <v>0</v>
      </c>
      <c r="AE39" s="22">
        <v>8.0191386278697138E-2</v>
      </c>
      <c r="AF39" s="22">
        <v>0</v>
      </c>
      <c r="AG39" s="22">
        <v>0.16032746981659121</v>
      </c>
      <c r="AH39" s="22">
        <v>0</v>
      </c>
      <c r="AI39" s="22">
        <v>1.1988619211053307E-3</v>
      </c>
      <c r="AJ39" s="22">
        <v>1.2250256393120718E-4</v>
      </c>
      <c r="AK39" s="22">
        <v>0</v>
      </c>
      <c r="AL39" s="22">
        <v>0.17219551435729274</v>
      </c>
      <c r="AM39" s="22">
        <v>0.10526322810042056</v>
      </c>
      <c r="AN39" s="22">
        <v>1.6713043659338052</v>
      </c>
      <c r="AO39" s="22">
        <v>0</v>
      </c>
      <c r="AP39" s="22">
        <v>3.483295968161549E-2</v>
      </c>
      <c r="AQ39" s="22">
        <v>1.9494747166745746E-3</v>
      </c>
      <c r="AR39" s="22">
        <v>3.6635861554026564E-3</v>
      </c>
      <c r="AS39" s="22">
        <v>0.33180726136522981</v>
      </c>
      <c r="AT39" s="22">
        <v>1.7089885637845218E-7</v>
      </c>
      <c r="AU39" s="22">
        <v>0</v>
      </c>
      <c r="AV39" s="22">
        <v>2.9756610640840116E-3</v>
      </c>
      <c r="AW39" s="22">
        <v>1.0694528673012547E-2</v>
      </c>
      <c r="AX39" s="22">
        <v>0.22162748057821244</v>
      </c>
      <c r="AY39" s="22">
        <v>6.2812855467746176E-2</v>
      </c>
      <c r="AZ39" s="22">
        <v>0.34208437978021355</v>
      </c>
      <c r="BA39" s="22">
        <v>0.58544392083261665</v>
      </c>
      <c r="BB39" s="22">
        <v>4.2504430745022942E-2</v>
      </c>
      <c r="BC39" s="22">
        <v>24.525085436047679</v>
      </c>
      <c r="BD39" s="22">
        <v>228.33398399470067</v>
      </c>
    </row>
    <row r="40" spans="1:56" x14ac:dyDescent="0.3">
      <c r="A40" s="23" t="s">
        <v>361</v>
      </c>
      <c r="B40" s="22">
        <v>682.11263679768763</v>
      </c>
      <c r="C40" s="22">
        <v>16.050502756341498</v>
      </c>
      <c r="D40" s="22">
        <v>5.2366647242652</v>
      </c>
      <c r="E40" s="22">
        <v>1.1308511462848083E-2</v>
      </c>
      <c r="F40" s="22">
        <v>0</v>
      </c>
      <c r="G40" s="22">
        <v>29.853864133997011</v>
      </c>
      <c r="H40" s="22">
        <v>107.86050308806274</v>
      </c>
      <c r="I40" s="22">
        <v>63.322310378598353</v>
      </c>
      <c r="J40" s="22">
        <v>67240.638765421609</v>
      </c>
      <c r="K40" s="22">
        <v>936.36439927428728</v>
      </c>
      <c r="L40" s="22">
        <v>7.5243250628646408</v>
      </c>
      <c r="M40" s="22">
        <v>97.889188931691876</v>
      </c>
      <c r="N40" s="22">
        <v>2706.6319316100371</v>
      </c>
      <c r="O40" s="22">
        <v>0.13179738362739954</v>
      </c>
      <c r="P40" s="22">
        <v>15.775312655153392</v>
      </c>
      <c r="Q40" s="22">
        <v>1.3664790143350027</v>
      </c>
      <c r="R40" s="22">
        <v>160.76028340060697</v>
      </c>
      <c r="S40" s="22">
        <v>2589.2638433278848</v>
      </c>
      <c r="T40" s="22">
        <v>5.1717607555156428</v>
      </c>
      <c r="U40" s="22">
        <v>10.808145147688462</v>
      </c>
      <c r="V40" s="22">
        <v>15224.867071068165</v>
      </c>
      <c r="W40" s="22">
        <v>333.71580488045657</v>
      </c>
      <c r="X40" s="22">
        <v>0</v>
      </c>
      <c r="Y40" s="22">
        <v>173.00003828690149</v>
      </c>
      <c r="Z40" s="22">
        <v>4624.3625598494145</v>
      </c>
      <c r="AA40" s="22">
        <v>0</v>
      </c>
      <c r="AB40" s="22">
        <v>0</v>
      </c>
      <c r="AC40" s="22">
        <v>0.15116232543529121</v>
      </c>
      <c r="AD40" s="22">
        <v>0.55173907553038792</v>
      </c>
      <c r="AE40" s="22">
        <v>24252.122640473193</v>
      </c>
      <c r="AF40" s="22">
        <v>21.565367741055606</v>
      </c>
      <c r="AG40" s="22">
        <v>8149.7469785783132</v>
      </c>
      <c r="AH40" s="22">
        <v>14.469519920495108</v>
      </c>
      <c r="AI40" s="22">
        <v>344.95344418991988</v>
      </c>
      <c r="AJ40" s="22">
        <v>1.6685438292848507</v>
      </c>
      <c r="AK40" s="22">
        <v>4.4590513811305727E-3</v>
      </c>
      <c r="AL40" s="22">
        <v>0</v>
      </c>
      <c r="AM40" s="22">
        <v>10.424880925393774</v>
      </c>
      <c r="AN40" s="22">
        <v>232.44445431456279</v>
      </c>
      <c r="AO40" s="22">
        <v>66.601728019091084</v>
      </c>
      <c r="AP40" s="22">
        <v>756.3701833617331</v>
      </c>
      <c r="AQ40" s="22">
        <v>164.67118833698655</v>
      </c>
      <c r="AR40" s="22">
        <v>4.5679015029979997</v>
      </c>
      <c r="AS40" s="22">
        <v>9540.161180790059</v>
      </c>
      <c r="AT40" s="22">
        <v>17.190068874438076</v>
      </c>
      <c r="AU40" s="22">
        <v>60.028544692150092</v>
      </c>
      <c r="AV40" s="22">
        <v>251.7274835285491</v>
      </c>
      <c r="AW40" s="22">
        <v>0</v>
      </c>
      <c r="AX40" s="22">
        <v>60.210313601795868</v>
      </c>
      <c r="AY40" s="22">
        <v>15922.512170595019</v>
      </c>
      <c r="AZ40" s="22">
        <v>611.02281654535398</v>
      </c>
      <c r="BA40" s="22">
        <v>2815.7396135092545</v>
      </c>
      <c r="BB40" s="22">
        <v>1018.845128702054</v>
      </c>
      <c r="BC40" s="22">
        <v>3342.2548503769071</v>
      </c>
      <c r="BD40" s="22">
        <v>162692.72585932168</v>
      </c>
    </row>
    <row r="41" spans="1:56" x14ac:dyDescent="0.3">
      <c r="A41" s="23" t="s">
        <v>36</v>
      </c>
      <c r="B41" s="22">
        <v>23.60636089296683</v>
      </c>
      <c r="C41" s="22">
        <v>4.0058716107122384E-4</v>
      </c>
      <c r="D41" s="22">
        <v>4.2124031732552495E-3</v>
      </c>
      <c r="E41" s="22">
        <v>3.1505782003401581E-2</v>
      </c>
      <c r="F41" s="22">
        <v>1.2149101318427351E-3</v>
      </c>
      <c r="G41" s="22">
        <v>8.5957361499813152E-3</v>
      </c>
      <c r="H41" s="22">
        <v>23.429329357076508</v>
      </c>
      <c r="I41" s="22">
        <v>0.36746084575683069</v>
      </c>
      <c r="J41" s="22">
        <v>1745.9750061424829</v>
      </c>
      <c r="K41" s="22">
        <v>26.418940711166872</v>
      </c>
      <c r="L41" s="22">
        <v>0</v>
      </c>
      <c r="M41" s="22">
        <v>0</v>
      </c>
      <c r="N41" s="22">
        <v>2.7107371166933099E-3</v>
      </c>
      <c r="O41" s="22">
        <v>4.2207227072007348E-4</v>
      </c>
      <c r="P41" s="22">
        <v>0</v>
      </c>
      <c r="Q41" s="22">
        <v>3.2011934943216194E-3</v>
      </c>
      <c r="R41" s="22">
        <v>28.103662810846398</v>
      </c>
      <c r="S41" s="22">
        <v>6.8859422154144401</v>
      </c>
      <c r="T41" s="22">
        <v>0</v>
      </c>
      <c r="U41" s="22">
        <v>1.43634884848215E-3</v>
      </c>
      <c r="V41" s="22">
        <v>360.80156470225603</v>
      </c>
      <c r="W41" s="22">
        <v>0.13034854679851432</v>
      </c>
      <c r="X41" s="22">
        <v>4.7990243058675753E-4</v>
      </c>
      <c r="Y41" s="22">
        <v>7.1191067760843331E-3</v>
      </c>
      <c r="Z41" s="22">
        <v>6539.4232951799004</v>
      </c>
      <c r="AA41" s="22">
        <v>0</v>
      </c>
      <c r="AB41" s="22">
        <v>1.8213545083621845E-4</v>
      </c>
      <c r="AC41" s="22">
        <v>1.4167601835878376E-3</v>
      </c>
      <c r="AD41" s="22">
        <v>0</v>
      </c>
      <c r="AE41" s="22">
        <v>58.862730137024549</v>
      </c>
      <c r="AF41" s="22">
        <v>0</v>
      </c>
      <c r="AG41" s="22">
        <v>207.82455604719709</v>
      </c>
      <c r="AH41" s="22">
        <v>0</v>
      </c>
      <c r="AI41" s="22">
        <v>159.0698043487678</v>
      </c>
      <c r="AJ41" s="22">
        <v>6.1014722037207548E-3</v>
      </c>
      <c r="AK41" s="22">
        <v>7.0543494940927557E-6</v>
      </c>
      <c r="AL41" s="22">
        <v>0.48729649916034457</v>
      </c>
      <c r="AM41" s="22">
        <v>0</v>
      </c>
      <c r="AN41" s="22">
        <v>90.504759165578335</v>
      </c>
      <c r="AO41" s="22">
        <v>0</v>
      </c>
      <c r="AP41" s="22">
        <v>56.118522202407995</v>
      </c>
      <c r="AQ41" s="22">
        <v>3.6972016288070787E-3</v>
      </c>
      <c r="AR41" s="22">
        <v>1.0219548805827465</v>
      </c>
      <c r="AS41" s="22">
        <v>8.4844050315561468</v>
      </c>
      <c r="AT41" s="22">
        <v>1.4853196242273005E-2</v>
      </c>
      <c r="AU41" s="22">
        <v>0</v>
      </c>
      <c r="AV41" s="22">
        <v>1.302939537985156</v>
      </c>
      <c r="AW41" s="22">
        <v>1.6747686637546455E-3</v>
      </c>
      <c r="AX41" s="22">
        <v>0.42031911220675694</v>
      </c>
      <c r="AY41" s="22">
        <v>79.131429171738986</v>
      </c>
      <c r="AZ41" s="22">
        <v>1.6195344414317017</v>
      </c>
      <c r="BA41" s="22">
        <v>7334.1549243994223</v>
      </c>
      <c r="BB41" s="22">
        <v>8.0613053346331842E-2</v>
      </c>
      <c r="BC41" s="22">
        <v>234.21188803269638</v>
      </c>
      <c r="BD41" s="22">
        <v>16988.526818834052</v>
      </c>
    </row>
    <row r="42" spans="1:56" x14ac:dyDescent="0.3">
      <c r="A42" s="23" t="s">
        <v>37</v>
      </c>
      <c r="B42" s="22">
        <v>1.3569923249222631E-3</v>
      </c>
      <c r="C42" s="22">
        <v>3.3944286145329173E-3</v>
      </c>
      <c r="D42" s="22">
        <v>3.6930317002266838E-3</v>
      </c>
      <c r="E42" s="22">
        <v>1.5063462958570415E-5</v>
      </c>
      <c r="F42" s="22">
        <v>0</v>
      </c>
      <c r="G42" s="22">
        <v>2.1329451869710558</v>
      </c>
      <c r="H42" s="22">
        <v>3.4598033774526699E-8</v>
      </c>
      <c r="I42" s="22">
        <v>9.6336102866121065E-5</v>
      </c>
      <c r="J42" s="22">
        <v>5.2015348839257536</v>
      </c>
      <c r="K42" s="22">
        <v>0.38488997980547252</v>
      </c>
      <c r="L42" s="22">
        <v>0.79301913689470382</v>
      </c>
      <c r="M42" s="22">
        <v>0.61978877730611381</v>
      </c>
      <c r="N42" s="22">
        <v>1276.7540819965031</v>
      </c>
      <c r="O42" s="22">
        <v>2.4881150717846592E-2</v>
      </c>
      <c r="P42" s="22">
        <v>3.8461704664965524</v>
      </c>
      <c r="Q42" s="22">
        <v>55.459105123759379</v>
      </c>
      <c r="R42" s="22">
        <v>0.13836466526247065</v>
      </c>
      <c r="S42" s="22">
        <v>3567.8718306818641</v>
      </c>
      <c r="T42" s="22">
        <v>0.90321969822947201</v>
      </c>
      <c r="U42" s="22">
        <v>0.52752909514315327</v>
      </c>
      <c r="V42" s="22">
        <v>2.2732051809954661</v>
      </c>
      <c r="W42" s="22">
        <v>1.9256717442764852E-3</v>
      </c>
      <c r="X42" s="22">
        <v>2.2276948671786276E-3</v>
      </c>
      <c r="Y42" s="22">
        <v>1.615779844019843</v>
      </c>
      <c r="Z42" s="22">
        <v>0.1048121846905604</v>
      </c>
      <c r="AA42" s="22">
        <v>0</v>
      </c>
      <c r="AB42" s="22">
        <v>9.5091112447798179E-2</v>
      </c>
      <c r="AC42" s="22">
        <v>0.16516599240336283</v>
      </c>
      <c r="AD42" s="22">
        <v>7.5853119363166202E-6</v>
      </c>
      <c r="AE42" s="22">
        <v>0.10115883049391598</v>
      </c>
      <c r="AF42" s="22">
        <v>2.4932317124785656E-3</v>
      </c>
      <c r="AG42" s="22">
        <v>0.47209579417892383</v>
      </c>
      <c r="AH42" s="22">
        <v>0</v>
      </c>
      <c r="AI42" s="22">
        <v>3.1982055437647677E-2</v>
      </c>
      <c r="AJ42" s="22">
        <v>4.5753824479717219E-6</v>
      </c>
      <c r="AK42" s="22">
        <v>6.5393148701315571E-3</v>
      </c>
      <c r="AL42" s="22">
        <v>3.9985314783086465E-2</v>
      </c>
      <c r="AM42" s="22">
        <v>2.9495096140968961E-3</v>
      </c>
      <c r="AN42" s="22">
        <v>0</v>
      </c>
      <c r="AO42" s="22">
        <v>2.9385351063633391E-2</v>
      </c>
      <c r="AP42" s="22">
        <v>0.10957004288113978</v>
      </c>
      <c r="AQ42" s="22">
        <v>2.637562576214564</v>
      </c>
      <c r="AR42" s="22">
        <v>9.433995825316547</v>
      </c>
      <c r="AS42" s="22">
        <v>3.0580868161393545E-2</v>
      </c>
      <c r="AT42" s="22">
        <v>1541.9727619993826</v>
      </c>
      <c r="AU42" s="22">
        <v>0.20379818726453738</v>
      </c>
      <c r="AV42" s="22">
        <v>0.30304276043344625</v>
      </c>
      <c r="AW42" s="22">
        <v>1.3841123413224974E-2</v>
      </c>
      <c r="AX42" s="22">
        <v>4.5668289747597901E-2</v>
      </c>
      <c r="AY42" s="22">
        <v>11.675145929197088</v>
      </c>
      <c r="AZ42" s="22">
        <v>0.22480031852865853</v>
      </c>
      <c r="BA42" s="22">
        <v>1.4442246867258448</v>
      </c>
      <c r="BB42" s="22">
        <v>0.40354963898533081</v>
      </c>
      <c r="BC42" s="22">
        <v>233.14919071134622</v>
      </c>
      <c r="BD42" s="22">
        <v>6721.2584589312992</v>
      </c>
    </row>
    <row r="43" spans="1:56" x14ac:dyDescent="0.3">
      <c r="A43" s="23" t="s">
        <v>38</v>
      </c>
      <c r="B43" s="22">
        <v>6.7525358239521713</v>
      </c>
      <c r="C43" s="22">
        <v>7.4530936713738321E-7</v>
      </c>
      <c r="D43" s="22">
        <v>0.31526578883752659</v>
      </c>
      <c r="E43" s="22">
        <v>0.80110280737220496</v>
      </c>
      <c r="F43" s="22">
        <v>0</v>
      </c>
      <c r="G43" s="22">
        <v>1.7665788168612804</v>
      </c>
      <c r="H43" s="22">
        <v>0</v>
      </c>
      <c r="I43" s="22">
        <v>3.7304960297566774E-4</v>
      </c>
      <c r="J43" s="22">
        <v>0.21817635520961387</v>
      </c>
      <c r="K43" s="22">
        <v>3.7430842518257676E-4</v>
      </c>
      <c r="L43" s="22">
        <v>0</v>
      </c>
      <c r="M43" s="22">
        <v>8.5556120119866623</v>
      </c>
      <c r="N43" s="22">
        <v>18.421156747620017</v>
      </c>
      <c r="O43" s="22">
        <v>1.132513441953882</v>
      </c>
      <c r="P43" s="22">
        <v>0</v>
      </c>
      <c r="Q43" s="22">
        <v>0</v>
      </c>
      <c r="R43" s="22">
        <v>6.2829675966092351</v>
      </c>
      <c r="S43" s="22">
        <v>19.402991476899569</v>
      </c>
      <c r="T43" s="22">
        <v>135.91458241222389</v>
      </c>
      <c r="U43" s="22">
        <v>9.7804697270935086E-3</v>
      </c>
      <c r="V43" s="22">
        <v>1.0243489964752595</v>
      </c>
      <c r="W43" s="22">
        <v>0</v>
      </c>
      <c r="X43" s="22">
        <v>0.24013714366167743</v>
      </c>
      <c r="Y43" s="22">
        <v>1.5887109401143631</v>
      </c>
      <c r="Z43" s="22">
        <v>0.14568728724650615</v>
      </c>
      <c r="AA43" s="22">
        <v>0</v>
      </c>
      <c r="AB43" s="22">
        <v>0</v>
      </c>
      <c r="AC43" s="22">
        <v>0</v>
      </c>
      <c r="AD43" s="22">
        <v>3.4614688724620951E-2</v>
      </c>
      <c r="AE43" s="22">
        <v>2.171306488864156E-4</v>
      </c>
      <c r="AF43" s="22">
        <v>0</v>
      </c>
      <c r="AG43" s="22">
        <v>7.9157315373860698E-2</v>
      </c>
      <c r="AH43" s="22">
        <v>0</v>
      </c>
      <c r="AI43" s="22">
        <v>1.4839416095092546</v>
      </c>
      <c r="AJ43" s="22">
        <v>5.9679656014824813E-6</v>
      </c>
      <c r="AK43" s="22">
        <v>0</v>
      </c>
      <c r="AL43" s="22">
        <v>4.9828790169913677E-5</v>
      </c>
      <c r="AM43" s="22">
        <v>0</v>
      </c>
      <c r="AN43" s="22">
        <v>2.731602800108519E-4</v>
      </c>
      <c r="AO43" s="22">
        <v>0</v>
      </c>
      <c r="AP43" s="22">
        <v>1.8987890302497301E-4</v>
      </c>
      <c r="AQ43" s="22">
        <v>14.791871870244261</v>
      </c>
      <c r="AR43" s="22">
        <v>0</v>
      </c>
      <c r="AS43" s="22">
        <v>2.117795149410762E-2</v>
      </c>
      <c r="AT43" s="22">
        <v>1.5102955395273516E-5</v>
      </c>
      <c r="AU43" s="22">
        <v>0.12568763631559093</v>
      </c>
      <c r="AV43" s="22">
        <v>53.546323919465365</v>
      </c>
      <c r="AW43" s="22">
        <v>1.6382111960526984E-6</v>
      </c>
      <c r="AX43" s="22">
        <v>0</v>
      </c>
      <c r="AY43" s="22">
        <v>4.6269644436177585E-5</v>
      </c>
      <c r="AZ43" s="22">
        <v>52.378016745163542</v>
      </c>
      <c r="BA43" s="22">
        <v>7.4565323877887666</v>
      </c>
      <c r="BB43" s="22">
        <v>0</v>
      </c>
      <c r="BC43" s="22">
        <v>161.84316612726673</v>
      </c>
      <c r="BD43" s="22">
        <v>494.3341854488333</v>
      </c>
    </row>
    <row r="44" spans="1:56" x14ac:dyDescent="0.3">
      <c r="A44" s="23" t="s">
        <v>197</v>
      </c>
      <c r="B44" s="22">
        <v>1555.375470427178</v>
      </c>
      <c r="C44" s="22">
        <v>2.8785331279010475</v>
      </c>
      <c r="D44" s="22">
        <v>8.1701716210974542</v>
      </c>
      <c r="E44" s="22">
        <v>0.35855780835672146</v>
      </c>
      <c r="F44" s="22">
        <v>0</v>
      </c>
      <c r="G44" s="22">
        <v>1.7292981578047582</v>
      </c>
      <c r="H44" s="22">
        <v>3.5132759185387492</v>
      </c>
      <c r="I44" s="22">
        <v>2.6605651333452767</v>
      </c>
      <c r="J44" s="22">
        <v>14020.90899087505</v>
      </c>
      <c r="K44" s="22">
        <v>977.51531519537002</v>
      </c>
      <c r="L44" s="22">
        <v>0.94865953259088476</v>
      </c>
      <c r="M44" s="22">
        <v>75.543337664292764</v>
      </c>
      <c r="N44" s="22">
        <v>0.46660768111576845</v>
      </c>
      <c r="O44" s="22">
        <v>1.8242433401842874E-2</v>
      </c>
      <c r="P44" s="22">
        <v>68.954404058451303</v>
      </c>
      <c r="Q44" s="22">
        <v>0.16810798106047761</v>
      </c>
      <c r="R44" s="22">
        <v>32.314760246694362</v>
      </c>
      <c r="S44" s="22">
        <v>491.72363082480962</v>
      </c>
      <c r="T44" s="22">
        <v>123.673264133755</v>
      </c>
      <c r="U44" s="22">
        <v>7.124414593171057</v>
      </c>
      <c r="V44" s="22">
        <v>6878.7226875696888</v>
      </c>
      <c r="W44" s="22">
        <v>33.62742891268222</v>
      </c>
      <c r="X44" s="22">
        <v>1.8305661955466075E-2</v>
      </c>
      <c r="Y44" s="22">
        <v>23.797819243386193</v>
      </c>
      <c r="Z44" s="22">
        <v>2466.4072699375324</v>
      </c>
      <c r="AA44" s="22">
        <v>0</v>
      </c>
      <c r="AB44" s="22">
        <v>1.3146026481194976E-2</v>
      </c>
      <c r="AC44" s="22">
        <v>7.9442739418662797E-2</v>
      </c>
      <c r="AD44" s="22">
        <v>1.0172552441237024E-4</v>
      </c>
      <c r="AE44" s="22">
        <v>2040.2518312830282</v>
      </c>
      <c r="AF44" s="22">
        <v>258.1933225326361</v>
      </c>
      <c r="AG44" s="22">
        <v>4407.9806026545411</v>
      </c>
      <c r="AH44" s="22">
        <v>5.6438947039347556E-2</v>
      </c>
      <c r="AI44" s="22">
        <v>239.2499042095817</v>
      </c>
      <c r="AJ44" s="22">
        <v>16.241864729316422</v>
      </c>
      <c r="AK44" s="22">
        <v>2.6947329349414099E-4</v>
      </c>
      <c r="AL44" s="22">
        <v>127.76228538264115</v>
      </c>
      <c r="AM44" s="22">
        <v>86.071957768662557</v>
      </c>
      <c r="AN44" s="22">
        <v>0.52586285638347574</v>
      </c>
      <c r="AO44" s="22">
        <v>3.7591438288753269</v>
      </c>
      <c r="AP44" s="22">
        <v>0</v>
      </c>
      <c r="AQ44" s="22">
        <v>8.3889421229441901</v>
      </c>
      <c r="AR44" s="22">
        <v>0.49913915366281925</v>
      </c>
      <c r="AS44" s="22">
        <v>365.65974371905281</v>
      </c>
      <c r="AT44" s="22">
        <v>0.14478325207269691</v>
      </c>
      <c r="AU44" s="22">
        <v>2.0569513202043561E-4</v>
      </c>
      <c r="AV44" s="22">
        <v>5.6081535618883409</v>
      </c>
      <c r="AW44" s="22">
        <v>1.3953998591842232E-2</v>
      </c>
      <c r="AX44" s="22">
        <v>286.50767486321217</v>
      </c>
      <c r="AY44" s="22">
        <v>954.04965308294993</v>
      </c>
      <c r="AZ44" s="22">
        <v>242.36547810413387</v>
      </c>
      <c r="BA44" s="22">
        <v>7952.3721787405493</v>
      </c>
      <c r="BB44" s="22">
        <v>206.29149480594035</v>
      </c>
      <c r="BC44" s="22">
        <v>474.93137273121704</v>
      </c>
      <c r="BD44" s="22">
        <v>44453.638066727988</v>
      </c>
    </row>
    <row r="45" spans="1:56" x14ac:dyDescent="0.3">
      <c r="A45" s="23" t="s">
        <v>40</v>
      </c>
      <c r="B45" s="22">
        <v>1.9749622282792534E-2</v>
      </c>
      <c r="C45" s="22">
        <v>1.49927192009192E-5</v>
      </c>
      <c r="D45" s="22">
        <v>6.9449678992642485E-5</v>
      </c>
      <c r="E45" s="22">
        <v>1.4142564623278737E-4</v>
      </c>
      <c r="F45" s="22">
        <v>0</v>
      </c>
      <c r="G45" s="22">
        <v>3.2832940835062763</v>
      </c>
      <c r="H45" s="22">
        <v>2.0226542822030994E-7</v>
      </c>
      <c r="I45" s="22">
        <v>2.6596313562501315E-4</v>
      </c>
      <c r="J45" s="22">
        <v>77.968760671249768</v>
      </c>
      <c r="K45" s="22">
        <v>5.8767032362254339</v>
      </c>
      <c r="L45" s="22">
        <v>0</v>
      </c>
      <c r="M45" s="22">
        <v>0</v>
      </c>
      <c r="N45" s="22">
        <v>6.5918427447562631E-4</v>
      </c>
      <c r="O45" s="22">
        <v>9.5224026291553646E-5</v>
      </c>
      <c r="P45" s="22">
        <v>4.5265174563613848E-8</v>
      </c>
      <c r="Q45" s="22">
        <v>7.2417359095830794E-4</v>
      </c>
      <c r="R45" s="22">
        <v>2.1018027545563481E-2</v>
      </c>
      <c r="S45" s="22">
        <v>2.3801042651374407</v>
      </c>
      <c r="T45" s="22">
        <v>9.1019050364714402E-2</v>
      </c>
      <c r="U45" s="22">
        <v>0.10292897827941594</v>
      </c>
      <c r="V45" s="22">
        <v>0.18045059865585358</v>
      </c>
      <c r="W45" s="22">
        <v>2.9406884848774149E-2</v>
      </c>
      <c r="X45" s="22">
        <v>1.4704378771185437E-2</v>
      </c>
      <c r="Y45" s="22">
        <v>3.2998040438760019</v>
      </c>
      <c r="Z45" s="22">
        <v>5.9396784235744272E-2</v>
      </c>
      <c r="AA45" s="22">
        <v>0</v>
      </c>
      <c r="AB45" s="22">
        <v>4.1353996960446024E-5</v>
      </c>
      <c r="AC45" s="22">
        <v>3.1959950852978962E-4</v>
      </c>
      <c r="AD45" s="22">
        <v>4.298659914006192E-9</v>
      </c>
      <c r="AE45" s="22">
        <v>3.4337565445317075E-2</v>
      </c>
      <c r="AF45" s="22">
        <v>0</v>
      </c>
      <c r="AG45" s="22">
        <v>0.23051034854197885</v>
      </c>
      <c r="AH45" s="22">
        <v>0</v>
      </c>
      <c r="AI45" s="22">
        <v>0.10823590775153406</v>
      </c>
      <c r="AJ45" s="22">
        <v>5.3030857224181842E-5</v>
      </c>
      <c r="AK45" s="22">
        <v>1.5915669051305662E-6</v>
      </c>
      <c r="AL45" s="22">
        <v>7.3960098052347614E-2</v>
      </c>
      <c r="AM45" s="22">
        <v>4.5039228525532764E-2</v>
      </c>
      <c r="AN45" s="22">
        <v>0.14165006261680108</v>
      </c>
      <c r="AO45" s="22">
        <v>1.5348729519131755E-5</v>
      </c>
      <c r="AP45" s="22">
        <v>1.9126940688322915E-2</v>
      </c>
      <c r="AQ45" s="22">
        <v>0</v>
      </c>
      <c r="AR45" s="22">
        <v>1.5713298845028525E-3</v>
      </c>
      <c r="AS45" s="22">
        <v>0.60332432657739676</v>
      </c>
      <c r="AT45" s="22">
        <v>5.1276871766945634E-2</v>
      </c>
      <c r="AU45" s="22">
        <v>2.8648838274695742E-5</v>
      </c>
      <c r="AV45" s="22">
        <v>7.0471452912968691E-2</v>
      </c>
      <c r="AW45" s="22">
        <v>1.4556114854834716E-5</v>
      </c>
      <c r="AX45" s="22">
        <v>9.4818140328653988E-2</v>
      </c>
      <c r="AY45" s="22">
        <v>0.65958478691277778</v>
      </c>
      <c r="AZ45" s="22">
        <v>2.9495615988476477E-2</v>
      </c>
      <c r="BA45" s="22">
        <v>1.0190985719482029</v>
      </c>
      <c r="BB45" s="22">
        <v>1.8184533775010385E-2</v>
      </c>
      <c r="BC45" s="22">
        <v>1.8884983635984374</v>
      </c>
      <c r="BD45" s="22">
        <v>98.418969564807526</v>
      </c>
    </row>
    <row r="46" spans="1:56" x14ac:dyDescent="0.3">
      <c r="A46" s="23" t="s">
        <v>41</v>
      </c>
      <c r="B46" s="22">
        <v>2.609510380206668E-3</v>
      </c>
      <c r="C46" s="22">
        <v>8.4307451834026662E-4</v>
      </c>
      <c r="D46" s="22">
        <v>1.2050084324878285E-5</v>
      </c>
      <c r="E46" s="22">
        <v>2.6410684764896505E-5</v>
      </c>
      <c r="F46" s="22">
        <v>0</v>
      </c>
      <c r="G46" s="22">
        <v>0.49383841294626291</v>
      </c>
      <c r="H46" s="22">
        <v>4.9562229630810563E-9</v>
      </c>
      <c r="I46" s="22">
        <v>3.7171787735585271E-5</v>
      </c>
      <c r="J46" s="22">
        <v>4.9863116029753156</v>
      </c>
      <c r="K46" s="22">
        <v>0.12531232076054166</v>
      </c>
      <c r="L46" s="22">
        <v>0</v>
      </c>
      <c r="M46" s="22">
        <v>0</v>
      </c>
      <c r="N46" s="22">
        <v>2.4491114140156353E-2</v>
      </c>
      <c r="O46" s="22">
        <v>6.2374167062196335E-5</v>
      </c>
      <c r="P46" s="22">
        <v>0.14060830779301003</v>
      </c>
      <c r="Q46" s="22">
        <v>2.1311813572059465E-2</v>
      </c>
      <c r="R46" s="22">
        <v>1.2608115034899088E-2</v>
      </c>
      <c r="S46" s="22">
        <v>0.31759312666717893</v>
      </c>
      <c r="T46" s="22">
        <v>1.0849929599569233E-11</v>
      </c>
      <c r="U46" s="22">
        <v>3.8716316673763986E-4</v>
      </c>
      <c r="V46" s="22">
        <v>23.172266568834765</v>
      </c>
      <c r="W46" s="22">
        <v>1.0276966627079415E-3</v>
      </c>
      <c r="X46" s="22">
        <v>1.6252637533840297</v>
      </c>
      <c r="Y46" s="22">
        <v>8.8148528966817453E-4</v>
      </c>
      <c r="Z46" s="22">
        <v>1.3355158271459375E-2</v>
      </c>
      <c r="AA46" s="22">
        <v>0</v>
      </c>
      <c r="AB46" s="22">
        <v>3.1488831196250316E-2</v>
      </c>
      <c r="AC46" s="22">
        <v>4.1473498300115839E-2</v>
      </c>
      <c r="AD46" s="22">
        <v>1.0533246914083479E-10</v>
      </c>
      <c r="AE46" s="22">
        <v>0.1640196364211621</v>
      </c>
      <c r="AF46" s="22">
        <v>7.9855446112019404E-3</v>
      </c>
      <c r="AG46" s="22">
        <v>8.258708407153809E-3</v>
      </c>
      <c r="AH46" s="22">
        <v>8.9371951158819934E-3</v>
      </c>
      <c r="AI46" s="22">
        <v>4.1143928299305164E-3</v>
      </c>
      <c r="AJ46" s="22">
        <v>9.5868197526374006E-4</v>
      </c>
      <c r="AK46" s="22">
        <v>4.7275824124794887E-5</v>
      </c>
      <c r="AL46" s="22">
        <v>1.4400691814121154</v>
      </c>
      <c r="AM46" s="22">
        <v>9.4838679623225912E-4</v>
      </c>
      <c r="AN46" s="22">
        <v>5.0332809232847562E-3</v>
      </c>
      <c r="AO46" s="22">
        <v>1.0729837482575819E-2</v>
      </c>
      <c r="AP46" s="22">
        <v>1.9833069075369492</v>
      </c>
      <c r="AQ46" s="22">
        <v>2.3621445549693284E-3</v>
      </c>
      <c r="AR46" s="22">
        <v>0</v>
      </c>
      <c r="AS46" s="22">
        <v>3.0290686526935036E-3</v>
      </c>
      <c r="AT46" s="22">
        <v>1.2991108625267979E-6</v>
      </c>
      <c r="AU46" s="22">
        <v>8.2368862861725563E-4</v>
      </c>
      <c r="AV46" s="22">
        <v>7.5079987522811151E-3</v>
      </c>
      <c r="AW46" s="22">
        <v>1.0414179208493561E-4</v>
      </c>
      <c r="AX46" s="22">
        <v>3.5213092034872572E-3</v>
      </c>
      <c r="AY46" s="22">
        <v>0.25434322274187698</v>
      </c>
      <c r="AZ46" s="22">
        <v>3.6933670249911189E-3</v>
      </c>
      <c r="BA46" s="22">
        <v>0.64598897119280529</v>
      </c>
      <c r="BB46" s="22">
        <v>1.5692817513058919</v>
      </c>
      <c r="BC46" s="22">
        <v>27.18176685712891</v>
      </c>
      <c r="BD46" s="22">
        <v>64.318642415115349</v>
      </c>
    </row>
    <row r="47" spans="1:56" x14ac:dyDescent="0.3">
      <c r="A47" s="23" t="s">
        <v>42</v>
      </c>
      <c r="B47" s="22">
        <v>0.52178747059427166</v>
      </c>
      <c r="C47" s="22">
        <v>6.0770386567775926E-2</v>
      </c>
      <c r="D47" s="22">
        <v>4.5536433524326287E-3</v>
      </c>
      <c r="E47" s="22">
        <v>2.0644763498362203E-3</v>
      </c>
      <c r="F47" s="22">
        <v>1.4332830556541757E-2</v>
      </c>
      <c r="G47" s="22">
        <v>9.6238140842063429E-3</v>
      </c>
      <c r="H47" s="22">
        <v>1.3132185804644745</v>
      </c>
      <c r="I47" s="22">
        <v>2.2374844265579301E-3</v>
      </c>
      <c r="J47" s="22">
        <v>421.0874952131723</v>
      </c>
      <c r="K47" s="22">
        <v>29.209388546468727</v>
      </c>
      <c r="L47" s="22">
        <v>0</v>
      </c>
      <c r="M47" s="22">
        <v>0</v>
      </c>
      <c r="N47" s="22">
        <v>3.0349500714107734E-3</v>
      </c>
      <c r="O47" s="22">
        <v>4.7255348380110813E-4</v>
      </c>
      <c r="P47" s="22">
        <v>0</v>
      </c>
      <c r="Q47" s="22">
        <v>3.5840666231930674E-3</v>
      </c>
      <c r="R47" s="22">
        <v>1.2955950047618417E-2</v>
      </c>
      <c r="S47" s="22">
        <v>0.27229033244844553</v>
      </c>
      <c r="T47" s="22">
        <v>0</v>
      </c>
      <c r="U47" s="22">
        <v>4.5740063954246809E-4</v>
      </c>
      <c r="V47" s="22">
        <v>278.17302252288596</v>
      </c>
      <c r="W47" s="22">
        <v>570.74532239916755</v>
      </c>
      <c r="X47" s="22">
        <v>0.20527053835236869</v>
      </c>
      <c r="Y47" s="22">
        <v>2.5420955894937965E-3</v>
      </c>
      <c r="Z47" s="22">
        <v>1.9191669831505946</v>
      </c>
      <c r="AA47" s="22">
        <v>0</v>
      </c>
      <c r="AB47" s="22">
        <v>2.0391944173329252E-4</v>
      </c>
      <c r="AC47" s="22">
        <v>1.586209298523551E-3</v>
      </c>
      <c r="AD47" s="22">
        <v>0</v>
      </c>
      <c r="AE47" s="22">
        <v>784.67318753705877</v>
      </c>
      <c r="AF47" s="22">
        <v>0</v>
      </c>
      <c r="AG47" s="22">
        <v>0.67541386044092155</v>
      </c>
      <c r="AH47" s="22">
        <v>5.2111100366836451E-2</v>
      </c>
      <c r="AI47" s="22">
        <v>1.2229226879389232</v>
      </c>
      <c r="AJ47" s="22">
        <v>2.8537037198378699E-4</v>
      </c>
      <c r="AK47" s="22">
        <v>7.8980725829179064E-6</v>
      </c>
      <c r="AL47" s="22">
        <v>39.035556953798505</v>
      </c>
      <c r="AM47" s="22">
        <v>31.838103207851411</v>
      </c>
      <c r="AN47" s="22">
        <v>1.033312313948806E-2</v>
      </c>
      <c r="AO47" s="22">
        <v>0</v>
      </c>
      <c r="AP47" s="22">
        <v>5.372454001457764</v>
      </c>
      <c r="AQ47" s="22">
        <v>4.1393989399664786E-3</v>
      </c>
      <c r="AR47" s="22">
        <v>7.7790414609830091E-3</v>
      </c>
      <c r="AS47" s="22">
        <v>0</v>
      </c>
      <c r="AT47" s="22">
        <v>6.4276726415483693E-5</v>
      </c>
      <c r="AU47" s="22">
        <v>0</v>
      </c>
      <c r="AV47" s="22">
        <v>1.1900777071148375E-2</v>
      </c>
      <c r="AW47" s="22">
        <v>7.82334025106932E-5</v>
      </c>
      <c r="AX47" s="22">
        <v>54.255212637779039</v>
      </c>
      <c r="AY47" s="22">
        <v>0.6079899136836906</v>
      </c>
      <c r="AZ47" s="22">
        <v>0.11237310961548092</v>
      </c>
      <c r="BA47" s="22">
        <v>32.798271700186305</v>
      </c>
      <c r="BB47" s="22">
        <v>0.56255453877291017</v>
      </c>
      <c r="BC47" s="22">
        <v>7.6477845988302082</v>
      </c>
      <c r="BD47" s="22">
        <v>2262.4539063342031</v>
      </c>
    </row>
    <row r="48" spans="1:56" x14ac:dyDescent="0.3">
      <c r="A48" s="23" t="s">
        <v>43</v>
      </c>
      <c r="B48" s="22">
        <v>3.9477003456281638E-4</v>
      </c>
      <c r="C48" s="22">
        <v>2.2973754079217139E-2</v>
      </c>
      <c r="D48" s="22">
        <v>4.1841623962117193E-4</v>
      </c>
      <c r="E48" s="22">
        <v>1.297494724999036E-3</v>
      </c>
      <c r="F48" s="22">
        <v>0</v>
      </c>
      <c r="G48" s="22">
        <v>5.7325993003838685E-2</v>
      </c>
      <c r="H48" s="22">
        <v>0</v>
      </c>
      <c r="I48" s="22">
        <v>4.619474093242295E-4</v>
      </c>
      <c r="J48" s="22">
        <v>0.15641781934308158</v>
      </c>
      <c r="K48" s="22">
        <v>1.0696364328284457E-2</v>
      </c>
      <c r="L48" s="22">
        <v>5.3205243626790353E-3</v>
      </c>
      <c r="M48" s="22">
        <v>5.6153003606442941E-3</v>
      </c>
      <c r="N48" s="22">
        <v>1605.0856048209437</v>
      </c>
      <c r="O48" s="22">
        <v>1.6579599584007639E-7</v>
      </c>
      <c r="P48" s="22">
        <v>0</v>
      </c>
      <c r="Q48" s="22">
        <v>1.2574743713022247E-6</v>
      </c>
      <c r="R48" s="22">
        <v>4.9387294024906834E-3</v>
      </c>
      <c r="S48" s="22">
        <v>15.331516251373909</v>
      </c>
      <c r="T48" s="22">
        <v>4.1018207667176643E-6</v>
      </c>
      <c r="U48" s="22">
        <v>20.0917656516562</v>
      </c>
      <c r="V48" s="22">
        <v>1.3247020162307126E-3</v>
      </c>
      <c r="W48" s="22">
        <v>5.1202764602130168E-5</v>
      </c>
      <c r="X48" s="22">
        <v>1.8851250580726789E-7</v>
      </c>
      <c r="Y48" s="22">
        <v>2.5486480486180247</v>
      </c>
      <c r="Z48" s="22">
        <v>1.1460348376350253E-3</v>
      </c>
      <c r="AA48" s="22">
        <v>0</v>
      </c>
      <c r="AB48" s="22">
        <v>4.8055985058874345E-2</v>
      </c>
      <c r="AC48" s="22">
        <v>5.5652356669576295E-7</v>
      </c>
      <c r="AD48" s="22">
        <v>0</v>
      </c>
      <c r="AE48" s="22">
        <v>3.2847912395666439E-4</v>
      </c>
      <c r="AF48" s="22">
        <v>5.7536116441813051E-4</v>
      </c>
      <c r="AG48" s="22">
        <v>9.8090917552315401E-2</v>
      </c>
      <c r="AH48" s="22">
        <v>0</v>
      </c>
      <c r="AI48" s="22">
        <v>2.3472426038301528E-3</v>
      </c>
      <c r="AJ48" s="22">
        <v>7.4776970944764758E-6</v>
      </c>
      <c r="AK48" s="22">
        <v>2.7710488949716798E-9</v>
      </c>
      <c r="AL48" s="22">
        <v>1.8995379170010207E-4</v>
      </c>
      <c r="AM48" s="22">
        <v>7.8418662328197408E-5</v>
      </c>
      <c r="AN48" s="22">
        <v>111.1724733627143</v>
      </c>
      <c r="AO48" s="22">
        <v>1.1782074617296456E-5</v>
      </c>
      <c r="AP48" s="22">
        <v>6.9478586173891022E-2</v>
      </c>
      <c r="AQ48" s="22">
        <v>757.18494228188501</v>
      </c>
      <c r="AR48" s="22">
        <v>0.33975613214050099</v>
      </c>
      <c r="AS48" s="22">
        <v>4.8919467598145449E-4</v>
      </c>
      <c r="AT48" s="22">
        <v>0</v>
      </c>
      <c r="AU48" s="22">
        <v>6.8419814074675046E-3</v>
      </c>
      <c r="AV48" s="22">
        <v>5.6728568506120826E-2</v>
      </c>
      <c r="AW48" s="22">
        <v>4.7803119506524512E-4</v>
      </c>
      <c r="AX48" s="22">
        <v>1.6510733022107011E-4</v>
      </c>
      <c r="AY48" s="22">
        <v>0.94949153984085122</v>
      </c>
      <c r="AZ48" s="22">
        <v>2.7312944352831316E-3</v>
      </c>
      <c r="BA48" s="22">
        <v>9.229218974896007</v>
      </c>
      <c r="BB48" s="22">
        <v>2.0505972970720984E-2</v>
      </c>
      <c r="BC48" s="22">
        <v>5.9169010080733404</v>
      </c>
      <c r="BD48" s="22">
        <v>2528.4258117523714</v>
      </c>
    </row>
    <row r="49" spans="1:65" x14ac:dyDescent="0.3">
      <c r="A49" s="23" t="s">
        <v>44</v>
      </c>
      <c r="B49" s="22">
        <v>1.1088949826131239E-3</v>
      </c>
      <c r="C49" s="22">
        <v>0.53872787758118945</v>
      </c>
      <c r="D49" s="22">
        <v>3.7393633132766544</v>
      </c>
      <c r="E49" s="22">
        <v>1.1342656531531459E-5</v>
      </c>
      <c r="F49" s="22">
        <v>0</v>
      </c>
      <c r="G49" s="22">
        <v>0.59207931926191482</v>
      </c>
      <c r="H49" s="22">
        <v>0</v>
      </c>
      <c r="I49" s="22">
        <v>6.2341172595087912E-5</v>
      </c>
      <c r="J49" s="22">
        <v>5.2446103746689001</v>
      </c>
      <c r="K49" s="22">
        <v>0.28198426921180303</v>
      </c>
      <c r="L49" s="22">
        <v>22.299562405914202</v>
      </c>
      <c r="M49" s="22">
        <v>49.950553401838789</v>
      </c>
      <c r="N49" s="22">
        <v>0.27968426157604903</v>
      </c>
      <c r="O49" s="22">
        <v>2.4375760139535782E-3</v>
      </c>
      <c r="P49" s="22">
        <v>3.9643761722656872</v>
      </c>
      <c r="Q49" s="22">
        <v>3.4644214799231559E-5</v>
      </c>
      <c r="R49" s="22">
        <v>12.413947269457392</v>
      </c>
      <c r="S49" s="22">
        <v>14.235748256595434</v>
      </c>
      <c r="T49" s="22">
        <v>0.88513792263549906</v>
      </c>
      <c r="U49" s="22">
        <v>6.0316547791945299</v>
      </c>
      <c r="V49" s="22">
        <v>1.6779698907594773E-2</v>
      </c>
      <c r="W49" s="22">
        <v>1.4106685716017255E-3</v>
      </c>
      <c r="X49" s="22">
        <v>5.5410705362740858E-4</v>
      </c>
      <c r="Y49" s="22">
        <v>37.549060370864382</v>
      </c>
      <c r="Z49" s="22">
        <v>2.3408111475949327E-3</v>
      </c>
      <c r="AA49" s="22">
        <v>0</v>
      </c>
      <c r="AB49" s="22">
        <v>2.4304976130653743E-3</v>
      </c>
      <c r="AC49" s="22">
        <v>81.460251042973113</v>
      </c>
      <c r="AD49" s="22">
        <v>0.164234443960591</v>
      </c>
      <c r="AE49" s="22">
        <v>1.6784734982184704E-3</v>
      </c>
      <c r="AF49" s="22">
        <v>0</v>
      </c>
      <c r="AG49" s="22">
        <v>1.5167605743720997E-2</v>
      </c>
      <c r="AH49" s="22">
        <v>0</v>
      </c>
      <c r="AI49" s="22">
        <v>18.535156623369875</v>
      </c>
      <c r="AJ49" s="22">
        <v>7.0064062094399885E-3</v>
      </c>
      <c r="AK49" s="22">
        <v>5.031422090966041E-5</v>
      </c>
      <c r="AL49" s="22">
        <v>3.5417174211255413E-3</v>
      </c>
      <c r="AM49" s="22">
        <v>2.1604837792066033E-3</v>
      </c>
      <c r="AN49" s="22">
        <v>0.30838136488595741</v>
      </c>
      <c r="AO49" s="22">
        <v>2.6021918580145646E-3</v>
      </c>
      <c r="AP49" s="22">
        <v>7.1538980040656902E-4</v>
      </c>
      <c r="AQ49" s="22">
        <v>4.8384192875679813E-2</v>
      </c>
      <c r="AR49" s="22">
        <v>13.045329854555153</v>
      </c>
      <c r="AS49" s="22">
        <v>0.74321718831303618</v>
      </c>
      <c r="AT49" s="22">
        <v>0.54581153384393155</v>
      </c>
      <c r="AU49" s="22">
        <v>0</v>
      </c>
      <c r="AV49" s="22">
        <v>2.1467549893204905</v>
      </c>
      <c r="AW49" s="22">
        <v>4.2159162041545831E-3</v>
      </c>
      <c r="AX49" s="22">
        <v>4.5488114459007476E-3</v>
      </c>
      <c r="AY49" s="22">
        <v>16.743973285144016</v>
      </c>
      <c r="AZ49" s="22">
        <v>4.5707638855435055</v>
      </c>
      <c r="BA49" s="22">
        <v>1.1309417604542542</v>
      </c>
      <c r="BB49" s="22">
        <v>8.7238568326469161E-4</v>
      </c>
      <c r="BC49" s="22">
        <v>152.95938426328243</v>
      </c>
      <c r="BD49" s="22">
        <v>450.47880470106281</v>
      </c>
    </row>
    <row r="50" spans="1:65" x14ac:dyDescent="0.3">
      <c r="A50" s="23" t="s">
        <v>45</v>
      </c>
      <c r="B50" s="22">
        <v>1.2247939886536373E-2</v>
      </c>
      <c r="C50" s="22">
        <v>7.2053736520425408E-3</v>
      </c>
      <c r="D50" s="22">
        <v>0.27128631872575776</v>
      </c>
      <c r="E50" s="22">
        <v>0.41806740333355225</v>
      </c>
      <c r="F50" s="22">
        <v>0</v>
      </c>
      <c r="G50" s="22">
        <v>9.5004582907918871E-4</v>
      </c>
      <c r="H50" s="22">
        <v>5.1630911940447528E-6</v>
      </c>
      <c r="I50" s="22">
        <v>2.7455409537270885E-3</v>
      </c>
      <c r="J50" s="22">
        <v>50.642698631415549</v>
      </c>
      <c r="K50" s="22">
        <v>2.8798181388666175</v>
      </c>
      <c r="L50" s="22">
        <v>0</v>
      </c>
      <c r="M50" s="22">
        <v>0.81843002756390593</v>
      </c>
      <c r="N50" s="22">
        <v>0.98655435625408017</v>
      </c>
      <c r="O50" s="22">
        <v>3.162990854801067E-2</v>
      </c>
      <c r="P50" s="22">
        <v>1.1554531401764588E-6</v>
      </c>
      <c r="Q50" s="22">
        <v>0.38935899501128007</v>
      </c>
      <c r="R50" s="22">
        <v>15.630563240637889</v>
      </c>
      <c r="S50" s="22">
        <v>22.780289197521689</v>
      </c>
      <c r="T50" s="22">
        <v>0.45020613728678155</v>
      </c>
      <c r="U50" s="22">
        <v>6.2744611192762912E-5</v>
      </c>
      <c r="V50" s="22">
        <v>431.11220660210239</v>
      </c>
      <c r="W50" s="22">
        <v>7.2589429727374269E-2</v>
      </c>
      <c r="X50" s="22">
        <v>1.8727837703673409</v>
      </c>
      <c r="Y50" s="22">
        <v>5.7646607071449374</v>
      </c>
      <c r="Z50" s="22">
        <v>7.4033110846797392</v>
      </c>
      <c r="AA50" s="22">
        <v>0</v>
      </c>
      <c r="AB50" s="22">
        <v>2.6944609749270374E-5</v>
      </c>
      <c r="AC50" s="22">
        <v>1.5657332649848143E-4</v>
      </c>
      <c r="AD50" s="22">
        <v>1.0972895043647386E-7</v>
      </c>
      <c r="AE50" s="22">
        <v>0.62723923964280537</v>
      </c>
      <c r="AF50" s="22">
        <v>17.602791251263088</v>
      </c>
      <c r="AG50" s="22">
        <v>94.874513163329453</v>
      </c>
      <c r="AH50" s="22">
        <v>0</v>
      </c>
      <c r="AI50" s="22">
        <v>2.2043211158087543</v>
      </c>
      <c r="AJ50" s="22">
        <v>3.0012325645188315E-5</v>
      </c>
      <c r="AK50" s="22">
        <v>1.3011877217134106E-2</v>
      </c>
      <c r="AL50" s="22">
        <v>6.0060233636050391E-2</v>
      </c>
      <c r="AM50" s="22">
        <v>2.219207420370875E-2</v>
      </c>
      <c r="AN50" s="22">
        <v>0.11553181772136764</v>
      </c>
      <c r="AO50" s="22">
        <v>180.58658036350704</v>
      </c>
      <c r="AP50" s="22">
        <v>3.3657097452075242E-2</v>
      </c>
      <c r="AQ50" s="22">
        <v>492.46274780853304</v>
      </c>
      <c r="AR50" s="22">
        <v>8.6892817017117266E-4</v>
      </c>
      <c r="AS50" s="22">
        <v>9.3355432671239691E-2</v>
      </c>
      <c r="AT50" s="22">
        <v>1.0447286524137919E-5</v>
      </c>
      <c r="AU50" s="22">
        <v>2.4402911048347934E-3</v>
      </c>
      <c r="AV50" s="22">
        <v>0</v>
      </c>
      <c r="AW50" s="22">
        <v>6.6574991409478279E-3</v>
      </c>
      <c r="AX50" s="22">
        <v>1.2831023422140846</v>
      </c>
      <c r="AY50" s="22">
        <v>0.7743228276760189</v>
      </c>
      <c r="AZ50" s="22">
        <v>7.8847907777187904</v>
      </c>
      <c r="BA50" s="22">
        <v>5.3460755973538276</v>
      </c>
      <c r="BB50" s="22">
        <v>3.1054515273805244E-2</v>
      </c>
      <c r="BC50" s="22">
        <v>932.88841285333501</v>
      </c>
      <c r="BD50" s="22">
        <v>2278.4616231069144</v>
      </c>
    </row>
    <row r="51" spans="1:65" x14ac:dyDescent="0.3">
      <c r="A51" s="23" t="s">
        <v>46</v>
      </c>
      <c r="B51" s="22">
        <v>3.7167143038505626</v>
      </c>
      <c r="C51" s="22">
        <v>0.31875816316750677</v>
      </c>
      <c r="D51" s="22">
        <v>1.2789506598558646E-2</v>
      </c>
      <c r="E51" s="22">
        <v>0.10000075829905769</v>
      </c>
      <c r="F51" s="22">
        <v>0</v>
      </c>
      <c r="G51" s="22">
        <v>9.7469909326948462E-2</v>
      </c>
      <c r="H51" s="22">
        <v>1.9973711036755604E-5</v>
      </c>
      <c r="I51" s="22">
        <v>1.0868865040158762E-2</v>
      </c>
      <c r="J51" s="22">
        <v>320.9601754535783</v>
      </c>
      <c r="K51" s="22">
        <v>14.914294009941132</v>
      </c>
      <c r="L51" s="22">
        <v>9.6512304193955178E-2</v>
      </c>
      <c r="M51" s="22">
        <v>0.61557730203563066</v>
      </c>
      <c r="N51" s="22">
        <v>0.57393865052751369</v>
      </c>
      <c r="O51" s="22">
        <v>0.70295250075101068</v>
      </c>
      <c r="P51" s="22">
        <v>34.3019250661239</v>
      </c>
      <c r="Q51" s="22">
        <v>25.07181993705013</v>
      </c>
      <c r="R51" s="22">
        <v>4.6452917035609955</v>
      </c>
      <c r="S51" s="22">
        <v>114.22809722403761</v>
      </c>
      <c r="T51" s="22">
        <v>0.45726635590801662</v>
      </c>
      <c r="U51" s="22">
        <v>0.1743810653976017</v>
      </c>
      <c r="V51" s="22">
        <v>9.0841342516060681</v>
      </c>
      <c r="W51" s="22">
        <v>7.4823526254949285E-2</v>
      </c>
      <c r="X51" s="22">
        <v>5.0613839635155318E-2</v>
      </c>
      <c r="Y51" s="22">
        <v>19.315030361507993</v>
      </c>
      <c r="Z51" s="22">
        <v>5.5277078848315204</v>
      </c>
      <c r="AA51" s="22">
        <v>0</v>
      </c>
      <c r="AB51" s="22">
        <v>6.6967127728581349E-2</v>
      </c>
      <c r="AC51" s="22">
        <v>16.926371748174031</v>
      </c>
      <c r="AD51" s="22">
        <v>6.6707097209309839E-5</v>
      </c>
      <c r="AE51" s="22">
        <v>2.0111506591681976</v>
      </c>
      <c r="AF51" s="22">
        <v>1.6301899658513697E-2</v>
      </c>
      <c r="AG51" s="22">
        <v>240.21177056776463</v>
      </c>
      <c r="AH51" s="22">
        <v>0.21251144858549004</v>
      </c>
      <c r="AI51" s="22">
        <v>2.3524555718774289</v>
      </c>
      <c r="AJ51" s="22">
        <v>1.648772180772042E-3</v>
      </c>
      <c r="AK51" s="22">
        <v>1.8233406650478183</v>
      </c>
      <c r="AL51" s="22">
        <v>1.5303436830442185</v>
      </c>
      <c r="AM51" s="22">
        <v>0.15672237744198469</v>
      </c>
      <c r="AN51" s="22">
        <v>70.718274261826295</v>
      </c>
      <c r="AO51" s="22">
        <v>0.18864702597710847</v>
      </c>
      <c r="AP51" s="22">
        <v>2.5168628437158107</v>
      </c>
      <c r="AQ51" s="22">
        <v>0.31186616061559236</v>
      </c>
      <c r="AR51" s="22">
        <v>70.733202415379935</v>
      </c>
      <c r="AS51" s="22">
        <v>0.71497174444706968</v>
      </c>
      <c r="AT51" s="22">
        <v>49.824406424987323</v>
      </c>
      <c r="AU51" s="22">
        <v>5.9287698828951754E-2</v>
      </c>
      <c r="AV51" s="22">
        <v>0.88665476172013935</v>
      </c>
      <c r="AW51" s="22">
        <v>0</v>
      </c>
      <c r="AX51" s="22">
        <v>256.44822841164762</v>
      </c>
      <c r="AY51" s="22">
        <v>6.476893197683693</v>
      </c>
      <c r="AZ51" s="22">
        <v>11.765783219296614</v>
      </c>
      <c r="BA51" s="22">
        <v>24.088109569891632</v>
      </c>
      <c r="BB51" s="22">
        <v>7.7271493037921496E-2</v>
      </c>
      <c r="BC51" s="22">
        <v>48.261240527666047</v>
      </c>
      <c r="BD51" s="22">
        <v>1363.4325139014256</v>
      </c>
    </row>
    <row r="52" spans="1:65" x14ac:dyDescent="0.3">
      <c r="A52" s="23" t="s">
        <v>47</v>
      </c>
      <c r="B52" s="22">
        <v>0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3.120910820075228</v>
      </c>
      <c r="I52" s="22">
        <v>0</v>
      </c>
      <c r="J52" s="22">
        <v>1.0198924884306662E-2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1.8626425287756494</v>
      </c>
      <c r="U52" s="22">
        <v>0</v>
      </c>
      <c r="V52" s="22">
        <v>0</v>
      </c>
      <c r="W52" s="22">
        <v>14.966602512885071</v>
      </c>
      <c r="X52" s="22">
        <v>0</v>
      </c>
      <c r="Y52" s="22">
        <v>0</v>
      </c>
      <c r="Z52" s="22">
        <v>8.6998248889490065E-2</v>
      </c>
      <c r="AA52" s="22">
        <v>0</v>
      </c>
      <c r="AB52" s="22">
        <v>0</v>
      </c>
      <c r="AC52" s="22">
        <v>0</v>
      </c>
      <c r="AD52" s="22">
        <v>0</v>
      </c>
      <c r="AE52" s="22">
        <v>2.8352406959183205</v>
      </c>
      <c r="AF52" s="22">
        <v>0</v>
      </c>
      <c r="AG52" s="22">
        <v>0</v>
      </c>
      <c r="AH52" s="22">
        <v>0</v>
      </c>
      <c r="AI52" s="22">
        <v>5.633613752044795E-2</v>
      </c>
      <c r="AJ52" s="22">
        <v>0</v>
      </c>
      <c r="AK52" s="22">
        <v>0</v>
      </c>
      <c r="AL52" s="22">
        <v>0</v>
      </c>
      <c r="AM52" s="22">
        <v>2.3657420295069396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25.304671898455453</v>
      </c>
    </row>
    <row r="53" spans="1:65" x14ac:dyDescent="0.3">
      <c r="A53" s="23" t="s">
        <v>48</v>
      </c>
      <c r="B53" s="22">
        <v>7.5436672130452102E-6</v>
      </c>
      <c r="C53" s="22">
        <v>8.8013407545101055E-9</v>
      </c>
      <c r="D53" s="22">
        <v>3.1028361043322715E-8</v>
      </c>
      <c r="E53" s="22">
        <v>8.1335993013988636E-7</v>
      </c>
      <c r="F53" s="22">
        <v>0</v>
      </c>
      <c r="G53" s="22">
        <v>0</v>
      </c>
      <c r="H53" s="22">
        <v>0</v>
      </c>
      <c r="I53" s="22">
        <v>9.6590559374746638E-6</v>
      </c>
      <c r="J53" s="22">
        <v>9.7618041258364964E-3</v>
      </c>
      <c r="K53" s="22">
        <v>9.6916495497312704E-6</v>
      </c>
      <c r="L53" s="22">
        <v>0</v>
      </c>
      <c r="M53" s="22">
        <v>0</v>
      </c>
      <c r="N53" s="22">
        <v>1.6513885295772443E-5</v>
      </c>
      <c r="O53" s="22">
        <v>0</v>
      </c>
      <c r="P53" s="22">
        <v>0</v>
      </c>
      <c r="Q53" s="22">
        <v>0</v>
      </c>
      <c r="R53" s="22">
        <v>4.0190251581957996E-4</v>
      </c>
      <c r="S53" s="22">
        <v>35.832408381640718</v>
      </c>
      <c r="T53" s="22">
        <v>2.2351309245011587E-2</v>
      </c>
      <c r="U53" s="22">
        <v>3.5066715292587586E-6</v>
      </c>
      <c r="V53" s="22">
        <v>2.1614607270469371E-5</v>
      </c>
      <c r="W53" s="22">
        <v>0</v>
      </c>
      <c r="X53" s="22">
        <v>0</v>
      </c>
      <c r="Y53" s="22">
        <v>1.1491522849419873</v>
      </c>
      <c r="Z53" s="22">
        <v>2.2295596443903079E-5</v>
      </c>
      <c r="AA53" s="22">
        <v>0</v>
      </c>
      <c r="AB53" s="22">
        <v>0</v>
      </c>
      <c r="AC53" s="22">
        <v>0</v>
      </c>
      <c r="AD53" s="22">
        <v>0</v>
      </c>
      <c r="AE53" s="22">
        <v>5.6219791325467638E-6</v>
      </c>
      <c r="AF53" s="22">
        <v>0</v>
      </c>
      <c r="AG53" s="22">
        <v>2.0495530110678441E-3</v>
      </c>
      <c r="AH53" s="22">
        <v>0</v>
      </c>
      <c r="AI53" s="22">
        <v>4.7883925580446362E-6</v>
      </c>
      <c r="AJ53" s="22">
        <v>1.5452345510579142E-7</v>
      </c>
      <c r="AK53" s="22">
        <v>0</v>
      </c>
      <c r="AL53" s="22">
        <v>1.2901744639553381E-6</v>
      </c>
      <c r="AM53" s="22">
        <v>6.361025274189708</v>
      </c>
      <c r="AN53" s="22">
        <v>1.9758389955548331E-4</v>
      </c>
      <c r="AO53" s="22">
        <v>1.7543233934685808E-3</v>
      </c>
      <c r="AP53" s="22">
        <v>4.9163728657933126E-6</v>
      </c>
      <c r="AQ53" s="22">
        <v>0.45789465782255051</v>
      </c>
      <c r="AR53" s="22">
        <v>0</v>
      </c>
      <c r="AS53" s="22">
        <v>0.21145606087326968</v>
      </c>
      <c r="AT53" s="22">
        <v>3.9104797276421907E-7</v>
      </c>
      <c r="AU53" s="22">
        <v>9.9784581312938333E-6</v>
      </c>
      <c r="AV53" s="22">
        <v>8.516415971321474E-5</v>
      </c>
      <c r="AW53" s="22">
        <v>4.2416808525868845E-8</v>
      </c>
      <c r="AX53" s="22">
        <v>0</v>
      </c>
      <c r="AY53" s="22">
        <v>0</v>
      </c>
      <c r="AZ53" s="22">
        <v>5.8831419239331611E-5</v>
      </c>
      <c r="BA53" s="22">
        <v>0.19306516699707474</v>
      </c>
      <c r="BB53" s="22">
        <v>0.31029951472164885</v>
      </c>
      <c r="BC53" s="22">
        <v>219.04171652715158</v>
      </c>
      <c r="BD53" s="22">
        <v>263.59379720179652</v>
      </c>
    </row>
    <row r="54" spans="1:65" x14ac:dyDescent="0.3">
      <c r="A54" s="23" t="s">
        <v>49</v>
      </c>
      <c r="B54" s="22">
        <v>27.288112952186594</v>
      </c>
      <c r="C54" s="22">
        <v>0.35962082157538844</v>
      </c>
      <c r="D54" s="22">
        <v>0.70483269671426185</v>
      </c>
      <c r="E54" s="22">
        <v>0.2208817517161778</v>
      </c>
      <c r="F54" s="22">
        <v>0</v>
      </c>
      <c r="G54" s="22">
        <v>4.263955766856304</v>
      </c>
      <c r="H54" s="22">
        <v>21.984215154933484</v>
      </c>
      <c r="I54" s="22">
        <v>0.76536255777876949</v>
      </c>
      <c r="J54" s="22">
        <v>2129.1934863605425</v>
      </c>
      <c r="K54" s="22">
        <v>153.61305068167519</v>
      </c>
      <c r="L54" s="22">
        <v>0.10665141665868318</v>
      </c>
      <c r="M54" s="22">
        <v>83.799934932075132</v>
      </c>
      <c r="N54" s="22">
        <v>8.6643737686253246</v>
      </c>
      <c r="O54" s="22">
        <v>0.30447277717192173</v>
      </c>
      <c r="P54" s="22">
        <v>8.5725041467307346</v>
      </c>
      <c r="Q54" s="22">
        <v>7.6729317834238593</v>
      </c>
      <c r="R54" s="22">
        <v>20.115910923575338</v>
      </c>
      <c r="S54" s="22">
        <v>160.87572175576796</v>
      </c>
      <c r="T54" s="22">
        <v>1.2842719567039274</v>
      </c>
      <c r="U54" s="22">
        <v>5.3401168594656836</v>
      </c>
      <c r="V54" s="22">
        <v>511.06012427659681</v>
      </c>
      <c r="W54" s="22">
        <v>0.78470045094510332</v>
      </c>
      <c r="X54" s="22">
        <v>17.984870376023537</v>
      </c>
      <c r="Y54" s="22">
        <v>27.341786427095755</v>
      </c>
      <c r="Z54" s="22">
        <v>374.39667834808517</v>
      </c>
      <c r="AA54" s="22">
        <v>0</v>
      </c>
      <c r="AB54" s="22">
        <v>0.12113731972567274</v>
      </c>
      <c r="AC54" s="22">
        <v>0.65578939801632818</v>
      </c>
      <c r="AD54" s="22">
        <v>1.8436557849231826E-4</v>
      </c>
      <c r="AE54" s="22">
        <v>16.542602107062187</v>
      </c>
      <c r="AF54" s="22">
        <v>124.47094929145108</v>
      </c>
      <c r="AG54" s="22">
        <v>20.709987481732149</v>
      </c>
      <c r="AH54" s="22">
        <v>0</v>
      </c>
      <c r="AI54" s="22">
        <v>13.130207470742526</v>
      </c>
      <c r="AJ54" s="22">
        <v>6.7835459126906292E-2</v>
      </c>
      <c r="AK54" s="22">
        <v>3.2030717283550787E-2</v>
      </c>
      <c r="AL54" s="22">
        <v>27.798072416022805</v>
      </c>
      <c r="AM54" s="22">
        <v>3.7212841808702808</v>
      </c>
      <c r="AN54" s="22">
        <v>352.038318717653</v>
      </c>
      <c r="AO54" s="22">
        <v>1.0300995666175179</v>
      </c>
      <c r="AP54" s="22">
        <v>0.65729295665487542</v>
      </c>
      <c r="AQ54" s="22">
        <v>17.778413523319617</v>
      </c>
      <c r="AR54" s="22">
        <v>42.944231663043496</v>
      </c>
      <c r="AS54" s="22">
        <v>158.6545957106064</v>
      </c>
      <c r="AT54" s="22">
        <v>12.572425266763419</v>
      </c>
      <c r="AU54" s="22">
        <v>1.268290904592428</v>
      </c>
      <c r="AV54" s="22">
        <v>33.364226474138327</v>
      </c>
      <c r="AW54" s="22">
        <v>4.5384727408085768</v>
      </c>
      <c r="AX54" s="22">
        <v>36.280248287175375</v>
      </c>
      <c r="AY54" s="22">
        <v>181.64294934582642</v>
      </c>
      <c r="AZ54" s="22">
        <v>0</v>
      </c>
      <c r="BA54" s="22">
        <v>691.42495605468275</v>
      </c>
      <c r="BB54" s="22">
        <v>2.1785207610578481</v>
      </c>
      <c r="BC54" s="22">
        <v>252.18919526816936</v>
      </c>
      <c r="BD54" s="22">
        <v>5562.5108863916457</v>
      </c>
    </row>
    <row r="55" spans="1:65" x14ac:dyDescent="0.3">
      <c r="A55" s="23" t="s">
        <v>50</v>
      </c>
      <c r="B55" s="22">
        <v>86.787620409682503</v>
      </c>
      <c r="C55" s="22">
        <v>4.5463168104467225E-2</v>
      </c>
      <c r="D55" s="22">
        <v>0.1253101719682371</v>
      </c>
      <c r="E55" s="22">
        <v>0.17957511651223707</v>
      </c>
      <c r="F55" s="22">
        <v>0</v>
      </c>
      <c r="G55" s="22">
        <v>0.55608149128987383</v>
      </c>
      <c r="H55" s="22">
        <v>0</v>
      </c>
      <c r="I55" s="22">
        <v>8.4322536033721267</v>
      </c>
      <c r="J55" s="22">
        <v>1666.8680398606882</v>
      </c>
      <c r="K55" s="22">
        <v>296.98124716944795</v>
      </c>
      <c r="L55" s="22">
        <v>5.9882551895578606</v>
      </c>
      <c r="M55" s="22">
        <v>0</v>
      </c>
      <c r="N55" s="22">
        <v>0</v>
      </c>
      <c r="O55" s="22">
        <v>0.15973535011817711</v>
      </c>
      <c r="P55" s="22">
        <v>1.0811498187060478</v>
      </c>
      <c r="Q55" s="22">
        <v>0.13282267539350662</v>
      </c>
      <c r="R55" s="22">
        <v>3.1686641502870403</v>
      </c>
      <c r="S55" s="22">
        <v>289.31308534179828</v>
      </c>
      <c r="T55" s="22">
        <v>0</v>
      </c>
      <c r="U55" s="22">
        <v>6.2867754324174463E-2</v>
      </c>
      <c r="V55" s="22">
        <v>3581.9945143319801</v>
      </c>
      <c r="W55" s="22">
        <v>3.5911112394388187</v>
      </c>
      <c r="X55" s="22">
        <v>0.56929494413065995</v>
      </c>
      <c r="Y55" s="22">
        <v>0.9162817865440066</v>
      </c>
      <c r="Z55" s="22">
        <v>376.57400948290206</v>
      </c>
      <c r="AA55" s="22">
        <v>0</v>
      </c>
      <c r="AB55" s="22">
        <v>0</v>
      </c>
      <c r="AC55" s="22">
        <v>0.21068900669291279</v>
      </c>
      <c r="AD55" s="22">
        <v>4.1666531295991814E-2</v>
      </c>
      <c r="AE55" s="22">
        <v>11.096670280020366</v>
      </c>
      <c r="AF55" s="22">
        <v>0</v>
      </c>
      <c r="AG55" s="22">
        <v>1315.7241026692332</v>
      </c>
      <c r="AH55" s="22">
        <v>0</v>
      </c>
      <c r="AI55" s="22">
        <v>2.0601843246971949</v>
      </c>
      <c r="AJ55" s="22">
        <v>4.8984614839722482</v>
      </c>
      <c r="AK55" s="22">
        <v>3.5990647972301643E-2</v>
      </c>
      <c r="AL55" s="22">
        <v>21.690922056562847</v>
      </c>
      <c r="AM55" s="22">
        <v>18.661845851010483</v>
      </c>
      <c r="AN55" s="22">
        <v>6.4269454088009947</v>
      </c>
      <c r="AO55" s="22">
        <v>0.16705642297715198</v>
      </c>
      <c r="AP55" s="22">
        <v>4.125080575814204</v>
      </c>
      <c r="AQ55" s="22">
        <v>5.2579724399324883</v>
      </c>
      <c r="AR55" s="22">
        <v>0</v>
      </c>
      <c r="AS55" s="22">
        <v>75.721369352466169</v>
      </c>
      <c r="AT55" s="22">
        <v>0</v>
      </c>
      <c r="AU55" s="22">
        <v>7.0309152491837251E-2</v>
      </c>
      <c r="AV55" s="22">
        <v>6.0961239769138569</v>
      </c>
      <c r="AW55" s="22">
        <v>4.3728667814194745E-2</v>
      </c>
      <c r="AX55" s="22">
        <v>18.367848090538175</v>
      </c>
      <c r="AY55" s="22">
        <v>179.92923700512796</v>
      </c>
      <c r="AZ55" s="22">
        <v>13.188934076488174</v>
      </c>
      <c r="BA55" s="22">
        <v>0</v>
      </c>
      <c r="BB55" s="22">
        <v>11.2589358012071</v>
      </c>
      <c r="BC55" s="22">
        <v>1631.3392579342392</v>
      </c>
      <c r="BD55" s="22">
        <v>9649.9407148125174</v>
      </c>
    </row>
    <row r="56" spans="1:65" x14ac:dyDescent="0.3">
      <c r="A56" s="23" t="s">
        <v>229</v>
      </c>
      <c r="B56" s="22">
        <v>1.6196390902041634E-2</v>
      </c>
      <c r="C56" s="22">
        <v>1.8896638902045557E-5</v>
      </c>
      <c r="D56" s="22">
        <v>0.15297427996511631</v>
      </c>
      <c r="E56" s="22">
        <v>1.7462985840390787E-3</v>
      </c>
      <c r="F56" s="22">
        <v>0</v>
      </c>
      <c r="G56" s="22">
        <v>0</v>
      </c>
      <c r="H56" s="22">
        <v>2.2502725204696037</v>
      </c>
      <c r="I56" s="22">
        <v>2.0738169021758027E-2</v>
      </c>
      <c r="J56" s="22">
        <v>2.1353885892612587</v>
      </c>
      <c r="K56" s="22">
        <v>2.080814810091261E-2</v>
      </c>
      <c r="L56" s="22">
        <v>0</v>
      </c>
      <c r="M56" s="22">
        <v>0</v>
      </c>
      <c r="N56" s="22">
        <v>2.6998975719043762E-6</v>
      </c>
      <c r="O56" s="22">
        <v>0</v>
      </c>
      <c r="P56" s="22">
        <v>0</v>
      </c>
      <c r="Q56" s="22">
        <v>0</v>
      </c>
      <c r="R56" s="22">
        <v>0.80350456500169565</v>
      </c>
      <c r="S56" s="22">
        <v>2.1561847370888673E-2</v>
      </c>
      <c r="T56" s="22">
        <v>0</v>
      </c>
      <c r="U56" s="22">
        <v>5.7331474560596906E-7</v>
      </c>
      <c r="V56" s="22">
        <v>4.6406955484627505E-2</v>
      </c>
      <c r="W56" s="22">
        <v>0</v>
      </c>
      <c r="X56" s="22">
        <v>0</v>
      </c>
      <c r="Y56" s="22">
        <v>0.18815297354627511</v>
      </c>
      <c r="Z56" s="22">
        <v>8.8563090925500437E-2</v>
      </c>
      <c r="AA56" s="22">
        <v>0</v>
      </c>
      <c r="AB56" s="22">
        <v>0</v>
      </c>
      <c r="AC56" s="22">
        <v>0</v>
      </c>
      <c r="AD56" s="22">
        <v>0</v>
      </c>
      <c r="AE56" s="22">
        <v>1.2070491592787419E-2</v>
      </c>
      <c r="AF56" s="22">
        <v>0</v>
      </c>
      <c r="AG56" s="22">
        <v>4.4004276440385341</v>
      </c>
      <c r="AH56" s="22">
        <v>0</v>
      </c>
      <c r="AI56" s="22">
        <v>51.0952321161936</v>
      </c>
      <c r="AJ56" s="22">
        <v>3.3176467250564006E-4</v>
      </c>
      <c r="AK56" s="22">
        <v>0</v>
      </c>
      <c r="AL56" s="22">
        <v>2.7700280725423678E-3</v>
      </c>
      <c r="AM56" s="22">
        <v>0</v>
      </c>
      <c r="AN56" s="22">
        <v>3.2303499818653363E-5</v>
      </c>
      <c r="AO56" s="22">
        <v>8.6853766755737211E-7</v>
      </c>
      <c r="AP56" s="22">
        <v>1.0555542086596809E-2</v>
      </c>
      <c r="AQ56" s="22">
        <v>0</v>
      </c>
      <c r="AR56" s="22">
        <v>0</v>
      </c>
      <c r="AS56" s="22">
        <v>8.0589858977774431E-2</v>
      </c>
      <c r="AT56" s="22">
        <v>8.3958711982782478E-4</v>
      </c>
      <c r="AU56" s="22">
        <v>1.631403779153447E-6</v>
      </c>
      <c r="AV56" s="22">
        <v>7.334049637163724E-2</v>
      </c>
      <c r="AW56" s="22">
        <v>1.5873616069617708E-2</v>
      </c>
      <c r="AX56" s="22">
        <v>0</v>
      </c>
      <c r="AY56" s="22">
        <v>0</v>
      </c>
      <c r="AZ56" s="22">
        <v>0.36502717774230009</v>
      </c>
      <c r="BA56" s="22">
        <v>414.51442991084514</v>
      </c>
      <c r="BB56" s="22">
        <v>0</v>
      </c>
      <c r="BC56" s="22">
        <v>7.7858331308170499</v>
      </c>
      <c r="BD56" s="22">
        <v>484.10369216652606</v>
      </c>
    </row>
    <row r="57" spans="1:65" x14ac:dyDescent="0.3">
      <c r="A57" s="23" t="s">
        <v>51</v>
      </c>
      <c r="B57" s="22">
        <v>102.56643025292388</v>
      </c>
      <c r="C57" s="22">
        <v>0.57438860171341932</v>
      </c>
      <c r="D57" s="22">
        <v>0.13450860016788499</v>
      </c>
      <c r="E57" s="22">
        <v>5.2502714685314041E-2</v>
      </c>
      <c r="F57" s="22">
        <v>0</v>
      </c>
      <c r="G57" s="22">
        <v>37.538166892299387</v>
      </c>
      <c r="H57" s="22">
        <v>1.9428978658869748E-3</v>
      </c>
      <c r="I57" s="22">
        <v>0.91270486558271757</v>
      </c>
      <c r="J57" s="22">
        <v>560.86432111312195</v>
      </c>
      <c r="K57" s="22">
        <v>31.979825422327085</v>
      </c>
      <c r="L57" s="22">
        <v>1.5042374263330611</v>
      </c>
      <c r="M57" s="22">
        <v>33.989208560328933</v>
      </c>
      <c r="N57" s="22">
        <v>17.844233942115949</v>
      </c>
      <c r="O57" s="22">
        <v>7.5147720202054194E-2</v>
      </c>
      <c r="P57" s="22">
        <v>4.3480298058082029E-4</v>
      </c>
      <c r="Q57" s="22">
        <v>0.31742594986692207</v>
      </c>
      <c r="R57" s="22">
        <v>20.29113811516369</v>
      </c>
      <c r="S57" s="22">
        <v>37.464170507256881</v>
      </c>
      <c r="T57" s="22">
        <v>0.34927626262290645</v>
      </c>
      <c r="U57" s="22">
        <v>0.58797575403044855</v>
      </c>
      <c r="V57" s="22">
        <v>2839.0187308000836</v>
      </c>
      <c r="W57" s="22">
        <v>0.20534083790781341</v>
      </c>
      <c r="X57" s="22">
        <v>0.47790406501559646</v>
      </c>
      <c r="Y57" s="22">
        <v>71.495423292005611</v>
      </c>
      <c r="Z57" s="22">
        <v>20.323429181835394</v>
      </c>
      <c r="AA57" s="22">
        <v>0</v>
      </c>
      <c r="AB57" s="22">
        <v>6.5888741496859518E-3</v>
      </c>
      <c r="AC57" s="22">
        <v>7.7860556539884342</v>
      </c>
      <c r="AD57" s="22">
        <v>5.0520549507354639E-4</v>
      </c>
      <c r="AE57" s="22">
        <v>1.9575162336024834</v>
      </c>
      <c r="AF57" s="22">
        <v>9.6811444904521835</v>
      </c>
      <c r="AG57" s="22">
        <v>6.9192463772280028</v>
      </c>
      <c r="AH57" s="22">
        <v>0</v>
      </c>
      <c r="AI57" s="22">
        <v>22.584965152450163</v>
      </c>
      <c r="AJ57" s="22">
        <v>0.48765723168987429</v>
      </c>
      <c r="AK57" s="22">
        <v>0.24199442207513513</v>
      </c>
      <c r="AL57" s="22">
        <v>500.68308230051025</v>
      </c>
      <c r="AM57" s="22">
        <v>0.45618606414439566</v>
      </c>
      <c r="AN57" s="22">
        <v>8.4430458942422764</v>
      </c>
      <c r="AO57" s="22">
        <v>3.7508671066285595E-2</v>
      </c>
      <c r="AP57" s="22">
        <v>3.3910907285262168</v>
      </c>
      <c r="AQ57" s="22">
        <v>1.8767542928339565</v>
      </c>
      <c r="AR57" s="22">
        <v>15.401223587198754</v>
      </c>
      <c r="AS57" s="22">
        <v>47.160365865548435</v>
      </c>
      <c r="AT57" s="22">
        <v>1.1211864357198027</v>
      </c>
      <c r="AU57" s="22">
        <v>0.16014019409260588</v>
      </c>
      <c r="AV57" s="22">
        <v>16.827451293831039</v>
      </c>
      <c r="AW57" s="22">
        <v>0.12777201693880741</v>
      </c>
      <c r="AX57" s="22">
        <v>0.50939713435868006</v>
      </c>
      <c r="AY57" s="22">
        <v>594.53911377599945</v>
      </c>
      <c r="AZ57" s="22">
        <v>305.68818429250234</v>
      </c>
      <c r="BA57" s="22">
        <v>34.243267735007642</v>
      </c>
      <c r="BB57" s="22">
        <v>1.1234966598602796</v>
      </c>
      <c r="BC57" s="22">
        <v>0</v>
      </c>
      <c r="BD57" s="22">
        <v>5360.0238091619494</v>
      </c>
    </row>
    <row r="58" spans="1:65" x14ac:dyDescent="0.3">
      <c r="A58" s="23" t="s">
        <v>52</v>
      </c>
      <c r="B58" s="22">
        <v>47778.126125573755</v>
      </c>
      <c r="C58" s="22">
        <v>99.033751207325608</v>
      </c>
      <c r="D58" s="22">
        <v>201.71715065104618</v>
      </c>
      <c r="E58" s="22">
        <v>29.100337509718873</v>
      </c>
      <c r="F58" s="22">
        <v>0.58579366341606076</v>
      </c>
      <c r="G58" s="22">
        <v>2175.6891204570893</v>
      </c>
      <c r="H58" s="22">
        <v>262.98770816926378</v>
      </c>
      <c r="I58" s="22">
        <v>129.20474497382818</v>
      </c>
      <c r="J58" s="22">
        <v>133567.37875312884</v>
      </c>
      <c r="K58" s="22">
        <v>26812.568597050256</v>
      </c>
      <c r="L58" s="22">
        <v>220.66592113381492</v>
      </c>
      <c r="M58" s="22">
        <v>5390.2853199939937</v>
      </c>
      <c r="N58" s="22">
        <v>6849.3124773067002</v>
      </c>
      <c r="O58" s="22">
        <v>104.35483642872379</v>
      </c>
      <c r="P58" s="22">
        <v>836.86108121594566</v>
      </c>
      <c r="Q58" s="22">
        <v>192.16335695786236</v>
      </c>
      <c r="R58" s="22">
        <v>2212.4997716253147</v>
      </c>
      <c r="S58" s="22">
        <v>18470.637281121562</v>
      </c>
      <c r="T58" s="22">
        <v>2961.29613528553</v>
      </c>
      <c r="U58" s="22">
        <v>1267.3511023123135</v>
      </c>
      <c r="V58" s="22">
        <v>246684.77284716046</v>
      </c>
      <c r="W58" s="22">
        <v>24067.183834324442</v>
      </c>
      <c r="X58" s="22">
        <v>126.23909774087124</v>
      </c>
      <c r="Y58" s="22">
        <v>1798.0672980724316</v>
      </c>
      <c r="Z58" s="22">
        <v>47216.261021507904</v>
      </c>
      <c r="AA58" s="22">
        <v>1.6749182420670643</v>
      </c>
      <c r="AB58" s="22">
        <v>11.621692395963304</v>
      </c>
      <c r="AC58" s="22">
        <v>310.89685752580766</v>
      </c>
      <c r="AD58" s="22">
        <v>6.4510982305945337</v>
      </c>
      <c r="AE58" s="22">
        <v>40354.488783679131</v>
      </c>
      <c r="AF58" s="22">
        <v>2525.7573835816556</v>
      </c>
      <c r="AG58" s="22">
        <v>19822.172262037559</v>
      </c>
      <c r="AH58" s="22">
        <v>720.02709242596654</v>
      </c>
      <c r="AI58" s="22">
        <v>4533.4852913248606</v>
      </c>
      <c r="AJ58" s="22">
        <v>98.588769575088463</v>
      </c>
      <c r="AK58" s="22">
        <v>4.0844925886785939</v>
      </c>
      <c r="AL58" s="22">
        <v>20869.011290079408</v>
      </c>
      <c r="AM58" s="22">
        <v>32276.635915984647</v>
      </c>
      <c r="AN58" s="22">
        <v>21512.873858598665</v>
      </c>
      <c r="AO58" s="22">
        <v>532.64903799440378</v>
      </c>
      <c r="AP58" s="22">
        <v>4596.9199234965463</v>
      </c>
      <c r="AQ58" s="22">
        <v>16877.21487997071</v>
      </c>
      <c r="AR58" s="22">
        <v>3266.3869974424474</v>
      </c>
      <c r="AS58" s="22">
        <v>22544.482443310153</v>
      </c>
      <c r="AT58" s="22">
        <v>4017.4552631851066</v>
      </c>
      <c r="AU58" s="22">
        <v>422.4434260920994</v>
      </c>
      <c r="AV58" s="22">
        <v>2851.8270298499929</v>
      </c>
      <c r="AW58" s="22">
        <v>39.918852077065885</v>
      </c>
      <c r="AX58" s="22">
        <v>18555.281562771936</v>
      </c>
      <c r="AY58" s="22">
        <v>57369.699326414229</v>
      </c>
      <c r="AZ58" s="22">
        <v>19812.217225505919</v>
      </c>
      <c r="BA58" s="22">
        <v>105785.49399310988</v>
      </c>
      <c r="BB58" s="22">
        <v>31185.104064763138</v>
      </c>
      <c r="BC58" s="22">
        <v>109645.50829549853</v>
      </c>
      <c r="BD58" s="22">
        <v>1110004.7154923249</v>
      </c>
    </row>
    <row r="61" spans="1:65" x14ac:dyDescent="0.3">
      <c r="A61" s="90" t="s">
        <v>381</v>
      </c>
      <c r="BF61" s="90" t="s">
        <v>381</v>
      </c>
    </row>
    <row r="62" spans="1:65" x14ac:dyDescent="0.3">
      <c r="A62" s="32" t="s">
        <v>74</v>
      </c>
      <c r="BF62" s="32" t="s">
        <v>74</v>
      </c>
    </row>
    <row r="63" spans="1:65" x14ac:dyDescent="0.3">
      <c r="A63" s="23" t="s">
        <v>101</v>
      </c>
      <c r="B63" s="23" t="s">
        <v>1</v>
      </c>
      <c r="C63" s="23" t="s">
        <v>2</v>
      </c>
      <c r="D63" s="23" t="s">
        <v>3</v>
      </c>
      <c r="E63" s="23" t="s">
        <v>4</v>
      </c>
      <c r="F63" s="23" t="s">
        <v>5</v>
      </c>
      <c r="G63" s="23" t="s">
        <v>6</v>
      </c>
      <c r="H63" s="23" t="s">
        <v>7</v>
      </c>
      <c r="I63" s="23" t="s">
        <v>8</v>
      </c>
      <c r="J63" s="23" t="s">
        <v>9</v>
      </c>
      <c r="K63" s="23" t="s">
        <v>360</v>
      </c>
      <c r="L63" s="23" t="s">
        <v>10</v>
      </c>
      <c r="M63" s="23" t="s">
        <v>11</v>
      </c>
      <c r="N63" s="23" t="s">
        <v>12</v>
      </c>
      <c r="O63" s="23" t="s">
        <v>13</v>
      </c>
      <c r="P63" s="23" t="s">
        <v>14</v>
      </c>
      <c r="Q63" s="23" t="s">
        <v>15</v>
      </c>
      <c r="R63" s="23" t="s">
        <v>16</v>
      </c>
      <c r="S63" s="23" t="s">
        <v>17</v>
      </c>
      <c r="T63" s="23" t="s">
        <v>18</v>
      </c>
      <c r="U63" s="23" t="s">
        <v>19</v>
      </c>
      <c r="V63" s="23" t="s">
        <v>20</v>
      </c>
      <c r="W63" s="23" t="s">
        <v>21</v>
      </c>
      <c r="X63" s="23" t="s">
        <v>22</v>
      </c>
      <c r="Y63" s="23" t="s">
        <v>23</v>
      </c>
      <c r="Z63" s="23" t="s">
        <v>24</v>
      </c>
      <c r="AA63" s="23" t="s">
        <v>25</v>
      </c>
      <c r="AB63" s="23" t="s">
        <v>26</v>
      </c>
      <c r="AC63" s="23" t="s">
        <v>27</v>
      </c>
      <c r="AD63" s="23" t="s">
        <v>28</v>
      </c>
      <c r="AE63" s="23" t="s">
        <v>29</v>
      </c>
      <c r="AF63" s="23" t="s">
        <v>30</v>
      </c>
      <c r="AG63" s="23" t="s">
        <v>31</v>
      </c>
      <c r="AH63" s="23" t="s">
        <v>32</v>
      </c>
      <c r="AI63" s="23" t="s">
        <v>33</v>
      </c>
      <c r="AJ63" s="24" t="s">
        <v>34</v>
      </c>
      <c r="AK63" s="23" t="s">
        <v>35</v>
      </c>
      <c r="AL63" s="23" t="s">
        <v>361</v>
      </c>
      <c r="AM63" s="23" t="s">
        <v>36</v>
      </c>
      <c r="AN63" s="23" t="s">
        <v>37</v>
      </c>
      <c r="AO63" s="23" t="s">
        <v>38</v>
      </c>
      <c r="AP63" s="23" t="s">
        <v>197</v>
      </c>
      <c r="AQ63" s="23" t="s">
        <v>40</v>
      </c>
      <c r="AR63" s="23" t="s">
        <v>41</v>
      </c>
      <c r="AS63" s="23" t="s">
        <v>42</v>
      </c>
      <c r="AT63" s="23" t="s">
        <v>43</v>
      </c>
      <c r="AU63" s="23" t="s">
        <v>44</v>
      </c>
      <c r="AV63" s="23" t="s">
        <v>45</v>
      </c>
      <c r="AW63" s="23" t="s">
        <v>46</v>
      </c>
      <c r="AX63" s="23" t="s">
        <v>47</v>
      </c>
      <c r="AY63" s="23" t="s">
        <v>48</v>
      </c>
      <c r="AZ63" s="23" t="s">
        <v>49</v>
      </c>
      <c r="BA63" s="23" t="s">
        <v>50</v>
      </c>
      <c r="BB63" s="23" t="s">
        <v>229</v>
      </c>
      <c r="BC63" s="24" t="s">
        <v>51</v>
      </c>
      <c r="BD63" s="23" t="s">
        <v>52</v>
      </c>
      <c r="BF63" s="1" t="s">
        <v>84</v>
      </c>
      <c r="BG63" s="95" t="s">
        <v>56</v>
      </c>
      <c r="BH63" s="95" t="s">
        <v>57</v>
      </c>
      <c r="BI63" s="95" t="s">
        <v>65</v>
      </c>
      <c r="BJ63" s="95" t="s">
        <v>58</v>
      </c>
      <c r="BK63" s="95" t="s">
        <v>59</v>
      </c>
      <c r="BL63" s="95" t="s">
        <v>60</v>
      </c>
      <c r="BM63" s="95" t="s">
        <v>61</v>
      </c>
    </row>
    <row r="64" spans="1:65" x14ac:dyDescent="0.3">
      <c r="A64" s="23" t="s">
        <v>1</v>
      </c>
      <c r="B64" s="22">
        <v>0</v>
      </c>
      <c r="C64" s="22">
        <v>3.0094255990411739E-3</v>
      </c>
      <c r="D64" s="22">
        <v>2.4433976462211501E-2</v>
      </c>
      <c r="E64" s="22">
        <v>5.6900866008966437E-3</v>
      </c>
      <c r="F64" s="22">
        <v>0</v>
      </c>
      <c r="G64" s="22">
        <v>3.4656561351791404E-2</v>
      </c>
      <c r="H64" s="22">
        <v>26.589011400332705</v>
      </c>
      <c r="I64" s="22">
        <v>0.20563955469789083</v>
      </c>
      <c r="J64" s="22">
        <v>71.632101667595109</v>
      </c>
      <c r="K64" s="22">
        <v>8.551125421893234</v>
      </c>
      <c r="L64" s="22">
        <v>0</v>
      </c>
      <c r="M64" s="22">
        <v>0</v>
      </c>
      <c r="N64" s="22">
        <v>0.13095252780765895</v>
      </c>
      <c r="O64" s="22">
        <v>1.2078203050174707E-2</v>
      </c>
      <c r="P64" s="22">
        <v>1.4576631769559183E-3</v>
      </c>
      <c r="Q64" s="22">
        <v>9.4558847485538442E-4</v>
      </c>
      <c r="R64" s="22">
        <v>0.15377413754266717</v>
      </c>
      <c r="S64" s="22">
        <v>3.2359186636574875</v>
      </c>
      <c r="T64" s="22">
        <v>1.7431208195712498E-3</v>
      </c>
      <c r="U64" s="22">
        <v>1.6867528165890482E-2</v>
      </c>
      <c r="V64" s="22">
        <v>87.87992072222751</v>
      </c>
      <c r="W64" s="22">
        <v>27.172099246986004</v>
      </c>
      <c r="X64" s="22">
        <v>1.0664580484412138</v>
      </c>
      <c r="Y64" s="22">
        <v>0.54283949594836145</v>
      </c>
      <c r="Z64" s="22">
        <v>2.639243329851523</v>
      </c>
      <c r="AA64" s="22">
        <v>0.744489674818272</v>
      </c>
      <c r="AB64" s="22">
        <v>1.3135140982199151E-4</v>
      </c>
      <c r="AC64" s="22">
        <v>1.7718442089769058E-2</v>
      </c>
      <c r="AD64" s="22">
        <v>0</v>
      </c>
      <c r="AE64" s="22">
        <v>22.627326004782553</v>
      </c>
      <c r="AF64" s="22">
        <v>0</v>
      </c>
      <c r="AG64" s="22">
        <v>5.3180614331306746</v>
      </c>
      <c r="AH64" s="22">
        <v>7.6601447875950801E-6</v>
      </c>
      <c r="AI64" s="22">
        <v>0.13503944528858441</v>
      </c>
      <c r="AJ64" s="22">
        <v>13.794520818247365</v>
      </c>
      <c r="AK64" s="22">
        <v>3.1043288420078189E-3</v>
      </c>
      <c r="AL64" s="22">
        <v>1.1983194457225541</v>
      </c>
      <c r="AM64" s="22">
        <v>33.79516984723687</v>
      </c>
      <c r="AN64" s="22">
        <v>7.5411567904280802E-2</v>
      </c>
      <c r="AO64" s="22">
        <v>7.1270842981350726E-5</v>
      </c>
      <c r="AP64" s="22">
        <v>2.10734198453184</v>
      </c>
      <c r="AQ64" s="22">
        <v>2.2665873990163872E-3</v>
      </c>
      <c r="AR64" s="22">
        <v>3.7373633427627895</v>
      </c>
      <c r="AS64" s="22">
        <v>87.251270523685534</v>
      </c>
      <c r="AT64" s="22">
        <v>1.3933550913782204E-6</v>
      </c>
      <c r="AU64" s="22">
        <v>1.8960931525082617E-7</v>
      </c>
      <c r="AV64" s="22">
        <v>9.7766150859737824</v>
      </c>
      <c r="AW64" s="22">
        <v>3.1310430267097275E-2</v>
      </c>
      <c r="AX64" s="22">
        <v>150.71392689026541</v>
      </c>
      <c r="AY64" s="22">
        <v>6.9591607225422472</v>
      </c>
      <c r="AZ64" s="22">
        <v>1.0644669820261907</v>
      </c>
      <c r="BA64" s="22">
        <v>145.24209434472218</v>
      </c>
      <c r="BB64" s="22">
        <v>3.4917531691925241</v>
      </c>
      <c r="BC64" s="22">
        <v>182.63823434137589</v>
      </c>
      <c r="BD64" s="22">
        <v>900.62514364885214</v>
      </c>
      <c r="BF64" s="95" t="s">
        <v>62</v>
      </c>
      <c r="BG64" s="96">
        <f>B64+AJ64+B98+AJ98</f>
        <v>77.636154933977693</v>
      </c>
      <c r="BH64" s="96">
        <f>SUM(C64,D64,G64,L64:U64,X64:Y64,AB64:AD64,AF64,AI64,AK64,AN64:AO64,AQ64,AT64:AW64,AZ64,AR64)+SUM(C98,D98,G98,L98:U98,X98:Y98,AB98:AD98,AF98,AI98,AK98,AN98:AO98,AQ98,AT98:AW98,AZ98,AR98)</f>
        <v>23.17553428309964</v>
      </c>
      <c r="BI64" s="96">
        <f>SUM(F64,H64,V64:W64,AA64,AE64,AH64,AM64,AS64,AX64,BB64,AY64)+SUM(F98,H98,V98:W98,AA98,AE98,AH98,AM98,AS98,AX98,BB98,AY98)</f>
        <v>449.34963882244631</v>
      </c>
      <c r="BJ64" s="96">
        <f>SUM(E64,I64,AG64,BA64)+SUM(E98,I98,AG98,BA98)</f>
        <v>151.06600094733594</v>
      </c>
      <c r="BK64" s="96">
        <f>SUM(J64:K64,Z64,AL64,AP64)+SUM(J98:K98,Z98,AL98,AP98)</f>
        <v>86.128131849594268</v>
      </c>
      <c r="BL64" s="96">
        <f>BC64+BC98</f>
        <v>197.51198586365425</v>
      </c>
      <c r="BM64" s="96">
        <f>SUM(BG64:BL64)</f>
        <v>984.86744670010808</v>
      </c>
    </row>
    <row r="65" spans="1:65" x14ac:dyDescent="0.3">
      <c r="A65" s="23" t="s">
        <v>2</v>
      </c>
      <c r="B65" s="22">
        <v>3.2173613532989394</v>
      </c>
      <c r="C65" s="22">
        <v>0</v>
      </c>
      <c r="D65" s="22">
        <v>1.5156293376940765E-2</v>
      </c>
      <c r="E65" s="22">
        <v>2.4093092509835409E-3</v>
      </c>
      <c r="F65" s="22">
        <v>0</v>
      </c>
      <c r="G65" s="22">
        <v>1.9444057566858468</v>
      </c>
      <c r="H65" s="22">
        <v>0</v>
      </c>
      <c r="I65" s="22">
        <v>2.5527500518818035E-2</v>
      </c>
      <c r="J65" s="22">
        <v>1.7344006958722407</v>
      </c>
      <c r="K65" s="22">
        <v>1.9648469770924069E-2</v>
      </c>
      <c r="L65" s="22">
        <v>2.4925223783915915</v>
      </c>
      <c r="M65" s="22">
        <v>48.212114949573852</v>
      </c>
      <c r="N65" s="22">
        <v>286.68359903932566</v>
      </c>
      <c r="O65" s="22">
        <v>1.4563228977710572</v>
      </c>
      <c r="P65" s="22">
        <v>1.9692249475549234E-4</v>
      </c>
      <c r="Q65" s="22">
        <v>2.7946128894238481E-3</v>
      </c>
      <c r="R65" s="22">
        <v>1.105306772293301</v>
      </c>
      <c r="S65" s="22">
        <v>194.79292209418139</v>
      </c>
      <c r="T65" s="22">
        <v>6.3567079986994965</v>
      </c>
      <c r="U65" s="22">
        <v>240.45014107148165</v>
      </c>
      <c r="V65" s="22">
        <v>21.676136587535112</v>
      </c>
      <c r="W65" s="22">
        <v>0.30337203308988236</v>
      </c>
      <c r="X65" s="22">
        <v>2.8447586769528386E-3</v>
      </c>
      <c r="Y65" s="22">
        <v>29.45330787033387</v>
      </c>
      <c r="Z65" s="22">
        <v>6.2446547439511528</v>
      </c>
      <c r="AA65" s="22">
        <v>0</v>
      </c>
      <c r="AB65" s="22">
        <v>2.1462639568123561E-6</v>
      </c>
      <c r="AC65" s="22">
        <v>9.3598681400746481E-2</v>
      </c>
      <c r="AD65" s="22">
        <v>7.6477602774710468E-2</v>
      </c>
      <c r="AE65" s="22">
        <v>256.56744498891931</v>
      </c>
      <c r="AF65" s="22">
        <v>1.403002304567464E-4</v>
      </c>
      <c r="AG65" s="22">
        <v>0.87037117980958267</v>
      </c>
      <c r="AH65" s="22">
        <v>1.0348445687649564E-6</v>
      </c>
      <c r="AI65" s="22">
        <v>3.0476177310696015</v>
      </c>
      <c r="AJ65" s="22">
        <v>1.9967884380330207E-2</v>
      </c>
      <c r="AK65" s="22">
        <v>5.3497107048969893E-2</v>
      </c>
      <c r="AL65" s="22">
        <v>0.43150039500862614</v>
      </c>
      <c r="AM65" s="22">
        <v>280.87826979106131</v>
      </c>
      <c r="AN65" s="22">
        <v>519.1199600729741</v>
      </c>
      <c r="AO65" s="22">
        <v>12.490567376267959</v>
      </c>
      <c r="AP65" s="22">
        <v>0.30855500912707895</v>
      </c>
      <c r="AQ65" s="22">
        <v>41.279805162513249</v>
      </c>
      <c r="AR65" s="22">
        <v>1.4827185340670936</v>
      </c>
      <c r="AS65" s="22">
        <v>340.0513922269227</v>
      </c>
      <c r="AT65" s="22">
        <v>5.4547400846545369</v>
      </c>
      <c r="AU65" s="22">
        <v>268.99021959149667</v>
      </c>
      <c r="AV65" s="22">
        <v>3.4621947441871561</v>
      </c>
      <c r="AW65" s="22">
        <v>0.45071919085959838</v>
      </c>
      <c r="AX65" s="22">
        <v>26.485102695434382</v>
      </c>
      <c r="AY65" s="22">
        <v>3339.8663299752366</v>
      </c>
      <c r="AZ65" s="22">
        <v>2.7877730849283031</v>
      </c>
      <c r="BA65" s="22">
        <v>2.7842992422333328</v>
      </c>
      <c r="BB65" s="22">
        <v>5.7462580779048056E-3</v>
      </c>
      <c r="BC65" s="22">
        <v>1157.7659015937338</v>
      </c>
      <c r="BD65" s="22">
        <v>7111.0167677949903</v>
      </c>
      <c r="BF65" s="95" t="s">
        <v>63</v>
      </c>
      <c r="BG65" s="96">
        <f>BG70-SUM(BG66:BG69,BG64)</f>
        <v>1489.9803962481383</v>
      </c>
      <c r="BH65" s="96">
        <f t="shared" ref="BH65:BM65" si="1">BH70-SUM(BH66:BH69,BH64)</f>
        <v>59025.058733022772</v>
      </c>
      <c r="BI65" s="96">
        <f t="shared" si="1"/>
        <v>152826.51474417024</v>
      </c>
      <c r="BJ65" s="96">
        <f t="shared" si="1"/>
        <v>12425.738059724681</v>
      </c>
      <c r="BK65" s="96">
        <f t="shared" si="1"/>
        <v>4441.1141041170995</v>
      </c>
      <c r="BL65" s="96">
        <f t="shared" si="1"/>
        <v>16771.028667690116</v>
      </c>
      <c r="BM65" s="96">
        <f t="shared" si="1"/>
        <v>246979.4347049729</v>
      </c>
    </row>
    <row r="66" spans="1:65" x14ac:dyDescent="0.3">
      <c r="A66" s="23" t="s">
        <v>3</v>
      </c>
      <c r="B66" s="22">
        <v>3.0634360213835112</v>
      </c>
      <c r="C66" s="22">
        <v>4.3818707451683696E-2</v>
      </c>
      <c r="D66" s="22">
        <v>0</v>
      </c>
      <c r="E66" s="22">
        <v>5.1415258386884773E-3</v>
      </c>
      <c r="F66" s="22">
        <v>0</v>
      </c>
      <c r="G66" s="22">
        <v>0.62536784971897275</v>
      </c>
      <c r="H66" s="22">
        <v>0</v>
      </c>
      <c r="I66" s="22">
        <v>6.7376816850551427E-2</v>
      </c>
      <c r="J66" s="22">
        <v>10.80106934133372</v>
      </c>
      <c r="K66" s="22">
        <v>2.6052052038892555</v>
      </c>
      <c r="L66" s="22">
        <v>7.6948174820856583E-3</v>
      </c>
      <c r="M66" s="22">
        <v>0.1331206750266371</v>
      </c>
      <c r="N66" s="22">
        <v>5.029077975621818</v>
      </c>
      <c r="O66" s="22">
        <v>0.10381221600840075</v>
      </c>
      <c r="P66" s="22">
        <v>1.9775501573914298</v>
      </c>
      <c r="Q66" s="22">
        <v>9.0109270646915824</v>
      </c>
      <c r="R66" s="22">
        <v>87.462977959367635</v>
      </c>
      <c r="S66" s="22">
        <v>366.39727671635666</v>
      </c>
      <c r="T66" s="22">
        <v>12.972903378786478</v>
      </c>
      <c r="U66" s="22">
        <v>14.711569219669645</v>
      </c>
      <c r="V66" s="22">
        <v>9.5378940151810117</v>
      </c>
      <c r="W66" s="22">
        <v>1.6817862992366362E-2</v>
      </c>
      <c r="X66" s="22">
        <v>0.34759544165977235</v>
      </c>
      <c r="Y66" s="22">
        <v>2.5141886716034993</v>
      </c>
      <c r="Z66" s="22">
        <v>0.82750325456280049</v>
      </c>
      <c r="AA66" s="22">
        <v>0</v>
      </c>
      <c r="AB66" s="22">
        <v>9.6368343740319828E-2</v>
      </c>
      <c r="AC66" s="22">
        <v>0.13452585580708401</v>
      </c>
      <c r="AD66" s="22">
        <v>5.5116956237759203</v>
      </c>
      <c r="AE66" s="22">
        <v>1.0963442731279163</v>
      </c>
      <c r="AF66" s="22">
        <v>5.3314087573563612E-4</v>
      </c>
      <c r="AG66" s="22">
        <v>0.51663919737465547</v>
      </c>
      <c r="AH66" s="22">
        <v>2.7058239679604238E-6</v>
      </c>
      <c r="AI66" s="22">
        <v>26.768659505211012</v>
      </c>
      <c r="AJ66" s="22">
        <v>4.3929666054877056E-4</v>
      </c>
      <c r="AK66" s="22">
        <v>3.8587633220061152E-3</v>
      </c>
      <c r="AL66" s="22">
        <v>0.10463172946655058</v>
      </c>
      <c r="AM66" s="22">
        <v>5.4302259426313748</v>
      </c>
      <c r="AN66" s="22">
        <v>58.895664642309747</v>
      </c>
      <c r="AO66" s="22">
        <v>95.024986125301908</v>
      </c>
      <c r="AP66" s="22">
        <v>0.38120738168080592</v>
      </c>
      <c r="AQ66" s="22">
        <v>13.5417432814039</v>
      </c>
      <c r="AR66" s="22">
        <v>12.610754092294616</v>
      </c>
      <c r="AS66" s="22">
        <v>4.7919817599885635</v>
      </c>
      <c r="AT66" s="22">
        <v>0.32350122542669824</v>
      </c>
      <c r="AU66" s="22">
        <v>0.23557384317032384</v>
      </c>
      <c r="AV66" s="22">
        <v>424.24770532190172</v>
      </c>
      <c r="AW66" s="22">
        <v>8.2071341020716615E-2</v>
      </c>
      <c r="AX66" s="22">
        <v>2.8327845358323271</v>
      </c>
      <c r="AY66" s="22">
        <v>23.252480886823133</v>
      </c>
      <c r="AZ66" s="22">
        <v>2.9052584173241538</v>
      </c>
      <c r="BA66" s="22">
        <v>11.530336641680007</v>
      </c>
      <c r="BB66" s="22">
        <v>0.77377558797549151</v>
      </c>
      <c r="BC66" s="22">
        <v>211.52033205865064</v>
      </c>
      <c r="BD66" s="22">
        <v>1430.87640641347</v>
      </c>
      <c r="BF66" s="95" t="s">
        <v>65</v>
      </c>
      <c r="BG66" s="96">
        <f>B68+AJ68+B70+AJ70+B84+AJ84+B85+AJ85+B89+AJ89+B93+AJ93+B96+AJ96+B101+AJ101+B107+AJ107+B112+AJ112+B113+AJ113+B116+AJ116</f>
        <v>9200.782721078438</v>
      </c>
      <c r="BH66" s="96">
        <f>SUM(C68,D68,G68,L68:U68,X68:Y68,AB68:AD68,AF68,AI68,AK68,AN68:AO68,AQ68,AT68:AW68,AZ68,AR68)+SUM(C70,D70,G70,L70:U70,X70:Y70,AB70:AD70,AF70,AI70,AK70,AN70:AO70,AQ70,AT70:AW70,AZ70,AR70)+SUM(C84,D84,G84,L84:U84,X84:Y84,AB84:AD84,AF84,AI84,AK84,AN84:AO84,AQ84,AT84:AW84,AZ84,AR84)+SUM(C85,D85,G85,L85:U85,X85:Y85,AB85:AD85,AF85,AI85,AK85,AN85:AO85,AQ85,AT85:AW85,AZ85,AR85)+SUM(C89,D89,G89,L89:U89,X89:Y89,AB89:AD89,AF89,AI89,AK89,AN89:AO89,AQ89,AT89:AW89,AZ89,AR89)+SUM(C93,D93,G93,L93:U93,X93:Y93,AB93:AD93,AF93,AI93,AK93,AN93:AO93,AQ93,AT93:AW93,AZ93,AR93)+SUM(C96,D96,G96,L96:U96,X96:Y96,AB96:AD96,AF96,AI96,AK96,AN96:AO96,AQ96,AT96:AW96,AZ96,AR96)+SUM(C101,D101,G101,L101:U101,X101:Y101,AB101:AD101,AF101,AI101,AK101,AN101:AO101,AQ101,AT101:AW101,AZ101,AR101)+SUM(C107,D107,G107,L107:U107,X107:Y107,AB107:AD107,AF107,AI107,AK107,AN107:AO107,AQ107,AT107:AW107,AZ107,AR107)+SUM(C112,D112,G112,L112:U112,X112:Y112,AB112:AD112,AF112,AI112,AK112,AN112:AO112,AQ112,AT112:AW112,AZ112,AR112)+SUM(C113,D113,G113,L113:U113,X113:Y113,AB113:AD113,AF113,AI113,AK113,AN113:AO113,AQ113,AT113:AW113,AZ113,AR113)+SUM(C116,D116,G116,L116:U116,X116:Y116,AB116:AD116,AF116,AI116,AK116,AN116:AO116,AQ116,AT116:AW116,AZ116,AR116)</f>
        <v>6561.5148785762958</v>
      </c>
      <c r="BI66" s="96">
        <f>SUM(F68,H68,V68:W68,AA68,AE68,AH68,AM68,AS68,AX68,BB68,AY68)+SUM(F70,H70,V70:W70,AA70,AE70,AH70,AM70,AS70,AX70,BB70,AY70)+SUM(F84,H84,V84:W84,AA84,AE84,AH84,AM84,AS84,AX84,BB84,AY84)+SUM(F85,H85,V85:W85,AA85,AE85,AH85,AM85,AS85,AX85,BB85,AY85)+SUM(F89,H89,V89:W89,AA89,AE89,AH89,AM89,AS89,AX89,BB89,AY89)+SUM(F93,H93,V93:W93,AA93,AE93,AH93,AM93,AS93,AX93,BB93,AY93)+SUM(F96,H96,V96:W96,AA96,AE96,AH96,AM96,AS96,AX96,BB96,AY96)+SUM(F101,H101,V101:W101,AA101,AE101,AH101,AM101,AS101,AX101,BB101,AY101)+SUM(F107,H107,V107:W107,AA107,AE107,AH107,AM107,AS107,AX107,BB107,AY107)+SUM(F112,H112,V112:W112,AA112,AE112,AH112,AM112,AS112,AX112,BB112,AY112)+SUM(F113,H113,V113:W113,AA113,AE113,AH113,AM113,AS113,AX113,BB113,AY113)+SUM(F116,H116,V116:W116,AA116,AE116,AH116,AM116,AS116,AX116,BB116,AY116)</f>
        <v>232222.91110544006</v>
      </c>
      <c r="BJ66" s="96">
        <f>SUM(E68,I68,AG68,BA68)+SUM(E70,I70,AG70,BA70)+SUM(E84,I84,AG84,BA84)+SUM(E85,I85,AG85,BA85)+SUM(E89,I89,AG89,BA89)+SUM(E93,I93,AG93,BA93)+SUM(E96,I96,AG96,BA96)+SUM(E101,I101,AG101,BA101)+SUM(E107,I107,AG107,BA107)+SUM(E112,I112,AG112,BA112)+SUM(E113,I113,AG113,BA113)+SUM(E116,I116,AG116,BA116)</f>
        <v>59456.768170451818</v>
      </c>
      <c r="BK66" s="96">
        <f>SUM(J68:K68,Z68,AL68,AP68)+SUM(J70:K70,Z70,AL70,AP70)+SUM(J84:K84,Z84,AL84,AP84)+SUM(J85:K85,Z85,AL85,AP85)+SUM(J89:K89,Z89,AL89,AP89)+SUM(J93:K93,Z93,AL93,AP93)+SUM(J96:K96,Z96,AL96,AP96)+SUM(J101:K101,Z101,AL101,AP101)+SUM(J107:K107,Z107,AL107,AP107)+SUM(J112:K112,Z112,AL112,AP112)+SUM(J113:K113,Z113,AL113,AP113)+SUM(J116:K116,Z116,AL116,AP116)</f>
        <v>8529.9127477108032</v>
      </c>
      <c r="BL66" s="96">
        <f>BC68+BC70+BC84+BC85+BC89+BC93+BC96+BC101+BC107+BC112+BC113+BC116</f>
        <v>4741.4063920281442</v>
      </c>
      <c r="BM66" s="96">
        <f>SUM(BG66:BL66)</f>
        <v>320713.2960152856</v>
      </c>
    </row>
    <row r="67" spans="1:65" x14ac:dyDescent="0.3">
      <c r="A67" s="23" t="s">
        <v>4</v>
      </c>
      <c r="B67" s="22">
        <v>2.5220213794865932E-2</v>
      </c>
      <c r="C67" s="22">
        <v>2.1108895868929497E-8</v>
      </c>
      <c r="D67" s="22">
        <v>8.3272892016450041E-8</v>
      </c>
      <c r="E67" s="22">
        <v>0</v>
      </c>
      <c r="F67" s="22">
        <v>0</v>
      </c>
      <c r="G67" s="22">
        <v>0</v>
      </c>
      <c r="H67" s="22">
        <v>0</v>
      </c>
      <c r="I67" s="22">
        <v>2.2947389323593294E-5</v>
      </c>
      <c r="J67" s="22">
        <v>14.616930319670271</v>
      </c>
      <c r="K67" s="22">
        <v>1.9205181926272038E-6</v>
      </c>
      <c r="L67" s="22">
        <v>0</v>
      </c>
      <c r="M67" s="22">
        <v>0</v>
      </c>
      <c r="N67" s="22">
        <v>0</v>
      </c>
      <c r="O67" s="22">
        <v>9.2727354668953992E-8</v>
      </c>
      <c r="P67" s="22">
        <v>0</v>
      </c>
      <c r="Q67" s="22">
        <v>0</v>
      </c>
      <c r="R67" s="22">
        <v>1.0035193944884628E-6</v>
      </c>
      <c r="S67" s="22">
        <v>6.5328812695393697E-6</v>
      </c>
      <c r="T67" s="22">
        <v>1.3917370704630592</v>
      </c>
      <c r="U67" s="22">
        <v>0</v>
      </c>
      <c r="V67" s="22">
        <v>8.6217988588663017E-5</v>
      </c>
      <c r="W67" s="22">
        <v>0</v>
      </c>
      <c r="X67" s="22">
        <v>0</v>
      </c>
      <c r="Y67" s="22">
        <v>1.7397663719154889E-3</v>
      </c>
      <c r="Z67" s="22">
        <v>8.8698565938560604E-3</v>
      </c>
      <c r="AA67" s="22">
        <v>0</v>
      </c>
      <c r="AB67" s="22">
        <v>0</v>
      </c>
      <c r="AC67" s="22">
        <v>1.5044654356343981E-6</v>
      </c>
      <c r="AD67" s="22">
        <v>0</v>
      </c>
      <c r="AE67" s="22">
        <v>3.2869603935813475E-5</v>
      </c>
      <c r="AF67" s="22">
        <v>0</v>
      </c>
      <c r="AG67" s="22">
        <v>19.38198823187329</v>
      </c>
      <c r="AH67" s="22">
        <v>0</v>
      </c>
      <c r="AI67" s="22">
        <v>5.4262421294389604E-4</v>
      </c>
      <c r="AJ67" s="22">
        <v>1.1652173734163841E-7</v>
      </c>
      <c r="AK67" s="22">
        <v>1.7365815073823873E-8</v>
      </c>
      <c r="AL67" s="22">
        <v>3.1931768694747826</v>
      </c>
      <c r="AM67" s="22">
        <v>0</v>
      </c>
      <c r="AN67" s="22">
        <v>0</v>
      </c>
      <c r="AO67" s="22">
        <v>0</v>
      </c>
      <c r="AP67" s="22">
        <v>2.5525570683680345E-7</v>
      </c>
      <c r="AQ67" s="22">
        <v>0</v>
      </c>
      <c r="AR67" s="22">
        <v>0</v>
      </c>
      <c r="AS67" s="22">
        <v>3.3164777246317515E-6</v>
      </c>
      <c r="AT67" s="22">
        <v>0</v>
      </c>
      <c r="AU67" s="22">
        <v>0</v>
      </c>
      <c r="AV67" s="22">
        <v>2.690541186794452</v>
      </c>
      <c r="AW67" s="22">
        <v>1.0480557315267309E-3</v>
      </c>
      <c r="AX67" s="22">
        <v>1.2775775477135854E-5</v>
      </c>
      <c r="AY67" s="22">
        <v>5.0922795564335584E-6</v>
      </c>
      <c r="AZ67" s="22">
        <v>1.0074208174307301E-6</v>
      </c>
      <c r="BA67" s="22">
        <v>0.17381031360315577</v>
      </c>
      <c r="BB67" s="22">
        <v>0</v>
      </c>
      <c r="BC67" s="22">
        <v>4.6175918132486267</v>
      </c>
      <c r="BD67" s="22">
        <v>46.103372096404854</v>
      </c>
      <c r="BF67" s="95" t="s">
        <v>64</v>
      </c>
      <c r="BG67" s="96">
        <f>B67+AJ67+B71+AJ71+B95+AJ95+B115+AJ115</f>
        <v>138.83608238692977</v>
      </c>
      <c r="BH67" s="96">
        <f>SUM(C67,D67,G67,L67:U67,X67:Y67,AB67:AD67,AF67,AI67,AK67,AN67:AO67,AQ67,AT67:AW67,AZ67,AR67)+SUM(C71,D71,G71,L71:U71,X71:Y71,AB71:AD71,AF71,AI71,AK71,AN71:AO71,AQ71,AT71:AW71,AZ71,AR71)+SUM(C95,D95,G95,L95:U95,X95:Y95,AB95:AD95,AF95,AI95,AK95,AN95:AO95,AQ95,AT95:AW95,AZ95,AR95)+SUM(C115,D115,G115,L115:U115,X115:Y115,AB115:AD115,AF115,AI115,AK115,AN115:AO115,AQ115,AT115:AW115,AZ115,AR115)</f>
        <v>460.496161747727</v>
      </c>
      <c r="BI67" s="96">
        <f>SUM(F67,H67,V67:W67,AA67,AE67,AH67,AM67,AS67,AX67,BB67,AY67)+SUM(F71,H71,V71:W71,AA71,AE71,AH71,AM71,AS71,AX71,BB71,AY71)+SUM(F95,H95,V95:W95,AA95,AE95,AH95,AM95,AS95,AX95,BB95,AY95)+SUM(F115,H115,V115:W115,AA115,AE115,AH115,AM115,AS115,AX115,BB115,AY115)</f>
        <v>5757.4840855554339</v>
      </c>
      <c r="BJ67" s="96">
        <f>SUM(E67,I67,AG67,BA67)+SUM(E71,I71,AG71,BA71)+SUM(E95,I95,AG95,BA95)+SUM(E115,I115,AG115,BA115)</f>
        <v>5856.58264811753</v>
      </c>
      <c r="BK67" s="96">
        <f>SUM(J67:K67,Z67,AL67,AP67)+SUM(J71:K71,Z71,AL71,AP71)+SUM(J95:K95,Z95,AL95,AP95)+SUM(J115:K115,Z115,AL115,AP115)</f>
        <v>496.0573517017279</v>
      </c>
      <c r="BL67" s="96">
        <f>BC67+BC71+BC95+BC115</f>
        <v>1240.1987736100346</v>
      </c>
      <c r="BM67" s="96">
        <f>SUM(BG67:BL67)</f>
        <v>13949.655103119383</v>
      </c>
    </row>
    <row r="68" spans="1:65" x14ac:dyDescent="0.3">
      <c r="A68" s="23" t="s">
        <v>5</v>
      </c>
      <c r="B68" s="22">
        <v>0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F68" s="95" t="s">
        <v>59</v>
      </c>
      <c r="BG68" s="96">
        <f>B72+AJ72+B73+AJ73+B88+AJ88+B100+AJ100+B104+AJ104</f>
        <v>125069.93314994397</v>
      </c>
      <c r="BH68" s="96">
        <f>SUM(C72,D72,G72,L72:U72,X72:Y72,AB72:AD72,AF72,AI72,AK72,AN72:AO72,AQ72,AT72:AW72,AZ72,AR72)+SUM(C73,D73,G73,L73:U73,X73:Y73,AB73:AD73,AF73,AI73,AK73,AN73:AO73,AQ73,AT73:AW73,AZ73,AR73)+SUM(C88,D88,G88,L88:U88,X88:Y88,AB88:AD88,AF88,AI88,AK88,AN88:AO88,AQ88,AT88:AW88,AZ88,AR88)+SUM(C100,D100,G100,L100:U100,X100:Y100,AB100:AD100,AF100,AI100,AK100,AN100:AO100,AQ100,AT100:AW100,AZ100,AR100)+SUM(C104,D104,G104,L104:U104,X104:Y104,AB104:AD104,AF104,AI104,AK104,AN104:AO104,AQ104,AT104:AW104,AZ104,AR104)</f>
        <v>16547.062910017907</v>
      </c>
      <c r="BI68" s="96">
        <f>SUM(F72,H72,V72:W72,AA72,AE72,AH72,AM72,AS72,AX72,BB72,AY72)+SUM(F73,H73,V73:W73,AA73,AE73,AH73,AM73,AS73,AX73,BB73,AY73)+SUM(F88,H88,V88:W88,AA88,AE88,AH88,AM88,AS88,AX88,BB88,AY88)+SUM(F100,H100,V100:W100,AA100,AE100,AH100,AM100,AS100,AX100,BB100,AY100)+SUM(F104,H104,V104:W104,AA104,AE104,AH104,AM104,AS104,AX104,BB104,AY104)</f>
        <v>1530297.9534786108</v>
      </c>
      <c r="BJ68" s="96">
        <f>SUM(E72,I72,AG72,BA72)+SUM(E73,I73,AG73,BA73)+SUM(E88,I88,AG88,BA88)+SUM(E100,I100,AG100,BA100)+SUM(E104,I104,AG104,BA104)</f>
        <v>148506.62571997949</v>
      </c>
      <c r="BK68" s="96">
        <f>SUM(J72:K72,Z72,AL72,AP72)+SUM(J73:K73,Z73,AL73,AP73)+SUM(J88:K88,Z88,AL88,AP88)+SUM(J100:K100,Z100,AL100,AP100)+SUM(J104:K104,Z104,AL104,AP104)</f>
        <v>45984.428537506807</v>
      </c>
      <c r="BL68" s="96">
        <f>BC72+BC73+BC88+BC100+BC104</f>
        <v>285260.18333684898</v>
      </c>
      <c r="BM68" s="96">
        <f>SUM(BG68:BL68)</f>
        <v>2151666.187132908</v>
      </c>
    </row>
    <row r="69" spans="1:65" x14ac:dyDescent="0.3">
      <c r="A69" s="23" t="s">
        <v>6</v>
      </c>
      <c r="B69" s="22">
        <v>1.6066122148581968E-2</v>
      </c>
      <c r="C69" s="22">
        <v>9.1734496764855731E-5</v>
      </c>
      <c r="D69" s="22">
        <v>6.8294128547061596E-4</v>
      </c>
      <c r="E69" s="22">
        <v>2.2854556522231137E-4</v>
      </c>
      <c r="F69" s="22">
        <v>0</v>
      </c>
      <c r="G69" s="22">
        <v>0</v>
      </c>
      <c r="H69" s="22">
        <v>0</v>
      </c>
      <c r="I69" s="22">
        <v>4.6975847028941833E-4</v>
      </c>
      <c r="J69" s="22">
        <v>1.6521231331075763</v>
      </c>
      <c r="K69" s="22">
        <v>0.34818718292363454</v>
      </c>
      <c r="L69" s="22">
        <v>0</v>
      </c>
      <c r="M69" s="22">
        <v>0</v>
      </c>
      <c r="N69" s="22">
        <v>9.4873936498860096E-4</v>
      </c>
      <c r="O69" s="22">
        <v>1.3098312259640524E-4</v>
      </c>
      <c r="P69" s="22">
        <v>0</v>
      </c>
      <c r="Q69" s="22">
        <v>2.7914310740801438E-5</v>
      </c>
      <c r="R69" s="22">
        <v>2.4912828190840047E-3</v>
      </c>
      <c r="S69" s="22">
        <v>0.12696383641233921</v>
      </c>
      <c r="T69" s="22">
        <v>40.503781305625502</v>
      </c>
      <c r="U69" s="22">
        <v>6.8498892216353172E-4</v>
      </c>
      <c r="V69" s="22">
        <v>0.7748731386888098</v>
      </c>
      <c r="W69" s="22">
        <v>0.21636090602555375</v>
      </c>
      <c r="X69" s="22">
        <v>0</v>
      </c>
      <c r="Y69" s="22">
        <v>0.58730938245427233</v>
      </c>
      <c r="Z69" s="22">
        <v>9.6713999165005296E-2</v>
      </c>
      <c r="AA69" s="22">
        <v>0</v>
      </c>
      <c r="AB69" s="22">
        <v>3.5656275370694879E-3</v>
      </c>
      <c r="AC69" s="22">
        <v>7.0033332969264605E-4</v>
      </c>
      <c r="AD69" s="22">
        <v>3.7604342692959015E-3</v>
      </c>
      <c r="AE69" s="22">
        <v>5.4347176448625967E-2</v>
      </c>
      <c r="AF69" s="22">
        <v>0</v>
      </c>
      <c r="AG69" s="22">
        <v>7.4300378651038654E-2</v>
      </c>
      <c r="AH69" s="22">
        <v>0</v>
      </c>
      <c r="AI69" s="22">
        <v>2.9158537341285811E-4</v>
      </c>
      <c r="AJ69" s="22">
        <v>5.9268755221102095E-5</v>
      </c>
      <c r="AK69" s="22">
        <v>3.2857225152850504E-7</v>
      </c>
      <c r="AL69" s="22">
        <v>0.16184936372615386</v>
      </c>
      <c r="AM69" s="22">
        <v>0.6794685153000577</v>
      </c>
      <c r="AN69" s="22">
        <v>3.0490230526338774E-3</v>
      </c>
      <c r="AO69" s="22">
        <v>0</v>
      </c>
      <c r="AP69" s="22">
        <v>5.0796358401105933E-2</v>
      </c>
      <c r="AQ69" s="22">
        <v>1.6088595530839067</v>
      </c>
      <c r="AR69" s="22">
        <v>2.6177377532779706</v>
      </c>
      <c r="AS69" s="22">
        <v>0.63194421828234615</v>
      </c>
      <c r="AT69" s="22">
        <v>0</v>
      </c>
      <c r="AU69" s="22">
        <v>0</v>
      </c>
      <c r="AV69" s="22">
        <v>2.1345302776403351E-2</v>
      </c>
      <c r="AW69" s="22">
        <v>7.1928438155567719E-6</v>
      </c>
      <c r="AX69" s="22">
        <v>0.52651374786169192</v>
      </c>
      <c r="AY69" s="22">
        <v>0.62692764856588146</v>
      </c>
      <c r="AZ69" s="22">
        <v>1.7144142721156011E-2</v>
      </c>
      <c r="BA69" s="22">
        <v>3.4873228616347793</v>
      </c>
      <c r="BB69" s="22">
        <v>0.10343785506509512</v>
      </c>
      <c r="BC69" s="22">
        <v>3.3865720806093478</v>
      </c>
      <c r="BD69" s="22">
        <v>58.388136645047567</v>
      </c>
      <c r="BF69" s="95" t="s">
        <v>60</v>
      </c>
      <c r="BG69" s="96">
        <f>B117+AJ117</f>
        <v>14.766277466325722</v>
      </c>
      <c r="BH69" s="96">
        <f>SUM(C117,D117,G117,L117:U117,X117:Y117,AB117:AD117,AF117,AI117,AK117,AN117:AO117,AQ117,AT117:AW117,AZ117,AR117)</f>
        <v>57.121329641727094</v>
      </c>
      <c r="BI69" s="96">
        <f>SUM(F117,H117,V117:W117,AA117,AE117,AH117,AM117,AS117,AX117,BB117,AY117)</f>
        <v>11043.774475368738</v>
      </c>
      <c r="BJ69" s="96">
        <f>SUM(E117,I117,AG117,BA117)</f>
        <v>62.532652513084429</v>
      </c>
      <c r="BK69" s="96">
        <f>SUM(J117:K117,Z117,AL117,AP117)</f>
        <v>1502.1507491177449</v>
      </c>
      <c r="BL69" s="96">
        <f>BC117</f>
        <v>0</v>
      </c>
      <c r="BM69" s="96">
        <f>SUM(BG69:BL69)</f>
        <v>12680.34548410762</v>
      </c>
    </row>
    <row r="70" spans="1:65" x14ac:dyDescent="0.3">
      <c r="A70" s="23" t="s">
        <v>7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F70" s="95" t="s">
        <v>61</v>
      </c>
      <c r="BG70" s="96">
        <f>B118+AJ118</f>
        <v>135991.93478205777</v>
      </c>
      <c r="BH70" s="96">
        <f>SUM(C118,D118,G118,L118:U118,X118:Y118,AB118:AD118,AF118,AI118,AK118,AN118:AO118,AQ118,AT118:AW118,AZ118,AR118)</f>
        <v>82674.429547289532</v>
      </c>
      <c r="BI70" s="96">
        <f>SUM(F118,H118,V118:W118,AA118,AE118,AH118,AM118,AS118,AX118,BB118,AY118)</f>
        <v>1932597.9875279677</v>
      </c>
      <c r="BJ70" s="96">
        <f>SUM(E118,I118,AG118,BA118)</f>
        <v>226459.31325173395</v>
      </c>
      <c r="BK70" s="96">
        <f>SUM(J118:K118,Z118,AL118,AP118)</f>
        <v>61039.791622003781</v>
      </c>
      <c r="BL70" s="96">
        <f>BC118</f>
        <v>308210.32915604097</v>
      </c>
      <c r="BM70" s="96">
        <f>SUM(BG70:BL70)</f>
        <v>2746973.7858870937</v>
      </c>
    </row>
    <row r="71" spans="1:65" x14ac:dyDescent="0.3">
      <c r="A71" s="25" t="s">
        <v>8</v>
      </c>
      <c r="B71" s="22">
        <v>47.445291495903248</v>
      </c>
      <c r="C71" s="22">
        <v>0.51103781943919668</v>
      </c>
      <c r="D71" s="22">
        <v>1.6702290288923449E-2</v>
      </c>
      <c r="E71" s="22">
        <v>5.7138049106852311E-4</v>
      </c>
      <c r="F71" s="22">
        <v>0</v>
      </c>
      <c r="G71" s="22">
        <v>0</v>
      </c>
      <c r="H71" s="22">
        <v>0</v>
      </c>
      <c r="I71" s="22">
        <v>0</v>
      </c>
      <c r="J71" s="22">
        <v>25.328224755854645</v>
      </c>
      <c r="K71" s="22">
        <v>51.190559901617533</v>
      </c>
      <c r="L71" s="22">
        <v>0</v>
      </c>
      <c r="M71" s="22">
        <v>0</v>
      </c>
      <c r="N71" s="22">
        <v>0.26256041448703271</v>
      </c>
      <c r="O71" s="22">
        <v>7.4880121812932784E-2</v>
      </c>
      <c r="P71" s="22">
        <v>0</v>
      </c>
      <c r="Q71" s="22">
        <v>6.0772617979039634</v>
      </c>
      <c r="R71" s="22">
        <v>1.2414756878994435</v>
      </c>
      <c r="S71" s="22">
        <v>115.13653633559127</v>
      </c>
      <c r="T71" s="22">
        <v>1.2695587511522719</v>
      </c>
      <c r="U71" s="22">
        <v>1.081750212021223E-2</v>
      </c>
      <c r="V71" s="22">
        <v>13.534096878741064</v>
      </c>
      <c r="W71" s="22">
        <v>14.716298460401699</v>
      </c>
      <c r="X71" s="22">
        <v>0.277225003284365</v>
      </c>
      <c r="Y71" s="22">
        <v>2.5729607226686757</v>
      </c>
      <c r="Z71" s="22">
        <v>14.955463690606976</v>
      </c>
      <c r="AA71" s="22">
        <v>0</v>
      </c>
      <c r="AB71" s="22">
        <v>3.4462355367811362E-3</v>
      </c>
      <c r="AC71" s="22">
        <v>1.879917027638857</v>
      </c>
      <c r="AD71" s="22">
        <v>0</v>
      </c>
      <c r="AE71" s="22">
        <v>162.46491592422481</v>
      </c>
      <c r="AF71" s="22">
        <v>0</v>
      </c>
      <c r="AG71" s="22">
        <v>2.667566203560507</v>
      </c>
      <c r="AH71" s="22">
        <v>0</v>
      </c>
      <c r="AI71" s="22">
        <v>3.0737742341891821</v>
      </c>
      <c r="AJ71" s="22">
        <v>0.10780643259989542</v>
      </c>
      <c r="AK71" s="22">
        <v>5.4325985148175136E-3</v>
      </c>
      <c r="AL71" s="22">
        <v>15.758230642959967</v>
      </c>
      <c r="AM71" s="22">
        <v>541.64587565189288</v>
      </c>
      <c r="AN71" s="22">
        <v>0.8764854539710587</v>
      </c>
      <c r="AO71" s="22">
        <v>0.10434259190405928</v>
      </c>
      <c r="AP71" s="22">
        <v>69.341756640732015</v>
      </c>
      <c r="AQ71" s="22">
        <v>0.74846443010350994</v>
      </c>
      <c r="AR71" s="22">
        <v>2.0960968945602843</v>
      </c>
      <c r="AS71" s="22">
        <v>157.82230758782694</v>
      </c>
      <c r="AT71" s="22">
        <v>0</v>
      </c>
      <c r="AU71" s="22">
        <v>0</v>
      </c>
      <c r="AV71" s="22">
        <v>0.21371658119043171</v>
      </c>
      <c r="AW71" s="22">
        <v>0.52406075273099384</v>
      </c>
      <c r="AX71" s="22">
        <v>3.6816215862918548E-2</v>
      </c>
      <c r="AY71" s="22">
        <v>4336.922645757988</v>
      </c>
      <c r="AZ71" s="22">
        <v>18.881328399077187</v>
      </c>
      <c r="BA71" s="22">
        <v>5215.8718416518459</v>
      </c>
      <c r="BB71" s="22">
        <v>0</v>
      </c>
      <c r="BC71" s="22">
        <v>646.23018552865494</v>
      </c>
      <c r="BD71" s="22">
        <v>11471.89853644783</v>
      </c>
    </row>
    <row r="72" spans="1:65" x14ac:dyDescent="0.3">
      <c r="A72" s="26" t="s">
        <v>9</v>
      </c>
      <c r="B72" s="22">
        <v>115449.63904434639</v>
      </c>
      <c r="C72" s="22">
        <v>17.077374400257266</v>
      </c>
      <c r="D72" s="22">
        <v>17.213379933684006</v>
      </c>
      <c r="E72" s="22">
        <v>660.646781515013</v>
      </c>
      <c r="F72" s="22">
        <v>1.4504064482613436E-2</v>
      </c>
      <c r="G72" s="22">
        <v>7.2785285719289563</v>
      </c>
      <c r="H72" s="22">
        <v>641.63969118438081</v>
      </c>
      <c r="I72" s="22">
        <v>88.029593265297606</v>
      </c>
      <c r="J72" s="22">
        <v>0</v>
      </c>
      <c r="K72" s="22">
        <v>803.29222305797748</v>
      </c>
      <c r="L72" s="22">
        <v>14.429367911311919</v>
      </c>
      <c r="M72" s="22">
        <v>118.92744130338589</v>
      </c>
      <c r="N72" s="22">
        <v>71.226027837141501</v>
      </c>
      <c r="O72" s="22">
        <v>3.6626466849270805</v>
      </c>
      <c r="P72" s="22">
        <v>182.39179731067205</v>
      </c>
      <c r="Q72" s="22">
        <v>22.329460712062058</v>
      </c>
      <c r="R72" s="22">
        <v>117.90768859853927</v>
      </c>
      <c r="S72" s="22">
        <v>1686.0466412521705</v>
      </c>
      <c r="T72" s="22">
        <v>44.147400820456461</v>
      </c>
      <c r="U72" s="22">
        <v>4.2779683536721089</v>
      </c>
      <c r="V72" s="22">
        <v>1152840.1669334034</v>
      </c>
      <c r="W72" s="22">
        <v>1807.23548887736</v>
      </c>
      <c r="X72" s="22">
        <v>4.7782380530430757</v>
      </c>
      <c r="Y72" s="22">
        <v>219.31828251520113</v>
      </c>
      <c r="Z72" s="22">
        <v>13883.3530820549</v>
      </c>
      <c r="AA72" s="22">
        <v>250.41407059220793</v>
      </c>
      <c r="AB72" s="22">
        <v>2.2607709159484016E-2</v>
      </c>
      <c r="AC72" s="22">
        <v>231.36574901678193</v>
      </c>
      <c r="AD72" s="22">
        <v>3.8613018924183633</v>
      </c>
      <c r="AE72" s="22">
        <v>12294.356883489289</v>
      </c>
      <c r="AF72" s="22">
        <v>0.39449296109297893</v>
      </c>
      <c r="AG72" s="22">
        <v>92580.751518779856</v>
      </c>
      <c r="AH72" s="22">
        <v>2901.6130488797648</v>
      </c>
      <c r="AI72" s="22">
        <v>541.54756705707382</v>
      </c>
      <c r="AJ72" s="22">
        <v>28.579434052994259</v>
      </c>
      <c r="AK72" s="22">
        <v>1.0831454552075857</v>
      </c>
      <c r="AL72" s="22">
        <v>92.741987892203468</v>
      </c>
      <c r="AM72" s="22">
        <v>11091.675389107671</v>
      </c>
      <c r="AN72" s="22">
        <v>183.23609104456884</v>
      </c>
      <c r="AO72" s="22">
        <v>1.3926646066820441</v>
      </c>
      <c r="AP72" s="22">
        <v>3521.8430214508053</v>
      </c>
      <c r="AQ72" s="22">
        <v>44.431112500071386</v>
      </c>
      <c r="AR72" s="22">
        <v>2332.5739840974925</v>
      </c>
      <c r="AS72" s="22">
        <v>3152.8777538630629</v>
      </c>
      <c r="AT72" s="22">
        <v>0.14081741603536288</v>
      </c>
      <c r="AU72" s="22">
        <v>416.87899286258755</v>
      </c>
      <c r="AV72" s="22">
        <v>381.03961051015858</v>
      </c>
      <c r="AW72" s="22">
        <v>4.1700185127589489</v>
      </c>
      <c r="AX72" s="22">
        <v>9169.4300597449019</v>
      </c>
      <c r="AY72" s="22">
        <v>45847.288299762316</v>
      </c>
      <c r="AZ72" s="22">
        <v>169.88847352120803</v>
      </c>
      <c r="BA72" s="22">
        <v>18935.09256124232</v>
      </c>
      <c r="BB72" s="22">
        <v>10975.082950019858</v>
      </c>
      <c r="BC72" s="22">
        <v>279883.9255477179</v>
      </c>
      <c r="BD72" s="22">
        <v>1783742.7287417864</v>
      </c>
    </row>
    <row r="73" spans="1:65" x14ac:dyDescent="0.3">
      <c r="A73" s="23" t="s">
        <v>360</v>
      </c>
      <c r="B73" s="22">
        <v>0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6.616962684143112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6.616962684143112</v>
      </c>
    </row>
    <row r="74" spans="1:65" x14ac:dyDescent="0.3">
      <c r="A74" s="23" t="s">
        <v>10</v>
      </c>
      <c r="B74" s="22">
        <v>13.792255503739733</v>
      </c>
      <c r="C74" s="22">
        <v>1.0370157925002588</v>
      </c>
      <c r="D74" s="22">
        <v>0</v>
      </c>
      <c r="E74" s="22">
        <v>0</v>
      </c>
      <c r="F74" s="22">
        <v>0</v>
      </c>
      <c r="G74" s="22">
        <v>2.69360540853372E-2</v>
      </c>
      <c r="H74" s="22">
        <v>0</v>
      </c>
      <c r="I74" s="22">
        <v>0</v>
      </c>
      <c r="J74" s="22">
        <v>2.1518740163172689E-2</v>
      </c>
      <c r="K74" s="22">
        <v>6.7772834509758719E-7</v>
      </c>
      <c r="L74" s="22">
        <v>0</v>
      </c>
      <c r="M74" s="22">
        <v>0</v>
      </c>
      <c r="N74" s="22">
        <v>5.37420428322259E-3</v>
      </c>
      <c r="O74" s="22">
        <v>1.8209766149354254</v>
      </c>
      <c r="P74" s="22">
        <v>2.3189098400666408</v>
      </c>
      <c r="Q74" s="22">
        <v>0</v>
      </c>
      <c r="R74" s="22">
        <v>27.568830583706152</v>
      </c>
      <c r="S74" s="22">
        <v>148.04372251228207</v>
      </c>
      <c r="T74" s="22">
        <v>22.96684548232157</v>
      </c>
      <c r="U74" s="22">
        <v>68.070775233331872</v>
      </c>
      <c r="V74" s="22">
        <v>0.27696325517327947</v>
      </c>
      <c r="W74" s="22">
        <v>5.7570313774525852E-5</v>
      </c>
      <c r="X74" s="22">
        <v>0</v>
      </c>
      <c r="Y74" s="22">
        <v>18.584564794691584</v>
      </c>
      <c r="Z74" s="22">
        <v>3.0129181534227254E-2</v>
      </c>
      <c r="AA74" s="22">
        <v>0</v>
      </c>
      <c r="AB74" s="22">
        <v>8.9475127001855293E-4</v>
      </c>
      <c r="AC74" s="22">
        <v>0</v>
      </c>
      <c r="AD74" s="22">
        <v>1.753882926011354E-3</v>
      </c>
      <c r="AE74" s="22">
        <v>0</v>
      </c>
      <c r="AF74" s="22">
        <v>0</v>
      </c>
      <c r="AG74" s="22">
        <v>0</v>
      </c>
      <c r="AH74" s="22">
        <v>0</v>
      </c>
      <c r="AI74" s="22">
        <v>7.2613594972729043</v>
      </c>
      <c r="AJ74" s="22">
        <v>1.7635899423760076E-2</v>
      </c>
      <c r="AK74" s="22">
        <v>0.33134682834667378</v>
      </c>
      <c r="AL74" s="22">
        <v>0</v>
      </c>
      <c r="AM74" s="22">
        <v>0</v>
      </c>
      <c r="AN74" s="22">
        <v>0.23442480386503364</v>
      </c>
      <c r="AO74" s="22">
        <v>3.8948557308435042E-3</v>
      </c>
      <c r="AP74" s="22">
        <v>0</v>
      </c>
      <c r="AQ74" s="22">
        <v>0.25882944640107314</v>
      </c>
      <c r="AR74" s="22">
        <v>2.3181019502833872E-2</v>
      </c>
      <c r="AS74" s="22">
        <v>0</v>
      </c>
      <c r="AT74" s="22">
        <v>4.6191095698193454</v>
      </c>
      <c r="AU74" s="22">
        <v>5.0244020818493009</v>
      </c>
      <c r="AV74" s="22">
        <v>0.70940572796387003</v>
      </c>
      <c r="AW74" s="22">
        <v>1.355866209241848E-4</v>
      </c>
      <c r="AX74" s="22">
        <v>2.3102101880408517E-2</v>
      </c>
      <c r="AY74" s="22">
        <v>27802.638353201899</v>
      </c>
      <c r="AZ74" s="22">
        <v>1.4941329945365213E-3</v>
      </c>
      <c r="BA74" s="22">
        <v>6.8593819958824287E-6</v>
      </c>
      <c r="BB74" s="22">
        <v>0</v>
      </c>
      <c r="BC74" s="22">
        <v>24.15666594131784</v>
      </c>
      <c r="BD74" s="22">
        <v>28149.870872229323</v>
      </c>
    </row>
    <row r="75" spans="1:65" x14ac:dyDescent="0.3">
      <c r="A75" s="23" t="s">
        <v>11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6.8190107263125235E-3</v>
      </c>
      <c r="S75" s="22">
        <v>0</v>
      </c>
      <c r="T75" s="22">
        <v>6.5650806604643188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8.964097833451552</v>
      </c>
      <c r="BD75" s="22">
        <v>15.535997504642182</v>
      </c>
    </row>
    <row r="76" spans="1:65" x14ac:dyDescent="0.3">
      <c r="A76" s="23" t="s">
        <v>12</v>
      </c>
      <c r="B76" s="22">
        <v>16.846108559201063</v>
      </c>
      <c r="C76" s="22">
        <v>3.0404201265793573</v>
      </c>
      <c r="D76" s="22">
        <v>1.0082818692674789</v>
      </c>
      <c r="E76" s="22">
        <v>4.1739560052159851E-3</v>
      </c>
      <c r="F76" s="22">
        <v>0</v>
      </c>
      <c r="G76" s="22">
        <v>15.806202058583953</v>
      </c>
      <c r="H76" s="22">
        <v>0</v>
      </c>
      <c r="I76" s="22">
        <v>5.348517719517918E-3</v>
      </c>
      <c r="J76" s="22">
        <v>1.5918614846229544</v>
      </c>
      <c r="K76" s="22">
        <v>0.37953144000065209</v>
      </c>
      <c r="L76" s="22">
        <v>0.51225005188607986</v>
      </c>
      <c r="M76" s="22">
        <v>104.69234039640654</v>
      </c>
      <c r="N76" s="22">
        <v>0</v>
      </c>
      <c r="O76" s="22">
        <v>6.337841174509693</v>
      </c>
      <c r="P76" s="22">
        <v>1.0772121422499403</v>
      </c>
      <c r="Q76" s="22">
        <v>0.67926803077139197</v>
      </c>
      <c r="R76" s="22">
        <v>118.20470517435828</v>
      </c>
      <c r="S76" s="22">
        <v>585.43438563353459</v>
      </c>
      <c r="T76" s="22">
        <v>0.52795476923033535</v>
      </c>
      <c r="U76" s="22">
        <v>230.69305981105364</v>
      </c>
      <c r="V76" s="22">
        <v>3.4077874616446291</v>
      </c>
      <c r="W76" s="22">
        <v>2.1349969630317131E-3</v>
      </c>
      <c r="X76" s="22">
        <v>5.4684982473850852</v>
      </c>
      <c r="Y76" s="22">
        <v>29.825862335696549</v>
      </c>
      <c r="Z76" s="22">
        <v>0.17074635789753154</v>
      </c>
      <c r="AA76" s="22">
        <v>0</v>
      </c>
      <c r="AB76" s="22">
        <v>0.56896232047607198</v>
      </c>
      <c r="AC76" s="22">
        <v>1.4242591961562963</v>
      </c>
      <c r="AD76" s="22">
        <v>2.6821227466429307</v>
      </c>
      <c r="AE76" s="22">
        <v>12.021898014646673</v>
      </c>
      <c r="AF76" s="22">
        <v>0.93044306834305057</v>
      </c>
      <c r="AG76" s="22">
        <v>6.2875094423963631</v>
      </c>
      <c r="AH76" s="22">
        <v>2.054715502290549E-7</v>
      </c>
      <c r="AI76" s="22">
        <v>17.630422495817538</v>
      </c>
      <c r="AJ76" s="22">
        <v>1.23717977691394E-3</v>
      </c>
      <c r="AK76" s="22">
        <v>2.2319290345088727E-2</v>
      </c>
      <c r="AL76" s="22">
        <v>4.6865353189081516</v>
      </c>
      <c r="AM76" s="22">
        <v>3.2617368961452828</v>
      </c>
      <c r="AN76" s="22">
        <v>418.45669716792742</v>
      </c>
      <c r="AO76" s="22">
        <v>1.3156803122986558</v>
      </c>
      <c r="AP76" s="22">
        <v>0.24820479489888791</v>
      </c>
      <c r="AQ76" s="22">
        <v>18.662333173652264</v>
      </c>
      <c r="AR76" s="22">
        <v>8.5854414066929685</v>
      </c>
      <c r="AS76" s="22">
        <v>15.193238689084877</v>
      </c>
      <c r="AT76" s="22">
        <v>142.82449440184482</v>
      </c>
      <c r="AU76" s="22">
        <v>0.80557330604455424</v>
      </c>
      <c r="AV76" s="22">
        <v>31.126639893080291</v>
      </c>
      <c r="AW76" s="22">
        <v>0.25277891387697193</v>
      </c>
      <c r="AX76" s="22">
        <v>6.3666527382587601E-2</v>
      </c>
      <c r="AY76" s="22">
        <v>52.905261036226307</v>
      </c>
      <c r="AZ76" s="22">
        <v>4.4913535444227835</v>
      </c>
      <c r="BA76" s="22">
        <v>2.596940105870011</v>
      </c>
      <c r="BB76" s="22">
        <v>0.11273710317847686</v>
      </c>
      <c r="BC76" s="22">
        <v>285.20265116788931</v>
      </c>
      <c r="BD76" s="22">
        <v>2158.0771123150639</v>
      </c>
    </row>
    <row r="77" spans="1:65" x14ac:dyDescent="0.3">
      <c r="A77" s="23" t="s">
        <v>13</v>
      </c>
      <c r="B77" s="22">
        <v>22.563039432410815</v>
      </c>
      <c r="C77" s="22">
        <v>1.0003136390675587</v>
      </c>
      <c r="D77" s="22">
        <v>0.15339129534363236</v>
      </c>
      <c r="E77" s="22">
        <v>1.3152203822980988E-2</v>
      </c>
      <c r="F77" s="22">
        <v>0</v>
      </c>
      <c r="G77" s="22">
        <v>2.1255974126634016</v>
      </c>
      <c r="H77" s="22">
        <v>0</v>
      </c>
      <c r="I77" s="22">
        <v>5.146072152910134E-2</v>
      </c>
      <c r="J77" s="22">
        <v>39.967195700177939</v>
      </c>
      <c r="K77" s="22">
        <v>8.2573079662526947</v>
      </c>
      <c r="L77" s="22">
        <v>2.7303633267894954E-2</v>
      </c>
      <c r="M77" s="22">
        <v>0.14823694215420388</v>
      </c>
      <c r="N77" s="22">
        <v>38.823095141798305</v>
      </c>
      <c r="O77" s="22">
        <v>0</v>
      </c>
      <c r="P77" s="22">
        <v>4.6199919925948262E-2</v>
      </c>
      <c r="Q77" s="22">
        <v>10.850308030882507</v>
      </c>
      <c r="R77" s="22">
        <v>0.39722795158733093</v>
      </c>
      <c r="S77" s="22">
        <v>110.6404567799038</v>
      </c>
      <c r="T77" s="22">
        <v>0.9714719741985719</v>
      </c>
      <c r="U77" s="22">
        <v>2.7522318028578567E-2</v>
      </c>
      <c r="V77" s="22">
        <v>20.348759358852494</v>
      </c>
      <c r="W77" s="22">
        <v>0.69521631214112334</v>
      </c>
      <c r="X77" s="22">
        <v>3.2957651225586672E-2</v>
      </c>
      <c r="Y77" s="22">
        <v>1.9284483995292425</v>
      </c>
      <c r="Z77" s="22">
        <v>2.9121143914368521</v>
      </c>
      <c r="AA77" s="22">
        <v>0</v>
      </c>
      <c r="AB77" s="22">
        <v>0.11443212966537447</v>
      </c>
      <c r="AC77" s="22">
        <v>1.9488672295515819E-2</v>
      </c>
      <c r="AD77" s="22">
        <v>0</v>
      </c>
      <c r="AE77" s="22">
        <v>11.328892437369841</v>
      </c>
      <c r="AF77" s="22">
        <v>1.7771362524521203E-3</v>
      </c>
      <c r="AG77" s="22">
        <v>2.9523466076500715</v>
      </c>
      <c r="AH77" s="22">
        <v>1.0967453811106951E-6</v>
      </c>
      <c r="AI77" s="22">
        <v>3.5848785480710057</v>
      </c>
      <c r="AJ77" s="22">
        <v>0.10799683139712787</v>
      </c>
      <c r="AK77" s="22">
        <v>0.35816872844150804</v>
      </c>
      <c r="AL77" s="22">
        <v>0.29956167481513962</v>
      </c>
      <c r="AM77" s="22">
        <v>16.398318801061556</v>
      </c>
      <c r="AN77" s="22">
        <v>54.63894007272237</v>
      </c>
      <c r="AO77" s="22">
        <v>1.3363613518761963</v>
      </c>
      <c r="AP77" s="22">
        <v>1.7448783804796111</v>
      </c>
      <c r="AQ77" s="22">
        <v>3.652847734840615</v>
      </c>
      <c r="AR77" s="22">
        <v>0.11098606419052286</v>
      </c>
      <c r="AS77" s="22">
        <v>33.290991358780595</v>
      </c>
      <c r="AT77" s="22">
        <v>0.40640167528407795</v>
      </c>
      <c r="AU77" s="22">
        <v>6.3116657207244334E-3</v>
      </c>
      <c r="AV77" s="22">
        <v>13.69066706705472</v>
      </c>
      <c r="AW77" s="22">
        <v>2.1292508638781853</v>
      </c>
      <c r="AX77" s="22">
        <v>5.8083843236117865</v>
      </c>
      <c r="AY77" s="22">
        <v>6.4136111366495356</v>
      </c>
      <c r="AZ77" s="22">
        <v>3.0135382998331579</v>
      </c>
      <c r="BA77" s="22">
        <v>186.13728558462861</v>
      </c>
      <c r="BB77" s="22">
        <v>3.1799040996285663</v>
      </c>
      <c r="BC77" s="22">
        <v>293.04725058795941</v>
      </c>
      <c r="BD77" s="22">
        <v>905.75425010710433</v>
      </c>
    </row>
    <row r="78" spans="1:65" x14ac:dyDescent="0.3">
      <c r="A78" s="23" t="s">
        <v>14</v>
      </c>
      <c r="B78" s="22">
        <v>6.1152555048994686E-7</v>
      </c>
      <c r="C78" s="22">
        <v>4.7613605007725809E-8</v>
      </c>
      <c r="D78" s="22">
        <v>5.0043705050540797E-9</v>
      </c>
      <c r="E78" s="22">
        <v>3.6904230799272001E-9</v>
      </c>
      <c r="F78" s="22">
        <v>0</v>
      </c>
      <c r="G78" s="22">
        <v>0</v>
      </c>
      <c r="H78" s="22">
        <v>0</v>
      </c>
      <c r="I78" s="22">
        <v>1.3790470766440747E-6</v>
      </c>
      <c r="J78" s="22">
        <v>2.1057683074450389E-4</v>
      </c>
      <c r="K78" s="22">
        <v>1.1541552556748906E-7</v>
      </c>
      <c r="L78" s="22">
        <v>0</v>
      </c>
      <c r="M78" s="22">
        <v>0</v>
      </c>
      <c r="N78" s="22">
        <v>0</v>
      </c>
      <c r="O78" s="22">
        <v>5.5725462089791868E-9</v>
      </c>
      <c r="P78" s="22">
        <v>0</v>
      </c>
      <c r="Q78" s="22">
        <v>35.91243378295799</v>
      </c>
      <c r="R78" s="22">
        <v>1.5289133295139E-7</v>
      </c>
      <c r="S78" s="22">
        <v>3.9260025137405787E-7</v>
      </c>
      <c r="T78" s="22">
        <v>0</v>
      </c>
      <c r="U78" s="22">
        <v>0</v>
      </c>
      <c r="V78" s="22">
        <v>5.1813591272050537E-6</v>
      </c>
      <c r="W78" s="22">
        <v>0</v>
      </c>
      <c r="X78" s="22">
        <v>0</v>
      </c>
      <c r="Y78" s="22">
        <v>3.9240265378342187E-3</v>
      </c>
      <c r="Z78" s="22">
        <v>6.3832433016866417E-6</v>
      </c>
      <c r="AA78" s="22">
        <v>0</v>
      </c>
      <c r="AB78" s="22">
        <v>0.17861622217764353</v>
      </c>
      <c r="AC78" s="22">
        <v>1.62523476387476E-3</v>
      </c>
      <c r="AD78" s="22">
        <v>0</v>
      </c>
      <c r="AE78" s="22">
        <v>1.9753328179919593E-6</v>
      </c>
      <c r="AF78" s="22">
        <v>0</v>
      </c>
      <c r="AG78" s="22">
        <v>5.3045478476568429E-5</v>
      </c>
      <c r="AH78" s="22">
        <v>0</v>
      </c>
      <c r="AI78" s="22">
        <v>4.0127735516069969E-8</v>
      </c>
      <c r="AJ78" s="22">
        <v>7.0024942262718874E-9</v>
      </c>
      <c r="AK78" s="22">
        <v>4.4434695590373982E-4</v>
      </c>
      <c r="AL78" s="22">
        <v>2.6403782123428363E-8</v>
      </c>
      <c r="AM78" s="22">
        <v>0</v>
      </c>
      <c r="AN78" s="22">
        <v>0</v>
      </c>
      <c r="AO78" s="22">
        <v>0</v>
      </c>
      <c r="AP78" s="22">
        <v>1.5339855499296085E-8</v>
      </c>
      <c r="AQ78" s="22">
        <v>0</v>
      </c>
      <c r="AR78" s="22">
        <v>5.359314522199595</v>
      </c>
      <c r="AS78" s="22">
        <v>1.9930715631369435E-7</v>
      </c>
      <c r="AT78" s="22">
        <v>0</v>
      </c>
      <c r="AU78" s="22">
        <v>0</v>
      </c>
      <c r="AV78" s="22">
        <v>0</v>
      </c>
      <c r="AW78" s="22">
        <v>4.8231626090171418E-4</v>
      </c>
      <c r="AX78" s="22">
        <v>7.677734305702023E-7</v>
      </c>
      <c r="AY78" s="22">
        <v>3.0602580261859802E-7</v>
      </c>
      <c r="AZ78" s="22">
        <v>7.0176822032460371E-3</v>
      </c>
      <c r="BA78" s="22">
        <v>1.0445310422244091E-2</v>
      </c>
      <c r="BB78" s="22">
        <v>0</v>
      </c>
      <c r="BC78" s="22">
        <v>1.3065040440622413</v>
      </c>
      <c r="BD78" s="22">
        <v>42.781088726126875</v>
      </c>
    </row>
    <row r="79" spans="1:65" x14ac:dyDescent="0.3">
      <c r="A79" s="23" t="s">
        <v>15</v>
      </c>
      <c r="B79" s="22">
        <v>1.8505253025145683</v>
      </c>
      <c r="C79" s="22">
        <v>9.988442824879272E-2</v>
      </c>
      <c r="D79" s="22">
        <v>1.2261365500391639E-2</v>
      </c>
      <c r="E79" s="22">
        <v>1.2956140391520475E-2</v>
      </c>
      <c r="F79" s="22">
        <v>0</v>
      </c>
      <c r="G79" s="22">
        <v>2.9378145416798372E-3</v>
      </c>
      <c r="H79" s="22">
        <v>0</v>
      </c>
      <c r="I79" s="22">
        <v>0.37239042869230882</v>
      </c>
      <c r="J79" s="22">
        <v>7.6560013528122708</v>
      </c>
      <c r="K79" s="22">
        <v>0.29930683562691357</v>
      </c>
      <c r="L79" s="22">
        <v>0.31770085752440402</v>
      </c>
      <c r="M79" s="22">
        <v>0</v>
      </c>
      <c r="N79" s="22">
        <v>8.2880473692861258E-3</v>
      </c>
      <c r="O79" s="22">
        <v>6.9206752299904833E-2</v>
      </c>
      <c r="P79" s="22">
        <v>52.366335924535562</v>
      </c>
      <c r="Q79" s="22">
        <v>0</v>
      </c>
      <c r="R79" s="22">
        <v>0.50928496472807194</v>
      </c>
      <c r="S79" s="22">
        <v>13.454426234620676</v>
      </c>
      <c r="T79" s="22">
        <v>0.12392069676693725</v>
      </c>
      <c r="U79" s="22">
        <v>2.6422983038209693E-2</v>
      </c>
      <c r="V79" s="22">
        <v>5.6956982242833547</v>
      </c>
      <c r="W79" s="22">
        <v>2.6911733525004857E-3</v>
      </c>
      <c r="X79" s="22">
        <v>3.0482626456938441E-2</v>
      </c>
      <c r="Y79" s="22">
        <v>0.29835842710872529</v>
      </c>
      <c r="Z79" s="22">
        <v>1.1657371804934089</v>
      </c>
      <c r="AA79" s="22">
        <v>0</v>
      </c>
      <c r="AB79" s="22">
        <v>0.36078600078498563</v>
      </c>
      <c r="AC79" s="22">
        <v>6.9557079454169672</v>
      </c>
      <c r="AD79" s="22">
        <v>0</v>
      </c>
      <c r="AE79" s="22">
        <v>0.33209615042462198</v>
      </c>
      <c r="AF79" s="22">
        <v>0</v>
      </c>
      <c r="AG79" s="22">
        <v>1.8453883649021252</v>
      </c>
      <c r="AH79" s="22">
        <v>1.5174849579574344E-5</v>
      </c>
      <c r="AI79" s="22">
        <v>0.1317086893075336</v>
      </c>
      <c r="AJ79" s="22">
        <v>9.7656678417328637E-5</v>
      </c>
      <c r="AK79" s="22">
        <v>4.1799685687245923E-2</v>
      </c>
      <c r="AL79" s="22">
        <v>1.8632208453800658</v>
      </c>
      <c r="AM79" s="22">
        <v>1.9157433241705371</v>
      </c>
      <c r="AN79" s="22">
        <v>2.7403365484271864</v>
      </c>
      <c r="AO79" s="22">
        <v>0.23110015765377434</v>
      </c>
      <c r="AP79" s="22">
        <v>0.22905862318963788</v>
      </c>
      <c r="AQ79" s="22">
        <v>4.4614736144495115</v>
      </c>
      <c r="AR79" s="22">
        <v>39.787343568723664</v>
      </c>
      <c r="AS79" s="22">
        <v>2.9429490539618923</v>
      </c>
      <c r="AT79" s="22">
        <v>2.0216299441411321E-2</v>
      </c>
      <c r="AU79" s="22">
        <v>3.7561859698486349E-7</v>
      </c>
      <c r="AV79" s="22">
        <v>0.82767432445693623</v>
      </c>
      <c r="AW79" s="22">
        <v>4.2277354235517955E-2</v>
      </c>
      <c r="AX79" s="22">
        <v>1.3134154823651529</v>
      </c>
      <c r="AY79" s="22">
        <v>5.2185091457576211</v>
      </c>
      <c r="AZ79" s="22">
        <v>1.8442221672124792</v>
      </c>
      <c r="BA79" s="22">
        <v>26.116229896162697</v>
      </c>
      <c r="BB79" s="22">
        <v>8.7636947766559045E-2</v>
      </c>
      <c r="BC79" s="22">
        <v>319.91383830890373</v>
      </c>
      <c r="BD79" s="22">
        <v>503.59766346683489</v>
      </c>
    </row>
    <row r="80" spans="1:65" x14ac:dyDescent="0.3">
      <c r="A80" s="23" t="s">
        <v>16</v>
      </c>
      <c r="B80" s="22">
        <v>415.00510268054256</v>
      </c>
      <c r="C80" s="22">
        <v>0.84474223480622257</v>
      </c>
      <c r="D80" s="22">
        <v>6.9411074480683608</v>
      </c>
      <c r="E80" s="22">
        <v>0.88681105225960233</v>
      </c>
      <c r="F80" s="22">
        <v>8.2610008444440424E-4</v>
      </c>
      <c r="G80" s="22">
        <v>5.3434756242228048</v>
      </c>
      <c r="H80" s="22">
        <v>0</v>
      </c>
      <c r="I80" s="22">
        <v>5.6321981168309856</v>
      </c>
      <c r="J80" s="22">
        <v>695.04841616859403</v>
      </c>
      <c r="K80" s="22">
        <v>17.12274208385724</v>
      </c>
      <c r="L80" s="22">
        <v>60.771472424478326</v>
      </c>
      <c r="M80" s="22">
        <v>22.885053188095718</v>
      </c>
      <c r="N80" s="22">
        <v>12.97404521098451</v>
      </c>
      <c r="O80" s="22">
        <v>1.2192320166874113</v>
      </c>
      <c r="P80" s="22">
        <v>3.8825333225355267</v>
      </c>
      <c r="Q80" s="22">
        <v>34.448816988614809</v>
      </c>
      <c r="R80" s="22">
        <v>0</v>
      </c>
      <c r="S80" s="22">
        <v>435.55280747373013</v>
      </c>
      <c r="T80" s="22">
        <v>87.327140849234056</v>
      </c>
      <c r="U80" s="22">
        <v>16.088351402974446</v>
      </c>
      <c r="V80" s="22">
        <v>2815.5105495934408</v>
      </c>
      <c r="W80" s="22">
        <v>36.101918845419341</v>
      </c>
      <c r="X80" s="22">
        <v>5.0289286596275016</v>
      </c>
      <c r="Y80" s="22">
        <v>123.27674144862551</v>
      </c>
      <c r="Z80" s="22">
        <v>60.38486197509534</v>
      </c>
      <c r="AA80" s="22">
        <v>0</v>
      </c>
      <c r="AB80" s="22">
        <v>0.1182747227432059</v>
      </c>
      <c r="AC80" s="22">
        <v>660.98697936975293</v>
      </c>
      <c r="AD80" s="22">
        <v>0.55825224431067</v>
      </c>
      <c r="AE80" s="22">
        <v>3.6079451489577146</v>
      </c>
      <c r="AF80" s="22">
        <v>1.5705441631045618</v>
      </c>
      <c r="AG80" s="22">
        <v>91.519549497973543</v>
      </c>
      <c r="AH80" s="22">
        <v>2.2879959312991166E-4</v>
      </c>
      <c r="AI80" s="22">
        <v>62.24958511164381</v>
      </c>
      <c r="AJ80" s="22">
        <v>1.0429425790066508E-2</v>
      </c>
      <c r="AK80" s="22">
        <v>6.0451470442120705E-3</v>
      </c>
      <c r="AL80" s="22">
        <v>24.777733213590878</v>
      </c>
      <c r="AM80" s="22">
        <v>33.942473165827053</v>
      </c>
      <c r="AN80" s="22">
        <v>317.21151873862095</v>
      </c>
      <c r="AO80" s="22">
        <v>7.76674459890548</v>
      </c>
      <c r="AP80" s="22">
        <v>63.839288307810413</v>
      </c>
      <c r="AQ80" s="22">
        <v>148.20140077689442</v>
      </c>
      <c r="AR80" s="22">
        <v>187.80821630178062</v>
      </c>
      <c r="AS80" s="22">
        <v>7094.8279955503704</v>
      </c>
      <c r="AT80" s="22">
        <v>1.9139357643969022</v>
      </c>
      <c r="AU80" s="22">
        <v>0.31251636175847808</v>
      </c>
      <c r="AV80" s="22">
        <v>164.53474808271085</v>
      </c>
      <c r="AW80" s="22">
        <v>8.968228173238078</v>
      </c>
      <c r="AX80" s="22">
        <v>3.7895054415964156</v>
      </c>
      <c r="AY80" s="22">
        <v>6628.6175226126206</v>
      </c>
      <c r="AZ80" s="22">
        <v>81.175712832315781</v>
      </c>
      <c r="BA80" s="22">
        <v>523.46702773704044</v>
      </c>
      <c r="BB80" s="22">
        <v>24.760012720853268</v>
      </c>
      <c r="BC80" s="22">
        <v>2190.5501888120302</v>
      </c>
      <c r="BD80" s="22">
        <v>23189.370477732082</v>
      </c>
    </row>
    <row r="81" spans="1:56" x14ac:dyDescent="0.3">
      <c r="A81" s="23" t="s">
        <v>17</v>
      </c>
      <c r="B81" s="22">
        <v>718.74440959996548</v>
      </c>
      <c r="C81" s="22">
        <v>48.12378105961362</v>
      </c>
      <c r="D81" s="22">
        <v>23.112333650631118</v>
      </c>
      <c r="E81" s="22">
        <v>2.70700499107231</v>
      </c>
      <c r="F81" s="22">
        <v>0</v>
      </c>
      <c r="G81" s="22">
        <v>366.03026027459128</v>
      </c>
      <c r="H81" s="22">
        <v>0.15095571573950256</v>
      </c>
      <c r="I81" s="22">
        <v>3.771674584548939</v>
      </c>
      <c r="J81" s="22">
        <v>1634.1949080883205</v>
      </c>
      <c r="K81" s="22">
        <v>183.31355921112339</v>
      </c>
      <c r="L81" s="22">
        <v>14.721119596362525</v>
      </c>
      <c r="M81" s="22">
        <v>839.80031178214415</v>
      </c>
      <c r="N81" s="22">
        <v>707.0747525619812</v>
      </c>
      <c r="O81" s="22">
        <v>100.55658464513611</v>
      </c>
      <c r="P81" s="22">
        <v>515.17180294449099</v>
      </c>
      <c r="Q81" s="22">
        <v>110.11836058056062</v>
      </c>
      <c r="R81" s="22">
        <v>279.88158588789685</v>
      </c>
      <c r="S81" s="22">
        <v>0</v>
      </c>
      <c r="T81" s="22">
        <v>462.36478586213201</v>
      </c>
      <c r="U81" s="22">
        <v>1699.252461845648</v>
      </c>
      <c r="V81" s="22">
        <v>2527.2539736558874</v>
      </c>
      <c r="W81" s="22">
        <v>73.187609910676471</v>
      </c>
      <c r="X81" s="22">
        <v>104.46919481978696</v>
      </c>
      <c r="Y81" s="22">
        <v>358.29284506927422</v>
      </c>
      <c r="Z81" s="22">
        <v>246.42458389621362</v>
      </c>
      <c r="AA81" s="22">
        <v>0.37774262350329962</v>
      </c>
      <c r="AB81" s="22">
        <v>5.5175763858881481</v>
      </c>
      <c r="AC81" s="22">
        <v>206.56005004240706</v>
      </c>
      <c r="AD81" s="22">
        <v>5.5231544785226179</v>
      </c>
      <c r="AE81" s="22">
        <v>905.23914617263267</v>
      </c>
      <c r="AF81" s="22">
        <v>13.97649383108104</v>
      </c>
      <c r="AG81" s="22">
        <v>519.14007021427631</v>
      </c>
      <c r="AH81" s="22">
        <v>0.9003194993108482</v>
      </c>
      <c r="AI81" s="22">
        <v>457.90135162008073</v>
      </c>
      <c r="AJ81" s="22">
        <v>0.98325982625770803</v>
      </c>
      <c r="AK81" s="22">
        <v>2.5384738117723349</v>
      </c>
      <c r="AL81" s="22">
        <v>29.223317899810812</v>
      </c>
      <c r="AM81" s="22">
        <v>767.14393748274495</v>
      </c>
      <c r="AN81" s="22">
        <v>11134.635431453144</v>
      </c>
      <c r="AO81" s="22">
        <v>120.81280777970203</v>
      </c>
      <c r="AP81" s="22">
        <v>97.557296787722649</v>
      </c>
      <c r="AQ81" s="22">
        <v>2462.6582451927998</v>
      </c>
      <c r="AR81" s="22">
        <v>356.23597065933052</v>
      </c>
      <c r="AS81" s="22">
        <v>873.90205915451827</v>
      </c>
      <c r="AT81" s="22">
        <v>186.10294178973857</v>
      </c>
      <c r="AU81" s="22">
        <v>32.141548036880224</v>
      </c>
      <c r="AV81" s="22">
        <v>888.38041019543641</v>
      </c>
      <c r="AW81" s="22">
        <v>18.196575369940586</v>
      </c>
      <c r="AX81" s="22">
        <v>2552.8648484586115</v>
      </c>
      <c r="AY81" s="22">
        <v>54739.487054350568</v>
      </c>
      <c r="AZ81" s="22">
        <v>275.17585013066633</v>
      </c>
      <c r="BA81" s="22">
        <v>1734.051989841869</v>
      </c>
      <c r="BB81" s="22">
        <v>166.841143200554</v>
      </c>
      <c r="BC81" s="22">
        <v>7480.4717918614306</v>
      </c>
      <c r="BD81" s="22">
        <v>97053.259718385001</v>
      </c>
    </row>
    <row r="82" spans="1:56" x14ac:dyDescent="0.3">
      <c r="A82" s="23" t="s">
        <v>18</v>
      </c>
      <c r="B82" s="22">
        <v>4.1644889988365372E-6</v>
      </c>
      <c r="C82" s="22">
        <v>2.5348463438110563E-7</v>
      </c>
      <c r="D82" s="22">
        <v>3.4079763139418273E-8</v>
      </c>
      <c r="E82" s="22">
        <v>2.5131781174304233E-8</v>
      </c>
      <c r="F82" s="22">
        <v>0</v>
      </c>
      <c r="G82" s="22">
        <v>50.330533467410056</v>
      </c>
      <c r="H82" s="22">
        <v>0</v>
      </c>
      <c r="I82" s="22">
        <v>9.3913105919461495E-6</v>
      </c>
      <c r="J82" s="22">
        <v>1.2538383162621366E-2</v>
      </c>
      <c r="K82" s="22">
        <v>7.8597972911460041E-7</v>
      </c>
      <c r="L82" s="22">
        <v>0</v>
      </c>
      <c r="M82" s="22">
        <v>132.08984313284111</v>
      </c>
      <c r="N82" s="22">
        <v>0</v>
      </c>
      <c r="O82" s="22">
        <v>3.7949039683148265E-8</v>
      </c>
      <c r="P82" s="22">
        <v>0</v>
      </c>
      <c r="Q82" s="22">
        <v>0</v>
      </c>
      <c r="R82" s="22">
        <v>9.8992821349028256E-3</v>
      </c>
      <c r="S82" s="22">
        <v>0.72586704368127242</v>
      </c>
      <c r="T82" s="22">
        <v>0</v>
      </c>
      <c r="U82" s="22">
        <v>0</v>
      </c>
      <c r="V82" s="22">
        <v>3.5285055656266405E-5</v>
      </c>
      <c r="W82" s="22">
        <v>0</v>
      </c>
      <c r="X82" s="22">
        <v>0</v>
      </c>
      <c r="Y82" s="22">
        <v>2.089068579532281E-2</v>
      </c>
      <c r="Z82" s="22">
        <v>1.8403794003759542E-2</v>
      </c>
      <c r="AA82" s="22">
        <v>0</v>
      </c>
      <c r="AB82" s="22">
        <v>0</v>
      </c>
      <c r="AC82" s="22">
        <v>6.157084791498966E-7</v>
      </c>
      <c r="AD82" s="22">
        <v>0</v>
      </c>
      <c r="AE82" s="22">
        <v>1.345201649052524E-5</v>
      </c>
      <c r="AF82" s="22">
        <v>0.74776281493966967</v>
      </c>
      <c r="AG82" s="22">
        <v>3.6123970842543091E-4</v>
      </c>
      <c r="AH82" s="22">
        <v>0</v>
      </c>
      <c r="AI82" s="22">
        <v>2.9096061618731595E-4</v>
      </c>
      <c r="AJ82" s="22">
        <v>4.7686985680911549E-8</v>
      </c>
      <c r="AK82" s="22">
        <v>7.1070290716208846E-9</v>
      </c>
      <c r="AL82" s="22">
        <v>1.7980975626054718E-7</v>
      </c>
      <c r="AM82" s="22">
        <v>0</v>
      </c>
      <c r="AN82" s="22">
        <v>0</v>
      </c>
      <c r="AO82" s="22">
        <v>0</v>
      </c>
      <c r="AP82" s="22">
        <v>1.0446441595020631E-7</v>
      </c>
      <c r="AQ82" s="22">
        <v>0</v>
      </c>
      <c r="AR82" s="22">
        <v>0</v>
      </c>
      <c r="AS82" s="22">
        <v>1.3572817344962585E-6</v>
      </c>
      <c r="AT82" s="22">
        <v>0</v>
      </c>
      <c r="AU82" s="22">
        <v>9.0874581767854762E-2</v>
      </c>
      <c r="AV82" s="22">
        <v>0.16795617403429464</v>
      </c>
      <c r="AW82" s="22">
        <v>0</v>
      </c>
      <c r="AX82" s="22">
        <v>5.2285370621830785E-6</v>
      </c>
      <c r="AY82" s="22">
        <v>2.0840357158326524E-6</v>
      </c>
      <c r="AZ82" s="22">
        <v>1.8152519933892511E-2</v>
      </c>
      <c r="BA82" s="22">
        <v>7.113256397548226E-2</v>
      </c>
      <c r="BB82" s="22">
        <v>0</v>
      </c>
      <c r="BC82" s="22">
        <v>16.347415469454749</v>
      </c>
      <c r="BD82" s="22">
        <v>200.65199516758744</v>
      </c>
    </row>
    <row r="83" spans="1:56" x14ac:dyDescent="0.3">
      <c r="A83" s="23" t="s">
        <v>19</v>
      </c>
      <c r="B83" s="22">
        <v>93.177137624127951</v>
      </c>
      <c r="C83" s="22">
        <v>0.17242025358986257</v>
      </c>
      <c r="D83" s="22">
        <v>8.1870835406623165E-3</v>
      </c>
      <c r="E83" s="22">
        <v>4.1784113175628829E-4</v>
      </c>
      <c r="F83" s="22">
        <v>0</v>
      </c>
      <c r="G83" s="22">
        <v>5.8602980002965301</v>
      </c>
      <c r="H83" s="22">
        <v>0</v>
      </c>
      <c r="I83" s="22">
        <v>2.4518049520429277E-3</v>
      </c>
      <c r="J83" s="22">
        <v>6.8776599995406249</v>
      </c>
      <c r="K83" s="22">
        <v>0.6342403154340025</v>
      </c>
      <c r="L83" s="22">
        <v>1.042690998134304E-2</v>
      </c>
      <c r="M83" s="22">
        <v>9.7524304048818358E-3</v>
      </c>
      <c r="N83" s="22">
        <v>0.37727241444538795</v>
      </c>
      <c r="O83" s="22">
        <v>2.4039598208665347E-4</v>
      </c>
      <c r="P83" s="22">
        <v>3.3432769607421355</v>
      </c>
      <c r="Q83" s="22">
        <v>5.2442898085420393E-5</v>
      </c>
      <c r="R83" s="22">
        <v>0.29324170172523006</v>
      </c>
      <c r="S83" s="22">
        <v>91.24756545873106</v>
      </c>
      <c r="T83" s="22">
        <v>9.3230548540749442E-2</v>
      </c>
      <c r="U83" s="22">
        <v>0</v>
      </c>
      <c r="V83" s="22">
        <v>11.628702469624674</v>
      </c>
      <c r="W83" s="22">
        <v>3.5411179523382502E-3</v>
      </c>
      <c r="X83" s="22">
        <v>4.456953973437372E-2</v>
      </c>
      <c r="Y83" s="22">
        <v>0.19952679708564508</v>
      </c>
      <c r="Z83" s="22">
        <v>0.24109802397463659</v>
      </c>
      <c r="AA83" s="22">
        <v>0</v>
      </c>
      <c r="AB83" s="22">
        <v>2.8496901076653239E-3</v>
      </c>
      <c r="AC83" s="22">
        <v>1.30526321990497E-3</v>
      </c>
      <c r="AD83" s="22">
        <v>0</v>
      </c>
      <c r="AE83" s="22">
        <v>13.411127091920527</v>
      </c>
      <c r="AF83" s="22">
        <v>5.6120092182698545E-5</v>
      </c>
      <c r="AG83" s="22">
        <v>18.60336254962224</v>
      </c>
      <c r="AH83" s="22">
        <v>4.7073977451857777E-8</v>
      </c>
      <c r="AI83" s="22">
        <v>1.7684384065315968</v>
      </c>
      <c r="AJ83" s="22">
        <v>1.1034510663737904E-4</v>
      </c>
      <c r="AK83" s="22">
        <v>9.8431882846620286E-7</v>
      </c>
      <c r="AL83" s="22">
        <v>2.4762080973569051E-2</v>
      </c>
      <c r="AM83" s="22">
        <v>1.2376213016048134</v>
      </c>
      <c r="AN83" s="22">
        <v>41.293727133129543</v>
      </c>
      <c r="AO83" s="22">
        <v>2.7794629740087585E-3</v>
      </c>
      <c r="AP83" s="22">
        <v>0.2130915968315765</v>
      </c>
      <c r="AQ83" s="22">
        <v>56.478047194025066</v>
      </c>
      <c r="AR83" s="22">
        <v>1.4955413565808873</v>
      </c>
      <c r="AS83" s="22">
        <v>1.7700330650782965</v>
      </c>
      <c r="AT83" s="22">
        <v>190.93008230673163</v>
      </c>
      <c r="AU83" s="22">
        <v>4.1513665183460773E-2</v>
      </c>
      <c r="AV83" s="22">
        <v>3.7432958367488607</v>
      </c>
      <c r="AW83" s="22">
        <v>2.947629881028473E-2</v>
      </c>
      <c r="AX83" s="22">
        <v>1.5439585403935681</v>
      </c>
      <c r="AY83" s="22">
        <v>257.66782714615221</v>
      </c>
      <c r="AZ83" s="22">
        <v>12.735931633292305</v>
      </c>
      <c r="BA83" s="22">
        <v>9.7732195037013252</v>
      </c>
      <c r="BB83" s="22">
        <v>0.94689396604512577</v>
      </c>
      <c r="BC83" s="22">
        <v>50.514857794349517</v>
      </c>
      <c r="BD83" s="22">
        <v>878.45522051503553</v>
      </c>
    </row>
    <row r="84" spans="1:56" x14ac:dyDescent="0.3">
      <c r="A84" s="23" t="s">
        <v>20</v>
      </c>
      <c r="B84" s="22">
        <v>7.6500837413576157</v>
      </c>
      <c r="C84" s="22">
        <v>4.6830496719221825E-4</v>
      </c>
      <c r="D84" s="22">
        <v>6.6489613983356621</v>
      </c>
      <c r="E84" s="22">
        <v>6.3565011928753801E-2</v>
      </c>
      <c r="F84" s="22">
        <v>0</v>
      </c>
      <c r="G84" s="22">
        <v>6.4518624920759885E-3</v>
      </c>
      <c r="H84" s="22">
        <v>0</v>
      </c>
      <c r="I84" s="22">
        <v>0.60794000458030772</v>
      </c>
      <c r="J84" s="22">
        <v>25.826011732917571</v>
      </c>
      <c r="K84" s="22">
        <v>1.1109462634128824</v>
      </c>
      <c r="L84" s="22">
        <v>38.627983760070002</v>
      </c>
      <c r="M84" s="22">
        <v>0</v>
      </c>
      <c r="N84" s="22">
        <v>2.2022734923227856</v>
      </c>
      <c r="O84" s="22">
        <v>64.544105317804139</v>
      </c>
      <c r="P84" s="22">
        <v>26.130406779715244</v>
      </c>
      <c r="Q84" s="22">
        <v>1.6287126136580534</v>
      </c>
      <c r="R84" s="22">
        <v>0.78671495089635557</v>
      </c>
      <c r="S84" s="22">
        <v>145.01852429991152</v>
      </c>
      <c r="T84" s="22">
        <v>59.171787399422087</v>
      </c>
      <c r="U84" s="22">
        <v>2.2717127760074405E-3</v>
      </c>
      <c r="V84" s="22">
        <v>0</v>
      </c>
      <c r="W84" s="22">
        <v>7.3549393040169986E-3</v>
      </c>
      <c r="X84" s="22">
        <v>2.5964251868106736</v>
      </c>
      <c r="Y84" s="22">
        <v>15.179747415955635</v>
      </c>
      <c r="Z84" s="22">
        <v>25.306900625107072</v>
      </c>
      <c r="AA84" s="22">
        <v>0</v>
      </c>
      <c r="AB84" s="22">
        <v>4.8248358118436167E-5</v>
      </c>
      <c r="AC84" s="22">
        <v>14.476610017107392</v>
      </c>
      <c r="AD84" s="22">
        <v>0</v>
      </c>
      <c r="AE84" s="22">
        <v>2.0103009370115883</v>
      </c>
      <c r="AF84" s="22">
        <v>0</v>
      </c>
      <c r="AG84" s="22">
        <v>6.5969733631429772</v>
      </c>
      <c r="AH84" s="22">
        <v>39.6219196365141</v>
      </c>
      <c r="AI84" s="22">
        <v>0.25246476155963865</v>
      </c>
      <c r="AJ84" s="22">
        <v>1.0458358550013453E-3</v>
      </c>
      <c r="AK84" s="22">
        <v>1.405509518886675E-4</v>
      </c>
      <c r="AL84" s="22">
        <v>0.98338649418883806</v>
      </c>
      <c r="AM84" s="22">
        <v>5.9107248772293692</v>
      </c>
      <c r="AN84" s="22">
        <v>16.116422670166024</v>
      </c>
      <c r="AO84" s="22">
        <v>6.2279851856082873</v>
      </c>
      <c r="AP84" s="22">
        <v>1.2764183105718832</v>
      </c>
      <c r="AQ84" s="22">
        <v>2.9235246163949921E-4</v>
      </c>
      <c r="AR84" s="22">
        <v>2.4094964428845771E-2</v>
      </c>
      <c r="AS84" s="22">
        <v>2.0441288294218314</v>
      </c>
      <c r="AT84" s="22">
        <v>0.24951858199674937</v>
      </c>
      <c r="AU84" s="22">
        <v>3.7062987325084302</v>
      </c>
      <c r="AV84" s="22">
        <v>43.967229919890428</v>
      </c>
      <c r="AW84" s="22">
        <v>1.7367288156489229E-2</v>
      </c>
      <c r="AX84" s="22">
        <v>0.23192315835309518</v>
      </c>
      <c r="AY84" s="22">
        <v>14712.539166071019</v>
      </c>
      <c r="AZ84" s="22">
        <v>3.3427308820675576</v>
      </c>
      <c r="BA84" s="22">
        <v>1236.1837594225042</v>
      </c>
      <c r="BB84" s="22">
        <v>28.85616093670129</v>
      </c>
      <c r="BC84" s="22">
        <v>1442.8161377195354</v>
      </c>
      <c r="BD84" s="22">
        <v>17990.570886561058</v>
      </c>
    </row>
    <row r="85" spans="1:56" x14ac:dyDescent="0.3">
      <c r="A85" s="23" t="s">
        <v>21</v>
      </c>
      <c r="B85" s="22">
        <v>40.77975791127102</v>
      </c>
      <c r="C85" s="22">
        <v>3.7321571162906002E-4</v>
      </c>
      <c r="D85" s="22">
        <v>3.9455154758306573E-4</v>
      </c>
      <c r="E85" s="22">
        <v>2.7014482614307143E-3</v>
      </c>
      <c r="F85" s="22">
        <v>0</v>
      </c>
      <c r="G85" s="22">
        <v>3.9581295836867293E-2</v>
      </c>
      <c r="H85" s="22">
        <v>0</v>
      </c>
      <c r="I85" s="22">
        <v>8.1545464901807243</v>
      </c>
      <c r="J85" s="22">
        <v>6.2182105018323091</v>
      </c>
      <c r="K85" s="22">
        <v>0.2247152783294373</v>
      </c>
      <c r="L85" s="22">
        <v>0</v>
      </c>
      <c r="M85" s="22">
        <v>0</v>
      </c>
      <c r="N85" s="22">
        <v>1.4226527641543005E-2</v>
      </c>
      <c r="O85" s="22">
        <v>1.3638164178312529E-4</v>
      </c>
      <c r="P85" s="22">
        <v>6.3620557237709097E-2</v>
      </c>
      <c r="Q85" s="22">
        <v>1.6708440338026753</v>
      </c>
      <c r="R85" s="22">
        <v>1.3354294363977488E-2</v>
      </c>
      <c r="S85" s="22">
        <v>35.434729059094757</v>
      </c>
      <c r="T85" s="22">
        <v>6.3697729351184032E-5</v>
      </c>
      <c r="U85" s="22">
        <v>2.4992059066341744E-3</v>
      </c>
      <c r="V85" s="22">
        <v>25.789844584152945</v>
      </c>
      <c r="W85" s="22">
        <v>0</v>
      </c>
      <c r="X85" s="22">
        <v>1.0086131873814456E-3</v>
      </c>
      <c r="Y85" s="22">
        <v>3.0699296307858822E-3</v>
      </c>
      <c r="Z85" s="22">
        <v>3.2757593878837854</v>
      </c>
      <c r="AA85" s="22">
        <v>0</v>
      </c>
      <c r="AB85" s="22">
        <v>6.0938191614853246E-4</v>
      </c>
      <c r="AC85" s="22">
        <v>2.3832287200114808E-3</v>
      </c>
      <c r="AD85" s="22">
        <v>0</v>
      </c>
      <c r="AE85" s="22">
        <v>0.1404482704106261</v>
      </c>
      <c r="AF85" s="22">
        <v>0</v>
      </c>
      <c r="AG85" s="22">
        <v>16.063116179129473</v>
      </c>
      <c r="AH85" s="22">
        <v>3.3433147493377996E-4</v>
      </c>
      <c r="AI85" s="22">
        <v>0.59802999998159712</v>
      </c>
      <c r="AJ85" s="22">
        <v>0.32203324290327739</v>
      </c>
      <c r="AK85" s="22">
        <v>3.3243078730446494E-4</v>
      </c>
      <c r="AL85" s="22">
        <v>8.5115399246599568E-2</v>
      </c>
      <c r="AM85" s="22">
        <v>0.50025632942233556</v>
      </c>
      <c r="AN85" s="22">
        <v>2.556319370423478E-2</v>
      </c>
      <c r="AO85" s="22">
        <v>1.6512752068021159</v>
      </c>
      <c r="AP85" s="22">
        <v>0.31848210542416339</v>
      </c>
      <c r="AQ85" s="22">
        <v>8.6591932908846431E-5</v>
      </c>
      <c r="AR85" s="22">
        <v>0.34037845910475545</v>
      </c>
      <c r="AS85" s="22">
        <v>3.5192783729348225</v>
      </c>
      <c r="AT85" s="22">
        <v>6.0813793436563056E-5</v>
      </c>
      <c r="AU85" s="22">
        <v>8.27560885424138E-6</v>
      </c>
      <c r="AV85" s="22">
        <v>1.7689355587306169E-2</v>
      </c>
      <c r="AW85" s="22">
        <v>4.0094014285545335E-2</v>
      </c>
      <c r="AX85" s="22">
        <v>6.954317022945973E-2</v>
      </c>
      <c r="AY85" s="22">
        <v>1340.5376938246959</v>
      </c>
      <c r="AZ85" s="22">
        <v>4.4837171611581732E-2</v>
      </c>
      <c r="BA85" s="22">
        <v>198.42859238756242</v>
      </c>
      <c r="BB85" s="22">
        <v>21.661113461222026</v>
      </c>
      <c r="BC85" s="22">
        <v>102.06693166159062</v>
      </c>
      <c r="BD85" s="22">
        <v>1808.1237238253268</v>
      </c>
    </row>
    <row r="86" spans="1:56" x14ac:dyDescent="0.3">
      <c r="A86" s="23" t="s">
        <v>22</v>
      </c>
      <c r="B86" s="22">
        <v>13.228322324592252</v>
      </c>
      <c r="C86" s="22">
        <v>6.51609127439966E-3</v>
      </c>
      <c r="D86" s="22">
        <v>9.8861511305525212E-3</v>
      </c>
      <c r="E86" s="22">
        <v>2.208816579925321E-3</v>
      </c>
      <c r="F86" s="22">
        <v>0</v>
      </c>
      <c r="G86" s="22">
        <v>146.97649402615059</v>
      </c>
      <c r="H86" s="22">
        <v>0</v>
      </c>
      <c r="I86" s="22">
        <v>8.48169150507537E-2</v>
      </c>
      <c r="J86" s="22">
        <v>24.561964813602394</v>
      </c>
      <c r="K86" s="22">
        <v>0.83594000504598442</v>
      </c>
      <c r="L86" s="22">
        <v>0</v>
      </c>
      <c r="M86" s="22">
        <v>0</v>
      </c>
      <c r="N86" s="22">
        <v>0.69339147781316035</v>
      </c>
      <c r="O86" s="22">
        <v>1.0913243223234689E-2</v>
      </c>
      <c r="P86" s="22">
        <v>0.22738890096015643</v>
      </c>
      <c r="Q86" s="22">
        <v>0.28226107587479771</v>
      </c>
      <c r="R86" s="22">
        <v>4.5805502758073324E-2</v>
      </c>
      <c r="S86" s="22">
        <v>11.249529794871382</v>
      </c>
      <c r="T86" s="22">
        <v>0.43970942474364966</v>
      </c>
      <c r="U86" s="22">
        <v>0.15173773413572972</v>
      </c>
      <c r="V86" s="22">
        <v>8.6947388646338926</v>
      </c>
      <c r="W86" s="22">
        <v>4.8577597138066584E-3</v>
      </c>
      <c r="X86" s="22">
        <v>0</v>
      </c>
      <c r="Y86" s="22">
        <v>0.57347829685747498</v>
      </c>
      <c r="Z86" s="22">
        <v>1.2053643589055869</v>
      </c>
      <c r="AA86" s="22">
        <v>0</v>
      </c>
      <c r="AB86" s="22">
        <v>1.6847138247248498E-5</v>
      </c>
      <c r="AC86" s="22">
        <v>1.5738373009504769</v>
      </c>
      <c r="AD86" s="22">
        <v>0</v>
      </c>
      <c r="AE86" s="22">
        <v>1.2379795199430061</v>
      </c>
      <c r="AF86" s="22">
        <v>0</v>
      </c>
      <c r="AG86" s="22">
        <v>3.7532323229107472</v>
      </c>
      <c r="AH86" s="22">
        <v>2.9645351101516636E-6</v>
      </c>
      <c r="AI86" s="22">
        <v>0.42182617934450928</v>
      </c>
      <c r="AJ86" s="22">
        <v>2.0721756170567909E-4</v>
      </c>
      <c r="AK86" s="22">
        <v>3.5451120974566482E-3</v>
      </c>
      <c r="AL86" s="22">
        <v>0.62578057487827765</v>
      </c>
      <c r="AM86" s="22">
        <v>1.6299798696133736</v>
      </c>
      <c r="AN86" s="22">
        <v>3.1845483475317824</v>
      </c>
      <c r="AO86" s="22">
        <v>1.8021269367454493E-2</v>
      </c>
      <c r="AP86" s="22">
        <v>1.774660979452884</v>
      </c>
      <c r="AQ86" s="22">
        <v>1.1579630825564828</v>
      </c>
      <c r="AR86" s="22">
        <v>1.0014677220791253</v>
      </c>
      <c r="AS86" s="22">
        <v>1.6351206971049281</v>
      </c>
      <c r="AT86" s="22">
        <v>4.900645671160074E-2</v>
      </c>
      <c r="AU86" s="22">
        <v>2.8630846918709413E-3</v>
      </c>
      <c r="AV86" s="22">
        <v>16.251607932167573</v>
      </c>
      <c r="AW86" s="22">
        <v>2.1783664379166814E-2</v>
      </c>
      <c r="AX86" s="22">
        <v>0.86066099424145637</v>
      </c>
      <c r="AY86" s="22">
        <v>0.11720007327092066</v>
      </c>
      <c r="AZ86" s="22">
        <v>1.9906846289497058</v>
      </c>
      <c r="BA86" s="22">
        <v>96.345480131690863</v>
      </c>
      <c r="BB86" s="22">
        <v>0.24781324048030443</v>
      </c>
      <c r="BC86" s="22">
        <v>15.805707278780726</v>
      </c>
      <c r="BD86" s="22">
        <v>358.99632307034767</v>
      </c>
    </row>
    <row r="87" spans="1:56" x14ac:dyDescent="0.3">
      <c r="A87" s="23" t="s">
        <v>23</v>
      </c>
      <c r="B87" s="22">
        <v>28.477042662624896</v>
      </c>
      <c r="C87" s="22">
        <v>1.507056467166215</v>
      </c>
      <c r="D87" s="22">
        <v>1.4874628460174624</v>
      </c>
      <c r="E87" s="22">
        <v>1.6257598996785498</v>
      </c>
      <c r="F87" s="22">
        <v>0</v>
      </c>
      <c r="G87" s="22">
        <v>63.263219959159429</v>
      </c>
      <c r="H87" s="22">
        <v>0</v>
      </c>
      <c r="I87" s="22">
        <v>0.99456819649985362</v>
      </c>
      <c r="J87" s="22">
        <v>134.73207734370339</v>
      </c>
      <c r="K87" s="22">
        <v>6.6942466086437156</v>
      </c>
      <c r="L87" s="22">
        <v>6.6982089302204733</v>
      </c>
      <c r="M87" s="22">
        <v>189.68525899647196</v>
      </c>
      <c r="N87" s="22">
        <v>39.951134544908129</v>
      </c>
      <c r="O87" s="22">
        <v>0.82950175068417664</v>
      </c>
      <c r="P87" s="22">
        <v>2.7652431597043639</v>
      </c>
      <c r="Q87" s="22">
        <v>1.4408938082663907</v>
      </c>
      <c r="R87" s="22">
        <v>24.556144602266873</v>
      </c>
      <c r="S87" s="22">
        <v>188.24657654565922</v>
      </c>
      <c r="T87" s="22">
        <v>29.158329889723319</v>
      </c>
      <c r="U87" s="22">
        <v>49.548729466030551</v>
      </c>
      <c r="V87" s="22">
        <v>970.01918484176974</v>
      </c>
      <c r="W87" s="22">
        <v>5.8342100878514715</v>
      </c>
      <c r="X87" s="22">
        <v>3.6212978794842909</v>
      </c>
      <c r="Y87" s="22">
        <v>0</v>
      </c>
      <c r="Z87" s="22">
        <v>8.3604045960181459</v>
      </c>
      <c r="AA87" s="22">
        <v>0.19781507860339922</v>
      </c>
      <c r="AB87" s="22">
        <v>0.20204020307892354</v>
      </c>
      <c r="AC87" s="22">
        <v>2.3680319355293991</v>
      </c>
      <c r="AD87" s="22">
        <v>1.1811063755756183E-2</v>
      </c>
      <c r="AE87" s="22">
        <v>2.3914508573672517</v>
      </c>
      <c r="AF87" s="22">
        <v>7.0894407950946219</v>
      </c>
      <c r="AG87" s="22">
        <v>48.39168888028005</v>
      </c>
      <c r="AH87" s="22">
        <v>1.525353456475375E-6</v>
      </c>
      <c r="AI87" s="22">
        <v>4.5202689511174343</v>
      </c>
      <c r="AJ87" s="22">
        <v>2.0944258530120195E-2</v>
      </c>
      <c r="AK87" s="22">
        <v>0.11250347109745193</v>
      </c>
      <c r="AL87" s="22">
        <v>4.536884466324147</v>
      </c>
      <c r="AM87" s="22">
        <v>18.969946349616006</v>
      </c>
      <c r="AN87" s="22">
        <v>279.29389952137893</v>
      </c>
      <c r="AO87" s="22">
        <v>10.08559571434583</v>
      </c>
      <c r="AP87" s="22">
        <v>8.9487417590313161</v>
      </c>
      <c r="AQ87" s="22">
        <v>240.88698507837051</v>
      </c>
      <c r="AR87" s="22">
        <v>109.45779558237686</v>
      </c>
      <c r="AS87" s="22">
        <v>22.070389963754245</v>
      </c>
      <c r="AT87" s="22">
        <v>40.808836989969656</v>
      </c>
      <c r="AU87" s="22">
        <v>6.1055148103169179</v>
      </c>
      <c r="AV87" s="22">
        <v>79.800560087474253</v>
      </c>
      <c r="AW87" s="22">
        <v>2.5372077578610712</v>
      </c>
      <c r="AX87" s="22">
        <v>34.049068751597773</v>
      </c>
      <c r="AY87" s="22">
        <v>791.16641835227927</v>
      </c>
      <c r="AZ87" s="22">
        <v>22.012142549334857</v>
      </c>
      <c r="BA87" s="22">
        <v>7250.9184595339711</v>
      </c>
      <c r="BB87" s="22">
        <v>3.7377971291517311</v>
      </c>
      <c r="BC87" s="22">
        <v>1071.4983719300978</v>
      </c>
      <c r="BD87" s="22">
        <v>11821.687166429612</v>
      </c>
    </row>
    <row r="88" spans="1:56" x14ac:dyDescent="0.3">
      <c r="A88" s="23" t="s">
        <v>24</v>
      </c>
      <c r="B88" s="22">
        <v>28.856196559708827</v>
      </c>
      <c r="C88" s="22">
        <v>0.1377358337050619</v>
      </c>
      <c r="D88" s="22">
        <v>1.1788473743825194</v>
      </c>
      <c r="E88" s="22">
        <v>0.40281918911667225</v>
      </c>
      <c r="F88" s="22">
        <v>0</v>
      </c>
      <c r="G88" s="22">
        <v>2.2388642959606311</v>
      </c>
      <c r="H88" s="22">
        <v>0</v>
      </c>
      <c r="I88" s="22">
        <v>0.11295702790744291</v>
      </c>
      <c r="J88" s="22">
        <v>6656.8251621376976</v>
      </c>
      <c r="K88" s="22">
        <v>566.75463363358858</v>
      </c>
      <c r="L88" s="22">
        <v>0</v>
      </c>
      <c r="M88" s="22">
        <v>0</v>
      </c>
      <c r="N88" s="22">
        <v>9.6329406970343374</v>
      </c>
      <c r="O88" s="22">
        <v>0.2104901168121189</v>
      </c>
      <c r="P88" s="22">
        <v>1.9852124061449556E-4</v>
      </c>
      <c r="Q88" s="22">
        <v>4.5476925451512627E-2</v>
      </c>
      <c r="R88" s="22">
        <v>4.575648189574979</v>
      </c>
      <c r="S88" s="22">
        <v>107.91693283776165</v>
      </c>
      <c r="T88" s="22">
        <v>0.11553101878071616</v>
      </c>
      <c r="U88" s="22">
        <v>1.1150947611610125</v>
      </c>
      <c r="V88" s="22">
        <v>871.96162891826896</v>
      </c>
      <c r="W88" s="22">
        <v>1986.1504214242734</v>
      </c>
      <c r="X88" s="22">
        <v>3.1472711015555909E-6</v>
      </c>
      <c r="Y88" s="22">
        <v>0.15026530231219837</v>
      </c>
      <c r="Z88" s="22">
        <v>0</v>
      </c>
      <c r="AA88" s="22">
        <v>0</v>
      </c>
      <c r="AB88" s="22">
        <v>7.7887702850042411E-3</v>
      </c>
      <c r="AC88" s="22">
        <v>1.0956749173368974</v>
      </c>
      <c r="AD88" s="22">
        <v>0</v>
      </c>
      <c r="AE88" s="22">
        <v>5955.9631977454337</v>
      </c>
      <c r="AF88" s="22">
        <v>0</v>
      </c>
      <c r="AG88" s="22">
        <v>94.915313510011472</v>
      </c>
      <c r="AH88" s="22">
        <v>1.0432461151250067E-6</v>
      </c>
      <c r="AI88" s="22">
        <v>0.48744203735239688</v>
      </c>
      <c r="AJ88" s="22">
        <v>9.3047031158263446E-2</v>
      </c>
      <c r="AK88" s="22">
        <v>0.19007068995940155</v>
      </c>
      <c r="AL88" s="22">
        <v>1133.8224046407606</v>
      </c>
      <c r="AM88" s="22">
        <v>2251.9184814090986</v>
      </c>
      <c r="AN88" s="22">
        <v>4.9635554451933679</v>
      </c>
      <c r="AO88" s="22">
        <v>4.7757953790013678E-2</v>
      </c>
      <c r="AP88" s="22">
        <v>181.29017922027836</v>
      </c>
      <c r="AQ88" s="22">
        <v>0.15021976284019367</v>
      </c>
      <c r="AR88" s="22">
        <v>2.8594760705024065</v>
      </c>
      <c r="AS88" s="22">
        <v>2993.4275800074383</v>
      </c>
      <c r="AT88" s="22">
        <v>9.7430591502382799E-2</v>
      </c>
      <c r="AU88" s="22">
        <v>2.5823164837206655E-8</v>
      </c>
      <c r="AV88" s="22">
        <v>0.75300198343921898</v>
      </c>
      <c r="AW88" s="22">
        <v>1.1711211940868133E-2</v>
      </c>
      <c r="AX88" s="22">
        <v>8781.3361420869423</v>
      </c>
      <c r="AY88" s="22">
        <v>77.733773751567654</v>
      </c>
      <c r="AZ88" s="22">
        <v>28.903876381654133</v>
      </c>
      <c r="BA88" s="22">
        <v>548.25762523126923</v>
      </c>
      <c r="BB88" s="22">
        <v>1895.3719131973353</v>
      </c>
      <c r="BC88" s="22">
        <v>392.71827635307415</v>
      </c>
      <c r="BD88" s="22">
        <v>34584.797788981239</v>
      </c>
    </row>
    <row r="89" spans="1:56" x14ac:dyDescent="0.3">
      <c r="A89" s="23" t="s">
        <v>25</v>
      </c>
      <c r="B89" s="22">
        <v>0</v>
      </c>
      <c r="C89" s="22">
        <v>0</v>
      </c>
      <c r="D89" s="22">
        <v>0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</row>
    <row r="90" spans="1:56" x14ac:dyDescent="0.3">
      <c r="A90" s="23" t="s">
        <v>26</v>
      </c>
      <c r="B90" s="22">
        <v>2.7684200058315383E-2</v>
      </c>
      <c r="C90" s="22">
        <v>4.3508481946239762E-6</v>
      </c>
      <c r="D90" s="22">
        <v>3.5037743105488876E-5</v>
      </c>
      <c r="E90" s="22">
        <v>1.1692708614487205E-5</v>
      </c>
      <c r="F90" s="22">
        <v>0</v>
      </c>
      <c r="G90" s="22">
        <v>7.0718733140616422E-5</v>
      </c>
      <c r="H90" s="22">
        <v>0</v>
      </c>
      <c r="I90" s="22">
        <v>1.8295871942106515E-6</v>
      </c>
      <c r="J90" s="22">
        <v>7.9415901207924119E-2</v>
      </c>
      <c r="K90" s="22">
        <v>1.7902896663563626E-2</v>
      </c>
      <c r="L90" s="22">
        <v>0</v>
      </c>
      <c r="M90" s="22">
        <v>0</v>
      </c>
      <c r="N90" s="22">
        <v>1.005337041019284E-2</v>
      </c>
      <c r="O90" s="22">
        <v>6.6453016395405479E-6</v>
      </c>
      <c r="P90" s="22">
        <v>0.42507628065340231</v>
      </c>
      <c r="Q90" s="22">
        <v>1.4354324485700464E-6</v>
      </c>
      <c r="R90" s="22">
        <v>1.264407747479658E-4</v>
      </c>
      <c r="S90" s="22">
        <v>6.6248789149991926E-3</v>
      </c>
      <c r="T90" s="22">
        <v>3.649459231257509E-6</v>
      </c>
      <c r="U90" s="22">
        <v>3.5224058903498663E-5</v>
      </c>
      <c r="V90" s="22">
        <v>1.3906124137924674</v>
      </c>
      <c r="W90" s="22">
        <v>9.9883034785724789E-5</v>
      </c>
      <c r="X90" s="22">
        <v>0</v>
      </c>
      <c r="Y90" s="22">
        <v>4.7422563132837363E-6</v>
      </c>
      <c r="Z90" s="22">
        <v>8.5531189421247759E-3</v>
      </c>
      <c r="AA90" s="22">
        <v>0</v>
      </c>
      <c r="AB90" s="22">
        <v>0</v>
      </c>
      <c r="AC90" s="22">
        <v>1.0989226077924163E-2</v>
      </c>
      <c r="AD90" s="22">
        <v>0</v>
      </c>
      <c r="AE90" s="22">
        <v>2.7627042649286206E-3</v>
      </c>
      <c r="AF90" s="22">
        <v>0</v>
      </c>
      <c r="AG90" s="22">
        <v>2.9619305238898436E-3</v>
      </c>
      <c r="AH90" s="22">
        <v>0</v>
      </c>
      <c r="AI90" s="22">
        <v>1.4344474432807919E-5</v>
      </c>
      <c r="AJ90" s="22">
        <v>2.9343961635668399E-6</v>
      </c>
      <c r="AK90" s="22">
        <v>0</v>
      </c>
      <c r="AL90" s="22">
        <v>6.4810673995201737E-4</v>
      </c>
      <c r="AM90" s="22">
        <v>3.4940184040360554E-2</v>
      </c>
      <c r="AN90" s="22">
        <v>1.5678934962171689E-4</v>
      </c>
      <c r="AO90" s="22">
        <v>0</v>
      </c>
      <c r="AP90" s="22">
        <v>2.6118434100136775E-3</v>
      </c>
      <c r="AQ90" s="22">
        <v>4.7452265468067661E-6</v>
      </c>
      <c r="AR90" s="22">
        <v>18.151173148981147</v>
      </c>
      <c r="AS90" s="22">
        <v>3.249312411251648E-2</v>
      </c>
      <c r="AT90" s="22">
        <v>0</v>
      </c>
      <c r="AU90" s="22">
        <v>0</v>
      </c>
      <c r="AV90" s="22">
        <v>2.0848135821107898E-5</v>
      </c>
      <c r="AW90" s="22">
        <v>3.6987627981281613E-7</v>
      </c>
      <c r="AX90" s="22">
        <v>2.2784036891978763E-3</v>
      </c>
      <c r="AY90" s="22">
        <v>2.6391242944714746</v>
      </c>
      <c r="AZ90" s="22">
        <v>8.9909126952721172E-2</v>
      </c>
      <c r="BA90" s="22">
        <v>1.021881018331171E-2</v>
      </c>
      <c r="BB90" s="22">
        <v>5.3190657275981931E-3</v>
      </c>
      <c r="BC90" s="22">
        <v>0.98361774698379179</v>
      </c>
      <c r="BD90" s="22">
        <v>23.935572458199005</v>
      </c>
    </row>
    <row r="91" spans="1:56" x14ac:dyDescent="0.3">
      <c r="A91" s="23" t="s">
        <v>27</v>
      </c>
      <c r="B91" s="22">
        <v>0.47143717841778493</v>
      </c>
      <c r="C91" s="22">
        <v>5.0871403130877221E-2</v>
      </c>
      <c r="D91" s="22">
        <v>5.2797072291255152E-2</v>
      </c>
      <c r="E91" s="22">
        <v>5.7064502855162687E-3</v>
      </c>
      <c r="F91" s="22">
        <v>0</v>
      </c>
      <c r="G91" s="22">
        <v>3.528736051063263E-2</v>
      </c>
      <c r="H91" s="22">
        <v>0</v>
      </c>
      <c r="I91" s="22">
        <v>0.31465370499838291</v>
      </c>
      <c r="J91" s="22">
        <v>42.781268235544189</v>
      </c>
      <c r="K91" s="22">
        <v>8.5636957379403462</v>
      </c>
      <c r="L91" s="22">
        <v>0.81003084258045532</v>
      </c>
      <c r="M91" s="22">
        <v>0</v>
      </c>
      <c r="N91" s="22">
        <v>0.11870797420962902</v>
      </c>
      <c r="O91" s="22">
        <v>0.38496343713183812</v>
      </c>
      <c r="P91" s="22">
        <v>1.0200811485790415</v>
      </c>
      <c r="Q91" s="22">
        <v>8.3430228883330904E-2</v>
      </c>
      <c r="R91" s="22">
        <v>6.4389392977540316E-2</v>
      </c>
      <c r="S91" s="22">
        <v>79.991815705382848</v>
      </c>
      <c r="T91" s="22">
        <v>1.7462648524167019E-3</v>
      </c>
      <c r="U91" s="22">
        <v>1.6925878066721779E-2</v>
      </c>
      <c r="V91" s="22">
        <v>14.564265828540583</v>
      </c>
      <c r="W91" s="22">
        <v>4.8626295962990472E-2</v>
      </c>
      <c r="X91" s="22">
        <v>4.5948157277278827E-4</v>
      </c>
      <c r="Y91" s="22">
        <v>1.984643638632293</v>
      </c>
      <c r="Z91" s="22">
        <v>3.4315590830371829</v>
      </c>
      <c r="AA91" s="22">
        <v>0</v>
      </c>
      <c r="AB91" s="22">
        <v>3.758779336676147E-2</v>
      </c>
      <c r="AC91" s="22">
        <v>0</v>
      </c>
      <c r="AD91" s="22">
        <v>0</v>
      </c>
      <c r="AE91" s="22">
        <v>1.3332242440466955</v>
      </c>
      <c r="AF91" s="22">
        <v>0</v>
      </c>
      <c r="AG91" s="22">
        <v>166.6946683266884</v>
      </c>
      <c r="AH91" s="22">
        <v>1.2628646520603485E-5</v>
      </c>
      <c r="AI91" s="22">
        <v>0.61595398943301494</v>
      </c>
      <c r="AJ91" s="22">
        <v>1.4638235158934802E-3</v>
      </c>
      <c r="AK91" s="22">
        <v>0.27961967614532429</v>
      </c>
      <c r="AL91" s="22">
        <v>0.31301685593249901</v>
      </c>
      <c r="AM91" s="22">
        <v>16.714725222146704</v>
      </c>
      <c r="AN91" s="22">
        <v>3.2629952449726143</v>
      </c>
      <c r="AO91" s="22">
        <v>3.518519500572382E-2</v>
      </c>
      <c r="AP91" s="22">
        <v>2.9101319667188141</v>
      </c>
      <c r="AQ91" s="22">
        <v>2.2707314486072679E-3</v>
      </c>
      <c r="AR91" s="22">
        <v>15.59464678253422</v>
      </c>
      <c r="AS91" s="22">
        <v>15.614728105000967</v>
      </c>
      <c r="AT91" s="22">
        <v>2.7603699368894397</v>
      </c>
      <c r="AU91" s="22">
        <v>3.125931801176981E-7</v>
      </c>
      <c r="AV91" s="22">
        <v>9.5068863261432455</v>
      </c>
      <c r="AW91" s="22">
        <v>0.90368006986266392</v>
      </c>
      <c r="AX91" s="22">
        <v>1.0945463731645204</v>
      </c>
      <c r="AY91" s="22">
        <v>1306.8830678609363</v>
      </c>
      <c r="AZ91" s="22">
        <v>0.72229405387838108</v>
      </c>
      <c r="BA91" s="22">
        <v>55.999614311332714</v>
      </c>
      <c r="BB91" s="22">
        <v>2.5431594159802051</v>
      </c>
      <c r="BC91" s="22">
        <v>47.372005569540143</v>
      </c>
      <c r="BD91" s="22">
        <v>1805.9932171594521</v>
      </c>
    </row>
    <row r="92" spans="1:56" x14ac:dyDescent="0.3">
      <c r="A92" s="23" t="s">
        <v>28</v>
      </c>
      <c r="B92" s="22">
        <v>1.2299535178135902E-3</v>
      </c>
      <c r="C92" s="22">
        <v>2.6587126000180969</v>
      </c>
      <c r="D92" s="22">
        <v>16.224403160198921</v>
      </c>
      <c r="E92" s="22">
        <v>1.5727605329082294E-6</v>
      </c>
      <c r="F92" s="22">
        <v>0</v>
      </c>
      <c r="G92" s="22">
        <v>2.2973280832485581E-5</v>
      </c>
      <c r="H92" s="22">
        <v>0</v>
      </c>
      <c r="I92" s="22">
        <v>4.8097675528713376E-3</v>
      </c>
      <c r="J92" s="22">
        <v>1.1299004721504313E-2</v>
      </c>
      <c r="K92" s="22">
        <v>5.4892337133399467E-5</v>
      </c>
      <c r="L92" s="22">
        <v>0</v>
      </c>
      <c r="M92" s="22">
        <v>0.24283551708155776</v>
      </c>
      <c r="N92" s="22">
        <v>0.68970685369898088</v>
      </c>
      <c r="O92" s="22">
        <v>2.3468975602165522E-2</v>
      </c>
      <c r="P92" s="22">
        <v>2.1565227737062636E-2</v>
      </c>
      <c r="Q92" s="22">
        <v>0.16891380125539596</v>
      </c>
      <c r="R92" s="22">
        <v>27.460408076611689</v>
      </c>
      <c r="S92" s="22">
        <v>195.85178967600518</v>
      </c>
      <c r="T92" s="22">
        <v>5.581850797732338E-4</v>
      </c>
      <c r="U92" s="22">
        <v>3.512761042381999</v>
      </c>
      <c r="V92" s="22">
        <v>2.8375098846046254</v>
      </c>
      <c r="W92" s="22">
        <v>0.11804879701992352</v>
      </c>
      <c r="X92" s="22">
        <v>5.932957086077077E-7</v>
      </c>
      <c r="Y92" s="22">
        <v>0.16669105933473097</v>
      </c>
      <c r="Z92" s="22">
        <v>6.7775355279375436E-4</v>
      </c>
      <c r="AA92" s="22">
        <v>0</v>
      </c>
      <c r="AB92" s="22">
        <v>3.5737938976500664E-7</v>
      </c>
      <c r="AC92" s="22">
        <v>2.1051215888371395E-6</v>
      </c>
      <c r="AD92" s="22">
        <v>0</v>
      </c>
      <c r="AE92" s="22">
        <v>8.1999425006503202E-5</v>
      </c>
      <c r="AF92" s="22">
        <v>0</v>
      </c>
      <c r="AG92" s="22">
        <v>0.26232581190967486</v>
      </c>
      <c r="AH92" s="22">
        <v>1.9666352950001705E-7</v>
      </c>
      <c r="AI92" s="22">
        <v>44.23098867075683</v>
      </c>
      <c r="AJ92" s="22">
        <v>5.5800297373086903E-7</v>
      </c>
      <c r="AK92" s="22">
        <v>2.6695661445747122E-2</v>
      </c>
      <c r="AL92" s="22">
        <v>4.7479622637133032E-5</v>
      </c>
      <c r="AM92" s="22">
        <v>1.4130427795680723E-4</v>
      </c>
      <c r="AN92" s="22">
        <v>0.20243205280858956</v>
      </c>
      <c r="AO92" s="22">
        <v>5.4814586870353095</v>
      </c>
      <c r="AP92" s="22">
        <v>1.0990430528416318E-5</v>
      </c>
      <c r="AQ92" s="22">
        <v>1.1047651068433191</v>
      </c>
      <c r="AR92" s="22">
        <v>0.1877316684249086</v>
      </c>
      <c r="AS92" s="22">
        <v>4.1125509336981483E-4</v>
      </c>
      <c r="AT92" s="22">
        <v>3.5772447873441507E-8</v>
      </c>
      <c r="AU92" s="22">
        <v>4.8679546140819018E-9</v>
      </c>
      <c r="AV92" s="22">
        <v>3.9747992990636499E-2</v>
      </c>
      <c r="AW92" s="22">
        <v>3.9419042587230856E-2</v>
      </c>
      <c r="AX92" s="22">
        <v>3.8189150210060193E-5</v>
      </c>
      <c r="AY92" s="22">
        <v>8.9371108704787225</v>
      </c>
      <c r="AZ92" s="22">
        <v>3.5762324038804867E-2</v>
      </c>
      <c r="BA92" s="22">
        <v>0.21539522914090686</v>
      </c>
      <c r="BB92" s="22">
        <v>0</v>
      </c>
      <c r="BC92" s="22">
        <v>11.576027690028232</v>
      </c>
      <c r="BD92" s="22">
        <v>322.33606465194572</v>
      </c>
    </row>
    <row r="93" spans="1:56" x14ac:dyDescent="0.3">
      <c r="A93" s="23" t="s">
        <v>29</v>
      </c>
      <c r="B93" s="22">
        <v>1642.5129601940646</v>
      </c>
      <c r="C93" s="22">
        <v>6.684859314117752E-4</v>
      </c>
      <c r="D93" s="22">
        <v>1.0207242740061732E-2</v>
      </c>
      <c r="E93" s="22">
        <v>7.9711266145127933E-3</v>
      </c>
      <c r="F93" s="22">
        <v>0</v>
      </c>
      <c r="G93" s="22">
        <v>1.6652971753064467E-2</v>
      </c>
      <c r="H93" s="22">
        <v>0</v>
      </c>
      <c r="I93" s="22">
        <v>2.8649266142993968</v>
      </c>
      <c r="J93" s="22">
        <v>38.710910029854681</v>
      </c>
      <c r="K93" s="22">
        <v>2.6438774920485275</v>
      </c>
      <c r="L93" s="22">
        <v>0</v>
      </c>
      <c r="M93" s="22">
        <v>0</v>
      </c>
      <c r="N93" s="22">
        <v>9.2269329487286791E-3</v>
      </c>
      <c r="O93" s="22">
        <v>6.8237027646366631E-3</v>
      </c>
      <c r="P93" s="22">
        <v>1.1000174321399204E-2</v>
      </c>
      <c r="Q93" s="22">
        <v>2.1652963395982138E-3</v>
      </c>
      <c r="R93" s="22">
        <v>12.015343258310873</v>
      </c>
      <c r="S93" s="22">
        <v>726.12232739538274</v>
      </c>
      <c r="T93" s="22">
        <v>5.1722269293964025E-4</v>
      </c>
      <c r="U93" s="22">
        <v>5.3179783819911671E-3</v>
      </c>
      <c r="V93" s="22">
        <v>2837.989838659932</v>
      </c>
      <c r="W93" s="22">
        <v>76.784506884418889</v>
      </c>
      <c r="X93" s="22">
        <v>1.7439207334515164E-4</v>
      </c>
      <c r="Y93" s="22">
        <v>4.5374293176508561E-2</v>
      </c>
      <c r="Z93" s="22">
        <v>1544.401121306807</v>
      </c>
      <c r="AA93" s="22">
        <v>0</v>
      </c>
      <c r="AB93" s="22">
        <v>1.3948275652137448E-4</v>
      </c>
      <c r="AC93" s="22">
        <v>0.10057854159951983</v>
      </c>
      <c r="AD93" s="22">
        <v>0</v>
      </c>
      <c r="AE93" s="22">
        <v>0</v>
      </c>
      <c r="AF93" s="22">
        <v>0</v>
      </c>
      <c r="AG93" s="22">
        <v>94.073556141314739</v>
      </c>
      <c r="AH93" s="22">
        <v>5.7806857800079817E-5</v>
      </c>
      <c r="AI93" s="22">
        <v>35.848357608598995</v>
      </c>
      <c r="AJ93" s="22">
        <v>4.2231713809690645E-2</v>
      </c>
      <c r="AK93" s="22">
        <v>1.1583681276116312E-3</v>
      </c>
      <c r="AL93" s="22">
        <v>16.931097905833013</v>
      </c>
      <c r="AM93" s="22">
        <v>94.746901670279016</v>
      </c>
      <c r="AN93" s="22">
        <v>2.616788493918765E-2</v>
      </c>
      <c r="AO93" s="22">
        <v>5.378414638045275E-4</v>
      </c>
      <c r="AP93" s="22">
        <v>0.94582951480574651</v>
      </c>
      <c r="AQ93" s="22">
        <v>6.7317285358862121E-4</v>
      </c>
      <c r="AR93" s="22">
        <v>7.1376808587186147E-2</v>
      </c>
      <c r="AS93" s="22">
        <v>351.11555386882981</v>
      </c>
      <c r="AT93" s="22">
        <v>1.0514876920179659E-5</v>
      </c>
      <c r="AU93" s="22">
        <v>1.4308761816127706E-6</v>
      </c>
      <c r="AV93" s="22">
        <v>5.9503427558720724E-3</v>
      </c>
      <c r="AW93" s="22">
        <v>1.6488466297505765E-4</v>
      </c>
      <c r="AX93" s="22">
        <v>170.0497886685589</v>
      </c>
      <c r="AY93" s="22">
        <v>22871.172996404053</v>
      </c>
      <c r="AZ93" s="22">
        <v>0.29523433821324763</v>
      </c>
      <c r="BA93" s="22">
        <v>11054.271553295979</v>
      </c>
      <c r="BB93" s="22">
        <v>661.80501446900723</v>
      </c>
      <c r="BC93" s="22">
        <v>1060.1411251618993</v>
      </c>
      <c r="BD93" s="22">
        <v>43295.807969496396</v>
      </c>
    </row>
    <row r="94" spans="1:56" x14ac:dyDescent="0.3">
      <c r="A94" s="23" t="s">
        <v>30</v>
      </c>
      <c r="B94" s="22">
        <v>0</v>
      </c>
      <c r="C94" s="22">
        <v>6.6410009475283802E-9</v>
      </c>
      <c r="D94" s="22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1.3266771047277705E-8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5.4731045127134447E-4</v>
      </c>
      <c r="Z94" s="22">
        <v>8.8729631957704644E-7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0.17701983704753116</v>
      </c>
      <c r="BD94" s="22">
        <v>0.17756805470289408</v>
      </c>
    </row>
    <row r="95" spans="1:56" x14ac:dyDescent="0.3">
      <c r="A95" s="25" t="s">
        <v>31</v>
      </c>
      <c r="B95" s="22">
        <v>1.265627362598957E-2</v>
      </c>
      <c r="C95" s="22">
        <v>6.3848243249782349E-6</v>
      </c>
      <c r="D95" s="22">
        <v>5.9561580008837902E-5</v>
      </c>
      <c r="E95" s="22">
        <v>3.9394927343536348E-5</v>
      </c>
      <c r="F95" s="22">
        <v>0</v>
      </c>
      <c r="G95" s="22">
        <v>2.5388204392909894E-4</v>
      </c>
      <c r="H95" s="22">
        <v>0</v>
      </c>
      <c r="I95" s="22">
        <v>4.1990236920207223E-2</v>
      </c>
      <c r="J95" s="22">
        <v>8.9101493364684509E-2</v>
      </c>
      <c r="K95" s="22">
        <v>2.0858254658070233E-2</v>
      </c>
      <c r="L95" s="22">
        <v>0</v>
      </c>
      <c r="M95" s="22">
        <v>0</v>
      </c>
      <c r="N95" s="22">
        <v>1.1656723609925813E-4</v>
      </c>
      <c r="O95" s="22">
        <v>2.9899845116305505E-5</v>
      </c>
      <c r="P95" s="22">
        <v>2.8493589942633674E-4</v>
      </c>
      <c r="Q95" s="22">
        <v>5.2484957118729427E-5</v>
      </c>
      <c r="R95" s="22">
        <v>28.48538468540184</v>
      </c>
      <c r="S95" s="22">
        <v>7.1996258291319518E-3</v>
      </c>
      <c r="T95" s="22">
        <v>4.2387725964497991E-6</v>
      </c>
      <c r="U95" s="22">
        <v>4.9351665690630897E-5</v>
      </c>
      <c r="V95" s="22">
        <v>5.0582793152017011E-2</v>
      </c>
      <c r="W95" s="22">
        <v>2.1469708291643028E-4</v>
      </c>
      <c r="X95" s="22">
        <v>4.5172522561536928E-6</v>
      </c>
      <c r="Y95" s="22">
        <v>4.2949567471065118E-5</v>
      </c>
      <c r="Z95" s="22">
        <v>8.6847444679318785E-3</v>
      </c>
      <c r="AA95" s="22">
        <v>0</v>
      </c>
      <c r="AB95" s="22">
        <v>2.9956929427085337E-6</v>
      </c>
      <c r="AC95" s="22">
        <v>4.0650499793218808E-4</v>
      </c>
      <c r="AD95" s="22">
        <v>0</v>
      </c>
      <c r="AE95" s="22">
        <v>3.0453123049020392</v>
      </c>
      <c r="AF95" s="22">
        <v>0</v>
      </c>
      <c r="AG95" s="22">
        <v>0</v>
      </c>
      <c r="AH95" s="22">
        <v>1.4973625452674625E-6</v>
      </c>
      <c r="AI95" s="22">
        <v>3.0233608659949564E-4</v>
      </c>
      <c r="AJ95" s="22">
        <v>3.4779895392727018E-5</v>
      </c>
      <c r="AK95" s="22">
        <v>5.6258490801912496E-6</v>
      </c>
      <c r="AL95" s="22">
        <v>8.4915114082285519E-3</v>
      </c>
      <c r="AM95" s="22">
        <v>0.39857480255930344</v>
      </c>
      <c r="AN95" s="22">
        <v>2.8434054904842202E-4</v>
      </c>
      <c r="AO95" s="22">
        <v>1.3931628423360056E-5</v>
      </c>
      <c r="AP95" s="22">
        <v>3.059874390390674E-3</v>
      </c>
      <c r="AQ95" s="22">
        <v>5.5283626355551432E-6</v>
      </c>
      <c r="AR95" s="22">
        <v>1.6222606105329529E-3</v>
      </c>
      <c r="AS95" s="22">
        <v>4.0190097438008263E-2</v>
      </c>
      <c r="AT95" s="22">
        <v>2.7236531213693763E-7</v>
      </c>
      <c r="AU95" s="22">
        <v>3.7063775524213456E-8</v>
      </c>
      <c r="AV95" s="22">
        <v>8.8576505961027702E-2</v>
      </c>
      <c r="AW95" s="22">
        <v>3.3427327766733231E-6</v>
      </c>
      <c r="AX95" s="22">
        <v>5.8232055570117472E-3</v>
      </c>
      <c r="AY95" s="22">
        <v>3.9808954558277817E-3</v>
      </c>
      <c r="AZ95" s="22">
        <v>1.3947888485993571E-3</v>
      </c>
      <c r="BA95" s="22">
        <v>42.306007298513713</v>
      </c>
      <c r="BB95" s="22">
        <v>5.9394844714764188E-3</v>
      </c>
      <c r="BC95" s="22">
        <v>5.0649694986510099</v>
      </c>
      <c r="BD95" s="22">
        <v>79.692620694427816</v>
      </c>
    </row>
    <row r="96" spans="1:56" x14ac:dyDescent="0.3">
      <c r="A96" s="23" t="s">
        <v>32</v>
      </c>
      <c r="B96" s="22">
        <v>0</v>
      </c>
      <c r="C96" s="22">
        <v>0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</row>
    <row r="97" spans="1:56" x14ac:dyDescent="0.3">
      <c r="A97" s="23" t="s">
        <v>33</v>
      </c>
      <c r="B97" s="22">
        <v>18.458232306565495</v>
      </c>
      <c r="C97" s="22">
        <v>24.17624995770948</v>
      </c>
      <c r="D97" s="22">
        <v>65.828058178389099</v>
      </c>
      <c r="E97" s="22">
        <v>0.16418990782530454</v>
      </c>
      <c r="F97" s="22">
        <v>0</v>
      </c>
      <c r="G97" s="22">
        <v>64.202089072316028</v>
      </c>
      <c r="H97" s="22">
        <v>0</v>
      </c>
      <c r="I97" s="22">
        <v>1.004481228391557</v>
      </c>
      <c r="J97" s="22">
        <v>163.4221241918207</v>
      </c>
      <c r="K97" s="22">
        <v>24.999458383991428</v>
      </c>
      <c r="L97" s="22">
        <v>28.326715450243451</v>
      </c>
      <c r="M97" s="22">
        <v>1894.6353749121702</v>
      </c>
      <c r="N97" s="22">
        <v>639.21975389829572</v>
      </c>
      <c r="O97" s="22">
        <v>21.534076893779439</v>
      </c>
      <c r="P97" s="22">
        <v>526.28951335449528</v>
      </c>
      <c r="Q97" s="22">
        <v>54.314094294381455</v>
      </c>
      <c r="R97" s="22">
        <v>880.30007902673253</v>
      </c>
      <c r="S97" s="22">
        <v>10189.870533495243</v>
      </c>
      <c r="T97" s="22">
        <v>223.11954740224445</v>
      </c>
      <c r="U97" s="22">
        <v>875.89288574730858</v>
      </c>
      <c r="V97" s="22">
        <v>88.045420516683535</v>
      </c>
      <c r="W97" s="22">
        <v>38.681878263498618</v>
      </c>
      <c r="X97" s="22">
        <v>14.479222906145868</v>
      </c>
      <c r="Y97" s="22">
        <v>349.24741465629148</v>
      </c>
      <c r="Z97" s="22">
        <v>41.18077453584349</v>
      </c>
      <c r="AA97" s="22">
        <v>0</v>
      </c>
      <c r="AB97" s="22">
        <v>0.97182677350879298</v>
      </c>
      <c r="AC97" s="22">
        <v>54.618756231365147</v>
      </c>
      <c r="AD97" s="22">
        <v>32.744838763468167</v>
      </c>
      <c r="AE97" s="22">
        <v>10.628739668763705</v>
      </c>
      <c r="AF97" s="22">
        <v>9.5559702899420582</v>
      </c>
      <c r="AG97" s="22">
        <v>10.008894113720531</v>
      </c>
      <c r="AH97" s="22">
        <v>4.0452645735700579E-5</v>
      </c>
      <c r="AI97" s="22">
        <v>0</v>
      </c>
      <c r="AJ97" s="22">
        <v>2.8661539020139713E-2</v>
      </c>
      <c r="AK97" s="22">
        <v>0.66109037679086036</v>
      </c>
      <c r="AL97" s="22">
        <v>37.076458658962061</v>
      </c>
      <c r="AM97" s="22">
        <v>56.516927176473821</v>
      </c>
      <c r="AN97" s="22">
        <v>1526.7422168552614</v>
      </c>
      <c r="AO97" s="22">
        <v>259.06428505101758</v>
      </c>
      <c r="AP97" s="22">
        <v>9.7603797230537523</v>
      </c>
      <c r="AQ97" s="22">
        <v>197.64721451255741</v>
      </c>
      <c r="AR97" s="22">
        <v>43.618748733008687</v>
      </c>
      <c r="AS97" s="22">
        <v>110.76391552483389</v>
      </c>
      <c r="AT97" s="22">
        <v>58.160415248272592</v>
      </c>
      <c r="AU97" s="22">
        <v>1.0013124648050573E-6</v>
      </c>
      <c r="AV97" s="22">
        <v>1312.7702056621597</v>
      </c>
      <c r="AW97" s="22">
        <v>17.516108772767424</v>
      </c>
      <c r="AX97" s="22">
        <v>253.90981234988243</v>
      </c>
      <c r="AY97" s="22">
        <v>22334.625332129053</v>
      </c>
      <c r="AZ97" s="22">
        <v>1069.5025390060221</v>
      </c>
      <c r="BA97" s="22">
        <v>153.88282935014121</v>
      </c>
      <c r="BB97" s="22">
        <v>47.106691172345045</v>
      </c>
      <c r="BC97" s="22">
        <v>1585.195254180968</v>
      </c>
      <c r="BD97" s="22">
        <v>45420.470321897694</v>
      </c>
    </row>
    <row r="98" spans="1:56" x14ac:dyDescent="0.3">
      <c r="A98" s="23" t="s">
        <v>34</v>
      </c>
      <c r="B98" s="22">
        <v>63.841634115730329</v>
      </c>
      <c r="C98" s="22">
        <v>0</v>
      </c>
      <c r="D98" s="22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0.28406289113024863</v>
      </c>
      <c r="X98" s="22">
        <v>0</v>
      </c>
      <c r="Y98" s="22">
        <v>0</v>
      </c>
      <c r="Z98" s="22">
        <v>0</v>
      </c>
      <c r="AA98" s="22">
        <v>2.0588946803484935E-2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3.0989901783875813</v>
      </c>
      <c r="AW98" s="22">
        <v>0</v>
      </c>
      <c r="AX98" s="22">
        <v>0.76538431314588329</v>
      </c>
      <c r="AY98" s="22">
        <v>0</v>
      </c>
      <c r="AZ98" s="22">
        <v>7.908746443452153E-3</v>
      </c>
      <c r="BA98" s="22">
        <v>0.29451552818429988</v>
      </c>
      <c r="BB98" s="22">
        <v>1.0554668091522459</v>
      </c>
      <c r="BC98" s="22">
        <v>14.873751522278345</v>
      </c>
      <c r="BD98" s="22">
        <v>84.242303051255874</v>
      </c>
    </row>
    <row r="99" spans="1:56" x14ac:dyDescent="0.3">
      <c r="A99" s="23" t="s">
        <v>35</v>
      </c>
      <c r="B99" s="22">
        <v>1.6099148334714645E-5</v>
      </c>
      <c r="C99" s="22">
        <v>1.2032675937205426E-3</v>
      </c>
      <c r="D99" s="22">
        <v>1.3174609469414304E-7</v>
      </c>
      <c r="E99" s="22">
        <v>9.7154842563817285E-8</v>
      </c>
      <c r="F99" s="22">
        <v>0</v>
      </c>
      <c r="G99" s="22">
        <v>0</v>
      </c>
      <c r="H99" s="22">
        <v>0</v>
      </c>
      <c r="I99" s="22">
        <v>3.6305079043156913E-5</v>
      </c>
      <c r="J99" s="22">
        <v>4.2334456265071111E-6</v>
      </c>
      <c r="K99" s="22">
        <v>3.0384530372465658E-6</v>
      </c>
      <c r="L99" s="22">
        <v>0</v>
      </c>
      <c r="M99" s="22">
        <v>0</v>
      </c>
      <c r="N99" s="22">
        <v>0.19072384616367316</v>
      </c>
      <c r="O99" s="22">
        <v>0.17634775725849597</v>
      </c>
      <c r="P99" s="22">
        <v>4.8857246480038583</v>
      </c>
      <c r="Q99" s="22">
        <v>3.6489628413126689E-2</v>
      </c>
      <c r="R99" s="22">
        <v>1.7588244750837927E-6</v>
      </c>
      <c r="S99" s="22">
        <v>0.60694726221621342</v>
      </c>
      <c r="T99" s="22">
        <v>3.3919835315459279</v>
      </c>
      <c r="U99" s="22">
        <v>0</v>
      </c>
      <c r="V99" s="22">
        <v>43.458300432232498</v>
      </c>
      <c r="W99" s="22">
        <v>0</v>
      </c>
      <c r="X99" s="22">
        <v>0</v>
      </c>
      <c r="Y99" s="22">
        <v>9.8133870351598037E-3</v>
      </c>
      <c r="Z99" s="22">
        <v>0.20424813454114116</v>
      </c>
      <c r="AA99" s="22">
        <v>0</v>
      </c>
      <c r="AB99" s="22">
        <v>3.1129051771566406E-2</v>
      </c>
      <c r="AC99" s="22">
        <v>0.23254096589053741</v>
      </c>
      <c r="AD99" s="22">
        <v>0</v>
      </c>
      <c r="AE99" s="22">
        <v>5.2003021005097377E-5</v>
      </c>
      <c r="AF99" s="22">
        <v>0</v>
      </c>
      <c r="AG99" s="22">
        <v>1.3964862560460216E-3</v>
      </c>
      <c r="AH99" s="22">
        <v>0</v>
      </c>
      <c r="AI99" s="22">
        <v>1.5826290441606886E-2</v>
      </c>
      <c r="AJ99" s="22">
        <v>1.8434911373925872E-7</v>
      </c>
      <c r="AK99" s="22">
        <v>0</v>
      </c>
      <c r="AL99" s="22">
        <v>6.9511143837243172E-7</v>
      </c>
      <c r="AM99" s="22">
        <v>0</v>
      </c>
      <c r="AN99" s="22">
        <v>5.8525860380171171</v>
      </c>
      <c r="AO99" s="22">
        <v>0</v>
      </c>
      <c r="AP99" s="22">
        <v>1.1493108526720426E-2</v>
      </c>
      <c r="AQ99" s="22">
        <v>0</v>
      </c>
      <c r="AR99" s="22">
        <v>3.7417776679527559E-2</v>
      </c>
      <c r="AS99" s="22">
        <v>5.247001488480035E-6</v>
      </c>
      <c r="AT99" s="22">
        <v>0</v>
      </c>
      <c r="AU99" s="22">
        <v>0</v>
      </c>
      <c r="AV99" s="22">
        <v>0.12236676021792119</v>
      </c>
      <c r="AW99" s="22">
        <v>0.10588795686737028</v>
      </c>
      <c r="AX99" s="22">
        <v>2.021256239628801E-5</v>
      </c>
      <c r="AY99" s="22">
        <v>0.91948376834006185</v>
      </c>
      <c r="AZ99" s="22">
        <v>1.6310529495995832E-2</v>
      </c>
      <c r="BA99" s="22">
        <v>0.2749854061782378</v>
      </c>
      <c r="BB99" s="22">
        <v>0</v>
      </c>
      <c r="BC99" s="22">
        <v>27.142387725390556</v>
      </c>
      <c r="BD99" s="22">
        <v>87.725733764973967</v>
      </c>
    </row>
    <row r="100" spans="1:56" x14ac:dyDescent="0.3">
      <c r="A100" s="23" t="s">
        <v>361</v>
      </c>
      <c r="B100" s="22">
        <v>1698.1592433139533</v>
      </c>
      <c r="C100" s="22">
        <v>28.217742936079901</v>
      </c>
      <c r="D100" s="22">
        <v>2.1034901741651089</v>
      </c>
      <c r="E100" s="22">
        <v>0.87648176619723128</v>
      </c>
      <c r="F100" s="22">
        <v>0</v>
      </c>
      <c r="G100" s="22">
        <v>1.7611252942673712</v>
      </c>
      <c r="H100" s="22">
        <v>0</v>
      </c>
      <c r="I100" s="22">
        <v>12.357743148649874</v>
      </c>
      <c r="J100" s="22">
        <v>12971.839498889054</v>
      </c>
      <c r="K100" s="22">
        <v>431.08068676563636</v>
      </c>
      <c r="L100" s="22">
        <v>41.117939993679165</v>
      </c>
      <c r="M100" s="22">
        <v>0</v>
      </c>
      <c r="N100" s="22">
        <v>3194.64357713463</v>
      </c>
      <c r="O100" s="22">
        <v>0.25568307285919895</v>
      </c>
      <c r="P100" s="22">
        <v>82.2933946646652</v>
      </c>
      <c r="Q100" s="22">
        <v>1.7286646856791525</v>
      </c>
      <c r="R100" s="22">
        <v>88.37596572751049</v>
      </c>
      <c r="S100" s="22">
        <v>2007.343869822819</v>
      </c>
      <c r="T100" s="22">
        <v>7.0789571563702092</v>
      </c>
      <c r="U100" s="22">
        <v>23.367093956549496</v>
      </c>
      <c r="V100" s="22">
        <v>33925.041648329468</v>
      </c>
      <c r="W100" s="22">
        <v>800.14479811784963</v>
      </c>
      <c r="X100" s="22">
        <v>1.5199378898783818E-3</v>
      </c>
      <c r="Y100" s="22">
        <v>117.36426823558421</v>
      </c>
      <c r="Z100" s="22">
        <v>1546.2661159092706</v>
      </c>
      <c r="AA100" s="22">
        <v>0</v>
      </c>
      <c r="AB100" s="22">
        <v>6.836454854737448E-3</v>
      </c>
      <c r="AC100" s="22">
        <v>186.50138019343538</v>
      </c>
      <c r="AD100" s="22">
        <v>5.8841101866885639</v>
      </c>
      <c r="AE100" s="22">
        <v>1186.9270480457021</v>
      </c>
      <c r="AF100" s="22">
        <v>1.0592007164914223</v>
      </c>
      <c r="AG100" s="22">
        <v>1105.890351827423</v>
      </c>
      <c r="AH100" s="22">
        <v>5.0382354988840286E-4</v>
      </c>
      <c r="AI100" s="22">
        <v>197.5874516745985</v>
      </c>
      <c r="AJ100" s="22">
        <v>0.36965754659283745</v>
      </c>
      <c r="AK100" s="22">
        <v>5.2000192337009357E-4</v>
      </c>
      <c r="AL100" s="22">
        <v>0</v>
      </c>
      <c r="AM100" s="22">
        <v>4310.8525293043376</v>
      </c>
      <c r="AN100" s="22">
        <v>1254.920942719232</v>
      </c>
      <c r="AO100" s="22">
        <v>137.4634063041924</v>
      </c>
      <c r="AP100" s="22">
        <v>507.24777773306823</v>
      </c>
      <c r="AQ100" s="22">
        <v>139.75403149424224</v>
      </c>
      <c r="AR100" s="22">
        <v>11.786266112806155</v>
      </c>
      <c r="AS100" s="22">
        <v>9589.4225813521389</v>
      </c>
      <c r="AT100" s="22">
        <v>9.1643843276969063E-5</v>
      </c>
      <c r="AU100" s="22">
        <v>39.403720659553187</v>
      </c>
      <c r="AV100" s="22">
        <v>53.673002902146102</v>
      </c>
      <c r="AW100" s="22">
        <v>1.347340300718774E-2</v>
      </c>
      <c r="AX100" s="22">
        <v>5335.365954341114</v>
      </c>
      <c r="AY100" s="22">
        <v>109699.34204445199</v>
      </c>
      <c r="AZ100" s="22">
        <v>23.87267259989871</v>
      </c>
      <c r="BA100" s="22">
        <v>735.47911218628394</v>
      </c>
      <c r="BB100" s="22">
        <v>70440.806399976136</v>
      </c>
      <c r="BC100" s="22">
        <v>1756.2981560693586</v>
      </c>
      <c r="BD100" s="22">
        <v>263701.34873275738</v>
      </c>
    </row>
    <row r="101" spans="1:56" x14ac:dyDescent="0.3">
      <c r="A101" s="23" t="s">
        <v>36</v>
      </c>
      <c r="B101" s="22">
        <v>95.176075457645524</v>
      </c>
      <c r="C101" s="22">
        <v>1.4778154330538539E-2</v>
      </c>
      <c r="D101" s="22">
        <v>0.6263736958032321</v>
      </c>
      <c r="E101" s="22">
        <v>3.2530540707061413E-2</v>
      </c>
      <c r="F101" s="22">
        <v>0</v>
      </c>
      <c r="G101" s="22">
        <v>0.19951501424115944</v>
      </c>
      <c r="H101" s="22">
        <v>0</v>
      </c>
      <c r="I101" s="22">
        <v>1.290845668056785</v>
      </c>
      <c r="J101" s="22">
        <v>244.6789903883338</v>
      </c>
      <c r="K101" s="22">
        <v>49.024518355350708</v>
      </c>
      <c r="L101" s="22">
        <v>0</v>
      </c>
      <c r="M101" s="22">
        <v>0</v>
      </c>
      <c r="N101" s="22">
        <v>0.13565300599102881</v>
      </c>
      <c r="O101" s="22">
        <v>1.8394440254058259E-2</v>
      </c>
      <c r="P101" s="22">
        <v>9.6638286827338549E-3</v>
      </c>
      <c r="Q101" s="22">
        <v>2.5441506197892448E-2</v>
      </c>
      <c r="R101" s="22">
        <v>7.2065256429710223</v>
      </c>
      <c r="S101" s="22">
        <v>19.72277941702772</v>
      </c>
      <c r="T101" s="22">
        <v>9.9954343288035513E-3</v>
      </c>
      <c r="U101" s="22">
        <v>9.6760740630396039E-2</v>
      </c>
      <c r="V101" s="22">
        <v>70.242438783016851</v>
      </c>
      <c r="W101" s="22">
        <v>0.27691471983326321</v>
      </c>
      <c r="X101" s="22">
        <v>0.49307885984444139</v>
      </c>
      <c r="Y101" s="22">
        <v>3.1652059239851762</v>
      </c>
      <c r="Z101" s="22">
        <v>3838.5266052634224</v>
      </c>
      <c r="AA101" s="22">
        <v>0</v>
      </c>
      <c r="AB101" s="22">
        <v>7.6561188056144638E-4</v>
      </c>
      <c r="AC101" s="22">
        <v>9.7990194763885735E-2</v>
      </c>
      <c r="AD101" s="22">
        <v>0</v>
      </c>
      <c r="AE101" s="22">
        <v>17.581271640768826</v>
      </c>
      <c r="AF101" s="22">
        <v>0</v>
      </c>
      <c r="AG101" s="22">
        <v>6068.0385997336098</v>
      </c>
      <c r="AH101" s="22">
        <v>5.0784247062374825E-5</v>
      </c>
      <c r="AI101" s="22">
        <v>0.27731119343268706</v>
      </c>
      <c r="AJ101" s="22">
        <v>8.399077004148504E-3</v>
      </c>
      <c r="AK101" s="22">
        <v>8.6200578239613412E-5</v>
      </c>
      <c r="AL101" s="22">
        <v>2.6993321322822204</v>
      </c>
      <c r="AM101" s="22">
        <v>0</v>
      </c>
      <c r="AN101" s="22">
        <v>2.2447657706835207</v>
      </c>
      <c r="AO101" s="22">
        <v>4.7250230885583161E-4</v>
      </c>
      <c r="AP101" s="22">
        <v>10.036172457302587</v>
      </c>
      <c r="AQ101" s="22">
        <v>1.2997182995322537E-2</v>
      </c>
      <c r="AR101" s="22">
        <v>1.7138161884425143</v>
      </c>
      <c r="AS101" s="22">
        <v>105.72378811104431</v>
      </c>
      <c r="AT101" s="22">
        <v>9.2374871713599596E-6</v>
      </c>
      <c r="AU101" s="22">
        <v>1.25704755954734E-6</v>
      </c>
      <c r="AV101" s="22">
        <v>39.74483542572473</v>
      </c>
      <c r="AW101" s="22">
        <v>8.5823825213841264E-3</v>
      </c>
      <c r="AX101" s="22">
        <v>113.67628489301379</v>
      </c>
      <c r="AY101" s="22">
        <v>36.589502907286935</v>
      </c>
      <c r="AZ101" s="22">
        <v>12.229800874891131</v>
      </c>
      <c r="BA101" s="22">
        <v>415.46514964806579</v>
      </c>
      <c r="BB101" s="22">
        <v>14.621827003652569</v>
      </c>
      <c r="BC101" s="22">
        <v>85.511667361837098</v>
      </c>
      <c r="BD101" s="22">
        <v>11257.25656461353</v>
      </c>
    </row>
    <row r="102" spans="1:56" x14ac:dyDescent="0.3">
      <c r="A102" s="23" t="s">
        <v>37</v>
      </c>
      <c r="B102" s="22">
        <v>1.2753722985121962</v>
      </c>
      <c r="C102" s="22">
        <v>0.11228705929605635</v>
      </c>
      <c r="D102" s="22">
        <v>0.32656884272151765</v>
      </c>
      <c r="E102" s="22">
        <v>2.3889634155167733E-2</v>
      </c>
      <c r="F102" s="22">
        <v>0</v>
      </c>
      <c r="G102" s="22">
        <v>17.220321280079094</v>
      </c>
      <c r="H102" s="22">
        <v>0</v>
      </c>
      <c r="I102" s="22">
        <v>7.93788974513715E-3</v>
      </c>
      <c r="J102" s="22">
        <v>7.1516611857597834</v>
      </c>
      <c r="K102" s="22">
        <v>0.60750666807945253</v>
      </c>
      <c r="L102" s="22">
        <v>0.13940588436084175</v>
      </c>
      <c r="M102" s="22">
        <v>2112.3437550555495</v>
      </c>
      <c r="N102" s="22">
        <v>26.885269639739345</v>
      </c>
      <c r="O102" s="22">
        <v>0.2202219394577917</v>
      </c>
      <c r="P102" s="22">
        <v>121.14596954145046</v>
      </c>
      <c r="Q102" s="22">
        <v>4.7017445845459269</v>
      </c>
      <c r="R102" s="22">
        <v>2.7738525758670813</v>
      </c>
      <c r="S102" s="22">
        <v>134.56881705478091</v>
      </c>
      <c r="T102" s="22">
        <v>23.317517909786837</v>
      </c>
      <c r="U102" s="22">
        <v>26.992439574880581</v>
      </c>
      <c r="V102" s="22">
        <v>43.91158662440855</v>
      </c>
      <c r="W102" s="22">
        <v>3.3918209254267138E-3</v>
      </c>
      <c r="X102" s="22">
        <v>1.1420766857351843E-2</v>
      </c>
      <c r="Y102" s="22">
        <v>5.9050678233215415</v>
      </c>
      <c r="Z102" s="22">
        <v>0.38932162349971461</v>
      </c>
      <c r="AA102" s="22">
        <v>0</v>
      </c>
      <c r="AB102" s="22">
        <v>0.11626126216878999</v>
      </c>
      <c r="AC102" s="22">
        <v>0.77250435194677403</v>
      </c>
      <c r="AD102" s="22">
        <v>8.1747228523908547E-2</v>
      </c>
      <c r="AE102" s="22">
        <v>0.48374164180561452</v>
      </c>
      <c r="AF102" s="22">
        <v>2.2915704307935238E-4</v>
      </c>
      <c r="AG102" s="22">
        <v>0.34300686482598219</v>
      </c>
      <c r="AH102" s="22">
        <v>6.5081486497890693E-8</v>
      </c>
      <c r="AI102" s="22">
        <v>9.2310956759966611</v>
      </c>
      <c r="AJ102" s="22">
        <v>4.375681792664263E-4</v>
      </c>
      <c r="AK102" s="22">
        <v>9.5156634098330181E-2</v>
      </c>
      <c r="AL102" s="22">
        <v>0.11470940291444479</v>
      </c>
      <c r="AM102" s="22">
        <v>1.1846250872720574</v>
      </c>
      <c r="AN102" s="22">
        <v>0</v>
      </c>
      <c r="AO102" s="22">
        <v>1.2401854926295004</v>
      </c>
      <c r="AP102" s="22">
        <v>0.18075119953148686</v>
      </c>
      <c r="AQ102" s="22">
        <v>4.7945316861853513</v>
      </c>
      <c r="AR102" s="22">
        <v>9.1789866626021102</v>
      </c>
      <c r="AS102" s="22">
        <v>1.7991744336982869</v>
      </c>
      <c r="AT102" s="22">
        <v>1.2433990083026034</v>
      </c>
      <c r="AU102" s="22">
        <v>0.44968798284941081</v>
      </c>
      <c r="AV102" s="22">
        <v>13.652723135462219</v>
      </c>
      <c r="AW102" s="22">
        <v>0.92922022660061776</v>
      </c>
      <c r="AX102" s="22">
        <v>0.12480104770974206</v>
      </c>
      <c r="AY102" s="22">
        <v>3813.5927424130273</v>
      </c>
      <c r="AZ102" s="22">
        <v>10.512333849392167</v>
      </c>
      <c r="BA102" s="22">
        <v>48.015921513594463</v>
      </c>
      <c r="BB102" s="22">
        <v>0.78751055002381443</v>
      </c>
      <c r="BC102" s="22">
        <v>193.09677434239978</v>
      </c>
      <c r="BD102" s="22">
        <v>6642.0575857616468</v>
      </c>
    </row>
    <row r="103" spans="1:56" x14ac:dyDescent="0.3">
      <c r="A103" s="23" t="s">
        <v>38</v>
      </c>
      <c r="B103" s="22">
        <v>0.490735434873867</v>
      </c>
      <c r="C103" s="22">
        <v>0.18947813711909212</v>
      </c>
      <c r="D103" s="22">
        <v>3.2865288162019981</v>
      </c>
      <c r="E103" s="22">
        <v>0.14848070945141781</v>
      </c>
      <c r="F103" s="22">
        <v>0</v>
      </c>
      <c r="G103" s="22">
        <v>4.2418226969222199E-2</v>
      </c>
      <c r="H103" s="22">
        <v>0</v>
      </c>
      <c r="I103" s="22">
        <v>3.6713063155934772E-3</v>
      </c>
      <c r="J103" s="22">
        <v>48.504047794274221</v>
      </c>
      <c r="K103" s="22">
        <v>10.738582431977525</v>
      </c>
      <c r="L103" s="22">
        <v>0</v>
      </c>
      <c r="M103" s="22">
        <v>0</v>
      </c>
      <c r="N103" s="22">
        <v>2.9263036585488792E-2</v>
      </c>
      <c r="O103" s="22">
        <v>0.50003370792477342</v>
      </c>
      <c r="P103" s="22">
        <v>4.6558183931220996E-7</v>
      </c>
      <c r="Q103" s="22">
        <v>8.6107267546697494E-4</v>
      </c>
      <c r="R103" s="22">
        <v>1.8396969822597908</v>
      </c>
      <c r="S103" s="22">
        <v>38.375975559847653</v>
      </c>
      <c r="T103" s="22">
        <v>7.6899366955579866</v>
      </c>
      <c r="U103" s="22">
        <v>7.9742814114488869</v>
      </c>
      <c r="V103" s="22">
        <v>13.699424304067035</v>
      </c>
      <c r="W103" s="22">
        <v>5.9911206341949352E-2</v>
      </c>
      <c r="X103" s="22">
        <v>0.16379929694602763</v>
      </c>
      <c r="Y103" s="22">
        <v>1.4661942296764775E-2</v>
      </c>
      <c r="Z103" s="22">
        <v>2.9535387230209635</v>
      </c>
      <c r="AA103" s="22">
        <v>0</v>
      </c>
      <c r="AB103" s="22">
        <v>1.475440556224027E-4</v>
      </c>
      <c r="AC103" s="22">
        <v>2.0887957763229624E-2</v>
      </c>
      <c r="AD103" s="22">
        <v>0.14292255605035259</v>
      </c>
      <c r="AE103" s="22">
        <v>1.6607051638991659</v>
      </c>
      <c r="AF103" s="22">
        <v>0</v>
      </c>
      <c r="AG103" s="22">
        <v>3.0094468860980848</v>
      </c>
      <c r="AH103" s="22">
        <v>2.4466724247327331E-9</v>
      </c>
      <c r="AI103" s="22">
        <v>7.6005437423246924</v>
      </c>
      <c r="AJ103" s="22">
        <v>1.7728586625569453E-3</v>
      </c>
      <c r="AK103" s="22">
        <v>1.9051119541651692E-6</v>
      </c>
      <c r="AL103" s="22">
        <v>0.3887908927784603</v>
      </c>
      <c r="AM103" s="22">
        <v>20.957541648050285</v>
      </c>
      <c r="AN103" s="22">
        <v>9.4044303924710734E-2</v>
      </c>
      <c r="AO103" s="22">
        <v>0</v>
      </c>
      <c r="AP103" s="22">
        <v>1.5666429883503703</v>
      </c>
      <c r="AQ103" s="22">
        <v>6.9814684679949757</v>
      </c>
      <c r="AR103" s="22">
        <v>5.4161518483867042E-2</v>
      </c>
      <c r="AS103" s="22">
        <v>19.490132566910084</v>
      </c>
      <c r="AT103" s="22">
        <v>4.4504165057777434E-10</v>
      </c>
      <c r="AU103" s="22">
        <v>5.6219131815288641E-3</v>
      </c>
      <c r="AV103" s="22">
        <v>24.752204715967327</v>
      </c>
      <c r="AW103" s="22">
        <v>0.33029732793587363</v>
      </c>
      <c r="AX103" s="22">
        <v>1.368013915596489</v>
      </c>
      <c r="AY103" s="22">
        <v>1.4732719756583814</v>
      </c>
      <c r="AZ103" s="22">
        <v>0.93942434164007493</v>
      </c>
      <c r="BA103" s="22">
        <v>25.174279597245608</v>
      </c>
      <c r="BB103" s="22">
        <v>3.1904391812996606</v>
      </c>
      <c r="BC103" s="22">
        <v>92.522124339835372</v>
      </c>
      <c r="BD103" s="22">
        <v>348.43021557344809</v>
      </c>
    </row>
    <row r="104" spans="1:56" x14ac:dyDescent="0.3">
      <c r="A104" s="23" t="s">
        <v>197</v>
      </c>
      <c r="B104" s="22">
        <v>7859.9691936701411</v>
      </c>
      <c r="C104" s="22">
        <v>5.0674216082113518E-3</v>
      </c>
      <c r="D104" s="22">
        <v>11.578842013312078</v>
      </c>
      <c r="E104" s="22">
        <v>4.3907342962153442E-2</v>
      </c>
      <c r="F104" s="22">
        <v>0</v>
      </c>
      <c r="G104" s="22">
        <v>72.0957395442761</v>
      </c>
      <c r="H104" s="22">
        <v>0</v>
      </c>
      <c r="I104" s="22">
        <v>42.193928530039017</v>
      </c>
      <c r="J104" s="22">
        <v>315.972430892989</v>
      </c>
      <c r="K104" s="22">
        <v>15.111122172882917</v>
      </c>
      <c r="L104" s="22">
        <v>0</v>
      </c>
      <c r="M104" s="22">
        <v>29.510854405172442</v>
      </c>
      <c r="N104" s="22">
        <v>0.10346305430651181</v>
      </c>
      <c r="O104" s="22">
        <v>3.2358253618308248E-2</v>
      </c>
      <c r="P104" s="22">
        <v>23.635697137964286</v>
      </c>
      <c r="Q104" s="22">
        <v>5.3942787610803004E-2</v>
      </c>
      <c r="R104" s="22">
        <v>0.49008673085556853</v>
      </c>
      <c r="S104" s="22">
        <v>962.37987465989158</v>
      </c>
      <c r="T104" s="22">
        <v>325.07620865127535</v>
      </c>
      <c r="U104" s="22">
        <v>0.62684533944448151</v>
      </c>
      <c r="V104" s="22">
        <v>202.18566543199324</v>
      </c>
      <c r="W104" s="22">
        <v>1.0138979564769912</v>
      </c>
      <c r="X104" s="22">
        <v>4.6870006685482768E-3</v>
      </c>
      <c r="Y104" s="22">
        <v>0.19773695012878847</v>
      </c>
      <c r="Z104" s="22">
        <v>3341.4694323758572</v>
      </c>
      <c r="AA104" s="22">
        <v>0</v>
      </c>
      <c r="AB104" s="22">
        <v>3.0201099936624904E-3</v>
      </c>
      <c r="AC104" s="22">
        <v>0.31934632522551143</v>
      </c>
      <c r="AD104" s="22">
        <v>0</v>
      </c>
      <c r="AE104" s="22">
        <v>1309.7362204732726</v>
      </c>
      <c r="AF104" s="22">
        <v>0.70341858876664065</v>
      </c>
      <c r="AG104" s="22">
        <v>213.16213723696646</v>
      </c>
      <c r="AH104" s="22">
        <v>1.5536301390224963E-3</v>
      </c>
      <c r="AI104" s="22">
        <v>402.88650079367807</v>
      </c>
      <c r="AJ104" s="22">
        <v>4.2673334230305047</v>
      </c>
      <c r="AK104" s="22">
        <v>4.7977968645290612E-3</v>
      </c>
      <c r="AL104" s="22">
        <v>8.901815995691198</v>
      </c>
      <c r="AM104" s="22">
        <v>133.94740171920557</v>
      </c>
      <c r="AN104" s="22">
        <v>48.900515271809752</v>
      </c>
      <c r="AO104" s="22">
        <v>0.56606161992805781</v>
      </c>
      <c r="AP104" s="22">
        <v>0</v>
      </c>
      <c r="AQ104" s="22">
        <v>4.0354837290493897E-3</v>
      </c>
      <c r="AR104" s="22">
        <v>1.6508617278283526</v>
      </c>
      <c r="AS104" s="22">
        <v>37.038778190979542</v>
      </c>
      <c r="AT104" s="22">
        <v>2.8260020200026508E-4</v>
      </c>
      <c r="AU104" s="22">
        <v>6.7177040885952373</v>
      </c>
      <c r="AV104" s="22">
        <v>0.17597813858162864</v>
      </c>
      <c r="AW104" s="22">
        <v>3.3357868584344137E-3</v>
      </c>
      <c r="AX104" s="22">
        <v>2166.1553398217229</v>
      </c>
      <c r="AY104" s="22">
        <v>8049.9894773624756</v>
      </c>
      <c r="AZ104" s="22">
        <v>1.8303395912351481</v>
      </c>
      <c r="BA104" s="22">
        <v>33488.412888180188</v>
      </c>
      <c r="BB104" s="22">
        <v>7324.3234237098386</v>
      </c>
      <c r="BC104" s="22">
        <v>3227.2413567086146</v>
      </c>
      <c r="BD104" s="22">
        <v>69630.694906698889</v>
      </c>
    </row>
    <row r="105" spans="1:56" x14ac:dyDescent="0.3">
      <c r="A105" s="23" t="s">
        <v>40</v>
      </c>
      <c r="B105" s="22">
        <v>3.7788622201241685E-3</v>
      </c>
      <c r="C105" s="22">
        <v>9.408215837630813E-3</v>
      </c>
      <c r="D105" s="22">
        <v>3.3203268304896614E-4</v>
      </c>
      <c r="E105" s="22">
        <v>5.3801664644542638E-5</v>
      </c>
      <c r="F105" s="22">
        <v>0</v>
      </c>
      <c r="G105" s="22">
        <v>2.2115450318622822</v>
      </c>
      <c r="H105" s="22">
        <v>0</v>
      </c>
      <c r="I105" s="22">
        <v>9.7940892734354757E-5</v>
      </c>
      <c r="J105" s="22">
        <v>0.6900001509668543</v>
      </c>
      <c r="K105" s="22">
        <v>8.201714061634062E-2</v>
      </c>
      <c r="L105" s="22">
        <v>0</v>
      </c>
      <c r="M105" s="22">
        <v>0</v>
      </c>
      <c r="N105" s="22">
        <v>0.20914636064761147</v>
      </c>
      <c r="O105" s="22">
        <v>3.0802718303958429E-5</v>
      </c>
      <c r="P105" s="22">
        <v>0</v>
      </c>
      <c r="Q105" s="22">
        <v>6.5754334593164609E-6</v>
      </c>
      <c r="R105" s="22">
        <v>7.6385266718916691</v>
      </c>
      <c r="S105" s="22">
        <v>1.6620796840963421</v>
      </c>
      <c r="T105" s="22">
        <v>1.9866404743607963E-3</v>
      </c>
      <c r="U105" s="22">
        <v>8.1570778426300852E-2</v>
      </c>
      <c r="V105" s="22">
        <v>0.10488769528902084</v>
      </c>
      <c r="W105" s="22">
        <v>4.5754451879807524E-4</v>
      </c>
      <c r="X105" s="22">
        <v>4.7540690902739009E-3</v>
      </c>
      <c r="Y105" s="22">
        <v>1.9136198099273962</v>
      </c>
      <c r="Z105" s="22">
        <v>0.11848933744248015</v>
      </c>
      <c r="AA105" s="22">
        <v>0</v>
      </c>
      <c r="AB105" s="22">
        <v>1.1267696594874115E-6</v>
      </c>
      <c r="AC105" s="22">
        <v>1.6413540053914432E-4</v>
      </c>
      <c r="AD105" s="22">
        <v>0</v>
      </c>
      <c r="AE105" s="22">
        <v>1.2783689053246609E-2</v>
      </c>
      <c r="AF105" s="22">
        <v>0</v>
      </c>
      <c r="AG105" s="22">
        <v>0.21174670630511666</v>
      </c>
      <c r="AH105" s="22">
        <v>0</v>
      </c>
      <c r="AI105" s="22">
        <v>0.19956503627351443</v>
      </c>
      <c r="AJ105" s="22">
        <v>1.3896656459700644E-5</v>
      </c>
      <c r="AK105" s="22">
        <v>5.9949289125691323E-3</v>
      </c>
      <c r="AL105" s="22">
        <v>2.970564135280494E-3</v>
      </c>
      <c r="AM105" s="22">
        <v>0.19961385983774016</v>
      </c>
      <c r="AN105" s="22">
        <v>8.5769848243312324E-2</v>
      </c>
      <c r="AO105" s="22">
        <v>4.0045950071246145E-2</v>
      </c>
      <c r="AP105" s="22">
        <v>1.1965336699932683E-2</v>
      </c>
      <c r="AQ105" s="22">
        <v>0</v>
      </c>
      <c r="AR105" s="22">
        <v>4.1361607766968395E-4</v>
      </c>
      <c r="AS105" s="22">
        <v>0.14885754844507407</v>
      </c>
      <c r="AT105" s="22">
        <v>2.5119738017906876E-2</v>
      </c>
      <c r="AU105" s="22">
        <v>0</v>
      </c>
      <c r="AV105" s="22">
        <v>9.5501205911186735E-5</v>
      </c>
      <c r="AW105" s="22">
        <v>1.1627850006512338E-2</v>
      </c>
      <c r="AX105" s="22">
        <v>1.0486780526235858E-2</v>
      </c>
      <c r="AY105" s="22">
        <v>2343.8998422867198</v>
      </c>
      <c r="AZ105" s="22">
        <v>1.0102619455854837E-2</v>
      </c>
      <c r="BA105" s="22">
        <v>0.72516363423726582</v>
      </c>
      <c r="BB105" s="22">
        <v>2.4365592955902782E-2</v>
      </c>
      <c r="BC105" s="22">
        <v>43.043506005654557</v>
      </c>
      <c r="BD105" s="22">
        <v>2403.4030053983606</v>
      </c>
    </row>
    <row r="106" spans="1:56" x14ac:dyDescent="0.3">
      <c r="A106" s="23" t="s">
        <v>41</v>
      </c>
      <c r="B106" s="22">
        <v>4.7897012104560065E-2</v>
      </c>
      <c r="C106" s="22">
        <v>1.3834950768625567E-3</v>
      </c>
      <c r="D106" s="22">
        <v>1.6869955327853178E-3</v>
      </c>
      <c r="E106" s="22">
        <v>1.4090071643238985E-5</v>
      </c>
      <c r="F106" s="22">
        <v>0</v>
      </c>
      <c r="G106" s="22">
        <v>0.13348739508280236</v>
      </c>
      <c r="H106" s="22">
        <v>0</v>
      </c>
      <c r="I106" s="22">
        <v>1.1298847246243744E-3</v>
      </c>
      <c r="J106" s="22">
        <v>5.7197244644952434</v>
      </c>
      <c r="K106" s="22">
        <v>1.7045585002470415E-2</v>
      </c>
      <c r="L106" s="22">
        <v>0</v>
      </c>
      <c r="M106" s="22">
        <v>0</v>
      </c>
      <c r="N106" s="22">
        <v>0.13486055033560312</v>
      </c>
      <c r="O106" s="22">
        <v>1.0850714849186692E-5</v>
      </c>
      <c r="P106" s="22">
        <v>6.1833725079393415E-2</v>
      </c>
      <c r="Q106" s="22">
        <v>1.3591169302808404E-6</v>
      </c>
      <c r="R106" s="22">
        <v>1.1539100707148194E-2</v>
      </c>
      <c r="S106" s="22">
        <v>0.52020391656333698</v>
      </c>
      <c r="T106" s="22">
        <v>3.4554338189253636E-6</v>
      </c>
      <c r="U106" s="22">
        <v>9.8410020671784622E-3</v>
      </c>
      <c r="V106" s="22">
        <v>531.64777683646741</v>
      </c>
      <c r="W106" s="22">
        <v>1.0201650790224779E-4</v>
      </c>
      <c r="X106" s="22">
        <v>2.604062953602485E-3</v>
      </c>
      <c r="Y106" s="22">
        <v>3.1683108337397375E-2</v>
      </c>
      <c r="Z106" s="22">
        <v>5.3658861820759553E-2</v>
      </c>
      <c r="AA106" s="22">
        <v>0</v>
      </c>
      <c r="AB106" s="22">
        <v>2.3289897619849295E-7</v>
      </c>
      <c r="AC106" s="22">
        <v>1.5832482687251079</v>
      </c>
      <c r="AD106" s="22">
        <v>0</v>
      </c>
      <c r="AE106" s="22">
        <v>28.167277019654517</v>
      </c>
      <c r="AF106" s="22">
        <v>0</v>
      </c>
      <c r="AG106" s="22">
        <v>4.6199194280065886E-2</v>
      </c>
      <c r="AH106" s="22">
        <v>0</v>
      </c>
      <c r="AI106" s="22">
        <v>4.9043909717568154E-3</v>
      </c>
      <c r="AJ106" s="22">
        <v>2.2888180992520755E-3</v>
      </c>
      <c r="AK106" s="22">
        <v>8.537479284879907E-7</v>
      </c>
      <c r="AL106" s="22">
        <v>12.933510103285384</v>
      </c>
      <c r="AM106" s="22">
        <v>3.3082570847335235E-2</v>
      </c>
      <c r="AN106" s="22">
        <v>6.5521044248791469</v>
      </c>
      <c r="AO106" s="22">
        <v>0</v>
      </c>
      <c r="AP106" s="22">
        <v>1.5578906845806058</v>
      </c>
      <c r="AQ106" s="22">
        <v>4.4929440909656636E-6</v>
      </c>
      <c r="AR106" s="22">
        <v>0</v>
      </c>
      <c r="AS106" s="22">
        <v>3.0928656678498308E-2</v>
      </c>
      <c r="AT106" s="22">
        <v>0</v>
      </c>
      <c r="AU106" s="22">
        <v>0</v>
      </c>
      <c r="AV106" s="22">
        <v>9.6570230326580644E-3</v>
      </c>
      <c r="AW106" s="22">
        <v>5.7613177906588181E-4</v>
      </c>
      <c r="AX106" s="22">
        <v>27.093322398323501</v>
      </c>
      <c r="AY106" s="22">
        <v>0.30330847581659914</v>
      </c>
      <c r="AZ106" s="22">
        <v>8.8332865950921369E-4</v>
      </c>
      <c r="BA106" s="22">
        <v>8.5546364095814766</v>
      </c>
      <c r="BB106" s="22">
        <v>4.7947799622382395E-2</v>
      </c>
      <c r="BC106" s="22">
        <v>116.67395158534275</v>
      </c>
      <c r="BD106" s="22">
        <v>741.99221063194693</v>
      </c>
    </row>
    <row r="107" spans="1:56" x14ac:dyDescent="0.3">
      <c r="A107" s="23" t="s">
        <v>42</v>
      </c>
      <c r="B107" s="22">
        <v>7197.8504751025894</v>
      </c>
      <c r="C107" s="22">
        <v>1.5790155618080112E-2</v>
      </c>
      <c r="D107" s="22">
        <v>0.10085600310933987</v>
      </c>
      <c r="E107" s="22">
        <v>3.5463228449010502E-2</v>
      </c>
      <c r="F107" s="22">
        <v>0.14930207199300885</v>
      </c>
      <c r="G107" s="22">
        <v>0.21090712354578831</v>
      </c>
      <c r="H107" s="22">
        <v>12.263697401248665</v>
      </c>
      <c r="I107" s="22">
        <v>3.2671830100438335</v>
      </c>
      <c r="J107" s="22">
        <v>293.49185087814357</v>
      </c>
      <c r="K107" s="22">
        <v>50.343194410621123</v>
      </c>
      <c r="L107" s="22">
        <v>0</v>
      </c>
      <c r="M107" s="22">
        <v>0</v>
      </c>
      <c r="N107" s="22">
        <v>0.14135162287699798</v>
      </c>
      <c r="O107" s="22">
        <v>4.8127731663085038E-2</v>
      </c>
      <c r="P107" s="22">
        <v>2.017270555165563E-2</v>
      </c>
      <c r="Q107" s="22">
        <v>7.6319039426160076E-3</v>
      </c>
      <c r="R107" s="22">
        <v>0.40227983150871072</v>
      </c>
      <c r="S107" s="22">
        <v>10.16344411245092</v>
      </c>
      <c r="T107" s="22">
        <v>1.025645051760171E-2</v>
      </c>
      <c r="U107" s="22">
        <v>9.9591298502945874E-2</v>
      </c>
      <c r="V107" s="22">
        <v>15501.664310069096</v>
      </c>
      <c r="W107" s="22">
        <v>126.20168198388194</v>
      </c>
      <c r="X107" s="22">
        <v>3.1980947240906965E-4</v>
      </c>
      <c r="Y107" s="22">
        <v>1.7252256256365291E-2</v>
      </c>
      <c r="Z107" s="22">
        <v>423.39350919512992</v>
      </c>
      <c r="AA107" s="22">
        <v>0</v>
      </c>
      <c r="AB107" s="22">
        <v>8.8315343575966795E-4</v>
      </c>
      <c r="AC107" s="22">
        <v>0.14200917448635861</v>
      </c>
      <c r="AD107" s="22">
        <v>0</v>
      </c>
      <c r="AE107" s="22">
        <v>990.5541164654353</v>
      </c>
      <c r="AF107" s="22">
        <v>0</v>
      </c>
      <c r="AG107" s="22">
        <v>37.039172454911281</v>
      </c>
      <c r="AH107" s="22">
        <v>15.056683630149662</v>
      </c>
      <c r="AI107" s="22">
        <v>346.90125275230247</v>
      </c>
      <c r="AJ107" s="22">
        <v>1.6617230413958999</v>
      </c>
      <c r="AK107" s="22">
        <v>6.17299041836122E-4</v>
      </c>
      <c r="AL107" s="22">
        <v>202.72256999478404</v>
      </c>
      <c r="AM107" s="22">
        <v>292.85194620944173</v>
      </c>
      <c r="AN107" s="22">
        <v>0.44787904928231287</v>
      </c>
      <c r="AO107" s="22">
        <v>9.863223223375349E-4</v>
      </c>
      <c r="AP107" s="22">
        <v>9.9035706243585597</v>
      </c>
      <c r="AQ107" s="22">
        <v>1.3337193032949765E-2</v>
      </c>
      <c r="AR107" s="22">
        <v>381.20470966312809</v>
      </c>
      <c r="AS107" s="22">
        <v>0</v>
      </c>
      <c r="AT107" s="22">
        <v>1.9282741329839522E-5</v>
      </c>
      <c r="AU107" s="22">
        <v>2.6240169518404697E-6</v>
      </c>
      <c r="AV107" s="22">
        <v>6.4085192894914836E-2</v>
      </c>
      <c r="AW107" s="22">
        <v>1.2457431433728927E-3</v>
      </c>
      <c r="AX107" s="22">
        <v>1393.4167336182466</v>
      </c>
      <c r="AY107" s="22">
        <v>11208.155724457969</v>
      </c>
      <c r="AZ107" s="22">
        <v>2.5822092667134604</v>
      </c>
      <c r="BA107" s="22">
        <v>5214.9898939861678</v>
      </c>
      <c r="BB107" s="22">
        <v>3937.5717314055973</v>
      </c>
      <c r="BC107" s="22">
        <v>548.73135652705662</v>
      </c>
      <c r="BD107" s="22">
        <v>48203.913107488283</v>
      </c>
    </row>
    <row r="108" spans="1:56" x14ac:dyDescent="0.3">
      <c r="A108" s="23" t="s">
        <v>43</v>
      </c>
      <c r="B108" s="22">
        <v>10.998593110249908</v>
      </c>
      <c r="C108" s="22">
        <v>8.9651361364759652E-2</v>
      </c>
      <c r="D108" s="22">
        <v>1.2648385009338722E-4</v>
      </c>
      <c r="E108" s="22">
        <v>9.2491817727679594E-3</v>
      </c>
      <c r="F108" s="22">
        <v>0</v>
      </c>
      <c r="G108" s="22">
        <v>2.8389132222691239E-3</v>
      </c>
      <c r="H108" s="22">
        <v>0</v>
      </c>
      <c r="I108" s="22">
        <v>0.56670754412920044</v>
      </c>
      <c r="J108" s="22">
        <v>0.34348556961592674</v>
      </c>
      <c r="K108" s="22">
        <v>4.9828892343260052E-2</v>
      </c>
      <c r="L108" s="22">
        <v>6.501688479245411E-3</v>
      </c>
      <c r="M108" s="22">
        <v>0</v>
      </c>
      <c r="N108" s="22">
        <v>12.074064692280809</v>
      </c>
      <c r="O108" s="22">
        <v>9.0447415527410816E-5</v>
      </c>
      <c r="P108" s="22">
        <v>4.3491675704775056E-3</v>
      </c>
      <c r="Q108" s="22">
        <v>7.8007933541140106E-4</v>
      </c>
      <c r="R108" s="22">
        <v>1.4839095885198748E-2</v>
      </c>
      <c r="S108" s="22">
        <v>46.55130410706451</v>
      </c>
      <c r="T108" s="22">
        <v>1.1222825970796271E-5</v>
      </c>
      <c r="U108" s="22">
        <v>238.24034461501768</v>
      </c>
      <c r="V108" s="22">
        <v>0.57415587207348817</v>
      </c>
      <c r="W108" s="22">
        <v>1.8134554038545284E-3</v>
      </c>
      <c r="X108" s="22">
        <v>6.8949848227913628E-5</v>
      </c>
      <c r="Y108" s="22">
        <v>2.5950849794181553E-4</v>
      </c>
      <c r="Z108" s="22">
        <v>2.9530376348799643</v>
      </c>
      <c r="AA108" s="22">
        <v>0</v>
      </c>
      <c r="AB108" s="22">
        <v>4.2120917064013449E-5</v>
      </c>
      <c r="AC108" s="22">
        <v>3.812520230270823</v>
      </c>
      <c r="AD108" s="22">
        <v>0</v>
      </c>
      <c r="AE108" s="22">
        <v>2.7215777194576938E-2</v>
      </c>
      <c r="AF108" s="22">
        <v>0</v>
      </c>
      <c r="AG108" s="22">
        <v>7.2908977228844547</v>
      </c>
      <c r="AH108" s="22">
        <v>2.2855247921501363E-5</v>
      </c>
      <c r="AI108" s="22">
        <v>2.2457501909304897E-3</v>
      </c>
      <c r="AJ108" s="22">
        <v>1.1114621358582358E-4</v>
      </c>
      <c r="AK108" s="22">
        <v>2.9726016052600699E-5</v>
      </c>
      <c r="AL108" s="22">
        <v>7.2154517362786764E-3</v>
      </c>
      <c r="AM108" s="22">
        <v>9.9956432971507192E-2</v>
      </c>
      <c r="AN108" s="22">
        <v>1.2937157233252983</v>
      </c>
      <c r="AO108" s="22">
        <v>2.1264778030710918E-4</v>
      </c>
      <c r="AP108" s="22">
        <v>1.6606110091215945E-2</v>
      </c>
      <c r="AQ108" s="22">
        <v>1.1997263451913605</v>
      </c>
      <c r="AR108" s="22">
        <v>2.3438560638688731E-2</v>
      </c>
      <c r="AS108" s="22">
        <v>6.2284539202099278</v>
      </c>
      <c r="AT108" s="22">
        <v>0</v>
      </c>
      <c r="AU108" s="22">
        <v>3.6834393709871713E-3</v>
      </c>
      <c r="AV108" s="22">
        <v>0.12242874796048558</v>
      </c>
      <c r="AW108" s="22">
        <v>1.2825748898937089E-4</v>
      </c>
      <c r="AX108" s="22">
        <v>2.4310808177502658E-2</v>
      </c>
      <c r="AY108" s="22">
        <v>8.3213275164150148E-3</v>
      </c>
      <c r="AZ108" s="22">
        <v>6.5973939145288389E-3</v>
      </c>
      <c r="BA108" s="22">
        <v>83.652361601268041</v>
      </c>
      <c r="BB108" s="22">
        <v>1.2716786915834659E-2</v>
      </c>
      <c r="BC108" s="22">
        <v>22.536725222725938</v>
      </c>
      <c r="BD108" s="22">
        <v>438.85178569934533</v>
      </c>
    </row>
    <row r="109" spans="1:56" x14ac:dyDescent="0.3">
      <c r="A109" s="23" t="s">
        <v>44</v>
      </c>
      <c r="B109" s="22">
        <v>0.16560750068597363</v>
      </c>
      <c r="C109" s="22">
        <v>0.74153322945428612</v>
      </c>
      <c r="D109" s="22">
        <v>5.8844512605911401</v>
      </c>
      <c r="E109" s="22">
        <v>5.2230045072996709E-3</v>
      </c>
      <c r="F109" s="22">
        <v>0</v>
      </c>
      <c r="G109" s="22">
        <v>9.1288409541793225</v>
      </c>
      <c r="H109" s="22">
        <v>0</v>
      </c>
      <c r="I109" s="22">
        <v>1.7772336749953062E-3</v>
      </c>
      <c r="J109" s="22">
        <v>2.5127474928924016</v>
      </c>
      <c r="K109" s="22">
        <v>0.57896367260898018</v>
      </c>
      <c r="L109" s="22">
        <v>872.29747856273923</v>
      </c>
      <c r="M109" s="22">
        <v>26.451516987161011</v>
      </c>
      <c r="N109" s="22">
        <v>0.13330434685003739</v>
      </c>
      <c r="O109" s="22">
        <v>1.1901997959903121</v>
      </c>
      <c r="P109" s="22">
        <v>141.14156888378696</v>
      </c>
      <c r="Q109" s="22">
        <v>7.2929240285288452E-3</v>
      </c>
      <c r="R109" s="22">
        <v>18.144453495159222</v>
      </c>
      <c r="S109" s="22">
        <v>8.0104166607799794</v>
      </c>
      <c r="T109" s="22">
        <v>96.303230301169336</v>
      </c>
      <c r="U109" s="22">
        <v>24.116798747632124</v>
      </c>
      <c r="V109" s="22">
        <v>0.744371606270675</v>
      </c>
      <c r="W109" s="22">
        <v>3.2693610227771982E-3</v>
      </c>
      <c r="X109" s="22">
        <v>0.10953807372090185</v>
      </c>
      <c r="Y109" s="22">
        <v>48.368908346645497</v>
      </c>
      <c r="Z109" s="22">
        <v>0.26752788760244811</v>
      </c>
      <c r="AA109" s="22">
        <v>0</v>
      </c>
      <c r="AB109" s="22">
        <v>7.9526761726917799E-6</v>
      </c>
      <c r="AC109" s="22">
        <v>3.201800980201662</v>
      </c>
      <c r="AD109" s="22">
        <v>0.74064247345531864</v>
      </c>
      <c r="AE109" s="22">
        <v>9.1782085984417464E-2</v>
      </c>
      <c r="AF109" s="22">
        <v>0.40739913252595156</v>
      </c>
      <c r="AG109" s="22">
        <v>0.2750706627006072</v>
      </c>
      <c r="AH109" s="22">
        <v>0</v>
      </c>
      <c r="AI109" s="22">
        <v>11.016015528090442</v>
      </c>
      <c r="AJ109" s="22">
        <v>1.2368652960539848E-2</v>
      </c>
      <c r="AK109" s="22">
        <v>1.0474174197659329E-3</v>
      </c>
      <c r="AL109" s="22">
        <v>2.2722797371006478E-2</v>
      </c>
      <c r="AM109" s="22">
        <v>1.1296527670639589</v>
      </c>
      <c r="AN109" s="22">
        <v>59.923035650801033</v>
      </c>
      <c r="AO109" s="22">
        <v>0</v>
      </c>
      <c r="AP109" s="22">
        <v>8.4462745745011822E-2</v>
      </c>
      <c r="AQ109" s="22">
        <v>16.465313769983208</v>
      </c>
      <c r="AR109" s="22">
        <v>2.9279598211828191</v>
      </c>
      <c r="AS109" s="22">
        <v>1.8812899815358224</v>
      </c>
      <c r="AT109" s="22">
        <v>0.17452050129628383</v>
      </c>
      <c r="AU109" s="22">
        <v>0</v>
      </c>
      <c r="AV109" s="22">
        <v>2.086924040371982</v>
      </c>
      <c r="AW109" s="22">
        <v>0.23229294146729684</v>
      </c>
      <c r="AX109" s="22">
        <v>0.83484138205144776</v>
      </c>
      <c r="AY109" s="22">
        <v>0.16959211592074555</v>
      </c>
      <c r="AZ109" s="22">
        <v>4.692496139616698</v>
      </c>
      <c r="BA109" s="22">
        <v>13.343644784734417</v>
      </c>
      <c r="BB109" s="22">
        <v>0.28951688256375391</v>
      </c>
      <c r="BC109" s="22">
        <v>193.62635075875161</v>
      </c>
      <c r="BD109" s="22">
        <v>1569.9397722956257</v>
      </c>
    </row>
    <row r="110" spans="1:56" x14ac:dyDescent="0.3">
      <c r="A110" s="23" t="s">
        <v>45</v>
      </c>
      <c r="B110" s="22">
        <v>38.670095429122547</v>
      </c>
      <c r="C110" s="22">
        <v>3.9057287292539191E-4</v>
      </c>
      <c r="D110" s="22">
        <v>1.5531283216748317E-2</v>
      </c>
      <c r="E110" s="22">
        <v>0.24347911136616748</v>
      </c>
      <c r="F110" s="22">
        <v>0</v>
      </c>
      <c r="G110" s="22">
        <v>1.4525304672620953</v>
      </c>
      <c r="H110" s="22">
        <v>0</v>
      </c>
      <c r="I110" s="22">
        <v>8.9762611530581522E-3</v>
      </c>
      <c r="J110" s="22">
        <v>0.47205050165972551</v>
      </c>
      <c r="K110" s="22">
        <v>0.11393467319134405</v>
      </c>
      <c r="L110" s="22">
        <v>0</v>
      </c>
      <c r="M110" s="22">
        <v>0.28818431846425829</v>
      </c>
      <c r="N110" s="22">
        <v>10.663219725444423</v>
      </c>
      <c r="O110" s="22">
        <v>3.4554894224975118E-2</v>
      </c>
      <c r="P110" s="22">
        <v>5.8663311753338464E-6</v>
      </c>
      <c r="Q110" s="22">
        <v>1.8400797018898931E-2</v>
      </c>
      <c r="R110" s="22">
        <v>1.81040151203431</v>
      </c>
      <c r="S110" s="22">
        <v>12.999634236165084</v>
      </c>
      <c r="T110" s="22">
        <v>0.50720194231753379</v>
      </c>
      <c r="U110" s="22">
        <v>1.3442396735933677E-2</v>
      </c>
      <c r="V110" s="22">
        <v>159.96130039907646</v>
      </c>
      <c r="W110" s="22">
        <v>13.118077678392622</v>
      </c>
      <c r="X110" s="22">
        <v>0.35791666728507049</v>
      </c>
      <c r="Y110" s="22">
        <v>1.0440953188160922</v>
      </c>
      <c r="Z110" s="22">
        <v>0.18539734813957381</v>
      </c>
      <c r="AA110" s="22">
        <v>0</v>
      </c>
      <c r="AB110" s="22">
        <v>3.9151439090352083E-2</v>
      </c>
      <c r="AC110" s="22">
        <v>7.571684175467396E-4</v>
      </c>
      <c r="AD110" s="22">
        <v>3.666833518943912E-5</v>
      </c>
      <c r="AE110" s="22">
        <v>0.70230288308414812</v>
      </c>
      <c r="AF110" s="22">
        <v>2.3916512618526699E-2</v>
      </c>
      <c r="AG110" s="22">
        <v>70.109373993186779</v>
      </c>
      <c r="AH110" s="22">
        <v>3.0828072551632437E-8</v>
      </c>
      <c r="AI110" s="22">
        <v>0.49562597695401484</v>
      </c>
      <c r="AJ110" s="22">
        <v>1.6743642720999926E-4</v>
      </c>
      <c r="AK110" s="22">
        <v>0.11869484765653524</v>
      </c>
      <c r="AL110" s="22">
        <v>3.0267948393940657E-2</v>
      </c>
      <c r="AM110" s="22">
        <v>0.22102480303363733</v>
      </c>
      <c r="AN110" s="22">
        <v>10.595091854571185</v>
      </c>
      <c r="AO110" s="22">
        <v>189.15049774558895</v>
      </c>
      <c r="AP110" s="22">
        <v>3.6316054090357437E-2</v>
      </c>
      <c r="AQ110" s="22">
        <v>0.15629851910721537</v>
      </c>
      <c r="AR110" s="22">
        <v>9.2413338845407453E-3</v>
      </c>
      <c r="AS110" s="22">
        <v>8.3305932663719418</v>
      </c>
      <c r="AT110" s="22">
        <v>0.13039275284110169</v>
      </c>
      <c r="AU110" s="22">
        <v>3.8260249704030616E-3</v>
      </c>
      <c r="AV110" s="22">
        <v>0</v>
      </c>
      <c r="AW110" s="22">
        <v>1.644803406334174E-3</v>
      </c>
      <c r="AX110" s="22">
        <v>0.15156977101030394</v>
      </c>
      <c r="AY110" s="22">
        <v>5333.4253088915257</v>
      </c>
      <c r="AZ110" s="22">
        <v>15.102644081437521</v>
      </c>
      <c r="BA110" s="22">
        <v>62.288909714230577</v>
      </c>
      <c r="BB110" s="22">
        <v>2.5916567946085953</v>
      </c>
      <c r="BC110" s="22">
        <v>831.03151834321443</v>
      </c>
      <c r="BD110" s="22">
        <v>6766.725651059176</v>
      </c>
    </row>
    <row r="111" spans="1:56" x14ac:dyDescent="0.3">
      <c r="A111" s="23" t="s">
        <v>46</v>
      </c>
      <c r="B111" s="22">
        <v>4.3935379925690876</v>
      </c>
      <c r="C111" s="22">
        <v>5.3779548444032446E-2</v>
      </c>
      <c r="D111" s="22">
        <v>1.7246501572953408E-2</v>
      </c>
      <c r="E111" s="22">
        <v>0.18778021906961914</v>
      </c>
      <c r="F111" s="22">
        <v>0</v>
      </c>
      <c r="G111" s="22">
        <v>0.70784725294054074</v>
      </c>
      <c r="H111" s="22">
        <v>0</v>
      </c>
      <c r="I111" s="22">
        <v>2.1226107915415172E-2</v>
      </c>
      <c r="J111" s="22">
        <v>60.206747756586331</v>
      </c>
      <c r="K111" s="22">
        <v>1.6174126608893191</v>
      </c>
      <c r="L111" s="22">
        <v>5.9933117736873931E-2</v>
      </c>
      <c r="M111" s="22">
        <v>1.4950475810683859</v>
      </c>
      <c r="N111" s="22">
        <v>0.39492736068925766</v>
      </c>
      <c r="O111" s="22">
        <v>0.82323539501444731</v>
      </c>
      <c r="P111" s="22">
        <v>23.594234355821893</v>
      </c>
      <c r="Q111" s="22">
        <v>8.814282992960587</v>
      </c>
      <c r="R111" s="22">
        <v>4.7929224639310517</v>
      </c>
      <c r="S111" s="22">
        <v>7.2228107334742671</v>
      </c>
      <c r="T111" s="22">
        <v>1.2162537455116844</v>
      </c>
      <c r="U111" s="22">
        <v>0.57554990355882796</v>
      </c>
      <c r="V111" s="22">
        <v>32.317005119444673</v>
      </c>
      <c r="W111" s="22">
        <v>9.0839018630181779E-3</v>
      </c>
      <c r="X111" s="22">
        <v>7.4284743905102771E-2</v>
      </c>
      <c r="Y111" s="22">
        <v>0.58015166296150311</v>
      </c>
      <c r="Z111" s="22">
        <v>0.92381492037839663</v>
      </c>
      <c r="AA111" s="22">
        <v>0</v>
      </c>
      <c r="AB111" s="22">
        <v>0.14172775583386482</v>
      </c>
      <c r="AC111" s="22">
        <v>44.149370205473566</v>
      </c>
      <c r="AD111" s="22">
        <v>2.7501251392079344E-4</v>
      </c>
      <c r="AE111" s="22">
        <v>0.94975272369521646</v>
      </c>
      <c r="AF111" s="22">
        <v>0</v>
      </c>
      <c r="AG111" s="22">
        <v>53.265246990074488</v>
      </c>
      <c r="AH111" s="22">
        <v>8.0030655013007697E-7</v>
      </c>
      <c r="AI111" s="22">
        <v>1.9483120635710434</v>
      </c>
      <c r="AJ111" s="22">
        <v>2.3912963939381961E-3</v>
      </c>
      <c r="AK111" s="22">
        <v>2.108353066706576</v>
      </c>
      <c r="AL111" s="22">
        <v>0.66716181699181909</v>
      </c>
      <c r="AM111" s="22">
        <v>3.3947236468067987</v>
      </c>
      <c r="AN111" s="22">
        <v>59.109719426708942</v>
      </c>
      <c r="AO111" s="22">
        <v>0.22722772700012997</v>
      </c>
      <c r="AP111" s="22">
        <v>4.3865333849369277</v>
      </c>
      <c r="AQ111" s="22">
        <v>55.29806943358669</v>
      </c>
      <c r="AR111" s="22">
        <v>0.56054736620927836</v>
      </c>
      <c r="AS111" s="22">
        <v>6.0681771969564551</v>
      </c>
      <c r="AT111" s="22">
        <v>4.5697883261950033E-2</v>
      </c>
      <c r="AU111" s="22">
        <v>5.7338328168505509E-2</v>
      </c>
      <c r="AV111" s="22">
        <v>2.1166777753812771</v>
      </c>
      <c r="AW111" s="22">
        <v>0</v>
      </c>
      <c r="AX111" s="22">
        <v>51.925065528517663</v>
      </c>
      <c r="AY111" s="22">
        <v>12.326399371000926</v>
      </c>
      <c r="AZ111" s="22">
        <v>2.1218600600877804</v>
      </c>
      <c r="BA111" s="22">
        <v>13.069232214613171</v>
      </c>
      <c r="BB111" s="22">
        <v>0.48044031387348957</v>
      </c>
      <c r="BC111" s="22">
        <v>76.413275916233516</v>
      </c>
      <c r="BD111" s="22">
        <v>540.93269334321167</v>
      </c>
    </row>
    <row r="112" spans="1:56" x14ac:dyDescent="0.3">
      <c r="A112" s="23" t="s">
        <v>47</v>
      </c>
      <c r="B112" s="22">
        <v>0.29323477087867594</v>
      </c>
      <c r="C112" s="22">
        <v>0.14707137589597627</v>
      </c>
      <c r="D112" s="22">
        <v>2.994796752955929E-3</v>
      </c>
      <c r="E112" s="22">
        <v>1.0409050445545688E-2</v>
      </c>
      <c r="F112" s="22">
        <v>0</v>
      </c>
      <c r="G112" s="22">
        <v>1.0108773399200117E-2</v>
      </c>
      <c r="H112" s="22">
        <v>0</v>
      </c>
      <c r="I112" s="22">
        <v>0.87397616950988122</v>
      </c>
      <c r="J112" s="22">
        <v>281.03048831824231</v>
      </c>
      <c r="K112" s="22">
        <v>1.5192060394379094</v>
      </c>
      <c r="L112" s="22">
        <v>0</v>
      </c>
      <c r="M112" s="22">
        <v>0</v>
      </c>
      <c r="N112" s="22">
        <v>5.5843901155801035E-3</v>
      </c>
      <c r="O112" s="22">
        <v>6.0004232600012074E-4</v>
      </c>
      <c r="P112" s="22">
        <v>6.7580822840685425E-3</v>
      </c>
      <c r="Q112" s="22">
        <v>1.3277946842989569E-3</v>
      </c>
      <c r="R112" s="22">
        <v>1.2315314782644316E-2</v>
      </c>
      <c r="S112" s="22">
        <v>185.40182941925184</v>
      </c>
      <c r="T112" s="22">
        <v>3.1145706717973021E-4</v>
      </c>
      <c r="U112" s="22">
        <v>3.2063096305747752E-3</v>
      </c>
      <c r="V112" s="22">
        <v>3400.1510561672135</v>
      </c>
      <c r="W112" s="22">
        <v>4.3706793218453797</v>
      </c>
      <c r="X112" s="22">
        <v>1.0713975496398681E-4</v>
      </c>
      <c r="Y112" s="22">
        <v>0.89066455759091512</v>
      </c>
      <c r="Z112" s="22">
        <v>0.4986369416004669</v>
      </c>
      <c r="AA112" s="22">
        <v>0</v>
      </c>
      <c r="AB112" s="22">
        <v>8.5267885155854506E-5</v>
      </c>
      <c r="AC112" s="22">
        <v>3.6364617774887289E-3</v>
      </c>
      <c r="AD112" s="22">
        <v>0</v>
      </c>
      <c r="AE112" s="22">
        <v>801.1671010583766</v>
      </c>
      <c r="AF112" s="22">
        <v>0</v>
      </c>
      <c r="AG112" s="22">
        <v>8928.5665639690742</v>
      </c>
      <c r="AH112" s="22">
        <v>0.15121893695247732</v>
      </c>
      <c r="AI112" s="22">
        <v>0.14874037990249128</v>
      </c>
      <c r="AJ112" s="22">
        <v>3.7475843871351039E-4</v>
      </c>
      <c r="AK112" s="22">
        <v>4.1070016319162863E-5</v>
      </c>
      <c r="AL112" s="22">
        <v>38.584692436266089</v>
      </c>
      <c r="AM112" s="22">
        <v>2.9702710573012272</v>
      </c>
      <c r="AN112" s="22">
        <v>815.17015234449741</v>
      </c>
      <c r="AO112" s="22">
        <v>0.8376873474144072</v>
      </c>
      <c r="AP112" s="22">
        <v>17.986359343030383</v>
      </c>
      <c r="AQ112" s="22">
        <v>4.053738431946043E-4</v>
      </c>
      <c r="AR112" s="22">
        <v>4.3695169447293118E-2</v>
      </c>
      <c r="AS112" s="22">
        <v>15.323741898325098</v>
      </c>
      <c r="AT112" s="22">
        <v>6.4599343026037218E-6</v>
      </c>
      <c r="AU112" s="22">
        <v>0.66018380446497016</v>
      </c>
      <c r="AV112" s="22">
        <v>3.6196448381002012E-3</v>
      </c>
      <c r="AW112" s="22">
        <v>1.0065979376355143E-4</v>
      </c>
      <c r="AX112" s="22">
        <v>0</v>
      </c>
      <c r="AY112" s="22">
        <v>2152.2616156103454</v>
      </c>
      <c r="AZ112" s="22">
        <v>7.8619165714722009E-2</v>
      </c>
      <c r="BA112" s="22">
        <v>79.557794572144601</v>
      </c>
      <c r="BB112" s="22">
        <v>33929.339768811209</v>
      </c>
      <c r="BC112" s="22">
        <v>427.05610723715324</v>
      </c>
      <c r="BD112" s="22">
        <v>51085.143149070856</v>
      </c>
    </row>
    <row r="113" spans="1:65" x14ac:dyDescent="0.3">
      <c r="A113" s="23" t="s">
        <v>48</v>
      </c>
      <c r="B113" s="22">
        <v>0</v>
      </c>
      <c r="C113" s="22">
        <v>6.8321052369377215E-6</v>
      </c>
      <c r="D113" s="22">
        <v>0</v>
      </c>
      <c r="E113" s="22">
        <v>0</v>
      </c>
      <c r="F113" s="22">
        <v>0</v>
      </c>
      <c r="G113" s="22">
        <v>9.9048340082552411</v>
      </c>
      <c r="H113" s="22">
        <v>0</v>
      </c>
      <c r="I113" s="22">
        <v>0</v>
      </c>
      <c r="J113" s="22">
        <v>3.375062671002639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5.0374834311282958E-2</v>
      </c>
      <c r="S113" s="22">
        <v>0.35026747973249545</v>
      </c>
      <c r="T113" s="22">
        <v>0.10113954145637381</v>
      </c>
      <c r="U113" s="22">
        <v>0</v>
      </c>
      <c r="V113" s="22">
        <v>0</v>
      </c>
      <c r="W113" s="22">
        <v>0</v>
      </c>
      <c r="X113" s="22">
        <v>0</v>
      </c>
      <c r="Y113" s="22">
        <v>0.56306009137875068</v>
      </c>
      <c r="Z113" s="22">
        <v>9.1282953873904674E-4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4.1553572327806947</v>
      </c>
      <c r="AH113" s="22">
        <v>0</v>
      </c>
      <c r="AI113" s="22">
        <v>9.6191700596485585E-3</v>
      </c>
      <c r="AJ113" s="22">
        <v>0</v>
      </c>
      <c r="AK113" s="22">
        <v>0</v>
      </c>
      <c r="AL113" s="22">
        <v>0.16489146471206637</v>
      </c>
      <c r="AM113" s="22">
        <v>0</v>
      </c>
      <c r="AN113" s="22">
        <v>0</v>
      </c>
      <c r="AO113" s="22">
        <v>0</v>
      </c>
      <c r="AP113" s="22">
        <v>0</v>
      </c>
      <c r="AQ113" s="22">
        <v>0.49947863593848502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v>0</v>
      </c>
      <c r="AX113" s="22">
        <v>120.00603128082439</v>
      </c>
      <c r="AY113" s="22">
        <v>0</v>
      </c>
      <c r="AZ113" s="22">
        <v>3.6405820760726359E-3</v>
      </c>
      <c r="BA113" s="22">
        <v>0</v>
      </c>
      <c r="BB113" s="22">
        <v>0</v>
      </c>
      <c r="BC113" s="22">
        <v>183.09868891601161</v>
      </c>
      <c r="BD113" s="22">
        <v>322.28336557018372</v>
      </c>
    </row>
    <row r="114" spans="1:65" x14ac:dyDescent="0.3">
      <c r="A114" s="23" t="s">
        <v>49</v>
      </c>
      <c r="B114" s="22">
        <v>83.761316746379393</v>
      </c>
      <c r="C114" s="22">
        <v>0.5028405524897489</v>
      </c>
      <c r="D114" s="22">
        <v>0.66059990198203233</v>
      </c>
      <c r="E114" s="22">
        <v>0.16481118590287774</v>
      </c>
      <c r="F114" s="22">
        <v>0</v>
      </c>
      <c r="G114" s="22">
        <v>14.870323250543098</v>
      </c>
      <c r="H114" s="22">
        <v>0</v>
      </c>
      <c r="I114" s="22">
        <v>1.0160255706673307</v>
      </c>
      <c r="J114" s="22">
        <v>423.38152464964202</v>
      </c>
      <c r="K114" s="22">
        <v>94.118359235956362</v>
      </c>
      <c r="L114" s="22">
        <v>15.666925061121267</v>
      </c>
      <c r="M114" s="22">
        <v>2.4395704657811912</v>
      </c>
      <c r="N114" s="22">
        <v>13.345936937656347</v>
      </c>
      <c r="O114" s="22">
        <v>0.76598070513069516</v>
      </c>
      <c r="P114" s="22">
        <v>348.41636152353459</v>
      </c>
      <c r="Q114" s="22">
        <v>3.8631758534010205</v>
      </c>
      <c r="R114" s="22">
        <v>12.663424684440299</v>
      </c>
      <c r="S114" s="22">
        <v>372.29462508724782</v>
      </c>
      <c r="T114" s="22">
        <v>3.3654135101293368</v>
      </c>
      <c r="U114" s="22">
        <v>11.666578541808718</v>
      </c>
      <c r="V114" s="22">
        <v>858.11513732468575</v>
      </c>
      <c r="W114" s="22">
        <v>0.74408815342279488</v>
      </c>
      <c r="X114" s="22">
        <v>20.640291695778988</v>
      </c>
      <c r="Y114" s="22">
        <v>21.615665470026531</v>
      </c>
      <c r="Z114" s="22">
        <v>45.057726093845751</v>
      </c>
      <c r="AA114" s="22">
        <v>0</v>
      </c>
      <c r="AB114" s="22">
        <v>0.12002582337009375</v>
      </c>
      <c r="AC114" s="22">
        <v>1.4815201450030033</v>
      </c>
      <c r="AD114" s="22">
        <v>0.26302582813860365</v>
      </c>
      <c r="AE114" s="22">
        <v>95.984057375982729</v>
      </c>
      <c r="AF114" s="22">
        <v>9.8429965014104684E-2</v>
      </c>
      <c r="AG114" s="22">
        <v>233.6286619989892</v>
      </c>
      <c r="AH114" s="22">
        <v>0.2053331931987642</v>
      </c>
      <c r="AI114" s="22">
        <v>8.1755006933948895</v>
      </c>
      <c r="AJ114" s="22">
        <v>2.1984303271265708E-2</v>
      </c>
      <c r="AK114" s="22">
        <v>9.0025665633843968E-2</v>
      </c>
      <c r="AL114" s="22">
        <v>10.221661949324407</v>
      </c>
      <c r="AM114" s="22">
        <v>205.78262787187123</v>
      </c>
      <c r="AN114" s="22">
        <v>365.94167852179879</v>
      </c>
      <c r="AO114" s="22">
        <v>1.2685997512460752</v>
      </c>
      <c r="AP114" s="22">
        <v>14.824189543564659</v>
      </c>
      <c r="AQ114" s="22">
        <v>41.562977068035941</v>
      </c>
      <c r="AR114" s="22">
        <v>44.200992814612306</v>
      </c>
      <c r="AS114" s="22">
        <v>599.47211568323939</v>
      </c>
      <c r="AT114" s="22">
        <v>6.8080725213111588</v>
      </c>
      <c r="AU114" s="22">
        <v>0.66978939973657015</v>
      </c>
      <c r="AV114" s="22">
        <v>258.04372568357354</v>
      </c>
      <c r="AW114" s="22">
        <v>5.4837985956657667</v>
      </c>
      <c r="AX114" s="22">
        <v>37.033339151311715</v>
      </c>
      <c r="AY114" s="22">
        <v>421.85367417786489</v>
      </c>
      <c r="AZ114" s="22">
        <v>0</v>
      </c>
      <c r="BA114" s="22">
        <v>853.96293904851439</v>
      </c>
      <c r="BB114" s="22">
        <v>32.622680082996929</v>
      </c>
      <c r="BC114" s="22">
        <v>399.18598166343622</v>
      </c>
      <c r="BD114" s="22">
        <v>5988.1441107216742</v>
      </c>
    </row>
    <row r="115" spans="1:65" x14ac:dyDescent="0.3">
      <c r="A115" s="23" t="s">
        <v>50</v>
      </c>
      <c r="B115" s="22">
        <v>91.136141010661504</v>
      </c>
      <c r="C115" s="22">
        <v>3.3099643153714338E-2</v>
      </c>
      <c r="D115" s="22">
        <v>1.1424948799525053E-2</v>
      </c>
      <c r="E115" s="22">
        <v>7.9104281664034326E-2</v>
      </c>
      <c r="F115" s="22">
        <v>0</v>
      </c>
      <c r="G115" s="22">
        <v>0</v>
      </c>
      <c r="H115" s="22">
        <v>0.33366882876673809</v>
      </c>
      <c r="I115" s="22">
        <v>9.3425640764508344</v>
      </c>
      <c r="J115" s="22">
        <v>65.764352962024802</v>
      </c>
      <c r="K115" s="22">
        <v>27.083103158927887</v>
      </c>
      <c r="L115" s="22">
        <v>0</v>
      </c>
      <c r="M115" s="22">
        <v>0</v>
      </c>
      <c r="N115" s="22">
        <v>6.8247569827172621</v>
      </c>
      <c r="O115" s="22">
        <v>0.18590064026845429</v>
      </c>
      <c r="P115" s="22">
        <v>0</v>
      </c>
      <c r="Q115" s="22">
        <v>1.307412013792282</v>
      </c>
      <c r="R115" s="22">
        <v>70.978135593500156</v>
      </c>
      <c r="S115" s="22">
        <v>160.00334843066091</v>
      </c>
      <c r="T115" s="22">
        <v>0</v>
      </c>
      <c r="U115" s="22">
        <v>0</v>
      </c>
      <c r="V115" s="22">
        <v>298.8804549567181</v>
      </c>
      <c r="W115" s="22">
        <v>1.6099203805469504</v>
      </c>
      <c r="X115" s="22">
        <v>0.36195321112849899</v>
      </c>
      <c r="Y115" s="22">
        <v>5.3312827897617669</v>
      </c>
      <c r="Z115" s="22">
        <v>198.76452700818521</v>
      </c>
      <c r="AA115" s="22">
        <v>0</v>
      </c>
      <c r="AB115" s="22">
        <v>0</v>
      </c>
      <c r="AC115" s="22">
        <v>1.1475138246673684</v>
      </c>
      <c r="AD115" s="22">
        <v>0</v>
      </c>
      <c r="AE115" s="22">
        <v>17.362392133700915</v>
      </c>
      <c r="AF115" s="22">
        <v>0</v>
      </c>
      <c r="AG115" s="22">
        <v>566.71714210028961</v>
      </c>
      <c r="AH115" s="22">
        <v>0</v>
      </c>
      <c r="AI115" s="22">
        <v>0.54540671935471263</v>
      </c>
      <c r="AJ115" s="22">
        <v>0.10893206392714258</v>
      </c>
      <c r="AK115" s="22">
        <v>7.9500339330815361E-3</v>
      </c>
      <c r="AL115" s="22">
        <v>6.7401063830477597</v>
      </c>
      <c r="AM115" s="22">
        <v>32.108920767790238</v>
      </c>
      <c r="AN115" s="22">
        <v>1.1590223059139542</v>
      </c>
      <c r="AO115" s="22">
        <v>0.21046455952271712</v>
      </c>
      <c r="AP115" s="22">
        <v>3.1818514579689441</v>
      </c>
      <c r="AQ115" s="22">
        <v>0.55588527499705531</v>
      </c>
      <c r="AR115" s="22">
        <v>1.3214476950003664</v>
      </c>
      <c r="AS115" s="22">
        <v>34.906703489148477</v>
      </c>
      <c r="AT115" s="22">
        <v>0</v>
      </c>
      <c r="AU115" s="22">
        <v>0</v>
      </c>
      <c r="AV115" s="22">
        <v>1.4872230686335797</v>
      </c>
      <c r="AW115" s="22">
        <v>5.8493799159726405E-2</v>
      </c>
      <c r="AX115" s="22">
        <v>15.147753908692398</v>
      </c>
      <c r="AY115" s="22">
        <v>110.74741430133743</v>
      </c>
      <c r="AZ115" s="22">
        <v>20.435632044736973</v>
      </c>
      <c r="BA115" s="22">
        <v>0</v>
      </c>
      <c r="BB115" s="22">
        <v>15.693140261686944</v>
      </c>
      <c r="BC115" s="22">
        <v>584.28602676947992</v>
      </c>
      <c r="BD115" s="22">
        <v>2351.9605738807186</v>
      </c>
    </row>
    <row r="116" spans="1:65" x14ac:dyDescent="0.3">
      <c r="A116" s="23" t="s">
        <v>229</v>
      </c>
      <c r="B116" s="22">
        <v>214.46025150792286</v>
      </c>
      <c r="C116" s="22">
        <v>3.9004101762618898E-2</v>
      </c>
      <c r="D116" s="22">
        <v>8.9701183799882038</v>
      </c>
      <c r="E116" s="22">
        <v>8.2503159055341904</v>
      </c>
      <c r="F116" s="22">
        <v>0</v>
      </c>
      <c r="G116" s="22">
        <v>57.550762500642357</v>
      </c>
      <c r="H116" s="22">
        <v>2.4528338312278004</v>
      </c>
      <c r="I116" s="22">
        <v>7.7215048698683306</v>
      </c>
      <c r="J116" s="22">
        <v>775.4369607499259</v>
      </c>
      <c r="K116" s="22">
        <v>40.15997305322162</v>
      </c>
      <c r="L116" s="22">
        <v>0</v>
      </c>
      <c r="M116" s="22">
        <v>0</v>
      </c>
      <c r="N116" s="22">
        <v>0.11593310648284161</v>
      </c>
      <c r="O116" s="22">
        <v>2.8438901450370358E-2</v>
      </c>
      <c r="P116" s="22">
        <v>3.3935996882633893E-2</v>
      </c>
      <c r="Q116" s="22">
        <v>2.4488776037460167</v>
      </c>
      <c r="R116" s="22">
        <v>0.76491663861981718</v>
      </c>
      <c r="S116" s="22">
        <v>1295.7728598909332</v>
      </c>
      <c r="T116" s="22">
        <v>45.882750907366578</v>
      </c>
      <c r="U116" s="22">
        <v>7.9557733544653786E-2</v>
      </c>
      <c r="V116" s="22">
        <v>10032.601656114599</v>
      </c>
      <c r="W116" s="22">
        <v>6.2507895896987877</v>
      </c>
      <c r="X116" s="22">
        <v>2.7137146600097659</v>
      </c>
      <c r="Y116" s="22">
        <v>19.15010999682594</v>
      </c>
      <c r="Z116" s="22">
        <v>381.35852896753858</v>
      </c>
      <c r="AA116" s="22">
        <v>1.6015216322757397</v>
      </c>
      <c r="AB116" s="22">
        <v>8.713096489047765E-4</v>
      </c>
      <c r="AC116" s="22">
        <v>0.29878929883903882</v>
      </c>
      <c r="AD116" s="22">
        <v>4.2940550419211612E-4</v>
      </c>
      <c r="AE116" s="22">
        <v>2178.9290747942728</v>
      </c>
      <c r="AF116" s="22">
        <v>0.47199803530258611</v>
      </c>
      <c r="AG116" s="22">
        <v>433.62109348510569</v>
      </c>
      <c r="AH116" s="22">
        <v>1.3744922860849842</v>
      </c>
      <c r="AI116" s="22">
        <v>1652.8968506121489</v>
      </c>
      <c r="AJ116" s="22">
        <v>2.4074723301409782E-2</v>
      </c>
      <c r="AK116" s="22">
        <v>2.7258891366465114E-3</v>
      </c>
      <c r="AL116" s="22">
        <v>121.27935911703774</v>
      </c>
      <c r="AM116" s="22">
        <v>78.115224155867338</v>
      </c>
      <c r="AN116" s="22">
        <v>38.459472481041836</v>
      </c>
      <c r="AO116" s="22">
        <v>38.554753376393784</v>
      </c>
      <c r="AP116" s="22">
        <v>75.438579731255771</v>
      </c>
      <c r="AQ116" s="22">
        <v>16.072376700318689</v>
      </c>
      <c r="AR116" s="22">
        <v>0.38208311433841313</v>
      </c>
      <c r="AS116" s="22">
        <v>3479.260935675049</v>
      </c>
      <c r="AT116" s="22">
        <v>3.2438834145594486E-5</v>
      </c>
      <c r="AU116" s="22">
        <v>31.148465273759175</v>
      </c>
      <c r="AV116" s="22">
        <v>106.71505486595923</v>
      </c>
      <c r="AW116" s="22">
        <v>1.7804597719356829</v>
      </c>
      <c r="AX116" s="22">
        <v>1299.2206818564107</v>
      </c>
      <c r="AY116" s="22">
        <v>97633.659555044229</v>
      </c>
      <c r="AZ116" s="22">
        <v>130.12700569319944</v>
      </c>
      <c r="BA116" s="22">
        <v>25636.533115441849</v>
      </c>
      <c r="BB116" s="22">
        <v>0</v>
      </c>
      <c r="BC116" s="22">
        <v>891.98437744305988</v>
      </c>
      <c r="BD116" s="22">
        <v>146750.19724865994</v>
      </c>
    </row>
    <row r="117" spans="1:65" x14ac:dyDescent="0.3">
      <c r="A117" s="23" t="s">
        <v>51</v>
      </c>
      <c r="B117" s="22">
        <v>14.682375930580429</v>
      </c>
      <c r="C117" s="22">
        <v>3.4464353936676219E-2</v>
      </c>
      <c r="D117" s="22">
        <v>4.5758619514176348E-2</v>
      </c>
      <c r="E117" s="22">
        <v>2.2913830188369608E-2</v>
      </c>
      <c r="F117" s="22">
        <v>0</v>
      </c>
      <c r="G117" s="22">
        <v>2.4616055676394391</v>
      </c>
      <c r="H117" s="22">
        <v>0</v>
      </c>
      <c r="I117" s="22">
        <v>0.60427287435387522</v>
      </c>
      <c r="J117" s="22">
        <v>1485.272987235204</v>
      </c>
      <c r="K117" s="22">
        <v>2.9967990447998041</v>
      </c>
      <c r="L117" s="22">
        <v>0.26004399502452619</v>
      </c>
      <c r="M117" s="22">
        <v>2.6180560675713389</v>
      </c>
      <c r="N117" s="22">
        <v>2.273825963623636</v>
      </c>
      <c r="O117" s="22">
        <v>1.1425358364054311E-2</v>
      </c>
      <c r="P117" s="22">
        <v>5.9269069616107548E-2</v>
      </c>
      <c r="Q117" s="22">
        <v>7.0346672795492032E-2</v>
      </c>
      <c r="R117" s="22">
        <v>2.3463397129411843</v>
      </c>
      <c r="S117" s="22">
        <v>17.68793612604242</v>
      </c>
      <c r="T117" s="22">
        <v>8.1415134617117635E-2</v>
      </c>
      <c r="U117" s="22">
        <v>3.2500099864042369</v>
      </c>
      <c r="V117" s="22">
        <v>52.272859766757065</v>
      </c>
      <c r="W117" s="22">
        <v>0.1078263510499244</v>
      </c>
      <c r="X117" s="22">
        <v>1.6879893085883658E-2</v>
      </c>
      <c r="Y117" s="22">
        <v>0.40774116156117818</v>
      </c>
      <c r="Z117" s="22">
        <v>5.0660672240978579</v>
      </c>
      <c r="AA117" s="22">
        <v>0</v>
      </c>
      <c r="AB117" s="22">
        <v>4.2513376127035042E-3</v>
      </c>
      <c r="AC117" s="22">
        <v>0.11376609361636084</v>
      </c>
      <c r="AD117" s="22">
        <v>1.7202485022234376E-4</v>
      </c>
      <c r="AE117" s="22">
        <v>2.7371159774250775</v>
      </c>
      <c r="AF117" s="22">
        <v>2.4728726675031239E-2</v>
      </c>
      <c r="AG117" s="22">
        <v>8.6942469817744534</v>
      </c>
      <c r="AH117" s="22">
        <v>1.3977348092177752E-4</v>
      </c>
      <c r="AI117" s="22">
        <v>2.7443535920436797</v>
      </c>
      <c r="AJ117" s="22">
        <v>8.3901535745292355E-2</v>
      </c>
      <c r="AK117" s="22">
        <v>6.1623702456088315E-2</v>
      </c>
      <c r="AL117" s="22">
        <v>6.2545913693092343</v>
      </c>
      <c r="AM117" s="22">
        <v>53.061785953794676</v>
      </c>
      <c r="AN117" s="22">
        <v>6.5423452328327745</v>
      </c>
      <c r="AO117" s="22">
        <v>5.7193802010840076E-3</v>
      </c>
      <c r="AP117" s="22">
        <v>2.5603042443337367</v>
      </c>
      <c r="AQ117" s="22">
        <v>0.3637780045949866</v>
      </c>
      <c r="AR117" s="22">
        <v>9.6923056610724796</v>
      </c>
      <c r="AS117" s="22">
        <v>31.759709266717131</v>
      </c>
      <c r="AT117" s="22">
        <v>3.6121872057744829E-2</v>
      </c>
      <c r="AU117" s="22">
        <v>0.19243759727035462</v>
      </c>
      <c r="AV117" s="22">
        <v>3.6611811728558097</v>
      </c>
      <c r="AW117" s="22">
        <v>5.3653071160971308E-3</v>
      </c>
      <c r="AX117" s="22">
        <v>2.2400653518150366</v>
      </c>
      <c r="AY117" s="22">
        <v>10895.511276535382</v>
      </c>
      <c r="AZ117" s="22">
        <v>2.0480622537342059</v>
      </c>
      <c r="BA117" s="22">
        <v>53.211218826767727</v>
      </c>
      <c r="BB117" s="22">
        <v>6.0836963923161473</v>
      </c>
      <c r="BC117" s="22">
        <v>0</v>
      </c>
      <c r="BD117" s="22">
        <v>12680.34548410762</v>
      </c>
    </row>
    <row r="118" spans="1:65" x14ac:dyDescent="0.3">
      <c r="A118" s="23" t="s">
        <v>52</v>
      </c>
      <c r="B118" s="22">
        <v>135941.23618170319</v>
      </c>
      <c r="C118" s="22">
        <v>130.70155345982474</v>
      </c>
      <c r="D118" s="22">
        <v>173.57996172570546</v>
      </c>
      <c r="E118" s="22">
        <v>676.69442006821657</v>
      </c>
      <c r="F118" s="22">
        <v>0.1646322365600667</v>
      </c>
      <c r="G118" s="22">
        <v>922.15293846272516</v>
      </c>
      <c r="H118" s="22">
        <v>683.42985836169623</v>
      </c>
      <c r="I118" s="22">
        <v>191.62946119509334</v>
      </c>
      <c r="J118" s="22">
        <v>26596.854285262321</v>
      </c>
      <c r="K118" s="22">
        <v>2413.1222270366648</v>
      </c>
      <c r="L118" s="22">
        <v>1097.3010258669415</v>
      </c>
      <c r="M118" s="22">
        <v>5526.6086691065248</v>
      </c>
      <c r="N118" s="22">
        <v>5083.4423882082647</v>
      </c>
      <c r="O118" s="22">
        <v>207.15010394373579</v>
      </c>
      <c r="P118" s="22">
        <v>2064.8405918116332</v>
      </c>
      <c r="Q118" s="22">
        <v>312.15418438069878</v>
      </c>
      <c r="R118" s="22">
        <v>1833.3653069536724</v>
      </c>
      <c r="S118" s="22">
        <v>20712.191103935445</v>
      </c>
      <c r="T118" s="22">
        <v>1513.6266353701444</v>
      </c>
      <c r="U118" s="22">
        <v>3541.0688626962642</v>
      </c>
      <c r="V118" s="22">
        <v>1228346.6100785874</v>
      </c>
      <c r="W118" s="22">
        <v>5021.484592796548</v>
      </c>
      <c r="X118" s="22">
        <v>167.20252840465517</v>
      </c>
      <c r="Y118" s="22">
        <v>1381.3443183443314</v>
      </c>
      <c r="Z118" s="22">
        <v>25635.104108791194</v>
      </c>
      <c r="AA118" s="22">
        <v>253.35622854821216</v>
      </c>
      <c r="AB118" s="22">
        <v>8.6737820451050442</v>
      </c>
      <c r="AC118" s="22">
        <v>1427.5686431859453</v>
      </c>
      <c r="AD118" s="22">
        <v>58.088530116924716</v>
      </c>
      <c r="AE118" s="22">
        <v>26292.9359243736</v>
      </c>
      <c r="AF118" s="22">
        <v>37.056975455486146</v>
      </c>
      <c r="AG118" s="22">
        <v>111424.75752947343</v>
      </c>
      <c r="AH118" s="22">
        <v>2958.9259969986365</v>
      </c>
      <c r="AI118" s="22">
        <v>3854.7642984663235</v>
      </c>
      <c r="AJ118" s="22">
        <v>50.698600354577252</v>
      </c>
      <c r="AK118" s="22">
        <v>8.2204664313980693</v>
      </c>
      <c r="AL118" s="22">
        <v>1780.5845301873242</v>
      </c>
      <c r="AM118" s="22">
        <v>20362.256756877599</v>
      </c>
      <c r="AN118" s="22">
        <v>17242.528821036038</v>
      </c>
      <c r="AO118" s="22">
        <v>892.6604372528044</v>
      </c>
      <c r="AP118" s="22">
        <v>4614.1264707262744</v>
      </c>
      <c r="AQ118" s="22">
        <v>3520.6706244398124</v>
      </c>
      <c r="AR118" s="22">
        <v>3610.62150661653</v>
      </c>
      <c r="AS118" s="22">
        <v>29202.503678255041</v>
      </c>
      <c r="AT118" s="22">
        <v>643.32565730945498</v>
      </c>
      <c r="AU118" s="22">
        <v>813.65467667033465</v>
      </c>
      <c r="AV118" s="22">
        <v>3897.3647769643699</v>
      </c>
      <c r="AW118" s="22">
        <v>64.932511716940127</v>
      </c>
      <c r="AX118" s="22">
        <v>31721.601729210226</v>
      </c>
      <c r="AY118" s="22">
        <v>458208.44841086742</v>
      </c>
      <c r="AZ118" s="22">
        <v>1927.5676669114962</v>
      </c>
      <c r="BA118" s="22">
        <v>114166.23184099724</v>
      </c>
      <c r="BB118" s="22">
        <v>129546.26964085505</v>
      </c>
      <c r="BC118" s="22">
        <v>308210.32915604097</v>
      </c>
      <c r="BD118" s="22">
        <v>2746973.7858870942</v>
      </c>
    </row>
    <row r="121" spans="1:65" x14ac:dyDescent="0.3">
      <c r="A121" s="90" t="s">
        <v>382</v>
      </c>
      <c r="BF121" s="90" t="s">
        <v>383</v>
      </c>
    </row>
    <row r="122" spans="1:65" x14ac:dyDescent="0.3">
      <c r="A122" s="32" t="s">
        <v>74</v>
      </c>
      <c r="BF122" s="32" t="s">
        <v>74</v>
      </c>
    </row>
    <row r="123" spans="1:65" x14ac:dyDescent="0.3">
      <c r="A123" s="23" t="s">
        <v>107</v>
      </c>
      <c r="B123" s="23" t="s">
        <v>1</v>
      </c>
      <c r="C123" s="23" t="s">
        <v>2</v>
      </c>
      <c r="D123" s="23" t="s">
        <v>3</v>
      </c>
      <c r="E123" s="23" t="s">
        <v>4</v>
      </c>
      <c r="F123" s="23" t="s">
        <v>5</v>
      </c>
      <c r="G123" s="23" t="s">
        <v>6</v>
      </c>
      <c r="H123" s="23" t="s">
        <v>7</v>
      </c>
      <c r="I123" s="23" t="s">
        <v>8</v>
      </c>
      <c r="J123" s="23" t="s">
        <v>9</v>
      </c>
      <c r="K123" s="23" t="s">
        <v>360</v>
      </c>
      <c r="L123" s="23" t="s">
        <v>10</v>
      </c>
      <c r="M123" s="23" t="s">
        <v>11</v>
      </c>
      <c r="N123" s="23" t="s">
        <v>12</v>
      </c>
      <c r="O123" s="23" t="s">
        <v>13</v>
      </c>
      <c r="P123" s="23" t="s">
        <v>14</v>
      </c>
      <c r="Q123" s="23" t="s">
        <v>15</v>
      </c>
      <c r="R123" s="23" t="s">
        <v>16</v>
      </c>
      <c r="S123" s="23" t="s">
        <v>17</v>
      </c>
      <c r="T123" s="23" t="s">
        <v>18</v>
      </c>
      <c r="U123" s="23" t="s">
        <v>19</v>
      </c>
      <c r="V123" s="23" t="s">
        <v>20</v>
      </c>
      <c r="W123" s="23" t="s">
        <v>21</v>
      </c>
      <c r="X123" s="23" t="s">
        <v>22</v>
      </c>
      <c r="Y123" s="23" t="s">
        <v>23</v>
      </c>
      <c r="Z123" s="23" t="s">
        <v>24</v>
      </c>
      <c r="AA123" s="23" t="s">
        <v>25</v>
      </c>
      <c r="AB123" s="23" t="s">
        <v>26</v>
      </c>
      <c r="AC123" s="23" t="s">
        <v>27</v>
      </c>
      <c r="AD123" s="23" t="s">
        <v>28</v>
      </c>
      <c r="AE123" s="23" t="s">
        <v>29</v>
      </c>
      <c r="AF123" s="23" t="s">
        <v>30</v>
      </c>
      <c r="AG123" s="23" t="s">
        <v>31</v>
      </c>
      <c r="AH123" s="23" t="s">
        <v>32</v>
      </c>
      <c r="AI123" s="23" t="s">
        <v>33</v>
      </c>
      <c r="AJ123" s="24" t="s">
        <v>34</v>
      </c>
      <c r="AK123" s="23" t="s">
        <v>35</v>
      </c>
      <c r="AL123" s="23" t="s">
        <v>361</v>
      </c>
      <c r="AM123" s="23" t="s">
        <v>36</v>
      </c>
      <c r="AN123" s="23" t="s">
        <v>37</v>
      </c>
      <c r="AO123" s="23" t="s">
        <v>38</v>
      </c>
      <c r="AP123" s="23" t="s">
        <v>197</v>
      </c>
      <c r="AQ123" s="23" t="s">
        <v>40</v>
      </c>
      <c r="AR123" s="23" t="s">
        <v>41</v>
      </c>
      <c r="AS123" s="23" t="s">
        <v>42</v>
      </c>
      <c r="AT123" s="23" t="s">
        <v>43</v>
      </c>
      <c r="AU123" s="23" t="s">
        <v>44</v>
      </c>
      <c r="AV123" s="23" t="s">
        <v>45</v>
      </c>
      <c r="AW123" s="23" t="s">
        <v>46</v>
      </c>
      <c r="AX123" s="23" t="s">
        <v>47</v>
      </c>
      <c r="AY123" s="23" t="s">
        <v>48</v>
      </c>
      <c r="AZ123" s="23" t="s">
        <v>49</v>
      </c>
      <c r="BA123" s="23" t="s">
        <v>50</v>
      </c>
      <c r="BB123" s="23" t="s">
        <v>229</v>
      </c>
      <c r="BC123" s="24" t="s">
        <v>51</v>
      </c>
      <c r="BD123" s="23" t="s">
        <v>52</v>
      </c>
      <c r="BF123" s="1" t="s">
        <v>84</v>
      </c>
      <c r="BG123" s="95" t="s">
        <v>56</v>
      </c>
      <c r="BH123" s="95" t="s">
        <v>57</v>
      </c>
      <c r="BI123" s="95" t="s">
        <v>65</v>
      </c>
      <c r="BJ123" s="95" t="s">
        <v>58</v>
      </c>
      <c r="BK123" s="95" t="s">
        <v>59</v>
      </c>
      <c r="BL123" s="95" t="s">
        <v>60</v>
      </c>
      <c r="BM123" s="95" t="s">
        <v>61</v>
      </c>
    </row>
    <row r="124" spans="1:65" x14ac:dyDescent="0.3">
      <c r="A124" s="23" t="s">
        <v>1</v>
      </c>
      <c r="B124" s="22">
        <v>0</v>
      </c>
      <c r="C124" s="22">
        <v>2.3862522008141322E-2</v>
      </c>
      <c r="D124" s="22">
        <v>6.5673046469557933E-2</v>
      </c>
      <c r="E124" s="22">
        <v>1.9759475355259883</v>
      </c>
      <c r="F124" s="22">
        <v>6.1479345656322765E-2</v>
      </c>
      <c r="G124" s="22">
        <v>4.1863821968840878E-2</v>
      </c>
      <c r="H124" s="22">
        <v>1.1880452550633391E-4</v>
      </c>
      <c r="I124" s="22">
        <v>0.1607989841133714</v>
      </c>
      <c r="J124" s="22">
        <v>1420.821213900311</v>
      </c>
      <c r="K124" s="22">
        <v>91.241371836788431</v>
      </c>
      <c r="L124" s="22">
        <v>0</v>
      </c>
      <c r="M124" s="22">
        <v>0</v>
      </c>
      <c r="N124" s="22">
        <v>1.3746368776224623E-2</v>
      </c>
      <c r="O124" s="22">
        <v>2.6812877469552599E-3</v>
      </c>
      <c r="P124" s="22">
        <v>1.0045709699897318E-5</v>
      </c>
      <c r="Q124" s="22">
        <v>0.24978474543565737</v>
      </c>
      <c r="R124" s="22">
        <v>9.9872566059350714</v>
      </c>
      <c r="S124" s="22">
        <v>8.4577574484801286</v>
      </c>
      <c r="T124" s="22">
        <v>1.2727925380813108E-7</v>
      </c>
      <c r="U124" s="22">
        <v>2.7554257965414848E-3</v>
      </c>
      <c r="V124" s="22">
        <v>18.58759158075906</v>
      </c>
      <c r="W124" s="22">
        <v>18.981505501797344</v>
      </c>
      <c r="X124" s="22">
        <v>1.5906536380327786E-3</v>
      </c>
      <c r="Y124" s="22">
        <v>2.0327833284557301E-2</v>
      </c>
      <c r="Z124" s="22">
        <v>8.0261757342763502</v>
      </c>
      <c r="AA124" s="22">
        <v>0</v>
      </c>
      <c r="AB124" s="22">
        <v>1.1926477892506985E-3</v>
      </c>
      <c r="AC124" s="22">
        <v>8.6474790792319435E-3</v>
      </c>
      <c r="AD124" s="22">
        <v>1.9476554197455912E-6</v>
      </c>
      <c r="AE124" s="22">
        <v>33.393739291909704</v>
      </c>
      <c r="AF124" s="22">
        <v>0</v>
      </c>
      <c r="AG124" s="22">
        <v>80.028350107398012</v>
      </c>
      <c r="AH124" s="22">
        <v>0</v>
      </c>
      <c r="AI124" s="22">
        <v>0.52358764928597523</v>
      </c>
      <c r="AJ124" s="22">
        <v>56.053820306545475</v>
      </c>
      <c r="AK124" s="22">
        <v>9.5567329614980572E-4</v>
      </c>
      <c r="AL124" s="22">
        <v>2.2452148500833236</v>
      </c>
      <c r="AM124" s="22">
        <v>4.2607302500320863</v>
      </c>
      <c r="AN124" s="22">
        <v>3.0016187543161755E-2</v>
      </c>
      <c r="AO124" s="22">
        <v>3.437574461777851E-5</v>
      </c>
      <c r="AP124" s="22">
        <v>0.82994305363973675</v>
      </c>
      <c r="AQ124" s="22">
        <v>2.2552102242140916E-2</v>
      </c>
      <c r="AR124" s="22">
        <v>2.9251628258061553E-2</v>
      </c>
      <c r="AS124" s="22">
        <v>27.347169706340306</v>
      </c>
      <c r="AT124" s="22">
        <v>1.6373950788415755E-3</v>
      </c>
      <c r="AU124" s="22">
        <v>1.0736432864255831E-7</v>
      </c>
      <c r="AV124" s="22">
        <v>4.6908972845738859</v>
      </c>
      <c r="AW124" s="22">
        <v>1.3051623762562613E-3</v>
      </c>
      <c r="AX124" s="22">
        <v>54.760453461757372</v>
      </c>
      <c r="AY124" s="22">
        <v>0.41202650524922352</v>
      </c>
      <c r="AZ124" s="22">
        <v>1.934818368398423</v>
      </c>
      <c r="BA124" s="22">
        <v>177.23575353615635</v>
      </c>
      <c r="BB124" s="22">
        <v>0.3890159103523676</v>
      </c>
      <c r="BC124" s="22">
        <v>356.30774186681862</v>
      </c>
      <c r="BD124" s="22">
        <v>2379.2323700112497</v>
      </c>
      <c r="BF124" s="95" t="s">
        <v>62</v>
      </c>
      <c r="BG124" s="96">
        <f>B124+AJ124+B158+AJ158</f>
        <v>107.73602246634817</v>
      </c>
      <c r="BH124" s="96">
        <f>SUM(C124,D124,G124,L124:U124,X124:Y124,AB124:AD124,AF124,AI124,AK124,AN124:AO124,AQ124,AT124:AW124,AZ124,AR124)+SUM(C158,D158,G158,L158:U158,X158:Y158,AB158:AD158,AF158,AI158,AK158,AN158:AO158,AQ158,AT158:AW158,AZ158,AR158)</f>
        <v>26.233979597690173</v>
      </c>
      <c r="BI124" s="96">
        <f>SUM(F124,H124,V124:W124,AA124,AE124,AH124,AM124,AS124,AX124,BB124,AY124)+SUM(F158,H158,V158:W158,AA158,AE158,AH158,AM158,AS158,AX158,BB158,AY158)</f>
        <v>161.65181748686817</v>
      </c>
      <c r="BJ124" s="96">
        <f>SUM(E124,I124,AG124,BA124)+SUM(E158,I158,AG158,BA158)</f>
        <v>260.40156066758783</v>
      </c>
      <c r="BK124" s="96">
        <f>SUM(J124:K124,Z124,AL124,AP124)+SUM(J158:K158,Z158,AL158,AP158)</f>
        <v>1523.2832258148417</v>
      </c>
      <c r="BL124" s="96">
        <f>BC124+BC158</f>
        <v>416.20478921318721</v>
      </c>
      <c r="BM124" s="96">
        <f>SUM(BG124:BL124)</f>
        <v>2495.5113952465231</v>
      </c>
    </row>
    <row r="125" spans="1:65" x14ac:dyDescent="0.3">
      <c r="A125" s="23" t="s">
        <v>2</v>
      </c>
      <c r="B125" s="22">
        <v>159.66019127084749</v>
      </c>
      <c r="C125" s="22">
        <v>0</v>
      </c>
      <c r="D125" s="22">
        <v>0.44859760802796406</v>
      </c>
      <c r="E125" s="22">
        <v>0.78978325073017763</v>
      </c>
      <c r="F125" s="22">
        <v>0</v>
      </c>
      <c r="G125" s="22">
        <v>18.845638898185584</v>
      </c>
      <c r="H125" s="22">
        <v>4.6153730851471468E-5</v>
      </c>
      <c r="I125" s="22">
        <v>6.0836049456993724E-2</v>
      </c>
      <c r="J125" s="22">
        <v>344.56739925678221</v>
      </c>
      <c r="K125" s="22">
        <v>25.279713731870963</v>
      </c>
      <c r="L125" s="22">
        <v>81.968668791527151</v>
      </c>
      <c r="M125" s="22">
        <v>60.776075180892043</v>
      </c>
      <c r="N125" s="22">
        <v>44.865916942037963</v>
      </c>
      <c r="O125" s="22">
        <v>1.1020700422146623</v>
      </c>
      <c r="P125" s="22">
        <v>1.3876989172246517</v>
      </c>
      <c r="Q125" s="22">
        <v>2.8988738571420303</v>
      </c>
      <c r="R125" s="22">
        <v>70.88596244303956</v>
      </c>
      <c r="S125" s="22">
        <v>214.67514987237135</v>
      </c>
      <c r="T125" s="22">
        <v>10.739940428794185</v>
      </c>
      <c r="U125" s="22">
        <v>179.09305489348534</v>
      </c>
      <c r="V125" s="22">
        <v>22.576069224843494</v>
      </c>
      <c r="W125" s="22">
        <v>14.238515432255959</v>
      </c>
      <c r="X125" s="22">
        <v>7.1572443556750853E-2</v>
      </c>
      <c r="Y125" s="22">
        <v>87.839458629486302</v>
      </c>
      <c r="Z125" s="22">
        <v>0.95872928449277472</v>
      </c>
      <c r="AA125" s="22">
        <v>0</v>
      </c>
      <c r="AB125" s="22">
        <v>0.15062246966959961</v>
      </c>
      <c r="AC125" s="22">
        <v>0.20131361818603524</v>
      </c>
      <c r="AD125" s="22">
        <v>1.2772837794482614E-2</v>
      </c>
      <c r="AE125" s="22">
        <v>236.7424351547202</v>
      </c>
      <c r="AF125" s="22">
        <v>0</v>
      </c>
      <c r="AG125" s="22">
        <v>21.354245787622833</v>
      </c>
      <c r="AH125" s="22">
        <v>0</v>
      </c>
      <c r="AI125" s="22">
        <v>3.6487716849716838</v>
      </c>
      <c r="AJ125" s="22">
        <v>4.7876833953667805E-2</v>
      </c>
      <c r="AK125" s="22">
        <v>15.771602582846295</v>
      </c>
      <c r="AL125" s="22">
        <v>3.7174827153835901</v>
      </c>
      <c r="AM125" s="22">
        <v>0.20569648546515387</v>
      </c>
      <c r="AN125" s="22">
        <v>498.97486062618492</v>
      </c>
      <c r="AO125" s="22">
        <v>3.8700419800506176</v>
      </c>
      <c r="AP125" s="22">
        <v>0.10702294716713798</v>
      </c>
      <c r="AQ125" s="22">
        <v>6991.3150598515276</v>
      </c>
      <c r="AR125" s="22">
        <v>30.050515153441928</v>
      </c>
      <c r="AS125" s="22">
        <v>34.644872692828478</v>
      </c>
      <c r="AT125" s="22">
        <v>190.66890058338552</v>
      </c>
      <c r="AU125" s="22">
        <v>679.71646340924144</v>
      </c>
      <c r="AV125" s="22">
        <v>1.4649425705852697</v>
      </c>
      <c r="AW125" s="22">
        <v>6.5933277914471669</v>
      </c>
      <c r="AX125" s="22">
        <v>0.49907402812066604</v>
      </c>
      <c r="AY125" s="22">
        <v>312.16403793664892</v>
      </c>
      <c r="AZ125" s="22">
        <v>12.18764900278317</v>
      </c>
      <c r="BA125" s="22">
        <v>65.229473184066251</v>
      </c>
      <c r="BB125" s="22">
        <v>0.13325502919043206</v>
      </c>
      <c r="BC125" s="22">
        <v>829.59429630868135</v>
      </c>
      <c r="BD125" s="22">
        <v>11282.796575868961</v>
      </c>
      <c r="BF125" s="95" t="s">
        <v>63</v>
      </c>
      <c r="BG125" s="96">
        <f>BG130-SUM(BG126:BG129,BG124)</f>
        <v>6410.1259216429607</v>
      </c>
      <c r="BH125" s="96">
        <f t="shared" ref="BH125:BM125" si="2">BH130-SUM(BH126:BH129,BH124)</f>
        <v>176020.63049338374</v>
      </c>
      <c r="BI125" s="96">
        <f t="shared" si="2"/>
        <v>30584.755182587192</v>
      </c>
      <c r="BJ125" s="96">
        <f t="shared" si="2"/>
        <v>12273.613267416717</v>
      </c>
      <c r="BK125" s="96">
        <f t="shared" si="2"/>
        <v>30010.965981245565</v>
      </c>
      <c r="BL125" s="96">
        <f t="shared" si="2"/>
        <v>32450.579053908645</v>
      </c>
      <c r="BM125" s="96">
        <f t="shared" si="2"/>
        <v>287750.66990018496</v>
      </c>
    </row>
    <row r="126" spans="1:65" x14ac:dyDescent="0.3">
      <c r="A126" s="23" t="s">
        <v>3</v>
      </c>
      <c r="B126" s="22">
        <v>0.72420244679395684</v>
      </c>
      <c r="C126" s="22">
        <v>1.2859372279281256</v>
      </c>
      <c r="D126" s="22">
        <v>0</v>
      </c>
      <c r="E126" s="22">
        <v>1.1463378295261119E-2</v>
      </c>
      <c r="F126" s="22">
        <v>0</v>
      </c>
      <c r="G126" s="22">
        <v>240.26824068161022</v>
      </c>
      <c r="H126" s="22">
        <v>6.5601537550285193E-5</v>
      </c>
      <c r="I126" s="22">
        <v>7.0079696434059716E-2</v>
      </c>
      <c r="J126" s="22">
        <v>24.294430768951315</v>
      </c>
      <c r="K126" s="22">
        <v>0.5852788936898965</v>
      </c>
      <c r="L126" s="22">
        <v>7.2018118688390698E-2</v>
      </c>
      <c r="M126" s="22">
        <v>0.48706171575672269</v>
      </c>
      <c r="N126" s="22">
        <v>5.7067175645122186</v>
      </c>
      <c r="O126" s="22">
        <v>7.7243854880659271</v>
      </c>
      <c r="P126" s="22">
        <v>8.8353391475286003</v>
      </c>
      <c r="Q126" s="22">
        <v>1.6213690046632909</v>
      </c>
      <c r="R126" s="22">
        <v>4416.916664724984</v>
      </c>
      <c r="S126" s="22">
        <v>751.21986859039237</v>
      </c>
      <c r="T126" s="22">
        <v>1.9599290664983207</v>
      </c>
      <c r="U126" s="22">
        <v>50.452685322911883</v>
      </c>
      <c r="V126" s="22">
        <v>9.1171378149322102</v>
      </c>
      <c r="W126" s="22">
        <v>7.1656084699756803E-2</v>
      </c>
      <c r="X126" s="22">
        <v>0.3598524255896271</v>
      </c>
      <c r="Y126" s="22">
        <v>7.6861878311498613</v>
      </c>
      <c r="Z126" s="22">
        <v>8.6209632215563268</v>
      </c>
      <c r="AA126" s="22">
        <v>0</v>
      </c>
      <c r="AB126" s="22">
        <v>1.6709750104969688E-2</v>
      </c>
      <c r="AC126" s="22">
        <v>0.37753087173962818</v>
      </c>
      <c r="AD126" s="22">
        <v>1.5997753315615977</v>
      </c>
      <c r="AE126" s="22">
        <v>0.5885368990692631</v>
      </c>
      <c r="AF126" s="22">
        <v>0.25915909617118815</v>
      </c>
      <c r="AG126" s="22">
        <v>0.56309259408455292</v>
      </c>
      <c r="AH126" s="22">
        <v>0</v>
      </c>
      <c r="AI126" s="22">
        <v>72.890478623347065</v>
      </c>
      <c r="AJ126" s="22">
        <v>1.1201585295364653E-4</v>
      </c>
      <c r="AK126" s="22">
        <v>4.4119254371161092E-2</v>
      </c>
      <c r="AL126" s="22">
        <v>0.50017299282507077</v>
      </c>
      <c r="AM126" s="22">
        <v>0.5100699337328406</v>
      </c>
      <c r="AN126" s="22">
        <v>20.590447489643246</v>
      </c>
      <c r="AO126" s="22">
        <v>57.238142090497419</v>
      </c>
      <c r="AP126" s="22">
        <v>3.7787221851312371E-3</v>
      </c>
      <c r="AQ126" s="22">
        <v>172.68072425136137</v>
      </c>
      <c r="AR126" s="22">
        <v>4.6433829118213117</v>
      </c>
      <c r="AS126" s="22">
        <v>3.3413568283150918</v>
      </c>
      <c r="AT126" s="22">
        <v>5.4432855700635008</v>
      </c>
      <c r="AU126" s="22">
        <v>5.4668801749732241</v>
      </c>
      <c r="AV126" s="22">
        <v>26.101551735121834</v>
      </c>
      <c r="AW126" s="22">
        <v>1.3256475689333289</v>
      </c>
      <c r="AX126" s="22">
        <v>91.389953906867547</v>
      </c>
      <c r="AY126" s="22">
        <v>2492.4562999214559</v>
      </c>
      <c r="AZ126" s="22">
        <v>1216.5177176591551</v>
      </c>
      <c r="BA126" s="22">
        <v>29.826950320191919</v>
      </c>
      <c r="BB126" s="22">
        <v>1.1580262933776133</v>
      </c>
      <c r="BC126" s="22">
        <v>467.65454592033166</v>
      </c>
      <c r="BD126" s="22">
        <v>10211.279983544326</v>
      </c>
      <c r="BF126" s="95" t="s">
        <v>65</v>
      </c>
      <c r="BG126" s="96">
        <f>B128+AJ128+B130+AJ130+B144+AJ144+B145+AJ145+B149+AJ149+B153+AJ153+B156+AJ156+B161+AJ161+B167+AJ167+B172+AJ172+B173+AJ173+B176+AJ176</f>
        <v>472.09225782424517</v>
      </c>
      <c r="BH126" s="96">
        <f>SUM(C128,D128,G128,L128:U128,X128:Y128,AB128:AD128,AF128,AI128,AK128,AN128:AO128,AQ128,AT128:AW128,AZ128,AR128)+SUM(C130,D130,G130,L130:U130,X130:Y130,AB130:AD130,AF130,AI130,AK130,AN130:AO130,AQ130,AT130:AW130,AZ130,AR130)+SUM(C144,D144,G144,L144:U144,X144:Y144,AB144:AD144,AF144,AI144,AK144,AN144:AO144,AQ144,AT144:AW144,AZ144,AR144)+SUM(C145,D145,G145,L145:U145,X145:Y145,AB145:AD145,AF145,AI145,AK145,AN145:AO145,AQ145,AT145:AW145,AZ145,AR145)+SUM(C149,D149,G149,L149:U149,X149:Y149,AB149:AD149,AF149,AI149,AK149,AN149:AO149,AQ149,AT149:AW149,AZ149,AR149)+SUM(C153,D153,G153,L153:U153,X153:Y153,AB153:AD153,AF153,AI153,AK153,AN153:AO153,AQ153,AT153:AW153,AZ153,AR153)+SUM(C156,D156,G156,L156:U156,X156:Y156,AB156:AD156,AF156,AI156,AK156,AN156:AO156,AQ156,AT156:AW156,AZ156,AR156)+SUM(C161,D161,G161,L161:U161,X161:Y161,AB161:AD161,AF161,AI161,AK161,AN161:AO161,AQ161,AT161:AW161,AZ161,AR161)+SUM(C167,D167,G167,L167:U167,X167:Y167,AB167:AD167,AF167,AI167,AK167,AN167:AO167,AQ167,AT167:AW167,AZ167,AR167)+SUM(C172,D172,G172,L172:U172,X172:Y172,AB172:AD172,AF172,AI172,AK172,AN172:AO172,AQ172,AT172:AW172,AZ172,AR172)+SUM(C173,D173,G173,L173:U173,X173:Y173,AB173:AD173,AF173,AI173,AK173,AN173:AO173,AQ173,AT173:AW173,AZ173,AR173)+SUM(C176,D176,G176,L176:U176,X176:Y176,AB176:AD176,AF176,AI176,AK176,AN176:AO176,AQ176,AT176:AW176,AZ176,AR176)</f>
        <v>2396.1513195849834</v>
      </c>
      <c r="BI126" s="96">
        <f>SUM(F128,H128,V128:W128,AA128,AE128,AH128,AM128,AS128,AX128,BB128,AY128)+SUM(F130,H130,V130:W130,AA130,AE130,AH130,AM130,AS130,AX130,BB130,AY130)+SUM(F144,H144,V144:W144,AA144,AE144,AH144,AM144,AS144,AX144,BB144,AY144)+SUM(F145,H145,V145:W145,AA145,AE145,AH145,AM145,AS145,AX145,BB145,AY145)+SUM(F149,H149,V149:W149,AA149,AE149,AH149,AM149,AS149,AX149,BB149,AY149)+SUM(F153,H153,V153:W153,AA153,AE153,AH153,AM153,AS153,AX153,BB153,AY153)+SUM(F156,H156,V156:W156,AA156,AE156,AH156,AM156,AS156,AX156,BB156,AY156)+SUM(F161,H161,V161:W161,AA161,AE161,AH161,AM161,AS161,AX161,BB161,AY161)+SUM(F167,H167,V167:W167,AA167,AE167,AH167,AM167,AS167,AX167,BB167,AY167)+SUM(F172,H172,V172:W172,AA172,AE172,AH172,AM172,AS172,AX172,BB172,AY172)+SUM(F173,H173,V173:W173,AA173,AE173,AH173,AM173,AS173,AX173,BB173,AY173)+SUM(F176,H176,V176:W176,AA176,AE176,AH176,AM176,AS176,AX176,BB176,AY176)</f>
        <v>3078.9553330880294</v>
      </c>
      <c r="BJ126" s="96">
        <f>SUM(E128,I128,AG128,BA128)+SUM(E130,I130,AG130,BA130)+SUM(E144,I144,AG144,BA144)+SUM(E145,I145,AG145,BA145)+SUM(E149,I149,AG149,BA149)+SUM(E153,I153,AG153,BA153)+SUM(E156,I156,AG156,BA156)+SUM(E161,I161,AG161,BA161)+SUM(E167,I167,AG167,BA167)+SUM(E172,I172,AG172,BA172)+SUM(E173,I173,AG173,BA173)+SUM(E176,I176,AG176,BA176)</f>
        <v>12922.15976351385</v>
      </c>
      <c r="BK126" s="96">
        <f>SUM(J128:K128,Z128,AL128,AP128)+SUM(J130:K130,Z130,AL130,AP130)+SUM(J144:K144,Z144,AL144,AP144)+SUM(J145:K145,Z145,AL145,AP145)+SUM(J149:K149,Z149,AL149,AP149)+SUM(J153:K153,Z153,AL153,AP153)+SUM(J156:K156,Z156,AL156,AP156)+SUM(J161:K161,Z161,AL161,AP161)+SUM(J167:K167,Z167,AL167,AP167)+SUM(J172:K172,Z172,AL172,AP172)+SUM(J173:K173,Z173,AL173,AP173)+SUM(J176:K176,Z176,AL176,AP176)</f>
        <v>12950.407373054768</v>
      </c>
      <c r="BL126" s="96">
        <f>BC128+BC130+BC144+BC145+BC149+BC153+BC156+BC161+BC167+BC172+BC173+BC176</f>
        <v>1683.8983146557966</v>
      </c>
      <c r="BM126" s="96">
        <f>SUM(BG126:BL126)</f>
        <v>33503.664361721669</v>
      </c>
    </row>
    <row r="127" spans="1:65" x14ac:dyDescent="0.3">
      <c r="A127" s="23" t="s">
        <v>4</v>
      </c>
      <c r="B127" s="22">
        <v>4.3409410853297961E-5</v>
      </c>
      <c r="C127" s="22">
        <v>8.8862353830496815E-8</v>
      </c>
      <c r="D127" s="22">
        <v>1.1500767788495206E-7</v>
      </c>
      <c r="E127" s="22">
        <v>0</v>
      </c>
      <c r="F127" s="22">
        <v>0</v>
      </c>
      <c r="G127" s="22">
        <v>0</v>
      </c>
      <c r="H127" s="22">
        <v>0</v>
      </c>
      <c r="I127" s="22">
        <v>8.9289669504324665E-5</v>
      </c>
      <c r="J127" s="22">
        <v>0.77043473268001206</v>
      </c>
      <c r="K127" s="22">
        <v>2.1549191617059828E-5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6.2074436062237539E-4</v>
      </c>
      <c r="S127" s="22">
        <v>0.21641131460810514</v>
      </c>
      <c r="T127" s="22">
        <v>0</v>
      </c>
      <c r="U127" s="22">
        <v>0</v>
      </c>
      <c r="V127" s="22">
        <v>1.3581102719266605E-3</v>
      </c>
      <c r="W127" s="22">
        <v>0</v>
      </c>
      <c r="X127" s="22">
        <v>0</v>
      </c>
      <c r="Y127" s="22">
        <v>3.9137927747369791E-7</v>
      </c>
      <c r="Z127" s="22">
        <v>4.4628156168938384E-5</v>
      </c>
      <c r="AA127" s="22">
        <v>0</v>
      </c>
      <c r="AB127" s="22">
        <v>0</v>
      </c>
      <c r="AC127" s="22">
        <v>0</v>
      </c>
      <c r="AD127" s="22">
        <v>0</v>
      </c>
      <c r="AE127" s="22">
        <v>1.0225024110759221E-5</v>
      </c>
      <c r="AF127" s="22">
        <v>0</v>
      </c>
      <c r="AG127" s="22">
        <v>0.45430332337567275</v>
      </c>
      <c r="AH127" s="22">
        <v>0</v>
      </c>
      <c r="AI127" s="22">
        <v>7.3805945866975178E-7</v>
      </c>
      <c r="AJ127" s="22">
        <v>1.2590353441246325E-6</v>
      </c>
      <c r="AK127" s="22">
        <v>0</v>
      </c>
      <c r="AL127" s="22">
        <v>2.8686774733803632E-6</v>
      </c>
      <c r="AM127" s="22">
        <v>0</v>
      </c>
      <c r="AN127" s="22">
        <v>0</v>
      </c>
      <c r="AO127" s="22">
        <v>0</v>
      </c>
      <c r="AP127" s="22">
        <v>1.2026423655295818E-5</v>
      </c>
      <c r="AQ127" s="22">
        <v>0</v>
      </c>
      <c r="AR127" s="22">
        <v>0</v>
      </c>
      <c r="AS127" s="22">
        <v>8.7632909123672333E-6</v>
      </c>
      <c r="AT127" s="22">
        <v>3.9704173923631346E-6</v>
      </c>
      <c r="AU127" s="22">
        <v>0</v>
      </c>
      <c r="AV127" s="22">
        <v>0.23310653298579373</v>
      </c>
      <c r="AW127" s="22">
        <v>4.5900483451796492E-7</v>
      </c>
      <c r="AX127" s="22">
        <v>0</v>
      </c>
      <c r="AY127" s="22">
        <v>0</v>
      </c>
      <c r="AZ127" s="22">
        <v>9.3117153840833095E-5</v>
      </c>
      <c r="BA127" s="22">
        <v>0.41949865306642808</v>
      </c>
      <c r="BB127" s="22">
        <v>0</v>
      </c>
      <c r="BC127" s="22">
        <v>6.4676188343194818</v>
      </c>
      <c r="BD127" s="22">
        <v>8.5636851444325188</v>
      </c>
      <c r="BF127" s="95" t="s">
        <v>64</v>
      </c>
      <c r="BG127" s="96">
        <f>B127+AJ127+B131+AJ131+B155+AJ155+B175+AJ175</f>
        <v>360.16600416691688</v>
      </c>
      <c r="BH127" s="96">
        <f>SUM(C127,D127,G127,L127:U127,X127:Y127,AB127:AD127,AF127,AI127,AK127,AN127:AO127,AQ127,AT127:AW127,AZ127,AR127)+SUM(C131,D131,G131,L131:U131,X131:Y131,AB131:AD131,AF131,AI131,AK131,AN131:AO131,AQ131,AT131:AW131,AZ131,AR131)+SUM(C155,D155,G155,L155:U155,X155:Y155,AB155:AD155,AF155,AI155,AK155,AN155:AO155,AQ155,AT155:AW155,AZ155,AR155)+SUM(C175,D175,G175,L175:U175,X175:Y175,AB175:AD175,AF175,AI175,AK175,AN175:AO175,AQ175,AT175:AW175,AZ175,AR175)</f>
        <v>777.11525918139796</v>
      </c>
      <c r="BI127" s="96">
        <f>SUM(F127,H127,V127:W127,AA127,AE127,AH127,AM127,AS127,AX127,BB127,AY127)+SUM(F131,H131,V131:W131,AA131,AE131,AH131,AM131,AS131,AX131,BB131,AY131)+SUM(F155,H155,V155:W155,AA155,AE155,AH155,AM155,AS155,AX155,BB155,AY155)+SUM(F175,H175,V175:W175,AA175,AE175,AH175,AM175,AS175,AX175,BB175,AY175)</f>
        <v>5356.5982346034061</v>
      </c>
      <c r="BJ127" s="96">
        <f>SUM(E127,I127,AG127,BA127)+SUM(E131,I131,AG131,BA131)+SUM(E155,I155,AG155,BA155)+SUM(E175,I175,AG175,BA175)</f>
        <v>5416.7462189369289</v>
      </c>
      <c r="BK127" s="96">
        <f>SUM(J127:K127,Z127,AL127,AP127)+SUM(J131:K131,Z131,AL131,AP131)+SUM(J155:K155,Z155,AL155,AP155)+SUM(J175:K175,Z175,AL175,AP175)</f>
        <v>3530.7141960055928</v>
      </c>
      <c r="BL127" s="96">
        <f>BC127+BC131+BC155+BC175</f>
        <v>3140.6610237840505</v>
      </c>
      <c r="BM127" s="96">
        <f>SUM(BG127:BL127)</f>
        <v>18582.000936678291</v>
      </c>
    </row>
    <row r="128" spans="1:65" x14ac:dyDescent="0.3">
      <c r="A128" s="23" t="s">
        <v>5</v>
      </c>
      <c r="B128" s="22">
        <v>0</v>
      </c>
      <c r="C128" s="22">
        <v>0</v>
      </c>
      <c r="D128" s="22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F128" s="95" t="s">
        <v>59</v>
      </c>
      <c r="BG128" s="96">
        <f>B132+AJ132+B133+AJ133+B148+AJ148+B160+AJ160+B164+AJ164</f>
        <v>156002.09548094563</v>
      </c>
      <c r="BH128" s="96">
        <f>SUM(C132,D132,G132,L132:U132,X132:Y132,AB132:AD132,AF132,AI132,AK132,AN132:AO132,AQ132,AT132:AW132,AZ132,AR132)+SUM(C133,D133,G133,L133:U133,X133:Y133,AB133:AD133,AF133,AI133,AK133,AN133:AO133,AQ133,AT133:AW133,AZ133,AR133)+SUM(C148,D148,G148,L148:U148,X148:Y148,AB148:AD148,AF148,AI148,AK148,AN148:AO148,AQ148,AT148:AW148,AZ148,AR148)+SUM(C160,D160,G160,L160:U160,X160:Y160,AB160:AD160,AF160,AI160,AK160,AN160:AO160,AQ160,AT160:AW160,AZ160,AR160)+SUM(C164,D164,G164,L164:U164,X164:Y164,AB164:AD164,AF164,AI164,AK164,AN164:AO164,AQ164,AT164:AW164,AZ164,AR164)</f>
        <v>57369.02541849824</v>
      </c>
      <c r="BI128" s="96">
        <f>SUM(F132,H132,V132:W132,AA132,AE132,AH132,AM132,AS132,AX132,BB132,AY132)+SUM(F133,H133,V133:W133,AA133,AE133,AH133,AM133,AS133,AX133,BB133,AY133)+SUM(F148,H148,V148:W148,AA148,AE148,AH148,AM148,AS148,AX148,BB148,AY148)+SUM(F160,H160,V160:W160,AA160,AE160,AH160,AM160,AS160,AX160,BB160,AY160)+SUM(F164,H164,V164:W164,AA164,AE164,AH164,AM164,AS164,AX164,BB164,AY164)</f>
        <v>517021.16250278259</v>
      </c>
      <c r="BJ128" s="96">
        <f>SUM(E132,I132,AG132,BA132)+SUM(E133,I133,AG133,BA133)+SUM(E148,I148,AG148,BA148)+SUM(E160,I160,AG160,BA160)+SUM(E164,I164,AG164,BA164)</f>
        <v>131422.65350443288</v>
      </c>
      <c r="BK128" s="96">
        <f>SUM(J132:K132,Z132,AL132,AP132)+SUM(J133:K133,Z133,AL133,AP133)+SUM(J148:K148,Z148,AL148,AP148)+SUM(J160:K160,Z160,AL160,AP160)+SUM(J164:K164,Z164,AL164,AP164)</f>
        <v>252560.5268462091</v>
      </c>
      <c r="BL128" s="96">
        <f>BC132+BC133+BC148+BC160+BC164</f>
        <v>140877.26327539425</v>
      </c>
      <c r="BM128" s="96">
        <f>SUM(BG128:BL128)</f>
        <v>1255252.7270282626</v>
      </c>
    </row>
    <row r="129" spans="1:65" x14ac:dyDescent="0.3">
      <c r="A129" s="23" t="s">
        <v>6</v>
      </c>
      <c r="B129" s="22">
        <v>6.5055207997716811E-4</v>
      </c>
      <c r="C129" s="22">
        <v>3.3974719353996916E-2</v>
      </c>
      <c r="D129" s="22">
        <v>1.7731101427489637E-2</v>
      </c>
      <c r="E129" s="22">
        <v>1.0585359337265222E-2</v>
      </c>
      <c r="F129" s="22">
        <v>0</v>
      </c>
      <c r="G129" s="22">
        <v>0</v>
      </c>
      <c r="H129" s="22">
        <v>0</v>
      </c>
      <c r="I129" s="22">
        <v>1.3381333465413575E-3</v>
      </c>
      <c r="J129" s="22">
        <v>0.18524603291541669</v>
      </c>
      <c r="K129" s="22">
        <v>3.2294544322846456E-4</v>
      </c>
      <c r="L129" s="22">
        <v>0</v>
      </c>
      <c r="M129" s="22">
        <v>12.802765099890998</v>
      </c>
      <c r="N129" s="22">
        <v>7.8989831329894733E-7</v>
      </c>
      <c r="O129" s="22">
        <v>0</v>
      </c>
      <c r="P129" s="22">
        <v>0</v>
      </c>
      <c r="Q129" s="22">
        <v>1.8646578548463768E-2</v>
      </c>
      <c r="R129" s="22">
        <v>0.37757532569507085</v>
      </c>
      <c r="S129" s="22">
        <v>6.0258116177029697</v>
      </c>
      <c r="T129" s="22">
        <v>207.51666806311704</v>
      </c>
      <c r="U129" s="22">
        <v>2.2493921524435102E-7</v>
      </c>
      <c r="V129" s="22">
        <v>0.51393942932570824</v>
      </c>
      <c r="W129" s="22">
        <v>0.56617844452657884</v>
      </c>
      <c r="X129" s="22">
        <v>0</v>
      </c>
      <c r="Y129" s="22">
        <v>5.2579480594546368E-2</v>
      </c>
      <c r="Z129" s="22">
        <v>6.6881672085727039E-4</v>
      </c>
      <c r="AA129" s="22">
        <v>0</v>
      </c>
      <c r="AB129" s="22">
        <v>0</v>
      </c>
      <c r="AC129" s="22">
        <v>0</v>
      </c>
      <c r="AD129" s="22">
        <v>0</v>
      </c>
      <c r="AE129" s="22">
        <v>1.5323660405231547E-4</v>
      </c>
      <c r="AF129" s="22">
        <v>0</v>
      </c>
      <c r="AG129" s="22">
        <v>6.5305700851760254E-2</v>
      </c>
      <c r="AH129" s="22">
        <v>0</v>
      </c>
      <c r="AI129" s="22">
        <v>1.120654758045719E-5</v>
      </c>
      <c r="AJ129" s="22">
        <v>1.8868444555792026E-5</v>
      </c>
      <c r="AK129" s="22">
        <v>0</v>
      </c>
      <c r="AL129" s="22">
        <v>4.2991233016226467E-5</v>
      </c>
      <c r="AM129" s="22">
        <v>0</v>
      </c>
      <c r="AN129" s="22">
        <v>5.7263627996240661E-6</v>
      </c>
      <c r="AO129" s="22">
        <v>2.1517951672808349E-7</v>
      </c>
      <c r="AP129" s="22">
        <v>1.8023315151822453E-4</v>
      </c>
      <c r="AQ129" s="22">
        <v>316.44710346147258</v>
      </c>
      <c r="AR129" s="22">
        <v>0</v>
      </c>
      <c r="AS129" s="22">
        <v>0.20838805818087125</v>
      </c>
      <c r="AT129" s="22">
        <v>5.9502380755833845E-5</v>
      </c>
      <c r="AU129" s="22">
        <v>6.27095061371256E-7</v>
      </c>
      <c r="AV129" s="22">
        <v>2.2559817512689149E-3</v>
      </c>
      <c r="AW129" s="22">
        <v>8.0840238070715983E-2</v>
      </c>
      <c r="AX129" s="22">
        <v>9.4621848570182729E-2</v>
      </c>
      <c r="AY129" s="22">
        <v>8.1367757920597318E-5</v>
      </c>
      <c r="AZ129" s="22">
        <v>5.4460378605521607E-3</v>
      </c>
      <c r="BA129" s="22">
        <v>6.2868203340552027</v>
      </c>
      <c r="BB129" s="22">
        <v>0</v>
      </c>
      <c r="BC129" s="22">
        <v>8.2773622607168384</v>
      </c>
      <c r="BD129" s="22">
        <v>559.59338061115034</v>
      </c>
      <c r="BF129" s="95" t="s">
        <v>60</v>
      </c>
      <c r="BG129" s="96">
        <f>B177+AJ177</f>
        <v>352.76452153404114</v>
      </c>
      <c r="BH129" s="96">
        <f>SUM(C177,D177,G177,L177:U177,X177:Y177,AB177:AD177,AF177,AI177,AK177,AN177:AO177,AQ177,AT177:AW177,AZ177,AR177)</f>
        <v>1259.1853363359376</v>
      </c>
      <c r="BI129" s="96">
        <f>SUM(F177,H177,V177:W177,AA177,AE177,AH177,AM177,AS177,AX177,BB177,AY177)</f>
        <v>3893.6643308092375</v>
      </c>
      <c r="BJ129" s="96">
        <f>SUM(E177,I177,AG177,BA177)</f>
        <v>58.205286995371296</v>
      </c>
      <c r="BK129" s="96">
        <f>SUM(J177:K177,Z177,AL177,AP177)</f>
        <v>1472.6115428581631</v>
      </c>
      <c r="BL129" s="96">
        <f>BC177</f>
        <v>0</v>
      </c>
      <c r="BM129" s="96">
        <f>SUM(BG129:BL129)</f>
        <v>7036.4310185327504</v>
      </c>
    </row>
    <row r="130" spans="1:65" x14ac:dyDescent="0.3">
      <c r="A130" s="23" t="s">
        <v>7</v>
      </c>
      <c r="B130" s="22">
        <v>0</v>
      </c>
      <c r="C130" s="22">
        <v>0</v>
      </c>
      <c r="D130" s="22">
        <v>0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  <c r="AQ130" s="22"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F130" s="95" t="s">
        <v>61</v>
      </c>
      <c r="BG130" s="96">
        <f>B178+AJ178</f>
        <v>163704.98020858015</v>
      </c>
      <c r="BH130" s="96">
        <f>SUM(C178,D178,G178,L178:U178,X178:Y178,AB178:AD178,AF178,AI178,AK178,AN178:AO178,AQ178,AT178:AW178,AZ178,AR178)</f>
        <v>237848.34180658197</v>
      </c>
      <c r="BI130" s="96">
        <f>SUM(F178,H178,V178:W178,AA178,AE178,AH178,AM178,AS178,AX178,BB178,AY178)</f>
        <v>560096.78740135732</v>
      </c>
      <c r="BJ130" s="96">
        <f>SUM(E178,I178,AG178,BA178)</f>
        <v>162353.77960196332</v>
      </c>
      <c r="BK130" s="96">
        <f>SUM(J178:K178,Z178,AL178,AP178)</f>
        <v>302048.50916518806</v>
      </c>
      <c r="BL130" s="96">
        <f>BC178</f>
        <v>178568.60645695592</v>
      </c>
      <c r="BM130" s="96">
        <f>SUM(BG130:BL130)</f>
        <v>1604621.0046406267</v>
      </c>
    </row>
    <row r="131" spans="1:65" x14ac:dyDescent="0.3">
      <c r="A131" s="29" t="s">
        <v>8</v>
      </c>
      <c r="B131" s="22">
        <v>39.012111633970918</v>
      </c>
      <c r="C131" s="22">
        <v>3.7665347394385695</v>
      </c>
      <c r="D131" s="22">
        <v>5.4881830584073227E-2</v>
      </c>
      <c r="E131" s="22">
        <v>8.644116139753303E-3</v>
      </c>
      <c r="F131" s="22">
        <v>0</v>
      </c>
      <c r="G131" s="22">
        <v>0</v>
      </c>
      <c r="H131" s="22">
        <v>0</v>
      </c>
      <c r="I131" s="22">
        <v>0</v>
      </c>
      <c r="J131" s="22">
        <v>157.19386775254623</v>
      </c>
      <c r="K131" s="22">
        <v>197.77675065874942</v>
      </c>
      <c r="L131" s="22">
        <v>0</v>
      </c>
      <c r="M131" s="22">
        <v>0</v>
      </c>
      <c r="N131" s="22">
        <v>0.28826565559464251</v>
      </c>
      <c r="O131" s="22">
        <v>0</v>
      </c>
      <c r="P131" s="22">
        <v>0.98221585383882493</v>
      </c>
      <c r="Q131" s="22">
        <v>3.9534096207512377</v>
      </c>
      <c r="R131" s="22">
        <v>24.344209356593559</v>
      </c>
      <c r="S131" s="22">
        <v>99.043864273782916</v>
      </c>
      <c r="T131" s="22">
        <v>3.1382141740303254E-4</v>
      </c>
      <c r="U131" s="22">
        <v>0.33421012709463238</v>
      </c>
      <c r="V131" s="22">
        <v>10.999145669256693</v>
      </c>
      <c r="W131" s="22">
        <v>54.61456568391786</v>
      </c>
      <c r="X131" s="22">
        <v>0.17835724770753114</v>
      </c>
      <c r="Y131" s="22">
        <v>7.0852696324343407</v>
      </c>
      <c r="Z131" s="22">
        <v>7.3460222032911888</v>
      </c>
      <c r="AA131" s="22">
        <v>0</v>
      </c>
      <c r="AB131" s="22">
        <v>0</v>
      </c>
      <c r="AC131" s="22">
        <v>1.0422601042500186E-2</v>
      </c>
      <c r="AD131" s="22">
        <v>0</v>
      </c>
      <c r="AE131" s="22">
        <v>2.5031537007612195</v>
      </c>
      <c r="AF131" s="22">
        <v>0</v>
      </c>
      <c r="AG131" s="22">
        <v>4.268016246786754</v>
      </c>
      <c r="AH131" s="22">
        <v>0</v>
      </c>
      <c r="AI131" s="22">
        <v>2.549998265987202</v>
      </c>
      <c r="AJ131" s="22">
        <v>0.79721754742830009</v>
      </c>
      <c r="AK131" s="22">
        <v>0.3491222019480949</v>
      </c>
      <c r="AL131" s="22">
        <v>3.0803668704344562</v>
      </c>
      <c r="AM131" s="22">
        <v>633.60382876466826</v>
      </c>
      <c r="AN131" s="22">
        <v>1.0435669821022655</v>
      </c>
      <c r="AO131" s="22">
        <v>0.30246327613234342</v>
      </c>
      <c r="AP131" s="22">
        <v>2.8970770660974305</v>
      </c>
      <c r="AQ131" s="22">
        <v>15.032231725203648</v>
      </c>
      <c r="AR131" s="22">
        <v>1.7572914355401485E-3</v>
      </c>
      <c r="AS131" s="22">
        <v>99.594754108126963</v>
      </c>
      <c r="AT131" s="22">
        <v>0</v>
      </c>
      <c r="AU131" s="22">
        <v>0</v>
      </c>
      <c r="AV131" s="22">
        <v>1.1244643718934146</v>
      </c>
      <c r="AW131" s="22">
        <v>4.7803984534925625</v>
      </c>
      <c r="AX131" s="22">
        <v>1.2192981212126657</v>
      </c>
      <c r="AY131" s="22">
        <v>211.32880510856407</v>
      </c>
      <c r="AZ131" s="22">
        <v>74.105616756064833</v>
      </c>
      <c r="BA131" s="22">
        <v>2286.149297787847</v>
      </c>
      <c r="BB131" s="22">
        <v>0</v>
      </c>
      <c r="BC131" s="22">
        <v>444.97855825411858</v>
      </c>
      <c r="BD131" s="22">
        <v>4396.703055378458</v>
      </c>
    </row>
    <row r="132" spans="1:65" x14ac:dyDescent="0.3">
      <c r="A132" s="28" t="s">
        <v>9</v>
      </c>
      <c r="B132" s="22">
        <v>147979.88457253933</v>
      </c>
      <c r="C132" s="22">
        <v>63.668979457212323</v>
      </c>
      <c r="D132" s="22">
        <v>241.18969782069018</v>
      </c>
      <c r="E132" s="22">
        <v>127.68973453290521</v>
      </c>
      <c r="F132" s="22">
        <v>0.32665253750943535</v>
      </c>
      <c r="G132" s="22">
        <v>199.22725792046037</v>
      </c>
      <c r="H132" s="22">
        <v>243.39145616089948</v>
      </c>
      <c r="I132" s="22">
        <v>262.82676038640005</v>
      </c>
      <c r="J132" s="22">
        <v>0</v>
      </c>
      <c r="K132" s="22">
        <v>30145.144381717211</v>
      </c>
      <c r="L132" s="22">
        <v>189.9079468560796</v>
      </c>
      <c r="M132" s="22">
        <v>519.84168602429816</v>
      </c>
      <c r="N132" s="22">
        <v>145.868103893446</v>
      </c>
      <c r="O132" s="22">
        <v>29.942097387644882</v>
      </c>
      <c r="P132" s="22">
        <v>76.635781106940627</v>
      </c>
      <c r="Q132" s="22">
        <v>59.207425294256723</v>
      </c>
      <c r="R132" s="22">
        <v>6339.5758729013578</v>
      </c>
      <c r="S132" s="22">
        <v>3366.6496699434965</v>
      </c>
      <c r="T132" s="22">
        <v>1723.7397542674582</v>
      </c>
      <c r="U132" s="22">
        <v>679.56147031196963</v>
      </c>
      <c r="V132" s="22">
        <v>231108.92616245733</v>
      </c>
      <c r="W132" s="22">
        <v>1843.2847773724027</v>
      </c>
      <c r="X132" s="22">
        <v>15.20180543330167</v>
      </c>
      <c r="Y132" s="22">
        <v>650.88421420485417</v>
      </c>
      <c r="Z132" s="22">
        <v>37275.78647916617</v>
      </c>
      <c r="AA132" s="22">
        <v>0.16439332617915434</v>
      </c>
      <c r="AB132" s="22">
        <v>2.0290517246113038</v>
      </c>
      <c r="AC132" s="22">
        <v>202.33105832002857</v>
      </c>
      <c r="AD132" s="22">
        <v>8.3985216872750526E-2</v>
      </c>
      <c r="AE132" s="22">
        <v>5240.8518433572435</v>
      </c>
      <c r="AF132" s="22">
        <v>384.68820922911453</v>
      </c>
      <c r="AG132" s="22">
        <v>5265.2406960668077</v>
      </c>
      <c r="AH132" s="22">
        <v>2537.6173813077889</v>
      </c>
      <c r="AI132" s="22">
        <v>3585.4298341984654</v>
      </c>
      <c r="AJ132" s="22">
        <v>286.93065034324172</v>
      </c>
      <c r="AK132" s="22">
        <v>11.246115795450846</v>
      </c>
      <c r="AL132" s="22">
        <v>16665.765501793529</v>
      </c>
      <c r="AM132" s="22">
        <v>42343.265806947718</v>
      </c>
      <c r="AN132" s="22">
        <v>790.84624992758211</v>
      </c>
      <c r="AO132" s="22">
        <v>84.437594845993829</v>
      </c>
      <c r="AP132" s="22">
        <v>5012.030022423347</v>
      </c>
      <c r="AQ132" s="22">
        <v>3554.8885878086367</v>
      </c>
      <c r="AR132" s="22">
        <v>2007.3320273377517</v>
      </c>
      <c r="AS132" s="22">
        <v>7399.3463020485287</v>
      </c>
      <c r="AT132" s="22">
        <v>281.76754779141584</v>
      </c>
      <c r="AU132" s="22">
        <v>33.084446269792267</v>
      </c>
      <c r="AV132" s="22">
        <v>1756.9002165746704</v>
      </c>
      <c r="AW132" s="22">
        <v>35.793944250993555</v>
      </c>
      <c r="AX132" s="22">
        <v>5355.9195128326601</v>
      </c>
      <c r="AY132" s="22">
        <v>35874.207146073379</v>
      </c>
      <c r="AZ132" s="22">
        <v>12845.181449454491</v>
      </c>
      <c r="BA132" s="22">
        <v>94895.086291900763</v>
      </c>
      <c r="BB132" s="22">
        <v>53347.756039331201</v>
      </c>
      <c r="BC132" s="22">
        <v>134476.97541636808</v>
      </c>
      <c r="BD132" s="22">
        <v>897565.56006255967</v>
      </c>
    </row>
    <row r="133" spans="1:65" x14ac:dyDescent="0.3">
      <c r="A133" s="23" t="s">
        <v>360</v>
      </c>
      <c r="B133" s="22">
        <v>0</v>
      </c>
      <c r="C133" s="22">
        <v>0</v>
      </c>
      <c r="D133" s="22">
        <v>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17.5984440959311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3.8276796567490889E-2</v>
      </c>
      <c r="BB133" s="22">
        <v>0</v>
      </c>
      <c r="BC133" s="22">
        <v>0</v>
      </c>
      <c r="BD133" s="22">
        <v>17.636720892498591</v>
      </c>
    </row>
    <row r="134" spans="1:65" x14ac:dyDescent="0.3">
      <c r="A134" s="23" t="s">
        <v>10</v>
      </c>
      <c r="B134" s="22">
        <v>1.4546677447200551E-5</v>
      </c>
      <c r="C134" s="22">
        <v>3.0102336175413226E-2</v>
      </c>
      <c r="D134" s="22">
        <v>1.2098907151020034E-4</v>
      </c>
      <c r="E134" s="22">
        <v>2.4673855726392509E-7</v>
      </c>
      <c r="F134" s="22">
        <v>0</v>
      </c>
      <c r="G134" s="22">
        <v>7.4543660627577286E-7</v>
      </c>
      <c r="H134" s="22">
        <v>0</v>
      </c>
      <c r="I134" s="22">
        <v>1.196796147033659E-6</v>
      </c>
      <c r="J134" s="22">
        <v>3.3515114813926758E-2</v>
      </c>
      <c r="K134" s="22">
        <v>1.6267842662289003E-3</v>
      </c>
      <c r="L134" s="22">
        <v>0</v>
      </c>
      <c r="M134" s="22">
        <v>0</v>
      </c>
      <c r="N134" s="22">
        <v>4.5881012237335139E-4</v>
      </c>
      <c r="O134" s="22">
        <v>0.81122799458215245</v>
      </c>
      <c r="P134" s="22">
        <v>0</v>
      </c>
      <c r="Q134" s="22">
        <v>4.8434998324737156E-4</v>
      </c>
      <c r="R134" s="22">
        <v>245.02060604023077</v>
      </c>
      <c r="S134" s="22">
        <v>65.873498138160556</v>
      </c>
      <c r="T134" s="22">
        <v>0</v>
      </c>
      <c r="U134" s="22">
        <v>3.4802594401948288</v>
      </c>
      <c r="V134" s="22">
        <v>2.6206826749580636</v>
      </c>
      <c r="W134" s="22">
        <v>6.9373520842219371E-6</v>
      </c>
      <c r="X134" s="22">
        <v>1.8661778553358138E-3</v>
      </c>
      <c r="Y134" s="22">
        <v>30.521073847332516</v>
      </c>
      <c r="Z134" s="22">
        <v>1.2459683808200655E-5</v>
      </c>
      <c r="AA134" s="22">
        <v>0</v>
      </c>
      <c r="AB134" s="22">
        <v>1.8918997559202984E-8</v>
      </c>
      <c r="AC134" s="22">
        <v>1.539840905499279E-7</v>
      </c>
      <c r="AD134" s="22">
        <v>0</v>
      </c>
      <c r="AE134" s="22">
        <v>1.3383445727154473E-5</v>
      </c>
      <c r="AF134" s="22">
        <v>0</v>
      </c>
      <c r="AG134" s="22">
        <v>6.9093582722884727E-5</v>
      </c>
      <c r="AH134" s="22">
        <v>0</v>
      </c>
      <c r="AI134" s="22">
        <v>5.0297553607818468</v>
      </c>
      <c r="AJ134" s="22">
        <v>6.7812063596414959E-8</v>
      </c>
      <c r="AK134" s="22">
        <v>6.2790983668801724E-3</v>
      </c>
      <c r="AL134" s="22">
        <v>1.9868118011429365E-3</v>
      </c>
      <c r="AM134" s="22">
        <v>1.3183254941316692E-5</v>
      </c>
      <c r="AN134" s="22">
        <v>0.50833094928954203</v>
      </c>
      <c r="AO134" s="22">
        <v>1.3211496447516006E-3</v>
      </c>
      <c r="AP134" s="22">
        <v>5.3968777818311347E-6</v>
      </c>
      <c r="AQ134" s="22">
        <v>4.0158119168916173E-7</v>
      </c>
      <c r="AR134" s="22">
        <v>4.9719704901335355E-7</v>
      </c>
      <c r="AS134" s="22">
        <v>3.0674170125679574E-5</v>
      </c>
      <c r="AT134" s="22">
        <v>1.2056051527866871</v>
      </c>
      <c r="AU134" s="22">
        <v>0.41312602986112718</v>
      </c>
      <c r="AV134" s="22">
        <v>11.884845038942766</v>
      </c>
      <c r="AW134" s="22">
        <v>2.469478025924973E-8</v>
      </c>
      <c r="AX134" s="22">
        <v>2.1646494620091327E-5</v>
      </c>
      <c r="AY134" s="22">
        <v>3.0276124244685079E-5</v>
      </c>
      <c r="AZ134" s="22">
        <v>22.645380275029407</v>
      </c>
      <c r="BA134" s="22">
        <v>4.9737470468043006E-3</v>
      </c>
      <c r="BB134" s="22">
        <v>6.9960754064033009E-6</v>
      </c>
      <c r="BC134" s="22">
        <v>16.076996457553062</v>
      </c>
      <c r="BD134" s="22">
        <v>406.17435071574943</v>
      </c>
    </row>
    <row r="135" spans="1:65" x14ac:dyDescent="0.3">
      <c r="A135" s="23" t="s">
        <v>11</v>
      </c>
      <c r="B135" s="22">
        <v>0</v>
      </c>
      <c r="C135" s="22">
        <v>0</v>
      </c>
      <c r="D135" s="22">
        <v>0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0.44938332694112337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1.3873966913557216E-5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0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0</v>
      </c>
      <c r="BD135" s="22">
        <v>0.44939720090803692</v>
      </c>
    </row>
    <row r="136" spans="1:65" x14ac:dyDescent="0.3">
      <c r="A136" s="23" t="s">
        <v>12</v>
      </c>
      <c r="B136" s="22">
        <v>12.088812905245067</v>
      </c>
      <c r="C136" s="22">
        <v>7.4539043972820975</v>
      </c>
      <c r="D136" s="22">
        <v>0.40857235971663225</v>
      </c>
      <c r="E136" s="22">
        <v>1.5575317152930238E-3</v>
      </c>
      <c r="F136" s="22">
        <v>0</v>
      </c>
      <c r="G136" s="22">
        <v>66.593123135688586</v>
      </c>
      <c r="H136" s="22">
        <v>7.0607135794315551E-6</v>
      </c>
      <c r="I136" s="22">
        <v>2.2244013325914143E-2</v>
      </c>
      <c r="J136" s="22">
        <v>231.67619428553402</v>
      </c>
      <c r="K136" s="22">
        <v>0.17977719667531025</v>
      </c>
      <c r="L136" s="22">
        <v>6.3438995327904006</v>
      </c>
      <c r="M136" s="22">
        <v>20.774619160347108</v>
      </c>
      <c r="N136" s="22">
        <v>0</v>
      </c>
      <c r="O136" s="22">
        <v>6.4529618760240144</v>
      </c>
      <c r="P136" s="22">
        <v>9.6992769463348392</v>
      </c>
      <c r="Q136" s="22">
        <v>3.3233625511482265</v>
      </c>
      <c r="R136" s="22">
        <v>1325.3762712203161</v>
      </c>
      <c r="S136" s="22">
        <v>636.14253207346064</v>
      </c>
      <c r="T136" s="22">
        <v>1.2598752868050929</v>
      </c>
      <c r="U136" s="22">
        <v>230.41603274092031</v>
      </c>
      <c r="V136" s="22">
        <v>10.683498576451363</v>
      </c>
      <c r="W136" s="22">
        <v>7.2515175699210273E-4</v>
      </c>
      <c r="X136" s="22">
        <v>9.1272318571705906</v>
      </c>
      <c r="Y136" s="22">
        <v>120.57579685003415</v>
      </c>
      <c r="Z136" s="22">
        <v>202.1775413439141</v>
      </c>
      <c r="AA136" s="22">
        <v>0</v>
      </c>
      <c r="AB136" s="22">
        <v>0.18760547978818129</v>
      </c>
      <c r="AC136" s="22">
        <v>1.5767367481535239</v>
      </c>
      <c r="AD136" s="22">
        <v>3.5308309728678211E-2</v>
      </c>
      <c r="AE136" s="22">
        <v>7.052066836363495E-2</v>
      </c>
      <c r="AF136" s="22">
        <v>346.87834541359945</v>
      </c>
      <c r="AG136" s="22">
        <v>0.82952556929815124</v>
      </c>
      <c r="AH136" s="22">
        <v>0</v>
      </c>
      <c r="AI136" s="22">
        <v>13.271330895233671</v>
      </c>
      <c r="AJ136" s="22">
        <v>2.2247658001899238E-4</v>
      </c>
      <c r="AK136" s="22">
        <v>0.49056166552368069</v>
      </c>
      <c r="AL136" s="22">
        <v>12.80397728825378</v>
      </c>
      <c r="AM136" s="22">
        <v>1.4084091361931989E-3</v>
      </c>
      <c r="AN136" s="22">
        <v>2892.4366680961052</v>
      </c>
      <c r="AO136" s="22">
        <v>19.746853311383241</v>
      </c>
      <c r="AP136" s="22">
        <v>0.12195104745306888</v>
      </c>
      <c r="AQ136" s="22">
        <v>354.58407923321704</v>
      </c>
      <c r="AR136" s="22">
        <v>8.7661816985358776</v>
      </c>
      <c r="AS136" s="22">
        <v>55.180074686259623</v>
      </c>
      <c r="AT136" s="22">
        <v>10138.10807639242</v>
      </c>
      <c r="AU136" s="22">
        <v>8.8937087001460498</v>
      </c>
      <c r="AV136" s="22">
        <v>6.0777895622585572</v>
      </c>
      <c r="AW136" s="22">
        <v>0.49610006852911187</v>
      </c>
      <c r="AX136" s="22">
        <v>1.1087032382007285</v>
      </c>
      <c r="AY136" s="22">
        <v>1504.1493809163376</v>
      </c>
      <c r="AZ136" s="22">
        <v>51.703790838567862</v>
      </c>
      <c r="BA136" s="22">
        <v>72.239958095166529</v>
      </c>
      <c r="BB136" s="22">
        <v>1.1515188758491166E-3</v>
      </c>
      <c r="BC136" s="22">
        <v>189.3758671706573</v>
      </c>
      <c r="BD136" s="22">
        <v>18579.913695551146</v>
      </c>
    </row>
    <row r="137" spans="1:65" x14ac:dyDescent="0.3">
      <c r="A137" s="23" t="s">
        <v>13</v>
      </c>
      <c r="B137" s="22">
        <v>48.752598836881745</v>
      </c>
      <c r="C137" s="22">
        <v>3.6680354896638061</v>
      </c>
      <c r="D137" s="22">
        <v>2.0368458612969802E-2</v>
      </c>
      <c r="E137" s="22">
        <v>4.7740864711669093E-2</v>
      </c>
      <c r="F137" s="22">
        <v>0</v>
      </c>
      <c r="G137" s="22">
        <v>9.8569865057203818E-2</v>
      </c>
      <c r="H137" s="22">
        <v>8.0875662332949663E-5</v>
      </c>
      <c r="I137" s="22">
        <v>0.11001777074385653</v>
      </c>
      <c r="J137" s="22">
        <v>756.20854361426575</v>
      </c>
      <c r="K137" s="22">
        <v>56.362654655158742</v>
      </c>
      <c r="L137" s="22">
        <v>1.8915264636055924E-3</v>
      </c>
      <c r="M137" s="22">
        <v>0</v>
      </c>
      <c r="N137" s="22">
        <v>46.702557176663461</v>
      </c>
      <c r="O137" s="22">
        <v>0</v>
      </c>
      <c r="P137" s="22">
        <v>10.581501956992726</v>
      </c>
      <c r="Q137" s="22">
        <v>7.5087217224749887</v>
      </c>
      <c r="R137" s="22">
        <v>12.233159823624007</v>
      </c>
      <c r="S137" s="22">
        <v>104.02587275982961</v>
      </c>
      <c r="T137" s="22">
        <v>0.35859335959732852</v>
      </c>
      <c r="U137" s="22">
        <v>2.9683510937003903</v>
      </c>
      <c r="V137" s="22">
        <v>9.1397420738722577</v>
      </c>
      <c r="W137" s="22">
        <v>0.24104006604358194</v>
      </c>
      <c r="X137" s="22">
        <v>6.785318036001424E-2</v>
      </c>
      <c r="Y137" s="22">
        <v>3.5490724230730826</v>
      </c>
      <c r="Z137" s="22">
        <v>2.6550779500237986</v>
      </c>
      <c r="AA137" s="22">
        <v>0</v>
      </c>
      <c r="AB137" s="22">
        <v>0.10540139824110291</v>
      </c>
      <c r="AC137" s="22">
        <v>2.4646716340776091</v>
      </c>
      <c r="AD137" s="22">
        <v>2.3562783025452287E-5</v>
      </c>
      <c r="AE137" s="22">
        <v>1.0401618279586691</v>
      </c>
      <c r="AF137" s="22">
        <v>1.5557422946446704E-2</v>
      </c>
      <c r="AG137" s="22">
        <v>3.2289071875137645</v>
      </c>
      <c r="AH137" s="22">
        <v>0</v>
      </c>
      <c r="AI137" s="22">
        <v>5.4392850600828755</v>
      </c>
      <c r="AJ137" s="22">
        <v>0.31405301390293278</v>
      </c>
      <c r="AK137" s="22">
        <v>9.6047620768886031</v>
      </c>
      <c r="AL137" s="22">
        <v>0.78639819343385631</v>
      </c>
      <c r="AM137" s="22">
        <v>2.5786487686526054</v>
      </c>
      <c r="AN137" s="22">
        <v>47.178832059381335</v>
      </c>
      <c r="AO137" s="22">
        <v>0.14848107856463019</v>
      </c>
      <c r="AP137" s="22">
        <v>1.1799450543059715</v>
      </c>
      <c r="AQ137" s="22">
        <v>1.6593589036980758E-2</v>
      </c>
      <c r="AR137" s="22">
        <v>7.6143893573051277E-2</v>
      </c>
      <c r="AS137" s="22">
        <v>3.5509255816426668</v>
      </c>
      <c r="AT137" s="22">
        <v>1.1653264987673262</v>
      </c>
      <c r="AU137" s="22">
        <v>3.4286780560828633E-3</v>
      </c>
      <c r="AV137" s="22">
        <v>25.201901684934288</v>
      </c>
      <c r="AW137" s="22">
        <v>2.5924424040848333</v>
      </c>
      <c r="AX137" s="22">
        <v>12.463043633935998</v>
      </c>
      <c r="AY137" s="22">
        <v>8.2666079683053884</v>
      </c>
      <c r="AZ137" s="22">
        <v>13.738612887061501</v>
      </c>
      <c r="BA137" s="22">
        <v>125.51977625955783</v>
      </c>
      <c r="BB137" s="22">
        <v>0.24028605016903076</v>
      </c>
      <c r="BC137" s="22">
        <v>197.55716276348289</v>
      </c>
      <c r="BD137" s="22">
        <v>1529.779425774818</v>
      </c>
    </row>
    <row r="138" spans="1:65" x14ac:dyDescent="0.3">
      <c r="A138" s="23" t="s">
        <v>14</v>
      </c>
      <c r="B138" s="22">
        <v>1.39847347759404E-4</v>
      </c>
      <c r="C138" s="22">
        <v>0.23522580691939354</v>
      </c>
      <c r="D138" s="22">
        <v>1.0109599250241392E-7</v>
      </c>
      <c r="E138" s="22">
        <v>3.4723679984712793E-3</v>
      </c>
      <c r="F138" s="22">
        <v>0</v>
      </c>
      <c r="G138" s="22">
        <v>2.5282456405342944E-9</v>
      </c>
      <c r="H138" s="22">
        <v>2.1502922034214916E-7</v>
      </c>
      <c r="I138" s="22">
        <v>2.2795326357425992E-4</v>
      </c>
      <c r="J138" s="22">
        <v>0.66384045739242825</v>
      </c>
      <c r="K138" s="22">
        <v>1.5895625220524556E-5</v>
      </c>
      <c r="L138" s="22">
        <v>0</v>
      </c>
      <c r="M138" s="22">
        <v>0</v>
      </c>
      <c r="N138" s="22">
        <v>4.7633182640649507E-7</v>
      </c>
      <c r="O138" s="22">
        <v>5.6553990632865802E-3</v>
      </c>
      <c r="P138" s="22">
        <v>0</v>
      </c>
      <c r="Q138" s="22">
        <v>13.777591157781682</v>
      </c>
      <c r="R138" s="22">
        <v>1.9012577950505404E-4</v>
      </c>
      <c r="S138" s="22">
        <v>5.6961375761373372</v>
      </c>
      <c r="T138" s="22">
        <v>2.3036798131594587E-10</v>
      </c>
      <c r="U138" s="22">
        <v>0.11944586492566604</v>
      </c>
      <c r="V138" s="22">
        <v>0.11898220106096691</v>
      </c>
      <c r="W138" s="22">
        <v>1.0123675586150369E-6</v>
      </c>
      <c r="X138" s="22">
        <v>6.6957916537558953E-9</v>
      </c>
      <c r="Y138" s="22">
        <v>1.7992068469132882E-2</v>
      </c>
      <c r="Z138" s="22">
        <v>0.10082410024810981</v>
      </c>
      <c r="AA138" s="22">
        <v>0</v>
      </c>
      <c r="AB138" s="22">
        <v>2.0520095034996828</v>
      </c>
      <c r="AC138" s="22">
        <v>1.5456959732098532</v>
      </c>
      <c r="AD138" s="22">
        <v>3.5251420315695618E-9</v>
      </c>
      <c r="AE138" s="22">
        <v>2.5060239034330765E-2</v>
      </c>
      <c r="AF138" s="22">
        <v>1.4178917115748896E-2</v>
      </c>
      <c r="AG138" s="22">
        <v>1.2013940618522837E-3</v>
      </c>
      <c r="AH138" s="22">
        <v>0</v>
      </c>
      <c r="AI138" s="22">
        <v>6.9173365915438309E-2</v>
      </c>
      <c r="AJ138" s="22">
        <v>2.8283095011957919E-7</v>
      </c>
      <c r="AK138" s="22">
        <v>4.3575382774579545E-9</v>
      </c>
      <c r="AL138" s="22">
        <v>1.5189907252777864E-4</v>
      </c>
      <c r="AM138" s="22">
        <v>2.8490904145469789E-6</v>
      </c>
      <c r="AN138" s="22">
        <v>5.3848476064895264E-6</v>
      </c>
      <c r="AO138" s="22">
        <v>1.357886539639459E-7</v>
      </c>
      <c r="AP138" s="22">
        <v>6.4077672456221325E-6</v>
      </c>
      <c r="AQ138" s="22">
        <v>0</v>
      </c>
      <c r="AR138" s="22">
        <v>12.069763377454555</v>
      </c>
      <c r="AS138" s="22">
        <v>2.4557212383941251E-6</v>
      </c>
      <c r="AT138" s="22">
        <v>3.3705840058663563</v>
      </c>
      <c r="AU138" s="22">
        <v>2.1460015419877002E-7</v>
      </c>
      <c r="AV138" s="22">
        <v>3.3597809046430216E-5</v>
      </c>
      <c r="AW138" s="22">
        <v>0.43287656337313934</v>
      </c>
      <c r="AX138" s="22">
        <v>2.4218563888474537E-7</v>
      </c>
      <c r="AY138" s="22">
        <v>0</v>
      </c>
      <c r="AZ138" s="22">
        <v>2.064701413718286E-5</v>
      </c>
      <c r="BA138" s="22">
        <v>9.0283400473001429E-2</v>
      </c>
      <c r="BB138" s="22">
        <v>1.6768596977661157</v>
      </c>
      <c r="BC138" s="22">
        <v>17.250406900881309</v>
      </c>
      <c r="BD138" s="22">
        <v>59.338060099553225</v>
      </c>
    </row>
    <row r="139" spans="1:65" x14ac:dyDescent="0.3">
      <c r="A139" s="23" t="s">
        <v>15</v>
      </c>
      <c r="B139" s="22">
        <v>6.4635083314636343</v>
      </c>
      <c r="C139" s="22">
        <v>0.22254307247891644</v>
      </c>
      <c r="D139" s="22">
        <v>1.0456536794187135E-2</v>
      </c>
      <c r="E139" s="22">
        <v>5.181052258359662E-2</v>
      </c>
      <c r="F139" s="22">
        <v>0</v>
      </c>
      <c r="G139" s="22">
        <v>1.5276691119972384E-4</v>
      </c>
      <c r="H139" s="22">
        <v>6.3996221043009544E-4</v>
      </c>
      <c r="I139" s="22">
        <v>0.62523788530179603</v>
      </c>
      <c r="J139" s="22">
        <v>11.810078341884397</v>
      </c>
      <c r="K139" s="22">
        <v>0.3509807817982068</v>
      </c>
      <c r="L139" s="22">
        <v>1.6426856488379233</v>
      </c>
      <c r="M139" s="22">
        <v>0</v>
      </c>
      <c r="N139" s="22">
        <v>6.6193391587327139E-4</v>
      </c>
      <c r="O139" s="22">
        <v>2.4735511954996344E-2</v>
      </c>
      <c r="P139" s="22">
        <v>38.537447642924548</v>
      </c>
      <c r="Q139" s="22">
        <v>0</v>
      </c>
      <c r="R139" s="22">
        <v>8.1504268216846647</v>
      </c>
      <c r="S139" s="22">
        <v>2.2787571747168056</v>
      </c>
      <c r="T139" s="22">
        <v>2.5112569521018994E-3</v>
      </c>
      <c r="U139" s="22">
        <v>1.3250049458467927E-2</v>
      </c>
      <c r="V139" s="22">
        <v>3.6469323247545287</v>
      </c>
      <c r="W139" s="22">
        <v>4.7461825281756131E-2</v>
      </c>
      <c r="X139" s="22">
        <v>2.5433739755777284E-5</v>
      </c>
      <c r="Y139" s="22">
        <v>0.10114881024117915</v>
      </c>
      <c r="Z139" s="22">
        <v>0.14126352764360056</v>
      </c>
      <c r="AA139" s="22">
        <v>0</v>
      </c>
      <c r="AB139" s="22">
        <v>0.24357256789215742</v>
      </c>
      <c r="AC139" s="22">
        <v>4.4876465119145186</v>
      </c>
      <c r="AD139" s="22">
        <v>1.0491400578087343E-5</v>
      </c>
      <c r="AE139" s="22">
        <v>3.9903279229311986E-2</v>
      </c>
      <c r="AF139" s="22">
        <v>0</v>
      </c>
      <c r="AG139" s="22">
        <v>14.657591399429386</v>
      </c>
      <c r="AH139" s="22">
        <v>0</v>
      </c>
      <c r="AI139" s="22">
        <v>6.5918511870468113E-2</v>
      </c>
      <c r="AJ139" s="22">
        <v>4.9596269283536401E-2</v>
      </c>
      <c r="AK139" s="22">
        <v>1.0614448583604426</v>
      </c>
      <c r="AL139" s="22">
        <v>0.46288411513880034</v>
      </c>
      <c r="AM139" s="22">
        <v>0.45848344291849469</v>
      </c>
      <c r="AN139" s="22">
        <v>4.1824754663247479</v>
      </c>
      <c r="AO139" s="22">
        <v>1.8537917496504256E-4</v>
      </c>
      <c r="AP139" s="22">
        <v>0.2954444919409181</v>
      </c>
      <c r="AQ139" s="22">
        <v>0.19078622117987645</v>
      </c>
      <c r="AR139" s="22">
        <v>53.878103510076514</v>
      </c>
      <c r="AS139" s="22">
        <v>15.20259176744724</v>
      </c>
      <c r="AT139" s="22">
        <v>0.64799953886796025</v>
      </c>
      <c r="AU139" s="22">
        <v>1.1844129468563251E-6</v>
      </c>
      <c r="AV139" s="22">
        <v>0.44430483542326382</v>
      </c>
      <c r="AW139" s="22">
        <v>6.8430921062418909E-2</v>
      </c>
      <c r="AX139" s="22">
        <v>0.39948212516616638</v>
      </c>
      <c r="AY139" s="22">
        <v>11.272879355013462</v>
      </c>
      <c r="AZ139" s="22">
        <v>0.1941370218596534</v>
      </c>
      <c r="BA139" s="22">
        <v>18.683299942523295</v>
      </c>
      <c r="BB139" s="22">
        <v>1.5933394564572464E-3</v>
      </c>
      <c r="BC139" s="22">
        <v>103.71770812753215</v>
      </c>
      <c r="BD139" s="22">
        <v>304.82919083843228</v>
      </c>
    </row>
    <row r="140" spans="1:65" x14ac:dyDescent="0.3">
      <c r="A140" s="23" t="s">
        <v>16</v>
      </c>
      <c r="B140" s="22">
        <v>25.572642382754541</v>
      </c>
      <c r="C140" s="22">
        <v>1.2996217649210233</v>
      </c>
      <c r="D140" s="22">
        <v>8.6927265324381988</v>
      </c>
      <c r="E140" s="22">
        <v>2.3146093286710427</v>
      </c>
      <c r="F140" s="22">
        <v>0.17025169058007641</v>
      </c>
      <c r="G140" s="22">
        <v>2.9255048090160276</v>
      </c>
      <c r="H140" s="22">
        <v>1.1526204247861851E-2</v>
      </c>
      <c r="I140" s="22">
        <v>11.371644449554124</v>
      </c>
      <c r="J140" s="22">
        <v>7876.9691433326025</v>
      </c>
      <c r="K140" s="22">
        <v>199.46441490089558</v>
      </c>
      <c r="L140" s="22">
        <v>45.659907587653841</v>
      </c>
      <c r="M140" s="22">
        <v>0.33050616426349033</v>
      </c>
      <c r="N140" s="22">
        <v>24.293933525595889</v>
      </c>
      <c r="O140" s="22">
        <v>9.5791687524039855</v>
      </c>
      <c r="P140" s="22">
        <v>2.5726030514871892</v>
      </c>
      <c r="Q140" s="22">
        <v>58.084240743684745</v>
      </c>
      <c r="R140" s="22">
        <v>0</v>
      </c>
      <c r="S140" s="22">
        <v>25.741935710521552</v>
      </c>
      <c r="T140" s="22">
        <v>5.5898109561441656</v>
      </c>
      <c r="U140" s="22">
        <v>34.794757582389437</v>
      </c>
      <c r="V140" s="22">
        <v>1318.3878234160261</v>
      </c>
      <c r="W140" s="22">
        <v>34.740074692013678</v>
      </c>
      <c r="X140" s="22">
        <v>4.7638984825850121</v>
      </c>
      <c r="Y140" s="22">
        <v>189.4277580749538</v>
      </c>
      <c r="Z140" s="22">
        <v>56.047659477916383</v>
      </c>
      <c r="AA140" s="22">
        <v>0</v>
      </c>
      <c r="AB140" s="22">
        <v>0.15198757004171068</v>
      </c>
      <c r="AC140" s="22">
        <v>1.6547092343167262</v>
      </c>
      <c r="AD140" s="22">
        <v>1.1099254004277121</v>
      </c>
      <c r="AE140" s="22">
        <v>1.9534208892939535</v>
      </c>
      <c r="AF140" s="22">
        <v>14.636974910349338</v>
      </c>
      <c r="AG140" s="22">
        <v>28.061571775735267</v>
      </c>
      <c r="AH140" s="22">
        <v>0</v>
      </c>
      <c r="AI140" s="22">
        <v>213.18998663947858</v>
      </c>
      <c r="AJ140" s="22">
        <v>0.1880266233515423</v>
      </c>
      <c r="AK140" s="22">
        <v>0.1700522244653129</v>
      </c>
      <c r="AL140" s="22">
        <v>22.160990687001117</v>
      </c>
      <c r="AM140" s="22">
        <v>15.275232100444622</v>
      </c>
      <c r="AN140" s="22">
        <v>150.80146581736753</v>
      </c>
      <c r="AO140" s="22">
        <v>20.141963637542592</v>
      </c>
      <c r="AP140" s="22">
        <v>94.517651209150515</v>
      </c>
      <c r="AQ140" s="22">
        <v>173.32847902841158</v>
      </c>
      <c r="AR140" s="22">
        <v>1783.0710865562792</v>
      </c>
      <c r="AS140" s="22">
        <v>1123.8068346753378</v>
      </c>
      <c r="AT140" s="22">
        <v>34.639194179254986</v>
      </c>
      <c r="AU140" s="22">
        <v>0.81882510942640019</v>
      </c>
      <c r="AV140" s="22">
        <v>120.75875101182015</v>
      </c>
      <c r="AW140" s="22">
        <v>55.410255101661612</v>
      </c>
      <c r="AX140" s="22">
        <v>9.5117735121018114</v>
      </c>
      <c r="AY140" s="22">
        <v>1622.8449741530678</v>
      </c>
      <c r="AZ140" s="22">
        <v>227.45256861118096</v>
      </c>
      <c r="BA140" s="22">
        <v>779.13541598286815</v>
      </c>
      <c r="BB140" s="22">
        <v>5.0835955390006191</v>
      </c>
      <c r="BC140" s="22">
        <v>6769.6102716490323</v>
      </c>
      <c r="BD140" s="22">
        <v>23208.292147441727</v>
      </c>
    </row>
    <row r="141" spans="1:65" x14ac:dyDescent="0.3">
      <c r="A141" s="23" t="s">
        <v>17</v>
      </c>
      <c r="B141" s="22">
        <v>5776.4701374362048</v>
      </c>
      <c r="C141" s="22">
        <v>280.53503093112829</v>
      </c>
      <c r="D141" s="22">
        <v>44.970855567668046</v>
      </c>
      <c r="E141" s="22">
        <v>6.3428177402335333</v>
      </c>
      <c r="F141" s="22">
        <v>8.6472117782459732E-4</v>
      </c>
      <c r="G141" s="22">
        <v>358.72770953458007</v>
      </c>
      <c r="H141" s="22">
        <v>2.4050806791118236E-3</v>
      </c>
      <c r="I141" s="22">
        <v>4.0690829148521006</v>
      </c>
      <c r="J141" s="22">
        <v>9160.2814814356152</v>
      </c>
      <c r="K141" s="22">
        <v>552.1929819779798</v>
      </c>
      <c r="L141" s="22">
        <v>126.01489413611833</v>
      </c>
      <c r="M141" s="22">
        <v>1666.0721202146046</v>
      </c>
      <c r="N141" s="22">
        <v>1629.2169652439409</v>
      </c>
      <c r="O141" s="22">
        <v>103.02894549484228</v>
      </c>
      <c r="P141" s="22">
        <v>397.65658619782681</v>
      </c>
      <c r="Q141" s="22">
        <v>159.75334130055779</v>
      </c>
      <c r="R141" s="22">
        <v>16005.624414032314</v>
      </c>
      <c r="S141" s="22">
        <v>0</v>
      </c>
      <c r="T141" s="22">
        <v>492.25293240441533</v>
      </c>
      <c r="U141" s="22">
        <v>1344.4474294348349</v>
      </c>
      <c r="V141" s="22">
        <v>2462.1494059737765</v>
      </c>
      <c r="W141" s="22">
        <v>180.92984577950489</v>
      </c>
      <c r="X141" s="22">
        <v>81.841520464315451</v>
      </c>
      <c r="Y141" s="22">
        <v>1113.8302040330123</v>
      </c>
      <c r="Z141" s="22">
        <v>1316.8720967672543</v>
      </c>
      <c r="AA141" s="22">
        <v>4.4009993275297381</v>
      </c>
      <c r="AB141" s="22">
        <v>6.8769040816806202</v>
      </c>
      <c r="AC141" s="22">
        <v>124.61913164911174</v>
      </c>
      <c r="AD141" s="22">
        <v>5.5664363832895463</v>
      </c>
      <c r="AE141" s="22">
        <v>967.37843981324556</v>
      </c>
      <c r="AF141" s="22">
        <v>536.05838080703086</v>
      </c>
      <c r="AG141" s="22">
        <v>1066.8415397056754</v>
      </c>
      <c r="AH141" s="22">
        <v>3.9694021674047559</v>
      </c>
      <c r="AI141" s="22">
        <v>481.14922108604713</v>
      </c>
      <c r="AJ141" s="22">
        <v>17.433554391679071</v>
      </c>
      <c r="AK141" s="22">
        <v>47.418008125355044</v>
      </c>
      <c r="AL141" s="22">
        <v>1295.986430970001</v>
      </c>
      <c r="AM141" s="22">
        <v>1207.411947171483</v>
      </c>
      <c r="AN141" s="22">
        <v>17764.019577194635</v>
      </c>
      <c r="AO141" s="22">
        <v>197.90268596392562</v>
      </c>
      <c r="AP141" s="22">
        <v>36.259180396110537</v>
      </c>
      <c r="AQ141" s="22">
        <v>4130.3699038740115</v>
      </c>
      <c r="AR141" s="22">
        <v>526.80502316557136</v>
      </c>
      <c r="AS141" s="22">
        <v>351.54433618597864</v>
      </c>
      <c r="AT141" s="22">
        <v>2006.4080915163299</v>
      </c>
      <c r="AU141" s="22">
        <v>88.46456589478575</v>
      </c>
      <c r="AV141" s="22">
        <v>2403.2321265134378</v>
      </c>
      <c r="AW141" s="22">
        <v>92.714888068283329</v>
      </c>
      <c r="AX141" s="22">
        <v>1357.2685993356979</v>
      </c>
      <c r="AY141" s="22">
        <v>7023.1349449793142</v>
      </c>
      <c r="AZ141" s="22">
        <v>5639.5319335024396</v>
      </c>
      <c r="BA141" s="22">
        <v>7928.6126147899104</v>
      </c>
      <c r="BB141" s="22">
        <v>48.876797653113215</v>
      </c>
      <c r="BC141" s="22">
        <v>13793.864708087722</v>
      </c>
      <c r="BD141" s="22">
        <v>112417.40444161826</v>
      </c>
    </row>
    <row r="142" spans="1:65" x14ac:dyDescent="0.3">
      <c r="A142" s="23" t="s">
        <v>18</v>
      </c>
      <c r="B142" s="22">
        <v>2.1861842904061835E-5</v>
      </c>
      <c r="C142" s="22">
        <v>1.0872924203690217E-5</v>
      </c>
      <c r="D142" s="22">
        <v>0.64706690187287241</v>
      </c>
      <c r="E142" s="22">
        <v>3.7866240166116837E-6</v>
      </c>
      <c r="F142" s="22">
        <v>0</v>
      </c>
      <c r="G142" s="22">
        <v>1637.2199726042888</v>
      </c>
      <c r="H142" s="22">
        <v>0</v>
      </c>
      <c r="I142" s="22">
        <v>4.4968053914761748E-5</v>
      </c>
      <c r="J142" s="22">
        <v>3.8105971613595177E-2</v>
      </c>
      <c r="K142" s="22">
        <v>1.0852601603688819E-5</v>
      </c>
      <c r="L142" s="22">
        <v>2.8759609031087692</v>
      </c>
      <c r="M142" s="22">
        <v>1382.4388393295903</v>
      </c>
      <c r="N142" s="22">
        <v>0.40208566397362644</v>
      </c>
      <c r="O142" s="22">
        <v>1.6499613342172876</v>
      </c>
      <c r="P142" s="22">
        <v>0</v>
      </c>
      <c r="Q142" s="22">
        <v>1.490237535090797</v>
      </c>
      <c r="R142" s="22">
        <v>2.3221929405466208</v>
      </c>
      <c r="S142" s="22">
        <v>50.64001046871671</v>
      </c>
      <c r="T142" s="22">
        <v>0</v>
      </c>
      <c r="U142" s="22">
        <v>85.406822394739081</v>
      </c>
      <c r="V142" s="22">
        <v>1.9444065908294805</v>
      </c>
      <c r="W142" s="22">
        <v>0</v>
      </c>
      <c r="X142" s="22">
        <v>0</v>
      </c>
      <c r="Y142" s="22">
        <v>1.5301832785169323</v>
      </c>
      <c r="Z142" s="22">
        <v>2.247562729106113E-5</v>
      </c>
      <c r="AA142" s="22">
        <v>0</v>
      </c>
      <c r="AB142" s="22">
        <v>0</v>
      </c>
      <c r="AC142" s="22">
        <v>0</v>
      </c>
      <c r="AD142" s="22">
        <v>0</v>
      </c>
      <c r="AE142" s="22">
        <v>5.1495255615218674E-6</v>
      </c>
      <c r="AF142" s="22">
        <v>97.024360529025842</v>
      </c>
      <c r="AG142" s="22">
        <v>2.1946021182669131E-3</v>
      </c>
      <c r="AH142" s="22">
        <v>0</v>
      </c>
      <c r="AI142" s="22">
        <v>4.0396971179548897</v>
      </c>
      <c r="AJ142" s="22">
        <v>6.3407524688446649E-7</v>
      </c>
      <c r="AK142" s="22">
        <v>0</v>
      </c>
      <c r="AL142" s="22">
        <v>1.4447230458253935E-6</v>
      </c>
      <c r="AM142" s="22">
        <v>0</v>
      </c>
      <c r="AN142" s="22">
        <v>169.43127336489837</v>
      </c>
      <c r="AO142" s="22">
        <v>2.1209874126565804</v>
      </c>
      <c r="AP142" s="22">
        <v>8.6442603200999919</v>
      </c>
      <c r="AQ142" s="22">
        <v>4246.1982941842516</v>
      </c>
      <c r="AR142" s="22">
        <v>0</v>
      </c>
      <c r="AS142" s="22">
        <v>4.41336764270345E-6</v>
      </c>
      <c r="AT142" s="22">
        <v>11.129833384440786</v>
      </c>
      <c r="AU142" s="22">
        <v>1.825193586923491E-5</v>
      </c>
      <c r="AV142" s="22">
        <v>18.5648465801581</v>
      </c>
      <c r="AW142" s="22">
        <v>0.11635168213077002</v>
      </c>
      <c r="AX142" s="22">
        <v>0</v>
      </c>
      <c r="AY142" s="22">
        <v>8.7860667551855134E-3</v>
      </c>
      <c r="AZ142" s="22">
        <v>11.302313365878309</v>
      </c>
      <c r="BA142" s="22">
        <v>0.21486361273645729</v>
      </c>
      <c r="BB142" s="22">
        <v>0</v>
      </c>
      <c r="BC142" s="22">
        <v>38.126291894549048</v>
      </c>
      <c r="BD142" s="22">
        <v>7775.530344746061</v>
      </c>
    </row>
    <row r="143" spans="1:65" x14ac:dyDescent="0.3">
      <c r="A143" s="23" t="s">
        <v>19</v>
      </c>
      <c r="B143" s="22">
        <v>5.3060279478095274E-2</v>
      </c>
      <c r="C143" s="22">
        <v>0.5206457452526605</v>
      </c>
      <c r="D143" s="22">
        <v>5.1788444017868461E-3</v>
      </c>
      <c r="E143" s="22">
        <v>3.7003096677241339E-3</v>
      </c>
      <c r="F143" s="22">
        <v>0</v>
      </c>
      <c r="G143" s="22">
        <v>8.9569036345126403</v>
      </c>
      <c r="H143" s="22">
        <v>5.7493878422630394E-6</v>
      </c>
      <c r="I143" s="22">
        <v>1.6948291390649999E-2</v>
      </c>
      <c r="J143" s="22">
        <v>28.308275547341825</v>
      </c>
      <c r="K143" s="22">
        <v>1.3777083271553483</v>
      </c>
      <c r="L143" s="22">
        <v>3.0894932238891348E-2</v>
      </c>
      <c r="M143" s="22">
        <v>0</v>
      </c>
      <c r="N143" s="22">
        <v>1.5327000904688299</v>
      </c>
      <c r="O143" s="22">
        <v>1.8653095226294155E-2</v>
      </c>
      <c r="P143" s="22">
        <v>4.8614883119426541E-7</v>
      </c>
      <c r="Q143" s="22">
        <v>6.6006778384510245E-2</v>
      </c>
      <c r="R143" s="22">
        <v>13.452039469083985</v>
      </c>
      <c r="S143" s="22">
        <v>82.434857429565056</v>
      </c>
      <c r="T143" s="22">
        <v>8.2290955611861866E-2</v>
      </c>
      <c r="U143" s="22">
        <v>0</v>
      </c>
      <c r="V143" s="22">
        <v>7.3269899471166751</v>
      </c>
      <c r="W143" s="22">
        <v>5.8978938672721278E-3</v>
      </c>
      <c r="X143" s="22">
        <v>4.6428134984599981E-3</v>
      </c>
      <c r="Y143" s="22">
        <v>0.16794707236936243</v>
      </c>
      <c r="Z143" s="22">
        <v>4.9285321025932534E-2</v>
      </c>
      <c r="AA143" s="22">
        <v>0</v>
      </c>
      <c r="AB143" s="22">
        <v>2.231081112735468E-5</v>
      </c>
      <c r="AC143" s="22">
        <v>1.3031106273433111E-4</v>
      </c>
      <c r="AD143" s="22">
        <v>9.4254207434261564E-8</v>
      </c>
      <c r="AE143" s="22">
        <v>1.5288534214451799</v>
      </c>
      <c r="AF143" s="22">
        <v>0</v>
      </c>
      <c r="AG143" s="22">
        <v>8.0769733656675307</v>
      </c>
      <c r="AH143" s="22">
        <v>0</v>
      </c>
      <c r="AI143" s="22">
        <v>0.94928202261506833</v>
      </c>
      <c r="AJ143" s="22">
        <v>2.0370633397284892E-4</v>
      </c>
      <c r="AK143" s="22">
        <v>0.10266954746937093</v>
      </c>
      <c r="AL143" s="22">
        <v>2.16391092799504E-2</v>
      </c>
      <c r="AM143" s="22">
        <v>0.24831117546941267</v>
      </c>
      <c r="AN143" s="22">
        <v>35.599945042766592</v>
      </c>
      <c r="AO143" s="22">
        <v>2.4834165895882988E-3</v>
      </c>
      <c r="AP143" s="22">
        <v>0.10455190563161823</v>
      </c>
      <c r="AQ143" s="22">
        <v>81.371073321016723</v>
      </c>
      <c r="AR143" s="22">
        <v>1.2060846706464663</v>
      </c>
      <c r="AS143" s="22">
        <v>0.39844673952107185</v>
      </c>
      <c r="AT143" s="22">
        <v>181.30782861542082</v>
      </c>
      <c r="AU143" s="22">
        <v>0.76560801099970544</v>
      </c>
      <c r="AV143" s="22">
        <v>0.37033306062857968</v>
      </c>
      <c r="AW143" s="22">
        <v>0.22748832933657948</v>
      </c>
      <c r="AX143" s="22">
        <v>0.74588377621767799</v>
      </c>
      <c r="AY143" s="22">
        <v>25.170550462985002</v>
      </c>
      <c r="AZ143" s="22">
        <v>28.87729745124761</v>
      </c>
      <c r="BA143" s="22">
        <v>52.85565975249439</v>
      </c>
      <c r="BB143" s="22">
        <v>5.8631383447487386E-3</v>
      </c>
      <c r="BC143" s="22">
        <v>17.946966155499879</v>
      </c>
      <c r="BD143" s="22">
        <v>582.29878192695014</v>
      </c>
    </row>
    <row r="144" spans="1:65" x14ac:dyDescent="0.3">
      <c r="A144" s="23" t="s">
        <v>20</v>
      </c>
      <c r="B144" s="22">
        <v>79.400124136513384</v>
      </c>
      <c r="C144" s="22">
        <v>2.0391624909066163E-3</v>
      </c>
      <c r="D144" s="22">
        <v>12.145091609179962</v>
      </c>
      <c r="E144" s="22">
        <v>5.8363173151732214E-2</v>
      </c>
      <c r="F144" s="22">
        <v>0</v>
      </c>
      <c r="G144" s="22">
        <v>66.069625223231711</v>
      </c>
      <c r="H144" s="22">
        <v>1.6391571714606456E-3</v>
      </c>
      <c r="I144" s="22">
        <v>2.1509797225926564</v>
      </c>
      <c r="J144" s="22">
        <v>1877.6704066826842</v>
      </c>
      <c r="K144" s="22">
        <v>124.61659689983389</v>
      </c>
      <c r="L144" s="22">
        <v>25.745776865742783</v>
      </c>
      <c r="M144" s="22">
        <v>0</v>
      </c>
      <c r="N144" s="22">
        <v>27.187044875386299</v>
      </c>
      <c r="O144" s="22">
        <v>1.243643102334812</v>
      </c>
      <c r="P144" s="22">
        <v>1.3860159810259558E-4</v>
      </c>
      <c r="Q144" s="22">
        <v>5.9635468027222603E-2</v>
      </c>
      <c r="R144" s="22">
        <v>6.7944090899115537</v>
      </c>
      <c r="S144" s="22">
        <v>100.41558178185639</v>
      </c>
      <c r="T144" s="22">
        <v>129.71285428267055</v>
      </c>
      <c r="U144" s="22">
        <v>0.8749169696036101</v>
      </c>
      <c r="V144" s="22">
        <v>0</v>
      </c>
      <c r="W144" s="22">
        <v>82.930611663679557</v>
      </c>
      <c r="X144" s="22">
        <v>1.4018272534765988</v>
      </c>
      <c r="Y144" s="22">
        <v>32.503218636993964</v>
      </c>
      <c r="Z144" s="22">
        <v>88.930963667162288</v>
      </c>
      <c r="AA144" s="22">
        <v>0</v>
      </c>
      <c r="AB144" s="22">
        <v>3.2450370388558344E-3</v>
      </c>
      <c r="AC144" s="22">
        <v>1.179193956579711E-2</v>
      </c>
      <c r="AD144" s="22">
        <v>2.6871984339013874E-5</v>
      </c>
      <c r="AE144" s="22">
        <v>19.257381922704457</v>
      </c>
      <c r="AF144" s="22">
        <v>13.292734796014591</v>
      </c>
      <c r="AG144" s="22">
        <v>30.147140152892604</v>
      </c>
      <c r="AH144" s="22">
        <v>8.1686146948924883</v>
      </c>
      <c r="AI144" s="22">
        <v>21.204230142347726</v>
      </c>
      <c r="AJ144" s="22">
        <v>1.1884485413469951E-2</v>
      </c>
      <c r="AK144" s="22">
        <v>1.3331165971407579E-3</v>
      </c>
      <c r="AL144" s="22">
        <v>4.0127046477878459</v>
      </c>
      <c r="AM144" s="22">
        <v>4.0449879366351071</v>
      </c>
      <c r="AN144" s="22">
        <v>6.7997094681839676E-2</v>
      </c>
      <c r="AO144" s="22">
        <v>6.0672097782463815E-4</v>
      </c>
      <c r="AP144" s="22">
        <v>1.0964016923312838</v>
      </c>
      <c r="AQ144" s="22">
        <v>197.22879093914725</v>
      </c>
      <c r="AR144" s="22">
        <v>5.6423657983316916E-2</v>
      </c>
      <c r="AS144" s="22">
        <v>3.4209661510018288</v>
      </c>
      <c r="AT144" s="22">
        <v>2.4258091109215309E-2</v>
      </c>
      <c r="AU144" s="22">
        <v>49.567873667508699</v>
      </c>
      <c r="AV144" s="22">
        <v>118.87990326411352</v>
      </c>
      <c r="AW144" s="22">
        <v>4.7129008136783182E-3</v>
      </c>
      <c r="AX144" s="22">
        <v>2.578765651639785</v>
      </c>
      <c r="AY144" s="22">
        <v>18.007877260829986</v>
      </c>
      <c r="AZ144" s="22">
        <v>654.72733751905366</v>
      </c>
      <c r="BA144" s="22">
        <v>2580.2962083798611</v>
      </c>
      <c r="BB144" s="22">
        <v>6.7375359330273445</v>
      </c>
      <c r="BC144" s="22">
        <v>916.13471987987793</v>
      </c>
      <c r="BD144" s="22">
        <v>7308.901942573124</v>
      </c>
    </row>
    <row r="145" spans="1:56" x14ac:dyDescent="0.3">
      <c r="A145" s="23" t="s">
        <v>21</v>
      </c>
      <c r="B145" s="22">
        <v>310.16154813528607</v>
      </c>
      <c r="C145" s="22">
        <v>1.1319873540787602E-8</v>
      </c>
      <c r="D145" s="22">
        <v>1.4650437601063191E-8</v>
      </c>
      <c r="E145" s="22">
        <v>9.5779611225207281E-7</v>
      </c>
      <c r="F145" s="22">
        <v>0</v>
      </c>
      <c r="G145" s="22">
        <v>0</v>
      </c>
      <c r="H145" s="22">
        <v>0</v>
      </c>
      <c r="I145" s="22">
        <v>1.1374307833614849E-5</v>
      </c>
      <c r="J145" s="22">
        <v>1.2333655446360964E-4</v>
      </c>
      <c r="K145" s="22">
        <v>2.7450783542895695E-6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2.4347089044119935E-3</v>
      </c>
      <c r="S145" s="22">
        <v>0.35525354242985013</v>
      </c>
      <c r="T145" s="22">
        <v>0</v>
      </c>
      <c r="U145" s="22">
        <v>0</v>
      </c>
      <c r="V145" s="22">
        <v>5.0424788609392456E-6</v>
      </c>
      <c r="W145" s="22">
        <v>0</v>
      </c>
      <c r="X145" s="22">
        <v>0</v>
      </c>
      <c r="Y145" s="22">
        <v>4.9856477310267E-8</v>
      </c>
      <c r="Z145" s="22">
        <v>1.8108605083281417</v>
      </c>
      <c r="AA145" s="22">
        <v>0</v>
      </c>
      <c r="AB145" s="22">
        <v>0</v>
      </c>
      <c r="AC145" s="22">
        <v>0</v>
      </c>
      <c r="AD145" s="22">
        <v>0</v>
      </c>
      <c r="AE145" s="22">
        <v>1.3025311045224141E-6</v>
      </c>
      <c r="AF145" s="22">
        <v>0</v>
      </c>
      <c r="AG145" s="22">
        <v>5.5510696799971476E-4</v>
      </c>
      <c r="AH145" s="22">
        <v>0</v>
      </c>
      <c r="AI145" s="22">
        <v>0.12251155748025923</v>
      </c>
      <c r="AJ145" s="22">
        <v>1.6038423769483399E-7</v>
      </c>
      <c r="AK145" s="22">
        <v>0</v>
      </c>
      <c r="AL145" s="22">
        <v>3.6543108333494676E-7</v>
      </c>
      <c r="AM145" s="22">
        <v>0</v>
      </c>
      <c r="AN145" s="22">
        <v>0</v>
      </c>
      <c r="AO145" s="22">
        <v>0</v>
      </c>
      <c r="AP145" s="22">
        <v>1.5320052762226515E-6</v>
      </c>
      <c r="AQ145" s="22">
        <v>0</v>
      </c>
      <c r="AR145" s="22">
        <v>0</v>
      </c>
      <c r="AS145" s="22">
        <v>232.45760040078918</v>
      </c>
      <c r="AT145" s="22">
        <v>5.0577799088492908E-7</v>
      </c>
      <c r="AU145" s="22">
        <v>0</v>
      </c>
      <c r="AV145" s="22">
        <v>7.6943504091402888</v>
      </c>
      <c r="AW145" s="22">
        <v>5.8471067413592655E-8</v>
      </c>
      <c r="AX145" s="22">
        <v>0</v>
      </c>
      <c r="AY145" s="22">
        <v>0</v>
      </c>
      <c r="AZ145" s="22">
        <v>1.1861878067813972E-5</v>
      </c>
      <c r="BA145" s="22">
        <v>5.3438509093521144E-2</v>
      </c>
      <c r="BB145" s="22">
        <v>0</v>
      </c>
      <c r="BC145" s="22">
        <v>4.4598767352165662</v>
      </c>
      <c r="BD145" s="22">
        <v>557.11858893215742</v>
      </c>
    </row>
    <row r="146" spans="1:56" x14ac:dyDescent="0.3">
      <c r="A146" s="23" t="s">
        <v>22</v>
      </c>
      <c r="B146" s="22">
        <v>10.937339758272737</v>
      </c>
      <c r="C146" s="22">
        <v>1.6415619082957379E-4</v>
      </c>
      <c r="D146" s="22">
        <v>1.0595662842701746E-4</v>
      </c>
      <c r="E146" s="22">
        <v>1.4488516570938779E-2</v>
      </c>
      <c r="F146" s="22">
        <v>0</v>
      </c>
      <c r="G146" s="22">
        <v>5.2774516841181335E-3</v>
      </c>
      <c r="H146" s="22">
        <v>1.967341112671368E-5</v>
      </c>
      <c r="I146" s="22">
        <v>5.092072848814367E-2</v>
      </c>
      <c r="J146" s="22">
        <v>200.6309881941427</v>
      </c>
      <c r="K146" s="22">
        <v>11.513705744619363</v>
      </c>
      <c r="L146" s="22">
        <v>0</v>
      </c>
      <c r="M146" s="22">
        <v>0</v>
      </c>
      <c r="N146" s="22">
        <v>2.1461523859588895E-3</v>
      </c>
      <c r="O146" s="22">
        <v>3.3823533019633413E-4</v>
      </c>
      <c r="P146" s="22">
        <v>1.6635172451840554E-6</v>
      </c>
      <c r="Q146" s="22">
        <v>3.8367103693427796E-3</v>
      </c>
      <c r="R146" s="22">
        <v>0.3480390804834797</v>
      </c>
      <c r="S146" s="22">
        <v>4.3064412640972796</v>
      </c>
      <c r="T146" s="22">
        <v>2.1076782028267118E-8</v>
      </c>
      <c r="U146" s="22">
        <v>4.6376166036396239E-4</v>
      </c>
      <c r="V146" s="22">
        <v>1.2750169599975538</v>
      </c>
      <c r="W146" s="22">
        <v>4.9204694604282964E-2</v>
      </c>
      <c r="X146" s="22">
        <v>0</v>
      </c>
      <c r="Y146" s="22">
        <v>27.209446293112716</v>
      </c>
      <c r="Z146" s="22">
        <v>0.30765082484363154</v>
      </c>
      <c r="AA146" s="22">
        <v>0</v>
      </c>
      <c r="AB146" s="22">
        <v>1.5549329820664911E-4</v>
      </c>
      <c r="AC146" s="22">
        <v>1.0901101079836685E-3</v>
      </c>
      <c r="AD146" s="22">
        <v>3.2252160128179885E-7</v>
      </c>
      <c r="AE146" s="22">
        <v>0.24848131922370231</v>
      </c>
      <c r="AF146" s="22">
        <v>0</v>
      </c>
      <c r="AG146" s="22">
        <v>2.4467279334011192</v>
      </c>
      <c r="AH146" s="22">
        <v>0</v>
      </c>
      <c r="AI146" s="22">
        <v>1.475824715684787E-2</v>
      </c>
      <c r="AJ146" s="22">
        <v>1.6250719357467976E-2</v>
      </c>
      <c r="AK146" s="22">
        <v>2.7886450814888048E-4</v>
      </c>
      <c r="AL146" s="22">
        <v>5.1338491373689275</v>
      </c>
      <c r="AM146" s="22">
        <v>9.3589787137974403E-2</v>
      </c>
      <c r="AN146" s="22">
        <v>6.8220698677237601E-3</v>
      </c>
      <c r="AO146" s="22">
        <v>1.1704602082305707E-4</v>
      </c>
      <c r="AP146" s="22">
        <v>0.75089375363463784</v>
      </c>
      <c r="AQ146" s="22">
        <v>2.8429412069329355E-3</v>
      </c>
      <c r="AR146" s="22">
        <v>10.622075938473072</v>
      </c>
      <c r="AS146" s="22">
        <v>0.52180919955293115</v>
      </c>
      <c r="AT146" s="22">
        <v>1.3662396498795091E-3</v>
      </c>
      <c r="AU146" s="22">
        <v>3.2453415905900069E-4</v>
      </c>
      <c r="AV146" s="22">
        <v>5.8432999247224914E-2</v>
      </c>
      <c r="AW146" s="22">
        <v>2.9984355332017581E-4</v>
      </c>
      <c r="AX146" s="22">
        <v>0.15326566844078998</v>
      </c>
      <c r="AY146" s="22">
        <v>0.10900488142742878</v>
      </c>
      <c r="AZ146" s="22">
        <v>0.7642813186930425</v>
      </c>
      <c r="BA146" s="22">
        <v>144.91566347526916</v>
      </c>
      <c r="BB146" s="22">
        <v>4.9215033744893617E-2</v>
      </c>
      <c r="BC146" s="22">
        <v>22.39835895157179</v>
      </c>
      <c r="BD146" s="22">
        <v>444.96555167008188</v>
      </c>
    </row>
    <row r="147" spans="1:56" x14ac:dyDescent="0.3">
      <c r="A147" s="23" t="s">
        <v>23</v>
      </c>
      <c r="B147" s="22">
        <v>117.50817509703496</v>
      </c>
      <c r="C147" s="22">
        <v>18.478128236055515</v>
      </c>
      <c r="D147" s="22">
        <v>1.9678782753629802</v>
      </c>
      <c r="E147" s="22">
        <v>6.4344815823018768</v>
      </c>
      <c r="F147" s="22">
        <v>0</v>
      </c>
      <c r="G147" s="22">
        <v>200.11207883115046</v>
      </c>
      <c r="H147" s="22">
        <v>0</v>
      </c>
      <c r="I147" s="22">
        <v>0.30191990870053215</v>
      </c>
      <c r="J147" s="22">
        <v>490.12298928054116</v>
      </c>
      <c r="K147" s="22">
        <v>26.313190302701624</v>
      </c>
      <c r="L147" s="22">
        <v>140.06136965485348</v>
      </c>
      <c r="M147" s="22">
        <v>358.48385140655023</v>
      </c>
      <c r="N147" s="22">
        <v>52.81169547822698</v>
      </c>
      <c r="O147" s="22">
        <v>1.0607883270951728</v>
      </c>
      <c r="P147" s="22">
        <v>31.19668569433486</v>
      </c>
      <c r="Q147" s="22">
        <v>4.9341601024489794</v>
      </c>
      <c r="R147" s="22">
        <v>376.84731979729719</v>
      </c>
      <c r="S147" s="22">
        <v>2.4651785811982903</v>
      </c>
      <c r="T147" s="22">
        <v>31.785506868805285</v>
      </c>
      <c r="U147" s="22">
        <v>69.149877107468583</v>
      </c>
      <c r="V147" s="22">
        <v>288.73966030827444</v>
      </c>
      <c r="W147" s="22">
        <v>11.486239563026153</v>
      </c>
      <c r="X147" s="22">
        <v>2.1695388674191265</v>
      </c>
      <c r="Y147" s="22">
        <v>0</v>
      </c>
      <c r="Z147" s="22">
        <v>3.4261699780428745</v>
      </c>
      <c r="AA147" s="22">
        <v>0</v>
      </c>
      <c r="AB147" s="22">
        <v>0.17701704625680648</v>
      </c>
      <c r="AC147" s="22">
        <v>1.1576358739297881</v>
      </c>
      <c r="AD147" s="22">
        <v>2.0908100360982007E-2</v>
      </c>
      <c r="AE147" s="22">
        <v>2247.0315792899951</v>
      </c>
      <c r="AF147" s="22">
        <v>259.31427654184387</v>
      </c>
      <c r="AG147" s="22">
        <v>24.454809057061659</v>
      </c>
      <c r="AH147" s="22">
        <v>1.9985877286836951</v>
      </c>
      <c r="AI147" s="22">
        <v>11.561716957856701</v>
      </c>
      <c r="AJ147" s="22">
        <v>1.8721645889979812</v>
      </c>
      <c r="AK147" s="22">
        <v>2.9213294263969312</v>
      </c>
      <c r="AL147" s="22">
        <v>9.9076509894995457</v>
      </c>
      <c r="AM147" s="22">
        <v>0</v>
      </c>
      <c r="AN147" s="22">
        <v>351.68291416072219</v>
      </c>
      <c r="AO147" s="22">
        <v>16.862200350469418</v>
      </c>
      <c r="AP147" s="22">
        <v>2.9411964786736178</v>
      </c>
      <c r="AQ147" s="22">
        <v>4836.0623914491462</v>
      </c>
      <c r="AR147" s="22">
        <v>185.71085178978882</v>
      </c>
      <c r="AS147" s="22">
        <v>2.5370200318864322</v>
      </c>
      <c r="AT147" s="22">
        <v>356.08726172148812</v>
      </c>
      <c r="AU147" s="22">
        <v>10.450878806115904</v>
      </c>
      <c r="AV147" s="22">
        <v>224.57474272273694</v>
      </c>
      <c r="AW147" s="22">
        <v>2.4932933248865785</v>
      </c>
      <c r="AX147" s="22">
        <v>2281.2144917163928</v>
      </c>
      <c r="AY147" s="22">
        <v>207.72373737900401</v>
      </c>
      <c r="AZ147" s="22">
        <v>103.49281426784326</v>
      </c>
      <c r="BA147" s="22">
        <v>91.238619195462519</v>
      </c>
      <c r="BB147" s="22">
        <v>0</v>
      </c>
      <c r="BC147" s="22">
        <v>4513.9213504890804</v>
      </c>
      <c r="BD147" s="22">
        <v>17983.268322733471</v>
      </c>
    </row>
    <row r="148" spans="1:56" x14ac:dyDescent="0.3">
      <c r="A148" s="23" t="s">
        <v>24</v>
      </c>
      <c r="B148" s="22">
        <v>4.5208238729082248</v>
      </c>
      <c r="C148" s="22">
        <v>6.0588754881944857E-3</v>
      </c>
      <c r="D148" s="22">
        <v>0.11423341920495569</v>
      </c>
      <c r="E148" s="22">
        <v>6.0187092432630894E-2</v>
      </c>
      <c r="F148" s="22">
        <v>0</v>
      </c>
      <c r="G148" s="22">
        <v>0.23590749817259132</v>
      </c>
      <c r="H148" s="22">
        <v>20.202211951158372</v>
      </c>
      <c r="I148" s="22">
        <v>0.19913696605653236</v>
      </c>
      <c r="J148" s="22">
        <v>34631.513484173593</v>
      </c>
      <c r="K148" s="22">
        <v>523.18430625222436</v>
      </c>
      <c r="L148" s="22">
        <v>0.10266450033728673</v>
      </c>
      <c r="M148" s="22">
        <v>0</v>
      </c>
      <c r="N148" s="22">
        <v>2.6703795877565035</v>
      </c>
      <c r="O148" s="22">
        <v>1.5078799311114E-2</v>
      </c>
      <c r="P148" s="22">
        <v>2.8698254858125719E-6</v>
      </c>
      <c r="Q148" s="22">
        <v>1.3556863688243581</v>
      </c>
      <c r="R148" s="22">
        <v>3.0976652624260916</v>
      </c>
      <c r="S148" s="22">
        <v>8.8541108466051224</v>
      </c>
      <c r="T148" s="22">
        <v>3.6360720875451439E-8</v>
      </c>
      <c r="U148" s="22">
        <v>0.8792289509379787</v>
      </c>
      <c r="V148" s="22">
        <v>135.0694101600856</v>
      </c>
      <c r="W148" s="22">
        <v>23605.863980290815</v>
      </c>
      <c r="X148" s="22">
        <v>0.65817259415794382</v>
      </c>
      <c r="Y148" s="22">
        <v>9.9022690651052486E-2</v>
      </c>
      <c r="Z148" s="22">
        <v>0</v>
      </c>
      <c r="AA148" s="22">
        <v>0</v>
      </c>
      <c r="AB148" s="22">
        <v>6.024456281838164E-3</v>
      </c>
      <c r="AC148" s="22">
        <v>4.8731092364542324E-2</v>
      </c>
      <c r="AD148" s="22">
        <v>5.5639982919514495E-7</v>
      </c>
      <c r="AE148" s="22">
        <v>5292.3801221148015</v>
      </c>
      <c r="AF148" s="22">
        <v>0</v>
      </c>
      <c r="AG148" s="22">
        <v>189.56401707838563</v>
      </c>
      <c r="AH148" s="22">
        <v>0</v>
      </c>
      <c r="AI148" s="22">
        <v>0.17704778766379053</v>
      </c>
      <c r="AJ148" s="22">
        <v>1.8465061302623917E-2</v>
      </c>
      <c r="AK148" s="22">
        <v>5.3726210738334569E-3</v>
      </c>
      <c r="AL148" s="22">
        <v>8492.9716703549093</v>
      </c>
      <c r="AM148" s="22">
        <v>615.6534860143903</v>
      </c>
      <c r="AN148" s="22">
        <v>0.15902475798163521</v>
      </c>
      <c r="AO148" s="22">
        <v>9.9627859636570373E-6</v>
      </c>
      <c r="AP148" s="22">
        <v>305.33401043080374</v>
      </c>
      <c r="AQ148" s="22">
        <v>0.12708774052032534</v>
      </c>
      <c r="AR148" s="22">
        <v>0.15772705699380618</v>
      </c>
      <c r="AS148" s="22">
        <v>3269.5048180349145</v>
      </c>
      <c r="AT148" s="22">
        <v>5.2699933490867037E-3</v>
      </c>
      <c r="AU148" s="22">
        <v>4.4577009847426903E-7</v>
      </c>
      <c r="AV148" s="22">
        <v>0.41893549440788275</v>
      </c>
      <c r="AW148" s="22">
        <v>3.5432570239703455E-2</v>
      </c>
      <c r="AX148" s="22">
        <v>10239.415460950051</v>
      </c>
      <c r="AY148" s="22">
        <v>102.17389975056695</v>
      </c>
      <c r="AZ148" s="22">
        <v>5.4924192971731491</v>
      </c>
      <c r="BA148" s="22">
        <v>575.42769523662912</v>
      </c>
      <c r="BB148" s="22">
        <v>970.6942714116127</v>
      </c>
      <c r="BC148" s="22">
        <v>183.62075570907353</v>
      </c>
      <c r="BD148" s="22">
        <v>89182.09350903974</v>
      </c>
    </row>
    <row r="149" spans="1:56" x14ac:dyDescent="0.3">
      <c r="A149" s="23" t="s">
        <v>25</v>
      </c>
      <c r="B149" s="22">
        <v>0</v>
      </c>
      <c r="C149" s="22">
        <v>0</v>
      </c>
      <c r="D149" s="22">
        <v>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0</v>
      </c>
      <c r="AQ149" s="22"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</row>
    <row r="150" spans="1:56" x14ac:dyDescent="0.3">
      <c r="A150" s="23" t="s">
        <v>26</v>
      </c>
      <c r="B150" s="22">
        <v>3.5081855422404659E-6</v>
      </c>
      <c r="C150" s="22">
        <v>7.1815216753608902E-9</v>
      </c>
      <c r="D150" s="22">
        <v>9.2944885653057511E-9</v>
      </c>
      <c r="E150" s="22">
        <v>7.496204854353726E-3</v>
      </c>
      <c r="F150" s="22">
        <v>0</v>
      </c>
      <c r="G150" s="22">
        <v>5.3575379524557366E-3</v>
      </c>
      <c r="H150" s="22">
        <v>0</v>
      </c>
      <c r="I150" s="22">
        <v>7.2160557231497857E-6</v>
      </c>
      <c r="J150" s="22">
        <v>7.824682281592997E-5</v>
      </c>
      <c r="K150" s="22">
        <v>1.7415247291289896E-6</v>
      </c>
      <c r="L150" s="22">
        <v>0</v>
      </c>
      <c r="M150" s="22">
        <v>0</v>
      </c>
      <c r="N150" s="22">
        <v>0</v>
      </c>
      <c r="O150" s="22">
        <v>0</v>
      </c>
      <c r="P150" s="22">
        <v>1.116119765687501</v>
      </c>
      <c r="Q150" s="22">
        <v>0</v>
      </c>
      <c r="R150" s="22">
        <v>5.0166227750065694E-5</v>
      </c>
      <c r="S150" s="22">
        <v>1.2558073339394607E-6</v>
      </c>
      <c r="T150" s="22">
        <v>0</v>
      </c>
      <c r="U150" s="22">
        <v>0</v>
      </c>
      <c r="V150" s="22">
        <v>3.1990349633238665E-6</v>
      </c>
      <c r="W150" s="22">
        <v>0</v>
      </c>
      <c r="X150" s="22">
        <v>0</v>
      </c>
      <c r="Y150" s="22">
        <v>3.1629803210320074E-8</v>
      </c>
      <c r="Z150" s="22">
        <v>3.6066799611224062E-6</v>
      </c>
      <c r="AA150" s="22">
        <v>0</v>
      </c>
      <c r="AB150" s="22">
        <v>0</v>
      </c>
      <c r="AC150" s="22">
        <v>1.3893569575723508</v>
      </c>
      <c r="AD150" s="22">
        <v>0</v>
      </c>
      <c r="AE150" s="22">
        <v>8.2634804410621045E-7</v>
      </c>
      <c r="AF150" s="22">
        <v>0</v>
      </c>
      <c r="AG150" s="22">
        <v>3.5216936907198402E-4</v>
      </c>
      <c r="AH150" s="22">
        <v>0</v>
      </c>
      <c r="AI150" s="22">
        <v>2.6073335156266156E-5</v>
      </c>
      <c r="AJ150" s="22">
        <v>1.0175050765730943E-7</v>
      </c>
      <c r="AK150" s="22">
        <v>4.9599466459791294E-3</v>
      </c>
      <c r="AL150" s="22">
        <v>2.3183573883263872E-7</v>
      </c>
      <c r="AM150" s="22">
        <v>0</v>
      </c>
      <c r="AN150" s="22">
        <v>1.0474199913561833E-3</v>
      </c>
      <c r="AO150" s="22">
        <v>0</v>
      </c>
      <c r="AP150" s="22">
        <v>9.7193038935616293E-7</v>
      </c>
      <c r="AQ150" s="22">
        <v>0</v>
      </c>
      <c r="AR150" s="22">
        <v>7.1123442034428281</v>
      </c>
      <c r="AS150" s="22">
        <v>7.0821625718696701E-7</v>
      </c>
      <c r="AT150" s="22">
        <v>0.50213432961152571</v>
      </c>
      <c r="AU150" s="22">
        <v>0</v>
      </c>
      <c r="AV150" s="22">
        <v>1.2147537758661529E-5</v>
      </c>
      <c r="AW150" s="22">
        <v>7.7461455980564736E-3</v>
      </c>
      <c r="AX150" s="22">
        <v>0</v>
      </c>
      <c r="AY150" s="22">
        <v>7.6716734584391206</v>
      </c>
      <c r="AZ150" s="22">
        <v>7.5253786314442333E-6</v>
      </c>
      <c r="BA150" s="22">
        <v>3.3902305531179157E-2</v>
      </c>
      <c r="BB150" s="22">
        <v>0</v>
      </c>
      <c r="BC150" s="22">
        <v>4.4986634746897058</v>
      </c>
      <c r="BD150" s="22">
        <v>22.3513514941626</v>
      </c>
    </row>
    <row r="151" spans="1:56" x14ac:dyDescent="0.3">
      <c r="A151" s="23" t="s">
        <v>27</v>
      </c>
      <c r="B151" s="22">
        <v>0.13697953256436632</v>
      </c>
      <c r="C151" s="22">
        <v>4.0709071589065323E-5</v>
      </c>
      <c r="D151" s="22">
        <v>0.29934424387867642</v>
      </c>
      <c r="E151" s="22">
        <v>3.3745282839585768E-4</v>
      </c>
      <c r="F151" s="22">
        <v>0</v>
      </c>
      <c r="G151" s="22">
        <v>1.3474354273317805E-3</v>
      </c>
      <c r="H151" s="22">
        <v>1.8351862688905952E-4</v>
      </c>
      <c r="I151" s="22">
        <v>0.1789643711320327</v>
      </c>
      <c r="J151" s="22">
        <v>39.750897380411601</v>
      </c>
      <c r="K151" s="22">
        <v>2.9414413011053937</v>
      </c>
      <c r="L151" s="22">
        <v>0</v>
      </c>
      <c r="M151" s="22">
        <v>0</v>
      </c>
      <c r="N151" s="22">
        <v>7.4563334822135366E-4</v>
      </c>
      <c r="O151" s="22">
        <v>1.0872024681992427E-4</v>
      </c>
      <c r="P151" s="22">
        <v>0.97922544716402427</v>
      </c>
      <c r="Q151" s="22">
        <v>8.5128541434668983E-2</v>
      </c>
      <c r="R151" s="22">
        <v>5.2671294587003863E-2</v>
      </c>
      <c r="S151" s="22">
        <v>43.867261391877058</v>
      </c>
      <c r="T151" s="22">
        <v>1.9660963074245018E-7</v>
      </c>
      <c r="U151" s="22">
        <v>1.2621600541555964E-4</v>
      </c>
      <c r="V151" s="22">
        <v>12.249503518724374</v>
      </c>
      <c r="W151" s="22">
        <v>1.3383743990061373E-2</v>
      </c>
      <c r="X151" s="22">
        <v>5.6712442323491462E-5</v>
      </c>
      <c r="Y151" s="22">
        <v>8.7677098702604734</v>
      </c>
      <c r="Z151" s="22">
        <v>2.3656522073401104E-2</v>
      </c>
      <c r="AA151" s="22">
        <v>0</v>
      </c>
      <c r="AB151" s="22">
        <v>1.6090747286486056E-2</v>
      </c>
      <c r="AC151" s="22">
        <v>0</v>
      </c>
      <c r="AD151" s="22">
        <v>3.0085642509105409E-6</v>
      </c>
      <c r="AE151" s="22">
        <v>172.01496264805607</v>
      </c>
      <c r="AF151" s="22">
        <v>0</v>
      </c>
      <c r="AG151" s="22">
        <v>0.28405040639916523</v>
      </c>
      <c r="AH151" s="22">
        <v>0</v>
      </c>
      <c r="AI151" s="22">
        <v>2.6892397886419885E-3</v>
      </c>
      <c r="AJ151" s="22">
        <v>1.1356012018399423E-4</v>
      </c>
      <c r="AK151" s="22">
        <v>2.1944150032489516</v>
      </c>
      <c r="AL151" s="22">
        <v>0.27788044573398618</v>
      </c>
      <c r="AM151" s="22">
        <v>9.0673522166246983</v>
      </c>
      <c r="AN151" s="22">
        <v>22.611247587164762</v>
      </c>
      <c r="AO151" s="22">
        <v>8.8925651941539104E-5</v>
      </c>
      <c r="AP151" s="22">
        <v>1.124206427697161E-2</v>
      </c>
      <c r="AQ151" s="22">
        <v>7.2472723588577206E-4</v>
      </c>
      <c r="AR151" s="22">
        <v>12.328300850008901</v>
      </c>
      <c r="AS151" s="22">
        <v>5.5668730589926024E-2</v>
      </c>
      <c r="AT151" s="22">
        <v>2.428034018924365E-3</v>
      </c>
      <c r="AU151" s="22">
        <v>0.24409130429062939</v>
      </c>
      <c r="AV151" s="22">
        <v>0.44234318786063892</v>
      </c>
      <c r="AW151" s="22">
        <v>4.3834015208593907E-3</v>
      </c>
      <c r="AX151" s="22">
        <v>3.927178257126885E-2</v>
      </c>
      <c r="AY151" s="22">
        <v>1.7616915571607865</v>
      </c>
      <c r="AZ151" s="22">
        <v>1.3341691012312151E-2</v>
      </c>
      <c r="BA151" s="22">
        <v>2.6636547479303472</v>
      </c>
      <c r="BB151" s="22">
        <v>1.2572539978923884E-2</v>
      </c>
      <c r="BC151" s="22">
        <v>173.03621832650512</v>
      </c>
      <c r="BD151" s="22">
        <v>506.4339404874105</v>
      </c>
    </row>
    <row r="152" spans="1:56" x14ac:dyDescent="0.3">
      <c r="A152" s="23" t="s">
        <v>28</v>
      </c>
      <c r="B152" s="22">
        <v>1.0186423811547658</v>
      </c>
      <c r="C152" s="22">
        <v>2.8283794907280178</v>
      </c>
      <c r="D152" s="22">
        <v>21.845549242859864</v>
      </c>
      <c r="E152" s="22">
        <v>0</v>
      </c>
      <c r="F152" s="22">
        <v>0</v>
      </c>
      <c r="G152" s="22">
        <v>81.877721802251742</v>
      </c>
      <c r="H152" s="22">
        <v>0</v>
      </c>
      <c r="I152" s="22">
        <v>1.9253906984228984E-2</v>
      </c>
      <c r="J152" s="22">
        <v>0.33129808760752771</v>
      </c>
      <c r="K152" s="22">
        <v>0</v>
      </c>
      <c r="L152" s="22">
        <v>0</v>
      </c>
      <c r="M152" s="22">
        <v>0</v>
      </c>
      <c r="N152" s="22">
        <v>0.30526980770476281</v>
      </c>
      <c r="O152" s="22">
        <v>0</v>
      </c>
      <c r="P152" s="22">
        <v>0</v>
      </c>
      <c r="Q152" s="22">
        <v>0</v>
      </c>
      <c r="R152" s="22">
        <v>105.07900807187161</v>
      </c>
      <c r="S152" s="22">
        <v>52.512520162813011</v>
      </c>
      <c r="T152" s="22">
        <v>6.666961667495537E-2</v>
      </c>
      <c r="U152" s="22">
        <v>1.5794484331463823E-2</v>
      </c>
      <c r="V152" s="22">
        <v>0.8034219724846654</v>
      </c>
      <c r="W152" s="22">
        <v>0.10309517945110837</v>
      </c>
      <c r="X152" s="22">
        <v>6.2531562737115937E-2</v>
      </c>
      <c r="Y152" s="22">
        <v>1.0082391244409361</v>
      </c>
      <c r="Z152" s="22">
        <v>0</v>
      </c>
      <c r="AA152" s="22">
        <v>0</v>
      </c>
      <c r="AB152" s="22">
        <v>0</v>
      </c>
      <c r="AC152" s="22">
        <v>0.26969490139430718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3.5947925190639407</v>
      </c>
      <c r="AJ152" s="22">
        <v>0</v>
      </c>
      <c r="AK152" s="22">
        <v>0</v>
      </c>
      <c r="AL152" s="22">
        <v>0</v>
      </c>
      <c r="AM152" s="22">
        <v>0</v>
      </c>
      <c r="AN152" s="22">
        <v>6.5089670891419954E-2</v>
      </c>
      <c r="AO152" s="22">
        <v>8.0036606548835043E-2</v>
      </c>
      <c r="AP152" s="22">
        <v>0</v>
      </c>
      <c r="AQ152" s="22">
        <v>0</v>
      </c>
      <c r="AR152" s="22">
        <v>0</v>
      </c>
      <c r="AS152" s="22">
        <v>0.12432626406931362</v>
      </c>
      <c r="AT152" s="22">
        <v>0</v>
      </c>
      <c r="AU152" s="22">
        <v>0</v>
      </c>
      <c r="AV152" s="22">
        <v>3.6589982574416618E-2</v>
      </c>
      <c r="AW152" s="22">
        <v>6.3343349450334114E-3</v>
      </c>
      <c r="AX152" s="22">
        <v>0</v>
      </c>
      <c r="AY152" s="22">
        <v>0</v>
      </c>
      <c r="AZ152" s="22">
        <v>0.38581333782678406</v>
      </c>
      <c r="BA152" s="22">
        <v>0</v>
      </c>
      <c r="BB152" s="22">
        <v>0</v>
      </c>
      <c r="BC152" s="22">
        <v>16.929702249267159</v>
      </c>
      <c r="BD152" s="22">
        <v>289.36977476067705</v>
      </c>
    </row>
    <row r="153" spans="1:56" x14ac:dyDescent="0.3">
      <c r="A153" s="23" t="s">
        <v>29</v>
      </c>
      <c r="B153" s="22">
        <v>0</v>
      </c>
      <c r="C153" s="22">
        <v>0</v>
      </c>
      <c r="D153" s="22">
        <v>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15.649674550653581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0</v>
      </c>
      <c r="AQ153" s="22">
        <v>0</v>
      </c>
      <c r="AR153" s="22">
        <v>0</v>
      </c>
      <c r="AS153" s="22">
        <v>32.868665644873467</v>
      </c>
      <c r="AT153" s="22">
        <v>0</v>
      </c>
      <c r="AU153" s="22">
        <v>0</v>
      </c>
      <c r="AV153" s="22">
        <v>0</v>
      </c>
      <c r="AW153" s="22">
        <v>0</v>
      </c>
      <c r="AX153" s="22">
        <v>4.3331278640937887</v>
      </c>
      <c r="AY153" s="22">
        <v>0</v>
      </c>
      <c r="AZ153" s="22">
        <v>0</v>
      </c>
      <c r="BA153" s="22">
        <v>0</v>
      </c>
      <c r="BB153" s="22">
        <v>71.712015355796339</v>
      </c>
      <c r="BC153" s="22">
        <v>0</v>
      </c>
      <c r="BD153" s="22">
        <v>124.56348341541718</v>
      </c>
    </row>
    <row r="154" spans="1:56" x14ac:dyDescent="0.3">
      <c r="A154" s="23" t="s">
        <v>30</v>
      </c>
      <c r="B154" s="22">
        <v>4.5287947987257444E-2</v>
      </c>
      <c r="C154" s="22">
        <v>3.6299673426212406E-4</v>
      </c>
      <c r="D154" s="22">
        <v>2.6148265965919227E-7</v>
      </c>
      <c r="E154" s="22">
        <v>2.2042583732531094E-6</v>
      </c>
      <c r="F154" s="22">
        <v>0</v>
      </c>
      <c r="G154" s="22">
        <v>9.3428795024240293E-6</v>
      </c>
      <c r="H154" s="22">
        <v>4.5120885579991966E-7</v>
      </c>
      <c r="I154" s="22">
        <v>4.4231389061095494E-4</v>
      </c>
      <c r="J154" s="22">
        <v>0.33480131709575456</v>
      </c>
      <c r="K154" s="22">
        <v>2.0372322981187626E-2</v>
      </c>
      <c r="L154" s="22">
        <v>0</v>
      </c>
      <c r="M154" s="22">
        <v>0</v>
      </c>
      <c r="N154" s="22">
        <v>3.6397817145593579E-6</v>
      </c>
      <c r="O154" s="22">
        <v>6.1881858759877975E-7</v>
      </c>
      <c r="P154" s="22">
        <v>3.8152697972327388E-8</v>
      </c>
      <c r="Q154" s="22">
        <v>1.2082354620628026E-5</v>
      </c>
      <c r="R154" s="22">
        <v>1.3757304064155432E-4</v>
      </c>
      <c r="S154" s="22">
        <v>3.0164713274724579E-2</v>
      </c>
      <c r="T154" s="22">
        <v>4.833951083350995E-10</v>
      </c>
      <c r="U154" s="22">
        <v>6.6245548758300728E-7</v>
      </c>
      <c r="V154" s="22">
        <v>3.9769192015590989E-2</v>
      </c>
      <c r="W154" s="22">
        <v>8.9023775203870447E-5</v>
      </c>
      <c r="X154" s="22">
        <v>3.6802639791489707E-7</v>
      </c>
      <c r="Y154" s="22">
        <v>1.110017339285701E-2</v>
      </c>
      <c r="Z154" s="22">
        <v>1.5142907255876985E-4</v>
      </c>
      <c r="AA154" s="22">
        <v>0</v>
      </c>
      <c r="AB154" s="22">
        <v>7.3143423123355057E-7</v>
      </c>
      <c r="AC154" s="22">
        <v>1.9288533447833073E-6</v>
      </c>
      <c r="AD154" s="22">
        <v>7.3970193449328516E-9</v>
      </c>
      <c r="AE154" s="22">
        <v>1.041475334090615E-4</v>
      </c>
      <c r="AF154" s="22">
        <v>0</v>
      </c>
      <c r="AG154" s="22">
        <v>8.9718443585519339E-4</v>
      </c>
      <c r="AH154" s="22">
        <v>0</v>
      </c>
      <c r="AI154" s="22">
        <v>3.3483119954393767E-5</v>
      </c>
      <c r="AJ154" s="22">
        <v>7.2370693691595434E-7</v>
      </c>
      <c r="AK154" s="22">
        <v>2.2177326263215615E-7</v>
      </c>
      <c r="AL154" s="22">
        <v>5.7260393089956249E-4</v>
      </c>
      <c r="AM154" s="22">
        <v>1.7111603375859707E-4</v>
      </c>
      <c r="AN154" s="22">
        <v>4.1612205656211959E-2</v>
      </c>
      <c r="AO154" s="22">
        <v>1.7583304337634212E-7</v>
      </c>
      <c r="AP154" s="22">
        <v>0.37913153933919347</v>
      </c>
      <c r="AQ154" s="22">
        <v>5.0303328222116055E-6</v>
      </c>
      <c r="AR154" s="22">
        <v>1.12789083442544E-5</v>
      </c>
      <c r="AS154" s="22">
        <v>3.8407451439703022E-4</v>
      </c>
      <c r="AT154" s="22">
        <v>7.4335861203283259E-8</v>
      </c>
      <c r="AU154" s="22">
        <v>1.3235817893696594E-7</v>
      </c>
      <c r="AV154" s="22">
        <v>1.367669908290049E-5</v>
      </c>
      <c r="AW154" s="22">
        <v>5.0934084329058169E-3</v>
      </c>
      <c r="AX154" s="22">
        <v>2.7165902016242755E-4</v>
      </c>
      <c r="AY154" s="22">
        <v>8.9233618104467109E-5</v>
      </c>
      <c r="AZ154" s="22">
        <v>8.060817240968955E-5</v>
      </c>
      <c r="BA154" s="22">
        <v>1.2115906945029634E-2</v>
      </c>
      <c r="BB154" s="22">
        <v>8.6925047070505627E-5</v>
      </c>
      <c r="BC154" s="22">
        <v>0.37524037720719788</v>
      </c>
      <c r="BD154" s="22">
        <v>1.2986271278016295</v>
      </c>
    </row>
    <row r="155" spans="1:56" x14ac:dyDescent="0.3">
      <c r="A155" s="25" t="s">
        <v>31</v>
      </c>
      <c r="B155" s="22">
        <v>0.15758944826504248</v>
      </c>
      <c r="C155" s="22">
        <v>3.0078584759912123E-4</v>
      </c>
      <c r="D155" s="22">
        <v>3.9489243081552441E-4</v>
      </c>
      <c r="E155" s="22">
        <v>2.5398183737497932E-2</v>
      </c>
      <c r="F155" s="22">
        <v>0</v>
      </c>
      <c r="G155" s="22">
        <v>2.1227937884272995E-7</v>
      </c>
      <c r="H155" s="22">
        <v>1.8054523103072174E-5</v>
      </c>
      <c r="I155" s="22">
        <v>0.31913610710756407</v>
      </c>
      <c r="J155" s="22">
        <v>86.756690815971524</v>
      </c>
      <c r="K155" s="22">
        <v>7.3735863827366438E-2</v>
      </c>
      <c r="L155" s="22">
        <v>0</v>
      </c>
      <c r="M155" s="22">
        <v>0</v>
      </c>
      <c r="N155" s="22">
        <v>3.6571251678615902E-5</v>
      </c>
      <c r="O155" s="22">
        <v>8.81965328340964E-7</v>
      </c>
      <c r="P155" s="22">
        <v>1.5266295378106859E-6</v>
      </c>
      <c r="Q155" s="22">
        <v>2.2952546758763537E-4</v>
      </c>
      <c r="R155" s="22">
        <v>2.1008304884953564</v>
      </c>
      <c r="S155" s="22">
        <v>12.268816116410646</v>
      </c>
      <c r="T155" s="22">
        <v>1.9342413250900752E-8</v>
      </c>
      <c r="U155" s="22">
        <v>5.5045651590023379E-6</v>
      </c>
      <c r="V155" s="22">
        <v>0.13482839227067692</v>
      </c>
      <c r="W155" s="22">
        <v>8.5001533497320765E-5</v>
      </c>
      <c r="X155" s="22">
        <v>5.6219952299384044E-7</v>
      </c>
      <c r="Y155" s="22">
        <v>1.2841554593986895</v>
      </c>
      <c r="Z155" s="22">
        <v>0.19690651156798614</v>
      </c>
      <c r="AA155" s="22">
        <v>0</v>
      </c>
      <c r="AB155" s="22">
        <v>1.9784715778931961E-5</v>
      </c>
      <c r="AC155" s="22">
        <v>0</v>
      </c>
      <c r="AD155" s="22">
        <v>2.9598190492117057E-7</v>
      </c>
      <c r="AE155" s="22">
        <v>0.45389311252289616</v>
      </c>
      <c r="AF155" s="22">
        <v>0</v>
      </c>
      <c r="AG155" s="22">
        <v>0</v>
      </c>
      <c r="AH155" s="22">
        <v>0</v>
      </c>
      <c r="AI155" s="22">
        <v>2.7284967982553485E-3</v>
      </c>
      <c r="AJ155" s="22">
        <v>4.2538685509396464E-3</v>
      </c>
      <c r="AK155" s="22">
        <v>3.6587248643557827E-7</v>
      </c>
      <c r="AL155" s="22">
        <v>2.2392134265053959E-2</v>
      </c>
      <c r="AM155" s="22">
        <v>59.210442502591967</v>
      </c>
      <c r="AN155" s="22">
        <v>4.2731318291722723E-4</v>
      </c>
      <c r="AO155" s="22">
        <v>1.0468750331044925E-5</v>
      </c>
      <c r="AP155" s="22">
        <v>4.0944530260312771E-2</v>
      </c>
      <c r="AQ155" s="22">
        <v>0</v>
      </c>
      <c r="AR155" s="22">
        <v>2.0210349869033252E-4</v>
      </c>
      <c r="AS155" s="22">
        <v>6.8441444777326652E-2</v>
      </c>
      <c r="AT155" s="22">
        <v>1.3410260621888884E-2</v>
      </c>
      <c r="AU155" s="22">
        <v>1.5300958868600713E-5</v>
      </c>
      <c r="AV155" s="22">
        <v>0.50782164236025584</v>
      </c>
      <c r="AW155" s="22">
        <v>1.5550378742637256E-3</v>
      </c>
      <c r="AX155" s="22">
        <v>2.0334660589474501E-5</v>
      </c>
      <c r="AY155" s="22">
        <v>0</v>
      </c>
      <c r="AZ155" s="22">
        <v>0.31458682325962345</v>
      </c>
      <c r="BA155" s="22">
        <v>1417.0167927971236</v>
      </c>
      <c r="BB155" s="22">
        <v>6.8729418426251559E-6</v>
      </c>
      <c r="BC155" s="22">
        <v>32.416748202041525</v>
      </c>
      <c r="BD155" s="22">
        <v>1613.3938746186993</v>
      </c>
    </row>
    <row r="156" spans="1:56" x14ac:dyDescent="0.3">
      <c r="A156" s="23" t="s">
        <v>32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</row>
    <row r="157" spans="1:56" x14ac:dyDescent="0.3">
      <c r="A157" s="23" t="s">
        <v>33</v>
      </c>
      <c r="B157" s="22">
        <v>100.33889853509601</v>
      </c>
      <c r="C157" s="22">
        <v>84.521596509486912</v>
      </c>
      <c r="D157" s="22">
        <v>69.447244861818447</v>
      </c>
      <c r="E157" s="22">
        <v>1.8966808943934541</v>
      </c>
      <c r="F157" s="22">
        <v>1.1287977051842051E-2</v>
      </c>
      <c r="G157" s="22">
        <v>961.83291759181122</v>
      </c>
      <c r="H157" s="22">
        <v>6.8228630611796518E-3</v>
      </c>
      <c r="I157" s="22">
        <v>6.6958692973418827</v>
      </c>
      <c r="J157" s="22">
        <v>2219.338524590371</v>
      </c>
      <c r="K157" s="22">
        <v>148.42583899612487</v>
      </c>
      <c r="L157" s="22">
        <v>12.530872425637225</v>
      </c>
      <c r="M157" s="22">
        <v>1404.0295137559333</v>
      </c>
      <c r="N157" s="22">
        <v>318.79509552161767</v>
      </c>
      <c r="O157" s="22">
        <v>80.522548048627556</v>
      </c>
      <c r="P157" s="22">
        <v>120.59569840953546</v>
      </c>
      <c r="Q157" s="22">
        <v>21.779595254247205</v>
      </c>
      <c r="R157" s="22">
        <v>3907.9683339674516</v>
      </c>
      <c r="S157" s="22">
        <v>8942.8853941524449</v>
      </c>
      <c r="T157" s="22">
        <v>882.08884835325716</v>
      </c>
      <c r="U157" s="22">
        <v>410.69443080236482</v>
      </c>
      <c r="V157" s="22">
        <v>15.439691533532878</v>
      </c>
      <c r="W157" s="22">
        <v>173.01134065784476</v>
      </c>
      <c r="X157" s="22">
        <v>12.699042175316613</v>
      </c>
      <c r="Y157" s="22">
        <v>306.01952571917406</v>
      </c>
      <c r="Z157" s="22">
        <v>4.4367816200374097</v>
      </c>
      <c r="AA157" s="22">
        <v>0</v>
      </c>
      <c r="AB157" s="22">
        <v>12.690547750177069</v>
      </c>
      <c r="AC157" s="22">
        <v>125.8822860326126</v>
      </c>
      <c r="AD157" s="22">
        <v>3.1324367924732464</v>
      </c>
      <c r="AE157" s="22">
        <v>17.419548337608134</v>
      </c>
      <c r="AF157" s="22">
        <v>498.1860993320567</v>
      </c>
      <c r="AG157" s="22">
        <v>40.483144326282144</v>
      </c>
      <c r="AH157" s="22">
        <v>0</v>
      </c>
      <c r="AI157" s="22">
        <v>0</v>
      </c>
      <c r="AJ157" s="22">
        <v>6.8515714665571534E-2</v>
      </c>
      <c r="AK157" s="22">
        <v>6.7550213006341719</v>
      </c>
      <c r="AL157" s="22">
        <v>77.243518808836797</v>
      </c>
      <c r="AM157" s="22">
        <v>2.4013922803141901</v>
      </c>
      <c r="AN157" s="22">
        <v>956.25374290504408</v>
      </c>
      <c r="AO157" s="22">
        <v>47.023612072920784</v>
      </c>
      <c r="AP157" s="22">
        <v>1.968745482191038</v>
      </c>
      <c r="AQ157" s="22">
        <v>10367.09923384865</v>
      </c>
      <c r="AR157" s="22">
        <v>64.965429295882316</v>
      </c>
      <c r="AS157" s="22">
        <v>30.54940352777113</v>
      </c>
      <c r="AT157" s="22">
        <v>1218.5414896309214</v>
      </c>
      <c r="AU157" s="22">
        <v>20.07916441339594</v>
      </c>
      <c r="AV157" s="22">
        <v>1749.2925628657558</v>
      </c>
      <c r="AW157" s="22">
        <v>22.574310530268104</v>
      </c>
      <c r="AX157" s="22">
        <v>35.602216173431991</v>
      </c>
      <c r="AY157" s="22">
        <v>492.22108129269452</v>
      </c>
      <c r="AZ157" s="22">
        <v>4698.0855689900836</v>
      </c>
      <c r="BA157" s="22">
        <v>282.30426629674866</v>
      </c>
      <c r="BB157" s="22">
        <v>5.0288517438253262</v>
      </c>
      <c r="BC157" s="22">
        <v>2272.4365763715159</v>
      </c>
      <c r="BD157" s="22">
        <v>43254.301160630333</v>
      </c>
    </row>
    <row r="158" spans="1:56" x14ac:dyDescent="0.3">
      <c r="A158" s="23" t="s">
        <v>34</v>
      </c>
      <c r="B158" s="22">
        <v>51.682202159802699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9.0680676071190295E-3</v>
      </c>
      <c r="J158" s="22">
        <v>0</v>
      </c>
      <c r="K158" s="22">
        <v>8.3252886531286499E-2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3.4723001540760069E-3</v>
      </c>
      <c r="T158" s="22">
        <v>0</v>
      </c>
      <c r="U158" s="22">
        <v>0</v>
      </c>
      <c r="V158" s="22">
        <v>0</v>
      </c>
      <c r="W158" s="22">
        <v>0</v>
      </c>
      <c r="X158" s="22">
        <v>4.4822291450400233E-3</v>
      </c>
      <c r="Y158" s="22">
        <v>0</v>
      </c>
      <c r="Z158" s="22">
        <v>2.232822054980271E-2</v>
      </c>
      <c r="AA158" s="22">
        <v>0.11029464402678056</v>
      </c>
      <c r="AB158" s="22">
        <v>0</v>
      </c>
      <c r="AC158" s="22">
        <v>0</v>
      </c>
      <c r="AD158" s="22">
        <v>0</v>
      </c>
      <c r="AE158" s="22">
        <v>7.8100758892033037E-2</v>
      </c>
      <c r="AF158" s="22">
        <v>0</v>
      </c>
      <c r="AG158" s="22">
        <v>0</v>
      </c>
      <c r="AH158" s="22">
        <v>0</v>
      </c>
      <c r="AI158" s="22">
        <v>9.8061929108155289E-3</v>
      </c>
      <c r="AJ158" s="22">
        <v>0</v>
      </c>
      <c r="AK158" s="22">
        <v>0</v>
      </c>
      <c r="AL158" s="22">
        <v>1.3725332661746152E-2</v>
      </c>
      <c r="AM158" s="22">
        <v>0.38692545280282692</v>
      </c>
      <c r="AN158" s="22">
        <v>0</v>
      </c>
      <c r="AO158" s="22">
        <v>0</v>
      </c>
      <c r="AP158" s="22">
        <v>0</v>
      </c>
      <c r="AQ158" s="22">
        <v>1.6091062857399276E-2</v>
      </c>
      <c r="AR158" s="22">
        <v>0</v>
      </c>
      <c r="AS158" s="22">
        <v>0.91645096088687183</v>
      </c>
      <c r="AT158" s="22">
        <v>0</v>
      </c>
      <c r="AU158" s="22">
        <v>0</v>
      </c>
      <c r="AV158" s="22">
        <v>8.6799009780143488E-2</v>
      </c>
      <c r="AW158" s="22">
        <v>0</v>
      </c>
      <c r="AX158" s="22">
        <v>1.966215311880352</v>
      </c>
      <c r="AY158" s="22">
        <v>0</v>
      </c>
      <c r="AZ158" s="22">
        <v>1.1208616282923876E-3</v>
      </c>
      <c r="BA158" s="22">
        <v>0.99164243678699027</v>
      </c>
      <c r="BB158" s="22">
        <v>0</v>
      </c>
      <c r="BC158" s="22">
        <v>59.897047346368609</v>
      </c>
      <c r="BD158" s="22">
        <v>116.27902523527288</v>
      </c>
    </row>
    <row r="159" spans="1:56" x14ac:dyDescent="0.3">
      <c r="A159" s="23" t="s">
        <v>35</v>
      </c>
      <c r="B159" s="22">
        <v>0.86679728562331837</v>
      </c>
      <c r="C159" s="22">
        <v>2.0952856061773963E-4</v>
      </c>
      <c r="D159" s="22">
        <v>8.7504128502719405E-5</v>
      </c>
      <c r="E159" s="22">
        <v>1.772660033427904E-3</v>
      </c>
      <c r="F159" s="22">
        <v>0</v>
      </c>
      <c r="G159" s="22">
        <v>8.3209221055870336E-3</v>
      </c>
      <c r="H159" s="22">
        <v>0</v>
      </c>
      <c r="I159" s="22">
        <v>1.7027642329552036E-3</v>
      </c>
      <c r="J159" s="22">
        <v>240.28341592559747</v>
      </c>
      <c r="K159" s="22">
        <v>18.132667484022711</v>
      </c>
      <c r="L159" s="22">
        <v>0</v>
      </c>
      <c r="M159" s="22">
        <v>2.9176793903346785</v>
      </c>
      <c r="N159" s="22">
        <v>2.7096901696229323E-3</v>
      </c>
      <c r="O159" s="22">
        <v>5.3180137116604455E-4</v>
      </c>
      <c r="P159" s="22">
        <v>8.4490331915749603E-2</v>
      </c>
      <c r="Q159" s="22">
        <v>8.0292047473831701E-2</v>
      </c>
      <c r="R159" s="22">
        <v>7.6782328789180898E-2</v>
      </c>
      <c r="S159" s="22">
        <v>0.21162328614058351</v>
      </c>
      <c r="T159" s="22">
        <v>2.5642730015517506E-3</v>
      </c>
      <c r="U159" s="22">
        <v>3.5042794175791078E-2</v>
      </c>
      <c r="V159" s="22">
        <v>0.42542589522572904</v>
      </c>
      <c r="W159" s="22">
        <v>7.743806223877242E-2</v>
      </c>
      <c r="X159" s="22">
        <v>3.1543614905130574E-4</v>
      </c>
      <c r="Y159" s="22">
        <v>2.1529568857158532E-3</v>
      </c>
      <c r="Z159" s="22">
        <v>0.13752599386691211</v>
      </c>
      <c r="AA159" s="22">
        <v>1.384738384618923</v>
      </c>
      <c r="AB159" s="22">
        <v>2.1118295463434843E-4</v>
      </c>
      <c r="AC159" s="22">
        <v>1.7188445163257779E-3</v>
      </c>
      <c r="AD159" s="22">
        <v>0</v>
      </c>
      <c r="AE159" s="22">
        <v>8.6589892242871488E-2</v>
      </c>
      <c r="AF159" s="22">
        <v>0</v>
      </c>
      <c r="AG159" s="22">
        <v>0.20237928917359077</v>
      </c>
      <c r="AH159" s="22">
        <v>0</v>
      </c>
      <c r="AI159" s="22">
        <v>1.4433740049818711E-3</v>
      </c>
      <c r="AJ159" s="22">
        <v>5.9258827812948159E-4</v>
      </c>
      <c r="AK159" s="22">
        <v>0</v>
      </c>
      <c r="AL159" s="22">
        <v>0.22731049189911162</v>
      </c>
      <c r="AM159" s="22">
        <v>0.14715783547690359</v>
      </c>
      <c r="AN159" s="22">
        <v>1.9197677607986037</v>
      </c>
      <c r="AO159" s="22">
        <v>0</v>
      </c>
      <c r="AP159" s="22">
        <v>5.0587874115220255E-2</v>
      </c>
      <c r="AQ159" s="22">
        <v>4.4826425037116282E-3</v>
      </c>
      <c r="AR159" s="22">
        <v>5.5499527138023674E-3</v>
      </c>
      <c r="AS159" s="22">
        <v>0.34098235870741439</v>
      </c>
      <c r="AT159" s="22">
        <v>1.030171779830701E-6</v>
      </c>
      <c r="AU159" s="22">
        <v>0</v>
      </c>
      <c r="AV159" s="22">
        <v>7.7746114558522273E-3</v>
      </c>
      <c r="AW159" s="22">
        <v>6.8707680383668993E-2</v>
      </c>
      <c r="AX159" s="22">
        <v>0.2416285893077729</v>
      </c>
      <c r="AY159" s="22">
        <v>7.9536623558777247E-2</v>
      </c>
      <c r="AZ159" s="22">
        <v>0.47198347191390894</v>
      </c>
      <c r="BA159" s="22">
        <v>0.75522492178328449</v>
      </c>
      <c r="BB159" s="22">
        <v>7.730779732059978E-2</v>
      </c>
      <c r="BC159" s="22">
        <v>39.941538852190384</v>
      </c>
      <c r="BD159" s="22">
        <v>309.36676441213325</v>
      </c>
    </row>
    <row r="160" spans="1:56" x14ac:dyDescent="0.3">
      <c r="A160" s="23" t="s">
        <v>361</v>
      </c>
      <c r="B160" s="22">
        <v>2330.3536414119803</v>
      </c>
      <c r="C160" s="22">
        <v>96.210392037394087</v>
      </c>
      <c r="D160" s="22">
        <v>11.523572385580914</v>
      </c>
      <c r="E160" s="22">
        <v>6.2063511416795336E-2</v>
      </c>
      <c r="F160" s="22">
        <v>0</v>
      </c>
      <c r="G160" s="22">
        <v>54.808063912430647</v>
      </c>
      <c r="H160" s="22">
        <v>285.72748369528074</v>
      </c>
      <c r="I160" s="22">
        <v>347.52628106990602</v>
      </c>
      <c r="J160" s="22">
        <v>88762.490303111306</v>
      </c>
      <c r="K160" s="22">
        <v>1236.0685061413164</v>
      </c>
      <c r="L160" s="22">
        <v>26.254735344345036</v>
      </c>
      <c r="M160" s="22">
        <v>105.47507736010422</v>
      </c>
      <c r="N160" s="22">
        <v>5131.176612920679</v>
      </c>
      <c r="O160" s="22">
        <v>0.31493791610719829</v>
      </c>
      <c r="P160" s="22">
        <v>15.789655284273612</v>
      </c>
      <c r="Q160" s="22">
        <v>4.5782155897488472</v>
      </c>
      <c r="R160" s="22">
        <v>2770.3721260485545</v>
      </c>
      <c r="S160" s="22">
        <v>3401.9886817560168</v>
      </c>
      <c r="T160" s="22">
        <v>6.7046568147132009</v>
      </c>
      <c r="U160" s="22">
        <v>27.478125073484701</v>
      </c>
      <c r="V160" s="22">
        <v>16553.538791912688</v>
      </c>
      <c r="W160" s="22">
        <v>375.99371655779458</v>
      </c>
      <c r="X160" s="22">
        <v>0</v>
      </c>
      <c r="Y160" s="22">
        <v>313.69120625248684</v>
      </c>
      <c r="Z160" s="22">
        <v>5495.4858256104471</v>
      </c>
      <c r="AA160" s="22">
        <v>0</v>
      </c>
      <c r="AB160" s="22">
        <v>0</v>
      </c>
      <c r="AC160" s="22">
        <v>0.34780782048088721</v>
      </c>
      <c r="AD160" s="22">
        <v>1.1274337415214337</v>
      </c>
      <c r="AE160" s="22">
        <v>26187.210167450867</v>
      </c>
      <c r="AF160" s="22">
        <v>22.143595817210514</v>
      </c>
      <c r="AG160" s="22">
        <v>10287.320085298439</v>
      </c>
      <c r="AH160" s="22">
        <v>52.355660076450938</v>
      </c>
      <c r="AI160" s="22">
        <v>415.30790619627192</v>
      </c>
      <c r="AJ160" s="22">
        <v>8.0713373095989365</v>
      </c>
      <c r="AK160" s="22">
        <v>0.22714442934305973</v>
      </c>
      <c r="AL160" s="22">
        <v>0</v>
      </c>
      <c r="AM160" s="22">
        <v>14.57396794464522</v>
      </c>
      <c r="AN160" s="22">
        <v>267.00066048124933</v>
      </c>
      <c r="AO160" s="22">
        <v>106.92066000202126</v>
      </c>
      <c r="AP160" s="22">
        <v>1098.4756957245972</v>
      </c>
      <c r="AQ160" s="22">
        <v>378.64664858810767</v>
      </c>
      <c r="AR160" s="22">
        <v>6.9198965897280305</v>
      </c>
      <c r="AS160" s="22">
        <v>9803.964652521594</v>
      </c>
      <c r="AT160" s="22">
        <v>103.62107870737641</v>
      </c>
      <c r="AU160" s="22">
        <v>149.51803989156923</v>
      </c>
      <c r="AV160" s="22">
        <v>657.69700750389518</v>
      </c>
      <c r="AW160" s="22">
        <v>0</v>
      </c>
      <c r="AX160" s="22">
        <v>65.644084837423222</v>
      </c>
      <c r="AY160" s="22">
        <v>20161.84182667769</v>
      </c>
      <c r="AZ160" s="22">
        <v>843.04542217619405</v>
      </c>
      <c r="BA160" s="22">
        <v>3632.3149898803235</v>
      </c>
      <c r="BB160" s="22">
        <v>1853.0932265220788</v>
      </c>
      <c r="BC160" s="22">
        <v>5443.1941657596226</v>
      </c>
      <c r="BD160" s="22">
        <v>208914.19583366642</v>
      </c>
    </row>
    <row r="161" spans="1:56" x14ac:dyDescent="0.3">
      <c r="A161" s="23" t="s">
        <v>36</v>
      </c>
      <c r="B161" s="22">
        <v>80.648218636838934</v>
      </c>
      <c r="C161" s="22">
        <v>2.4012112515654311E-3</v>
      </c>
      <c r="D161" s="22">
        <v>9.2696277955944418E-3</v>
      </c>
      <c r="E161" s="22">
        <v>0.1729104195089807</v>
      </c>
      <c r="F161" s="22">
        <v>1.2155287215228998E-3</v>
      </c>
      <c r="G161" s="22">
        <v>1.578072621245934E-2</v>
      </c>
      <c r="H161" s="22">
        <v>62.065381953575645</v>
      </c>
      <c r="I161" s="22">
        <v>2.0167031240830169</v>
      </c>
      <c r="J161" s="22">
        <v>2304.8128690873409</v>
      </c>
      <c r="K161" s="22">
        <v>34.874906183957016</v>
      </c>
      <c r="L161" s="22">
        <v>0</v>
      </c>
      <c r="M161" s="22">
        <v>0</v>
      </c>
      <c r="N161" s="22">
        <v>5.1389591375576617E-3</v>
      </c>
      <c r="O161" s="22">
        <v>1.0085675278881554E-3</v>
      </c>
      <c r="P161" s="22">
        <v>0</v>
      </c>
      <c r="Q161" s="22">
        <v>1.0725195050754621E-2</v>
      </c>
      <c r="R161" s="22">
        <v>484.30870140368438</v>
      </c>
      <c r="S161" s="22">
        <v>9.0473195848428656</v>
      </c>
      <c r="T161" s="22">
        <v>0</v>
      </c>
      <c r="U161" s="22">
        <v>3.6517064462433966E-3</v>
      </c>
      <c r="V161" s="22">
        <v>392.2886597040457</v>
      </c>
      <c r="W161" s="22">
        <v>0.14686219184685434</v>
      </c>
      <c r="X161" s="22">
        <v>5.9822835047919159E-4</v>
      </c>
      <c r="Y161" s="22">
        <v>1.2908674553739863E-2</v>
      </c>
      <c r="Z161" s="22">
        <v>7771.2998410527198</v>
      </c>
      <c r="AA161" s="22">
        <v>0</v>
      </c>
      <c r="AB161" s="22">
        <v>4.0051094644729421E-4</v>
      </c>
      <c r="AC161" s="22">
        <v>3.2598087531322457E-3</v>
      </c>
      <c r="AD161" s="22">
        <v>0</v>
      </c>
      <c r="AE161" s="22">
        <v>63.559413251347884</v>
      </c>
      <c r="AF161" s="22">
        <v>0</v>
      </c>
      <c r="AG161" s="22">
        <v>262.33424611367741</v>
      </c>
      <c r="AH161" s="22">
        <v>0</v>
      </c>
      <c r="AI161" s="22">
        <v>191.5126475640154</v>
      </c>
      <c r="AJ161" s="22">
        <v>2.9514981492862417E-2</v>
      </c>
      <c r="AK161" s="22">
        <v>3.5934912008480394E-4</v>
      </c>
      <c r="AL161" s="22">
        <v>0.64326650632152083</v>
      </c>
      <c r="AM161" s="22">
        <v>0</v>
      </c>
      <c r="AN161" s="22">
        <v>103.95959131468027</v>
      </c>
      <c r="AO161" s="22">
        <v>0</v>
      </c>
      <c r="AP161" s="22">
        <v>81.500876257895541</v>
      </c>
      <c r="AQ161" s="22">
        <v>8.5013840006877284E-3</v>
      </c>
      <c r="AR161" s="22">
        <v>1.5481555564101135</v>
      </c>
      <c r="AS161" s="22">
        <v>8.7190148521331654</v>
      </c>
      <c r="AT161" s="22">
        <v>8.9534499722997193E-2</v>
      </c>
      <c r="AU161" s="22">
        <v>0</v>
      </c>
      <c r="AV161" s="22">
        <v>3.4042347028593603</v>
      </c>
      <c r="AW161" s="22">
        <v>1.0759657913322947E-2</v>
      </c>
      <c r="AX161" s="22">
        <v>0.4582514491282737</v>
      </c>
      <c r="AY161" s="22">
        <v>100.19997732681456</v>
      </c>
      <c r="AZ161" s="22">
        <v>2.2345173697852103</v>
      </c>
      <c r="BA161" s="22">
        <v>9461.0882136218715</v>
      </c>
      <c r="BB161" s="22">
        <v>0.14662042239496784</v>
      </c>
      <c r="BC161" s="22">
        <v>381.43733484218069</v>
      </c>
      <c r="BD161" s="22">
        <v>21804.633763110953</v>
      </c>
    </row>
    <row r="162" spans="1:56" x14ac:dyDescent="0.3">
      <c r="A162" s="23" t="s">
        <v>37</v>
      </c>
      <c r="B162" s="22">
        <v>4.6359968063289592E-3</v>
      </c>
      <c r="C162" s="22">
        <v>2.0346983063700613E-2</v>
      </c>
      <c r="D162" s="22">
        <v>8.1267219424246539E-3</v>
      </c>
      <c r="E162" s="22">
        <v>8.2671482305793538E-5</v>
      </c>
      <c r="F162" s="22">
        <v>0</v>
      </c>
      <c r="G162" s="22">
        <v>3.9158279680148502</v>
      </c>
      <c r="H162" s="22">
        <v>9.1651798834358675E-8</v>
      </c>
      <c r="I162" s="22">
        <v>5.2871298222792419E-4</v>
      </c>
      <c r="J162" s="22">
        <v>6.8664010064875241</v>
      </c>
      <c r="K162" s="22">
        <v>0.50808251866007914</v>
      </c>
      <c r="L162" s="22">
        <v>2.7670930466479136</v>
      </c>
      <c r="M162" s="22">
        <v>0.66781909163538211</v>
      </c>
      <c r="N162" s="22">
        <v>2420.4438769383996</v>
      </c>
      <c r="O162" s="22">
        <v>5.9455032731003964E-2</v>
      </c>
      <c r="P162" s="22">
        <v>3.8496673351634363</v>
      </c>
      <c r="Q162" s="22">
        <v>185.80873691256625</v>
      </c>
      <c r="R162" s="22">
        <v>2.3844298091834553</v>
      </c>
      <c r="S162" s="22">
        <v>4687.7646776759075</v>
      </c>
      <c r="T162" s="22">
        <v>1.1709316016714406</v>
      </c>
      <c r="U162" s="22">
        <v>1.3411654135072315</v>
      </c>
      <c r="V162" s="22">
        <v>2.4715874345525761</v>
      </c>
      <c r="W162" s="22">
        <v>2.1696319605246503E-3</v>
      </c>
      <c r="X162" s="22">
        <v>2.7769607754097635E-3</v>
      </c>
      <c r="Y162" s="22">
        <v>2.9298024054103098</v>
      </c>
      <c r="Z162" s="22">
        <v>0.12455638325577036</v>
      </c>
      <c r="AA162" s="22">
        <v>0</v>
      </c>
      <c r="AB162" s="22">
        <v>0.20910279284092204</v>
      </c>
      <c r="AC162" s="22">
        <v>0.38002871198199178</v>
      </c>
      <c r="AD162" s="22">
        <v>1.5499965466008811E-5</v>
      </c>
      <c r="AE162" s="22">
        <v>0.10923033804953697</v>
      </c>
      <c r="AF162" s="22">
        <v>2.5600822570102173E-3</v>
      </c>
      <c r="AG162" s="22">
        <v>0.59592040813136671</v>
      </c>
      <c r="AH162" s="22">
        <v>0</v>
      </c>
      <c r="AI162" s="22">
        <v>3.8504907556017036E-2</v>
      </c>
      <c r="AJ162" s="22">
        <v>2.2132744977892781E-5</v>
      </c>
      <c r="AK162" s="22">
        <v>0.33311321568445534</v>
      </c>
      <c r="AL162" s="22">
        <v>5.2783497909388299E-2</v>
      </c>
      <c r="AM162" s="22">
        <v>4.1234100298989627E-3</v>
      </c>
      <c r="AN162" s="22">
        <v>0</v>
      </c>
      <c r="AO162" s="22">
        <v>4.7174468644629888E-2</v>
      </c>
      <c r="AP162" s="22">
        <v>0.15912846874725617</v>
      </c>
      <c r="AQ162" s="22">
        <v>6.0648389072245648</v>
      </c>
      <c r="AR162" s="22">
        <v>14.291524345757114</v>
      </c>
      <c r="AS162" s="22">
        <v>3.1426486913179862E-2</v>
      </c>
      <c r="AT162" s="22">
        <v>9294.9529232756886</v>
      </c>
      <c r="AU162" s="22">
        <v>0.50761692873812647</v>
      </c>
      <c r="AV162" s="22">
        <v>0.79177018690608358</v>
      </c>
      <c r="AW162" s="22">
        <v>8.8923178636809805E-2</v>
      </c>
      <c r="AX162" s="22">
        <v>4.9789693945090606E-2</v>
      </c>
      <c r="AY162" s="22">
        <v>14.783624782687482</v>
      </c>
      <c r="AZ162" s="22">
        <v>0.31016334301694387</v>
      </c>
      <c r="BA162" s="22">
        <v>1.863055430687202</v>
      </c>
      <c r="BB162" s="22">
        <v>0.7339830966476889</v>
      </c>
      <c r="BC162" s="22">
        <v>379.70662664711614</v>
      </c>
      <c r="BD162" s="22">
        <v>17039.220752582965</v>
      </c>
    </row>
    <row r="163" spans="1:56" x14ac:dyDescent="0.3">
      <c r="A163" s="23" t="s">
        <v>38</v>
      </c>
      <c r="B163" s="22">
        <v>23.069205285488611</v>
      </c>
      <c r="C163" s="22">
        <v>4.4675551594855014E-6</v>
      </c>
      <c r="D163" s="22">
        <v>0.69375992729347002</v>
      </c>
      <c r="E163" s="22">
        <v>4.3966222605613998</v>
      </c>
      <c r="F163" s="22">
        <v>0</v>
      </c>
      <c r="G163" s="22">
        <v>3.2432238676473122</v>
      </c>
      <c r="H163" s="22">
        <v>0</v>
      </c>
      <c r="I163" s="22">
        <v>2.0473754100506724E-3</v>
      </c>
      <c r="J163" s="22">
        <v>0.28800851641552805</v>
      </c>
      <c r="K163" s="22">
        <v>4.9411410377212255E-4</v>
      </c>
      <c r="L163" s="22">
        <v>0</v>
      </c>
      <c r="M163" s="22">
        <v>9.2186261698116336</v>
      </c>
      <c r="N163" s="22">
        <v>34.922446448086994</v>
      </c>
      <c r="O163" s="22">
        <v>2.7062101959526088</v>
      </c>
      <c r="P163" s="22">
        <v>0</v>
      </c>
      <c r="Q163" s="22">
        <v>0</v>
      </c>
      <c r="R163" s="22">
        <v>108.27399610348525</v>
      </c>
      <c r="S163" s="22">
        <v>25.493252673617917</v>
      </c>
      <c r="T163" s="22">
        <v>176.19930121809358</v>
      </c>
      <c r="U163" s="22">
        <v>2.4865410925387466E-2</v>
      </c>
      <c r="V163" s="22">
        <v>1.1137437700085207</v>
      </c>
      <c r="W163" s="22">
        <v>0</v>
      </c>
      <c r="X163" s="22">
        <v>0.29934594656223451</v>
      </c>
      <c r="Y163" s="22">
        <v>2.8807198895789501</v>
      </c>
      <c r="Z163" s="22">
        <v>0.1731314125294024</v>
      </c>
      <c r="AA163" s="22">
        <v>0</v>
      </c>
      <c r="AB163" s="22">
        <v>0</v>
      </c>
      <c r="AC163" s="22">
        <v>0</v>
      </c>
      <c r="AD163" s="22">
        <v>7.0732289502757506E-2</v>
      </c>
      <c r="AE163" s="22">
        <v>2.3445559881403455E-4</v>
      </c>
      <c r="AF163" s="22">
        <v>0</v>
      </c>
      <c r="AG163" s="22">
        <v>9.9919254239948685E-2</v>
      </c>
      <c r="AH163" s="22">
        <v>0</v>
      </c>
      <c r="AI163" s="22">
        <v>1.7865966933888735</v>
      </c>
      <c r="AJ163" s="22">
        <v>2.886916278507012E-5</v>
      </c>
      <c r="AK163" s="22">
        <v>0</v>
      </c>
      <c r="AL163" s="22">
        <v>6.5777595000290429E-5</v>
      </c>
      <c r="AM163" s="22">
        <v>0</v>
      </c>
      <c r="AN163" s="22">
        <v>3.1376947836940115E-4</v>
      </c>
      <c r="AO163" s="22">
        <v>0</v>
      </c>
      <c r="AP163" s="22">
        <v>2.7576094972007727E-4</v>
      </c>
      <c r="AQ163" s="22">
        <v>34.012584512057508</v>
      </c>
      <c r="AR163" s="22">
        <v>0</v>
      </c>
      <c r="AS163" s="22">
        <v>2.1763561844125305E-2</v>
      </c>
      <c r="AT163" s="22">
        <v>9.1040038359287246E-5</v>
      </c>
      <c r="AU163" s="22">
        <v>0.31306054672634875</v>
      </c>
      <c r="AV163" s="22">
        <v>139.90231225853623</v>
      </c>
      <c r="AW163" s="22">
        <v>1.0524792134446678E-5</v>
      </c>
      <c r="AX163" s="22">
        <v>0</v>
      </c>
      <c r="AY163" s="22">
        <v>5.8588823327868646E-5</v>
      </c>
      <c r="AZ163" s="22">
        <v>72.267427735901165</v>
      </c>
      <c r="BA163" s="22">
        <v>9.6189556146272679</v>
      </c>
      <c r="BB163" s="22">
        <v>0</v>
      </c>
      <c r="BC163" s="22">
        <v>263.57767946171407</v>
      </c>
      <c r="BD163" s="22">
        <v>914.67111576810453</v>
      </c>
    </row>
    <row r="164" spans="1:56" x14ac:dyDescent="0.3">
      <c r="A164" s="23" t="s">
        <v>197</v>
      </c>
      <c r="B164" s="22">
        <v>5313.7483397010919</v>
      </c>
      <c r="C164" s="22">
        <v>17.254587281919637</v>
      </c>
      <c r="D164" s="22">
        <v>17.978917695851987</v>
      </c>
      <c r="E164" s="22">
        <v>1.9678413649433506</v>
      </c>
      <c r="F164" s="22">
        <v>0</v>
      </c>
      <c r="G164" s="22">
        <v>3.1747811114568139</v>
      </c>
      <c r="H164" s="22">
        <v>9.3068311290159471</v>
      </c>
      <c r="I164" s="22">
        <v>14.6017462219484</v>
      </c>
      <c r="J164" s="22">
        <v>18508.610584219361</v>
      </c>
      <c r="K164" s="22">
        <v>1290.3906815768005</v>
      </c>
      <c r="L164" s="22">
        <v>3.3101713113097864</v>
      </c>
      <c r="M164" s="22">
        <v>81.397542171300117</v>
      </c>
      <c r="N164" s="22">
        <v>0.88458515278291494</v>
      </c>
      <c r="O164" s="22">
        <v>4.3591411317715711E-2</v>
      </c>
      <c r="P164" s="22">
        <v>69.017096156239504</v>
      </c>
      <c r="Q164" s="22">
        <v>0.5632245878483727</v>
      </c>
      <c r="R164" s="22">
        <v>556.87828581574877</v>
      </c>
      <c r="S164" s="22">
        <v>646.06711707986449</v>
      </c>
      <c r="T164" s="22">
        <v>160.32968893386743</v>
      </c>
      <c r="U164" s="22">
        <v>18.112779999848758</v>
      </c>
      <c r="V164" s="22">
        <v>7479.0277193208967</v>
      </c>
      <c r="W164" s="22">
        <v>37.887633100540874</v>
      </c>
      <c r="X164" s="22">
        <v>2.281915084834818E-2</v>
      </c>
      <c r="Y164" s="22">
        <v>43.151242615659456</v>
      </c>
      <c r="Z164" s="22">
        <v>2931.0215227946219</v>
      </c>
      <c r="AA164" s="22">
        <v>0</v>
      </c>
      <c r="AB164" s="22">
        <v>2.890775784632477E-2</v>
      </c>
      <c r="AC164" s="22">
        <v>0.18278897185968615</v>
      </c>
      <c r="AD164" s="22">
        <v>2.0786780143533959E-4</v>
      </c>
      <c r="AE164" s="22">
        <v>2203.0444218177804</v>
      </c>
      <c r="AF164" s="22">
        <v>265.11621065384657</v>
      </c>
      <c r="AG164" s="22">
        <v>5564.1368386634786</v>
      </c>
      <c r="AH164" s="22">
        <v>0.20421536737231216</v>
      </c>
      <c r="AI164" s="22">
        <v>288.04575935828132</v>
      </c>
      <c r="AJ164" s="22">
        <v>78.567650706171889</v>
      </c>
      <c r="AK164" s="22">
        <v>1.3726990842254469E-2</v>
      </c>
      <c r="AL164" s="22">
        <v>168.65542662292285</v>
      </c>
      <c r="AM164" s="22">
        <v>120.3284682511578</v>
      </c>
      <c r="AN164" s="22">
        <v>0.60403992167064513</v>
      </c>
      <c r="AO164" s="22">
        <v>6.0348304943478919</v>
      </c>
      <c r="AP164" s="22">
        <v>0</v>
      </c>
      <c r="AQ164" s="22">
        <v>19.289621045012925</v>
      </c>
      <c r="AR164" s="22">
        <v>0.75614400287838035</v>
      </c>
      <c r="AS164" s="22">
        <v>375.77092612336941</v>
      </c>
      <c r="AT164" s="22">
        <v>0.87274791439864186</v>
      </c>
      <c r="AU164" s="22">
        <v>5.1234180526377019E-4</v>
      </c>
      <c r="AV164" s="22">
        <v>14.652614659209243</v>
      </c>
      <c r="AW164" s="22">
        <v>8.9648352408633405E-2</v>
      </c>
      <c r="AX164" s="22">
        <v>312.36399530615637</v>
      </c>
      <c r="AY164" s="22">
        <v>1208.0630238599051</v>
      </c>
      <c r="AZ164" s="22">
        <v>334.39848934686768</v>
      </c>
      <c r="BA164" s="22">
        <v>10258.590862365478</v>
      </c>
      <c r="BB164" s="22">
        <v>375.20655587861575</v>
      </c>
      <c r="BC164" s="22">
        <v>773.47293755748217</v>
      </c>
      <c r="BD164" s="22">
        <v>59573.240902104073</v>
      </c>
    </row>
    <row r="165" spans="1:56" x14ac:dyDescent="0.3">
      <c r="A165" s="23" t="s">
        <v>40</v>
      </c>
      <c r="B165" s="22">
        <v>6.7472147150481859E-2</v>
      </c>
      <c r="C165" s="22">
        <v>8.9869794979293918E-5</v>
      </c>
      <c r="D165" s="22">
        <v>1.5282788667349176E-4</v>
      </c>
      <c r="E165" s="22">
        <v>7.7617396758473543E-4</v>
      </c>
      <c r="F165" s="22">
        <v>0</v>
      </c>
      <c r="G165" s="22">
        <v>6.0277286439175768</v>
      </c>
      <c r="H165" s="22">
        <v>5.3581051626240461E-7</v>
      </c>
      <c r="I165" s="22">
        <v>1.4596621455033173E-3</v>
      </c>
      <c r="J165" s="22">
        <v>102.92438457004032</v>
      </c>
      <c r="K165" s="22">
        <v>7.7576719019506211</v>
      </c>
      <c r="L165" s="22">
        <v>0</v>
      </c>
      <c r="M165" s="22">
        <v>0</v>
      </c>
      <c r="N165" s="22">
        <v>1.2496678596348369E-3</v>
      </c>
      <c r="O165" s="22">
        <v>2.2754363992825405E-4</v>
      </c>
      <c r="P165" s="22">
        <v>4.5306328842138765E-8</v>
      </c>
      <c r="Q165" s="22">
        <v>2.4262522797857834E-3</v>
      </c>
      <c r="R165" s="22">
        <v>0.36220238248553582</v>
      </c>
      <c r="S165" s="22">
        <v>3.127177553674835</v>
      </c>
      <c r="T165" s="22">
        <v>0.11799685351757194</v>
      </c>
      <c r="U165" s="22">
        <v>0.26168184273993295</v>
      </c>
      <c r="V165" s="22">
        <v>0.19619849361771591</v>
      </c>
      <c r="W165" s="22">
        <v>3.3132395184694505E-2</v>
      </c>
      <c r="X165" s="22">
        <v>1.8329926452658896E-2</v>
      </c>
      <c r="Y165" s="22">
        <v>5.9833484499215288</v>
      </c>
      <c r="Z165" s="22">
        <v>7.0585768661054954E-2</v>
      </c>
      <c r="AA165" s="22">
        <v>0</v>
      </c>
      <c r="AB165" s="22">
        <v>9.0936324509940998E-5</v>
      </c>
      <c r="AC165" s="22">
        <v>7.3536318105990822E-4</v>
      </c>
      <c r="AD165" s="22">
        <v>8.7839604721077593E-9</v>
      </c>
      <c r="AE165" s="22">
        <v>3.707737488736252E-2</v>
      </c>
      <c r="AF165" s="22">
        <v>0</v>
      </c>
      <c r="AG165" s="22">
        <v>0.29097022823630181</v>
      </c>
      <c r="AH165" s="22">
        <v>0</v>
      </c>
      <c r="AI165" s="22">
        <v>0.13031099987740316</v>
      </c>
      <c r="AJ165" s="22">
        <v>2.5652903385643141E-4</v>
      </c>
      <c r="AK165" s="22">
        <v>8.1074543782341763E-5</v>
      </c>
      <c r="AL165" s="22">
        <v>9.7632660943201027E-2</v>
      </c>
      <c r="AM165" s="22">
        <v>6.2964774128378961E-2</v>
      </c>
      <c r="AN165" s="22">
        <v>0.16270837859919085</v>
      </c>
      <c r="AO165" s="22">
        <v>2.4640446114366E-5</v>
      </c>
      <c r="AP165" s="22">
        <v>2.7778037714689213E-2</v>
      </c>
      <c r="AQ165" s="22">
        <v>0</v>
      </c>
      <c r="AR165" s="22">
        <v>2.3804016575166048E-3</v>
      </c>
      <c r="AS165" s="22">
        <v>0.62000738348965179</v>
      </c>
      <c r="AT165" s="22">
        <v>0.30909502481003925</v>
      </c>
      <c r="AU165" s="22">
        <v>7.1358020854422386E-5</v>
      </c>
      <c r="AV165" s="22">
        <v>0.18412317576779255</v>
      </c>
      <c r="AW165" s="22">
        <v>9.3516686677154581E-5</v>
      </c>
      <c r="AX165" s="22">
        <v>0.10337514747100096</v>
      </c>
      <c r="AY165" s="22">
        <v>0.8351976121944692</v>
      </c>
      <c r="AZ165" s="22">
        <v>4.0695933703330578E-2</v>
      </c>
      <c r="BA165" s="22">
        <v>1.3146410986631247</v>
      </c>
      <c r="BB165" s="22">
        <v>3.3074346057739339E-2</v>
      </c>
      <c r="BC165" s="22">
        <v>3.0756072576651028</v>
      </c>
      <c r="BD165" s="22">
        <v>134.28328677089254</v>
      </c>
    </row>
    <row r="166" spans="1:56" x14ac:dyDescent="0.3">
      <c r="A166" s="23" t="s">
        <v>41</v>
      </c>
      <c r="B166" s="22">
        <v>8.9150701640213128E-3</v>
      </c>
      <c r="C166" s="22">
        <v>5.0535818819885236E-3</v>
      </c>
      <c r="D166" s="22">
        <v>2.6516881695070413E-5</v>
      </c>
      <c r="E166" s="22">
        <v>1.449474443048152E-4</v>
      </c>
      <c r="F166" s="22">
        <v>0</v>
      </c>
      <c r="G166" s="22">
        <v>0.90662726867405663</v>
      </c>
      <c r="H166" s="22">
        <v>1.3129264886867062E-8</v>
      </c>
      <c r="I166" s="22">
        <v>2.0400666171577293E-4</v>
      </c>
      <c r="J166" s="22">
        <v>6.5822907609704764</v>
      </c>
      <c r="K166" s="22">
        <v>0.16542129671272482</v>
      </c>
      <c r="L166" s="22">
        <v>0</v>
      </c>
      <c r="M166" s="22">
        <v>0</v>
      </c>
      <c r="N166" s="22">
        <v>4.6429745630610218E-2</v>
      </c>
      <c r="O166" s="22">
        <v>1.4904689040736422E-4</v>
      </c>
      <c r="P166" s="22">
        <v>0.14073614632489728</v>
      </c>
      <c r="Q166" s="22">
        <v>7.1402543411108438E-2</v>
      </c>
      <c r="R166" s="22">
        <v>0.21727487483743921</v>
      </c>
      <c r="S166" s="22">
        <v>0.41728007947486262</v>
      </c>
      <c r="T166" s="22">
        <v>1.4065819721325718E-11</v>
      </c>
      <c r="U166" s="22">
        <v>9.8430561156356605E-4</v>
      </c>
      <c r="V166" s="22">
        <v>25.194506576196719</v>
      </c>
      <c r="W166" s="22">
        <v>1.1578938787271996E-3</v>
      </c>
      <c r="X166" s="22">
        <v>2.0259927691797297</v>
      </c>
      <c r="Y166" s="22">
        <v>1.5983475295610295E-3</v>
      </c>
      <c r="Z166" s="22">
        <v>1.5870962112014643E-2</v>
      </c>
      <c r="AA166" s="22">
        <v>0</v>
      </c>
      <c r="AB166" s="22">
        <v>6.9243090936042098E-2</v>
      </c>
      <c r="AC166" s="22">
        <v>9.5425940358769917E-2</v>
      </c>
      <c r="AD166" s="22">
        <v>2.1523829841666104E-10</v>
      </c>
      <c r="AE166" s="22">
        <v>0.17710683531600538</v>
      </c>
      <c r="AF166" s="22">
        <v>8.1996594898828112E-3</v>
      </c>
      <c r="AG166" s="22">
        <v>1.0424860685718776E-2</v>
      </c>
      <c r="AH166" s="22">
        <v>3.2337821302645162E-2</v>
      </c>
      <c r="AI166" s="22">
        <v>4.9535376447107484E-3</v>
      </c>
      <c r="AJ166" s="22">
        <v>4.6374841698361155E-3</v>
      </c>
      <c r="AK166" s="22">
        <v>2.4082342127725621E-3</v>
      </c>
      <c r="AL166" s="22">
        <v>1.9009951288064755</v>
      </c>
      <c r="AM166" s="22">
        <v>1.325843322943436E-3</v>
      </c>
      <c r="AN166" s="22">
        <v>5.7815504132700942E-3</v>
      </c>
      <c r="AO166" s="22">
        <v>1.7225398491501325E-2</v>
      </c>
      <c r="AP166" s="22">
        <v>2.8803547297555623</v>
      </c>
      <c r="AQ166" s="22">
        <v>5.4315398355505124E-3</v>
      </c>
      <c r="AR166" s="22">
        <v>0</v>
      </c>
      <c r="AS166" s="22">
        <v>3.1128281208566535E-3</v>
      </c>
      <c r="AT166" s="22">
        <v>7.8309906678542854E-6</v>
      </c>
      <c r="AU166" s="22">
        <v>2.0516291018451405E-3</v>
      </c>
      <c r="AV166" s="22">
        <v>1.9616405179525169E-2</v>
      </c>
      <c r="AW166" s="22">
        <v>6.6906557398930936E-4</v>
      </c>
      <c r="AX166" s="22">
        <v>3.8390951028964945E-3</v>
      </c>
      <c r="AY166" s="22">
        <v>0.3220614794742872</v>
      </c>
      <c r="AZ166" s="22">
        <v>5.0958427059068006E-3</v>
      </c>
      <c r="BA166" s="22">
        <v>0.83332827087538619</v>
      </c>
      <c r="BB166" s="22">
        <v>2.8542369217138019</v>
      </c>
      <c r="BC166" s="22">
        <v>44.268208558386071</v>
      </c>
      <c r="BD166" s="22">
        <v>89.330146335794097</v>
      </c>
    </row>
    <row r="167" spans="1:56" x14ac:dyDescent="0.3">
      <c r="A167" s="23" t="s">
        <v>42</v>
      </c>
      <c r="B167" s="22">
        <v>1.7826224974382847</v>
      </c>
      <c r="C167" s="22">
        <v>0.36427162467790491</v>
      </c>
      <c r="D167" s="22">
        <v>1.0020545815493246E-2</v>
      </c>
      <c r="E167" s="22">
        <v>1.1330284443598612E-2</v>
      </c>
      <c r="F167" s="22">
        <v>1.4340128331774213E-2</v>
      </c>
      <c r="G167" s="22">
        <v>1.7668152271379401E-2</v>
      </c>
      <c r="H167" s="22">
        <v>3.4787770295457658</v>
      </c>
      <c r="I167" s="22">
        <v>1.2279789493851386E-2</v>
      </c>
      <c r="J167" s="22">
        <v>555.86584834529538</v>
      </c>
      <c r="K167" s="22">
        <v>38.558498479776965</v>
      </c>
      <c r="L167" s="22">
        <v>0</v>
      </c>
      <c r="M167" s="22">
        <v>0</v>
      </c>
      <c r="N167" s="22">
        <v>5.7535953248513561E-3</v>
      </c>
      <c r="O167" s="22">
        <v>1.1291954767346248E-3</v>
      </c>
      <c r="P167" s="22">
        <v>0</v>
      </c>
      <c r="Q167" s="22">
        <v>1.2007963178992742E-2</v>
      </c>
      <c r="R167" s="22">
        <v>0.22326909432571942</v>
      </c>
      <c r="S167" s="22">
        <v>0.35775752692341273</v>
      </c>
      <c r="T167" s="22">
        <v>0</v>
      </c>
      <c r="U167" s="22">
        <v>1.1628740926677744E-3</v>
      </c>
      <c r="V167" s="22">
        <v>302.44913782837574</v>
      </c>
      <c r="W167" s="22">
        <v>643.05211751571778</v>
      </c>
      <c r="X167" s="22">
        <v>0.2558825455632141</v>
      </c>
      <c r="Y167" s="22">
        <v>4.6094384704989545E-3</v>
      </c>
      <c r="Z167" s="22">
        <v>2.2806937856592056</v>
      </c>
      <c r="AA167" s="22">
        <v>0</v>
      </c>
      <c r="AB167" s="22">
        <v>4.4841335518501941E-4</v>
      </c>
      <c r="AC167" s="22">
        <v>3.6496924571470715E-3</v>
      </c>
      <c r="AD167" s="22">
        <v>0</v>
      </c>
      <c r="AE167" s="22">
        <v>847.28260612142526</v>
      </c>
      <c r="AF167" s="22">
        <v>0</v>
      </c>
      <c r="AG167" s="22">
        <v>0.85256617054078554</v>
      </c>
      <c r="AH167" s="22">
        <v>0.18855574144871501</v>
      </c>
      <c r="AI167" s="22">
        <v>1.4723420494048001</v>
      </c>
      <c r="AJ167" s="22">
        <v>1.380437534825852E-3</v>
      </c>
      <c r="AK167" s="22">
        <v>4.0232844083130795E-4</v>
      </c>
      <c r="AL167" s="22">
        <v>51.529749110145353</v>
      </c>
      <c r="AM167" s="22">
        <v>44.509620674828568</v>
      </c>
      <c r="AN167" s="22">
        <v>1.1869290283620855E-2</v>
      </c>
      <c r="AO167" s="22">
        <v>0</v>
      </c>
      <c r="AP167" s="22">
        <v>7.80240982103511</v>
      </c>
      <c r="AQ167" s="22">
        <v>9.5181771117117033E-3</v>
      </c>
      <c r="AR167" s="22">
        <v>1.1784440282234528E-2</v>
      </c>
      <c r="AS167" s="22">
        <v>0</v>
      </c>
      <c r="AT167" s="22">
        <v>3.8745765218285412E-4</v>
      </c>
      <c r="AU167" s="22">
        <v>0</v>
      </c>
      <c r="AV167" s="22">
        <v>3.1093567364794964E-2</v>
      </c>
      <c r="AW167" s="22">
        <v>5.0261547557452885E-4</v>
      </c>
      <c r="AX167" s="22">
        <v>59.151556738621203</v>
      </c>
      <c r="AY167" s="22">
        <v>0.76986573102100542</v>
      </c>
      <c r="AZ167" s="22">
        <v>0.15504435034465353</v>
      </c>
      <c r="BA167" s="22">
        <v>42.309897324020703</v>
      </c>
      <c r="BB167" s="22">
        <v>1.0231839717164564</v>
      </c>
      <c r="BC167" s="22">
        <v>12.455177230020158</v>
      </c>
      <c r="BD167" s="22">
        <v>2618.3327896947312</v>
      </c>
    </row>
    <row r="168" spans="1:56" x14ac:dyDescent="0.3">
      <c r="A168" s="23" t="s">
        <v>43</v>
      </c>
      <c r="B168" s="22">
        <v>1.3486831029589147E-3</v>
      </c>
      <c r="C168" s="22">
        <v>0.137709947164046</v>
      </c>
      <c r="D168" s="22">
        <v>9.2074823928196185E-4</v>
      </c>
      <c r="E168" s="22">
        <v>7.1209264758465762E-3</v>
      </c>
      <c r="F168" s="22">
        <v>0</v>
      </c>
      <c r="G168" s="22">
        <v>0.10524355153140717</v>
      </c>
      <c r="H168" s="22">
        <v>0</v>
      </c>
      <c r="I168" s="22">
        <v>2.535265442029512E-3</v>
      </c>
      <c r="J168" s="22">
        <v>0.20648279712378251</v>
      </c>
      <c r="K168" s="22">
        <v>1.4119971975283209E-2</v>
      </c>
      <c r="L168" s="22">
        <v>1.8564981957610437E-2</v>
      </c>
      <c r="M168" s="22">
        <v>6.0504560963568037E-3</v>
      </c>
      <c r="N168" s="22">
        <v>3042.8879601275175</v>
      </c>
      <c r="O168" s="22">
        <v>3.9617968120223166E-7</v>
      </c>
      <c r="P168" s="22">
        <v>0</v>
      </c>
      <c r="Q168" s="22">
        <v>4.2130092815271783E-6</v>
      </c>
      <c r="R168" s="22">
        <v>8.5108821565469825E-2</v>
      </c>
      <c r="S168" s="22">
        <v>20.143812263757638</v>
      </c>
      <c r="T168" s="22">
        <v>5.317589474141044E-6</v>
      </c>
      <c r="U168" s="22">
        <v>51.080369663746339</v>
      </c>
      <c r="V168" s="22">
        <v>1.4403085498901217E-3</v>
      </c>
      <c r="W168" s="22">
        <v>5.7689559437213991E-5</v>
      </c>
      <c r="X168" s="22">
        <v>2.3499261142707116E-7</v>
      </c>
      <c r="Y168" s="22">
        <v>4.6213196748440684</v>
      </c>
      <c r="Z168" s="22">
        <v>1.3619213728095182E-3</v>
      </c>
      <c r="AA168" s="22">
        <v>0</v>
      </c>
      <c r="AB168" s="22">
        <v>0.10567381566861586</v>
      </c>
      <c r="AC168" s="22">
        <v>1.2804992793099265E-6</v>
      </c>
      <c r="AD168" s="22">
        <v>0</v>
      </c>
      <c r="AE168" s="22">
        <v>3.5468861766012739E-4</v>
      </c>
      <c r="AF168" s="22">
        <v>5.9078821315620392E-4</v>
      </c>
      <c r="AG168" s="22">
        <v>0.12381889511093989</v>
      </c>
      <c r="AH168" s="22">
        <v>0</v>
      </c>
      <c r="AI168" s="22">
        <v>2.8259709463711808E-3</v>
      </c>
      <c r="AJ168" s="22">
        <v>3.6172268590868309E-5</v>
      </c>
      <c r="AK168" s="22">
        <v>1.4115744945071024E-7</v>
      </c>
      <c r="AL168" s="22">
        <v>2.507526981211571E-4</v>
      </c>
      <c r="AM168" s="22">
        <v>1.0962917266989674E-4</v>
      </c>
      <c r="AN168" s="22">
        <v>127.69985802719643</v>
      </c>
      <c r="AO168" s="22">
        <v>1.8914632273704647E-5</v>
      </c>
      <c r="AP168" s="22">
        <v>0.10090368441827659</v>
      </c>
      <c r="AQ168" s="22">
        <v>1741.0789565063158</v>
      </c>
      <c r="AR168" s="22">
        <v>0.51469527059530107</v>
      </c>
      <c r="AS168" s="22">
        <v>5.0272183253897117E-4</v>
      </c>
      <c r="AT168" s="22">
        <v>0</v>
      </c>
      <c r="AU168" s="22">
        <v>1.7041886560226382E-2</v>
      </c>
      <c r="AV168" s="22">
        <v>0.14821667155078014</v>
      </c>
      <c r="AW168" s="22">
        <v>3.0711418490885424E-3</v>
      </c>
      <c r="AX168" s="22">
        <v>1.8000769210391738E-4</v>
      </c>
      <c r="AY168" s="22">
        <v>1.2022913241914948</v>
      </c>
      <c r="AZ168" s="22">
        <v>3.7684440055764149E-3</v>
      </c>
      <c r="BA168" s="22">
        <v>11.905728166967272</v>
      </c>
      <c r="BB168" s="22">
        <v>3.7296620011028445E-2</v>
      </c>
      <c r="BC168" s="22">
        <v>9.6362612931476672</v>
      </c>
      <c r="BD168" s="22">
        <v>5011.903990777113</v>
      </c>
    </row>
    <row r="169" spans="1:56" x14ac:dyDescent="0.3">
      <c r="A169" s="23" t="s">
        <v>44</v>
      </c>
      <c r="B169" s="22">
        <v>3.788402855000044E-3</v>
      </c>
      <c r="C169" s="22">
        <v>3.229258365946273</v>
      </c>
      <c r="D169" s="22">
        <v>8.2286772374138657</v>
      </c>
      <c r="E169" s="22">
        <v>6.2250906801857286E-5</v>
      </c>
      <c r="F169" s="22">
        <v>0</v>
      </c>
      <c r="G169" s="22">
        <v>1.0869856252337262</v>
      </c>
      <c r="H169" s="22">
        <v>0</v>
      </c>
      <c r="I169" s="22">
        <v>3.4214158864346233E-4</v>
      </c>
      <c r="J169" s="22">
        <v>6.9232637594237207</v>
      </c>
      <c r="K169" s="22">
        <v>0.37223956257854651</v>
      </c>
      <c r="L169" s="22">
        <v>77.810182889558092</v>
      </c>
      <c r="M169" s="22">
        <v>53.821454051635939</v>
      </c>
      <c r="N169" s="22">
        <v>0.53021961547144647</v>
      </c>
      <c r="O169" s="22">
        <v>5.824737100682746E-3</v>
      </c>
      <c r="P169" s="22">
        <v>3.9679805114236353</v>
      </c>
      <c r="Q169" s="22">
        <v>1.1607107216764436E-4</v>
      </c>
      <c r="R169" s="22">
        <v>213.92879361776167</v>
      </c>
      <c r="S169" s="22">
        <v>18.704101773970059</v>
      </c>
      <c r="T169" s="22">
        <v>1.1474904361401554</v>
      </c>
      <c r="U169" s="22">
        <v>15.334598319882442</v>
      </c>
      <c r="V169" s="22">
        <v>1.824406055480899E-2</v>
      </c>
      <c r="W169" s="22">
        <v>1.589383874874636E-3</v>
      </c>
      <c r="X169" s="22">
        <v>6.907290473088856E-4</v>
      </c>
      <c r="Y169" s="22">
        <v>68.085592107500247</v>
      </c>
      <c r="Z169" s="22">
        <v>2.781765987322968E-3</v>
      </c>
      <c r="AA169" s="22">
        <v>0</v>
      </c>
      <c r="AB169" s="22">
        <v>5.3445987306559514E-3</v>
      </c>
      <c r="AC169" s="22">
        <v>187.43104334691407</v>
      </c>
      <c r="AD169" s="22">
        <v>0.33559967356523257</v>
      </c>
      <c r="AE169" s="22">
        <v>1.81239963651635E-3</v>
      </c>
      <c r="AF169" s="22">
        <v>0</v>
      </c>
      <c r="AG169" s="22">
        <v>1.9145872334859704E-2</v>
      </c>
      <c r="AH169" s="22">
        <v>0</v>
      </c>
      <c r="AI169" s="22">
        <v>22.315466675072688</v>
      </c>
      <c r="AJ169" s="22">
        <v>3.3892467702629547E-2</v>
      </c>
      <c r="AK169" s="22">
        <v>2.5630103848383527E-3</v>
      </c>
      <c r="AL169" s="22">
        <v>4.6753223053954901E-3</v>
      </c>
      <c r="AM169" s="22">
        <v>3.0203530926079776E-3</v>
      </c>
      <c r="AN169" s="22">
        <v>0.3542266833057382</v>
      </c>
      <c r="AO169" s="22">
        <v>4.1774902721900924E-3</v>
      </c>
      <c r="AP169" s="22">
        <v>1.0389599246537994E-3</v>
      </c>
      <c r="AQ169" s="22">
        <v>0.11125511792339338</v>
      </c>
      <c r="AR169" s="22">
        <v>19.762320512639342</v>
      </c>
      <c r="AS169" s="22">
        <v>0.76376854701778418</v>
      </c>
      <c r="AT169" s="22">
        <v>3.2901310821353342</v>
      </c>
      <c r="AU169" s="22">
        <v>0</v>
      </c>
      <c r="AV169" s="22">
        <v>5.6089001984561362</v>
      </c>
      <c r="AW169" s="22">
        <v>2.7085422082260693E-2</v>
      </c>
      <c r="AX169" s="22">
        <v>4.9593258463819763E-3</v>
      </c>
      <c r="AY169" s="22">
        <v>21.202014940119518</v>
      </c>
      <c r="AZ169" s="22">
        <v>6.30641191329343</v>
      </c>
      <c r="BA169" s="22">
        <v>1.4589192443330763</v>
      </c>
      <c r="BB169" s="22">
        <v>1.586710241852066E-3</v>
      </c>
      <c r="BC169" s="22">
        <v>249.1095578561856</v>
      </c>
      <c r="BD169" s="22">
        <v>991.36319514044362</v>
      </c>
    </row>
    <row r="170" spans="1:56" x14ac:dyDescent="0.3">
      <c r="A170" s="23" t="s">
        <v>45</v>
      </c>
      <c r="B170" s="22">
        <v>4.1843575055846016E-2</v>
      </c>
      <c r="C170" s="22">
        <v>4.3190661025557561E-2</v>
      </c>
      <c r="D170" s="22">
        <v>0.5969806538440755</v>
      </c>
      <c r="E170" s="22">
        <v>2.2944426545460774</v>
      </c>
      <c r="F170" s="22">
        <v>0</v>
      </c>
      <c r="G170" s="22">
        <v>1.7441686036419591E-3</v>
      </c>
      <c r="H170" s="22">
        <v>1.3677268441435062E-5</v>
      </c>
      <c r="I170" s="22">
        <v>1.5068111562404085E-2</v>
      </c>
      <c r="J170" s="22">
        <v>66.852012841169582</v>
      </c>
      <c r="K170" s="22">
        <v>3.8015675389051222</v>
      </c>
      <c r="L170" s="22">
        <v>0</v>
      </c>
      <c r="M170" s="22">
        <v>0.88185397604400417</v>
      </c>
      <c r="N170" s="22">
        <v>1.8702892628532306</v>
      </c>
      <c r="O170" s="22">
        <v>7.5581602688968977E-2</v>
      </c>
      <c r="P170" s="22">
        <v>1.1565036572861738E-6</v>
      </c>
      <c r="Q170" s="22">
        <v>1.3044982047068419</v>
      </c>
      <c r="R170" s="22">
        <v>269.36053980692895</v>
      </c>
      <c r="S170" s="22">
        <v>29.930625346195686</v>
      </c>
      <c r="T170" s="22">
        <v>0.58364603257533598</v>
      </c>
      <c r="U170" s="22">
        <v>1.5951897855578316E-4</v>
      </c>
      <c r="V170" s="22">
        <v>468.73530010756895</v>
      </c>
      <c r="W170" s="22">
        <v>8.1785666327021125E-2</v>
      </c>
      <c r="X170" s="22">
        <v>2.3345419284108346</v>
      </c>
      <c r="Y170" s="22">
        <v>10.452733934438237</v>
      </c>
      <c r="Z170" s="22">
        <v>8.7979241683349017</v>
      </c>
      <c r="AA170" s="22">
        <v>0</v>
      </c>
      <c r="AB170" s="22">
        <v>5.9250470475609951E-5</v>
      </c>
      <c r="AC170" s="22">
        <v>3.60257936480284E-4</v>
      </c>
      <c r="AD170" s="22">
        <v>2.2422214889327707E-7</v>
      </c>
      <c r="AE170" s="22">
        <v>0.6772869343150304</v>
      </c>
      <c r="AF170" s="22">
        <v>18.074771522705291</v>
      </c>
      <c r="AG170" s="22">
        <v>119.75886949784665</v>
      </c>
      <c r="AH170" s="22">
        <v>0</v>
      </c>
      <c r="AI170" s="22">
        <v>2.6539001207558175</v>
      </c>
      <c r="AJ170" s="22">
        <v>1.4518024607820278E-4</v>
      </c>
      <c r="AK170" s="22">
        <v>0.66282605257141347</v>
      </c>
      <c r="AL170" s="22">
        <v>7.9283837923086922E-2</v>
      </c>
      <c r="AM170" s="22">
        <v>3.1024486551420521E-2</v>
      </c>
      <c r="AN170" s="22">
        <v>0.1327072815273953</v>
      </c>
      <c r="AO170" s="22">
        <v>289.90893981668989</v>
      </c>
      <c r="AP170" s="22">
        <v>4.8880170521022961E-2</v>
      </c>
      <c r="AQ170" s="22">
        <v>1132.3739805083371</v>
      </c>
      <c r="AR170" s="22">
        <v>1.3163359756202578E-3</v>
      </c>
      <c r="AS170" s="22">
        <v>9.593688667154128E-2</v>
      </c>
      <c r="AT170" s="22">
        <v>6.2975844198390147E-5</v>
      </c>
      <c r="AU170" s="22">
        <v>6.0782340240116417E-3</v>
      </c>
      <c r="AV170" s="22">
        <v>0</v>
      </c>
      <c r="AW170" s="22">
        <v>4.2771527116018573E-2</v>
      </c>
      <c r="AX170" s="22">
        <v>1.3988978626559687</v>
      </c>
      <c r="AY170" s="22">
        <v>0.98048437376740238</v>
      </c>
      <c r="AZ170" s="22">
        <v>10.878868333519096</v>
      </c>
      <c r="BA170" s="22">
        <v>6.8964581938385576</v>
      </c>
      <c r="BB170" s="22">
        <v>5.6482492074262702E-2</v>
      </c>
      <c r="BC170" s="22">
        <v>1519.3014876095972</v>
      </c>
      <c r="BD170" s="22">
        <v>3972.1182245622394</v>
      </c>
    </row>
    <row r="171" spans="1:56" x14ac:dyDescent="0.3">
      <c r="A171" s="23" t="s">
        <v>46</v>
      </c>
      <c r="B171" s="22">
        <v>12.697695724753233</v>
      </c>
      <c r="C171" s="22">
        <v>1.9107094842464485</v>
      </c>
      <c r="D171" s="22">
        <v>2.8144021590963228E-2</v>
      </c>
      <c r="E171" s="22">
        <v>0.54882538915680223</v>
      </c>
      <c r="F171" s="22">
        <v>0</v>
      </c>
      <c r="G171" s="22">
        <v>0.1789428998521731</v>
      </c>
      <c r="H171" s="22">
        <v>5.2911288480912446E-5</v>
      </c>
      <c r="I171" s="22">
        <v>5.9650638523349127E-2</v>
      </c>
      <c r="J171" s="22">
        <v>423.69056844881857</v>
      </c>
      <c r="K171" s="22">
        <v>19.687943210258858</v>
      </c>
      <c r="L171" s="22">
        <v>0.33676176705748451</v>
      </c>
      <c r="M171" s="22">
        <v>0.66328124956311452</v>
      </c>
      <c r="N171" s="22">
        <v>1.0880609758735145</v>
      </c>
      <c r="O171" s="22">
        <v>1.6797480315295328</v>
      </c>
      <c r="P171" s="22">
        <v>34.333111756371359</v>
      </c>
      <c r="Q171" s="22">
        <v>83.999970504514934</v>
      </c>
      <c r="R171" s="22">
        <v>80.052027656859664</v>
      </c>
      <c r="S171" s="22">
        <v>150.08230810315774</v>
      </c>
      <c r="T171" s="22">
        <v>0.59279888111763268</v>
      </c>
      <c r="U171" s="22">
        <v>0.44333830273065938</v>
      </c>
      <c r="V171" s="22">
        <v>9.876905198775809</v>
      </c>
      <c r="W171" s="22">
        <v>8.4302796904198021E-2</v>
      </c>
      <c r="X171" s="22">
        <v>6.309331202873221E-2</v>
      </c>
      <c r="Y171" s="22">
        <v>35.022854520163406</v>
      </c>
      <c r="Z171" s="22">
        <v>6.5690005781458289</v>
      </c>
      <c r="AA171" s="22">
        <v>0</v>
      </c>
      <c r="AB171" s="22">
        <v>0.14725890859956334</v>
      </c>
      <c r="AC171" s="22">
        <v>38.945712494359611</v>
      </c>
      <c r="AD171" s="22">
        <v>1.3631050532433058E-4</v>
      </c>
      <c r="AE171" s="22">
        <v>2.1716212543867188</v>
      </c>
      <c r="AF171" s="22">
        <v>1.6738999372759113E-2</v>
      </c>
      <c r="AG171" s="22">
        <v>303.21620764206159</v>
      </c>
      <c r="AH171" s="22">
        <v>0.76893892994587953</v>
      </c>
      <c r="AI171" s="22">
        <v>2.8322471174929569</v>
      </c>
      <c r="AJ171" s="22">
        <v>7.9756948448863919E-3</v>
      </c>
      <c r="AK171" s="22">
        <v>92.881117408266519</v>
      </c>
      <c r="AL171" s="22">
        <v>2.0201639785208898</v>
      </c>
      <c r="AM171" s="22">
        <v>0.2190976493059367</v>
      </c>
      <c r="AN171" s="22">
        <v>81.231561284956811</v>
      </c>
      <c r="AO171" s="22">
        <v>0.30284896690832375</v>
      </c>
      <c r="AP171" s="22">
        <v>3.6552375068596441</v>
      </c>
      <c r="AQ171" s="22">
        <v>0.71710830363037592</v>
      </c>
      <c r="AR171" s="22">
        <v>107.15345894684552</v>
      </c>
      <c r="AS171" s="22">
        <v>0.73474206329187852</v>
      </c>
      <c r="AT171" s="22">
        <v>300.33961919659208</v>
      </c>
      <c r="AU171" s="22">
        <v>0.14767275408803585</v>
      </c>
      <c r="AV171" s="22">
        <v>2.3165932273194878</v>
      </c>
      <c r="AW171" s="22">
        <v>0</v>
      </c>
      <c r="AX171" s="22">
        <v>279.59178843670691</v>
      </c>
      <c r="AY171" s="22">
        <v>8.2013500621556332</v>
      </c>
      <c r="AZ171" s="22">
        <v>16.233583121211048</v>
      </c>
      <c r="BA171" s="22">
        <v>31.07375449377982</v>
      </c>
      <c r="BB171" s="22">
        <v>0.14054273443328641</v>
      </c>
      <c r="BC171" s="22">
        <v>78.598226237262978</v>
      </c>
      <c r="BD171" s="22">
        <v>2217.3554000869881</v>
      </c>
    </row>
    <row r="172" spans="1:56" x14ac:dyDescent="0.3">
      <c r="A172" s="23" t="s">
        <v>47</v>
      </c>
      <c r="B172" s="22">
        <v>0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  <c r="H172" s="22">
        <v>8.2674377545728355</v>
      </c>
      <c r="I172" s="22">
        <v>0</v>
      </c>
      <c r="J172" s="22">
        <v>1.3463316050634703E-2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2.4147247937970695</v>
      </c>
      <c r="U172" s="22">
        <v>0</v>
      </c>
      <c r="V172" s="22">
        <v>0</v>
      </c>
      <c r="W172" s="22">
        <v>16.862697003753571</v>
      </c>
      <c r="X172" s="22">
        <v>0</v>
      </c>
      <c r="Y172" s="22">
        <v>0</v>
      </c>
      <c r="Z172" s="22">
        <v>0.10338671274959267</v>
      </c>
      <c r="AA172" s="22">
        <v>0</v>
      </c>
      <c r="AB172" s="22">
        <v>0</v>
      </c>
      <c r="AC172" s="22">
        <v>0</v>
      </c>
      <c r="AD172" s="22">
        <v>0</v>
      </c>
      <c r="AE172" s="22">
        <v>3.06146579744799</v>
      </c>
      <c r="AF172" s="22">
        <v>0</v>
      </c>
      <c r="AG172" s="22">
        <v>0</v>
      </c>
      <c r="AH172" s="22">
        <v>0</v>
      </c>
      <c r="AI172" s="22">
        <v>6.78260898996009E-2</v>
      </c>
      <c r="AJ172" s="22">
        <v>0</v>
      </c>
      <c r="AK172" s="22">
        <v>0</v>
      </c>
      <c r="AL172" s="22">
        <v>0</v>
      </c>
      <c r="AM172" s="22">
        <v>3.3073038195907962</v>
      </c>
      <c r="AN172" s="22">
        <v>0</v>
      </c>
      <c r="AO172" s="22">
        <v>0</v>
      </c>
      <c r="AP172" s="22">
        <v>0</v>
      </c>
      <c r="AQ172" s="22"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34.09830528786209</v>
      </c>
    </row>
    <row r="173" spans="1:56" x14ac:dyDescent="0.3">
      <c r="A173" s="23" t="s">
        <v>48</v>
      </c>
      <c r="B173" s="22">
        <v>2.5772008039684017E-5</v>
      </c>
      <c r="C173" s="22">
        <v>5.275725360761993E-8</v>
      </c>
      <c r="D173" s="22">
        <v>6.827963662287738E-8</v>
      </c>
      <c r="E173" s="22">
        <v>4.4638919521851167E-6</v>
      </c>
      <c r="F173" s="22">
        <v>0</v>
      </c>
      <c r="G173" s="22">
        <v>0</v>
      </c>
      <c r="H173" s="22">
        <v>0</v>
      </c>
      <c r="I173" s="22">
        <v>5.3010949356189096E-5</v>
      </c>
      <c r="J173" s="22">
        <v>1.2886285139010623E-2</v>
      </c>
      <c r="K173" s="22">
        <v>1.2793676041363839E-5</v>
      </c>
      <c r="L173" s="22">
        <v>0</v>
      </c>
      <c r="M173" s="22">
        <v>0</v>
      </c>
      <c r="N173" s="22">
        <v>3.1306680834034693E-5</v>
      </c>
      <c r="O173" s="22">
        <v>0</v>
      </c>
      <c r="P173" s="22">
        <v>0</v>
      </c>
      <c r="Q173" s="22">
        <v>0</v>
      </c>
      <c r="R173" s="22">
        <v>6.9259614605229588E-3</v>
      </c>
      <c r="S173" s="22">
        <v>47.079577490150932</v>
      </c>
      <c r="T173" s="22">
        <v>2.8976177540213335E-2</v>
      </c>
      <c r="U173" s="22">
        <v>8.9151984504212421E-6</v>
      </c>
      <c r="V173" s="22">
        <v>2.3500910599317953E-5</v>
      </c>
      <c r="W173" s="22">
        <v>0</v>
      </c>
      <c r="X173" s="22">
        <v>0</v>
      </c>
      <c r="Y173" s="22">
        <v>2.0836929864341354</v>
      </c>
      <c r="Z173" s="22">
        <v>2.6495572664395481E-5</v>
      </c>
      <c r="AA173" s="22">
        <v>0</v>
      </c>
      <c r="AB173" s="22">
        <v>0</v>
      </c>
      <c r="AC173" s="22">
        <v>0</v>
      </c>
      <c r="AD173" s="22">
        <v>0</v>
      </c>
      <c r="AE173" s="22">
        <v>6.0705593190152486E-6</v>
      </c>
      <c r="AF173" s="22">
        <v>0</v>
      </c>
      <c r="AG173" s="22">
        <v>2.5871242275450628E-3</v>
      </c>
      <c r="AH173" s="22">
        <v>0</v>
      </c>
      <c r="AI173" s="22">
        <v>5.7650019758389191E-6</v>
      </c>
      <c r="AJ173" s="22">
        <v>7.474846668775093E-7</v>
      </c>
      <c r="AK173" s="22">
        <v>0</v>
      </c>
      <c r="AL173" s="22">
        <v>1.7031232963992721E-6</v>
      </c>
      <c r="AM173" s="22">
        <v>8.892703821230187</v>
      </c>
      <c r="AN173" s="22">
        <v>2.2695758364010029E-4</v>
      </c>
      <c r="AO173" s="22">
        <v>2.816344570412336E-3</v>
      </c>
      <c r="AP173" s="22">
        <v>7.1400436228077106E-6</v>
      </c>
      <c r="AQ173" s="22">
        <v>1.0528877537222727</v>
      </c>
      <c r="AR173" s="22">
        <v>0</v>
      </c>
      <c r="AS173" s="22">
        <v>0.21730322025767995</v>
      </c>
      <c r="AT173" s="22">
        <v>2.3572222461782145E-6</v>
      </c>
      <c r="AU173" s="22">
        <v>2.4854167439548927E-5</v>
      </c>
      <c r="AV173" s="22">
        <v>2.2251131344429707E-4</v>
      </c>
      <c r="AW173" s="22">
        <v>2.7250948706557019E-7</v>
      </c>
      <c r="AX173" s="22">
        <v>0</v>
      </c>
      <c r="AY173" s="22">
        <v>0</v>
      </c>
      <c r="AZ173" s="22">
        <v>8.1171369262878466E-5</v>
      </c>
      <c r="BA173" s="22">
        <v>0.24905481200842489</v>
      </c>
      <c r="BB173" s="22">
        <v>0.56437815004946612</v>
      </c>
      <c r="BC173" s="22">
        <v>356.73120298534684</v>
      </c>
      <c r="BD173" s="22">
        <v>416.92575904244086</v>
      </c>
    </row>
    <row r="174" spans="1:56" x14ac:dyDescent="0.3">
      <c r="A174" s="23" t="s">
        <v>49</v>
      </c>
      <c r="B174" s="22">
        <v>93.226470167639377</v>
      </c>
      <c r="C174" s="22">
        <v>2.1556496238043277</v>
      </c>
      <c r="D174" s="22">
        <v>1.5510236052873687</v>
      </c>
      <c r="E174" s="22">
        <v>1.2122459409831274</v>
      </c>
      <c r="F174" s="22">
        <v>0</v>
      </c>
      <c r="G174" s="22">
        <v>7.8281042326948009</v>
      </c>
      <c r="H174" s="22">
        <v>58.237207294557784</v>
      </c>
      <c r="I174" s="22">
        <v>4.2004721840487971</v>
      </c>
      <c r="J174" s="22">
        <v>2810.6888877997176</v>
      </c>
      <c r="K174" s="22">
        <v>202.7803003051684</v>
      </c>
      <c r="L174" s="22">
        <v>0.37214031758047805</v>
      </c>
      <c r="M174" s="22">
        <v>90.293981553980771</v>
      </c>
      <c r="N174" s="22">
        <v>16.425739875435379</v>
      </c>
      <c r="O174" s="22">
        <v>0.72755633924406415</v>
      </c>
      <c r="P174" s="22">
        <v>8.5802981125490874</v>
      </c>
      <c r="Q174" s="22">
        <v>25.707190188387745</v>
      </c>
      <c r="R174" s="22">
        <v>346.65626194422561</v>
      </c>
      <c r="S174" s="22">
        <v>211.37180978784755</v>
      </c>
      <c r="T174" s="22">
        <v>1.6649267306645812</v>
      </c>
      <c r="U174" s="22">
        <v>13.576464505827341</v>
      </c>
      <c r="V174" s="22">
        <v>555.66025980539666</v>
      </c>
      <c r="W174" s="22">
        <v>0.88411287275146178</v>
      </c>
      <c r="X174" s="22">
        <v>22.419264110573412</v>
      </c>
      <c r="Y174" s="22">
        <v>49.577318307812945</v>
      </c>
      <c r="Z174" s="22">
        <v>444.92437874173407</v>
      </c>
      <c r="AA174" s="22">
        <v>0</v>
      </c>
      <c r="AB174" s="22">
        <v>0.26637770050074128</v>
      </c>
      <c r="AC174" s="22">
        <v>1.5088989969009918</v>
      </c>
      <c r="AD174" s="22">
        <v>3.7673600291504046E-4</v>
      </c>
      <c r="AE174" s="22">
        <v>17.862543601490735</v>
      </c>
      <c r="AF174" s="22">
        <v>127.80836502255178</v>
      </c>
      <c r="AG174" s="22">
        <v>26.141949038063029</v>
      </c>
      <c r="AH174" s="22">
        <v>0</v>
      </c>
      <c r="AI174" s="22">
        <v>15.808159229726202</v>
      </c>
      <c r="AJ174" s="22">
        <v>0.32814413535630316</v>
      </c>
      <c r="AK174" s="22">
        <v>1.6316472668624706</v>
      </c>
      <c r="AL174" s="22">
        <v>36.69545945094859</v>
      </c>
      <c r="AM174" s="22">
        <v>5.202349720159539</v>
      </c>
      <c r="AN174" s="22">
        <v>404.37387026287541</v>
      </c>
      <c r="AO174" s="22">
        <v>1.6536947134310132</v>
      </c>
      <c r="AP174" s="22">
        <v>0.95458593389718072</v>
      </c>
      <c r="AQ174" s="22">
        <v>40.879869549750858</v>
      </c>
      <c r="AR174" s="22">
        <v>65.056052990316701</v>
      </c>
      <c r="AS174" s="22">
        <v>163.04169487606879</v>
      </c>
      <c r="AT174" s="22">
        <v>75.786099382483485</v>
      </c>
      <c r="AU174" s="22">
        <v>3.159036605659427</v>
      </c>
      <c r="AV174" s="22">
        <v>87.171855858298969</v>
      </c>
      <c r="AW174" s="22">
        <v>29.157707089267259</v>
      </c>
      <c r="AX174" s="22">
        <v>39.554414418713215</v>
      </c>
      <c r="AY174" s="22">
        <v>230.00493731165554</v>
      </c>
      <c r="AZ174" s="22">
        <v>0</v>
      </c>
      <c r="BA174" s="22">
        <v>891.94086704797257</v>
      </c>
      <c r="BB174" s="22">
        <v>3.9623314205731295</v>
      </c>
      <c r="BC174" s="22">
        <v>410.71516619880504</v>
      </c>
      <c r="BD174" s="22">
        <v>7651.3885189062457</v>
      </c>
    </row>
    <row r="175" spans="1:56" x14ac:dyDescent="0.3">
      <c r="A175" s="23" t="s">
        <v>50</v>
      </c>
      <c r="B175" s="22">
        <v>296.49919432759282</v>
      </c>
      <c r="C175" s="22">
        <v>0.27251664904169925</v>
      </c>
      <c r="D175" s="22">
        <v>0.27575201265691018</v>
      </c>
      <c r="E175" s="22">
        <v>0.98554635863831541</v>
      </c>
      <c r="F175" s="22">
        <v>0</v>
      </c>
      <c r="G175" s="22">
        <v>1.0208979909045566</v>
      </c>
      <c r="H175" s="22">
        <v>0</v>
      </c>
      <c r="I175" s="22">
        <v>46.277997727774867</v>
      </c>
      <c r="J175" s="22">
        <v>2200.3859710622846</v>
      </c>
      <c r="K175" s="22">
        <v>392.03665456015904</v>
      </c>
      <c r="L175" s="22">
        <v>20.894904707424477</v>
      </c>
      <c r="M175" s="22">
        <v>0</v>
      </c>
      <c r="N175" s="22">
        <v>0</v>
      </c>
      <c r="O175" s="22">
        <v>0.38169739724950102</v>
      </c>
      <c r="P175" s="22">
        <v>1.0821327805789478</v>
      </c>
      <c r="Q175" s="22">
        <v>0.44500562158624163</v>
      </c>
      <c r="R175" s="22">
        <v>54.605395394142491</v>
      </c>
      <c r="S175" s="22">
        <v>380.12342556473641</v>
      </c>
      <c r="T175" s="22">
        <v>0</v>
      </c>
      <c r="U175" s="22">
        <v>0.15983205192041972</v>
      </c>
      <c r="V175" s="22">
        <v>3894.5946042504806</v>
      </c>
      <c r="W175" s="22">
        <v>4.0460632722287455</v>
      </c>
      <c r="X175" s="22">
        <v>0.70966170133172468</v>
      </c>
      <c r="Y175" s="22">
        <v>1.6614420536225716</v>
      </c>
      <c r="Z175" s="22">
        <v>447.51186885181659</v>
      </c>
      <c r="AA175" s="22">
        <v>0</v>
      </c>
      <c r="AB175" s="22">
        <v>0</v>
      </c>
      <c r="AC175" s="22">
        <v>0.48477214151163661</v>
      </c>
      <c r="AD175" s="22">
        <v>8.5142153888777217E-2</v>
      </c>
      <c r="AE175" s="22">
        <v>11.982078479878965</v>
      </c>
      <c r="AF175" s="22">
        <v>0</v>
      </c>
      <c r="AG175" s="22">
        <v>1660.8214983456621</v>
      </c>
      <c r="AH175" s="22">
        <v>0</v>
      </c>
      <c r="AI175" s="22">
        <v>2.480366126732457</v>
      </c>
      <c r="AJ175" s="22">
        <v>23.695592672662645</v>
      </c>
      <c r="AK175" s="22">
        <v>1.8333664487361554</v>
      </c>
      <c r="AL175" s="22">
        <v>28.633580734234581</v>
      </c>
      <c r="AM175" s="22">
        <v>26.089232593346278</v>
      </c>
      <c r="AN175" s="22">
        <v>7.3824031383625481</v>
      </c>
      <c r="AO175" s="22">
        <v>0.26818798150663486</v>
      </c>
      <c r="AP175" s="22">
        <v>5.9908505849581344</v>
      </c>
      <c r="AQ175" s="22">
        <v>12.090236688368487</v>
      </c>
      <c r="AR175" s="22">
        <v>0</v>
      </c>
      <c r="AS175" s="22">
        <v>77.815208202869329</v>
      </c>
      <c r="AT175" s="22">
        <v>0</v>
      </c>
      <c r="AU175" s="22">
        <v>0.17512479639360071</v>
      </c>
      <c r="AV175" s="22">
        <v>15.927551655416563</v>
      </c>
      <c r="AW175" s="22">
        <v>0.28093761058990069</v>
      </c>
      <c r="AX175" s="22">
        <v>20.0254824499075</v>
      </c>
      <c r="AY175" s="22">
        <v>227.83495328027917</v>
      </c>
      <c r="AZ175" s="22">
        <v>18.197144518156716</v>
      </c>
      <c r="BA175" s="22">
        <v>0</v>
      </c>
      <c r="BB175" s="22">
        <v>20.477948103499379</v>
      </c>
      <c r="BC175" s="22">
        <v>2656.7980984935712</v>
      </c>
      <c r="BD175" s="22">
        <v>12563.340321536707</v>
      </c>
    </row>
    <row r="176" spans="1:56" x14ac:dyDescent="0.3">
      <c r="A176" s="23" t="s">
        <v>229</v>
      </c>
      <c r="B176" s="22">
        <v>5.533297065642713E-2</v>
      </c>
      <c r="C176" s="22">
        <v>1.1327078438316014E-4</v>
      </c>
      <c r="D176" s="22">
        <v>0.33662842307657814</v>
      </c>
      <c r="E176" s="22">
        <v>9.5840573238758237E-3</v>
      </c>
      <c r="F176" s="22">
        <v>0</v>
      </c>
      <c r="G176" s="22">
        <v>0</v>
      </c>
      <c r="H176" s="22">
        <v>5.9610764505471305</v>
      </c>
      <c r="I176" s="22">
        <v>0.11381547377599376</v>
      </c>
      <c r="J176" s="22">
        <v>2.8188668702110684</v>
      </c>
      <c r="K176" s="22">
        <v>2.7468255476816913E-2</v>
      </c>
      <c r="L176" s="22">
        <v>0</v>
      </c>
      <c r="M176" s="22">
        <v>0</v>
      </c>
      <c r="N176" s="22">
        <v>5.1184097536292024E-6</v>
      </c>
      <c r="O176" s="22">
        <v>0</v>
      </c>
      <c r="P176" s="22">
        <v>0</v>
      </c>
      <c r="Q176" s="22">
        <v>0</v>
      </c>
      <c r="R176" s="22">
        <v>13.846744997869679</v>
      </c>
      <c r="S176" s="22">
        <v>2.8329735844623661E-2</v>
      </c>
      <c r="T176" s="22">
        <v>0</v>
      </c>
      <c r="U176" s="22">
        <v>1.457568719791213E-6</v>
      </c>
      <c r="V176" s="22">
        <v>5.0456883087613751E-2</v>
      </c>
      <c r="W176" s="22">
        <v>0</v>
      </c>
      <c r="X176" s="22">
        <v>0</v>
      </c>
      <c r="Y176" s="22">
        <v>0.34116716860976598</v>
      </c>
      <c r="Z176" s="22">
        <v>0.10524633493901166</v>
      </c>
      <c r="AA176" s="22">
        <v>0</v>
      </c>
      <c r="AB176" s="22">
        <v>0</v>
      </c>
      <c r="AC176" s="22">
        <v>0</v>
      </c>
      <c r="AD176" s="22">
        <v>0</v>
      </c>
      <c r="AE176" s="22">
        <v>1.3033601423294036E-2</v>
      </c>
      <c r="AF176" s="22">
        <v>0</v>
      </c>
      <c r="AG176" s="22">
        <v>5.5546028368008304</v>
      </c>
      <c r="AH176" s="22">
        <v>0</v>
      </c>
      <c r="AI176" s="22">
        <v>61.516283499131269</v>
      </c>
      <c r="AJ176" s="22">
        <v>1.6048631940039368E-3</v>
      </c>
      <c r="AK176" s="22">
        <v>0</v>
      </c>
      <c r="AL176" s="22">
        <v>3.6566367369910923E-3</v>
      </c>
      <c r="AM176" s="22">
        <v>0</v>
      </c>
      <c r="AN176" s="22">
        <v>3.7105878963084389E-5</v>
      </c>
      <c r="AO176" s="22">
        <v>1.394327495905679E-6</v>
      </c>
      <c r="AP176" s="22">
        <v>1.5329803702454249E-2</v>
      </c>
      <c r="AQ176" s="22">
        <v>0</v>
      </c>
      <c r="AR176" s="22">
        <v>0</v>
      </c>
      <c r="AS176" s="22">
        <v>8.2818320759688577E-2</v>
      </c>
      <c r="AT176" s="22">
        <v>5.0609990955153977E-3</v>
      </c>
      <c r="AU176" s="22">
        <v>4.0634717463443646E-6</v>
      </c>
      <c r="AV176" s="22">
        <v>0.19161922375871818</v>
      </c>
      <c r="AW176" s="22">
        <v>0.10198105711723179</v>
      </c>
      <c r="AX176" s="22">
        <v>0</v>
      </c>
      <c r="AY176" s="22">
        <v>0</v>
      </c>
      <c r="AZ176" s="22">
        <v>0.50363829767509183</v>
      </c>
      <c r="BA176" s="22">
        <v>534.72521751056831</v>
      </c>
      <c r="BB176" s="22">
        <v>0</v>
      </c>
      <c r="BC176" s="22">
        <v>12.68000298315437</v>
      </c>
      <c r="BD176" s="22">
        <v>639.08972966497743</v>
      </c>
    </row>
    <row r="177" spans="1:65" x14ac:dyDescent="0.3">
      <c r="A177" s="23" t="s">
        <v>51</v>
      </c>
      <c r="B177" s="22">
        <v>350.40555083195221</v>
      </c>
      <c r="C177" s="22">
        <v>3.4430169192566131</v>
      </c>
      <c r="D177" s="22">
        <v>0.29599366622335743</v>
      </c>
      <c r="E177" s="22">
        <v>0.28814604318083015</v>
      </c>
      <c r="F177" s="22">
        <v>0</v>
      </c>
      <c r="G177" s="22">
        <v>68.915509260515165</v>
      </c>
      <c r="H177" s="22">
        <v>5.1468267104555652E-3</v>
      </c>
      <c r="I177" s="22">
        <v>5.0091180462924756</v>
      </c>
      <c r="J177" s="22">
        <v>740.38133453553394</v>
      </c>
      <c r="K177" s="22">
        <v>42.215674866614307</v>
      </c>
      <c r="L177" s="22">
        <v>5.2487572232023467</v>
      </c>
      <c r="M177" s="22">
        <v>36.623190379185502</v>
      </c>
      <c r="N177" s="22">
        <v>33.828728173174703</v>
      </c>
      <c r="O177" s="22">
        <v>0.17957007756352469</v>
      </c>
      <c r="P177" s="22">
        <v>4.3519829559150568E-4</v>
      </c>
      <c r="Q177" s="22">
        <v>1.0634956095383581</v>
      </c>
      <c r="R177" s="22">
        <v>349.67594141376497</v>
      </c>
      <c r="S177" s="22">
        <v>49.223521336186145</v>
      </c>
      <c r="T177" s="22">
        <v>0.45280081293682045</v>
      </c>
      <c r="U177" s="22">
        <v>1.4948421850978311</v>
      </c>
      <c r="V177" s="22">
        <v>3086.7794425983598</v>
      </c>
      <c r="W177" s="22">
        <v>0.23135513414987169</v>
      </c>
      <c r="X177" s="22">
        <v>0.59573726299328655</v>
      </c>
      <c r="Y177" s="22">
        <v>129.63861624589859</v>
      </c>
      <c r="Z177" s="22">
        <v>24.151894569488743</v>
      </c>
      <c r="AA177" s="22">
        <v>0</v>
      </c>
      <c r="AB177" s="22">
        <v>1.4488756634675273E-2</v>
      </c>
      <c r="AC177" s="22">
        <v>17.914854374980187</v>
      </c>
      <c r="AD177" s="22">
        <v>1.0323461701537322E-3</v>
      </c>
      <c r="AE177" s="22">
        <v>2.1137073144268448</v>
      </c>
      <c r="AF177" s="22">
        <v>9.9407231640416285</v>
      </c>
      <c r="AG177" s="22">
        <v>8.73407510916409</v>
      </c>
      <c r="AH177" s="22">
        <v>0</v>
      </c>
      <c r="AI177" s="22">
        <v>27.191247824780909</v>
      </c>
      <c r="AJ177" s="22">
        <v>2.3589707020889175</v>
      </c>
      <c r="AK177" s="22">
        <v>12.327214963045188</v>
      </c>
      <c r="AL177" s="22">
        <v>660.93776105656343</v>
      </c>
      <c r="AM177" s="22">
        <v>0.63774743550686286</v>
      </c>
      <c r="AN177" s="22">
        <v>9.6982259132992112</v>
      </c>
      <c r="AO177" s="22">
        <v>6.0215432624456791E-2</v>
      </c>
      <c r="AP177" s="22">
        <v>4.9248778299627602</v>
      </c>
      <c r="AQ177" s="22">
        <v>4.3154284023910741</v>
      </c>
      <c r="AR177" s="22">
        <v>23.331254955639572</v>
      </c>
      <c r="AS177" s="22">
        <v>48.464439036608916</v>
      </c>
      <c r="AT177" s="22">
        <v>6.7584690177782809</v>
      </c>
      <c r="AU177" s="22">
        <v>0.39887436970820001</v>
      </c>
      <c r="AV177" s="22">
        <v>43.965657641888129</v>
      </c>
      <c r="AW177" s="22">
        <v>0.82087945810662666</v>
      </c>
      <c r="AX177" s="22">
        <v>0.55536845273604607</v>
      </c>
      <c r="AY177" s="22">
        <v>752.83368876061479</v>
      </c>
      <c r="AZ177" s="22">
        <v>421.76661395101615</v>
      </c>
      <c r="BA177" s="22">
        <v>44.173947796733898</v>
      </c>
      <c r="BB177" s="22">
        <v>2.0434352501243565</v>
      </c>
      <c r="BC177" s="22">
        <v>0</v>
      </c>
      <c r="BD177" s="22">
        <v>7036.4310185327504</v>
      </c>
    </row>
    <row r="178" spans="1:65" x14ac:dyDescent="0.3">
      <c r="A178" s="23" t="s">
        <v>52</v>
      </c>
      <c r="B178" s="22">
        <v>163228.07142128152</v>
      </c>
      <c r="C178" s="22">
        <v>593.63100167227083</v>
      </c>
      <c r="D178" s="22">
        <v>443.88982479045961</v>
      </c>
      <c r="E178" s="22">
        <v>159.70882951310836</v>
      </c>
      <c r="F178" s="22">
        <v>0.58609192902879814</v>
      </c>
      <c r="G178" s="22">
        <v>3994.3006316491519</v>
      </c>
      <c r="H178" s="22">
        <v>696.66665690073944</v>
      </c>
      <c r="I178" s="22">
        <v>709.10306728978901</v>
      </c>
      <c r="J178" s="22">
        <v>176318.56834000529</v>
      </c>
      <c r="K178" s="22">
        <v>35394.523368523747</v>
      </c>
      <c r="L178" s="22">
        <v>769.97276306916081</v>
      </c>
      <c r="M178" s="22">
        <v>5808.0035939018189</v>
      </c>
      <c r="N178" s="22">
        <v>12984.784368976229</v>
      </c>
      <c r="O178" s="22">
        <v>249.36226969028687</v>
      </c>
      <c r="P178" s="22">
        <v>837.62194018434798</v>
      </c>
      <c r="Q178" s="22">
        <v>643.81909079745094</v>
      </c>
      <c r="R178" s="22">
        <v>38127.873169551916</v>
      </c>
      <c r="S178" s="22">
        <v>24268.248729119216</v>
      </c>
      <c r="T178" s="22">
        <v>3839.0163915937837</v>
      </c>
      <c r="U178" s="22">
        <v>3222.0544437085368</v>
      </c>
      <c r="V178" s="22">
        <v>268212.91362599377</v>
      </c>
      <c r="W178" s="22">
        <v>27116.216147415875</v>
      </c>
      <c r="X178" s="22">
        <v>157.36491918819365</v>
      </c>
      <c r="Y178" s="22">
        <v>3260.3339585399181</v>
      </c>
      <c r="Z178" s="22">
        <v>56110.715763270382</v>
      </c>
      <c r="AA178" s="22">
        <v>6.0604256823545963</v>
      </c>
      <c r="AB178" s="22">
        <v>25.555788285346768</v>
      </c>
      <c r="AC178" s="22">
        <v>715.33934198899874</v>
      </c>
      <c r="AD178" s="22">
        <v>13.182292387121157</v>
      </c>
      <c r="AE178" s="22">
        <v>43574.391183996784</v>
      </c>
      <c r="AF178" s="22">
        <v>2593.4800327049566</v>
      </c>
      <c r="AG178" s="22">
        <v>25021.271381983082</v>
      </c>
      <c r="AH178" s="22">
        <v>2605.3036938352902</v>
      </c>
      <c r="AI178" s="22">
        <v>5458.1054800981183</v>
      </c>
      <c r="AJ178" s="22">
        <v>476.90878729863823</v>
      </c>
      <c r="AK178" s="22">
        <v>208.06437488866158</v>
      </c>
      <c r="AL178" s="22">
        <v>27548.599273922729</v>
      </c>
      <c r="AM178" s="22">
        <v>45122.688745030151</v>
      </c>
      <c r="AN178" s="22">
        <v>24711.071494622367</v>
      </c>
      <c r="AO178" s="22">
        <v>855.10073665774212</v>
      </c>
      <c r="AP178" s="22">
        <v>6676.1024194658939</v>
      </c>
      <c r="AQ178" s="22">
        <v>38807.643986418538</v>
      </c>
      <c r="AR178" s="22">
        <v>4948.2372221684618</v>
      </c>
      <c r="AS178" s="22">
        <v>23167.879954550444</v>
      </c>
      <c r="AT178" s="22">
        <v>24217.066904769781</v>
      </c>
      <c r="AU178" s="22">
        <v>1052.2146315272821</v>
      </c>
      <c r="AV178" s="22">
        <v>7451.066038398385</v>
      </c>
      <c r="AW178" s="22">
        <v>256.46120681458723</v>
      </c>
      <c r="AX178" s="22">
        <v>20229.831140632788</v>
      </c>
      <c r="AY178" s="22">
        <v>72644.240498639672</v>
      </c>
      <c r="AZ178" s="22">
        <v>27335.475178418867</v>
      </c>
      <c r="BA178" s="22">
        <v>136463.69632317734</v>
      </c>
      <c r="BB178" s="22">
        <v>56720.009236750433</v>
      </c>
      <c r="BC178" s="22">
        <v>178568.60645695592</v>
      </c>
      <c r="BD178" s="22">
        <v>1604621.0046406263</v>
      </c>
    </row>
    <row r="181" spans="1:65" x14ac:dyDescent="0.3">
      <c r="A181" s="90" t="s">
        <v>385</v>
      </c>
      <c r="BF181" s="90" t="s">
        <v>384</v>
      </c>
    </row>
    <row r="182" spans="1:65" x14ac:dyDescent="0.3">
      <c r="A182" s="32" t="s">
        <v>74</v>
      </c>
      <c r="BF182" s="32" t="s">
        <v>74</v>
      </c>
    </row>
    <row r="183" spans="1:65" x14ac:dyDescent="0.3">
      <c r="A183" s="23" t="s">
        <v>108</v>
      </c>
      <c r="B183" s="23" t="s">
        <v>1</v>
      </c>
      <c r="C183" s="23" t="s">
        <v>2</v>
      </c>
      <c r="D183" s="23" t="s">
        <v>3</v>
      </c>
      <c r="E183" s="23" t="s">
        <v>4</v>
      </c>
      <c r="F183" s="23" t="s">
        <v>5</v>
      </c>
      <c r="G183" s="23" t="s">
        <v>6</v>
      </c>
      <c r="H183" s="23" t="s">
        <v>7</v>
      </c>
      <c r="I183" s="23" t="s">
        <v>8</v>
      </c>
      <c r="J183" s="23" t="s">
        <v>9</v>
      </c>
      <c r="K183" s="23" t="s">
        <v>360</v>
      </c>
      <c r="L183" s="23" t="s">
        <v>10</v>
      </c>
      <c r="M183" s="23" t="s">
        <v>11</v>
      </c>
      <c r="N183" s="23" t="s">
        <v>12</v>
      </c>
      <c r="O183" s="23" t="s">
        <v>13</v>
      </c>
      <c r="P183" s="23" t="s">
        <v>14</v>
      </c>
      <c r="Q183" s="23" t="s">
        <v>15</v>
      </c>
      <c r="R183" s="23" t="s">
        <v>16</v>
      </c>
      <c r="S183" s="23" t="s">
        <v>17</v>
      </c>
      <c r="T183" s="23" t="s">
        <v>18</v>
      </c>
      <c r="U183" s="23" t="s">
        <v>19</v>
      </c>
      <c r="V183" s="23" t="s">
        <v>20</v>
      </c>
      <c r="W183" s="23" t="s">
        <v>21</v>
      </c>
      <c r="X183" s="23" t="s">
        <v>22</v>
      </c>
      <c r="Y183" s="23" t="s">
        <v>23</v>
      </c>
      <c r="Z183" s="23" t="s">
        <v>24</v>
      </c>
      <c r="AA183" s="23" t="s">
        <v>25</v>
      </c>
      <c r="AB183" s="23" t="s">
        <v>26</v>
      </c>
      <c r="AC183" s="23" t="s">
        <v>27</v>
      </c>
      <c r="AD183" s="23" t="s">
        <v>28</v>
      </c>
      <c r="AE183" s="23" t="s">
        <v>29</v>
      </c>
      <c r="AF183" s="23" t="s">
        <v>30</v>
      </c>
      <c r="AG183" s="23" t="s">
        <v>31</v>
      </c>
      <c r="AH183" s="23" t="s">
        <v>32</v>
      </c>
      <c r="AI183" s="23" t="s">
        <v>33</v>
      </c>
      <c r="AJ183" s="24" t="s">
        <v>34</v>
      </c>
      <c r="AK183" s="23" t="s">
        <v>35</v>
      </c>
      <c r="AL183" s="23" t="s">
        <v>361</v>
      </c>
      <c r="AM183" s="23" t="s">
        <v>36</v>
      </c>
      <c r="AN183" s="23" t="s">
        <v>37</v>
      </c>
      <c r="AO183" s="23" t="s">
        <v>38</v>
      </c>
      <c r="AP183" s="23" t="s">
        <v>197</v>
      </c>
      <c r="AQ183" s="23" t="s">
        <v>40</v>
      </c>
      <c r="AR183" s="23" t="s">
        <v>41</v>
      </c>
      <c r="AS183" s="23" t="s">
        <v>42</v>
      </c>
      <c r="AT183" s="23" t="s">
        <v>43</v>
      </c>
      <c r="AU183" s="23" t="s">
        <v>44</v>
      </c>
      <c r="AV183" s="23" t="s">
        <v>45</v>
      </c>
      <c r="AW183" s="23" t="s">
        <v>46</v>
      </c>
      <c r="AX183" s="23" t="s">
        <v>47</v>
      </c>
      <c r="AY183" s="23" t="s">
        <v>48</v>
      </c>
      <c r="AZ183" s="23" t="s">
        <v>49</v>
      </c>
      <c r="BA183" s="23" t="s">
        <v>50</v>
      </c>
      <c r="BB183" s="23" t="s">
        <v>229</v>
      </c>
      <c r="BC183" s="24" t="s">
        <v>51</v>
      </c>
      <c r="BD183" s="23" t="s">
        <v>52</v>
      </c>
      <c r="BF183" s="1" t="s">
        <v>84</v>
      </c>
      <c r="BG183" s="95" t="s">
        <v>56</v>
      </c>
      <c r="BH183" s="95" t="s">
        <v>57</v>
      </c>
      <c r="BI183" s="95" t="s">
        <v>65</v>
      </c>
      <c r="BJ183" s="95" t="s">
        <v>58</v>
      </c>
      <c r="BK183" s="95" t="s">
        <v>59</v>
      </c>
      <c r="BL183" s="95" t="s">
        <v>60</v>
      </c>
      <c r="BM183" s="95" t="s">
        <v>61</v>
      </c>
    </row>
    <row r="184" spans="1:65" x14ac:dyDescent="0.3">
      <c r="A184" s="23" t="s">
        <v>1</v>
      </c>
      <c r="B184" s="22">
        <v>0</v>
      </c>
      <c r="C184" s="22">
        <v>1.3662907156334355E-2</v>
      </c>
      <c r="D184" s="22">
        <v>4.9451752126325153E-2</v>
      </c>
      <c r="E184" s="22">
        <v>3.5430780449744272E-2</v>
      </c>
      <c r="F184" s="22">
        <v>0</v>
      </c>
      <c r="G184" s="22">
        <v>6.7950040102272249E-2</v>
      </c>
      <c r="H184" s="22">
        <v>215.67108372335355</v>
      </c>
      <c r="I184" s="22">
        <v>1.2804673154071196</v>
      </c>
      <c r="J184" s="22">
        <v>100.89783564052956</v>
      </c>
      <c r="K184" s="22">
        <v>12.044740099396607</v>
      </c>
      <c r="L184" s="22">
        <v>0</v>
      </c>
      <c r="M184" s="22">
        <v>0</v>
      </c>
      <c r="N184" s="22">
        <v>0.23881626981677787</v>
      </c>
      <c r="O184" s="22">
        <v>4.4625085641515613E-2</v>
      </c>
      <c r="P184" s="22">
        <v>1.6588681705506686E-3</v>
      </c>
      <c r="Q184" s="22">
        <v>4.3015259886008154E-3</v>
      </c>
      <c r="R184" s="22">
        <v>1.393049126302822</v>
      </c>
      <c r="S184" s="22">
        <v>4.2562950269913857</v>
      </c>
      <c r="T184" s="22">
        <v>2.2455906528546636E-3</v>
      </c>
      <c r="U184" s="22">
        <v>3.9606227610107854E-2</v>
      </c>
      <c r="V184" s="22">
        <v>109.51281715952874</v>
      </c>
      <c r="W184" s="22">
        <v>31.109959044509072</v>
      </c>
      <c r="X184" s="22">
        <v>1.4517615560782657</v>
      </c>
      <c r="Y184" s="22">
        <v>0.7738601092016727</v>
      </c>
      <c r="Z184" s="22">
        <v>3.4389208802521396</v>
      </c>
      <c r="AA184" s="22">
        <v>2.6938176635703623</v>
      </c>
      <c r="AB184" s="22">
        <v>4.7810897407898412E-4</v>
      </c>
      <c r="AC184" s="22">
        <v>0.10066094576643561</v>
      </c>
      <c r="AD184" s="22">
        <v>0</v>
      </c>
      <c r="AE184" s="22">
        <v>24.432770293920367</v>
      </c>
      <c r="AF184" s="22">
        <v>0</v>
      </c>
      <c r="AG184" s="22">
        <v>8.9490637235808528</v>
      </c>
      <c r="AH184" s="22">
        <v>2.7717017484986643E-5</v>
      </c>
      <c r="AI184" s="22">
        <v>0.16736133505125467</v>
      </c>
      <c r="AJ184" s="22">
        <v>73.7286453598105</v>
      </c>
      <c r="AK184" s="22">
        <v>0.16952813583672605</v>
      </c>
      <c r="AL184" s="22">
        <v>1.6879001964849645</v>
      </c>
      <c r="AM184" s="22">
        <v>47.245596910150496</v>
      </c>
      <c r="AN184" s="22">
        <v>8.8353777949779902E-2</v>
      </c>
      <c r="AO184" s="22">
        <v>7.2877427724245562E-5</v>
      </c>
      <c r="AP184" s="22">
        <v>3.1281002665423974</v>
      </c>
      <c r="AQ184" s="22">
        <v>3.0578416390141324E-3</v>
      </c>
      <c r="AR184" s="22">
        <v>12.240216450711522</v>
      </c>
      <c r="AS184" s="22">
        <v>107.12044922502623</v>
      </c>
      <c r="AT184" s="22">
        <v>7.6595957228313508E-6</v>
      </c>
      <c r="AU184" s="22">
        <v>5.1516684598560708E-7</v>
      </c>
      <c r="AV184" s="22">
        <v>21.368404553199372</v>
      </c>
      <c r="AW184" s="22">
        <v>0.25848464375492025</v>
      </c>
      <c r="AX184" s="22">
        <v>164.31533421992833</v>
      </c>
      <c r="AY184" s="22">
        <v>9.8907345423057009</v>
      </c>
      <c r="AZ184" s="22">
        <v>12.357951258731156</v>
      </c>
      <c r="BA184" s="22">
        <v>179.2762543588137</v>
      </c>
      <c r="BB184" s="22">
        <v>6.3508613470633586</v>
      </c>
      <c r="BC184" s="22">
        <v>348.25665946986044</v>
      </c>
      <c r="BD184" s="22">
        <v>1506.1593321271457</v>
      </c>
      <c r="BF184" s="95" t="s">
        <v>62</v>
      </c>
      <c r="BG184" s="96">
        <f>B184+AJ184+B218+AJ218</f>
        <v>239.17987598708453</v>
      </c>
      <c r="BH184" s="96">
        <f>SUM(C184,D184,G184,L184:U184,X184:Y184,AB184:AD184,AF184,AI184,AK184,AN184:AO184,AQ184,AT184:AW184,AZ184,AR184)+SUM(C218,D218,G218,L218:U218,X218:Y218,AB218:AD218,AF218,AI218,AK218,AN218:AO218,AQ218,AT218:AW218,AZ218,AR218)</f>
        <v>61.957033039737354</v>
      </c>
      <c r="BI184" s="96">
        <f>SUM(F184,H184,V184:W184,AA184,AE184,AH184,AM184,AS184,AX184,BB184,AY184)+SUM(F218,H218,V218:W218,AA218,AE218,AH218,AM218,AS218,AX218,BB218,AY218)</f>
        <v>721.49733875267941</v>
      </c>
      <c r="BJ184" s="96">
        <f>SUM(E184,I184,AG184,BA184)+SUM(E218,I218,AG218,BA218)</f>
        <v>189.9047446785915</v>
      </c>
      <c r="BK184" s="96">
        <f>SUM(J184:K184,Z184,AL184,AP184)+SUM(J218:K218,Z218,AL218,AP218)</f>
        <v>121.19749708320568</v>
      </c>
      <c r="BL184" s="96">
        <f>BC184+BC218</f>
        <v>376.61809779416825</v>
      </c>
      <c r="BM184" s="96">
        <f>SUM(BG184:BL184)</f>
        <v>1710.3545873354667</v>
      </c>
    </row>
    <row r="185" spans="1:65" x14ac:dyDescent="0.3">
      <c r="A185" s="23" t="s">
        <v>2</v>
      </c>
      <c r="B185" s="22">
        <v>8.3380759695306832</v>
      </c>
      <c r="C185" s="22">
        <v>0</v>
      </c>
      <c r="D185" s="22">
        <v>3.0674714956425115E-2</v>
      </c>
      <c r="E185" s="22">
        <v>1.5002180651114173E-2</v>
      </c>
      <c r="F185" s="22">
        <v>0</v>
      </c>
      <c r="G185" s="22">
        <v>3.8123357883301043</v>
      </c>
      <c r="H185" s="22">
        <v>0</v>
      </c>
      <c r="I185" s="22">
        <v>0.15895351507839092</v>
      </c>
      <c r="J185" s="22">
        <v>2.443000725554624</v>
      </c>
      <c r="K185" s="22">
        <v>2.7675972467403494E-2</v>
      </c>
      <c r="L185" s="22">
        <v>5.2731292875419369</v>
      </c>
      <c r="M185" s="22">
        <v>52.715203638329946</v>
      </c>
      <c r="N185" s="22">
        <v>522.82081824934653</v>
      </c>
      <c r="O185" s="22">
        <v>5.3806459259511783</v>
      </c>
      <c r="P185" s="22">
        <v>2.2410421267381449E-4</v>
      </c>
      <c r="Q185" s="22">
        <v>1.2712824121269005E-2</v>
      </c>
      <c r="R185" s="22">
        <v>10.013040281318744</v>
      </c>
      <c r="S185" s="22">
        <v>256.21662092874595</v>
      </c>
      <c r="T185" s="22">
        <v>8.1890847177863062</v>
      </c>
      <c r="U185" s="22">
        <v>564.59505640059979</v>
      </c>
      <c r="V185" s="22">
        <v>27.012026903607502</v>
      </c>
      <c r="W185" s="22">
        <v>0.34733759209725268</v>
      </c>
      <c r="X185" s="22">
        <v>3.872549219874778E-3</v>
      </c>
      <c r="Y185" s="22">
        <v>41.987991321573354</v>
      </c>
      <c r="Z185" s="22">
        <v>8.1367539499085595</v>
      </c>
      <c r="AA185" s="22">
        <v>0</v>
      </c>
      <c r="AB185" s="22">
        <v>7.8122348278172332E-6</v>
      </c>
      <c r="AC185" s="22">
        <v>0.53174718999311454</v>
      </c>
      <c r="AD185" s="22">
        <v>0.77342734027818083</v>
      </c>
      <c r="AE185" s="22">
        <v>277.03907421439732</v>
      </c>
      <c r="AF185" s="22">
        <v>1.5594181020361336E-4</v>
      </c>
      <c r="AG185" s="22">
        <v>1.4646327894521736</v>
      </c>
      <c r="AH185" s="22">
        <v>3.7444207390375965E-6</v>
      </c>
      <c r="AI185" s="22">
        <v>3.7770695155602918</v>
      </c>
      <c r="AJ185" s="22">
        <v>0.10672390041382483</v>
      </c>
      <c r="AK185" s="22">
        <v>2.9214897300647507</v>
      </c>
      <c r="AL185" s="22">
        <v>0.60779252487156044</v>
      </c>
      <c r="AM185" s="22">
        <v>392.66740115093626</v>
      </c>
      <c r="AN185" s="22">
        <v>608.211856035187</v>
      </c>
      <c r="AO185" s="22">
        <v>12.772129290472668</v>
      </c>
      <c r="AP185" s="22">
        <v>0.45801346595760578</v>
      </c>
      <c r="AQ185" s="22">
        <v>55.690377141910048</v>
      </c>
      <c r="AR185" s="22">
        <v>4.8560426503907124</v>
      </c>
      <c r="AS185" s="22">
        <v>417.48914000117742</v>
      </c>
      <c r="AT185" s="22">
        <v>29.985969893897856</v>
      </c>
      <c r="AU185" s="22">
        <v>730.84406662516722</v>
      </c>
      <c r="AV185" s="22">
        <v>7.5671975714673403</v>
      </c>
      <c r="AW185" s="22">
        <v>3.7209322417162061</v>
      </c>
      <c r="AX185" s="22">
        <v>28.875291030125197</v>
      </c>
      <c r="AY185" s="22">
        <v>4746.7981547783975</v>
      </c>
      <c r="AZ185" s="22">
        <v>32.364708803244874</v>
      </c>
      <c r="BA185" s="22">
        <v>3.4367360331293217</v>
      </c>
      <c r="BB185" s="22">
        <v>1.0451394055913601E-2</v>
      </c>
      <c r="BC185" s="22">
        <v>2207.6411699398573</v>
      </c>
      <c r="BD185" s="22">
        <v>11088.142000291517</v>
      </c>
      <c r="BF185" s="95" t="s">
        <v>63</v>
      </c>
      <c r="BG185" s="96">
        <f>BG190-SUM(BG186:BG189,BG184)</f>
        <v>3864.8133031541365</v>
      </c>
      <c r="BH185" s="96">
        <f t="shared" ref="BH185:BM185" si="3">BH190-SUM(BH186:BH189,BH184)</f>
        <v>121690.31042927984</v>
      </c>
      <c r="BI185" s="96">
        <f t="shared" si="3"/>
        <v>212584.73532537278</v>
      </c>
      <c r="BJ185" s="96">
        <f t="shared" si="3"/>
        <v>15993.802782702667</v>
      </c>
      <c r="BK185" s="96">
        <f t="shared" si="3"/>
        <v>6226.5818049632944</v>
      </c>
      <c r="BL185" s="96">
        <f t="shared" si="3"/>
        <v>31979.187932610628</v>
      </c>
      <c r="BM185" s="96">
        <f t="shared" si="3"/>
        <v>392339.43157808296</v>
      </c>
    </row>
    <row r="186" spans="1:65" x14ac:dyDescent="0.3">
      <c r="A186" s="23" t="s">
        <v>3</v>
      </c>
      <c r="B186" s="22">
        <v>7.9391648836403519</v>
      </c>
      <c r="C186" s="22">
        <v>0.19893860536498331</v>
      </c>
      <c r="D186" s="22">
        <v>0</v>
      </c>
      <c r="E186" s="22">
        <v>3.2015026474035146E-2</v>
      </c>
      <c r="F186" s="22">
        <v>0</v>
      </c>
      <c r="G186" s="22">
        <v>1.2261392593376679</v>
      </c>
      <c r="H186" s="22">
        <v>0</v>
      </c>
      <c r="I186" s="22">
        <v>0.41953899345896439</v>
      </c>
      <c r="J186" s="22">
        <v>15.213912390858383</v>
      </c>
      <c r="K186" s="22">
        <v>3.66957775009389</v>
      </c>
      <c r="L186" s="22">
        <v>1.6278998246450602E-2</v>
      </c>
      <c r="M186" s="22">
        <v>0.14555435910332629</v>
      </c>
      <c r="N186" s="22">
        <v>9.1714582594370615</v>
      </c>
      <c r="O186" s="22">
        <v>0.38355283569631599</v>
      </c>
      <c r="P186" s="22">
        <v>2.2505164866789484</v>
      </c>
      <c r="Q186" s="22">
        <v>40.991126669649034</v>
      </c>
      <c r="R186" s="22">
        <v>792.33235820512073</v>
      </c>
      <c r="S186" s="22">
        <v>481.93266546086562</v>
      </c>
      <c r="T186" s="22">
        <v>16.712456325864473</v>
      </c>
      <c r="U186" s="22">
        <v>34.543873487898928</v>
      </c>
      <c r="V186" s="22">
        <v>11.885782722460856</v>
      </c>
      <c r="W186" s="22">
        <v>1.9255156701472643E-2</v>
      </c>
      <c r="X186" s="22">
        <v>0.47317913724528421</v>
      </c>
      <c r="Y186" s="22">
        <v>3.5841723649116606</v>
      </c>
      <c r="Z186" s="22">
        <v>1.0782326087199805</v>
      </c>
      <c r="AA186" s="22">
        <v>0</v>
      </c>
      <c r="AB186" s="22">
        <v>0.35077331885372098</v>
      </c>
      <c r="AC186" s="22">
        <v>0.76426018760415282</v>
      </c>
      <c r="AD186" s="22">
        <v>55.740451217824358</v>
      </c>
      <c r="AE186" s="22">
        <v>1.1838220646455433</v>
      </c>
      <c r="AF186" s="22">
        <v>5.9257887877373061E-4</v>
      </c>
      <c r="AG186" s="22">
        <v>0.8693839207276135</v>
      </c>
      <c r="AH186" s="22">
        <v>9.7905943439485035E-6</v>
      </c>
      <c r="AI186" s="22">
        <v>33.175777512641289</v>
      </c>
      <c r="AJ186" s="22">
        <v>2.3479429347415671E-3</v>
      </c>
      <c r="AK186" s="22">
        <v>0.21072798208830396</v>
      </c>
      <c r="AL186" s="22">
        <v>0.14737966354093721</v>
      </c>
      <c r="AM186" s="22">
        <v>7.5914477476011291</v>
      </c>
      <c r="AN186" s="22">
        <v>69.003398558378862</v>
      </c>
      <c r="AO186" s="22">
        <v>97.167035896519735</v>
      </c>
      <c r="AP186" s="22">
        <v>0.56585733165116536</v>
      </c>
      <c r="AQ186" s="22">
        <v>18.269097626099231</v>
      </c>
      <c r="AR186" s="22">
        <v>41.301405707659967</v>
      </c>
      <c r="AS186" s="22">
        <v>5.88322938711545</v>
      </c>
      <c r="AT186" s="22">
        <v>1.7783611786698714</v>
      </c>
      <c r="AU186" s="22">
        <v>0.64005206506980905</v>
      </c>
      <c r="AV186" s="22">
        <v>927.26332359048365</v>
      </c>
      <c r="AW186" s="22">
        <v>0.67754359059452274</v>
      </c>
      <c r="AX186" s="22">
        <v>3.0884334804522839</v>
      </c>
      <c r="AY186" s="22">
        <v>33.04767989574313</v>
      </c>
      <c r="AZ186" s="22">
        <v>33.728657179173013</v>
      </c>
      <c r="BA186" s="22">
        <v>14.232207088052707</v>
      </c>
      <c r="BB186" s="22">
        <v>1.4073564868020665</v>
      </c>
      <c r="BC186" s="22">
        <v>403.32937141198147</v>
      </c>
      <c r="BD186" s="22">
        <v>3175.6397343902099</v>
      </c>
      <c r="BF186" s="95" t="s">
        <v>65</v>
      </c>
      <c r="BG186" s="96">
        <f>B188+AJ188+B190+AJ190+B204+AJ204+B205+AJ205+B209+AJ209+B213+AJ213+B216+AJ216+B221+AJ221+B227+AJ227+B232+AJ232+B233+AJ233+B236+AJ236</f>
        <v>23850.311895163773</v>
      </c>
      <c r="BH186" s="96">
        <f>SUM(C188,D188,G188,L188:U188,X188:Y188,AB188:AD188,AF188,AI188,AK188,AN188:AO188,AQ188,AT188:AW188,AZ188,AR188)+SUM(C190,D190,G190,L190:U190,X190:Y190,AB190:AD190,AF190,AI190,AK190,AN190:AO190,AQ190,AT190:AW190,AZ190,AR190)+SUM(C204,D204,G204,L204:U204,X204:Y204,AB204:AD204,AF204,AI204,AK204,AN204:AO204,AQ204,AT204:AW204,AZ204,AR204)+SUM(C205,D205,G205,L205:U205,X205:Y205,AB205:AD205,AF205,AI205,AK205,AN205:AO205,AQ205,AT205:AW205,AZ205,AR205)+SUM(C209,D209,G209,L209:U209,X209:Y209,AB209:AD209,AF209,AI209,AK209,AN209:AO209,AQ209,AT209:AW209,AZ209,AR209)+SUM(C213,D213,G213,L213:U213,X213:Y213,AB213:AD213,AF213,AI213,AK213,AN213:AO213,AQ213,AT213:AW213,AZ213,AR213)+SUM(C216,D216,G216,L216:U216,X216:Y216,AB216:AD216,AF216,AI216,AK216,AN216:AO216,AQ216,AT216:AW216,AZ216,AR216)+SUM(C221,D221,G221,L221:U221,X221:Y221,AB221:AD221,AF221,AI221,AK221,AN221:AO221,AQ221,AT221:AW221,AZ221,AR221)+SUM(C227,D227,G227,L227:U227,X227:Y227,AB227:AD227,AF227,AI227,AK227,AN227:AO227,AQ227,AT227:AW227,AZ227,AR227)+SUM(C232,D232,G232,L232:U232,X232:Y232,AB232:AD232,AF232,AI232,AK232,AN232:AO232,AQ232,AT232:AW232,AZ232,AR232)+SUM(C233,D233,G233,L233:U233,X233:Y233,AB233:AD233,AF233,AI233,AK233,AN233:AO233,AQ233,AT233:AW233,AZ233,AR233)+SUM(C236,D236,G236,L236:U236,X236:Y236,AB236:AD236,AF236,AI236,AK236,AN236:AO236,AQ236,AT236:AW236,AZ236,AR236)</f>
        <v>11338.541107596076</v>
      </c>
      <c r="BI186" s="96">
        <f>SUM(F188,H188,V188:W188,AA188,AE188,AH188,AM188,AS188,AX188,BB188,AY188)+SUM(F190,H190,V190:W190,AA190,AE190,AH190,AM190,AS190,AX190,BB190,AY190)+SUM(F204,H204,V204:W204,AA204,AE204,AH204,AM204,AS204,AX204,BB204,AY204)+SUM(F205,H205,V205:W205,AA205,AE205,AH205,AM205,AS205,AX205,BB205,AY205)+SUM(F209,H209,V209:W209,AA209,AE209,AH209,AM209,AS209,AX209,BB209,AY209)+SUM(F213,H213,V213:W213,AA213,AE213,AH213,AM213,AS213,AX213,BB213,AY213)+SUM(F216,H216,V216:W216,AA216,AE216,AH216,AM216,AS216,AX216,BB216,AY216)+SUM(F221,H221,V221:W221,AA221,AE221,AH221,AM221,AS221,AX221,BB221,AY221)+SUM(F227,H227,V227:W227,AA227,AE227,AH227,AM227,AS227,AX227,BB227,AY227)+SUM(F232,H232,V232:W232,AA232,AE232,AH232,AM232,AS232,AX232,BB232,AY232)+SUM(F233,H233,V233:W233,AA233,AE233,AH233,AM233,AS233,AX233,BB233,AY233)+SUM(F236,H236,V236:W236,AA236,AE236,AH236,AM236,AS236,AX236,BB236,AY236)</f>
        <v>336813.2529381226</v>
      </c>
      <c r="BJ186" s="96">
        <f>SUM(E188,I188,AG188,BA188)+SUM(E190,I190,AG190,BA190)+SUM(E204,I204,AG204,BA204)+SUM(E205,I205,AG205,BA205)+SUM(E209,I209,AG209,BA209)+SUM(E213,I213,AG213,BA213)+SUM(E216,I216,AG216,BA216)+SUM(E221,I221,AG221,BA221)+SUM(E227,I227,AG227,BA227)+SUM(E232,I232,AG232,BA232)+SUM(E233,I233,AG233,BA233)+SUM(E236,I236,AG236,BA236)</f>
        <v>80545.13512298587</v>
      </c>
      <c r="BK186" s="96">
        <f>SUM(J188:K188,Z188,AL188,AP188)+SUM(J190:K190,Z190,AL190,AP190)+SUM(J204:K204,Z204,AL204,AP204)+SUM(J205:K205,Z205,AL205,AP205)+SUM(J209:K209,Z209,AL209,AP209)+SUM(J213:K213,Z213,AL213,AP213)+SUM(J216:K216,Z216,AL216,AP216)+SUM(J221:K221,Z221,AL221,AP221)+SUM(J227:K227,Z227,AL227,AP227)+SUM(J232:K232,Z232,AL232,AP232)+SUM(J233:K233,Z233,AL233,AP233)+SUM(J236:K236,Z236,AL236,AP236)</f>
        <v>11367.401118920472</v>
      </c>
      <c r="BL186" s="96">
        <f>BC188+BC190+BC204+BC205+BC209+BC213+BC216+BC221+BC227+BC232+BC233+BC236</f>
        <v>9040.9675566091846</v>
      </c>
      <c r="BM186" s="96">
        <f>SUM(BG186:BL186)</f>
        <v>472955.609739398</v>
      </c>
    </row>
    <row r="187" spans="1:65" x14ac:dyDescent="0.3">
      <c r="A187" s="23" t="s">
        <v>4</v>
      </c>
      <c r="B187" s="22">
        <v>6.5360410441238706E-2</v>
      </c>
      <c r="C187" s="22">
        <v>9.583519344083562E-8</v>
      </c>
      <c r="D187" s="22">
        <v>1.6853541711511545E-7</v>
      </c>
      <c r="E187" s="22">
        <v>0</v>
      </c>
      <c r="F187" s="22">
        <v>0</v>
      </c>
      <c r="G187" s="22">
        <v>0</v>
      </c>
      <c r="H187" s="22">
        <v>0</v>
      </c>
      <c r="I187" s="22">
        <v>1.4288779240915599E-4</v>
      </c>
      <c r="J187" s="22">
        <v>20.588766748837987</v>
      </c>
      <c r="K187" s="22">
        <v>2.7051576658123775E-6</v>
      </c>
      <c r="L187" s="22">
        <v>0</v>
      </c>
      <c r="M187" s="22">
        <v>0</v>
      </c>
      <c r="N187" s="22">
        <v>0</v>
      </c>
      <c r="O187" s="22">
        <v>3.4259782901674359E-7</v>
      </c>
      <c r="P187" s="22">
        <v>0</v>
      </c>
      <c r="Q187" s="22">
        <v>0</v>
      </c>
      <c r="R187" s="22">
        <v>9.0909423265807962E-6</v>
      </c>
      <c r="S187" s="22">
        <v>8.5928828717954314E-6</v>
      </c>
      <c r="T187" s="22">
        <v>1.7929174625037703</v>
      </c>
      <c r="U187" s="22">
        <v>0</v>
      </c>
      <c r="V187" s="22">
        <v>1.0744177671731129E-4</v>
      </c>
      <c r="W187" s="22">
        <v>0</v>
      </c>
      <c r="X187" s="22">
        <v>0</v>
      </c>
      <c r="Y187" s="22">
        <v>2.4801728772587154E-3</v>
      </c>
      <c r="Z187" s="22">
        <v>1.1557378851903635E-2</v>
      </c>
      <c r="AA187" s="22">
        <v>0</v>
      </c>
      <c r="AB187" s="22">
        <v>0</v>
      </c>
      <c r="AC187" s="22">
        <v>8.5470783975593265E-6</v>
      </c>
      <c r="AD187" s="22">
        <v>0</v>
      </c>
      <c r="AE187" s="22">
        <v>3.5492284083683937E-5</v>
      </c>
      <c r="AF187" s="22">
        <v>0</v>
      </c>
      <c r="AG187" s="22">
        <v>32.615390017151434</v>
      </c>
      <c r="AH187" s="22">
        <v>0</v>
      </c>
      <c r="AI187" s="22">
        <v>6.7250211606951658E-4</v>
      </c>
      <c r="AJ187" s="22">
        <v>6.2278276732936606E-7</v>
      </c>
      <c r="AK187" s="22">
        <v>9.4835128834049709E-7</v>
      </c>
      <c r="AL187" s="22">
        <v>4.4977688417197035</v>
      </c>
      <c r="AM187" s="22">
        <v>0</v>
      </c>
      <c r="AN187" s="22">
        <v>0</v>
      </c>
      <c r="AO187" s="22">
        <v>0</v>
      </c>
      <c r="AP187" s="22">
        <v>3.7889694717493007E-7</v>
      </c>
      <c r="AQ187" s="22">
        <v>0</v>
      </c>
      <c r="AR187" s="22">
        <v>0</v>
      </c>
      <c r="AS187" s="22">
        <v>4.0717181718391745E-6</v>
      </c>
      <c r="AT187" s="22">
        <v>0</v>
      </c>
      <c r="AU187" s="22">
        <v>0</v>
      </c>
      <c r="AV187" s="22">
        <v>5.8806214667233743</v>
      </c>
      <c r="AW187" s="22">
        <v>8.6522705081977947E-3</v>
      </c>
      <c r="AX187" s="22">
        <v>1.3928744746812998E-5</v>
      </c>
      <c r="AY187" s="22">
        <v>7.2374223438678147E-6</v>
      </c>
      <c r="AZ187" s="22">
        <v>1.1695672640914048E-5</v>
      </c>
      <c r="BA187" s="22">
        <v>0.21453878183378614</v>
      </c>
      <c r="BB187" s="22">
        <v>0</v>
      </c>
      <c r="BC187" s="22">
        <v>8.8048765116266381</v>
      </c>
      <c r="BD187" s="22">
        <v>74.483956813663156</v>
      </c>
      <c r="BF187" s="95" t="s">
        <v>64</v>
      </c>
      <c r="BG187" s="96">
        <f>B187+AJ187+B191+AJ191+B215+AJ215+B235+AJ235</f>
        <v>360.4027818700564</v>
      </c>
      <c r="BH187" s="96">
        <f>SUM(C187,D187,G187,L187:U187,X187:Y187,AB187:AD187,AF187,AI187,AK187,AN187:AO187,AQ187,AT187:AW187,AZ187,AR187)+SUM(C191,D191,G191,L191:U191,X191:Y191,AB191:AD191,AF191,AI191,AK191,AN191:AO191,AQ191,AT191:AW191,AZ191,AR191)+SUM(C215,D215,G215,L215:U215,X215:Y215,AB215:AD215,AF215,AI215,AK215,AN215:AO215,AQ215,AT215:AW215,AZ215,AR215)+SUM(C235,D235,G235,L235:U235,X235:Y235,AB235:AD235,AF235,AI235,AK235,AN235:AO235,AQ235,AT235:AW235,AZ235,AR235)</f>
        <v>1848.980482302803</v>
      </c>
      <c r="BI187" s="96">
        <f>SUM(F187,H187,V187:W187,AA187,AE187,AH187,AM187,AS187,AX187,BB187,AY187)+SUM(F191,H191,V191:W191,AA191,AE191,AH191,AM191,AS191,AX191,BB191,AY191)+SUM(F215,H215,V215:W215,AA215,AE215,AH215,AM215,AS215,AX215,BB215,AY215)+SUM(F235,H235,V235:W235,AA235,AE235,AH235,AM235,AS235,AX235,BB235,AY235)</f>
        <v>8013.9682744738984</v>
      </c>
      <c r="BJ187" s="96">
        <f>SUM(E187,I187,AG187,BA187)+SUM(E191,I191,AG191,BA191)+SUM(E215,I215,AG215,BA215)+SUM(E235,I235,AG235,BA235)</f>
        <v>7540.2156077000545</v>
      </c>
      <c r="BK187" s="96">
        <f>SUM(J187:K187,Z187,AL187,AP187)+SUM(J191:K191,Z191,AL191,AP191)+SUM(J215:K215,Z215,AL215,AP215)+SUM(J235:K235,Z235,AL235,AP235)</f>
        <v>681.66163676023405</v>
      </c>
      <c r="BL187" s="96">
        <f>BC187+BC191+BC215+BC235</f>
        <v>2364.8251064930582</v>
      </c>
      <c r="BM187" s="96">
        <f>SUM(BG187:BL187)</f>
        <v>20810.053889600105</v>
      </c>
    </row>
    <row r="188" spans="1:65" x14ac:dyDescent="0.3">
      <c r="A188" s="23" t="s">
        <v>5</v>
      </c>
      <c r="B188" s="22">
        <v>0</v>
      </c>
      <c r="C188" s="22">
        <v>0</v>
      </c>
      <c r="D188" s="22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0</v>
      </c>
      <c r="AQ188" s="22"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v>0</v>
      </c>
      <c r="BC188" s="22">
        <v>0</v>
      </c>
      <c r="BD188" s="22">
        <v>0</v>
      </c>
      <c r="BF188" s="95" t="s">
        <v>59</v>
      </c>
      <c r="BG188" s="96">
        <f>B192+AJ192+B193+AJ193+B208+AJ208+B220+AJ220+B224+AJ224</f>
        <v>324221.47997215611</v>
      </c>
      <c r="BH188" s="96">
        <f>SUM(C192,D192,G192,L192:U192,X192:Y192,AB192:AD192,AF192,AI192,AK192,AN192:AO192,AQ192,AT192:AW192,AZ192,AR192)+SUM(C193,D193,G193,L193:U193,X193:Y193,AB193:AD193,AF193,AI193,AK193,AN193:AO193,AQ193,AT193:AW193,AZ193,AR193)+SUM(C208,D208,G208,L208:U208,X208:Y208,AB208:AD208,AF208,AI208,AK208,AN208:AO208,AQ208,AT208:AW208,AZ208,AR208)+SUM(C220,D220,G220,L220:U220,X220:Y220,AB220:AD220,AF220,AI220,AK220,AN220:AO220,AQ220,AT220:AW220,AZ220,AR220)+SUM(C224,D224,G224,L224:U224,X224:Y224,AB224:AD224,AF224,AI224,AK224,AN224:AO224,AQ224,AT224:AW224,AZ224,AR224)</f>
        <v>35016.341397168348</v>
      </c>
      <c r="BI188" s="96">
        <f>SUM(F192,H192,V192:W192,AA192,AE192,AH192,AM192,AS192,AX192,BB192,AY192)+SUM(F193,H193,V193:W193,AA193,AE193,AH193,AM193,AS193,AX193,BB193,AY193)+SUM(F208,H208,V208:W208,AA208,AE208,AH208,AM208,AS208,AX208,BB208,AY208)+SUM(F220,H220,V220:W220,AA220,AE220,AH220,AM220,AS220,AX220,BB220,AY220)+SUM(F224,H224,V224:W224,AA224,AE224,AH224,AM224,AS224,AX224,BB224,AY224)</f>
        <v>1993969.8208498708</v>
      </c>
      <c r="BJ188" s="96">
        <f>SUM(E192,I192,AG192,BA192)+SUM(E193,I193,AG193,BA193)+SUM(E208,I208,AG208,BA208)+SUM(E220,I220,AG220,BA220)+SUM(E224,I224,AG224,BA224)</f>
        <v>229474.06060363719</v>
      </c>
      <c r="BK188" s="96">
        <f>SUM(J192:K192,Z192,AL192,AP192)+SUM(J193:K193,Z193,AL193,AP193)+SUM(J208:K208,Z208,AL208,AP208)+SUM(J220:K220,Z220,AL220,AP220)+SUM(J224:K224,Z224,AL224,AP224)</f>
        <v>63109.406728418835</v>
      </c>
      <c r="BL188" s="96">
        <f>BC192+BC193+BC208+BC220+BC224</f>
        <v>543937.35729487997</v>
      </c>
      <c r="BM188" s="96">
        <f>SUM(BG188:BL188)</f>
        <v>3189728.4668461313</v>
      </c>
    </row>
    <row r="189" spans="1:65" x14ac:dyDescent="0.3">
      <c r="A189" s="23" t="s">
        <v>6</v>
      </c>
      <c r="B189" s="22">
        <v>4.1636773834334395E-2</v>
      </c>
      <c r="C189" s="22">
        <v>4.1647811885783391E-4</v>
      </c>
      <c r="D189" s="22">
        <v>1.3822000368281454E-3</v>
      </c>
      <c r="E189" s="22">
        <v>1.4230974521334018E-3</v>
      </c>
      <c r="F189" s="22">
        <v>0</v>
      </c>
      <c r="G189" s="22">
        <v>0</v>
      </c>
      <c r="H189" s="22">
        <v>0</v>
      </c>
      <c r="I189" s="22">
        <v>2.9250713376856776E-3</v>
      </c>
      <c r="J189" s="22">
        <v>2.3271081604689905</v>
      </c>
      <c r="K189" s="22">
        <v>0.49044118959112681</v>
      </c>
      <c r="L189" s="22">
        <v>0</v>
      </c>
      <c r="M189" s="22">
        <v>0</v>
      </c>
      <c r="N189" s="22">
        <v>1.7302025395623155E-3</v>
      </c>
      <c r="O189" s="22">
        <v>4.8394061924411641E-4</v>
      </c>
      <c r="P189" s="22">
        <v>0</v>
      </c>
      <c r="Q189" s="22">
        <v>1.2698349895159209E-4</v>
      </c>
      <c r="R189" s="22">
        <v>2.2568680338299816E-2</v>
      </c>
      <c r="S189" s="22">
        <v>0.16699911267818768</v>
      </c>
      <c r="T189" s="22">
        <v>52.179350785078675</v>
      </c>
      <c r="U189" s="22">
        <v>1.6084056237992963E-3</v>
      </c>
      <c r="V189" s="22">
        <v>0.96561921837959119</v>
      </c>
      <c r="W189" s="22">
        <v>0.24771655896385961</v>
      </c>
      <c r="X189" s="22">
        <v>0</v>
      </c>
      <c r="Y189" s="22">
        <v>0.83725540649397567</v>
      </c>
      <c r="Z189" s="22">
        <v>0.12601785798959864</v>
      </c>
      <c r="AA189" s="22">
        <v>0</v>
      </c>
      <c r="AB189" s="22">
        <v>1.2978608497665691E-2</v>
      </c>
      <c r="AC189" s="22">
        <v>3.9786915216053036E-3</v>
      </c>
      <c r="AD189" s="22">
        <v>3.8029731184960822E-2</v>
      </c>
      <c r="AE189" s="22">
        <v>5.8683561549065941E-2</v>
      </c>
      <c r="AF189" s="22">
        <v>0</v>
      </c>
      <c r="AG189" s="22">
        <v>0.12503030128459836</v>
      </c>
      <c r="AH189" s="22">
        <v>0</v>
      </c>
      <c r="AI189" s="22">
        <v>3.6137676122341032E-4</v>
      </c>
      <c r="AJ189" s="22">
        <v>3.1677831308454612E-4</v>
      </c>
      <c r="AK189" s="22">
        <v>1.7943408744440944E-5</v>
      </c>
      <c r="AL189" s="22">
        <v>0.22797391280721321</v>
      </c>
      <c r="AM189" s="22">
        <v>0.94989596833257606</v>
      </c>
      <c r="AN189" s="22">
        <v>3.5722994925408702E-3</v>
      </c>
      <c r="AO189" s="22">
        <v>0</v>
      </c>
      <c r="AP189" s="22">
        <v>7.5401194215367215E-2</v>
      </c>
      <c r="AQ189" s="22">
        <v>2.1705043162600188</v>
      </c>
      <c r="AR189" s="22">
        <v>8.5733373431215032</v>
      </c>
      <c r="AS189" s="22">
        <v>0.77585286886093507</v>
      </c>
      <c r="AT189" s="22">
        <v>0</v>
      </c>
      <c r="AU189" s="22">
        <v>0</v>
      </c>
      <c r="AV189" s="22">
        <v>4.6653679318017872E-2</v>
      </c>
      <c r="AW189" s="22">
        <v>5.9380840677962998E-5</v>
      </c>
      <c r="AX189" s="22">
        <v>0.57402978103192748</v>
      </c>
      <c r="AY189" s="22">
        <v>0.89102338578147544</v>
      </c>
      <c r="AZ189" s="22">
        <v>0.19903527652637293</v>
      </c>
      <c r="BA189" s="22">
        <v>4.3044971445391527</v>
      </c>
      <c r="BB189" s="22">
        <v>0.18813456843169948</v>
      </c>
      <c r="BC189" s="22">
        <v>6.4575541047032532</v>
      </c>
      <c r="BD189" s="22">
        <v>83.091732339827388</v>
      </c>
      <c r="BF189" s="95" t="s">
        <v>60</v>
      </c>
      <c r="BG189" s="96">
        <f>B237+AJ237</f>
        <v>38.499108401676608</v>
      </c>
      <c r="BH189" s="96">
        <f>SUM(C237,D237,G237,L237:U237,X237:Y237,AB237:AD237,AF237,AI237,AK237,AN237:AO237,AQ237,AT237:AW237,AZ237,AR237)</f>
        <v>145.83344891347534</v>
      </c>
      <c r="BI189" s="96">
        <f>SUM(F237,H237,V237:W237,AA237,AE237,AH237,AM237,AS237,AX237,BB237,AY237)</f>
        <v>15680.188086474143</v>
      </c>
      <c r="BJ189" s="96">
        <f>SUM(E237,I237,AG237,BA237)</f>
        <v>84.215789211448794</v>
      </c>
      <c r="BK189" s="96">
        <f>SUM(J237:K237,Z237,AL237,AP237)</f>
        <v>2115.5229975138268</v>
      </c>
      <c r="BL189" s="96">
        <f>BC237</f>
        <v>0</v>
      </c>
      <c r="BM189" s="96">
        <f>SUM(BG189:BL189)</f>
        <v>18064.259430514572</v>
      </c>
    </row>
    <row r="190" spans="1:65" x14ac:dyDescent="0.3">
      <c r="A190" s="23" t="s">
        <v>7</v>
      </c>
      <c r="B190" s="22">
        <v>0</v>
      </c>
      <c r="C190" s="22">
        <v>0</v>
      </c>
      <c r="D190" s="22">
        <v>0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F190" s="95" t="s">
        <v>61</v>
      </c>
      <c r="BG190" s="96">
        <f>B238+AJ238</f>
        <v>352574.68693673279</v>
      </c>
      <c r="BH190" s="96">
        <f>SUM(C238,D238,G238,L238:U238,X238:Y238,AB238:AD238,AF238,AI238,AK238,AN238:AO238,AQ238,AT238:AW238,AZ238,AR238)</f>
        <v>170101.96389830028</v>
      </c>
      <c r="BI190" s="96">
        <f>SUM(F238,H238,V238:W238,AA238,AE238,AH238,AM238,AS238,AX238,BB238,AY238)</f>
        <v>2567783.4628130672</v>
      </c>
      <c r="BJ190" s="96">
        <f>SUM(E238,I238,AG238,BA238)</f>
        <v>333827.33465091581</v>
      </c>
      <c r="BK190" s="96">
        <f>SUM(J238:K238,Z238,AL238,AP238)</f>
        <v>83621.77178365986</v>
      </c>
      <c r="BL190" s="96">
        <f>BC238</f>
        <v>587698.955988387</v>
      </c>
      <c r="BM190" s="96">
        <f>SUM(BG190:BL190)</f>
        <v>4095608.1760710627</v>
      </c>
    </row>
    <row r="191" spans="1:65" x14ac:dyDescent="0.3">
      <c r="A191" s="29" t="s">
        <v>8</v>
      </c>
      <c r="B191" s="22">
        <v>122.95866129048144</v>
      </c>
      <c r="C191" s="22">
        <v>2.3201312179300615</v>
      </c>
      <c r="D191" s="22">
        <v>3.3803647170863059E-2</v>
      </c>
      <c r="E191" s="22">
        <v>3.5578468575725697E-3</v>
      </c>
      <c r="F191" s="22">
        <v>0</v>
      </c>
      <c r="G191" s="22">
        <v>0</v>
      </c>
      <c r="H191" s="22">
        <v>0</v>
      </c>
      <c r="I191" s="22">
        <v>0</v>
      </c>
      <c r="J191" s="22">
        <v>35.676226147064149</v>
      </c>
      <c r="K191" s="22">
        <v>72.104776755930871</v>
      </c>
      <c r="L191" s="22">
        <v>0</v>
      </c>
      <c r="M191" s="22">
        <v>0</v>
      </c>
      <c r="N191" s="22">
        <v>0.47882770832372523</v>
      </c>
      <c r="O191" s="22">
        <v>0.27665802891936919</v>
      </c>
      <c r="P191" s="22">
        <v>0</v>
      </c>
      <c r="Q191" s="22">
        <v>27.6457468109611</v>
      </c>
      <c r="R191" s="22">
        <v>11.24660264717566</v>
      </c>
      <c r="S191" s="22">
        <v>151.44233151901651</v>
      </c>
      <c r="T191" s="22">
        <v>1.6355201732594822</v>
      </c>
      <c r="U191" s="22">
        <v>2.5400310403058467E-2</v>
      </c>
      <c r="V191" s="22">
        <v>16.865707942383654</v>
      </c>
      <c r="W191" s="22">
        <v>16.849027313951524</v>
      </c>
      <c r="X191" s="22">
        <v>0.37738437319702683</v>
      </c>
      <c r="Y191" s="22">
        <v>3.667956515097428</v>
      </c>
      <c r="Z191" s="22">
        <v>19.486894511683545</v>
      </c>
      <c r="AA191" s="22">
        <v>0</v>
      </c>
      <c r="AB191" s="22">
        <v>1.2544030849443565E-2</v>
      </c>
      <c r="AC191" s="22">
        <v>10.680071363261728</v>
      </c>
      <c r="AD191" s="22">
        <v>0</v>
      </c>
      <c r="AE191" s="22">
        <v>175.42806298714558</v>
      </c>
      <c r="AF191" s="22">
        <v>0</v>
      </c>
      <c r="AG191" s="22">
        <v>4.4888951063659217</v>
      </c>
      <c r="AH191" s="22">
        <v>0</v>
      </c>
      <c r="AI191" s="22">
        <v>3.8094866161564189</v>
      </c>
      <c r="AJ191" s="22">
        <v>0.57620140209218751</v>
      </c>
      <c r="AK191" s="22">
        <v>0.29667549600534882</v>
      </c>
      <c r="AL191" s="22">
        <v>22.196352311106374</v>
      </c>
      <c r="AM191" s="22">
        <v>757.22012420029671</v>
      </c>
      <c r="AN191" s="22">
        <v>1.0269087797599681</v>
      </c>
      <c r="AO191" s="22">
        <v>0.10669467880488392</v>
      </c>
      <c r="AP191" s="22">
        <v>102.92964740536854</v>
      </c>
      <c r="AQ191" s="22">
        <v>1.0097495912510137</v>
      </c>
      <c r="AR191" s="22">
        <v>6.8649144699203397</v>
      </c>
      <c r="AS191" s="22">
        <v>193.76218117017481</v>
      </c>
      <c r="AT191" s="22">
        <v>0</v>
      </c>
      <c r="AU191" s="22">
        <v>0</v>
      </c>
      <c r="AV191" s="22">
        <v>0.46711283265673936</v>
      </c>
      <c r="AW191" s="22">
        <v>4.3264067539166611</v>
      </c>
      <c r="AX191" s="22">
        <v>4.0138751202688117E-2</v>
      </c>
      <c r="AY191" s="22">
        <v>6163.8683642926826</v>
      </c>
      <c r="AZ191" s="22">
        <v>219.20316928172335</v>
      </c>
      <c r="BA191" s="22">
        <v>6438.0920091085809</v>
      </c>
      <c r="BB191" s="22">
        <v>0</v>
      </c>
      <c r="BC191" s="22">
        <v>1232.2390570210005</v>
      </c>
      <c r="BD191" s="22">
        <v>15821.73998241013</v>
      </c>
    </row>
    <row r="192" spans="1:65" x14ac:dyDescent="0.3">
      <c r="A192" s="28" t="s">
        <v>9</v>
      </c>
      <c r="B192" s="22">
        <v>299197.93125494593</v>
      </c>
      <c r="C192" s="22">
        <v>77.531932000251402</v>
      </c>
      <c r="D192" s="22">
        <v>34.838037887663432</v>
      </c>
      <c r="E192" s="22">
        <v>4113.686260416508</v>
      </c>
      <c r="F192" s="22">
        <v>1.4511449444162628E-2</v>
      </c>
      <c r="G192" s="22">
        <v>14.270784205269754</v>
      </c>
      <c r="H192" s="22">
        <v>5204.5232323275368</v>
      </c>
      <c r="I192" s="22">
        <v>548.13879134485592</v>
      </c>
      <c r="J192" s="22">
        <v>0</v>
      </c>
      <c r="K192" s="22">
        <v>1131.4821819626293</v>
      </c>
      <c r="L192" s="22">
        <v>30.526475185733641</v>
      </c>
      <c r="M192" s="22">
        <v>130.03545463729822</v>
      </c>
      <c r="N192" s="22">
        <v>129.89389793922913</v>
      </c>
      <c r="O192" s="22">
        <v>13.532304541536918</v>
      </c>
      <c r="P192" s="22">
        <v>207.56780572591279</v>
      </c>
      <c r="Q192" s="22">
        <v>101.57775619998492</v>
      </c>
      <c r="R192" s="22">
        <v>1068.1328161636161</v>
      </c>
      <c r="S192" s="22">
        <v>2217.704670711938</v>
      </c>
      <c r="T192" s="22">
        <v>56.873275516627558</v>
      </c>
      <c r="U192" s="22">
        <v>10.04499216826599</v>
      </c>
      <c r="V192" s="22">
        <v>1436628.2238077363</v>
      </c>
      <c r="W192" s="22">
        <v>2069.1453218872812</v>
      </c>
      <c r="X192" s="22">
        <v>6.5045805799275911</v>
      </c>
      <c r="Y192" s="22">
        <v>312.65534531643937</v>
      </c>
      <c r="Z192" s="22">
        <v>18089.939742114435</v>
      </c>
      <c r="AA192" s="22">
        <v>906.0835487510368</v>
      </c>
      <c r="AB192" s="22">
        <v>8.229031304015183E-2</v>
      </c>
      <c r="AC192" s="22">
        <v>1314.4211548619619</v>
      </c>
      <c r="AD192" s="22">
        <v>39.049817780792047</v>
      </c>
      <c r="AE192" s="22">
        <v>13275.329023954599</v>
      </c>
      <c r="AF192" s="22">
        <v>0.4384735952688853</v>
      </c>
      <c r="AG192" s="22">
        <v>155791.92819343417</v>
      </c>
      <c r="AH192" s="22">
        <v>10499.0260420019</v>
      </c>
      <c r="AI192" s="22">
        <v>671.16777340681574</v>
      </c>
      <c r="AJ192" s="22">
        <v>152.75071788575704</v>
      </c>
      <c r="AK192" s="22">
        <v>59.150830729195526</v>
      </c>
      <c r="AL192" s="22">
        <v>130.63229520678232</v>
      </c>
      <c r="AM192" s="22">
        <v>15506.145607812745</v>
      </c>
      <c r="AN192" s="22">
        <v>214.68325550646023</v>
      </c>
      <c r="AO192" s="22">
        <v>1.4240580014486877</v>
      </c>
      <c r="AP192" s="22">
        <v>5227.7599815239164</v>
      </c>
      <c r="AQ192" s="22">
        <v>59.941789992037855</v>
      </c>
      <c r="AR192" s="22">
        <v>7639.3991790869859</v>
      </c>
      <c r="AS192" s="22">
        <v>3870.862616879826</v>
      </c>
      <c r="AT192" s="22">
        <v>0.77410595779841007</v>
      </c>
      <c r="AU192" s="22">
        <v>1132.6565660899923</v>
      </c>
      <c r="AV192" s="22">
        <v>832.82490683876586</v>
      </c>
      <c r="AW192" s="22">
        <v>34.425772515001846</v>
      </c>
      <c r="AX192" s="22">
        <v>9996.9392076835138</v>
      </c>
      <c r="AY192" s="22">
        <v>65160.638780570174</v>
      </c>
      <c r="AZ192" s="22">
        <v>1972.3237175464317</v>
      </c>
      <c r="BA192" s="22">
        <v>23372.098052098303</v>
      </c>
      <c r="BB192" s="22">
        <v>19961.67160470102</v>
      </c>
      <c r="BC192" s="22">
        <v>533685.84788424917</v>
      </c>
      <c r="BD192" s="22">
        <v>2642905.2524819393</v>
      </c>
    </row>
    <row r="193" spans="1:56" x14ac:dyDescent="0.3">
      <c r="A193" s="23" t="s">
        <v>360</v>
      </c>
      <c r="B193" s="22">
        <v>0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9.3203633259613614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0</v>
      </c>
      <c r="AQ193" s="22"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9.3203633259613614</v>
      </c>
    </row>
    <row r="194" spans="1:56" x14ac:dyDescent="0.3">
      <c r="A194" s="23" t="s">
        <v>10</v>
      </c>
      <c r="B194" s="22">
        <v>35.743847691662857</v>
      </c>
      <c r="C194" s="22">
        <v>4.7080913039012389</v>
      </c>
      <c r="D194" s="22">
        <v>0</v>
      </c>
      <c r="E194" s="22">
        <v>0</v>
      </c>
      <c r="F194" s="22">
        <v>0</v>
      </c>
      <c r="G194" s="22">
        <v>5.2812682040684573E-2</v>
      </c>
      <c r="H194" s="22">
        <v>0</v>
      </c>
      <c r="I194" s="22">
        <v>0</v>
      </c>
      <c r="J194" s="22">
        <v>3.0310353286161704E-2</v>
      </c>
      <c r="K194" s="22">
        <v>9.5461841242498059E-7</v>
      </c>
      <c r="L194" s="22">
        <v>0</v>
      </c>
      <c r="M194" s="22">
        <v>0</v>
      </c>
      <c r="N194" s="22">
        <v>9.800860217358133E-3</v>
      </c>
      <c r="O194" s="22">
        <v>6.7279244317320153</v>
      </c>
      <c r="P194" s="22">
        <v>2.6389949234339638</v>
      </c>
      <c r="Q194" s="22">
        <v>0</v>
      </c>
      <c r="R194" s="22">
        <v>249.74768821035559</v>
      </c>
      <c r="S194" s="22">
        <v>194.72608103014267</v>
      </c>
      <c r="T194" s="22">
        <v>29.587239714883449</v>
      </c>
      <c r="U194" s="22">
        <v>159.83531143227844</v>
      </c>
      <c r="V194" s="22">
        <v>0.34514171240060765</v>
      </c>
      <c r="W194" s="22">
        <v>6.5913571396354254E-5</v>
      </c>
      <c r="X194" s="22">
        <v>0</v>
      </c>
      <c r="Y194" s="22">
        <v>26.493748978894658</v>
      </c>
      <c r="Z194" s="22">
        <v>3.9258173094934075E-2</v>
      </c>
      <c r="AA194" s="22">
        <v>0</v>
      </c>
      <c r="AB194" s="22">
        <v>3.256825429922533E-3</v>
      </c>
      <c r="AC194" s="22">
        <v>0</v>
      </c>
      <c r="AD194" s="22">
        <v>1.7737232306042426E-2</v>
      </c>
      <c r="AE194" s="22">
        <v>0</v>
      </c>
      <c r="AF194" s="22">
        <v>0</v>
      </c>
      <c r="AG194" s="22">
        <v>0</v>
      </c>
      <c r="AH194" s="22">
        <v>0</v>
      </c>
      <c r="AI194" s="22">
        <v>8.9993765684805691</v>
      </c>
      <c r="AJ194" s="22">
        <v>9.4259959541015501E-2</v>
      </c>
      <c r="AK194" s="22">
        <v>18.094929043886964</v>
      </c>
      <c r="AL194" s="22">
        <v>0</v>
      </c>
      <c r="AM194" s="22">
        <v>0</v>
      </c>
      <c r="AN194" s="22">
        <v>0.27465702732638897</v>
      </c>
      <c r="AO194" s="22">
        <v>3.9826534266640384E-3</v>
      </c>
      <c r="AP194" s="22">
        <v>0</v>
      </c>
      <c r="AQ194" s="22">
        <v>0.34918550193636538</v>
      </c>
      <c r="AR194" s="22">
        <v>7.5920019072349743E-2</v>
      </c>
      <c r="AS194" s="22">
        <v>0</v>
      </c>
      <c r="AT194" s="22">
        <v>25.392315371153103</v>
      </c>
      <c r="AU194" s="22">
        <v>13.651256374433554</v>
      </c>
      <c r="AV194" s="22">
        <v>1.5505232081026541</v>
      </c>
      <c r="AW194" s="22">
        <v>1.1193413539369566E-3</v>
      </c>
      <c r="AX194" s="22">
        <v>2.5186986166355046E-2</v>
      </c>
      <c r="AY194" s="22">
        <v>39514.609087342847</v>
      </c>
      <c r="AZ194" s="22">
        <v>1.7346167642887062E-2</v>
      </c>
      <c r="BA194" s="22">
        <v>8.4667211457266574E-6</v>
      </c>
      <c r="BB194" s="22">
        <v>0</v>
      </c>
      <c r="BC194" s="22">
        <v>46.062204964860626</v>
      </c>
      <c r="BD194" s="22">
        <v>40339.908671421203</v>
      </c>
    </row>
    <row r="195" spans="1:56" x14ac:dyDescent="0.3">
      <c r="A195" s="23" t="s">
        <v>11</v>
      </c>
      <c r="B195" s="22">
        <v>0</v>
      </c>
      <c r="C195" s="22">
        <v>0</v>
      </c>
      <c r="D195" s="22">
        <v>0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6.1773826771771151E-2</v>
      </c>
      <c r="S195" s="22">
        <v>0</v>
      </c>
      <c r="T195" s="22">
        <v>8.4575226231316307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0</v>
      </c>
      <c r="AQ195" s="22"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17.092843554344519</v>
      </c>
      <c r="BD195" s="22">
        <v>25.612140004247919</v>
      </c>
    </row>
    <row r="196" spans="1:56" x14ac:dyDescent="0.3">
      <c r="A196" s="23" t="s">
        <v>12</v>
      </c>
      <c r="B196" s="22">
        <v>43.658177473150111</v>
      </c>
      <c r="C196" s="22">
        <v>13.803623495107963</v>
      </c>
      <c r="D196" s="22">
        <v>2.0406545430538672</v>
      </c>
      <c r="E196" s="22">
        <v>2.5990205281655163E-2</v>
      </c>
      <c r="F196" s="22">
        <v>0</v>
      </c>
      <c r="G196" s="22">
        <v>30.990727927191799</v>
      </c>
      <c r="H196" s="22">
        <v>0</v>
      </c>
      <c r="I196" s="22">
        <v>3.3303914394192967E-2</v>
      </c>
      <c r="J196" s="22">
        <v>2.2422262463176525</v>
      </c>
      <c r="K196" s="22">
        <v>0.53459133491992283</v>
      </c>
      <c r="L196" s="22">
        <v>1.0837057169727025</v>
      </c>
      <c r="M196" s="22">
        <v>114.47077252558299</v>
      </c>
      <c r="N196" s="22">
        <v>0</v>
      </c>
      <c r="O196" s="22">
        <v>23.416289991144669</v>
      </c>
      <c r="P196" s="22">
        <v>1.225902502003839</v>
      </c>
      <c r="Q196" s="22">
        <v>3.0900218914319009</v>
      </c>
      <c r="R196" s="22">
        <v>1070.8235071214981</v>
      </c>
      <c r="S196" s="22">
        <v>770.03834867263458</v>
      </c>
      <c r="T196" s="22">
        <v>0.68014235249929111</v>
      </c>
      <c r="U196" s="22">
        <v>541.68469411098511</v>
      </c>
      <c r="V196" s="22">
        <v>4.2466629707738237</v>
      </c>
      <c r="W196" s="22">
        <v>2.4444069439145477E-3</v>
      </c>
      <c r="X196" s="22">
        <v>7.444226743507631</v>
      </c>
      <c r="Y196" s="22">
        <v>42.519096816661651</v>
      </c>
      <c r="Z196" s="22">
        <v>0.22248165175200399</v>
      </c>
      <c r="AA196" s="22">
        <v>0</v>
      </c>
      <c r="AB196" s="22">
        <v>2.0709788475134356</v>
      </c>
      <c r="AC196" s="22">
        <v>8.0914155417997442</v>
      </c>
      <c r="AD196" s="22">
        <v>27.124635016954532</v>
      </c>
      <c r="AE196" s="22">
        <v>12.981130542191179</v>
      </c>
      <c r="AF196" s="22">
        <v>1.0341748969083231</v>
      </c>
      <c r="AG196" s="22">
        <v>10.580419833453769</v>
      </c>
      <c r="AH196" s="22">
        <v>7.4346617567707914E-7</v>
      </c>
      <c r="AI196" s="22">
        <v>21.85029004015858</v>
      </c>
      <c r="AJ196" s="22">
        <v>6.6124507128770688E-3</v>
      </c>
      <c r="AK196" s="22">
        <v>1.2188617501470227</v>
      </c>
      <c r="AL196" s="22">
        <v>6.6012480343661926</v>
      </c>
      <c r="AM196" s="22">
        <v>4.5599033033072631</v>
      </c>
      <c r="AN196" s="22">
        <v>490.2726614847985</v>
      </c>
      <c r="AO196" s="22">
        <v>1.3453383299092969</v>
      </c>
      <c r="AP196" s="22">
        <v>0.36843070122422344</v>
      </c>
      <c r="AQ196" s="22">
        <v>25.177259647835921</v>
      </c>
      <c r="AR196" s="22">
        <v>28.118128077196438</v>
      </c>
      <c r="AS196" s="22">
        <v>18.653098617240332</v>
      </c>
      <c r="AT196" s="22">
        <v>785.13933254001017</v>
      </c>
      <c r="AU196" s="22">
        <v>2.1887356047680404</v>
      </c>
      <c r="AV196" s="22">
        <v>68.032404648039332</v>
      </c>
      <c r="AW196" s="22">
        <v>2.0868275186530121</v>
      </c>
      <c r="AX196" s="22">
        <v>6.9412209882295892E-2</v>
      </c>
      <c r="AY196" s="22">
        <v>75.19181028621901</v>
      </c>
      <c r="AZ196" s="22">
        <v>52.142461086069211</v>
      </c>
      <c r="BA196" s="22">
        <v>3.2054735720731129</v>
      </c>
      <c r="BB196" s="22">
        <v>0.20504820251130579</v>
      </c>
      <c r="BC196" s="22">
        <v>543.8276543017131</v>
      </c>
      <c r="BD196" s="22">
        <v>4866.4213404429311</v>
      </c>
    </row>
    <row r="197" spans="1:56" x14ac:dyDescent="0.3">
      <c r="A197" s="23" t="s">
        <v>13</v>
      </c>
      <c r="B197" s="22">
        <v>58.474108510707161</v>
      </c>
      <c r="C197" s="22">
        <v>4.5414621255795389</v>
      </c>
      <c r="D197" s="22">
        <v>0.3104475576212733</v>
      </c>
      <c r="E197" s="22">
        <v>8.1895563067334587E-2</v>
      </c>
      <c r="F197" s="22">
        <v>0</v>
      </c>
      <c r="G197" s="22">
        <v>4.1675926231007461</v>
      </c>
      <c r="H197" s="22">
        <v>0</v>
      </c>
      <c r="I197" s="22">
        <v>0.32043335263046846</v>
      </c>
      <c r="J197" s="22">
        <v>56.296038352783675</v>
      </c>
      <c r="K197" s="22">
        <v>11.630881722252989</v>
      </c>
      <c r="L197" s="22">
        <v>5.7763007261001122E-2</v>
      </c>
      <c r="M197" s="22">
        <v>0.1620825097707369</v>
      </c>
      <c r="N197" s="22">
        <v>70.801128620625818</v>
      </c>
      <c r="O197" s="22">
        <v>0</v>
      </c>
      <c r="P197" s="22">
        <v>5.2577013578125713E-2</v>
      </c>
      <c r="Q197" s="22">
        <v>49.358556306752007</v>
      </c>
      <c r="R197" s="22">
        <v>3.5985118157352876</v>
      </c>
      <c r="S197" s="22">
        <v>145.52851135142291</v>
      </c>
      <c r="T197" s="22">
        <v>1.2515072737798887</v>
      </c>
      <c r="U197" s="22">
        <v>6.4624477367227234E-2</v>
      </c>
      <c r="V197" s="22">
        <v>25.357896829845675</v>
      </c>
      <c r="W197" s="22">
        <v>0.79596908583292592</v>
      </c>
      <c r="X197" s="22">
        <v>4.4865010018797662E-2</v>
      </c>
      <c r="Y197" s="22">
        <v>2.7491538478464963</v>
      </c>
      <c r="Z197" s="22">
        <v>3.794470510969647</v>
      </c>
      <c r="AA197" s="22">
        <v>0</v>
      </c>
      <c r="AB197" s="22">
        <v>0.41652410271142348</v>
      </c>
      <c r="AC197" s="22">
        <v>0.11071787096516245</v>
      </c>
      <c r="AD197" s="22">
        <v>0</v>
      </c>
      <c r="AE197" s="22">
        <v>12.232829745250713</v>
      </c>
      <c r="AF197" s="22">
        <v>1.9752629292457686E-3</v>
      </c>
      <c r="AG197" s="22">
        <v>4.9681144639212445</v>
      </c>
      <c r="AH197" s="22">
        <v>3.9683989986783471E-6</v>
      </c>
      <c r="AI197" s="22">
        <v>4.4429244989833014</v>
      </c>
      <c r="AJ197" s="22">
        <v>0.5772190413116316</v>
      </c>
      <c r="AK197" s="22">
        <v>19.559679382557658</v>
      </c>
      <c r="AL197" s="22">
        <v>0.42194943225256437</v>
      </c>
      <c r="AM197" s="22">
        <v>22.924825162328361</v>
      </c>
      <c r="AN197" s="22">
        <v>64.016130585220239</v>
      </c>
      <c r="AO197" s="22">
        <v>1.3664855607266573</v>
      </c>
      <c r="AP197" s="22">
        <v>2.5900658588524745</v>
      </c>
      <c r="AQ197" s="22">
        <v>4.9280384729136717</v>
      </c>
      <c r="AR197" s="22">
        <v>0.36348979858627201</v>
      </c>
      <c r="AS197" s="22">
        <v>40.872137770543588</v>
      </c>
      <c r="AT197" s="22">
        <v>2.2340841563067451</v>
      </c>
      <c r="AU197" s="22">
        <v>1.7148740387357687E-2</v>
      </c>
      <c r="AV197" s="22">
        <v>29.923210632655294</v>
      </c>
      <c r="AW197" s="22">
        <v>17.578124807590946</v>
      </c>
      <c r="AX197" s="22">
        <v>6.3325707922597312</v>
      </c>
      <c r="AY197" s="22">
        <v>9.115370048100079</v>
      </c>
      <c r="AZ197" s="22">
        <v>34.985734695847455</v>
      </c>
      <c r="BA197" s="22">
        <v>229.75429751740995</v>
      </c>
      <c r="BB197" s="22">
        <v>5.7836648397370949</v>
      </c>
      <c r="BC197" s="22">
        <v>558.78582556724587</v>
      </c>
      <c r="BD197" s="22">
        <v>1513.7436202445433</v>
      </c>
    </row>
    <row r="198" spans="1:56" x14ac:dyDescent="0.3">
      <c r="A198" s="23" t="s">
        <v>14</v>
      </c>
      <c r="B198" s="22">
        <v>1.5848224483911371E-6</v>
      </c>
      <c r="C198" s="22">
        <v>2.1616758520503093E-7</v>
      </c>
      <c r="D198" s="22">
        <v>1.0128310066393024E-8</v>
      </c>
      <c r="E198" s="22">
        <v>2.2979363774703424E-8</v>
      </c>
      <c r="F198" s="22">
        <v>0</v>
      </c>
      <c r="G198" s="22">
        <v>0</v>
      </c>
      <c r="H198" s="22">
        <v>0</v>
      </c>
      <c r="I198" s="22">
        <v>8.5869895538564204E-6</v>
      </c>
      <c r="J198" s="22">
        <v>2.966092849928785E-4</v>
      </c>
      <c r="K198" s="22">
        <v>1.6256924560321657E-7</v>
      </c>
      <c r="L198" s="22">
        <v>0</v>
      </c>
      <c r="M198" s="22">
        <v>0</v>
      </c>
      <c r="N198" s="22">
        <v>0</v>
      </c>
      <c r="O198" s="22">
        <v>2.0588770596417686E-8</v>
      </c>
      <c r="P198" s="22">
        <v>0</v>
      </c>
      <c r="Q198" s="22">
        <v>163.36733297740878</v>
      </c>
      <c r="R198" s="22">
        <v>1.385051746611887E-6</v>
      </c>
      <c r="S198" s="22">
        <v>5.1639817659392298E-7</v>
      </c>
      <c r="T198" s="22">
        <v>0</v>
      </c>
      <c r="U198" s="22">
        <v>0</v>
      </c>
      <c r="V198" s="22">
        <v>6.4568246087634825E-6</v>
      </c>
      <c r="W198" s="22">
        <v>0</v>
      </c>
      <c r="X198" s="22">
        <v>0</v>
      </c>
      <c r="Y198" s="22">
        <v>5.5940063826297503E-3</v>
      </c>
      <c r="Z198" s="22">
        <v>8.317334148623095E-6</v>
      </c>
      <c r="AA198" s="22">
        <v>0</v>
      </c>
      <c r="AB198" s="22">
        <v>0.65014923596898666</v>
      </c>
      <c r="AC198" s="22">
        <v>9.2331858295028758E-3</v>
      </c>
      <c r="AD198" s="22">
        <v>0</v>
      </c>
      <c r="AE198" s="22">
        <v>2.1329454919171197E-6</v>
      </c>
      <c r="AF198" s="22">
        <v>0</v>
      </c>
      <c r="AG198" s="22">
        <v>8.9263234940705307E-5</v>
      </c>
      <c r="AH198" s="22">
        <v>0</v>
      </c>
      <c r="AI198" s="22">
        <v>4.9732368007000697E-8</v>
      </c>
      <c r="AJ198" s="22">
        <v>3.7426774024653366E-8</v>
      </c>
      <c r="AK198" s="22">
        <v>2.4265892865384522E-2</v>
      </c>
      <c r="AL198" s="22">
        <v>3.7191209066300573E-8</v>
      </c>
      <c r="AM198" s="22">
        <v>0</v>
      </c>
      <c r="AN198" s="22">
        <v>0</v>
      </c>
      <c r="AO198" s="22">
        <v>0</v>
      </c>
      <c r="AP198" s="22">
        <v>2.2770203615873977E-8</v>
      </c>
      <c r="AQ198" s="22">
        <v>0</v>
      </c>
      <c r="AR198" s="22">
        <v>17.552259109672608</v>
      </c>
      <c r="AS198" s="22">
        <v>2.4469411150052827E-7</v>
      </c>
      <c r="AT198" s="22">
        <v>0</v>
      </c>
      <c r="AU198" s="22">
        <v>0</v>
      </c>
      <c r="AV198" s="22">
        <v>0</v>
      </c>
      <c r="AW198" s="22">
        <v>3.9817832528285723E-3</v>
      </c>
      <c r="AX198" s="22">
        <v>8.3706231038076817E-7</v>
      </c>
      <c r="AY198" s="22">
        <v>4.3494037535188124E-7</v>
      </c>
      <c r="AZ198" s="22">
        <v>8.1471925462546474E-2</v>
      </c>
      <c r="BA198" s="22">
        <v>1.2892929811866528E-2</v>
      </c>
      <c r="BB198" s="22">
        <v>0</v>
      </c>
      <c r="BC198" s="22">
        <v>2.491256749222206</v>
      </c>
      <c r="BD198" s="22">
        <v>184.19885474501413</v>
      </c>
    </row>
    <row r="199" spans="1:56" x14ac:dyDescent="0.3">
      <c r="A199" s="23" t="s">
        <v>15</v>
      </c>
      <c r="B199" s="22">
        <v>4.7957996822719853</v>
      </c>
      <c r="C199" s="22">
        <v>0.45347911905900018</v>
      </c>
      <c r="D199" s="22">
        <v>2.4815690904564383E-2</v>
      </c>
      <c r="E199" s="22">
        <v>8.0674723934023987E-2</v>
      </c>
      <c r="F199" s="22">
        <v>0</v>
      </c>
      <c r="G199" s="22">
        <v>5.7600814429866936E-3</v>
      </c>
      <c r="H199" s="22">
        <v>0</v>
      </c>
      <c r="I199" s="22">
        <v>2.3187843078705019</v>
      </c>
      <c r="J199" s="22">
        <v>10.783907608132846</v>
      </c>
      <c r="K199" s="22">
        <v>0.42159047695277829</v>
      </c>
      <c r="L199" s="22">
        <v>0.67212142647648732</v>
      </c>
      <c r="M199" s="22">
        <v>0</v>
      </c>
      <c r="N199" s="22">
        <v>1.511479457429693E-2</v>
      </c>
      <c r="O199" s="22">
        <v>0.25569674855811764</v>
      </c>
      <c r="P199" s="22">
        <v>59.594595820817055</v>
      </c>
      <c r="Q199" s="22">
        <v>0</v>
      </c>
      <c r="R199" s="22">
        <v>4.6136430123482439</v>
      </c>
      <c r="S199" s="22">
        <v>17.696986057341725</v>
      </c>
      <c r="T199" s="22">
        <v>0.15964192225270876</v>
      </c>
      <c r="U199" s="22">
        <v>6.2043155941818091E-2</v>
      </c>
      <c r="V199" s="22">
        <v>7.097775613650839</v>
      </c>
      <c r="W199" s="22">
        <v>3.0811860363439149E-3</v>
      </c>
      <c r="X199" s="22">
        <v>4.1495776869198468E-2</v>
      </c>
      <c r="Y199" s="22">
        <v>0.4253332462116225</v>
      </c>
      <c r="Z199" s="22">
        <v>1.5189497253027329</v>
      </c>
      <c r="AA199" s="22">
        <v>0</v>
      </c>
      <c r="AB199" s="22">
        <v>1.3132331425382924</v>
      </c>
      <c r="AC199" s="22">
        <v>39.516348938210093</v>
      </c>
      <c r="AD199" s="22">
        <v>0</v>
      </c>
      <c r="AE199" s="22">
        <v>0.35859424826004715</v>
      </c>
      <c r="AF199" s="22">
        <v>0</v>
      </c>
      <c r="AG199" s="22">
        <v>3.1053605303205227</v>
      </c>
      <c r="AH199" s="22">
        <v>5.4907783441669531E-5</v>
      </c>
      <c r="AI199" s="22">
        <v>0.16323335772931477</v>
      </c>
      <c r="AJ199" s="22">
        <v>5.2195322366863312E-4</v>
      </c>
      <c r="AK199" s="22">
        <v>2.2826907694922718</v>
      </c>
      <c r="AL199" s="22">
        <v>2.6244511363291672</v>
      </c>
      <c r="AM199" s="22">
        <v>2.6782063024451164</v>
      </c>
      <c r="AN199" s="22">
        <v>3.2106358962688777</v>
      </c>
      <c r="AO199" s="22">
        <v>0.23630960897827039</v>
      </c>
      <c r="AP199" s="22">
        <v>0.34001047077915081</v>
      </c>
      <c r="AQ199" s="22">
        <v>6.01895157254775</v>
      </c>
      <c r="AR199" s="22">
        <v>130.30729223131701</v>
      </c>
      <c r="AS199" s="22">
        <v>3.6131281850066017</v>
      </c>
      <c r="AT199" s="22">
        <v>0.11113368135020434</v>
      </c>
      <c r="AU199" s="22">
        <v>1.0205524324912504E-6</v>
      </c>
      <c r="AV199" s="22">
        <v>1.8090187296690756</v>
      </c>
      <c r="AW199" s="22">
        <v>0.34902257028234523</v>
      </c>
      <c r="AX199" s="22">
        <v>1.4319466581983005</v>
      </c>
      <c r="AY199" s="22">
        <v>7.4168266440651651</v>
      </c>
      <c r="AZ199" s="22">
        <v>21.410535072963494</v>
      </c>
      <c r="BA199" s="22">
        <v>32.235970535134697</v>
      </c>
      <c r="BB199" s="22">
        <v>0.1593956036342507</v>
      </c>
      <c r="BC199" s="22">
        <v>610.01534015815855</v>
      </c>
      <c r="BD199" s="22">
        <v>981.74950410218798</v>
      </c>
    </row>
    <row r="200" spans="1:56" x14ac:dyDescent="0.3">
      <c r="A200" s="23" t="s">
        <v>16</v>
      </c>
      <c r="B200" s="22">
        <v>1075.5223594468687</v>
      </c>
      <c r="C200" s="22">
        <v>3.8351620086135596</v>
      </c>
      <c r="D200" s="22">
        <v>14.048058265707219</v>
      </c>
      <c r="E200" s="22">
        <v>5.5219559730541592</v>
      </c>
      <c r="F200" s="22">
        <v>8.2652070566866312E-4</v>
      </c>
      <c r="G200" s="22">
        <v>10.476786178115322</v>
      </c>
      <c r="H200" s="22">
        <v>0</v>
      </c>
      <c r="I200" s="22">
        <v>35.070322988661751</v>
      </c>
      <c r="J200" s="22">
        <v>979.01470463924761</v>
      </c>
      <c r="K200" s="22">
        <v>24.1183432605295</v>
      </c>
      <c r="L200" s="22">
        <v>128.56688223411336</v>
      </c>
      <c r="M200" s="22">
        <v>25.022553778158635</v>
      </c>
      <c r="N200" s="22">
        <v>23.660582453761048</v>
      </c>
      <c r="O200" s="22">
        <v>4.5046711779503106</v>
      </c>
      <c r="P200" s="22">
        <v>4.4184493727190395</v>
      </c>
      <c r="Q200" s="22">
        <v>156.70927204960114</v>
      </c>
      <c r="R200" s="22">
        <v>0</v>
      </c>
      <c r="S200" s="22">
        <v>572.89488430689357</v>
      </c>
      <c r="T200" s="22">
        <v>112.49995354871444</v>
      </c>
      <c r="U200" s="22">
        <v>37.776661836329261</v>
      </c>
      <c r="V200" s="22">
        <v>3508.5886456695857</v>
      </c>
      <c r="W200" s="22">
        <v>41.333914119048643</v>
      </c>
      <c r="X200" s="22">
        <v>6.8458438726010984</v>
      </c>
      <c r="Y200" s="22">
        <v>175.74062556519416</v>
      </c>
      <c r="Z200" s="22">
        <v>78.68117363357365</v>
      </c>
      <c r="AA200" s="22">
        <v>0</v>
      </c>
      <c r="AB200" s="22">
        <v>0.4305108443591511</v>
      </c>
      <c r="AC200" s="22">
        <v>3755.1594065415943</v>
      </c>
      <c r="AD200" s="22">
        <v>5.6456731494766856</v>
      </c>
      <c r="AE200" s="22">
        <v>3.8958246784845967</v>
      </c>
      <c r="AF200" s="22">
        <v>1.7456386137209485</v>
      </c>
      <c r="AG200" s="22">
        <v>154.00617136696633</v>
      </c>
      <c r="AH200" s="22">
        <v>8.278749944269088E-4</v>
      </c>
      <c r="AI200" s="22">
        <v>77.149114826467041</v>
      </c>
      <c r="AJ200" s="22">
        <v>5.574296095628873E-2</v>
      </c>
      <c r="AK200" s="22">
        <v>0.33012691677384665</v>
      </c>
      <c r="AL200" s="22">
        <v>34.900827912756057</v>
      </c>
      <c r="AM200" s="22">
        <v>47.451526729266583</v>
      </c>
      <c r="AN200" s="22">
        <v>371.65168247554226</v>
      </c>
      <c r="AO200" s="22">
        <v>7.9418222723634404</v>
      </c>
      <c r="AP200" s="22">
        <v>94.761883091273589</v>
      </c>
      <c r="AQ200" s="22">
        <v>199.93776302315567</v>
      </c>
      <c r="AR200" s="22">
        <v>615.08957195916628</v>
      </c>
      <c r="AS200" s="22">
        <v>8710.4881968605332</v>
      </c>
      <c r="AT200" s="22">
        <v>10.521348280464334</v>
      </c>
      <c r="AU200" s="22">
        <v>0.84910421301313466</v>
      </c>
      <c r="AV200" s="22">
        <v>359.6178257170202</v>
      </c>
      <c r="AW200" s="22">
        <v>74.037604871509004</v>
      </c>
      <c r="AX200" s="22">
        <v>4.1314951180160016</v>
      </c>
      <c r="AY200" s="22">
        <v>9420.9487196161645</v>
      </c>
      <c r="AZ200" s="22">
        <v>942.41110294000009</v>
      </c>
      <c r="BA200" s="22">
        <v>646.12954279151791</v>
      </c>
      <c r="BB200" s="22">
        <v>45.033941439230631</v>
      </c>
      <c r="BC200" s="22">
        <v>4176.9659781688115</v>
      </c>
      <c r="BD200" s="22">
        <v>36786.141608153346</v>
      </c>
    </row>
    <row r="201" spans="1:56" x14ac:dyDescent="0.3">
      <c r="A201" s="23" t="s">
        <v>17</v>
      </c>
      <c r="B201" s="22">
        <v>1862.6895868488909</v>
      </c>
      <c r="C201" s="22">
        <v>218.48380396536487</v>
      </c>
      <c r="D201" s="22">
        <v>46.776888588706072</v>
      </c>
      <c r="E201" s="22">
        <v>16.855859364237315</v>
      </c>
      <c r="F201" s="22">
        <v>0</v>
      </c>
      <c r="G201" s="22">
        <v>717.66412748903599</v>
      </c>
      <c r="H201" s="22">
        <v>1.2244450279699246</v>
      </c>
      <c r="I201" s="22">
        <v>23.485297062434153</v>
      </c>
      <c r="J201" s="22">
        <v>2301.8552492852104</v>
      </c>
      <c r="K201" s="22">
        <v>258.20743685273715</v>
      </c>
      <c r="L201" s="22">
        <v>31.143699074460695</v>
      </c>
      <c r="M201" s="22">
        <v>918.23900481096837</v>
      </c>
      <c r="N201" s="22">
        <v>1289.482209434658</v>
      </c>
      <c r="O201" s="22">
        <v>371.5243221997834</v>
      </c>
      <c r="P201" s="22">
        <v>586.28229057312717</v>
      </c>
      <c r="Q201" s="22">
        <v>500.93354821381462</v>
      </c>
      <c r="R201" s="22">
        <v>2535.4640573497081</v>
      </c>
      <c r="S201" s="22">
        <v>0</v>
      </c>
      <c r="T201" s="22">
        <v>595.64548233468679</v>
      </c>
      <c r="U201" s="22">
        <v>3989.9728702982625</v>
      </c>
      <c r="V201" s="22">
        <v>3149.3736004550915</v>
      </c>
      <c r="W201" s="22">
        <v>83.794171594570713</v>
      </c>
      <c r="X201" s="22">
        <v>142.21315227120027</v>
      </c>
      <c r="Y201" s="22">
        <v>510.77444121321309</v>
      </c>
      <c r="Z201" s="22">
        <v>321.09000234389475</v>
      </c>
      <c r="AA201" s="22">
        <v>1.3668016977199631</v>
      </c>
      <c r="AB201" s="22">
        <v>20.083551359170443</v>
      </c>
      <c r="AC201" s="22">
        <v>1173.4965122490617</v>
      </c>
      <c r="AD201" s="22">
        <v>55.856336015828305</v>
      </c>
      <c r="AE201" s="22">
        <v>977.46857559862553</v>
      </c>
      <c r="AF201" s="22">
        <v>15.534684021708317</v>
      </c>
      <c r="AG201" s="22">
        <v>873.59230957150908</v>
      </c>
      <c r="AH201" s="22">
        <v>3.2576631377626506</v>
      </c>
      <c r="AI201" s="22">
        <v>567.50071332964114</v>
      </c>
      <c r="AJ201" s="22">
        <v>5.255305057846444</v>
      </c>
      <c r="AK201" s="22">
        <v>138.62665815448048</v>
      </c>
      <c r="AL201" s="22">
        <v>41.162683457323851</v>
      </c>
      <c r="AM201" s="22">
        <v>1072.4660774367678</v>
      </c>
      <c r="AN201" s="22">
        <v>13045.572898193479</v>
      </c>
      <c r="AO201" s="22">
        <v>123.53616568604733</v>
      </c>
      <c r="AP201" s="22">
        <v>144.81228406438566</v>
      </c>
      <c r="AQ201" s="22">
        <v>3322.3598296187183</v>
      </c>
      <c r="AR201" s="22">
        <v>1166.7063082970574</v>
      </c>
      <c r="AS201" s="22">
        <v>1072.9102349276966</v>
      </c>
      <c r="AT201" s="22">
        <v>1023.0509837438666</v>
      </c>
      <c r="AU201" s="22">
        <v>87.328304020033187</v>
      </c>
      <c r="AV201" s="22">
        <v>1941.7018912228655</v>
      </c>
      <c r="AW201" s="22">
        <v>150.22263386145107</v>
      </c>
      <c r="AX201" s="22">
        <v>2783.2520155765201</v>
      </c>
      <c r="AY201" s="22">
        <v>77798.711227174746</v>
      </c>
      <c r="AZ201" s="22">
        <v>3194.6596756074987</v>
      </c>
      <c r="BA201" s="22">
        <v>2140.3873787750467</v>
      </c>
      <c r="BB201" s="22">
        <v>303.45357077381635</v>
      </c>
      <c r="BC201" s="22">
        <v>14263.848568656489</v>
      </c>
      <c r="BD201" s="22">
        <v>147981.35738793918</v>
      </c>
    </row>
    <row r="202" spans="1:56" x14ac:dyDescent="0.3">
      <c r="A202" s="23" t="s">
        <v>18</v>
      </c>
      <c r="B202" s="22">
        <v>1.0792640873543645E-5</v>
      </c>
      <c r="C202" s="22">
        <v>1.1508299212347538E-6</v>
      </c>
      <c r="D202" s="22">
        <v>6.8973791552136483E-8</v>
      </c>
      <c r="E202" s="22">
        <v>1.5648946730573031E-7</v>
      </c>
      <c r="F202" s="22">
        <v>0</v>
      </c>
      <c r="G202" s="22">
        <v>98.681508899973139</v>
      </c>
      <c r="H202" s="22">
        <v>0</v>
      </c>
      <c r="I202" s="22">
        <v>5.8477398861762232E-5</v>
      </c>
      <c r="J202" s="22">
        <v>1.7661016417063431E-2</v>
      </c>
      <c r="K202" s="22">
        <v>1.1070965625579048E-6</v>
      </c>
      <c r="L202" s="22">
        <v>0</v>
      </c>
      <c r="M202" s="22">
        <v>144.42724586103901</v>
      </c>
      <c r="N202" s="22">
        <v>0</v>
      </c>
      <c r="O202" s="22">
        <v>1.4020952776160445E-7</v>
      </c>
      <c r="P202" s="22">
        <v>0</v>
      </c>
      <c r="Q202" s="22">
        <v>0</v>
      </c>
      <c r="R202" s="22">
        <v>8.9678190035207966E-2</v>
      </c>
      <c r="S202" s="22">
        <v>0.95475338208456095</v>
      </c>
      <c r="T202" s="22">
        <v>0</v>
      </c>
      <c r="U202" s="22">
        <v>0</v>
      </c>
      <c r="V202" s="22">
        <v>4.39709755856793E-5</v>
      </c>
      <c r="W202" s="22">
        <v>0</v>
      </c>
      <c r="X202" s="22">
        <v>0</v>
      </c>
      <c r="Y202" s="22">
        <v>2.9781304624165016E-2</v>
      </c>
      <c r="Z202" s="22">
        <v>2.3980051691159642E-2</v>
      </c>
      <c r="AA202" s="22">
        <v>0</v>
      </c>
      <c r="AB202" s="22">
        <v>0</v>
      </c>
      <c r="AC202" s="22">
        <v>3.4979259188610812E-6</v>
      </c>
      <c r="AD202" s="22">
        <v>0</v>
      </c>
      <c r="AE202" s="22">
        <v>1.4525358799955583E-5</v>
      </c>
      <c r="AF202" s="22">
        <v>0.83112826390253824</v>
      </c>
      <c r="AG202" s="22">
        <v>6.0788262994620297E-4</v>
      </c>
      <c r="AH202" s="22">
        <v>0</v>
      </c>
      <c r="AI202" s="22">
        <v>3.6060246743742645E-4</v>
      </c>
      <c r="AJ202" s="22">
        <v>2.5487633110788944E-7</v>
      </c>
      <c r="AK202" s="22">
        <v>3.881165466574858E-7</v>
      </c>
      <c r="AL202" s="22">
        <v>2.5327213374150699E-7</v>
      </c>
      <c r="AM202" s="22">
        <v>0</v>
      </c>
      <c r="AN202" s="22">
        <v>0</v>
      </c>
      <c r="AO202" s="22">
        <v>0</v>
      </c>
      <c r="AP202" s="22">
        <v>1.5506508662410172E-7</v>
      </c>
      <c r="AQ202" s="22">
        <v>0</v>
      </c>
      <c r="AR202" s="22">
        <v>0</v>
      </c>
      <c r="AS202" s="22">
        <v>1.6663668993185974E-6</v>
      </c>
      <c r="AT202" s="22">
        <v>0</v>
      </c>
      <c r="AU202" s="22">
        <v>0.24690544136861914</v>
      </c>
      <c r="AV202" s="22">
        <v>0.36709591636898287</v>
      </c>
      <c r="AW202" s="22">
        <v>0</v>
      </c>
      <c r="AX202" s="22">
        <v>5.7003943336930315E-6</v>
      </c>
      <c r="AY202" s="22">
        <v>2.9619439561463107E-6</v>
      </c>
      <c r="AZ202" s="22">
        <v>0.21074205245820379</v>
      </c>
      <c r="BA202" s="22">
        <v>8.7800852018811062E-2</v>
      </c>
      <c r="BB202" s="22">
        <v>0</v>
      </c>
      <c r="BC202" s="22">
        <v>31.171437475227972</v>
      </c>
      <c r="BD202" s="22">
        <v>277.14083246024137</v>
      </c>
    </row>
    <row r="203" spans="1:56" x14ac:dyDescent="0.3">
      <c r="A203" s="23" t="s">
        <v>19</v>
      </c>
      <c r="B203" s="22">
        <v>241.4767776509708</v>
      </c>
      <c r="C203" s="22">
        <v>0.78279453641268992</v>
      </c>
      <c r="D203" s="22">
        <v>1.6569780466003829E-2</v>
      </c>
      <c r="E203" s="22">
        <v>2.6017947424204113E-3</v>
      </c>
      <c r="F203" s="22">
        <v>0</v>
      </c>
      <c r="G203" s="22">
        <v>11.490103709058015</v>
      </c>
      <c r="H203" s="22">
        <v>0</v>
      </c>
      <c r="I203" s="22">
        <v>1.5266791009426794E-2</v>
      </c>
      <c r="J203" s="22">
        <v>9.6875701266631857</v>
      </c>
      <c r="K203" s="22">
        <v>0.8933630818235081</v>
      </c>
      <c r="L203" s="22">
        <v>2.205895717440385E-2</v>
      </c>
      <c r="M203" s="22">
        <v>1.0663323011232692E-2</v>
      </c>
      <c r="N203" s="22">
        <v>0.68802635757404196</v>
      </c>
      <c r="O203" s="22">
        <v>8.881860359466298E-4</v>
      </c>
      <c r="P203" s="22">
        <v>3.8047580697568968</v>
      </c>
      <c r="Q203" s="22">
        <v>2.3856518457088854E-4</v>
      </c>
      <c r="R203" s="22">
        <v>2.6564941472719328</v>
      </c>
      <c r="S203" s="22">
        <v>120.02049478218173</v>
      </c>
      <c r="T203" s="22">
        <v>0.12010507017816184</v>
      </c>
      <c r="U203" s="22">
        <v>0</v>
      </c>
      <c r="V203" s="22">
        <v>14.491273511543602</v>
      </c>
      <c r="W203" s="22">
        <v>4.0543070841771072E-3</v>
      </c>
      <c r="X203" s="22">
        <v>6.0672189077705822E-2</v>
      </c>
      <c r="Y203" s="22">
        <v>0.28444103668544674</v>
      </c>
      <c r="Z203" s="22">
        <v>0.31414952136321311</v>
      </c>
      <c r="AA203" s="22">
        <v>0</v>
      </c>
      <c r="AB203" s="22">
        <v>1.0372651619539658E-2</v>
      </c>
      <c r="AC203" s="22">
        <v>7.4153827703420739E-3</v>
      </c>
      <c r="AD203" s="22">
        <v>0</v>
      </c>
      <c r="AE203" s="22">
        <v>14.481206818260778</v>
      </c>
      <c r="AF203" s="22">
        <v>6.2376724081445343E-5</v>
      </c>
      <c r="AG203" s="22">
        <v>31.305143617237377</v>
      </c>
      <c r="AH203" s="22">
        <v>1.7032971207462493E-7</v>
      </c>
      <c r="AI203" s="22">
        <v>2.1917167390649905</v>
      </c>
      <c r="AJ203" s="22">
        <v>5.8977005012715198E-4</v>
      </c>
      <c r="AK203" s="22">
        <v>5.3753885155716111E-5</v>
      </c>
      <c r="AL203" s="22">
        <v>3.4878780854183666E-2</v>
      </c>
      <c r="AM203" s="22">
        <v>1.7301927289416346</v>
      </c>
      <c r="AN203" s="22">
        <v>48.380598616783587</v>
      </c>
      <c r="AO203" s="22">
        <v>2.8421175269884684E-3</v>
      </c>
      <c r="AP203" s="22">
        <v>0.31630930610196273</v>
      </c>
      <c r="AQ203" s="22">
        <v>76.194248884927532</v>
      </c>
      <c r="AR203" s="22">
        <v>4.8980386001240515</v>
      </c>
      <c r="AS203" s="22">
        <v>2.1731114737505846</v>
      </c>
      <c r="AT203" s="22">
        <v>1049.5868934242151</v>
      </c>
      <c r="AU203" s="22">
        <v>0.11279226408035245</v>
      </c>
      <c r="AV203" s="22">
        <v>8.1815903662519531</v>
      </c>
      <c r="AW203" s="22">
        <v>0.24334289028268874</v>
      </c>
      <c r="AX203" s="22">
        <v>1.6832954247897582</v>
      </c>
      <c r="AY203" s="22">
        <v>366.21141255440102</v>
      </c>
      <c r="AZ203" s="22">
        <v>147.85805949487502</v>
      </c>
      <c r="BA203" s="22">
        <v>12.063349771668628</v>
      </c>
      <c r="BB203" s="22">
        <v>1.7222272014473952</v>
      </c>
      <c r="BC203" s="22">
        <v>96.322304540970819</v>
      </c>
      <c r="BD203" s="22">
        <v>2272.5554152172044</v>
      </c>
    </row>
    <row r="204" spans="1:56" x14ac:dyDescent="0.3">
      <c r="A204" s="23" t="s">
        <v>20</v>
      </c>
      <c r="B204" s="22">
        <v>19.825867350369887</v>
      </c>
      <c r="C204" s="22">
        <v>2.1261224366656765E-3</v>
      </c>
      <c r="D204" s="22">
        <v>13.45678594216996</v>
      </c>
      <c r="E204" s="22">
        <v>0.39580381458133806</v>
      </c>
      <c r="F204" s="22">
        <v>0</v>
      </c>
      <c r="G204" s="22">
        <v>1.2649965777641941E-2</v>
      </c>
      <c r="H204" s="22">
        <v>0</v>
      </c>
      <c r="I204" s="22">
        <v>3.7854940249076643</v>
      </c>
      <c r="J204" s="22">
        <v>36.377387043176903</v>
      </c>
      <c r="K204" s="22">
        <v>1.5648301652721384</v>
      </c>
      <c r="L204" s="22">
        <v>81.720571197181997</v>
      </c>
      <c r="M204" s="22">
        <v>0</v>
      </c>
      <c r="N204" s="22">
        <v>4.0162549693228282</v>
      </c>
      <c r="O204" s="22">
        <v>238.46976371376297</v>
      </c>
      <c r="P204" s="22">
        <v>29.737253966265129</v>
      </c>
      <c r="Q204" s="22">
        <v>7.4090894949661328</v>
      </c>
      <c r="R204" s="22">
        <v>7.1268978809356094</v>
      </c>
      <c r="S204" s="22">
        <v>190.74695255216591</v>
      </c>
      <c r="T204" s="22">
        <v>76.228573031173255</v>
      </c>
      <c r="U204" s="22">
        <v>5.3341528400875013E-3</v>
      </c>
      <c r="V204" s="22">
        <v>0</v>
      </c>
      <c r="W204" s="22">
        <v>8.4208385389361942E-3</v>
      </c>
      <c r="X204" s="22">
        <v>3.5344946526069041</v>
      </c>
      <c r="Y204" s="22">
        <v>21.639915814236723</v>
      </c>
      <c r="Z204" s="22">
        <v>32.974765149465256</v>
      </c>
      <c r="AA204" s="22">
        <v>0</v>
      </c>
      <c r="AB204" s="22">
        <v>1.7562029240693222E-4</v>
      </c>
      <c r="AC204" s="22">
        <v>82.243644696918096</v>
      </c>
      <c r="AD204" s="22">
        <v>0</v>
      </c>
      <c r="AE204" s="22">
        <v>2.1707037325256864</v>
      </c>
      <c r="AF204" s="22">
        <v>0</v>
      </c>
      <c r="AG204" s="22">
        <v>11.101175823532715</v>
      </c>
      <c r="AH204" s="22">
        <v>143.36562425457493</v>
      </c>
      <c r="AI204" s="22">
        <v>0.31289257340862053</v>
      </c>
      <c r="AJ204" s="22">
        <v>5.5897600122484844E-3</v>
      </c>
      <c r="AK204" s="22">
        <v>7.6755208859742184E-3</v>
      </c>
      <c r="AL204" s="22">
        <v>1.3851550708677276</v>
      </c>
      <c r="AM204" s="22">
        <v>8.2631845396453816</v>
      </c>
      <c r="AN204" s="22">
        <v>18.882339533797392</v>
      </c>
      <c r="AO204" s="22">
        <v>6.3683762004976661</v>
      </c>
      <c r="AP204" s="22">
        <v>1.8946922174126966</v>
      </c>
      <c r="AQ204" s="22">
        <v>3.9441123287700723E-4</v>
      </c>
      <c r="AR204" s="22">
        <v>7.8913274662571656E-2</v>
      </c>
      <c r="AS204" s="22">
        <v>2.5096253288604182</v>
      </c>
      <c r="AT204" s="22">
        <v>1.3716614488692853</v>
      </c>
      <c r="AU204" s="22">
        <v>10.06998113874841</v>
      </c>
      <c r="AV204" s="22">
        <v>96.097631721191178</v>
      </c>
      <c r="AW204" s="22">
        <v>0.14337641654310448</v>
      </c>
      <c r="AX204" s="22">
        <v>0.25285341616688789</v>
      </c>
      <c r="AY204" s="22">
        <v>20910.254143652703</v>
      </c>
      <c r="AZ204" s="22">
        <v>38.807502730629437</v>
      </c>
      <c r="BA204" s="22">
        <v>1525.8551254601666</v>
      </c>
      <c r="BB204" s="22">
        <v>52.484087000890575</v>
      </c>
      <c r="BC204" s="22">
        <v>2751.1781975083359</v>
      </c>
      <c r="BD204" s="22">
        <v>26434.143954895528</v>
      </c>
    </row>
    <row r="205" spans="1:56" x14ac:dyDescent="0.3">
      <c r="A205" s="23" t="s">
        <v>21</v>
      </c>
      <c r="B205" s="22">
        <v>105.68434258545483</v>
      </c>
      <c r="C205" s="22">
        <v>1.6944135847378151E-3</v>
      </c>
      <c r="D205" s="22">
        <v>7.9853008626373204E-4</v>
      </c>
      <c r="E205" s="22">
        <v>1.6821258965023893E-2</v>
      </c>
      <c r="F205" s="22">
        <v>0</v>
      </c>
      <c r="G205" s="22">
        <v>7.760581357492384E-2</v>
      </c>
      <c r="H205" s="22">
        <v>0</v>
      </c>
      <c r="I205" s="22">
        <v>50.776370664604229</v>
      </c>
      <c r="J205" s="22">
        <v>8.7586984967092736</v>
      </c>
      <c r="K205" s="22">
        <v>0.31652408195439485</v>
      </c>
      <c r="L205" s="22">
        <v>0</v>
      </c>
      <c r="M205" s="22">
        <v>0</v>
      </c>
      <c r="N205" s="22">
        <v>2.5944716919010659E-2</v>
      </c>
      <c r="O205" s="22">
        <v>5.038864158203102E-4</v>
      </c>
      <c r="P205" s="22">
        <v>7.2402266218133463E-2</v>
      </c>
      <c r="Q205" s="22">
        <v>7.6007472863922265</v>
      </c>
      <c r="R205" s="22">
        <v>0.12097735284626636</v>
      </c>
      <c r="S205" s="22">
        <v>46.608297906518729</v>
      </c>
      <c r="T205" s="22">
        <v>8.2059157364816444E-5</v>
      </c>
      <c r="U205" s="22">
        <v>5.8683238592626003E-3</v>
      </c>
      <c r="V205" s="22">
        <v>32.138382821761546</v>
      </c>
      <c r="W205" s="22">
        <v>0</v>
      </c>
      <c r="X205" s="22">
        <v>1.3730177689916523E-3</v>
      </c>
      <c r="Y205" s="22">
        <v>4.3764245178420213E-3</v>
      </c>
      <c r="Z205" s="22">
        <v>4.2682981255499701</v>
      </c>
      <c r="AA205" s="22">
        <v>0</v>
      </c>
      <c r="AB205" s="22">
        <v>2.2181030500312217E-3</v>
      </c>
      <c r="AC205" s="22">
        <v>1.353945542834202E-2</v>
      </c>
      <c r="AD205" s="22">
        <v>0</v>
      </c>
      <c r="AE205" s="22">
        <v>0.15165469964926229</v>
      </c>
      <c r="AF205" s="22">
        <v>0</v>
      </c>
      <c r="AG205" s="22">
        <v>27.030498254640982</v>
      </c>
      <c r="AH205" s="22">
        <v>1.2097253502998404E-3</v>
      </c>
      <c r="AI205" s="22">
        <v>0.74116935969139941</v>
      </c>
      <c r="AJ205" s="22">
        <v>1.7211960511653408</v>
      </c>
      <c r="AK205" s="22">
        <v>1.8154124300185589E-2</v>
      </c>
      <c r="AL205" s="22">
        <v>0.11988981704757763</v>
      </c>
      <c r="AM205" s="22">
        <v>0.6993576004640657</v>
      </c>
      <c r="AN205" s="22">
        <v>2.9950375028642787E-2</v>
      </c>
      <c r="AO205" s="22">
        <v>1.6884981922838929</v>
      </c>
      <c r="AP205" s="22">
        <v>0.472749067867896</v>
      </c>
      <c r="AQ205" s="22">
        <v>1.1682074036337408E-4</v>
      </c>
      <c r="AR205" s="22">
        <v>1.114771466539292</v>
      </c>
      <c r="AS205" s="22">
        <v>4.3207013261126042</v>
      </c>
      <c r="AT205" s="22">
        <v>3.3430751068279244E-4</v>
      </c>
      <c r="AU205" s="22">
        <v>2.2484756650327697E-5</v>
      </c>
      <c r="AV205" s="22">
        <v>3.8663003826063649E-2</v>
      </c>
      <c r="AW205" s="22">
        <v>0.33099791062898953</v>
      </c>
      <c r="AX205" s="22">
        <v>7.5819199291960834E-2</v>
      </c>
      <c r="AY205" s="22">
        <v>1905.2444687225361</v>
      </c>
      <c r="AZ205" s="22">
        <v>0.52053806337945951</v>
      </c>
      <c r="BA205" s="22">
        <v>244.92579070433021</v>
      </c>
      <c r="BB205" s="22">
        <v>39.397609610258158</v>
      </c>
      <c r="BC205" s="22">
        <v>194.62238446942436</v>
      </c>
      <c r="BD205" s="22">
        <v>2679.7624129481619</v>
      </c>
    </row>
    <row r="206" spans="1:56" x14ac:dyDescent="0.3">
      <c r="A206" s="23" t="s">
        <v>22</v>
      </c>
      <c r="B206" s="22">
        <v>34.282365074968489</v>
      </c>
      <c r="C206" s="22">
        <v>2.9583303249858771E-2</v>
      </c>
      <c r="D206" s="22">
        <v>2.0008511342702002E-2</v>
      </c>
      <c r="E206" s="22">
        <v>1.3753761723900096E-2</v>
      </c>
      <c r="F206" s="22">
        <v>0</v>
      </c>
      <c r="G206" s="22">
        <v>288.17223272071902</v>
      </c>
      <c r="H206" s="22">
        <v>0</v>
      </c>
      <c r="I206" s="22">
        <v>0.5281342282407997</v>
      </c>
      <c r="J206" s="22">
        <v>34.596906011099684</v>
      </c>
      <c r="K206" s="22">
        <v>1.1774684152905279</v>
      </c>
      <c r="L206" s="22">
        <v>0</v>
      </c>
      <c r="M206" s="22">
        <v>0</v>
      </c>
      <c r="N206" s="22">
        <v>1.2645282151200836</v>
      </c>
      <c r="O206" s="22">
        <v>4.0320932794427035E-2</v>
      </c>
      <c r="P206" s="22">
        <v>0.2587759752064514</v>
      </c>
      <c r="Q206" s="22">
        <v>1.2840187732105746</v>
      </c>
      <c r="R206" s="22">
        <v>0.4149547941980205</v>
      </c>
      <c r="S206" s="22">
        <v>14.796823622193051</v>
      </c>
      <c r="T206" s="22">
        <v>0.56645951507785353</v>
      </c>
      <c r="U206" s="22">
        <v>0.35629163776199752</v>
      </c>
      <c r="V206" s="22">
        <v>10.835072900693493</v>
      </c>
      <c r="W206" s="22">
        <v>5.5617604061767275E-3</v>
      </c>
      <c r="X206" s="22">
        <v>0</v>
      </c>
      <c r="Y206" s="22">
        <v>0.81753811346315763</v>
      </c>
      <c r="Z206" s="22">
        <v>1.5705837409032506</v>
      </c>
      <c r="AA206" s="22">
        <v>0</v>
      </c>
      <c r="AB206" s="22">
        <v>6.1322280396340471E-5</v>
      </c>
      <c r="AC206" s="22">
        <v>8.941189659538189</v>
      </c>
      <c r="AD206" s="22">
        <v>0</v>
      </c>
      <c r="AE206" s="22">
        <v>1.3367584500683891</v>
      </c>
      <c r="AF206" s="22">
        <v>0</v>
      </c>
      <c r="AG206" s="22">
        <v>6.3158193355729786</v>
      </c>
      <c r="AH206" s="22">
        <v>1.0726699528707905E-5</v>
      </c>
      <c r="AI206" s="22">
        <v>0.52279089553276625</v>
      </c>
      <c r="AJ206" s="22">
        <v>1.1075317744356241E-3</v>
      </c>
      <c r="AK206" s="22">
        <v>0.193599414173319</v>
      </c>
      <c r="AL206" s="22">
        <v>0.88144706243719984</v>
      </c>
      <c r="AM206" s="22">
        <v>2.2787094202963289</v>
      </c>
      <c r="AN206" s="22">
        <v>3.7310837765009475</v>
      </c>
      <c r="AO206" s="22">
        <v>1.8427504164213199E-2</v>
      </c>
      <c r="AP206" s="22">
        <v>2.6342746092453622</v>
      </c>
      <c r="AQ206" s="22">
        <v>1.5622021598721385</v>
      </c>
      <c r="AR206" s="22">
        <v>3.2799009789580236</v>
      </c>
      <c r="AS206" s="22">
        <v>2.0074763675042395</v>
      </c>
      <c r="AT206" s="22">
        <v>0.26939984541055106</v>
      </c>
      <c r="AU206" s="22">
        <v>7.7789759883350436E-3</v>
      </c>
      <c r="AV206" s="22">
        <v>35.52056922367332</v>
      </c>
      <c r="AW206" s="22">
        <v>0.17983600604309724</v>
      </c>
      <c r="AX206" s="22">
        <v>0.93833265337056937</v>
      </c>
      <c r="AY206" s="22">
        <v>0.16657106500020444</v>
      </c>
      <c r="AZ206" s="22">
        <v>23.110894026265335</v>
      </c>
      <c r="BA206" s="22">
        <v>118.92183791715401</v>
      </c>
      <c r="BB206" s="22">
        <v>0.45072702851468549</v>
      </c>
      <c r="BC206" s="22">
        <v>30.138502145055106</v>
      </c>
      <c r="BD206" s="22">
        <v>634.44069010875728</v>
      </c>
    </row>
    <row r="207" spans="1:56" x14ac:dyDescent="0.3">
      <c r="A207" s="23" t="s">
        <v>23</v>
      </c>
      <c r="B207" s="22">
        <v>73.800769958608598</v>
      </c>
      <c r="C207" s="22">
        <v>6.8420939187882306</v>
      </c>
      <c r="D207" s="22">
        <v>3.0104655323759801</v>
      </c>
      <c r="E207" s="22">
        <v>10.123210086193074</v>
      </c>
      <c r="F207" s="22">
        <v>0</v>
      </c>
      <c r="G207" s="22">
        <v>124.03822438089492</v>
      </c>
      <c r="H207" s="22">
        <v>0</v>
      </c>
      <c r="I207" s="22">
        <v>6.1929334092967183</v>
      </c>
      <c r="J207" s="22">
        <v>189.77769294575683</v>
      </c>
      <c r="K207" s="22">
        <v>9.4292220712778398</v>
      </c>
      <c r="L207" s="22">
        <v>14.17059360839626</v>
      </c>
      <c r="M207" s="22">
        <v>207.40216573462644</v>
      </c>
      <c r="N207" s="22">
        <v>72.858318099646169</v>
      </c>
      <c r="O207" s="22">
        <v>3.0647428686449421</v>
      </c>
      <c r="P207" s="22">
        <v>3.1469367779777917</v>
      </c>
      <c r="Q207" s="22">
        <v>6.5546930064051292</v>
      </c>
      <c r="R207" s="22">
        <v>222.45558538126787</v>
      </c>
      <c r="S207" s="22">
        <v>247.60602811129576</v>
      </c>
      <c r="T207" s="22">
        <v>37.563473695025216</v>
      </c>
      <c r="U207" s="22">
        <v>116.34415177629324</v>
      </c>
      <c r="V207" s="22">
        <v>1208.8032483163488</v>
      </c>
      <c r="W207" s="22">
        <v>6.679720813630313</v>
      </c>
      <c r="X207" s="22">
        <v>4.9296463674565549</v>
      </c>
      <c r="Y207" s="22">
        <v>0</v>
      </c>
      <c r="Z207" s="22">
        <v>10.893565442569555</v>
      </c>
      <c r="AA207" s="22">
        <v>0.71576244894527319</v>
      </c>
      <c r="AB207" s="22">
        <v>0.7354107150253133</v>
      </c>
      <c r="AC207" s="22">
        <v>13.453120371861051</v>
      </c>
      <c r="AD207" s="22">
        <v>0.11944673074260216</v>
      </c>
      <c r="AE207" s="22">
        <v>2.5822657725841385</v>
      </c>
      <c r="AF207" s="22">
        <v>7.8798176404936848</v>
      </c>
      <c r="AG207" s="22">
        <v>81.431986622687063</v>
      </c>
      <c r="AH207" s="22">
        <v>5.5192492565386786E-6</v>
      </c>
      <c r="AI207" s="22">
        <v>5.602201970195007</v>
      </c>
      <c r="AJ207" s="22">
        <v>0.11194240306258146</v>
      </c>
      <c r="AK207" s="22">
        <v>6.1438412942026766</v>
      </c>
      <c r="AL207" s="22">
        <v>6.390456409159464</v>
      </c>
      <c r="AM207" s="22">
        <v>26.519956629672528</v>
      </c>
      <c r="AN207" s="22">
        <v>327.22660285172594</v>
      </c>
      <c r="AO207" s="22">
        <v>10.312944845068381</v>
      </c>
      <c r="AP207" s="22">
        <v>13.283350157266325</v>
      </c>
      <c r="AQ207" s="22">
        <v>324.97941777531776</v>
      </c>
      <c r="AR207" s="22">
        <v>358.48457515923803</v>
      </c>
      <c r="AS207" s="22">
        <v>27.096339953549148</v>
      </c>
      <c r="AT207" s="22">
        <v>224.33563073495466</v>
      </c>
      <c r="AU207" s="22">
        <v>16.588630172460224</v>
      </c>
      <c r="AV207" s="22">
        <v>174.41728415466204</v>
      </c>
      <c r="AW207" s="22">
        <v>20.946031013573151</v>
      </c>
      <c r="AX207" s="22">
        <v>37.121878695853106</v>
      </c>
      <c r="AY207" s="22">
        <v>1124.4483831737898</v>
      </c>
      <c r="AZ207" s="22">
        <v>255.55042036825645</v>
      </c>
      <c r="BA207" s="22">
        <v>8950.0052168152069</v>
      </c>
      <c r="BB207" s="22">
        <v>6.7983703774180686</v>
      </c>
      <c r="BC207" s="22">
        <v>2043.1452646343998</v>
      </c>
      <c r="BD207" s="22">
        <v>16652.1140377134</v>
      </c>
    </row>
    <row r="208" spans="1:56" x14ac:dyDescent="0.3">
      <c r="A208" s="23" t="s">
        <v>24</v>
      </c>
      <c r="B208" s="22">
        <v>74.783380753876557</v>
      </c>
      <c r="C208" s="22">
        <v>0.62532594546020603</v>
      </c>
      <c r="D208" s="22">
        <v>2.3858608623484465</v>
      </c>
      <c r="E208" s="22">
        <v>2.5082567721004136</v>
      </c>
      <c r="F208" s="22">
        <v>0</v>
      </c>
      <c r="G208" s="22">
        <v>4.3896714723027985</v>
      </c>
      <c r="H208" s="22">
        <v>0</v>
      </c>
      <c r="I208" s="22">
        <v>0.70335584267093332</v>
      </c>
      <c r="J208" s="22">
        <v>9376.5118635484032</v>
      </c>
      <c r="K208" s="22">
        <v>798.30571128892871</v>
      </c>
      <c r="L208" s="22">
        <v>0</v>
      </c>
      <c r="M208" s="22">
        <v>0</v>
      </c>
      <c r="N208" s="22">
        <v>17.567457483607459</v>
      </c>
      <c r="O208" s="22">
        <v>0.77769345741356488</v>
      </c>
      <c r="P208" s="22">
        <v>2.2592363753150938E-4</v>
      </c>
      <c r="Q208" s="22">
        <v>0.20687665079807688</v>
      </c>
      <c r="R208" s="22">
        <v>41.451071126885132</v>
      </c>
      <c r="S208" s="22">
        <v>141.94618354416914</v>
      </c>
      <c r="T208" s="22">
        <v>0.14883384615448822</v>
      </c>
      <c r="U208" s="22">
        <v>2.6183265552027812</v>
      </c>
      <c r="V208" s="22">
        <v>1086.6074258268948</v>
      </c>
      <c r="W208" s="22">
        <v>2273.9891277850893</v>
      </c>
      <c r="X208" s="22">
        <v>4.2843571751114807E-6</v>
      </c>
      <c r="Y208" s="22">
        <v>0.21421492747757237</v>
      </c>
      <c r="Z208" s="22">
        <v>0</v>
      </c>
      <c r="AA208" s="22">
        <v>0</v>
      </c>
      <c r="AB208" s="22">
        <v>2.8350521515885425E-2</v>
      </c>
      <c r="AC208" s="22">
        <v>6.2246823322789551</v>
      </c>
      <c r="AD208" s="22">
        <v>0</v>
      </c>
      <c r="AE208" s="22">
        <v>6431.1921195991126</v>
      </c>
      <c r="AF208" s="22">
        <v>0</v>
      </c>
      <c r="AG208" s="22">
        <v>159.72045445979634</v>
      </c>
      <c r="AH208" s="22">
        <v>3.7748204003781423E-6</v>
      </c>
      <c r="AI208" s="22">
        <v>0.60411200562223411</v>
      </c>
      <c r="AJ208" s="22">
        <v>0.49731568442567015</v>
      </c>
      <c r="AK208" s="22">
        <v>10.379805550876144</v>
      </c>
      <c r="AL208" s="22">
        <v>1597.0524941437784</v>
      </c>
      <c r="AM208" s="22">
        <v>3148.1786695583464</v>
      </c>
      <c r="AN208" s="22">
        <v>5.8154058831223585</v>
      </c>
      <c r="AO208" s="22">
        <v>4.8834511842385672E-2</v>
      </c>
      <c r="AP208" s="22">
        <v>269.10385789445343</v>
      </c>
      <c r="AQ208" s="22">
        <v>0.20266072511252456</v>
      </c>
      <c r="AR208" s="22">
        <v>9.3650530677881108</v>
      </c>
      <c r="AS208" s="22">
        <v>3675.1018657766504</v>
      </c>
      <c r="AT208" s="22">
        <v>0.53559853232129584</v>
      </c>
      <c r="AU208" s="22">
        <v>7.0161312301306966E-8</v>
      </c>
      <c r="AV208" s="22">
        <v>1.6458100139970997</v>
      </c>
      <c r="AW208" s="22">
        <v>9.6682428847194204E-2</v>
      </c>
      <c r="AX208" s="22">
        <v>9573.8211647496355</v>
      </c>
      <c r="AY208" s="22">
        <v>110.47943161564753</v>
      </c>
      <c r="AZ208" s="22">
        <v>335.56014563548376</v>
      </c>
      <c r="BA208" s="22">
        <v>676.72924931691352</v>
      </c>
      <c r="BB208" s="22">
        <v>3447.335375260252</v>
      </c>
      <c r="BC208" s="22">
        <v>748.83966946289729</v>
      </c>
      <c r="BD208" s="22">
        <v>44034.299680473479</v>
      </c>
    </row>
    <row r="209" spans="1:56" x14ac:dyDescent="0.3">
      <c r="A209" s="23" t="s">
        <v>25</v>
      </c>
      <c r="B209" s="22">
        <v>0</v>
      </c>
      <c r="C209" s="22">
        <v>0</v>
      </c>
      <c r="D209" s="22">
        <v>0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  <c r="AQ209" s="22"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</row>
    <row r="210" spans="1:56" x14ac:dyDescent="0.3">
      <c r="A210" s="23" t="s">
        <v>26</v>
      </c>
      <c r="B210" s="22">
        <v>7.1746048358924161E-2</v>
      </c>
      <c r="C210" s="22">
        <v>1.9753016972206273E-5</v>
      </c>
      <c r="D210" s="22">
        <v>7.0912640429124434E-5</v>
      </c>
      <c r="E210" s="22">
        <v>7.2807642631914801E-5</v>
      </c>
      <c r="F210" s="22">
        <v>0</v>
      </c>
      <c r="G210" s="22">
        <v>1.3865601679603412E-4</v>
      </c>
      <c r="H210" s="22">
        <v>0</v>
      </c>
      <c r="I210" s="22">
        <v>1.1392392899877184E-5</v>
      </c>
      <c r="J210" s="22">
        <v>0.11186175416861362</v>
      </c>
      <c r="K210" s="22">
        <v>2.5217234773202105E-2</v>
      </c>
      <c r="L210" s="22">
        <v>0</v>
      </c>
      <c r="M210" s="22">
        <v>0</v>
      </c>
      <c r="N210" s="22">
        <v>1.833418919545441E-2</v>
      </c>
      <c r="O210" s="22">
        <v>2.4552257777609698E-5</v>
      </c>
      <c r="P210" s="22">
        <v>0.48375065185125182</v>
      </c>
      <c r="Q210" s="22">
        <v>6.5298490269239752E-6</v>
      </c>
      <c r="R210" s="22">
        <v>1.1454345549025318E-3</v>
      </c>
      <c r="S210" s="22">
        <v>8.7138899679450547E-3</v>
      </c>
      <c r="T210" s="22">
        <v>4.7014477973487659E-6</v>
      </c>
      <c r="U210" s="22">
        <v>8.270874549982784E-5</v>
      </c>
      <c r="V210" s="22">
        <v>1.7329315019842371</v>
      </c>
      <c r="W210" s="22">
        <v>1.1435837522821682E-4</v>
      </c>
      <c r="X210" s="22">
        <v>0</v>
      </c>
      <c r="Y210" s="22">
        <v>6.7604568493099738E-6</v>
      </c>
      <c r="Z210" s="22">
        <v>1.1144671273265171E-2</v>
      </c>
      <c r="AA210" s="22">
        <v>0</v>
      </c>
      <c r="AB210" s="22">
        <v>0</v>
      </c>
      <c r="AC210" s="22">
        <v>6.2431329156402253E-2</v>
      </c>
      <c r="AD210" s="22">
        <v>0</v>
      </c>
      <c r="AE210" s="22">
        <v>2.9831416527418254E-3</v>
      </c>
      <c r="AF210" s="22">
        <v>0</v>
      </c>
      <c r="AG210" s="22">
        <v>4.984241971703848E-3</v>
      </c>
      <c r="AH210" s="22">
        <v>0</v>
      </c>
      <c r="AI210" s="22">
        <v>1.7777845477318964E-5</v>
      </c>
      <c r="AJ210" s="22">
        <v>1.5683694775582337E-5</v>
      </c>
      <c r="AK210" s="22">
        <v>0</v>
      </c>
      <c r="AL210" s="22">
        <v>9.1289471902763304E-4</v>
      </c>
      <c r="AM210" s="22">
        <v>4.8846325039917406E-2</v>
      </c>
      <c r="AN210" s="22">
        <v>1.836976974003641E-4</v>
      </c>
      <c r="AO210" s="22">
        <v>0</v>
      </c>
      <c r="AP210" s="22">
        <v>3.8769730432936028E-3</v>
      </c>
      <c r="AQ210" s="22">
        <v>6.4017612238018386E-6</v>
      </c>
      <c r="AR210" s="22">
        <v>59.446799200859417</v>
      </c>
      <c r="AS210" s="22">
        <v>3.9892577274418264E-2</v>
      </c>
      <c r="AT210" s="22">
        <v>0</v>
      </c>
      <c r="AU210" s="22">
        <v>0</v>
      </c>
      <c r="AV210" s="22">
        <v>4.5567038948338491E-5</v>
      </c>
      <c r="AW210" s="22">
        <v>3.0535300091765407E-6</v>
      </c>
      <c r="AX210" s="22">
        <v>2.4840216919770784E-3</v>
      </c>
      <c r="AY210" s="22">
        <v>3.7508657813023678</v>
      </c>
      <c r="AZ210" s="22">
        <v>1.0438018532823425</v>
      </c>
      <c r="BA210" s="22">
        <v>1.2613354426849025E-2</v>
      </c>
      <c r="BB210" s="22">
        <v>9.6744091850297243E-3</v>
      </c>
      <c r="BC210" s="22">
        <v>1.875573490923977</v>
      </c>
      <c r="BD210" s="22">
        <v>68.771410285067006</v>
      </c>
    </row>
    <row r="211" spans="1:56" x14ac:dyDescent="0.3">
      <c r="A211" s="23" t="s">
        <v>27</v>
      </c>
      <c r="B211" s="22">
        <v>1.2217710654347647</v>
      </c>
      <c r="C211" s="22">
        <v>0.2309581131067274</v>
      </c>
      <c r="D211" s="22">
        <v>0.10685562114626465</v>
      </c>
      <c r="E211" s="22">
        <v>3.5532673119886657E-2</v>
      </c>
      <c r="F211" s="22">
        <v>0</v>
      </c>
      <c r="G211" s="22">
        <v>6.9186828360191119E-2</v>
      </c>
      <c r="H211" s="22">
        <v>0</v>
      </c>
      <c r="I211" s="22">
        <v>1.9592718215816847</v>
      </c>
      <c r="J211" s="22">
        <v>60.25981746220436</v>
      </c>
      <c r="K211" s="22">
        <v>12.062446095073753</v>
      </c>
      <c r="L211" s="22">
        <v>1.713684658101075</v>
      </c>
      <c r="M211" s="22">
        <v>0</v>
      </c>
      <c r="N211" s="22">
        <v>0.21648605088317979</v>
      </c>
      <c r="O211" s="22">
        <v>1.4223164058011097</v>
      </c>
      <c r="P211" s="22">
        <v>1.1608855704857484</v>
      </c>
      <c r="Q211" s="22">
        <v>0.37952799480920907</v>
      </c>
      <c r="R211" s="22">
        <v>0.58330736926190552</v>
      </c>
      <c r="S211" s="22">
        <v>105.21548987328627</v>
      </c>
      <c r="T211" s="22">
        <v>2.2496409806866445E-3</v>
      </c>
      <c r="U211" s="22">
        <v>3.97432375756833E-2</v>
      </c>
      <c r="V211" s="22">
        <v>18.149467678574265</v>
      </c>
      <c r="W211" s="22">
        <v>5.5673360462298829E-2</v>
      </c>
      <c r="X211" s="22">
        <v>6.254889107479805E-4</v>
      </c>
      <c r="Y211" s="22">
        <v>2.8292645512744539</v>
      </c>
      <c r="Z211" s="22">
        <v>4.4713043503795991</v>
      </c>
      <c r="AA211" s="22">
        <v>0</v>
      </c>
      <c r="AB211" s="22">
        <v>0.13681666111410373</v>
      </c>
      <c r="AC211" s="22">
        <v>0</v>
      </c>
      <c r="AD211" s="22">
        <v>0</v>
      </c>
      <c r="AE211" s="22">
        <v>1.4396027925789183</v>
      </c>
      <c r="AF211" s="22">
        <v>0</v>
      </c>
      <c r="AG211" s="22">
        <v>280.50845745091897</v>
      </c>
      <c r="AH211" s="22">
        <v>4.5694752009142478E-5</v>
      </c>
      <c r="AI211" s="22">
        <v>0.76338348236957865</v>
      </c>
      <c r="AJ211" s="22">
        <v>7.8238110837382177E-3</v>
      </c>
      <c r="AK211" s="22">
        <v>15.270096968698169</v>
      </c>
      <c r="AL211" s="22">
        <v>0.44090181004531354</v>
      </c>
      <c r="AM211" s="22">
        <v>23.367160865860694</v>
      </c>
      <c r="AN211" s="22">
        <v>3.822993810332016</v>
      </c>
      <c r="AO211" s="22">
        <v>3.5978338388169398E-2</v>
      </c>
      <c r="AP211" s="22">
        <v>4.3197471732567445</v>
      </c>
      <c r="AQ211" s="22">
        <v>3.0634323554359359E-3</v>
      </c>
      <c r="AR211" s="22">
        <v>51.073934906608336</v>
      </c>
      <c r="AS211" s="22">
        <v>19.170571145783846</v>
      </c>
      <c r="AT211" s="22">
        <v>15.174393012133716</v>
      </c>
      <c r="AU211" s="22">
        <v>8.4931292782116409E-7</v>
      </c>
      <c r="AV211" s="22">
        <v>20.778867867034794</v>
      </c>
      <c r="AW211" s="22">
        <v>7.4603708391813024</v>
      </c>
      <c r="AX211" s="22">
        <v>1.193325373684196</v>
      </c>
      <c r="AY211" s="22">
        <v>1857.4126992320143</v>
      </c>
      <c r="AZ211" s="22">
        <v>8.3854876318566216</v>
      </c>
      <c r="BA211" s="22">
        <v>69.121842015346559</v>
      </c>
      <c r="BB211" s="22">
        <v>4.6255425431757882</v>
      </c>
      <c r="BC211" s="22">
        <v>90.32947822524045</v>
      </c>
      <c r="BD211" s="22">
        <v>2687.0284518439407</v>
      </c>
    </row>
    <row r="212" spans="1:56" x14ac:dyDescent="0.3">
      <c r="A212" s="23" t="s">
        <v>28</v>
      </c>
      <c r="B212" s="22">
        <v>3.187533119338848E-3</v>
      </c>
      <c r="C212" s="22">
        <v>12.070656746256573</v>
      </c>
      <c r="D212" s="22">
        <v>32.836454791407526</v>
      </c>
      <c r="E212" s="22">
        <v>9.7931959651920336E-6</v>
      </c>
      <c r="F212" s="22">
        <v>0</v>
      </c>
      <c r="G212" s="22">
        <v>4.5042995985736112E-5</v>
      </c>
      <c r="H212" s="22">
        <v>0</v>
      </c>
      <c r="I212" s="22">
        <v>2.994924860251412E-2</v>
      </c>
      <c r="J212" s="22">
        <v>1.5915282321077598E-2</v>
      </c>
      <c r="K212" s="22">
        <v>7.7318937753794654E-5</v>
      </c>
      <c r="L212" s="22">
        <v>0</v>
      </c>
      <c r="M212" s="22">
        <v>0.26551674297969408</v>
      </c>
      <c r="N212" s="22">
        <v>1.2578086183214805</v>
      </c>
      <c r="O212" s="22">
        <v>8.6710336116607029E-2</v>
      </c>
      <c r="P212" s="22">
        <v>2.4541931530710187E-2</v>
      </c>
      <c r="Q212" s="22">
        <v>0.76839674473037634</v>
      </c>
      <c r="R212" s="22">
        <v>248.76548222179918</v>
      </c>
      <c r="S212" s="22">
        <v>257.60937930471363</v>
      </c>
      <c r="T212" s="22">
        <v>7.1908681465351172E-4</v>
      </c>
      <c r="U212" s="22">
        <v>8.2482277199242642</v>
      </c>
      <c r="V212" s="22">
        <v>3.5360034309005162</v>
      </c>
      <c r="W212" s="22">
        <v>0.13515677265718609</v>
      </c>
      <c r="X212" s="22">
        <v>8.0764911700168177E-7</v>
      </c>
      <c r="Y212" s="22">
        <v>0.23763112732679337</v>
      </c>
      <c r="Z212" s="22">
        <v>8.8310949506070508E-4</v>
      </c>
      <c r="AA212" s="22">
        <v>0</v>
      </c>
      <c r="AB212" s="22">
        <v>1.3008333418657638E-6</v>
      </c>
      <c r="AC212" s="22">
        <v>1.1959489949065268E-5</v>
      </c>
      <c r="AD212" s="22">
        <v>0</v>
      </c>
      <c r="AE212" s="22">
        <v>8.8542195175602507E-5</v>
      </c>
      <c r="AF212" s="22">
        <v>0</v>
      </c>
      <c r="AG212" s="22">
        <v>0.44143348786736003</v>
      </c>
      <c r="AH212" s="22">
        <v>7.1159575138037183E-7</v>
      </c>
      <c r="AI212" s="22">
        <v>54.81774083679948</v>
      </c>
      <c r="AJ212" s="22">
        <v>2.9824017740073962E-6</v>
      </c>
      <c r="AK212" s="22">
        <v>1.4578564160421732</v>
      </c>
      <c r="AL212" s="22">
        <v>6.6877713337887176E-5</v>
      </c>
      <c r="AM212" s="22">
        <v>1.9754316928142365E-4</v>
      </c>
      <c r="AN212" s="22">
        <v>0.23717364776807603</v>
      </c>
      <c r="AO212" s="22">
        <v>5.6050215288232703</v>
      </c>
      <c r="AP212" s="22">
        <v>1.6313995980577567E-5</v>
      </c>
      <c r="AQ212" s="22">
        <v>1.4904330388942457</v>
      </c>
      <c r="AR212" s="22">
        <v>0.61483887046299768</v>
      </c>
      <c r="AS212" s="22">
        <v>5.0490760860491622E-4</v>
      </c>
      <c r="AT212" s="22">
        <v>1.9664943302829843E-7</v>
      </c>
      <c r="AU212" s="22">
        <v>1.3226189977112574E-8</v>
      </c>
      <c r="AV212" s="22">
        <v>8.6875793608791302E-2</v>
      </c>
      <c r="AW212" s="22">
        <v>0.32542565188022315</v>
      </c>
      <c r="AX212" s="22">
        <v>4.163558809604869E-5</v>
      </c>
      <c r="AY212" s="22">
        <v>12.701903967921048</v>
      </c>
      <c r="AZ212" s="22">
        <v>0.41518343436943361</v>
      </c>
      <c r="BA212" s="22">
        <v>0.26586817039066873</v>
      </c>
      <c r="BB212" s="22">
        <v>0</v>
      </c>
      <c r="BC212" s="22">
        <v>22.073301068628076</v>
      </c>
      <c r="BD212" s="22">
        <v>666.42674260971876</v>
      </c>
    </row>
    <row r="213" spans="1:56" x14ac:dyDescent="0.3">
      <c r="A213" s="23" t="s">
        <v>29</v>
      </c>
      <c r="B213" s="22">
        <v>4256.7173342199148</v>
      </c>
      <c r="C213" s="22">
        <v>3.0349516595807422E-3</v>
      </c>
      <c r="D213" s="22">
        <v>2.0658366379922379E-2</v>
      </c>
      <c r="E213" s="22">
        <v>4.9634259867224487E-2</v>
      </c>
      <c r="F213" s="22">
        <v>0</v>
      </c>
      <c r="G213" s="22">
        <v>3.2650962885683019E-2</v>
      </c>
      <c r="H213" s="22">
        <v>0</v>
      </c>
      <c r="I213" s="22">
        <v>17.839198767181454</v>
      </c>
      <c r="J213" s="22">
        <v>54.526489475521416</v>
      </c>
      <c r="K213" s="22">
        <v>3.7240498384969944</v>
      </c>
      <c r="L213" s="22">
        <v>0</v>
      </c>
      <c r="M213" s="22">
        <v>0</v>
      </c>
      <c r="N213" s="22">
        <v>1.6827026904753104E-2</v>
      </c>
      <c r="O213" s="22">
        <v>2.5211392704625329E-2</v>
      </c>
      <c r="P213" s="22">
        <v>1.2518556646526152E-2</v>
      </c>
      <c r="Q213" s="22">
        <v>9.8500338418659357E-3</v>
      </c>
      <c r="R213" s="22">
        <v>108.84771454871102</v>
      </c>
      <c r="S213" s="22">
        <v>955.08916394924211</v>
      </c>
      <c r="T213" s="22">
        <v>6.6631666128298412E-4</v>
      </c>
      <c r="U213" s="22">
        <v>1.2487014110858355E-2</v>
      </c>
      <c r="V213" s="22">
        <v>3536.6015324949622</v>
      </c>
      <c r="W213" s="22">
        <v>87.912341358464019</v>
      </c>
      <c r="X213" s="22">
        <v>2.3739865636283216E-4</v>
      </c>
      <c r="Y213" s="22">
        <v>6.4684599655331354E-2</v>
      </c>
      <c r="Z213" s="22">
        <v>2012.3469493984035</v>
      </c>
      <c r="AA213" s="22">
        <v>0</v>
      </c>
      <c r="AB213" s="22">
        <v>5.0770644725107355E-4</v>
      </c>
      <c r="AC213" s="22">
        <v>0.571400751258059</v>
      </c>
      <c r="AD213" s="22">
        <v>0</v>
      </c>
      <c r="AE213" s="22">
        <v>0</v>
      </c>
      <c r="AF213" s="22">
        <v>0</v>
      </c>
      <c r="AG213" s="22">
        <v>158.3039720766987</v>
      </c>
      <c r="AH213" s="22">
        <v>2.0916493523616202E-4</v>
      </c>
      <c r="AI213" s="22">
        <v>44.428714705903111</v>
      </c>
      <c r="AJ213" s="22">
        <v>0.22571911641127207</v>
      </c>
      <c r="AK213" s="22">
        <v>6.3258758746598032E-2</v>
      </c>
      <c r="AL213" s="22">
        <v>23.848401679512058</v>
      </c>
      <c r="AM213" s="22">
        <v>132.45602685336584</v>
      </c>
      <c r="AN213" s="22">
        <v>3.0658843988856134E-2</v>
      </c>
      <c r="AO213" s="22">
        <v>5.4996546646394161E-4</v>
      </c>
      <c r="AP213" s="22">
        <v>1.4039721977184476</v>
      </c>
      <c r="AQ213" s="22">
        <v>9.0817410475790242E-4</v>
      </c>
      <c r="AR213" s="22">
        <v>0.23376576119096776</v>
      </c>
      <c r="AS213" s="22">
        <v>431.0728730318346</v>
      </c>
      <c r="AT213" s="22">
        <v>5.7802714313292049E-5</v>
      </c>
      <c r="AU213" s="22">
        <v>3.8876780315473854E-6</v>
      </c>
      <c r="AV213" s="22">
        <v>1.3005455376891236E-2</v>
      </c>
      <c r="AW213" s="22">
        <v>1.3612126376476366E-3</v>
      </c>
      <c r="AX213" s="22">
        <v>185.39619022366008</v>
      </c>
      <c r="AY213" s="22">
        <v>32505.744557074308</v>
      </c>
      <c r="AZ213" s="22">
        <v>3.4275291043769487</v>
      </c>
      <c r="BA213" s="22">
        <v>13644.587044004589</v>
      </c>
      <c r="BB213" s="22">
        <v>1203.7024617796469</v>
      </c>
      <c r="BC213" s="22">
        <v>2021.4891375122179</v>
      </c>
      <c r="BD213" s="22">
        <v>61390.855521775658</v>
      </c>
    </row>
    <row r="214" spans="1:56" x14ac:dyDescent="0.3">
      <c r="A214" s="23" t="s">
        <v>30</v>
      </c>
      <c r="B214" s="22">
        <v>0</v>
      </c>
      <c r="C214" s="22">
        <v>3.0150397936442661E-8</v>
      </c>
      <c r="D214" s="22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1.2018447387579626E-7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7.8023380529472302E-4</v>
      </c>
      <c r="Z214" s="22">
        <v>1.1561426738685899E-6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  <c r="AQ214" s="22"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0.33754343570165629</v>
      </c>
      <c r="BD214" s="22">
        <v>0.33832497598449668</v>
      </c>
    </row>
    <row r="215" spans="1:56" x14ac:dyDescent="0.3">
      <c r="A215" s="25" t="s">
        <v>31</v>
      </c>
      <c r="B215" s="22">
        <v>3.2799850373183559E-2</v>
      </c>
      <c r="C215" s="22">
        <v>2.8987346286107423E-5</v>
      </c>
      <c r="D215" s="22">
        <v>1.2054626046663332E-4</v>
      </c>
      <c r="E215" s="22">
        <v>2.4530259720871638E-4</v>
      </c>
      <c r="F215" s="22">
        <v>0</v>
      </c>
      <c r="G215" s="22">
        <v>4.9777861372670188E-4</v>
      </c>
      <c r="H215" s="22">
        <v>0</v>
      </c>
      <c r="I215" s="22">
        <v>0.26146295648965501</v>
      </c>
      <c r="J215" s="22">
        <v>0.1255044543374417</v>
      </c>
      <c r="K215" s="22">
        <v>2.9380022381645922E-2</v>
      </c>
      <c r="L215" s="22">
        <v>0</v>
      </c>
      <c r="M215" s="22">
        <v>0</v>
      </c>
      <c r="N215" s="22">
        <v>2.1258201711817835E-4</v>
      </c>
      <c r="O215" s="22">
        <v>1.1047033597964606E-4</v>
      </c>
      <c r="P215" s="22">
        <v>3.2426633373058768E-4</v>
      </c>
      <c r="Q215" s="22">
        <v>2.3875651307122997E-4</v>
      </c>
      <c r="R215" s="22">
        <v>258.05080673847721</v>
      </c>
      <c r="S215" s="22">
        <v>9.4698707841120826E-3</v>
      </c>
      <c r="T215" s="22">
        <v>5.4606358981504274E-6</v>
      </c>
      <c r="U215" s="22">
        <v>1.158814311769603E-4</v>
      </c>
      <c r="V215" s="22">
        <v>6.3034469448195588E-2</v>
      </c>
      <c r="W215" s="22">
        <v>2.4581160976167824E-4</v>
      </c>
      <c r="X215" s="22">
        <v>6.1493025198480046E-6</v>
      </c>
      <c r="Y215" s="22">
        <v>6.1227963737710026E-5</v>
      </c>
      <c r="Z215" s="22">
        <v>1.1316178676145556E-2</v>
      </c>
      <c r="AA215" s="22">
        <v>0</v>
      </c>
      <c r="AB215" s="22">
        <v>1.0904090648399212E-5</v>
      </c>
      <c r="AC215" s="22">
        <v>2.3094117046703819E-3</v>
      </c>
      <c r="AD215" s="22">
        <v>0</v>
      </c>
      <c r="AE215" s="22">
        <v>3.2882991124622611</v>
      </c>
      <c r="AF215" s="22">
        <v>0</v>
      </c>
      <c r="AG215" s="22">
        <v>0</v>
      </c>
      <c r="AH215" s="22">
        <v>5.4179685892819975E-6</v>
      </c>
      <c r="AI215" s="22">
        <v>3.7470067341679721E-4</v>
      </c>
      <c r="AJ215" s="22">
        <v>1.8589080453375808E-4</v>
      </c>
      <c r="AK215" s="22">
        <v>3.0722895530833086E-4</v>
      </c>
      <c r="AL215" s="22">
        <v>1.1960770415238476E-2</v>
      </c>
      <c r="AM215" s="22">
        <v>0.55720697796106222</v>
      </c>
      <c r="AN215" s="22">
        <v>3.3313936350760692E-4</v>
      </c>
      <c r="AO215" s="22">
        <v>1.4245674683125879E-5</v>
      </c>
      <c r="AP215" s="22">
        <v>4.5420221143146425E-3</v>
      </c>
      <c r="AQ215" s="22">
        <v>7.4582861750252794E-6</v>
      </c>
      <c r="AR215" s="22">
        <v>5.3130560749033058E-3</v>
      </c>
      <c r="AS215" s="22">
        <v>4.9342333539868874E-2</v>
      </c>
      <c r="AT215" s="22">
        <v>1.497255217137913E-6</v>
      </c>
      <c r="AU215" s="22">
        <v>1.007019529176027E-7</v>
      </c>
      <c r="AV215" s="22">
        <v>0.19359856112158605</v>
      </c>
      <c r="AW215" s="22">
        <v>2.7596078481690037E-5</v>
      </c>
      <c r="AX215" s="22">
        <v>6.3487295903875201E-3</v>
      </c>
      <c r="AY215" s="22">
        <v>5.6578633206045507E-3</v>
      </c>
      <c r="AZ215" s="22">
        <v>1.6192829743204289E-2</v>
      </c>
      <c r="BA215" s="22">
        <v>52.219451664976475</v>
      </c>
      <c r="BB215" s="22">
        <v>1.0802837578609734E-2</v>
      </c>
      <c r="BC215" s="22">
        <v>9.6579413630332542</v>
      </c>
      <c r="BD215" s="22">
        <v>324.61622347541726</v>
      </c>
    </row>
    <row r="216" spans="1:56" x14ac:dyDescent="0.3">
      <c r="A216" s="23" t="s">
        <v>32</v>
      </c>
      <c r="B216" s="22">
        <v>0</v>
      </c>
      <c r="C216" s="22">
        <v>0</v>
      </c>
      <c r="D216" s="22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</row>
    <row r="217" spans="1:56" x14ac:dyDescent="0.3">
      <c r="A217" s="23" t="s">
        <v>33</v>
      </c>
      <c r="B217" s="22">
        <v>47.836138479620935</v>
      </c>
      <c r="C217" s="22">
        <v>109.76109815300261</v>
      </c>
      <c r="D217" s="22">
        <v>133.22894130758988</v>
      </c>
      <c r="E217" s="22">
        <v>1.0223704811988998</v>
      </c>
      <c r="F217" s="22">
        <v>0</v>
      </c>
      <c r="G217" s="22">
        <v>125.87903580018705</v>
      </c>
      <c r="H217" s="22">
        <v>0</v>
      </c>
      <c r="I217" s="22">
        <v>6.2546594393523796</v>
      </c>
      <c r="J217" s="22">
        <v>230.1892341962625</v>
      </c>
      <c r="K217" s="22">
        <v>35.21314025986905</v>
      </c>
      <c r="L217" s="22">
        <v>59.927418969426959</v>
      </c>
      <c r="M217" s="22">
        <v>2071.5973508596608</v>
      </c>
      <c r="N217" s="22">
        <v>1165.7360096431939</v>
      </c>
      <c r="O217" s="22">
        <v>79.561506095229134</v>
      </c>
      <c r="P217" s="22">
        <v>598.93460711656246</v>
      </c>
      <c r="Q217" s="22">
        <v>247.07734322833019</v>
      </c>
      <c r="R217" s="22">
        <v>7974.6911643854119</v>
      </c>
      <c r="S217" s="22">
        <v>13403.023927795661</v>
      </c>
      <c r="T217" s="22">
        <v>287.4357098430396</v>
      </c>
      <c r="U217" s="22">
        <v>2056.6625206610806</v>
      </c>
      <c r="V217" s="22">
        <v>109.71905708989337</v>
      </c>
      <c r="W217" s="22">
        <v>44.287768773537472</v>
      </c>
      <c r="X217" s="22">
        <v>19.710460442166276</v>
      </c>
      <c r="Y217" s="22">
        <v>497.87947351205514</v>
      </c>
      <c r="Z217" s="22">
        <v>53.658343592075994</v>
      </c>
      <c r="AA217" s="22">
        <v>0</v>
      </c>
      <c r="AB217" s="22">
        <v>3.5373743022207447</v>
      </c>
      <c r="AC217" s="22">
        <v>310.29678743653437</v>
      </c>
      <c r="AD217" s="22">
        <v>331.15255491561703</v>
      </c>
      <c r="AE217" s="22">
        <v>11.476811479442794</v>
      </c>
      <c r="AF217" s="22">
        <v>10.621331842536948</v>
      </c>
      <c r="AG217" s="22">
        <v>16.842646959331848</v>
      </c>
      <c r="AH217" s="22">
        <v>1.4637147472540074E-4</v>
      </c>
      <c r="AI217" s="22">
        <v>0</v>
      </c>
      <c r="AJ217" s="22">
        <v>0.15318955067195561</v>
      </c>
      <c r="AK217" s="22">
        <v>36.102302591263651</v>
      </c>
      <c r="AL217" s="22">
        <v>52.224272983982054</v>
      </c>
      <c r="AM217" s="22">
        <v>79.010579678987114</v>
      </c>
      <c r="AN217" s="22">
        <v>1788.7632701895745</v>
      </c>
      <c r="AO217" s="22">
        <v>264.9041027153159</v>
      </c>
      <c r="AP217" s="22">
        <v>14.488130847932695</v>
      </c>
      <c r="AQ217" s="22">
        <v>266.64486118379182</v>
      </c>
      <c r="AR217" s="22">
        <v>142.85550449225136</v>
      </c>
      <c r="AS217" s="22">
        <v>135.98747981236707</v>
      </c>
      <c r="AT217" s="22">
        <v>319.72127609848371</v>
      </c>
      <c r="AU217" s="22">
        <v>2.7205571817888192E-6</v>
      </c>
      <c r="AV217" s="22">
        <v>2869.275776257251</v>
      </c>
      <c r="AW217" s="22">
        <v>144.60501173179728</v>
      </c>
      <c r="AX217" s="22">
        <v>276.82428916053271</v>
      </c>
      <c r="AY217" s="22">
        <v>31743.17407936597</v>
      </c>
      <c r="AZ217" s="22">
        <v>12416.411660761538</v>
      </c>
      <c r="BA217" s="22">
        <v>189.94174781418877</v>
      </c>
      <c r="BB217" s="22">
        <v>85.678468568177792</v>
      </c>
      <c r="BC217" s="22">
        <v>3022.6683137807509</v>
      </c>
      <c r="BD217" s="22">
        <v>83892.649253736963</v>
      </c>
    </row>
    <row r="218" spans="1:56" x14ac:dyDescent="0.3">
      <c r="A218" s="23" t="s">
        <v>34</v>
      </c>
      <c r="B218" s="22">
        <v>165.45123062727404</v>
      </c>
      <c r="C218" s="22">
        <v>0</v>
      </c>
      <c r="D218" s="22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0.32523011302143379</v>
      </c>
      <c r="X218" s="22">
        <v>0</v>
      </c>
      <c r="Y218" s="22">
        <v>0</v>
      </c>
      <c r="Z218" s="22">
        <v>0</v>
      </c>
      <c r="AA218" s="22">
        <v>7.4497834489211143E-2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  <c r="AQ218" s="22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6.77335409605947</v>
      </c>
      <c r="AW218" s="22">
        <v>0</v>
      </c>
      <c r="AX218" s="22">
        <v>0.83445758342442344</v>
      </c>
      <c r="AY218" s="22">
        <v>0</v>
      </c>
      <c r="AZ218" s="22">
        <v>9.1816754033842207E-2</v>
      </c>
      <c r="BA218" s="22">
        <v>0.3635285003400775</v>
      </c>
      <c r="BB218" s="22">
        <v>1.9197013753705305</v>
      </c>
      <c r="BC218" s="22">
        <v>28.361438324307809</v>
      </c>
      <c r="BD218" s="22">
        <v>204.19525520832082</v>
      </c>
    </row>
    <row r="219" spans="1:56" x14ac:dyDescent="0.3">
      <c r="A219" s="23" t="s">
        <v>35</v>
      </c>
      <c r="B219" s="22">
        <v>4.1722364111185252E-5</v>
      </c>
      <c r="C219" s="22">
        <v>5.4628808309690642E-3</v>
      </c>
      <c r="D219" s="22">
        <v>2.6663998913570407E-7</v>
      </c>
      <c r="E219" s="22">
        <v>6.0495949147164938E-7</v>
      </c>
      <c r="F219" s="22">
        <v>0</v>
      </c>
      <c r="G219" s="22">
        <v>0</v>
      </c>
      <c r="H219" s="22">
        <v>0</v>
      </c>
      <c r="I219" s="22">
        <v>2.2606286600031821E-4</v>
      </c>
      <c r="J219" s="22">
        <v>5.96304577239097E-6</v>
      </c>
      <c r="K219" s="22">
        <v>4.2798316399567451E-6</v>
      </c>
      <c r="L219" s="22">
        <v>0</v>
      </c>
      <c r="M219" s="22">
        <v>0</v>
      </c>
      <c r="N219" s="22">
        <v>0.34782037634903501</v>
      </c>
      <c r="O219" s="22">
        <v>0.65154839156605837</v>
      </c>
      <c r="P219" s="22">
        <v>5.5601137744138605</v>
      </c>
      <c r="Q219" s="22">
        <v>0.16599301821805346</v>
      </c>
      <c r="R219" s="22">
        <v>1.5933296310347818E-5</v>
      </c>
      <c r="S219" s="22">
        <v>0.79833484161094648</v>
      </c>
      <c r="T219" s="22">
        <v>4.3697524735835689</v>
      </c>
      <c r="U219" s="22">
        <v>0</v>
      </c>
      <c r="V219" s="22">
        <v>54.156181186622177</v>
      </c>
      <c r="W219" s="22">
        <v>0</v>
      </c>
      <c r="X219" s="22">
        <v>0</v>
      </c>
      <c r="Y219" s="22">
        <v>1.3989749860407092E-2</v>
      </c>
      <c r="Z219" s="22">
        <v>0.26613429943407052</v>
      </c>
      <c r="AA219" s="22">
        <v>0</v>
      </c>
      <c r="AB219" s="22">
        <v>0.11330734117528594</v>
      </c>
      <c r="AC219" s="22">
        <v>1.3210977261651018</v>
      </c>
      <c r="AD219" s="22">
        <v>0</v>
      </c>
      <c r="AE219" s="22">
        <v>5.6152364912182232E-5</v>
      </c>
      <c r="AF219" s="22">
        <v>0</v>
      </c>
      <c r="AG219" s="22">
        <v>2.3499624161174315E-3</v>
      </c>
      <c r="AH219" s="22">
        <v>0</v>
      </c>
      <c r="AI219" s="22">
        <v>1.9614336326366322E-2</v>
      </c>
      <c r="AJ219" s="22">
        <v>9.8530500684720814E-7</v>
      </c>
      <c r="AK219" s="22">
        <v>0</v>
      </c>
      <c r="AL219" s="22">
        <v>9.7910347495055369E-7</v>
      </c>
      <c r="AM219" s="22">
        <v>0</v>
      </c>
      <c r="AN219" s="22">
        <v>6.857012811234668</v>
      </c>
      <c r="AO219" s="22">
        <v>0</v>
      </c>
      <c r="AP219" s="22">
        <v>1.7060162095058218E-2</v>
      </c>
      <c r="AQ219" s="22">
        <v>0</v>
      </c>
      <c r="AR219" s="22">
        <v>0.12254673780880837</v>
      </c>
      <c r="AS219" s="22">
        <v>6.4418678737495707E-6</v>
      </c>
      <c r="AT219" s="22">
        <v>0</v>
      </c>
      <c r="AU219" s="22">
        <v>0</v>
      </c>
      <c r="AV219" s="22">
        <v>0.26745273422416244</v>
      </c>
      <c r="AW219" s="22">
        <v>0.87416271751336827</v>
      </c>
      <c r="AX219" s="22">
        <v>2.2036675801071825E-5</v>
      </c>
      <c r="AY219" s="22">
        <v>1.3068199214241174</v>
      </c>
      <c r="AZ219" s="22">
        <v>0.18935742669250208</v>
      </c>
      <c r="BA219" s="22">
        <v>0.33942194131382597</v>
      </c>
      <c r="BB219" s="22">
        <v>0</v>
      </c>
      <c r="BC219" s="22">
        <v>51.755413171659384</v>
      </c>
      <c r="BD219" s="22">
        <v>129.5213294108583</v>
      </c>
    </row>
    <row r="220" spans="1:56" x14ac:dyDescent="0.3">
      <c r="A220" s="23" t="s">
        <v>361</v>
      </c>
      <c r="B220" s="22">
        <v>4400.9295892716809</v>
      </c>
      <c r="C220" s="22">
        <v>128.10963062845084</v>
      </c>
      <c r="D220" s="22">
        <v>4.2572388842990074</v>
      </c>
      <c r="E220" s="22">
        <v>5.4576380298754383</v>
      </c>
      <c r="F220" s="22">
        <v>0</v>
      </c>
      <c r="G220" s="22">
        <v>3.4529834958484193</v>
      </c>
      <c r="H220" s="22">
        <v>0</v>
      </c>
      <c r="I220" s="22">
        <v>76.948650357122773</v>
      </c>
      <c r="J220" s="22">
        <v>18271.563994978038</v>
      </c>
      <c r="K220" s="22">
        <v>607.20134225465677</v>
      </c>
      <c r="L220" s="22">
        <v>86.988271601386487</v>
      </c>
      <c r="M220" s="22">
        <v>0</v>
      </c>
      <c r="N220" s="22">
        <v>5826.026234529847</v>
      </c>
      <c r="O220" s="22">
        <v>0.94466693232670829</v>
      </c>
      <c r="P220" s="22">
        <v>93.652563372605314</v>
      </c>
      <c r="Q220" s="22">
        <v>7.8637761232893189</v>
      </c>
      <c r="R220" s="22">
        <v>800.60316910388894</v>
      </c>
      <c r="S220" s="22">
        <v>2640.3159716417545</v>
      </c>
      <c r="T220" s="22">
        <v>9.1195285167975744</v>
      </c>
      <c r="U220" s="22">
        <v>54.867698024739958</v>
      </c>
      <c r="V220" s="22">
        <v>42276.174723758122</v>
      </c>
      <c r="W220" s="22">
        <v>916.10411374028877</v>
      </c>
      <c r="X220" s="22">
        <v>2.069080353772386E-3</v>
      </c>
      <c r="Y220" s="22">
        <v>167.31193310555159</v>
      </c>
      <c r="Z220" s="22">
        <v>2014.777028052928</v>
      </c>
      <c r="AA220" s="22">
        <v>0</v>
      </c>
      <c r="AB220" s="22">
        <v>2.4884166994213499E-2</v>
      </c>
      <c r="AC220" s="22">
        <v>1059.5404055222712</v>
      </c>
      <c r="AD220" s="22">
        <v>59.506725191171682</v>
      </c>
      <c r="AE220" s="22">
        <v>1281.6324789951827</v>
      </c>
      <c r="AF220" s="22">
        <v>1.17728728285702</v>
      </c>
      <c r="AG220" s="22">
        <v>1860.9569209077013</v>
      </c>
      <c r="AH220" s="22">
        <v>1.8230055082273564E-3</v>
      </c>
      <c r="AI220" s="22">
        <v>244.88029872284665</v>
      </c>
      <c r="AJ220" s="22">
        <v>1.975737360972259</v>
      </c>
      <c r="AK220" s="22">
        <v>2.8397428618878902E-2</v>
      </c>
      <c r="AL220" s="22">
        <v>0</v>
      </c>
      <c r="AM220" s="22">
        <v>6026.5653896474687</v>
      </c>
      <c r="AN220" s="22">
        <v>1470.2917522982502</v>
      </c>
      <c r="AO220" s="22">
        <v>140.56210139514926</v>
      </c>
      <c r="AP220" s="22">
        <v>752.94941228172343</v>
      </c>
      <c r="AQ220" s="22">
        <v>188.54145968897481</v>
      </c>
      <c r="AR220" s="22">
        <v>38.60113003082725</v>
      </c>
      <c r="AS220" s="22">
        <v>11773.160993044776</v>
      </c>
      <c r="AT220" s="22">
        <v>5.0378743676442802E-4</v>
      </c>
      <c r="AU220" s="22">
        <v>107.05956332064474</v>
      </c>
      <c r="AV220" s="22">
        <v>117.31119917398961</v>
      </c>
      <c r="AW220" s="22">
        <v>0.11123027523959561</v>
      </c>
      <c r="AX220" s="22">
        <v>5816.86416154161</v>
      </c>
      <c r="AY220" s="22">
        <v>155910.62124958454</v>
      </c>
      <c r="AZ220" s="22">
        <v>277.15028214744223</v>
      </c>
      <c r="BA220" s="22">
        <v>907.82180597696697</v>
      </c>
      <c r="BB220" s="22">
        <v>128118.96286616234</v>
      </c>
      <c r="BC220" s="22">
        <v>3348.9292703221536</v>
      </c>
      <c r="BD220" s="22">
        <v>397897.9021447475</v>
      </c>
    </row>
    <row r="221" spans="1:56" x14ac:dyDescent="0.3">
      <c r="A221" s="23" t="s">
        <v>36</v>
      </c>
      <c r="B221" s="22">
        <v>246.65720150890911</v>
      </c>
      <c r="C221" s="22">
        <v>6.7093385071376882E-2</v>
      </c>
      <c r="D221" s="22">
        <v>1.267713292235368</v>
      </c>
      <c r="E221" s="22">
        <v>0.20255973705597691</v>
      </c>
      <c r="F221" s="22">
        <v>0</v>
      </c>
      <c r="G221" s="22">
        <v>0.39118287244592537</v>
      </c>
      <c r="H221" s="22">
        <v>0</v>
      </c>
      <c r="I221" s="22">
        <v>8.0377809104375313</v>
      </c>
      <c r="J221" s="22">
        <v>344.6440908777771</v>
      </c>
      <c r="K221" s="22">
        <v>69.053785666210345</v>
      </c>
      <c r="L221" s="22">
        <v>0</v>
      </c>
      <c r="M221" s="22">
        <v>0</v>
      </c>
      <c r="N221" s="22">
        <v>0.24738846529021169</v>
      </c>
      <c r="O221" s="22">
        <v>6.7961555891645542E-2</v>
      </c>
      <c r="P221" s="22">
        <v>1.0997751785786233E-2</v>
      </c>
      <c r="Q221" s="22">
        <v>0.11573459597857315</v>
      </c>
      <c r="R221" s="22">
        <v>65.284347622071152</v>
      </c>
      <c r="S221" s="22">
        <v>25.941927680055116</v>
      </c>
      <c r="T221" s="22">
        <v>1.2876705761282097E-2</v>
      </c>
      <c r="U221" s="22">
        <v>0.22720151283812942</v>
      </c>
      <c r="V221" s="22">
        <v>87.533617373169292</v>
      </c>
      <c r="W221" s="22">
        <v>0.31704600791159332</v>
      </c>
      <c r="X221" s="22">
        <v>0.67122465237461415</v>
      </c>
      <c r="Y221" s="22">
        <v>4.5122483169757341</v>
      </c>
      <c r="Z221" s="22">
        <v>5001.5809997278138</v>
      </c>
      <c r="AA221" s="22">
        <v>0</v>
      </c>
      <c r="AB221" s="22">
        <v>2.7867680389116736E-3</v>
      </c>
      <c r="AC221" s="22">
        <v>0.55669599114842538</v>
      </c>
      <c r="AD221" s="22">
        <v>0</v>
      </c>
      <c r="AE221" s="22">
        <v>18.984089033902141</v>
      </c>
      <c r="AF221" s="22">
        <v>0</v>
      </c>
      <c r="AG221" s="22">
        <v>10211.101317458224</v>
      </c>
      <c r="AH221" s="22">
        <v>1.8375473347046747E-4</v>
      </c>
      <c r="AI221" s="22">
        <v>0.34368603527931257</v>
      </c>
      <c r="AJ221" s="22">
        <v>4.4891198320528736E-2</v>
      </c>
      <c r="AK221" s="22">
        <v>4.707434064091561E-3</v>
      </c>
      <c r="AL221" s="22">
        <v>3.8021608117275201</v>
      </c>
      <c r="AM221" s="22">
        <v>0</v>
      </c>
      <c r="AN221" s="22">
        <v>2.6300147572051711</v>
      </c>
      <c r="AO221" s="22">
        <v>4.8315343866762572E-4</v>
      </c>
      <c r="AP221" s="22">
        <v>14.897512586562028</v>
      </c>
      <c r="AQ221" s="22">
        <v>1.7534434088105656E-2</v>
      </c>
      <c r="AR221" s="22">
        <v>5.6129092034606654</v>
      </c>
      <c r="AS221" s="22">
        <v>129.79959613484576</v>
      </c>
      <c r="AT221" s="22">
        <v>5.0780606943109783E-5</v>
      </c>
      <c r="AU221" s="22">
        <v>3.4153871904934584E-6</v>
      </c>
      <c r="AV221" s="22">
        <v>86.868892229955748</v>
      </c>
      <c r="AW221" s="22">
        <v>7.0852239004190951E-2</v>
      </c>
      <c r="AX221" s="22">
        <v>123.93517394497542</v>
      </c>
      <c r="AY221" s="22">
        <v>52.002974887278263</v>
      </c>
      <c r="AZ221" s="22">
        <v>141.98212407510223</v>
      </c>
      <c r="BA221" s="22">
        <v>512.81989688711622</v>
      </c>
      <c r="BB221" s="22">
        <v>26.594433065960015</v>
      </c>
      <c r="BC221" s="22">
        <v>163.05461848403755</v>
      </c>
      <c r="BD221" s="22">
        <v>17351.972568982517</v>
      </c>
    </row>
    <row r="222" spans="1:56" x14ac:dyDescent="0.3">
      <c r="A222" s="23" t="s">
        <v>37</v>
      </c>
      <c r="B222" s="22">
        <v>3.3052398990016671</v>
      </c>
      <c r="C222" s="22">
        <v>0.5097875376977673</v>
      </c>
      <c r="D222" s="22">
        <v>0.66094037077515</v>
      </c>
      <c r="E222" s="22">
        <v>0.14875492099594401</v>
      </c>
      <c r="F222" s="22">
        <v>0</v>
      </c>
      <c r="G222" s="22">
        <v>33.763347427280245</v>
      </c>
      <c r="H222" s="22">
        <v>0</v>
      </c>
      <c r="I222" s="22">
        <v>4.9427301993947188E-2</v>
      </c>
      <c r="J222" s="22">
        <v>10.073516176113769</v>
      </c>
      <c r="K222" s="22">
        <v>0.85570723906507196</v>
      </c>
      <c r="L222" s="22">
        <v>0.294924233399741</v>
      </c>
      <c r="M222" s="22">
        <v>2309.6400421009139</v>
      </c>
      <c r="N222" s="22">
        <v>49.030285370369896</v>
      </c>
      <c r="O222" s="22">
        <v>0.81364942016788433</v>
      </c>
      <c r="P222" s="22">
        <v>137.86805898636652</v>
      </c>
      <c r="Q222" s="22">
        <v>21.38845497802895</v>
      </c>
      <c r="R222" s="22">
        <v>25.128496696866915</v>
      </c>
      <c r="S222" s="22">
        <v>177.00215807371202</v>
      </c>
      <c r="T222" s="22">
        <v>30.038996538901852</v>
      </c>
      <c r="U222" s="22">
        <v>63.380282815633521</v>
      </c>
      <c r="V222" s="22">
        <v>54.721050242906607</v>
      </c>
      <c r="W222" s="22">
        <v>3.8833734971006483E-3</v>
      </c>
      <c r="X222" s="22">
        <v>1.554700655001915E-2</v>
      </c>
      <c r="Y222" s="22">
        <v>8.4181354980728837</v>
      </c>
      <c r="Z222" s="22">
        <v>0.50728413141889062</v>
      </c>
      <c r="AA222" s="22">
        <v>0</v>
      </c>
      <c r="AB222" s="22">
        <v>0.42318200357329983</v>
      </c>
      <c r="AC222" s="22">
        <v>4.3887051853475478</v>
      </c>
      <c r="AD222" s="22">
        <v>0.82671970928025185</v>
      </c>
      <c r="AE222" s="22">
        <v>0.52233960006332036</v>
      </c>
      <c r="AF222" s="22">
        <v>2.5470495666590179E-4</v>
      </c>
      <c r="AG222" s="22">
        <v>0.57720098377020235</v>
      </c>
      <c r="AH222" s="22">
        <v>2.354870239701156E-7</v>
      </c>
      <c r="AI222" s="22">
        <v>11.440571997456704</v>
      </c>
      <c r="AJ222" s="22">
        <v>2.3387045867658651E-3</v>
      </c>
      <c r="AK222" s="22">
        <v>5.1965264030319922</v>
      </c>
      <c r="AL222" s="22">
        <v>0.16157463221438245</v>
      </c>
      <c r="AM222" s="22">
        <v>1.6561041005533959</v>
      </c>
      <c r="AN222" s="22">
        <v>0</v>
      </c>
      <c r="AO222" s="22">
        <v>1.2681417087688189</v>
      </c>
      <c r="AP222" s="22">
        <v>0.26830380620823213</v>
      </c>
      <c r="AQ222" s="22">
        <v>6.468278538896179</v>
      </c>
      <c r="AR222" s="22">
        <v>30.062044613887842</v>
      </c>
      <c r="AS222" s="22">
        <v>2.208889021502833</v>
      </c>
      <c r="AT222" s="22">
        <v>6.8352523952432547</v>
      </c>
      <c r="AU222" s="22">
        <v>1.2217983040321709</v>
      </c>
      <c r="AV222" s="22">
        <v>29.840277912743804</v>
      </c>
      <c r="AW222" s="22">
        <v>7.6712187342609273</v>
      </c>
      <c r="AX222" s="22">
        <v>0.13606390788526401</v>
      </c>
      <c r="AY222" s="22">
        <v>5420.0836812821399</v>
      </c>
      <c r="AZ222" s="22">
        <v>122.0431554194526</v>
      </c>
      <c r="BA222" s="22">
        <v>59.267353568402996</v>
      </c>
      <c r="BB222" s="22">
        <v>1.4323378744745086</v>
      </c>
      <c r="BC222" s="22">
        <v>368.199122321755</v>
      </c>
      <c r="BD222" s="22">
        <v>9009.8194080097055</v>
      </c>
    </row>
    <row r="223" spans="1:56" x14ac:dyDescent="0.3">
      <c r="A223" s="23" t="s">
        <v>38</v>
      </c>
      <c r="B223" s="22">
        <v>1.27178420065357</v>
      </c>
      <c r="C223" s="22">
        <v>0.8602379791140754</v>
      </c>
      <c r="D223" s="22">
        <v>6.6515824236058902</v>
      </c>
      <c r="E223" s="22">
        <v>0.92455313716428456</v>
      </c>
      <c r="F223" s="22">
        <v>0</v>
      </c>
      <c r="G223" s="22">
        <v>8.3168096060313459E-2</v>
      </c>
      <c r="H223" s="22">
        <v>0</v>
      </c>
      <c r="I223" s="22">
        <v>2.2860328349142256E-2</v>
      </c>
      <c r="J223" s="22">
        <v>68.320673668869802</v>
      </c>
      <c r="K223" s="22">
        <v>15.125896071873871</v>
      </c>
      <c r="L223" s="22">
        <v>0</v>
      </c>
      <c r="M223" s="22">
        <v>0</v>
      </c>
      <c r="N223" s="22">
        <v>5.3366585264569465E-2</v>
      </c>
      <c r="O223" s="22">
        <v>1.8474641423969813</v>
      </c>
      <c r="P223" s="22">
        <v>5.2984729684559885E-7</v>
      </c>
      <c r="Q223" s="22">
        <v>3.9170596830314548E-3</v>
      </c>
      <c r="R223" s="22">
        <v>16.665925198818638</v>
      </c>
      <c r="S223" s="22">
        <v>50.477002331913845</v>
      </c>
      <c r="T223" s="22">
        <v>9.9066282558867957</v>
      </c>
      <c r="U223" s="22">
        <v>18.724213856513405</v>
      </c>
      <c r="V223" s="22">
        <v>17.071733072497356</v>
      </c>
      <c r="W223" s="22">
        <v>6.8593712935592105E-2</v>
      </c>
      <c r="X223" s="22">
        <v>0.2229787871791743</v>
      </c>
      <c r="Y223" s="22">
        <v>2.0901744164839378E-2</v>
      </c>
      <c r="Z223" s="22">
        <v>3.8484462081794621</v>
      </c>
      <c r="AA223" s="22">
        <v>0</v>
      </c>
      <c r="AB223" s="22">
        <v>5.3704895258207576E-4</v>
      </c>
      <c r="AC223" s="22">
        <v>0.11866740726545785</v>
      </c>
      <c r="AD223" s="22">
        <v>1.4453932704639731</v>
      </c>
      <c r="AE223" s="22">
        <v>1.7932135589905567</v>
      </c>
      <c r="AF223" s="22">
        <v>0</v>
      </c>
      <c r="AG223" s="22">
        <v>5.0642009865932218</v>
      </c>
      <c r="AH223" s="22">
        <v>8.8528956379742702E-9</v>
      </c>
      <c r="AI223" s="22">
        <v>9.4197450612487934</v>
      </c>
      <c r="AJ223" s="22">
        <v>9.4755352017610803E-3</v>
      </c>
      <c r="AK223" s="22">
        <v>1.0403861658579725E-4</v>
      </c>
      <c r="AL223" s="22">
        <v>0.54763379385588862</v>
      </c>
      <c r="AM223" s="22">
        <v>29.298611884693059</v>
      </c>
      <c r="AN223" s="22">
        <v>0.11018428309237992</v>
      </c>
      <c r="AO223" s="22">
        <v>0</v>
      </c>
      <c r="AP223" s="22">
        <v>2.3254964715773343</v>
      </c>
      <c r="AQ223" s="22">
        <v>9.418663931584355</v>
      </c>
      <c r="AR223" s="22">
        <v>0.17738406698548892</v>
      </c>
      <c r="AS223" s="22">
        <v>23.928496897428705</v>
      </c>
      <c r="AT223" s="22">
        <v>2.4464970518574077E-9</v>
      </c>
      <c r="AU223" s="22">
        <v>1.5274688789956558E-2</v>
      </c>
      <c r="AV223" s="22">
        <v>54.100025346524895</v>
      </c>
      <c r="AW223" s="22">
        <v>2.726784219072997</v>
      </c>
      <c r="AX223" s="22">
        <v>1.4914724099944399</v>
      </c>
      <c r="AY223" s="22">
        <v>2.093893588727481</v>
      </c>
      <c r="AZ223" s="22">
        <v>10.906266160699015</v>
      </c>
      <c r="BA223" s="22">
        <v>31.073295746232109</v>
      </c>
      <c r="BB223" s="22">
        <v>5.802826229368935</v>
      </c>
      <c r="BC223" s="22">
        <v>176.42223746764785</v>
      </c>
      <c r="BD223" s="22">
        <v>580.46181149587915</v>
      </c>
    </row>
    <row r="224" spans="1:56" x14ac:dyDescent="0.3">
      <c r="A224" s="23" t="s">
        <v>197</v>
      </c>
      <c r="B224" s="22">
        <v>20369.804028320821</v>
      </c>
      <c r="C224" s="22">
        <v>2.3006287637432617E-2</v>
      </c>
      <c r="D224" s="22">
        <v>23.434336446944567</v>
      </c>
      <c r="E224" s="22">
        <v>0.27340030789312419</v>
      </c>
      <c r="F224" s="22">
        <v>0</v>
      </c>
      <c r="G224" s="22">
        <v>141.3558703504585</v>
      </c>
      <c r="H224" s="22">
        <v>0</v>
      </c>
      <c r="I224" s="22">
        <v>262.73129442782766</v>
      </c>
      <c r="J224" s="22">
        <v>445.06490326252242</v>
      </c>
      <c r="K224" s="22">
        <v>21.28486371122678</v>
      </c>
      <c r="L224" s="22">
        <v>0</v>
      </c>
      <c r="M224" s="22">
        <v>32.267215431990131</v>
      </c>
      <c r="N224" s="22">
        <v>0.1886841064238452</v>
      </c>
      <c r="O224" s="22">
        <v>0.11955336674903817</v>
      </c>
      <c r="P224" s="22">
        <v>26.89819314282521</v>
      </c>
      <c r="Q224" s="22">
        <v>0.24538825184066479</v>
      </c>
      <c r="R224" s="22">
        <v>4.4397250613194013</v>
      </c>
      <c r="S224" s="22">
        <v>1265.8453751002742</v>
      </c>
      <c r="T224" s="22">
        <v>418.7822710948339</v>
      </c>
      <c r="U224" s="22">
        <v>1.4718801087036908</v>
      </c>
      <c r="V224" s="22">
        <v>251.95655194908659</v>
      </c>
      <c r="W224" s="22">
        <v>1.1608350026474084</v>
      </c>
      <c r="X224" s="22">
        <v>6.3803797944580803E-3</v>
      </c>
      <c r="Y224" s="22">
        <v>0.28188947002195719</v>
      </c>
      <c r="Z224" s="22">
        <v>4353.9179854129088</v>
      </c>
      <c r="AA224" s="22">
        <v>0</v>
      </c>
      <c r="AB224" s="22">
        <v>1.0992966825651145E-2</v>
      </c>
      <c r="AC224" s="22">
        <v>1.8142511040966298</v>
      </c>
      <c r="AD224" s="22">
        <v>0</v>
      </c>
      <c r="AE224" s="22">
        <v>1414.2406492789839</v>
      </c>
      <c r="AF224" s="22">
        <v>0.78184025575751603</v>
      </c>
      <c r="AG224" s="22">
        <v>358.70242823902822</v>
      </c>
      <c r="AH224" s="22">
        <v>5.6215639420058748E-3</v>
      </c>
      <c r="AI224" s="22">
        <v>499.31797707597906</v>
      </c>
      <c r="AJ224" s="22">
        <v>22.807947932667393</v>
      </c>
      <c r="AK224" s="22">
        <v>0.26200882701615941</v>
      </c>
      <c r="AL224" s="22">
        <v>12.538707455540189</v>
      </c>
      <c r="AM224" s="22">
        <v>187.25826730250932</v>
      </c>
      <c r="AN224" s="22">
        <v>57.292871478807164</v>
      </c>
      <c r="AO224" s="22">
        <v>0.57882176031748356</v>
      </c>
      <c r="AP224" s="22">
        <v>0</v>
      </c>
      <c r="AQ224" s="22">
        <v>5.4442507646545128E-3</v>
      </c>
      <c r="AR224" s="22">
        <v>5.4067274240125123</v>
      </c>
      <c r="AS224" s="22">
        <v>45.47338433870452</v>
      </c>
      <c r="AT224" s="22">
        <v>1.5535187777377089E-3</v>
      </c>
      <c r="AU224" s="22">
        <v>18.251943070456004</v>
      </c>
      <c r="AV224" s="22">
        <v>0.38462924280675809</v>
      </c>
      <c r="AW224" s="22">
        <v>2.7538736146045985E-2</v>
      </c>
      <c r="AX224" s="22">
        <v>2361.6433197593137</v>
      </c>
      <c r="AY224" s="22">
        <v>11441.079199541809</v>
      </c>
      <c r="AZ224" s="22">
        <v>21.249365022440244</v>
      </c>
      <c r="BA224" s="22">
        <v>41335.655851705429</v>
      </c>
      <c r="BB224" s="22">
        <v>13321.606731951919</v>
      </c>
      <c r="BC224" s="22">
        <v>6153.7404708456825</v>
      </c>
      <c r="BD224" s="22">
        <v>104881.69217564449</v>
      </c>
    </row>
    <row r="225" spans="1:56" x14ac:dyDescent="0.3">
      <c r="A225" s="23" t="s">
        <v>40</v>
      </c>
      <c r="B225" s="22">
        <v>9.7932550341220878E-3</v>
      </c>
      <c r="C225" s="22">
        <v>4.2713659223626993E-2</v>
      </c>
      <c r="D225" s="22">
        <v>6.7199859856499318E-4</v>
      </c>
      <c r="E225" s="22">
        <v>3.3500983404209948E-4</v>
      </c>
      <c r="F225" s="22">
        <v>0</v>
      </c>
      <c r="G225" s="22">
        <v>4.3361074423286743</v>
      </c>
      <c r="H225" s="22">
        <v>0</v>
      </c>
      <c r="I225" s="22">
        <v>6.0985403402754104E-4</v>
      </c>
      <c r="J225" s="22">
        <v>0.971903939762369</v>
      </c>
      <c r="K225" s="22">
        <v>0.11552574587319886</v>
      </c>
      <c r="L225" s="22">
        <v>0</v>
      </c>
      <c r="M225" s="22">
        <v>0</v>
      </c>
      <c r="N225" s="22">
        <v>0.38141725502984802</v>
      </c>
      <c r="O225" s="22">
        <v>1.1380616277068987E-4</v>
      </c>
      <c r="P225" s="22">
        <v>0</v>
      </c>
      <c r="Q225" s="22">
        <v>2.9911952888269767E-5</v>
      </c>
      <c r="R225" s="22">
        <v>69.197870829007343</v>
      </c>
      <c r="S225" s="22">
        <v>2.1861802564242292</v>
      </c>
      <c r="T225" s="22">
        <v>2.5593069795957473E-3</v>
      </c>
      <c r="U225" s="22">
        <v>0.1915343365614702</v>
      </c>
      <c r="V225" s="22">
        <v>0.13070729811850643</v>
      </c>
      <c r="W225" s="22">
        <v>5.2385320366539663E-4</v>
      </c>
      <c r="X225" s="22">
        <v>6.4716795473460835E-3</v>
      </c>
      <c r="Y225" s="22">
        <v>2.7280145349294367</v>
      </c>
      <c r="Z225" s="22">
        <v>0.15439101503426367</v>
      </c>
      <c r="AA225" s="22">
        <v>0</v>
      </c>
      <c r="AB225" s="22">
        <v>4.1013544251327677E-6</v>
      </c>
      <c r="AC225" s="22">
        <v>9.3247614933161078E-4</v>
      </c>
      <c r="AD225" s="22">
        <v>0</v>
      </c>
      <c r="AE225" s="22">
        <v>1.380370522265255E-2</v>
      </c>
      <c r="AF225" s="22">
        <v>0</v>
      </c>
      <c r="AG225" s="22">
        <v>0.35632058632826369</v>
      </c>
      <c r="AH225" s="22">
        <v>0</v>
      </c>
      <c r="AI225" s="22">
        <v>0.24733122110292666</v>
      </c>
      <c r="AJ225" s="22">
        <v>7.4274537644618578E-5</v>
      </c>
      <c r="AK225" s="22">
        <v>0.32738449266998643</v>
      </c>
      <c r="AL225" s="22">
        <v>4.1842063111875985E-3</v>
      </c>
      <c r="AM225" s="22">
        <v>0.27905987755656236</v>
      </c>
      <c r="AN225" s="22">
        <v>0.10048975690433511</v>
      </c>
      <c r="AO225" s="22">
        <v>4.0948664417083579E-2</v>
      </c>
      <c r="AP225" s="22">
        <v>1.7761129040782624E-2</v>
      </c>
      <c r="AQ225" s="22">
        <v>0</v>
      </c>
      <c r="AR225" s="22">
        <v>1.3546315554186063E-3</v>
      </c>
      <c r="AS225" s="22">
        <v>0.18275593426050762</v>
      </c>
      <c r="AT225" s="22">
        <v>0.13808901913889479</v>
      </c>
      <c r="AU225" s="22">
        <v>0</v>
      </c>
      <c r="AV225" s="22">
        <v>2.0873363482995017E-4</v>
      </c>
      <c r="AW225" s="22">
        <v>9.599423070616378E-2</v>
      </c>
      <c r="AX225" s="22">
        <v>1.1433175968628939E-2</v>
      </c>
      <c r="AY225" s="22">
        <v>3331.276867728558</v>
      </c>
      <c r="AZ225" s="22">
        <v>0.11728656776494673</v>
      </c>
      <c r="BA225" s="22">
        <v>0.89508913190637918</v>
      </c>
      <c r="BB225" s="22">
        <v>4.4316563916144969E-2</v>
      </c>
      <c r="BC225" s="22">
        <v>82.07584609792832</v>
      </c>
      <c r="BD225" s="22">
        <v>3496.6850112945735</v>
      </c>
    </row>
    <row r="226" spans="1:56" x14ac:dyDescent="0.3">
      <c r="A226" s="23" t="s">
        <v>41</v>
      </c>
      <c r="B226" s="22">
        <v>0.12412933512483992</v>
      </c>
      <c r="C226" s="22">
        <v>6.2811204877240619E-3</v>
      </c>
      <c r="D226" s="22">
        <v>3.4142983257161841E-3</v>
      </c>
      <c r="E226" s="22">
        <v>8.773543707297891E-5</v>
      </c>
      <c r="F226" s="22">
        <v>0</v>
      </c>
      <c r="G226" s="22">
        <v>0.2617245766812184</v>
      </c>
      <c r="H226" s="22">
        <v>0</v>
      </c>
      <c r="I226" s="22">
        <v>7.0355164024002064E-3</v>
      </c>
      <c r="J226" s="22">
        <v>8.0565529349647544</v>
      </c>
      <c r="K226" s="22">
        <v>2.4009663180858006E-2</v>
      </c>
      <c r="L226" s="22">
        <v>0</v>
      </c>
      <c r="M226" s="22">
        <v>0</v>
      </c>
      <c r="N226" s="22">
        <v>0.24594327513777769</v>
      </c>
      <c r="O226" s="22">
        <v>4.0089910511118415E-5</v>
      </c>
      <c r="P226" s="22">
        <v>7.036879302596824E-2</v>
      </c>
      <c r="Q226" s="22">
        <v>6.1826861817922535E-6</v>
      </c>
      <c r="R226" s="22">
        <v>0.10453340474078696</v>
      </c>
      <c r="S226" s="22">
        <v>0.68423887409684703</v>
      </c>
      <c r="T226" s="22">
        <v>4.4514928616624915E-6</v>
      </c>
      <c r="U226" s="22">
        <v>2.3107414669826656E-2</v>
      </c>
      <c r="V226" s="22">
        <v>662.52046314415713</v>
      </c>
      <c r="W226" s="22">
        <v>1.1680103748534638E-4</v>
      </c>
      <c r="X226" s="22">
        <v>3.5448918887840321E-3</v>
      </c>
      <c r="Y226" s="22">
        <v>4.5166746083927373E-2</v>
      </c>
      <c r="Z226" s="22">
        <v>6.9917229017437896E-2</v>
      </c>
      <c r="AA226" s="22">
        <v>0</v>
      </c>
      <c r="AB226" s="22">
        <v>8.4773426280853078E-7</v>
      </c>
      <c r="AC226" s="22">
        <v>8.9946546827028833</v>
      </c>
      <c r="AD226" s="22">
        <v>0</v>
      </c>
      <c r="AE226" s="22">
        <v>30.4147564356911</v>
      </c>
      <c r="AF226" s="22">
        <v>0</v>
      </c>
      <c r="AG226" s="22">
        <v>7.774252681902831E-2</v>
      </c>
      <c r="AH226" s="22">
        <v>0</v>
      </c>
      <c r="AI226" s="22">
        <v>6.0782641612045166E-3</v>
      </c>
      <c r="AJ226" s="22">
        <v>1.2233223622356473E-2</v>
      </c>
      <c r="AK226" s="22">
        <v>4.6623377276430641E-5</v>
      </c>
      <c r="AL226" s="22">
        <v>18.217574889984775</v>
      </c>
      <c r="AM226" s="22">
        <v>4.6249384573887248E-2</v>
      </c>
      <c r="AN226" s="22">
        <v>7.6765832556927984</v>
      </c>
      <c r="AO226" s="22">
        <v>0</v>
      </c>
      <c r="AP226" s="22">
        <v>2.3125047104127869</v>
      </c>
      <c r="AQ226" s="22">
        <v>6.0614082338406131E-6</v>
      </c>
      <c r="AR226" s="22">
        <v>0</v>
      </c>
      <c r="AS226" s="22">
        <v>3.797184358969264E-2</v>
      </c>
      <c r="AT226" s="22">
        <v>0</v>
      </c>
      <c r="AU226" s="22">
        <v>0</v>
      </c>
      <c r="AV226" s="22">
        <v>2.1107016398492908E-2</v>
      </c>
      <c r="AW226" s="22">
        <v>4.7562814179601849E-3</v>
      </c>
      <c r="AX226" s="22">
        <v>29.538400444241503</v>
      </c>
      <c r="AY226" s="22">
        <v>0.43107836394924109</v>
      </c>
      <c r="AZ226" s="22">
        <v>1.025502218854789E-2</v>
      </c>
      <c r="BA226" s="22">
        <v>10.559219624520841</v>
      </c>
      <c r="BB226" s="22">
        <v>8.7208291234671109E-2</v>
      </c>
      <c r="BC226" s="22">
        <v>222.47521595238391</v>
      </c>
      <c r="BD226" s="22">
        <v>1003.1743302246556</v>
      </c>
    </row>
    <row r="227" spans="1:56" x14ac:dyDescent="0.3">
      <c r="A227" s="23" t="s">
        <v>42</v>
      </c>
      <c r="B227" s="22">
        <v>18653.86491858925</v>
      </c>
      <c r="C227" s="22">
        <v>7.1687909567405866E-2</v>
      </c>
      <c r="D227" s="22">
        <v>0.2041217512805748</v>
      </c>
      <c r="E227" s="22">
        <v>0.22082086782616248</v>
      </c>
      <c r="F227" s="22">
        <v>0.14937809137793398</v>
      </c>
      <c r="G227" s="22">
        <v>0.41351902623340969</v>
      </c>
      <c r="H227" s="22">
        <v>99.474360635667665</v>
      </c>
      <c r="I227" s="22">
        <v>20.343951162317353</v>
      </c>
      <c r="J227" s="22">
        <v>413.39974456080932</v>
      </c>
      <c r="K227" s="22">
        <v>70.911214902409426</v>
      </c>
      <c r="L227" s="22">
        <v>0</v>
      </c>
      <c r="M227" s="22">
        <v>0</v>
      </c>
      <c r="N227" s="22">
        <v>0.25778095217539015</v>
      </c>
      <c r="O227" s="22">
        <v>0.17781652935251716</v>
      </c>
      <c r="P227" s="22">
        <v>2.2957195930143389E-2</v>
      </c>
      <c r="Q227" s="22">
        <v>3.4717886294763196E-2</v>
      </c>
      <c r="R227" s="22">
        <v>3.6442770986568847</v>
      </c>
      <c r="S227" s="22">
        <v>13.368264511332143</v>
      </c>
      <c r="T227" s="22">
        <v>1.3212962151101975E-2</v>
      </c>
      <c r="U227" s="22">
        <v>0.23384787609071883</v>
      </c>
      <c r="V227" s="22">
        <v>19317.620171994608</v>
      </c>
      <c r="W227" s="22">
        <v>144.49119746617373</v>
      </c>
      <c r="X227" s="22">
        <v>4.3535430014503089E-4</v>
      </c>
      <c r="Y227" s="22">
        <v>2.4594439074853362E-2</v>
      </c>
      <c r="Z227" s="22">
        <v>551.67962834873208</v>
      </c>
      <c r="AA227" s="22">
        <v>0</v>
      </c>
      <c r="AB227" s="22">
        <v>3.214610210104427E-3</v>
      </c>
      <c r="AC227" s="22">
        <v>0.80677396685805092</v>
      </c>
      <c r="AD227" s="22">
        <v>0</v>
      </c>
      <c r="AE227" s="22">
        <v>1069.5908648764705</v>
      </c>
      <c r="AF227" s="22">
        <v>0</v>
      </c>
      <c r="AG227" s="22">
        <v>62.328335002435644</v>
      </c>
      <c r="AH227" s="22">
        <v>54.480218718397225</v>
      </c>
      <c r="AI227" s="22">
        <v>429.93257760727784</v>
      </c>
      <c r="AJ227" s="22">
        <v>8.8815400273447178</v>
      </c>
      <c r="AK227" s="22">
        <v>3.371084738193833E-2</v>
      </c>
      <c r="AL227" s="22">
        <v>285.54611789664358</v>
      </c>
      <c r="AM227" s="22">
        <v>409.40658287875419</v>
      </c>
      <c r="AN227" s="22">
        <v>0.52474450761819635</v>
      </c>
      <c r="AO227" s="22">
        <v>1.0085559641517441E-3</v>
      </c>
      <c r="AP227" s="22">
        <v>14.700680827872244</v>
      </c>
      <c r="AQ227" s="22">
        <v>1.7993139916608225E-2</v>
      </c>
      <c r="AR227" s="22">
        <v>1248.4812768720631</v>
      </c>
      <c r="AS227" s="22">
        <v>0</v>
      </c>
      <c r="AT227" s="22">
        <v>1.0600169614222921E-4</v>
      </c>
      <c r="AU227" s="22">
        <v>7.1294310361501656E-6</v>
      </c>
      <c r="AV227" s="22">
        <v>0.14006875750002609</v>
      </c>
      <c r="AW227" s="22">
        <v>1.0284287691927947E-2</v>
      </c>
      <c r="AX227" s="22">
        <v>1519.1677439260695</v>
      </c>
      <c r="AY227" s="22">
        <v>15929.635397031145</v>
      </c>
      <c r="AZ227" s="22">
        <v>29.978211439820601</v>
      </c>
      <c r="BA227" s="22">
        <v>6437.0033971964722</v>
      </c>
      <c r="BB227" s="22">
        <v>7161.7238958663493</v>
      </c>
      <c r="BC227" s="22">
        <v>1046.3271825837239</v>
      </c>
      <c r="BD227" s="22">
        <v>74999.344554666735</v>
      </c>
    </row>
    <row r="228" spans="1:56" x14ac:dyDescent="0.3">
      <c r="A228" s="23" t="s">
        <v>43</v>
      </c>
      <c r="B228" s="22">
        <v>28.50382497980468</v>
      </c>
      <c r="C228" s="22">
        <v>0.4070206045818025</v>
      </c>
      <c r="D228" s="22">
        <v>2.5598976951111187E-4</v>
      </c>
      <c r="E228" s="22">
        <v>5.7592397394984847E-2</v>
      </c>
      <c r="F228" s="22">
        <v>0</v>
      </c>
      <c r="G228" s="22">
        <v>5.5661687073315673E-3</v>
      </c>
      <c r="H228" s="22">
        <v>0</v>
      </c>
      <c r="I228" s="22">
        <v>3.5287495575359835</v>
      </c>
      <c r="J228" s="22">
        <v>0.48381870336326527</v>
      </c>
      <c r="K228" s="22">
        <v>7.0186791574681509E-2</v>
      </c>
      <c r="L228" s="22">
        <v>1.3754838967787474E-2</v>
      </c>
      <c r="M228" s="22">
        <v>0</v>
      </c>
      <c r="N228" s="22">
        <v>22.019300731423684</v>
      </c>
      <c r="O228" s="22">
        <v>3.3417418528214544E-4</v>
      </c>
      <c r="P228" s="22">
        <v>4.9494943448616024E-3</v>
      </c>
      <c r="Q228" s="22">
        <v>3.5486172089351869E-3</v>
      </c>
      <c r="R228" s="22">
        <v>0.13442825879783746</v>
      </c>
      <c r="S228" s="22">
        <v>61.230242402605228</v>
      </c>
      <c r="T228" s="22">
        <v>1.4457903787090043E-5</v>
      </c>
      <c r="U228" s="22">
        <v>559.40628774606114</v>
      </c>
      <c r="V228" s="22">
        <v>0.71549253256836476</v>
      </c>
      <c r="W228" s="22">
        <v>2.0762666450666635E-3</v>
      </c>
      <c r="X228" s="22">
        <v>9.3860925050943397E-5</v>
      </c>
      <c r="Y228" s="22">
        <v>3.6994963714858195E-4</v>
      </c>
      <c r="Z228" s="22">
        <v>3.8477932928338254</v>
      </c>
      <c r="AA228" s="22">
        <v>0</v>
      </c>
      <c r="AB228" s="22">
        <v>1.5331688081637762E-4</v>
      </c>
      <c r="AC228" s="22">
        <v>21.659460249856085</v>
      </c>
      <c r="AD228" s="22">
        <v>0</v>
      </c>
      <c r="AE228" s="22">
        <v>2.9387336021281012E-2</v>
      </c>
      <c r="AF228" s="22">
        <v>0</v>
      </c>
      <c r="AG228" s="22">
        <v>12.268889546428879</v>
      </c>
      <c r="AH228" s="22">
        <v>8.2698085196747335E-5</v>
      </c>
      <c r="AI228" s="22">
        <v>2.7832738007959618E-3</v>
      </c>
      <c r="AJ228" s="22">
        <v>5.9405178857065177E-4</v>
      </c>
      <c r="AK228" s="22">
        <v>1.6233448013164122E-3</v>
      </c>
      <c r="AL228" s="22">
        <v>1.0163368746844439E-2</v>
      </c>
      <c r="AM228" s="22">
        <v>0.13973894382230548</v>
      </c>
      <c r="AN228" s="22">
        <v>1.515744532641307</v>
      </c>
      <c r="AO228" s="22">
        <v>2.1744127881450373E-4</v>
      </c>
      <c r="AP228" s="22">
        <v>2.4649808993439215E-2</v>
      </c>
      <c r="AQ228" s="22">
        <v>1.6185447670539446</v>
      </c>
      <c r="AR228" s="22">
        <v>7.6763490514303589E-2</v>
      </c>
      <c r="AS228" s="22">
        <v>7.6468202457767553</v>
      </c>
      <c r="AT228" s="22">
        <v>0</v>
      </c>
      <c r="AU228" s="22">
        <v>1.0007872454053391E-2</v>
      </c>
      <c r="AV228" s="22">
        <v>0.26758821865807003</v>
      </c>
      <c r="AW228" s="22">
        <v>1.0588353806545007E-3</v>
      </c>
      <c r="AX228" s="22">
        <v>2.6504773999760534E-2</v>
      </c>
      <c r="AY228" s="22">
        <v>1.1826719454523313E-2</v>
      </c>
      <c r="AZ228" s="22">
        <v>7.6592579955092416E-2</v>
      </c>
      <c r="BA228" s="22">
        <v>103.25437762244268</v>
      </c>
      <c r="BB228" s="22">
        <v>2.312951304667733E-2</v>
      </c>
      <c r="BC228" s="22">
        <v>42.973283604935865</v>
      </c>
      <c r="BD228" s="22">
        <v>872.07568797365809</v>
      </c>
    </row>
    <row r="229" spans="1:56" x14ac:dyDescent="0.3">
      <c r="A229" s="23" t="s">
        <v>44</v>
      </c>
      <c r="B229" s="22">
        <v>0.42918645753853313</v>
      </c>
      <c r="C229" s="22">
        <v>3.3665891825332599</v>
      </c>
      <c r="D229" s="22">
        <v>11.909499282207985</v>
      </c>
      <c r="E229" s="22">
        <v>3.2522374256482918E-2</v>
      </c>
      <c r="F229" s="22">
        <v>0</v>
      </c>
      <c r="G229" s="22">
        <v>17.89863404586406</v>
      </c>
      <c r="H229" s="22">
        <v>0</v>
      </c>
      <c r="I229" s="22">
        <v>1.1066400313965033E-2</v>
      </c>
      <c r="J229" s="22">
        <v>3.5393458748496047</v>
      </c>
      <c r="K229" s="22">
        <v>0.81550282793342266</v>
      </c>
      <c r="L229" s="22">
        <v>1845.4146777315384</v>
      </c>
      <c r="M229" s="22">
        <v>28.922131003366438</v>
      </c>
      <c r="N229" s="22">
        <v>0.24310524888719215</v>
      </c>
      <c r="O229" s="22">
        <v>4.3974064358699314</v>
      </c>
      <c r="P229" s="22">
        <v>160.62370228206663</v>
      </c>
      <c r="Q229" s="22">
        <v>3.3175850886302233E-2</v>
      </c>
      <c r="R229" s="22">
        <v>164.37169144688241</v>
      </c>
      <c r="S229" s="22">
        <v>10.536326818199528</v>
      </c>
      <c r="T229" s="22">
        <v>124.06347935033448</v>
      </c>
      <c r="U229" s="22">
        <v>56.628061387052412</v>
      </c>
      <c r="V229" s="22">
        <v>0.92760929853281826</v>
      </c>
      <c r="W229" s="22">
        <v>3.7431663485328545E-3</v>
      </c>
      <c r="X229" s="22">
        <v>0.14911338011589684</v>
      </c>
      <c r="Y229" s="22">
        <v>68.953657525799215</v>
      </c>
      <c r="Z229" s="22">
        <v>0.34858750169790653</v>
      </c>
      <c r="AA229" s="22">
        <v>0</v>
      </c>
      <c r="AB229" s="22">
        <v>2.8947126271890672E-5</v>
      </c>
      <c r="AC229" s="22">
        <v>18.189878838676201</v>
      </c>
      <c r="AD229" s="22">
        <v>7.4902078197856898</v>
      </c>
      <c r="AE229" s="22">
        <v>9.9105418973507664E-2</v>
      </c>
      <c r="AF229" s="22">
        <v>0.45281863040891229</v>
      </c>
      <c r="AG229" s="22">
        <v>0.46288011523519035</v>
      </c>
      <c r="AH229" s="22">
        <v>0</v>
      </c>
      <c r="AI229" s="22">
        <v>13.652715040309944</v>
      </c>
      <c r="AJ229" s="22">
        <v>6.6107698826328304E-2</v>
      </c>
      <c r="AK229" s="22">
        <v>5.7199714222603275E-2</v>
      </c>
      <c r="AL229" s="22">
        <v>3.2006335442619452E-2</v>
      </c>
      <c r="AM229" s="22">
        <v>1.5792528791064384</v>
      </c>
      <c r="AN229" s="22">
        <v>70.207088025112881</v>
      </c>
      <c r="AO229" s="22">
        <v>0</v>
      </c>
      <c r="AP229" s="22">
        <v>0.12537496970932782</v>
      </c>
      <c r="AQ229" s="22">
        <v>22.213271840802026</v>
      </c>
      <c r="AR229" s="22">
        <v>9.5893437922390934</v>
      </c>
      <c r="AS229" s="22">
        <v>2.309704222472635</v>
      </c>
      <c r="AT229" s="22">
        <v>0.95937962515582609</v>
      </c>
      <c r="AU229" s="22">
        <v>0</v>
      </c>
      <c r="AV229" s="22">
        <v>4.5613166494039348</v>
      </c>
      <c r="AW229" s="22">
        <v>1.9177046661365906</v>
      </c>
      <c r="AX229" s="22">
        <v>0.91018291104769022</v>
      </c>
      <c r="AY229" s="22">
        <v>0.24103346163663025</v>
      </c>
      <c r="AZ229" s="22">
        <v>54.477630170158207</v>
      </c>
      <c r="BA229" s="22">
        <v>16.470422485260958</v>
      </c>
      <c r="BB229" s="22">
        <v>0.52657833750076499</v>
      </c>
      <c r="BC229" s="22">
        <v>369.20892464686932</v>
      </c>
      <c r="BD229" s="22">
        <v>3099.4189721146945</v>
      </c>
    </row>
    <row r="230" spans="1:56" x14ac:dyDescent="0.3">
      <c r="A230" s="23" t="s">
        <v>45</v>
      </c>
      <c r="B230" s="22">
        <v>100.21696602603103</v>
      </c>
      <c r="C230" s="22">
        <v>1.7732157599319321E-3</v>
      </c>
      <c r="D230" s="22">
        <v>3.1433654240693179E-2</v>
      </c>
      <c r="E230" s="22">
        <v>1.5160849990497729</v>
      </c>
      <c r="F230" s="22">
        <v>0</v>
      </c>
      <c r="G230" s="22">
        <v>2.8479312329447199</v>
      </c>
      <c r="H230" s="22">
        <v>0</v>
      </c>
      <c r="I230" s="22">
        <v>5.5892987309447216E-2</v>
      </c>
      <c r="J230" s="22">
        <v>0.66490962601532655</v>
      </c>
      <c r="K230" s="22">
        <v>0.16048338191671582</v>
      </c>
      <c r="L230" s="22">
        <v>0</v>
      </c>
      <c r="M230" s="22">
        <v>0.31510119498192607</v>
      </c>
      <c r="N230" s="22">
        <v>19.446362752215499</v>
      </c>
      <c r="O230" s="22">
        <v>0.12766924911903377</v>
      </c>
      <c r="P230" s="22">
        <v>6.676075940254546E-6</v>
      </c>
      <c r="Q230" s="22">
        <v>8.3706082183232375E-2</v>
      </c>
      <c r="R230" s="22">
        <v>16.400535778631429</v>
      </c>
      <c r="S230" s="22">
        <v>17.098785322854134</v>
      </c>
      <c r="T230" s="22">
        <v>0.65340734158526803</v>
      </c>
      <c r="U230" s="22">
        <v>3.1563760825690193E-2</v>
      </c>
      <c r="V230" s="22">
        <v>199.33805696724667</v>
      </c>
      <c r="W230" s="22">
        <v>15.019187719283442</v>
      </c>
      <c r="X230" s="22">
        <v>0.48722934634288434</v>
      </c>
      <c r="Y230" s="22">
        <v>1.4884394438256521</v>
      </c>
      <c r="Z230" s="22">
        <v>0.24157181888053625</v>
      </c>
      <c r="AA230" s="22">
        <v>0</v>
      </c>
      <c r="AB230" s="22">
        <v>0.14250821062805297</v>
      </c>
      <c r="AC230" s="22">
        <v>4.3015795987356832E-3</v>
      </c>
      <c r="AD230" s="22">
        <v>3.708313536126536E-4</v>
      </c>
      <c r="AE230" s="22">
        <v>0.7583399388653439</v>
      </c>
      <c r="AF230" s="22">
        <v>2.6582880579375957E-2</v>
      </c>
      <c r="AG230" s="22">
        <v>117.97781266246871</v>
      </c>
      <c r="AH230" s="22">
        <v>1.1154648503847581E-7</v>
      </c>
      <c r="AI230" s="22">
        <v>0.6142547831993973</v>
      </c>
      <c r="AJ230" s="22">
        <v>8.949104593578925E-4</v>
      </c>
      <c r="AK230" s="22">
        <v>6.4819538395365432</v>
      </c>
      <c r="AL230" s="22">
        <v>4.2634104139504941E-2</v>
      </c>
      <c r="AM230" s="22">
        <v>0.30899234412714227</v>
      </c>
      <c r="AN230" s="22">
        <v>12.413432303443262</v>
      </c>
      <c r="AO230" s="22">
        <v>193.41432136654075</v>
      </c>
      <c r="AP230" s="22">
        <v>5.3906892812678561E-2</v>
      </c>
      <c r="AQ230" s="22">
        <v>0.21086154456240919</v>
      </c>
      <c r="AR230" s="22">
        <v>3.0266237629562178E-2</v>
      </c>
      <c r="AS230" s="22">
        <v>10.227666458593211</v>
      </c>
      <c r="AT230" s="22">
        <v>0.71679916923546094</v>
      </c>
      <c r="AU230" s="22">
        <v>1.0395276276681412E-2</v>
      </c>
      <c r="AV230" s="22">
        <v>0</v>
      </c>
      <c r="AW230" s="22">
        <v>1.3578747366494868E-2</v>
      </c>
      <c r="AX230" s="22">
        <v>0.16524841529296475</v>
      </c>
      <c r="AY230" s="22">
        <v>7580.1516928021529</v>
      </c>
      <c r="AZ230" s="22">
        <v>175.33445619995501</v>
      </c>
      <c r="BA230" s="22">
        <v>76.884889825105773</v>
      </c>
      <c r="BB230" s="22">
        <v>4.7137504182576828</v>
      </c>
      <c r="BC230" s="22">
        <v>1584.6203372258994</v>
      </c>
      <c r="BD230" s="22">
        <v>10141.547347656944</v>
      </c>
    </row>
    <row r="231" spans="1:56" x14ac:dyDescent="0.3">
      <c r="A231" s="23" t="s">
        <v>46</v>
      </c>
      <c r="B231" s="22">
        <v>11.386241560805058</v>
      </c>
      <c r="C231" s="22">
        <v>0.24416120389701909</v>
      </c>
      <c r="D231" s="22">
        <v>3.4905072539092405E-2</v>
      </c>
      <c r="E231" s="22">
        <v>1.1692615914865243</v>
      </c>
      <c r="F231" s="22">
        <v>0</v>
      </c>
      <c r="G231" s="22">
        <v>1.387854055552652</v>
      </c>
      <c r="H231" s="22">
        <v>0</v>
      </c>
      <c r="I231" s="22">
        <v>0.13216979320405153</v>
      </c>
      <c r="J231" s="22">
        <v>84.804583394527882</v>
      </c>
      <c r="K231" s="22">
        <v>2.2782165121807036</v>
      </c>
      <c r="L231" s="22">
        <v>0.12679327622965797</v>
      </c>
      <c r="M231" s="22">
        <v>1.6346874176219721</v>
      </c>
      <c r="N231" s="22">
        <v>0.72022343292923863</v>
      </c>
      <c r="O231" s="22">
        <v>3.0415906946617577</v>
      </c>
      <c r="P231" s="22">
        <v>26.851007146330371</v>
      </c>
      <c r="Q231" s="22">
        <v>40.096583633700412</v>
      </c>
      <c r="R231" s="22">
        <v>43.419371797573824</v>
      </c>
      <c r="S231" s="22">
        <v>9.5003665422909762</v>
      </c>
      <c r="T231" s="22">
        <v>1.5668495331794039</v>
      </c>
      <c r="U231" s="22">
        <v>1.3514345585871523</v>
      </c>
      <c r="V231" s="22">
        <v>40.272297058344357</v>
      </c>
      <c r="W231" s="22">
        <v>1.0400367389876285E-2</v>
      </c>
      <c r="X231" s="22">
        <v>0.10112327959095721</v>
      </c>
      <c r="Y231" s="22">
        <v>0.82705151818140477</v>
      </c>
      <c r="Z231" s="22">
        <v>1.2037262283642718</v>
      </c>
      <c r="AA231" s="22">
        <v>0</v>
      </c>
      <c r="AB231" s="22">
        <v>0.51587807113815176</v>
      </c>
      <c r="AC231" s="22">
        <v>250.81874226637424</v>
      </c>
      <c r="AD231" s="22">
        <v>2.7812351520949022E-3</v>
      </c>
      <c r="AE231" s="22">
        <v>1.0255339110403843</v>
      </c>
      <c r="AF231" s="22">
        <v>0</v>
      </c>
      <c r="AG231" s="22">
        <v>89.633054367677332</v>
      </c>
      <c r="AH231" s="22">
        <v>2.8957821631813841E-6</v>
      </c>
      <c r="AI231" s="22">
        <v>2.414643420364222</v>
      </c>
      <c r="AJ231" s="22">
        <v>1.2780947312475281E-2</v>
      </c>
      <c r="AK231" s="22">
        <v>115.13766204395885</v>
      </c>
      <c r="AL231" s="22">
        <v>0.9397348645283381</v>
      </c>
      <c r="AM231" s="22">
        <v>4.7458185818676517</v>
      </c>
      <c r="AN231" s="22">
        <v>69.254189642763947</v>
      </c>
      <c r="AO231" s="22">
        <v>0.23234988613407775</v>
      </c>
      <c r="AP231" s="22">
        <v>6.5112906928899132</v>
      </c>
      <c r="AQ231" s="22">
        <v>74.60234683405362</v>
      </c>
      <c r="AR231" s="22">
        <v>1.835845344436265</v>
      </c>
      <c r="AS231" s="22">
        <v>7.4500447204213227</v>
      </c>
      <c r="AT231" s="22">
        <v>0.25121185069159474</v>
      </c>
      <c r="AU231" s="22">
        <v>0.15578773457190659</v>
      </c>
      <c r="AV231" s="22">
        <v>4.626348344019739</v>
      </c>
      <c r="AW231" s="22">
        <v>0</v>
      </c>
      <c r="AX231" s="22">
        <v>56.611121963017119</v>
      </c>
      <c r="AY231" s="22">
        <v>17.51894357693131</v>
      </c>
      <c r="AZ231" s="22">
        <v>24.63377788430828</v>
      </c>
      <c r="BA231" s="22">
        <v>16.131707611021056</v>
      </c>
      <c r="BB231" s="22">
        <v>0.87383319241197455</v>
      </c>
      <c r="BC231" s="22">
        <v>145.70570234486505</v>
      </c>
      <c r="BD231" s="22">
        <v>1163.8020338969018</v>
      </c>
    </row>
    <row r="232" spans="1:56" x14ac:dyDescent="0.3">
      <c r="A232" s="23" t="s">
        <v>47</v>
      </c>
      <c r="B232" s="22">
        <v>0.75994379493224007</v>
      </c>
      <c r="C232" s="22">
        <v>0.66770966355217143</v>
      </c>
      <c r="D232" s="22">
        <v>6.0611479643905581E-3</v>
      </c>
      <c r="E232" s="22">
        <v>6.481461652417142E-2</v>
      </c>
      <c r="F232" s="22">
        <v>0</v>
      </c>
      <c r="G232" s="22">
        <v>1.9819957060596416E-2</v>
      </c>
      <c r="H232" s="22">
        <v>0</v>
      </c>
      <c r="I232" s="22">
        <v>5.4420362908595301</v>
      </c>
      <c r="J232" s="22">
        <v>395.84721598555529</v>
      </c>
      <c r="K232" s="22">
        <v>2.139886973896354</v>
      </c>
      <c r="L232" s="22">
        <v>0</v>
      </c>
      <c r="M232" s="22">
        <v>0</v>
      </c>
      <c r="N232" s="22">
        <v>1.0184173142219598E-2</v>
      </c>
      <c r="O232" s="22">
        <v>2.2169639039064095E-3</v>
      </c>
      <c r="P232" s="22">
        <v>7.6909177457685721E-3</v>
      </c>
      <c r="Q232" s="22">
        <v>6.0401998267919721E-3</v>
      </c>
      <c r="R232" s="22">
        <v>0.11156517456224863</v>
      </c>
      <c r="S232" s="22">
        <v>243.8642520329409</v>
      </c>
      <c r="T232" s="22">
        <v>4.0123729288963446E-4</v>
      </c>
      <c r="U232" s="22">
        <v>7.52865670465126E-3</v>
      </c>
      <c r="V232" s="22">
        <v>4237.1467551248861</v>
      </c>
      <c r="W232" s="22">
        <v>5.0040909045470503</v>
      </c>
      <c r="X232" s="22">
        <v>1.4584856630010744E-4</v>
      </c>
      <c r="Y232" s="22">
        <v>1.2697119073755296</v>
      </c>
      <c r="Z232" s="22">
        <v>0.64972144505955076</v>
      </c>
      <c r="AA232" s="22">
        <v>0</v>
      </c>
      <c r="AB232" s="22">
        <v>3.10368508027424E-4</v>
      </c>
      <c r="AC232" s="22">
        <v>2.0659247574416967E-2</v>
      </c>
      <c r="AD232" s="22">
        <v>0</v>
      </c>
      <c r="AE232" s="22">
        <v>865.09257625351097</v>
      </c>
      <c r="AF232" s="22">
        <v>0</v>
      </c>
      <c r="AG232" s="22">
        <v>15024.70630433374</v>
      </c>
      <c r="AH232" s="22">
        <v>0.54716170983613832</v>
      </c>
      <c r="AI232" s="22">
        <v>0.18434160850789658</v>
      </c>
      <c r="AJ232" s="22">
        <v>2.003000494729415E-3</v>
      </c>
      <c r="AK232" s="22">
        <v>2.2428433518880604E-3</v>
      </c>
      <c r="AL232" s="22">
        <v>54.34870491083084</v>
      </c>
      <c r="AM232" s="22">
        <v>4.1524344964525755</v>
      </c>
      <c r="AN232" s="22">
        <v>955.07048365514129</v>
      </c>
      <c r="AO232" s="22">
        <v>0.85657046504533219</v>
      </c>
      <c r="AP232" s="22">
        <v>26.69862597909561</v>
      </c>
      <c r="AQ232" s="22">
        <v>5.4688780923496379E-4</v>
      </c>
      <c r="AR232" s="22">
        <v>0.14310578951898575</v>
      </c>
      <c r="AS232" s="22">
        <v>18.813320494987376</v>
      </c>
      <c r="AT232" s="22">
        <v>3.5511755373895377E-5</v>
      </c>
      <c r="AU232" s="22">
        <v>1.7937136045615005</v>
      </c>
      <c r="AV232" s="22">
        <v>7.9113307171508659E-3</v>
      </c>
      <c r="AW232" s="22">
        <v>8.3100138546347445E-4</v>
      </c>
      <c r="AX232" s="22">
        <v>0</v>
      </c>
      <c r="AY232" s="22">
        <v>3058.9102844889335</v>
      </c>
      <c r="AZ232" s="22">
        <v>0.91273081674668333</v>
      </c>
      <c r="BA232" s="22">
        <v>98.200342540436012</v>
      </c>
      <c r="BB232" s="22">
        <v>61711.272827154928</v>
      </c>
      <c r="BC232" s="22">
        <v>814.31543536840059</v>
      </c>
      <c r="BD232" s="22">
        <v>87529.081296879187</v>
      </c>
    </row>
    <row r="233" spans="1:56" x14ac:dyDescent="0.3">
      <c r="A233" s="23" t="s">
        <v>48</v>
      </c>
      <c r="B233" s="22">
        <v>0</v>
      </c>
      <c r="C233" s="22">
        <v>3.1018018709060858E-5</v>
      </c>
      <c r="D233" s="22">
        <v>0</v>
      </c>
      <c r="E233" s="22">
        <v>0</v>
      </c>
      <c r="F233" s="22">
        <v>0</v>
      </c>
      <c r="G233" s="22">
        <v>19.420099450590886</v>
      </c>
      <c r="H233" s="22">
        <v>0</v>
      </c>
      <c r="I233" s="22">
        <v>0</v>
      </c>
      <c r="J233" s="22">
        <v>4.7539652017408658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0.45634864253757257</v>
      </c>
      <c r="S233" s="22">
        <v>0.46071668884815564</v>
      </c>
      <c r="T233" s="22">
        <v>0.13029389952688611</v>
      </c>
      <c r="U233" s="22">
        <v>0</v>
      </c>
      <c r="V233" s="22">
        <v>0</v>
      </c>
      <c r="W233" s="22">
        <v>0</v>
      </c>
      <c r="X233" s="22">
        <v>0</v>
      </c>
      <c r="Y233" s="22">
        <v>0.80268614766180035</v>
      </c>
      <c r="Z233" s="22">
        <v>1.1894123309415495E-3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6.9925022751205379</v>
      </c>
      <c r="AH233" s="22">
        <v>0</v>
      </c>
      <c r="AI233" s="22">
        <v>1.1921532555376476E-2</v>
      </c>
      <c r="AJ233" s="22">
        <v>0</v>
      </c>
      <c r="AK233" s="22">
        <v>0</v>
      </c>
      <c r="AL233" s="22">
        <v>0.23225888278761164</v>
      </c>
      <c r="AM233" s="22">
        <v>0</v>
      </c>
      <c r="AN233" s="22">
        <v>0</v>
      </c>
      <c r="AO233" s="22">
        <v>0</v>
      </c>
      <c r="AP233" s="22">
        <v>0</v>
      </c>
      <c r="AQ233" s="22">
        <v>0.67384411094559238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v>0</v>
      </c>
      <c r="AX233" s="22">
        <v>130.83615791308449</v>
      </c>
      <c r="AY233" s="22">
        <v>0</v>
      </c>
      <c r="AZ233" s="22">
        <v>4.2265412275990122E-2</v>
      </c>
      <c r="BA233" s="22">
        <v>0</v>
      </c>
      <c r="BB233" s="22">
        <v>0</v>
      </c>
      <c r="BC233" s="22">
        <v>349.13465948217186</v>
      </c>
      <c r="BD233" s="22">
        <v>513.9489400701973</v>
      </c>
    </row>
    <row r="234" spans="1:56" x14ac:dyDescent="0.3">
      <c r="A234" s="23" t="s">
        <v>49</v>
      </c>
      <c r="B234" s="22">
        <v>217.07484663577412</v>
      </c>
      <c r="C234" s="22">
        <v>2.2829153129076292</v>
      </c>
      <c r="D234" s="22">
        <v>1.3369834688190338</v>
      </c>
      <c r="E234" s="22">
        <v>1.0262390281488296</v>
      </c>
      <c r="F234" s="22">
        <v>0</v>
      </c>
      <c r="G234" s="22">
        <v>29.155779505975865</v>
      </c>
      <c r="H234" s="22">
        <v>0</v>
      </c>
      <c r="I234" s="22">
        <v>6.3265432410057993</v>
      </c>
      <c r="J234" s="22">
        <v>596.35664028912981</v>
      </c>
      <c r="K234" s="22">
        <v>132.57099149502955</v>
      </c>
      <c r="L234" s="22">
        <v>33.144625742069927</v>
      </c>
      <c r="M234" s="22">
        <v>2.6674302512598582</v>
      </c>
      <c r="N234" s="22">
        <v>24.338796127268274</v>
      </c>
      <c r="O234" s="22">
        <v>2.830052982567747</v>
      </c>
      <c r="P234" s="22">
        <v>396.5091671160086</v>
      </c>
      <c r="Q234" s="22">
        <v>17.57376678526149</v>
      </c>
      <c r="R234" s="22">
        <v>114.71872302172027</v>
      </c>
      <c r="S234" s="22">
        <v>489.68961399772689</v>
      </c>
      <c r="T234" s="22">
        <v>4.3355234109337859</v>
      </c>
      <c r="U234" s="22">
        <v>27.394005844464662</v>
      </c>
      <c r="V234" s="22">
        <v>1069.3524227530754</v>
      </c>
      <c r="W234" s="22">
        <v>0.85192357675696417</v>
      </c>
      <c r="X234" s="22">
        <v>28.097478408992615</v>
      </c>
      <c r="Y234" s="22">
        <v>30.81481978734427</v>
      </c>
      <c r="Z234" s="22">
        <v>58.709992113355057</v>
      </c>
      <c r="AA234" s="22">
        <v>0</v>
      </c>
      <c r="AB234" s="22">
        <v>0.43688471522483135</v>
      </c>
      <c r="AC234" s="22">
        <v>8.4167229947456903</v>
      </c>
      <c r="AD234" s="22">
        <v>2.6600123343428921</v>
      </c>
      <c r="AE234" s="22">
        <v>103.6426675096378</v>
      </c>
      <c r="AF234" s="22">
        <v>0.10940357597851499</v>
      </c>
      <c r="AG234" s="22">
        <v>393.14284164880058</v>
      </c>
      <c r="AH234" s="22">
        <v>0.74296555273403131</v>
      </c>
      <c r="AI234" s="22">
        <v>10.132318803850218</v>
      </c>
      <c r="AJ234" s="22">
        <v>0.11750121085942933</v>
      </c>
      <c r="AK234" s="22">
        <v>4.9163229957606216</v>
      </c>
      <c r="AL234" s="22">
        <v>14.397784559245281</v>
      </c>
      <c r="AM234" s="22">
        <v>287.68380604368633</v>
      </c>
      <c r="AN234" s="22">
        <v>428.74496188335291</v>
      </c>
      <c r="AO234" s="22">
        <v>1.297196480566724</v>
      </c>
      <c r="AP234" s="22">
        <v>22.004758412669968</v>
      </c>
      <c r="AQ234" s="22">
        <v>56.072402932789331</v>
      </c>
      <c r="AR234" s="22">
        <v>144.76240862020421</v>
      </c>
      <c r="AS234" s="22">
        <v>735.98610019590808</v>
      </c>
      <c r="AT234" s="22">
        <v>37.425551812050976</v>
      </c>
      <c r="AU234" s="22">
        <v>1.819811922639061</v>
      </c>
      <c r="AV234" s="22">
        <v>563.99711703206447</v>
      </c>
      <c r="AW234" s="22">
        <v>45.271742174490704</v>
      </c>
      <c r="AX234" s="22">
        <v>40.375469112143357</v>
      </c>
      <c r="AY234" s="22">
        <v>599.56119327351166</v>
      </c>
      <c r="AZ234" s="22">
        <v>0</v>
      </c>
      <c r="BA234" s="22">
        <v>1054.0696054031032</v>
      </c>
      <c r="BB234" s="22">
        <v>59.334697482247925</v>
      </c>
      <c r="BC234" s="22">
        <v>761.17236340261252</v>
      </c>
      <c r="BD234" s="22">
        <v>8665.4538929808168</v>
      </c>
    </row>
    <row r="235" spans="1:56" x14ac:dyDescent="0.3">
      <c r="A235" s="23" t="s">
        <v>50</v>
      </c>
      <c r="B235" s="22">
        <v>236.18735475192696</v>
      </c>
      <c r="C235" s="22">
        <v>0.15027364406718785</v>
      </c>
      <c r="D235" s="22">
        <v>2.3122873060136065E-2</v>
      </c>
      <c r="E235" s="22">
        <v>0.49256305445886844</v>
      </c>
      <c r="F235" s="22">
        <v>0</v>
      </c>
      <c r="G235" s="22">
        <v>0</v>
      </c>
      <c r="H235" s="22">
        <v>2.7064833972700475</v>
      </c>
      <c r="I235" s="22">
        <v>58.17386620763137</v>
      </c>
      <c r="J235" s="22">
        <v>92.632782253964052</v>
      </c>
      <c r="K235" s="22">
        <v>38.148070872548431</v>
      </c>
      <c r="L235" s="22">
        <v>0</v>
      </c>
      <c r="M235" s="22">
        <v>0</v>
      </c>
      <c r="N235" s="22">
        <v>12.446212626093496</v>
      </c>
      <c r="O235" s="22">
        <v>0.68684322976937895</v>
      </c>
      <c r="P235" s="22">
        <v>0</v>
      </c>
      <c r="Q235" s="22">
        <v>5.9474781098580189</v>
      </c>
      <c r="R235" s="22">
        <v>642.99518342409067</v>
      </c>
      <c r="S235" s="22">
        <v>210.4569140985912</v>
      </c>
      <c r="T235" s="22">
        <v>0</v>
      </c>
      <c r="U235" s="22">
        <v>0</v>
      </c>
      <c r="V235" s="22">
        <v>372.45414364550174</v>
      </c>
      <c r="W235" s="22">
        <v>1.8432347331166028</v>
      </c>
      <c r="X235" s="22">
        <v>0.49272426400971553</v>
      </c>
      <c r="Y235" s="22">
        <v>7.6001601074777003</v>
      </c>
      <c r="Z235" s="22">
        <v>258.98918619994862</v>
      </c>
      <c r="AA235" s="22">
        <v>0</v>
      </c>
      <c r="AB235" s="22">
        <v>0</v>
      </c>
      <c r="AC235" s="22">
        <v>6.5191864096095937</v>
      </c>
      <c r="AD235" s="22">
        <v>0</v>
      </c>
      <c r="AE235" s="22">
        <v>18.747745034743495</v>
      </c>
      <c r="AF235" s="22">
        <v>0</v>
      </c>
      <c r="AG235" s="22">
        <v>953.65348476531938</v>
      </c>
      <c r="AH235" s="22">
        <v>0</v>
      </c>
      <c r="AI235" s="22">
        <v>0.6759506194805589</v>
      </c>
      <c r="AJ235" s="22">
        <v>0.58221765115411361</v>
      </c>
      <c r="AK235" s="22">
        <v>0.43415324249035647</v>
      </c>
      <c r="AL235" s="22">
        <v>9.4938181374634052</v>
      </c>
      <c r="AM235" s="22">
        <v>44.888223218650559</v>
      </c>
      <c r="AN235" s="22">
        <v>1.3579348938288067</v>
      </c>
      <c r="AO235" s="22">
        <v>0.21520884394682246</v>
      </c>
      <c r="AP235" s="22">
        <v>4.7230826637671379</v>
      </c>
      <c r="AQ235" s="22">
        <v>0.74994202347479288</v>
      </c>
      <c r="AR235" s="22">
        <v>4.327865484746078</v>
      </c>
      <c r="AS235" s="22">
        <v>42.855785781449612</v>
      </c>
      <c r="AT235" s="22">
        <v>0</v>
      </c>
      <c r="AU235" s="22">
        <v>0</v>
      </c>
      <c r="AV235" s="22">
        <v>3.250571277681388</v>
      </c>
      <c r="AW235" s="22">
        <v>0.48289814955249594</v>
      </c>
      <c r="AX235" s="22">
        <v>16.514785975952044</v>
      </c>
      <c r="AY235" s="22">
        <v>157.40019806600017</v>
      </c>
      <c r="AZ235" s="22">
        <v>237.2478893328514</v>
      </c>
      <c r="BA235" s="22">
        <v>0</v>
      </c>
      <c r="BB235" s="22">
        <v>28.542956237951699</v>
      </c>
      <c r="BC235" s="22">
        <v>1114.1232315973978</v>
      </c>
      <c r="BD235" s="22">
        <v>4589.2137269008963</v>
      </c>
    </row>
    <row r="236" spans="1:56" x14ac:dyDescent="0.3">
      <c r="A236" s="23" t="s">
        <v>229</v>
      </c>
      <c r="B236" s="22">
        <v>555.79267392025815</v>
      </c>
      <c r="C236" s="22">
        <v>0.17708011165608087</v>
      </c>
      <c r="D236" s="22">
        <v>18.154559138460481</v>
      </c>
      <c r="E236" s="22">
        <v>51.372703438986669</v>
      </c>
      <c r="F236" s="22">
        <v>0</v>
      </c>
      <c r="G236" s="22">
        <v>112.83798701606777</v>
      </c>
      <c r="H236" s="22">
        <v>19.895637434928688</v>
      </c>
      <c r="I236" s="22">
        <v>48.079926190020629</v>
      </c>
      <c r="J236" s="22">
        <v>1092.2464815901378</v>
      </c>
      <c r="K236" s="22">
        <v>56.567576074416891</v>
      </c>
      <c r="L236" s="22">
        <v>0</v>
      </c>
      <c r="M236" s="22">
        <v>0</v>
      </c>
      <c r="N236" s="22">
        <v>0.21142556392015094</v>
      </c>
      <c r="O236" s="22">
        <v>0.10507261779764857</v>
      </c>
      <c r="P236" s="22">
        <v>3.8620269726557369E-2</v>
      </c>
      <c r="Q236" s="22">
        <v>11.140058212984252</v>
      </c>
      <c r="R236" s="22">
        <v>6.9294256638452545</v>
      </c>
      <c r="S236" s="22">
        <v>1704.3665657005374</v>
      </c>
      <c r="T236" s="22">
        <v>59.108855455116512</v>
      </c>
      <c r="U236" s="22">
        <v>0.18680755543576238</v>
      </c>
      <c r="V236" s="22">
        <v>12502.269708153808</v>
      </c>
      <c r="W236" s="22">
        <v>7.1566722307236947</v>
      </c>
      <c r="X236" s="22">
        <v>3.6941599562463656</v>
      </c>
      <c r="Y236" s="22">
        <v>27.299977846080491</v>
      </c>
      <c r="Z236" s="22">
        <v>496.90825900561742</v>
      </c>
      <c r="AA236" s="22">
        <v>5.7948517051865265</v>
      </c>
      <c r="AB236" s="22">
        <v>3.171499741856874E-3</v>
      </c>
      <c r="AC236" s="22">
        <v>1.6974637642320969</v>
      </c>
      <c r="AD236" s="22">
        <v>4.3426303252008126E-3</v>
      </c>
      <c r="AE236" s="22">
        <v>2352.7867835527973</v>
      </c>
      <c r="AF236" s="22">
        <v>0.52461943788699594</v>
      </c>
      <c r="AG236" s="22">
        <v>729.68371017907145</v>
      </c>
      <c r="AH236" s="22">
        <v>4.9733820681942174</v>
      </c>
      <c r="AI236" s="22">
        <v>2048.5201418688625</v>
      </c>
      <c r="AJ236" s="22">
        <v>0.12867404093350207</v>
      </c>
      <c r="AK236" s="22">
        <v>0.14886145358697853</v>
      </c>
      <c r="AL236" s="22">
        <v>170.8287842727826</v>
      </c>
      <c r="AM236" s="22">
        <v>109.20496655873166</v>
      </c>
      <c r="AN236" s="22">
        <v>45.059926296304319</v>
      </c>
      <c r="AO236" s="22">
        <v>39.423853220726983</v>
      </c>
      <c r="AP236" s="22">
        <v>111.97966115468697</v>
      </c>
      <c r="AQ236" s="22">
        <v>21.683162420069433</v>
      </c>
      <c r="AR236" s="22">
        <v>1.2513581347985547</v>
      </c>
      <c r="AS236" s="22">
        <v>4271.5709715587682</v>
      </c>
      <c r="AT236" s="22">
        <v>1.7832378609925026E-4</v>
      </c>
      <c r="AU236" s="22">
        <v>84.630106865515941</v>
      </c>
      <c r="AV236" s="22">
        <v>233.24335102076446</v>
      </c>
      <c r="AW236" s="22">
        <v>14.698664500704346</v>
      </c>
      <c r="AX236" s="22">
        <v>1416.4708263498117</v>
      </c>
      <c r="AY236" s="22">
        <v>138762.22256583022</v>
      </c>
      <c r="AZ236" s="22">
        <v>1510.7121413387565</v>
      </c>
      <c r="BA236" s="22">
        <v>31643.867794785168</v>
      </c>
      <c r="BB236" s="22">
        <v>0</v>
      </c>
      <c r="BC236" s="22">
        <v>1700.8459412008735</v>
      </c>
      <c r="BD236" s="22">
        <v>202056.50048918006</v>
      </c>
    </row>
    <row r="237" spans="1:56" x14ac:dyDescent="0.3">
      <c r="A237" s="23" t="s">
        <v>51</v>
      </c>
      <c r="B237" s="22">
        <v>38.050673355935452</v>
      </c>
      <c r="C237" s="22">
        <v>0.15646948314318873</v>
      </c>
      <c r="D237" s="22">
        <v>9.2610546357752579E-2</v>
      </c>
      <c r="E237" s="22">
        <v>0.14267882786510028</v>
      </c>
      <c r="F237" s="22">
        <v>0</v>
      </c>
      <c r="G237" s="22">
        <v>4.8263933440826063</v>
      </c>
      <c r="H237" s="22">
        <v>0</v>
      </c>
      <c r="I237" s="22">
        <v>3.7626597000464432</v>
      </c>
      <c r="J237" s="22">
        <v>2092.0903653336463</v>
      </c>
      <c r="K237" s="22">
        <v>4.2211596537128111</v>
      </c>
      <c r="L237" s="22">
        <v>0.55014374919999509</v>
      </c>
      <c r="M237" s="22">
        <v>2.8625866938825983</v>
      </c>
      <c r="N237" s="22">
        <v>4.1467441975822439</v>
      </c>
      <c r="O237" s="22">
        <v>4.2213033955705477E-2</v>
      </c>
      <c r="P237" s="22">
        <v>6.7450131579530087E-2</v>
      </c>
      <c r="Q237" s="22">
        <v>0.32001028913522389</v>
      </c>
      <c r="R237" s="22">
        <v>21.255632054612647</v>
      </c>
      <c r="S237" s="22">
        <v>23.265440944650493</v>
      </c>
      <c r="T237" s="22">
        <v>0.10488375977407718</v>
      </c>
      <c r="U237" s="22">
        <v>7.63126843427768</v>
      </c>
      <c r="V237" s="22">
        <v>65.14057007557858</v>
      </c>
      <c r="W237" s="22">
        <v>0.12345286003083079</v>
      </c>
      <c r="X237" s="22">
        <v>2.2978475232678628E-2</v>
      </c>
      <c r="Y237" s="22">
        <v>0.58126687937564148</v>
      </c>
      <c r="Z237" s="22">
        <v>6.6010602965855458</v>
      </c>
      <c r="AA237" s="22">
        <v>0</v>
      </c>
      <c r="AB237" s="22">
        <v>1.547454014561145E-2</v>
      </c>
      <c r="AC237" s="22">
        <v>0.64632107730217481</v>
      </c>
      <c r="AD237" s="22">
        <v>1.7397083269092234E-3</v>
      </c>
      <c r="AE237" s="22">
        <v>2.9555116645294879</v>
      </c>
      <c r="AF237" s="22">
        <v>2.7485645527315122E-2</v>
      </c>
      <c r="AG237" s="22">
        <v>14.630400804273343</v>
      </c>
      <c r="AH237" s="22">
        <v>5.0574814472438166E-4</v>
      </c>
      <c r="AI237" s="22">
        <v>3.4012186590043947</v>
      </c>
      <c r="AJ237" s="22">
        <v>0.44843504574115872</v>
      </c>
      <c r="AK237" s="22">
        <v>3.3652850366138551</v>
      </c>
      <c r="AL237" s="22">
        <v>8.8099429904724289</v>
      </c>
      <c r="AM237" s="22">
        <v>74.18029741639657</v>
      </c>
      <c r="AN237" s="22">
        <v>7.6651491811735042</v>
      </c>
      <c r="AO237" s="22">
        <v>5.8483062609635122E-3</v>
      </c>
      <c r="AP237" s="22">
        <v>3.8004692394097681</v>
      </c>
      <c r="AQ237" s="22">
        <v>0.49077107297550188</v>
      </c>
      <c r="AR237" s="22">
        <v>31.743212612098873</v>
      </c>
      <c r="AS237" s="22">
        <v>38.992146515315419</v>
      </c>
      <c r="AT237" s="22">
        <v>0.19857029871724227</v>
      </c>
      <c r="AU237" s="22">
        <v>0.52285126341853116</v>
      </c>
      <c r="AV237" s="22">
        <v>8.0021152266063247</v>
      </c>
      <c r="AW237" s="22">
        <v>4.4293530517128768E-2</v>
      </c>
      <c r="AX237" s="22">
        <v>2.4422234530851652</v>
      </c>
      <c r="AY237" s="22">
        <v>15485.288246014581</v>
      </c>
      <c r="AZ237" s="22">
        <v>23.777020737944937</v>
      </c>
      <c r="BA237" s="22">
        <v>65.680049879263905</v>
      </c>
      <c r="BB237" s="22">
        <v>11.065132726481997</v>
      </c>
      <c r="BC237" s="22">
        <v>0</v>
      </c>
      <c r="BD237" s="22">
        <v>18064.259430514572</v>
      </c>
    </row>
    <row r="238" spans="1:56" x14ac:dyDescent="0.3">
      <c r="A238" s="23" t="s">
        <v>52</v>
      </c>
      <c r="B238" s="22">
        <v>352303.71419508912</v>
      </c>
      <c r="C238" s="22">
        <v>593.39004449195045</v>
      </c>
      <c r="D238" s="22">
        <v>351.30725670592216</v>
      </c>
      <c r="E238" s="22">
        <v>4213.6109888425744</v>
      </c>
      <c r="F238" s="22">
        <v>0.16471606152776527</v>
      </c>
      <c r="G238" s="22">
        <v>1808.0365363695103</v>
      </c>
      <c r="H238" s="22">
        <v>5543.4952425467263</v>
      </c>
      <c r="I238" s="22">
        <v>1193.2298826939182</v>
      </c>
      <c r="J238" s="22">
        <v>37463.16204266141</v>
      </c>
      <c r="K238" s="22">
        <v>3399.0180962985601</v>
      </c>
      <c r="L238" s="22">
        <v>2321.4275734938788</v>
      </c>
      <c r="M238" s="22">
        <v>6042.8027628745458</v>
      </c>
      <c r="N238" s="22">
        <v>9270.6018685145864</v>
      </c>
      <c r="O238" s="22">
        <v>765.35318132479642</v>
      </c>
      <c r="P238" s="22">
        <v>2349.8558440438042</v>
      </c>
      <c r="Q238" s="22">
        <v>1420.0039153072603</v>
      </c>
      <c r="R238" s="22">
        <v>16608.56617282005</v>
      </c>
      <c r="S238" s="22">
        <v>27243.328759732634</v>
      </c>
      <c r="T238" s="22">
        <v>1949.9427613601033</v>
      </c>
      <c r="U238" s="22">
        <v>8314.6966158695504</v>
      </c>
      <c r="V238" s="22">
        <v>1530721.6553284752</v>
      </c>
      <c r="W238" s="22">
        <v>5749.2127716949217</v>
      </c>
      <c r="X238" s="22">
        <v>227.61158131982813</v>
      </c>
      <c r="Y238" s="22">
        <v>1969.2142392320352</v>
      </c>
      <c r="Z238" s="22">
        <v>33402.412649885897</v>
      </c>
      <c r="AA238" s="22">
        <v>916.72928010094813</v>
      </c>
      <c r="AB238" s="22">
        <v>31.571895882883556</v>
      </c>
      <c r="AC238" s="22">
        <v>8110.2169728894842</v>
      </c>
      <c r="AD238" s="22">
        <v>587.45640186120715</v>
      </c>
      <c r="AE238" s="22">
        <v>28390.860840437181</v>
      </c>
      <c r="AF238" s="22">
        <v>41.188327448834265</v>
      </c>
      <c r="AG238" s="22">
        <v>187502.01893188647</v>
      </c>
      <c r="AH238" s="22">
        <v>10706.40384348933</v>
      </c>
      <c r="AI238" s="22">
        <v>4777.4078005174833</v>
      </c>
      <c r="AJ238" s="22">
        <v>270.97274164368582</v>
      </c>
      <c r="AK238" s="22">
        <v>448.92162549440008</v>
      </c>
      <c r="AL238" s="22">
        <v>2508.0532483131556</v>
      </c>
      <c r="AM238" s="22">
        <v>28466.404497004878</v>
      </c>
      <c r="AN238" s="22">
        <v>20201.70916854811</v>
      </c>
      <c r="AO238" s="22">
        <v>912.78275626973345</v>
      </c>
      <c r="AP238" s="22">
        <v>6849.125746500833</v>
      </c>
      <c r="AQ238" s="22">
        <v>4749.7189992928697</v>
      </c>
      <c r="AR238" s="22">
        <v>11825.125017122402</v>
      </c>
      <c r="AS238" s="22">
        <v>35852.604709761479</v>
      </c>
      <c r="AT238" s="22">
        <v>3536.5101714603697</v>
      </c>
      <c r="AU238" s="22">
        <v>2210.6926178558028</v>
      </c>
      <c r="AV238" s="22">
        <v>8518.3334429361257</v>
      </c>
      <c r="AW238" s="22">
        <v>536.05322622803646</v>
      </c>
      <c r="AX238" s="22">
        <v>34584.36587563494</v>
      </c>
      <c r="AY238" s="22">
        <v>651230.55910944357</v>
      </c>
      <c r="AZ238" s="22">
        <v>22378.136361032088</v>
      </c>
      <c r="BA238" s="22">
        <v>140918.47484749288</v>
      </c>
      <c r="BB238" s="22">
        <v>235621.0065984166</v>
      </c>
      <c r="BC238" s="22">
        <v>587698.955988387</v>
      </c>
      <c r="BD238" s="22">
        <v>4095608.1760710631</v>
      </c>
    </row>
  </sheetData>
  <phoneticPr fontId="2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BM238"/>
  <sheetViews>
    <sheetView workbookViewId="0">
      <selection activeCell="I33" sqref="I33"/>
    </sheetView>
  </sheetViews>
  <sheetFormatPr defaultRowHeight="14" x14ac:dyDescent="0.3"/>
  <cols>
    <col min="2" max="2" width="10.6640625" bestFit="1" customWidth="1"/>
    <col min="3" max="4" width="9" bestFit="1" customWidth="1"/>
    <col min="5" max="5" width="9.6640625" bestFit="1" customWidth="1"/>
    <col min="6" max="8" width="9" bestFit="1" customWidth="1"/>
    <col min="9" max="9" width="9.58203125" bestFit="1" customWidth="1"/>
    <col min="10" max="10" width="10.75" bestFit="1" customWidth="1"/>
    <col min="11" max="11" width="9.75" bestFit="1" customWidth="1"/>
    <col min="12" max="17" width="9" bestFit="1" customWidth="1"/>
    <col min="18" max="18" width="9.58203125" bestFit="1" customWidth="1"/>
    <col min="19" max="19" width="9.75" bestFit="1" customWidth="1"/>
    <col min="20" max="21" width="9" bestFit="1" customWidth="1"/>
    <col min="22" max="22" width="12.08203125" bestFit="1" customWidth="1"/>
    <col min="23" max="23" width="9.75" bestFit="1" customWidth="1"/>
    <col min="24" max="25" width="9" bestFit="1" customWidth="1"/>
    <col min="26" max="26" width="10.58203125" bestFit="1" customWidth="1"/>
    <col min="27" max="30" width="9" bestFit="1" customWidth="1"/>
    <col min="31" max="31" width="9.75" bestFit="1" customWidth="1"/>
    <col min="32" max="32" width="9" bestFit="1" customWidth="1"/>
    <col min="33" max="33" width="10.5" bestFit="1" customWidth="1"/>
    <col min="34" max="34" width="9" bestFit="1" customWidth="1"/>
    <col min="35" max="35" width="9.6640625" bestFit="1" customWidth="1"/>
    <col min="36" max="37" width="9" bestFit="1" customWidth="1"/>
    <col min="38" max="40" width="9.75" bestFit="1" customWidth="1"/>
    <col min="41" max="41" width="9" bestFit="1" customWidth="1"/>
    <col min="42" max="43" width="9.58203125" bestFit="1" customWidth="1"/>
    <col min="44" max="44" width="9.5" bestFit="1" customWidth="1"/>
    <col min="45" max="45" width="9.75" bestFit="1" customWidth="1"/>
    <col min="46" max="47" width="9" bestFit="1" customWidth="1"/>
    <col min="48" max="48" width="9.5" bestFit="1" customWidth="1"/>
    <col min="49" max="49" width="9" bestFit="1" customWidth="1"/>
    <col min="50" max="50" width="9.75" bestFit="1" customWidth="1"/>
    <col min="51" max="51" width="10.5" bestFit="1" customWidth="1"/>
    <col min="52" max="52" width="9.75" bestFit="1" customWidth="1"/>
    <col min="53" max="53" width="10.6640625" bestFit="1" customWidth="1"/>
    <col min="54" max="54" width="9.75" bestFit="1" customWidth="1"/>
    <col min="55" max="55" width="10.6640625" bestFit="1" customWidth="1"/>
    <col min="56" max="56" width="12.08203125" bestFit="1" customWidth="1"/>
    <col min="61" max="61" width="11.25" customWidth="1"/>
    <col min="65" max="65" width="11.75" customWidth="1"/>
  </cols>
  <sheetData>
    <row r="1" spans="1:65" x14ac:dyDescent="0.3">
      <c r="A1" s="7" t="s">
        <v>159</v>
      </c>
      <c r="BF1" s="7" t="s">
        <v>159</v>
      </c>
    </row>
    <row r="2" spans="1:65" x14ac:dyDescent="0.3">
      <c r="A2" s="6" t="s">
        <v>103</v>
      </c>
      <c r="BF2" s="6" t="s">
        <v>103</v>
      </c>
    </row>
    <row r="3" spans="1:65" x14ac:dyDescent="0.3">
      <c r="A3" s="23" t="s">
        <v>67</v>
      </c>
      <c r="B3" s="23" t="s">
        <v>1</v>
      </c>
      <c r="C3" s="23" t="s">
        <v>2</v>
      </c>
      <c r="D3" s="23" t="s">
        <v>3</v>
      </c>
      <c r="E3" s="23" t="s">
        <v>4</v>
      </c>
      <c r="F3" s="23" t="s">
        <v>5</v>
      </c>
      <c r="G3" s="23" t="s">
        <v>6</v>
      </c>
      <c r="H3" s="23" t="s">
        <v>7</v>
      </c>
      <c r="I3" s="23" t="s">
        <v>8</v>
      </c>
      <c r="J3" s="23" t="s">
        <v>9</v>
      </c>
      <c r="K3" s="23" t="s">
        <v>360</v>
      </c>
      <c r="L3" s="23" t="s">
        <v>10</v>
      </c>
      <c r="M3" s="23" t="s">
        <v>11</v>
      </c>
      <c r="N3" s="23" t="s">
        <v>12</v>
      </c>
      <c r="O3" s="23" t="s">
        <v>13</v>
      </c>
      <c r="P3" s="23" t="s">
        <v>14</v>
      </c>
      <c r="Q3" s="23" t="s">
        <v>15</v>
      </c>
      <c r="R3" s="23" t="s">
        <v>16</v>
      </c>
      <c r="S3" s="23" t="s">
        <v>17</v>
      </c>
      <c r="T3" s="23" t="s">
        <v>18</v>
      </c>
      <c r="U3" s="23" t="s">
        <v>19</v>
      </c>
      <c r="V3" s="23" t="s">
        <v>20</v>
      </c>
      <c r="W3" s="23" t="s">
        <v>21</v>
      </c>
      <c r="X3" s="23" t="s">
        <v>22</v>
      </c>
      <c r="Y3" s="23" t="s">
        <v>23</v>
      </c>
      <c r="Z3" s="23" t="s">
        <v>24</v>
      </c>
      <c r="AA3" s="23" t="s">
        <v>25</v>
      </c>
      <c r="AB3" s="23" t="s">
        <v>26</v>
      </c>
      <c r="AC3" s="23" t="s">
        <v>27</v>
      </c>
      <c r="AD3" s="23" t="s">
        <v>28</v>
      </c>
      <c r="AE3" s="23" t="s">
        <v>29</v>
      </c>
      <c r="AF3" s="23" t="s">
        <v>30</v>
      </c>
      <c r="AG3" s="23" t="s">
        <v>31</v>
      </c>
      <c r="AH3" s="23" t="s">
        <v>32</v>
      </c>
      <c r="AI3" s="23" t="s">
        <v>33</v>
      </c>
      <c r="AJ3" s="24" t="s">
        <v>34</v>
      </c>
      <c r="AK3" s="23" t="s">
        <v>35</v>
      </c>
      <c r="AL3" s="23" t="s">
        <v>361</v>
      </c>
      <c r="AM3" s="23" t="s">
        <v>36</v>
      </c>
      <c r="AN3" s="23" t="s">
        <v>37</v>
      </c>
      <c r="AO3" s="23" t="s">
        <v>38</v>
      </c>
      <c r="AP3" s="23" t="s">
        <v>197</v>
      </c>
      <c r="AQ3" s="23" t="s">
        <v>40</v>
      </c>
      <c r="AR3" s="23" t="s">
        <v>41</v>
      </c>
      <c r="AS3" s="23" t="s">
        <v>42</v>
      </c>
      <c r="AT3" s="23" t="s">
        <v>43</v>
      </c>
      <c r="AU3" s="23" t="s">
        <v>44</v>
      </c>
      <c r="AV3" s="23" t="s">
        <v>45</v>
      </c>
      <c r="AW3" s="23" t="s">
        <v>46</v>
      </c>
      <c r="AX3" s="23" t="s">
        <v>47</v>
      </c>
      <c r="AY3" s="23" t="s">
        <v>48</v>
      </c>
      <c r="AZ3" s="23" t="s">
        <v>49</v>
      </c>
      <c r="BA3" s="23" t="s">
        <v>50</v>
      </c>
      <c r="BB3" s="23" t="s">
        <v>229</v>
      </c>
      <c r="BC3" s="24" t="s">
        <v>51</v>
      </c>
      <c r="BD3" s="23" t="s">
        <v>52</v>
      </c>
      <c r="BF3" s="1" t="s">
        <v>84</v>
      </c>
      <c r="BG3" s="12" t="s">
        <v>56</v>
      </c>
      <c r="BH3" s="12" t="s">
        <v>57</v>
      </c>
      <c r="BI3" s="12" t="s">
        <v>65</v>
      </c>
      <c r="BJ3" s="12" t="s">
        <v>58</v>
      </c>
      <c r="BK3" s="12" t="s">
        <v>59</v>
      </c>
      <c r="BL3" s="12" t="s">
        <v>60</v>
      </c>
      <c r="BM3" s="12" t="s">
        <v>61</v>
      </c>
    </row>
    <row r="4" spans="1:65" x14ac:dyDescent="0.3">
      <c r="A4" s="23" t="s">
        <v>1</v>
      </c>
      <c r="B4" s="22">
        <v>0</v>
      </c>
      <c r="C4" s="22">
        <v>2.940721137796902E-2</v>
      </c>
      <c r="D4" s="22">
        <v>0.1915019347051321</v>
      </c>
      <c r="E4" s="22">
        <v>0.5239499909442783</v>
      </c>
      <c r="F4" s="22">
        <v>1.6217111966944717</v>
      </c>
      <c r="G4" s="22">
        <v>6.7517300631965713E-3</v>
      </c>
      <c r="H4" s="22">
        <v>1.8132822126011344E-5</v>
      </c>
      <c r="I4" s="22">
        <v>4.2638088691774378E-2</v>
      </c>
      <c r="J4" s="22">
        <v>1076.3209286701353</v>
      </c>
      <c r="K4" s="22">
        <v>69.11847677085683</v>
      </c>
      <c r="L4" s="22">
        <v>0</v>
      </c>
      <c r="M4" s="22">
        <v>0</v>
      </c>
      <c r="N4" s="22">
        <v>5.2461925057325394E-3</v>
      </c>
      <c r="O4" s="22">
        <v>5.0734493888055943E-3</v>
      </c>
      <c r="P4" s="22">
        <v>3.0139483465978298E-6</v>
      </c>
      <c r="Q4" s="22">
        <v>0.12260123380080604</v>
      </c>
      <c r="R4" s="22">
        <v>0.74123478605513515</v>
      </c>
      <c r="S4" s="22">
        <v>10.269035237031273</v>
      </c>
      <c r="T4" s="22">
        <v>1.3695787276216775E-7</v>
      </c>
      <c r="U4" s="22">
        <v>1.7300940015474082E-3</v>
      </c>
      <c r="V4" s="22">
        <v>10.367414842812476</v>
      </c>
      <c r="W4" s="22">
        <v>7.7732530271676463</v>
      </c>
      <c r="X4" s="22">
        <v>1.701987017589608E-3</v>
      </c>
      <c r="Y4" s="22">
        <v>2.1600665526674678E-2</v>
      </c>
      <c r="Z4" s="22">
        <v>8.108581538403655</v>
      </c>
      <c r="AA4" s="22">
        <v>0</v>
      </c>
      <c r="AB4" s="22">
        <v>3.5702858299475446E-3</v>
      </c>
      <c r="AC4" s="22">
        <v>4.5303745151021131E-3</v>
      </c>
      <c r="AD4" s="22">
        <v>5.6585598234469782E-5</v>
      </c>
      <c r="AE4" s="22">
        <v>25.71329392432191</v>
      </c>
      <c r="AF4" s="22">
        <v>0</v>
      </c>
      <c r="AG4" s="22">
        <v>25.497223811097246</v>
      </c>
      <c r="AH4" s="22">
        <v>0</v>
      </c>
      <c r="AI4" s="22">
        <v>0.8508087205217616</v>
      </c>
      <c r="AJ4" s="22">
        <v>36.283696641370902</v>
      </c>
      <c r="AK4" s="22">
        <v>2.0907663924383683E-5</v>
      </c>
      <c r="AL4" s="22">
        <v>1.7008274572927478</v>
      </c>
      <c r="AM4" s="22">
        <v>2.2113515307956582</v>
      </c>
      <c r="AN4" s="22">
        <v>1.5352789105492646E-2</v>
      </c>
      <c r="AO4" s="22">
        <v>2.9660972783686439E-5</v>
      </c>
      <c r="AP4" s="22">
        <v>0.98396128046558096</v>
      </c>
      <c r="AQ4" s="22">
        <v>3.1522885791996072E-3</v>
      </c>
      <c r="AR4" s="22">
        <v>1.7266856425152518E-2</v>
      </c>
      <c r="AS4" s="22">
        <v>18.276130733369783</v>
      </c>
      <c r="AT4" s="22">
        <v>6.7537709884888964E-5</v>
      </c>
      <c r="AU4" s="22">
        <v>5.3014826947960257E-8</v>
      </c>
      <c r="AV4" s="22">
        <v>2.1115970849064158</v>
      </c>
      <c r="AW4" s="22">
        <v>7.9646328077743382E-4</v>
      </c>
      <c r="AX4" s="22">
        <v>28.497420861588942</v>
      </c>
      <c r="AY4" s="22">
        <v>6.8127894624416471E-2</v>
      </c>
      <c r="AZ4" s="22">
        <v>2.598962126312256</v>
      </c>
      <c r="BA4" s="22">
        <v>83.509376732043606</v>
      </c>
      <c r="BB4" s="22">
        <v>0.12307063453088142</v>
      </c>
      <c r="BC4" s="22">
        <v>149.29783598715744</v>
      </c>
      <c r="BD4" s="22">
        <v>1563.0413891540034</v>
      </c>
      <c r="BF4" s="12" t="s">
        <v>62</v>
      </c>
      <c r="BG4" s="13">
        <f>B4+AJ4+B38+AJ38</f>
        <v>52.744575816383019</v>
      </c>
      <c r="BH4" s="13">
        <f>SUM(C4,D4,G4,L4:U4,X4:Y4,AB4:AD4,AF4,AI4,AK4,AN4:AO4,AQ4,AT4:AW4,AZ4,AR4)+SUM(C38,D38,G38,L38:U38,X38:Y38,AB38:AD38,AF38,AI38,AK38,AN38:AO38,AQ38,AT38:AW38,AZ38,AR38)</f>
        <v>17.069873104504278</v>
      </c>
      <c r="BI4" s="13">
        <f>SUM(F4,H4,V4:W4,AA4,AE4,AH4,AM4,AS4,AX4,BB4,AY4)+SUM(F38,H38,V38:W38,AA38,AE38,AH38,AM38,AS38,AX38,BB38,AY38)</f>
        <v>96.574849909764822</v>
      </c>
      <c r="BJ4" s="13">
        <f>SUM(E4,I4,AG4,BA4)+SUM(E38,I38,AG38,BA38)</f>
        <v>110.04283206581485</v>
      </c>
      <c r="BK4" s="13">
        <f>SUM(J4:K4,Z4,AL4,AP4)+SUM(J38:K38,Z38,AL38,AP38)</f>
        <v>1156.3287975204089</v>
      </c>
      <c r="BL4" s="13">
        <f>BC4+BC38</f>
        <v>174.39552121841376</v>
      </c>
      <c r="BM4" s="13">
        <f>SUM(BG4:BL4)</f>
        <v>1607.1564496352896</v>
      </c>
    </row>
    <row r="5" spans="1:65" x14ac:dyDescent="0.3">
      <c r="A5" s="23" t="s">
        <v>2</v>
      </c>
      <c r="B5" s="22">
        <v>50.852073010403984</v>
      </c>
      <c r="C5" s="22">
        <v>0</v>
      </c>
      <c r="D5" s="22">
        <v>1.3081060565885441</v>
      </c>
      <c r="E5" s="22">
        <v>0.20942202139889599</v>
      </c>
      <c r="F5" s="22">
        <v>0</v>
      </c>
      <c r="G5" s="22">
        <v>3.0393944156300678</v>
      </c>
      <c r="H5" s="22">
        <v>7.0443224987832324E-6</v>
      </c>
      <c r="I5" s="22">
        <v>1.613152525003278E-2</v>
      </c>
      <c r="J5" s="22">
        <v>261.02165390636833</v>
      </c>
      <c r="K5" s="22">
        <v>19.150252469633802</v>
      </c>
      <c r="L5" s="22">
        <v>35.628907493784162</v>
      </c>
      <c r="M5" s="22">
        <v>26.14359509459516</v>
      </c>
      <c r="N5" s="22">
        <v>17.122720993142369</v>
      </c>
      <c r="O5" s="22">
        <v>2.0853027014516212</v>
      </c>
      <c r="P5" s="22">
        <v>0.41634219802186678</v>
      </c>
      <c r="Q5" s="22">
        <v>1.4228471434420087</v>
      </c>
      <c r="R5" s="22">
        <v>5.26101844369897</v>
      </c>
      <c r="S5" s="22">
        <v>260.649077723375</v>
      </c>
      <c r="T5" s="22">
        <v>11.556631192522653</v>
      </c>
      <c r="U5" s="22">
        <v>112.45006865324768</v>
      </c>
      <c r="V5" s="22">
        <v>12.592028082663861</v>
      </c>
      <c r="W5" s="22">
        <v>5.8309170036948181</v>
      </c>
      <c r="X5" s="22">
        <v>7.6581957780204477E-2</v>
      </c>
      <c r="Y5" s="22">
        <v>93.339547768778985</v>
      </c>
      <c r="Z5" s="22">
        <v>0.96857268441879762</v>
      </c>
      <c r="AA5" s="22">
        <v>0</v>
      </c>
      <c r="AB5" s="22">
        <v>0.45090031942367131</v>
      </c>
      <c r="AC5" s="22">
        <v>0.10546727861572534</v>
      </c>
      <c r="AD5" s="22">
        <v>0.37109165226313662</v>
      </c>
      <c r="AE5" s="22">
        <v>182.29248801040498</v>
      </c>
      <c r="AF5" s="22">
        <v>0</v>
      </c>
      <c r="AG5" s="22">
        <v>6.8035137977168842</v>
      </c>
      <c r="AH5" s="22">
        <v>0</v>
      </c>
      <c r="AI5" s="22">
        <v>5.9291061830818954</v>
      </c>
      <c r="AJ5" s="22">
        <v>3.0990724803842139E-2</v>
      </c>
      <c r="AK5" s="22">
        <v>0.34504193815979844</v>
      </c>
      <c r="AL5" s="22">
        <v>2.816120993543652</v>
      </c>
      <c r="AM5" s="22">
        <v>0.10675804646614966</v>
      </c>
      <c r="AN5" s="22">
        <v>255.21748200436079</v>
      </c>
      <c r="AO5" s="22">
        <v>3.3392501346032946</v>
      </c>
      <c r="AP5" s="22">
        <v>0.12688392977319732</v>
      </c>
      <c r="AQ5" s="22">
        <v>977.23229436122051</v>
      </c>
      <c r="AR5" s="22">
        <v>17.738428988593224</v>
      </c>
      <c r="AS5" s="22">
        <v>23.153190234098993</v>
      </c>
      <c r="AT5" s="22">
        <v>7.8645288837571767</v>
      </c>
      <c r="AU5" s="22">
        <v>335.63336293276564</v>
      </c>
      <c r="AV5" s="22">
        <v>0.65944067284861985</v>
      </c>
      <c r="AW5" s="22">
        <v>4.0235173642378825</v>
      </c>
      <c r="AX5" s="22">
        <v>0.25971886135631489</v>
      </c>
      <c r="AY5" s="22">
        <v>51.6158024086739</v>
      </c>
      <c r="AZ5" s="22">
        <v>16.371168831336082</v>
      </c>
      <c r="BA5" s="22">
        <v>30.734615005598595</v>
      </c>
      <c r="BB5" s="22">
        <v>4.2157095790870874E-2</v>
      </c>
      <c r="BC5" s="22">
        <v>347.61140057537727</v>
      </c>
      <c r="BD5" s="22">
        <v>3192.0159208130863</v>
      </c>
      <c r="BF5" s="12" t="s">
        <v>63</v>
      </c>
      <c r="BG5" s="13">
        <f>BG10-SUM(BG6:BG9,BG4)</f>
        <v>2048.3337034385331</v>
      </c>
      <c r="BH5" s="13">
        <f t="shared" ref="BH5:BM5" si="0">BH10-SUM(BH6:BH9,BH4)</f>
        <v>77676.050247067615</v>
      </c>
      <c r="BI5" s="13">
        <f t="shared" si="0"/>
        <v>12242.975782083697</v>
      </c>
      <c r="BJ5" s="13">
        <f t="shared" si="0"/>
        <v>5518.3111875029717</v>
      </c>
      <c r="BK5" s="13">
        <f t="shared" si="0"/>
        <v>23320.534689223801</v>
      </c>
      <c r="BL5" s="13">
        <f t="shared" si="0"/>
        <v>13597.238173650498</v>
      </c>
      <c r="BM5" s="13">
        <f t="shared" si="0"/>
        <v>134403.44378296717</v>
      </c>
    </row>
    <row r="6" spans="1:65" x14ac:dyDescent="0.3">
      <c r="A6" s="23" t="s">
        <v>3</v>
      </c>
      <c r="B6" s="22">
        <v>0.23065984955639848</v>
      </c>
      <c r="C6" s="22">
        <v>1.584737265724891</v>
      </c>
      <c r="D6" s="22">
        <v>0</v>
      </c>
      <c r="E6" s="22">
        <v>3.0396743061267906E-3</v>
      </c>
      <c r="F6" s="22">
        <v>0</v>
      </c>
      <c r="G6" s="22">
        <v>38.750076499197689</v>
      </c>
      <c r="H6" s="22">
        <v>1.0012590063572591E-5</v>
      </c>
      <c r="I6" s="22">
        <v>1.8582606902176241E-2</v>
      </c>
      <c r="J6" s="22">
        <v>18.403866743352726</v>
      </c>
      <c r="K6" s="22">
        <v>0.44336888851628425</v>
      </c>
      <c r="L6" s="22">
        <v>3.1303752109858259E-2</v>
      </c>
      <c r="M6" s="22">
        <v>0.20951573863436931</v>
      </c>
      <c r="N6" s="22">
        <v>2.1779234506684562</v>
      </c>
      <c r="O6" s="22">
        <v>14.615842286165787</v>
      </c>
      <c r="P6" s="22">
        <v>2.6508088139952015</v>
      </c>
      <c r="Q6" s="22">
        <v>0.79581257082534274</v>
      </c>
      <c r="R6" s="22">
        <v>327.81497544132179</v>
      </c>
      <c r="S6" s="22">
        <v>912.09795838955085</v>
      </c>
      <c r="T6" s="22">
        <v>2.1089667615194885</v>
      </c>
      <c r="U6" s="22">
        <v>31.678547957520589</v>
      </c>
      <c r="V6" s="22">
        <v>5.0851746712757908</v>
      </c>
      <c r="W6" s="22">
        <v>2.9344399328842689E-2</v>
      </c>
      <c r="X6" s="22">
        <v>0.38503929576971468</v>
      </c>
      <c r="Y6" s="22">
        <v>8.1674603580103557</v>
      </c>
      <c r="Z6" s="22">
        <v>8.7094757872095272</v>
      </c>
      <c r="AA6" s="22">
        <v>0</v>
      </c>
      <c r="AB6" s="22">
        <v>5.0021963365411766E-2</v>
      </c>
      <c r="AC6" s="22">
        <v>0.19778668723248388</v>
      </c>
      <c r="AD6" s="22">
        <v>46.478572780078736</v>
      </c>
      <c r="AE6" s="22">
        <v>0.4531754332388665</v>
      </c>
      <c r="AF6" s="22">
        <v>0.16169278195155617</v>
      </c>
      <c r="AG6" s="22">
        <v>0.17940264766770392</v>
      </c>
      <c r="AH6" s="22">
        <v>0</v>
      </c>
      <c r="AI6" s="22">
        <v>118.44407510437027</v>
      </c>
      <c r="AJ6" s="22">
        <v>7.2507979034569427E-5</v>
      </c>
      <c r="AK6" s="22">
        <v>9.6521535832684504E-4</v>
      </c>
      <c r="AL6" s="22">
        <v>0.37889824199300914</v>
      </c>
      <c r="AM6" s="22">
        <v>0.26473019003361281</v>
      </c>
      <c r="AN6" s="22">
        <v>10.531677197233911</v>
      </c>
      <c r="AO6" s="22">
        <v>49.387700357099519</v>
      </c>
      <c r="AP6" s="22">
        <v>4.479965587397273E-3</v>
      </c>
      <c r="AQ6" s="22">
        <v>24.13697264498602</v>
      </c>
      <c r="AR6" s="22">
        <v>2.7409286538888336</v>
      </c>
      <c r="AS6" s="22">
        <v>2.2330308721844201</v>
      </c>
      <c r="AT6" s="22">
        <v>0.2245194494609328</v>
      </c>
      <c r="AU6" s="22">
        <v>2.6994599611043975</v>
      </c>
      <c r="AV6" s="22">
        <v>11.749556046913936</v>
      </c>
      <c r="AW6" s="22">
        <v>0.80896418033120054</v>
      </c>
      <c r="AX6" s="22">
        <v>47.559466994261079</v>
      </c>
      <c r="AY6" s="22">
        <v>412.12348718755618</v>
      </c>
      <c r="AZ6" s="22">
        <v>1634.0983349259318</v>
      </c>
      <c r="BA6" s="22">
        <v>14.053767264000278</v>
      </c>
      <c r="BB6" s="22">
        <v>0.36635784536507743</v>
      </c>
      <c r="BC6" s="22">
        <v>195.95367568959432</v>
      </c>
      <c r="BD6" s="22">
        <v>3951.2742640028209</v>
      </c>
      <c r="BF6" s="12" t="s">
        <v>65</v>
      </c>
      <c r="BG6" s="13">
        <f>B8+AJ8+B10+AJ10+B24+AJ24+B25+AJ25+B29+AJ29+B33+AJ33+B36+AJ36+B41+AJ41+B47+AJ47+B52+AJ52+B53+AJ53+B56+AJ56</f>
        <v>150.3768713283109</v>
      </c>
      <c r="BH6" s="13">
        <f>SUM(C8,D8,G8,L8:U8,X8:Y8,AB8:AD8,AF8,AI8,AK8,AN8:AO8,AQ8,AT8:AW8,AZ8,AR8)+SUM(C10,D10,G10,L10:U10,X10:Y10,AB10:AD10,AF10,AI10,AK10,AN10:AO10,AQ10,AT10:AW10,AZ10,AR10)+SUM(C24,D24,G24,L24:U24,X24:Y24,AB24:AD24,AF24,AI24,AK24,AN24:AO24,AQ24,AT24:AW24,AZ24,AR24)+SUM(C25,D25,G25,L25:U25,X25:Y25,AB25:AD25,AF25,AI25,AK25,AN25:AO25,AQ25,AT25:AW25,AZ25,AR25)+SUM(C29,D29,G29,L29:U29,X29:Y29,AB29:AD29,AF29,AI29,AK29,AN29:AO29,AQ29,AT29:AW29,AZ29,AR29)+SUM(C33,D33,G33,L33:U33,X33:Y33,AB33:AD33,AF33,AI33,AK33,AN33:AO33,AQ33,AT33:AW33,AZ33,AR33)+SUM(C36,D36,G36,L36:U36,X36:Y36,AB36:AD36,AF36,AI36,AK36,AN36:AO36,AQ36,AT36:AW36,AZ36,AR36)+SUM(C41,D41,G41,L41:U41,X41:Y41,AB41:AD41,AF41,AI41,AK41,AN41:AO41,AQ41,AT41:AW41,AZ41,AR41)+SUM(C47,D47,G47,L47:U47,X47:Y47,AB47:AD47,AF47,AI47,AK47,AN47:AO47,AQ47,AT47:AW47,AZ47,AR47)+SUM(C52,D52,G52,L52:U52,X52:Y52,AB52:AD52,AF52,AI52,AK52,AN52:AO52,AQ52,AT52:AW52,AZ52,AR52)+SUM(C53,D53,G53,L53:U53,X53:Y53,AB53:AD53,AF53,AI53,AK53,AN53:AO53,AQ53,AT53:AW53,AZ53,AR53)+SUM(C56,D56,G56,L56:U56,X56:Y56,AB56:AD56,AF56,AI56,AK56,AN56:AO56,AQ56,AT56:AW56,AZ56,AR56)</f>
        <v>1986.7070260653772</v>
      </c>
      <c r="BI6" s="13">
        <f>SUM(F8,H8,V8:W8,AA8,AE8,AH8,AM8,AS8,AX8,BB8,AY8)+SUM(F10,H10,V10:W10,AA10,AE10,AH10,AM10,AS10,AX10,BB10,AY10)+SUM(F24,H24,V24:W24,AA24,AE24,AH24,AM24,AS24,AX24,BB24,AY24)+SUM(F25,H25,V25:W25,AA25,AE25,AH25,AM25,AS25,AX25,BB25,AY25)+SUM(F29,H29,V29:W29,AA29,AE29,AH29,AM29,AS29,AX29,BB29,AY29)+SUM(F33,H33,V33:W33,AA33,AE33,AH33,AM33,AS33,AX33,BB33,AY33)+SUM(F36,H36,V36:W36,AA36,AE36,AH36,AM36,AS36,AX36,BB36,AY36)+SUM(F41,H41,V41:W41,AA41,AE41,AH41,AM41,AS41,AX41,BB41,AY41)+SUM(F47,H47,V47:W47,AA47,AE47,AH47,AM47,AS47,AX47,BB47,AY47)+SUM(F52,H52,V52:W52,AA52,AE52,AH52,AM52,AS52,AX52,BB52,AY52)+SUM(F53,H53,V53:W53,AA53,AE53,AH53,AM53,AS53,AX53,BB53,AY53)+SUM(F56,H56,V56:W56,AA56,AE56,AH56,AM56,AS56,AX56,BB56,AY56)</f>
        <v>1728.1583482332458</v>
      </c>
      <c r="BJ6" s="13">
        <f>SUM(E8,I8,AG8,BA8)+SUM(E10,I10,AG10,BA10)+SUM(E24,I24,AG24,BA24)+SUM(E25,I25,AG25,BA25)+SUM(E29,I29,AG29,BA29)+SUM(E33,I33,AG33,BA33)+SUM(E36,I36,AG36,BA36)+SUM(E41,I41,AG41,BA41)+SUM(E47,I47,AG47,BA47)+SUM(E52,I52,AG52,BA52)+SUM(E53,I53,AG53,BA53)+SUM(E56,I56,AG56,BA56)</f>
        <v>6042.082230166824</v>
      </c>
      <c r="BK6" s="13">
        <f>SUM(J8:K8,Z8,AL8,AP8)+SUM(J10:K10,Z10,AL10,AP10)+SUM(J24:K24,Z24,AL24,AP24)+SUM(J25:K25,Z25,AL25,AP25)+SUM(J29:K29,Z29,AL29,AP29)+SUM(J33:K33,Z33,AL33,AP33)+SUM(J36:K36,Z36,AL36,AP36)+SUM(J41:K41,Z41,AL41,AP41)+SUM(J47:K47,Z47,AL47,AP47)+SUM(J52:K52,Z52,AL52,AP52)+SUM(J53:K53,Z53,AL53,AP53)+SUM(J56:K56,Z56,AL56,AP56)</f>
        <v>11836.704897967298</v>
      </c>
      <c r="BL6" s="13">
        <f>BC8+BC10+BC24+BC25+BC29+BC33+BC36+BC41+BC47+BC52+BC53+BC56</f>
        <v>705.57651395209268</v>
      </c>
      <c r="BM6" s="13">
        <f>SUM(BG6:BL6)</f>
        <v>22449.605887713147</v>
      </c>
    </row>
    <row r="7" spans="1:65" x14ac:dyDescent="0.3">
      <c r="A7" s="23" t="s">
        <v>4</v>
      </c>
      <c r="B7" s="22">
        <v>1.3825979491066743E-5</v>
      </c>
      <c r="C7" s="22">
        <v>1.0951038711439367E-7</v>
      </c>
      <c r="D7" s="22">
        <v>3.3536121749920715E-7</v>
      </c>
      <c r="E7" s="22">
        <v>0</v>
      </c>
      <c r="F7" s="22">
        <v>0</v>
      </c>
      <c r="G7" s="22">
        <v>0</v>
      </c>
      <c r="H7" s="22">
        <v>0</v>
      </c>
      <c r="I7" s="22">
        <v>2.3676398632595776E-5</v>
      </c>
      <c r="J7" s="22">
        <v>0.58363080368256626</v>
      </c>
      <c r="K7" s="22">
        <v>1.6324253682625462E-5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4.6070440712159811E-5</v>
      </c>
      <c r="S7" s="22">
        <v>0.26275705220208806</v>
      </c>
      <c r="T7" s="22">
        <v>0</v>
      </c>
      <c r="U7" s="22">
        <v>0</v>
      </c>
      <c r="V7" s="22">
        <v>7.574995679334569E-4</v>
      </c>
      <c r="W7" s="22">
        <v>0</v>
      </c>
      <c r="X7" s="22">
        <v>0</v>
      </c>
      <c r="Y7" s="22">
        <v>4.1588558644877047E-7</v>
      </c>
      <c r="Z7" s="22">
        <v>4.5086359330391073E-5</v>
      </c>
      <c r="AA7" s="22">
        <v>0</v>
      </c>
      <c r="AB7" s="22">
        <v>0</v>
      </c>
      <c r="AC7" s="22">
        <v>0</v>
      </c>
      <c r="AD7" s="22">
        <v>0</v>
      </c>
      <c r="AE7" s="22">
        <v>7.8733036766244224E-6</v>
      </c>
      <c r="AF7" s="22">
        <v>0</v>
      </c>
      <c r="AG7" s="22">
        <v>0.14474212574281234</v>
      </c>
      <c r="AH7" s="22">
        <v>0</v>
      </c>
      <c r="AI7" s="22">
        <v>1.199316722913799E-6</v>
      </c>
      <c r="AJ7" s="22">
        <v>8.1497489800258602E-7</v>
      </c>
      <c r="AK7" s="22">
        <v>0</v>
      </c>
      <c r="AL7" s="22">
        <v>2.1731218340469445E-6</v>
      </c>
      <c r="AM7" s="22">
        <v>0</v>
      </c>
      <c r="AN7" s="22">
        <v>0</v>
      </c>
      <c r="AO7" s="22">
        <v>0</v>
      </c>
      <c r="AP7" s="22">
        <v>1.4258249608078714E-5</v>
      </c>
      <c r="AQ7" s="22">
        <v>0</v>
      </c>
      <c r="AR7" s="22">
        <v>0</v>
      </c>
      <c r="AS7" s="22">
        <v>5.856512834373602E-6</v>
      </c>
      <c r="AT7" s="22">
        <v>1.6376798821030512E-7</v>
      </c>
      <c r="AU7" s="22">
        <v>0</v>
      </c>
      <c r="AV7" s="22">
        <v>0.10493239260304044</v>
      </c>
      <c r="AW7" s="22">
        <v>2.801034591891284E-7</v>
      </c>
      <c r="AX7" s="22">
        <v>0</v>
      </c>
      <c r="AY7" s="22">
        <v>0</v>
      </c>
      <c r="AZ7" s="22">
        <v>1.2508045204400402E-4</v>
      </c>
      <c r="BA7" s="22">
        <v>0.19765803659001913</v>
      </c>
      <c r="BB7" s="22">
        <v>0</v>
      </c>
      <c r="BC7" s="22">
        <v>2.7100210927064414</v>
      </c>
      <c r="BD7" s="22">
        <v>4.0048025470870066</v>
      </c>
      <c r="BF7" s="12" t="s">
        <v>64</v>
      </c>
      <c r="BG7" s="13">
        <f>B7+AJ7+B11+AJ11+B35+AJ35+B55+AJ55</f>
        <v>122.76816820601903</v>
      </c>
      <c r="BH7" s="13">
        <f>SUM(C7,D7,G7,L7:U7,X7:Y7,AB7:AD7,AF7,AI7,AK7,AN7:AO7,AQ7,AT7:AW7,AZ7,AR7)+SUM(C11,D11,G11,L11:U11,X11:Y11,AB11:AD11,AF11,AI11,AK11,AN11:AO11,AQ11,AT11:AW11,AZ11,AR11)+SUM(C35,D35,G35,L35:U35,X35:Y35,AB35:AD35,AF35,AI35,AK35,AN35:AO35,AQ35,AT35:AW35,AZ35,AR35)+SUM(C55,D55,G55,L55:U55,X55:Y55,AB55:AD55,AF55,AI55,AK55,AN55:AO55,AQ55,AT55:AW55,AZ55,AR55)</f>
        <v>788.82800488906446</v>
      </c>
      <c r="BI7" s="13">
        <f>SUM(F7,H7,V7:W7,AA7,AE7,AH7,AM7,AS7,AX7,BB7,AY7)+SUM(F11,H11,V11:W11,AA11,AE11,AH11,AM11,AS11,AX11,BB11,AY11)+SUM(F35,H35,V35:W35,AA35,AE35,AH35,AM35,AS35,AX35,BB35,AY35)+SUM(F55,H55,V55:W55,AA55,AE55,AH55,AM55,AS55,AX55,BB55,AY55)</f>
        <v>2795.8602894708056</v>
      </c>
      <c r="BJ7" s="13">
        <f>SUM(E7,I7,AG7,BA7)+SUM(E11,I11,AG11,BA11)+SUM(E35,I35,AG35,BA35)+SUM(E55,I55,AG55,BA55)</f>
        <v>2288.3161441181333</v>
      </c>
      <c r="BK7" s="13">
        <f>SUM(J7:K7,Z7,AL7,AP7)+SUM(J11:K11,Z11,AL11,AP11)+SUM(J35:K35,Z35,AL35,AP35)+SUM(J55:K55,Z55,AL55,AP55)</f>
        <v>2793.4666180729873</v>
      </c>
      <c r="BL7" s="13">
        <f>BC7+BC11+BC35+BC55</f>
        <v>1315.980090590996</v>
      </c>
      <c r="BM7" s="13">
        <f>SUM(BG7:BL7)</f>
        <v>10105.219315348006</v>
      </c>
    </row>
    <row r="8" spans="1:65" x14ac:dyDescent="0.3">
      <c r="A8" s="23" t="s">
        <v>5</v>
      </c>
      <c r="B8" s="22">
        <v>0</v>
      </c>
      <c r="C8" s="22">
        <v>0</v>
      </c>
      <c r="D8" s="22">
        <v>0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F8" s="12" t="s">
        <v>59</v>
      </c>
      <c r="BG8" s="13">
        <f>B12+AJ12+B13+AJ13+B28+AJ28+B40+AJ40+B44+AJ44</f>
        <v>49809.798033040483</v>
      </c>
      <c r="BH8" s="13">
        <f>SUM(C12,D12,G12,L12:U12,X12:Y12,AB12:AD12,AF12,AI12,AK12,AN12:AO12,AQ12,AT12:AW12,AZ12,AR12)+SUM(C13,D13,G13,L13:U13,X13:Y13,AB13:AD13,AF13,AI13,AK13,AN13:AO13,AQ13,AT13:AW13,AZ13,AR13)+SUM(C28,D28,G28,L28:U28,X28:Y28,AB28:AD28,AF28,AI28,AK28,AN28:AO28,AQ28,AT28:AW28,AZ28,AR28)+SUM(C40,D40,G40,L40:U40,X40:Y40,AB40:AD40,AF40,AI40,AK40,AN40:AO40,AQ40,AT40:AW40,AZ40,AR40)+SUM(C44,D44,G44,L44:U44,X44:Y44,AB44:AD44,AF44,AI44,AK44,AN44:AO44,AQ44,AT44:AW44,AZ44,AR44)</f>
        <v>46967.192246591345</v>
      </c>
      <c r="BI8" s="13">
        <f>SUM(F12,H12,V12:W12,AA12,AE12,AH12,AM12,AS12,AX12,BB12,AY12)+SUM(F13,H13,V13:W13,AA13,AE13,AH13,AM13,AS13,AX13,BB13,AY13)+SUM(F28,H28,V28:W28,AA28,AE28,AH28,AM28,AS28,AX28,BB28,AY28)+SUM(F40,H40,V40:W40,AA40,AE40,AH40,AM40,AS40,AX40,BB40,AY40)+SUM(F44,H44,V44:W44,AA44,AE44,AH44,AM44,AS44,AX44,BB44,AY44)</f>
        <v>255643.06610927294</v>
      </c>
      <c r="BJ8" s="13">
        <f>SUM(E12,I12,AG12,BA12)+SUM(E13,I13,AG13,BA13)+SUM(E28,I28,AG28,BA28)+SUM(E40,I40,AG40,BA40)+SUM(E44,I44,AG44,BA44)</f>
        <v>58516.989949947609</v>
      </c>
      <c r="BK8" s="13">
        <f>SUM(J12:K12,Z12,AL12,AP12)+SUM(J13:K13,Z13,AL13,AP13)+SUM(J28:K28,Z28,AL28,AP28)+SUM(J40:K40,Z40,AL40,AP40)+SUM(J44:K44,Z44,AL44,AP44)</f>
        <v>205620.00215085468</v>
      </c>
      <c r="BL8" s="13">
        <f>BC12+BC13+BC28+BC40+BC44</f>
        <v>59029.507572897593</v>
      </c>
      <c r="BM8" s="13">
        <f>SUM(BG8:BL8)</f>
        <v>675586.55606260465</v>
      </c>
    </row>
    <row r="9" spans="1:65" x14ac:dyDescent="0.3">
      <c r="A9" s="23" t="s">
        <v>6</v>
      </c>
      <c r="B9" s="22">
        <v>2.0720206837250346E-4</v>
      </c>
      <c r="C9" s="22">
        <v>4.1869076253100691E-2</v>
      </c>
      <c r="D9" s="22">
        <v>5.1703711192858444E-2</v>
      </c>
      <c r="E9" s="22">
        <v>2.8068553588522639E-3</v>
      </c>
      <c r="F9" s="22">
        <v>0</v>
      </c>
      <c r="G9" s="22">
        <v>0</v>
      </c>
      <c r="H9" s="22">
        <v>0</v>
      </c>
      <c r="I9" s="22">
        <v>3.5482468142351126E-4</v>
      </c>
      <c r="J9" s="22">
        <v>0.14033024016628254</v>
      </c>
      <c r="K9" s="22">
        <v>2.4464227867999552E-4</v>
      </c>
      <c r="L9" s="22">
        <v>0</v>
      </c>
      <c r="M9" s="22">
        <v>5.5072708441034228</v>
      </c>
      <c r="N9" s="22">
        <v>3.0145841996375063E-7</v>
      </c>
      <c r="O9" s="22">
        <v>0</v>
      </c>
      <c r="P9" s="22">
        <v>0</v>
      </c>
      <c r="Q9" s="22">
        <v>9.1522544029582504E-3</v>
      </c>
      <c r="R9" s="22">
        <v>2.8022907271148499E-2</v>
      </c>
      <c r="S9" s="22">
        <v>7.3162741082181313</v>
      </c>
      <c r="T9" s="22">
        <v>223.29673195178444</v>
      </c>
      <c r="U9" s="22">
        <v>1.4123624286870679E-7</v>
      </c>
      <c r="V9" s="22">
        <v>0.28665484954024006</v>
      </c>
      <c r="W9" s="22">
        <v>0.23185981256421237</v>
      </c>
      <c r="X9" s="22">
        <v>0</v>
      </c>
      <c r="Y9" s="22">
        <v>5.5871757603988645E-2</v>
      </c>
      <c r="Z9" s="22">
        <v>6.7568355028148298E-4</v>
      </c>
      <c r="AA9" s="22">
        <v>0</v>
      </c>
      <c r="AB9" s="22">
        <v>0</v>
      </c>
      <c r="AC9" s="22">
        <v>0</v>
      </c>
      <c r="AD9" s="22">
        <v>0</v>
      </c>
      <c r="AE9" s="22">
        <v>1.179927113139055E-4</v>
      </c>
      <c r="AF9" s="22">
        <v>0</v>
      </c>
      <c r="AG9" s="22">
        <v>2.0806552534487002E-2</v>
      </c>
      <c r="AH9" s="22">
        <v>0</v>
      </c>
      <c r="AI9" s="22">
        <v>1.8210185861713031E-5</v>
      </c>
      <c r="AJ9" s="22">
        <v>1.2213563939315315E-5</v>
      </c>
      <c r="AK9" s="22">
        <v>0</v>
      </c>
      <c r="AL9" s="22">
        <v>3.2567337390519604E-5</v>
      </c>
      <c r="AM9" s="22">
        <v>0</v>
      </c>
      <c r="AN9" s="22">
        <v>2.9289409348788383E-6</v>
      </c>
      <c r="AO9" s="22">
        <v>1.8566677930163607E-7</v>
      </c>
      <c r="AP9" s="22">
        <v>2.1368025405174416E-4</v>
      </c>
      <c r="AQ9" s="22">
        <v>44.232354902081127</v>
      </c>
      <c r="AR9" s="22">
        <v>0</v>
      </c>
      <c r="AS9" s="22">
        <v>0.13926587048983294</v>
      </c>
      <c r="AT9" s="22">
        <v>2.4542974269782376E-6</v>
      </c>
      <c r="AU9" s="22">
        <v>3.0964973729030045E-7</v>
      </c>
      <c r="AV9" s="22">
        <v>1.0155252184368053E-3</v>
      </c>
      <c r="AW9" s="22">
        <v>4.9332008341611423E-2</v>
      </c>
      <c r="AX9" s="22">
        <v>4.9241349750493837E-2</v>
      </c>
      <c r="AY9" s="22">
        <v>1.3454022900993766E-5</v>
      </c>
      <c r="AZ9" s="22">
        <v>7.3154392005043518E-3</v>
      </c>
      <c r="BA9" s="22">
        <v>2.9622039416340775</v>
      </c>
      <c r="BB9" s="22">
        <v>0</v>
      </c>
      <c r="BC9" s="22">
        <v>3.468328436345641</v>
      </c>
      <c r="BD9" s="22">
        <v>287.90030918595971</v>
      </c>
      <c r="BF9" s="12" t="s">
        <v>60</v>
      </c>
      <c r="BG9" s="13">
        <f>B57+AJ57</f>
        <v>113.131795145224</v>
      </c>
      <c r="BH9" s="13">
        <f>SUM(C57,D57,G57,L57:U57,X57:Y57,AB57:AD57,AF57,AI57,AK57,AN57:AO57,AQ57,AT57:AW57,AZ57,AR57)</f>
        <v>940.37765520783375</v>
      </c>
      <c r="BI9" s="13">
        <f>SUM(F57,H57,V57:W57,AA57,AE57,AH57,AM57,AS57,AX57,BB57,AY57)</f>
        <v>1881.5402420196187</v>
      </c>
      <c r="BJ9" s="13">
        <f>SUM(E57,I57,AG57,BA57)</f>
        <v>25.001080277255511</v>
      </c>
      <c r="BK9" s="13">
        <f>SUM(J57:K57,Z57,AL57,AP57)</f>
        <v>1123.7659152894369</v>
      </c>
      <c r="BL9" s="13">
        <f>BC57</f>
        <v>0</v>
      </c>
      <c r="BM9" s="13">
        <f>SUM(BG9:BL9)</f>
        <v>4083.8166879393684</v>
      </c>
    </row>
    <row r="10" spans="1:65" x14ac:dyDescent="0.3">
      <c r="A10" s="23" t="s">
        <v>7</v>
      </c>
      <c r="B10" s="22">
        <v>0</v>
      </c>
      <c r="C10" s="22">
        <v>0</v>
      </c>
      <c r="D10" s="22">
        <v>0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F10" s="12" t="s">
        <v>61</v>
      </c>
      <c r="BG10" s="13">
        <f>B58+AJ58</f>
        <v>52297.153146974946</v>
      </c>
      <c r="BH10" s="13">
        <f>SUM(C58,D58,G58,L58:U58,X58:Y58,AB58:AD58,AF58,AI58,AK58,AN58:AO58,AQ58,AT58:AW58,AZ58,AR58)</f>
        <v>128376.22505292574</v>
      </c>
      <c r="BI10" s="13">
        <f>SUM(F58,H58,V58:W58,AA58,AE58,AH58,AM58,AS58,AX58,BB58,AY58)</f>
        <v>274388.17562099005</v>
      </c>
      <c r="BJ10" s="13">
        <f>SUM(E58,I58,AG58,BA58)</f>
        <v>72500.74342407861</v>
      </c>
      <c r="BK10" s="13">
        <f>SUM(J58:K58,Z58,AL58,AP58)</f>
        <v>245850.8030689286</v>
      </c>
      <c r="BL10" s="13">
        <f>BC58</f>
        <v>74822.697872309596</v>
      </c>
      <c r="BM10" s="13">
        <f>SUM(BG10:BL10)</f>
        <v>848235.79818620754</v>
      </c>
    </row>
    <row r="11" spans="1:65" x14ac:dyDescent="0.3">
      <c r="A11" s="25" t="s">
        <v>8</v>
      </c>
      <c r="B11" s="22">
        <v>12.425431369647569</v>
      </c>
      <c r="C11" s="22">
        <v>4.6417257659246456</v>
      </c>
      <c r="D11" s="22">
        <v>0.16003485907846693</v>
      </c>
      <c r="E11" s="22">
        <v>2.2921077061590156E-3</v>
      </c>
      <c r="F11" s="22">
        <v>0</v>
      </c>
      <c r="G11" s="22">
        <v>0</v>
      </c>
      <c r="H11" s="22">
        <v>0</v>
      </c>
      <c r="I11" s="22">
        <v>0</v>
      </c>
      <c r="J11" s="22">
        <v>119.07976039872241</v>
      </c>
      <c r="K11" s="22">
        <v>149.82268976265627</v>
      </c>
      <c r="L11" s="22">
        <v>0</v>
      </c>
      <c r="M11" s="22">
        <v>0</v>
      </c>
      <c r="N11" s="22">
        <v>0.11001429880568331</v>
      </c>
      <c r="O11" s="22">
        <v>0</v>
      </c>
      <c r="P11" s="22">
        <v>0.29468777588804512</v>
      </c>
      <c r="Q11" s="22">
        <v>1.9404423451828907</v>
      </c>
      <c r="R11" s="22">
        <v>1.8067799322781672</v>
      </c>
      <c r="S11" s="22">
        <v>120.25468198097725</v>
      </c>
      <c r="T11" s="22">
        <v>3.3768514874795661E-4</v>
      </c>
      <c r="U11" s="22">
        <v>0.20984594717396335</v>
      </c>
      <c r="V11" s="22">
        <v>6.1348833480798737</v>
      </c>
      <c r="W11" s="22">
        <v>22.365604139764464</v>
      </c>
      <c r="X11" s="22">
        <v>0.19084086744783615</v>
      </c>
      <c r="Y11" s="22">
        <v>7.5289155196282627</v>
      </c>
      <c r="Z11" s="22">
        <v>7.4214447814704867</v>
      </c>
      <c r="AA11" s="22">
        <v>0</v>
      </c>
      <c r="AB11" s="22">
        <v>0</v>
      </c>
      <c r="AC11" s="22">
        <v>5.4603527468971239E-3</v>
      </c>
      <c r="AD11" s="22">
        <v>0</v>
      </c>
      <c r="AE11" s="22">
        <v>1.9274369450749378</v>
      </c>
      <c r="AF11" s="22">
        <v>0</v>
      </c>
      <c r="AG11" s="22">
        <v>1.3598001874046044</v>
      </c>
      <c r="AH11" s="22">
        <v>0</v>
      </c>
      <c r="AI11" s="22">
        <v>4.1436438865124998</v>
      </c>
      <c r="AJ11" s="22">
        <v>0.51603975411268155</v>
      </c>
      <c r="AK11" s="22">
        <v>7.6378922548939543E-3</v>
      </c>
      <c r="AL11" s="22">
        <v>2.3334838318815772</v>
      </c>
      <c r="AM11" s="22">
        <v>328.84522474667051</v>
      </c>
      <c r="AN11" s="22">
        <v>0.53376744700282686</v>
      </c>
      <c r="AO11" s="22">
        <v>0.26097921953918207</v>
      </c>
      <c r="AP11" s="22">
        <v>3.4347075345269351</v>
      </c>
      <c r="AQ11" s="22">
        <v>2.1011758406582599</v>
      </c>
      <c r="AR11" s="22">
        <v>1.0373063217860225E-3</v>
      </c>
      <c r="AS11" s="22">
        <v>66.559236878394032</v>
      </c>
      <c r="AT11" s="22">
        <v>0</v>
      </c>
      <c r="AU11" s="22">
        <v>0</v>
      </c>
      <c r="AV11" s="22">
        <v>0.50617516132352203</v>
      </c>
      <c r="AW11" s="22">
        <v>2.9171939867078218</v>
      </c>
      <c r="AX11" s="22">
        <v>0.63452454315791795</v>
      </c>
      <c r="AY11" s="22">
        <v>34.942865039304969</v>
      </c>
      <c r="AZ11" s="22">
        <v>99.54303434458771</v>
      </c>
      <c r="BA11" s="22">
        <v>1077.1805302574876</v>
      </c>
      <c r="BB11" s="22">
        <v>0</v>
      </c>
      <c r="BC11" s="22">
        <v>186.4521255136161</v>
      </c>
      <c r="BD11" s="22">
        <v>2268.5964935548682</v>
      </c>
    </row>
    <row r="12" spans="1:65" x14ac:dyDescent="0.3">
      <c r="A12" s="26" t="s">
        <v>9</v>
      </c>
      <c r="B12" s="22">
        <v>47131.873226860749</v>
      </c>
      <c r="C12" s="22">
        <v>78.463086863954146</v>
      </c>
      <c r="D12" s="22">
        <v>703.30670262142428</v>
      </c>
      <c r="E12" s="22">
        <v>33.85871033988952</v>
      </c>
      <c r="F12" s="22">
        <v>8.6164885434695915</v>
      </c>
      <c r="G12" s="22">
        <v>32.131052623694146</v>
      </c>
      <c r="H12" s="22">
        <v>37.148197534959941</v>
      </c>
      <c r="I12" s="22">
        <v>69.692173627328145</v>
      </c>
      <c r="J12" s="22">
        <v>0</v>
      </c>
      <c r="K12" s="22">
        <v>22835.983499118614</v>
      </c>
      <c r="L12" s="22">
        <v>82.546328623176834</v>
      </c>
      <c r="M12" s="22">
        <v>223.61645618379401</v>
      </c>
      <c r="N12" s="22">
        <v>55.669403747902713</v>
      </c>
      <c r="O12" s="22">
        <v>56.655506617447458</v>
      </c>
      <c r="P12" s="22">
        <v>22.992530409260965</v>
      </c>
      <c r="Q12" s="22">
        <v>29.060635302545975</v>
      </c>
      <c r="R12" s="22">
        <v>470.51100730082555</v>
      </c>
      <c r="S12" s="22">
        <v>4087.6372137631065</v>
      </c>
      <c r="T12" s="22">
        <v>1854.8170489429065</v>
      </c>
      <c r="U12" s="22">
        <v>426.68731088501102</v>
      </c>
      <c r="V12" s="22">
        <v>128903.31170625321</v>
      </c>
      <c r="W12" s="22">
        <v>754.85682493863999</v>
      </c>
      <c r="X12" s="22">
        <v>16.265813545305225</v>
      </c>
      <c r="Y12" s="22">
        <v>691.63948812549097</v>
      </c>
      <c r="Z12" s="22">
        <v>37658.501891959255</v>
      </c>
      <c r="AA12" s="22">
        <v>3.9372709126125484E-2</v>
      </c>
      <c r="AB12" s="22">
        <v>6.0741274045053304</v>
      </c>
      <c r="AC12" s="22">
        <v>106.00031082215824</v>
      </c>
      <c r="AD12" s="22">
        <v>2.4400382590350822</v>
      </c>
      <c r="AE12" s="22">
        <v>4035.4739157563358</v>
      </c>
      <c r="AF12" s="22">
        <v>240.01205303297792</v>
      </c>
      <c r="AG12" s="22">
        <v>1677.5182827929193</v>
      </c>
      <c r="AH12" s="22">
        <v>607.76719681885209</v>
      </c>
      <c r="AI12" s="22">
        <v>5826.1782414367181</v>
      </c>
      <c r="AJ12" s="22">
        <v>185.73051073469392</v>
      </c>
      <c r="AK12" s="22">
        <v>0.24603597322774995</v>
      </c>
      <c r="AL12" s="22">
        <v>12624.890469257645</v>
      </c>
      <c r="AM12" s="22">
        <v>21976.478248153853</v>
      </c>
      <c r="AN12" s="22">
        <v>404.50492496919389</v>
      </c>
      <c r="AO12" s="22">
        <v>72.856638612322115</v>
      </c>
      <c r="AP12" s="22">
        <v>5942.1468219629778</v>
      </c>
      <c r="AQ12" s="22">
        <v>496.89534817452903</v>
      </c>
      <c r="AR12" s="22">
        <v>1184.9020371746021</v>
      </c>
      <c r="AS12" s="22">
        <v>4944.9877925159635</v>
      </c>
      <c r="AT12" s="22">
        <v>11.62207896164958</v>
      </c>
      <c r="AU12" s="22">
        <v>16.336582325229287</v>
      </c>
      <c r="AV12" s="22">
        <v>790.86476440029821</v>
      </c>
      <c r="AW12" s="22">
        <v>21.842923753200036</v>
      </c>
      <c r="AX12" s="22">
        <v>2787.2284250637126</v>
      </c>
      <c r="AY12" s="22">
        <v>5931.7402473994871</v>
      </c>
      <c r="AZ12" s="22">
        <v>17254.405187591456</v>
      </c>
      <c r="BA12" s="22">
        <v>44712.363916761809</v>
      </c>
      <c r="BB12" s="22">
        <v>16877.310186650553</v>
      </c>
      <c r="BC12" s="22">
        <v>56347.699083300831</v>
      </c>
      <c r="BD12" s="22">
        <v>451352.39806750178</v>
      </c>
    </row>
    <row r="13" spans="1:65" x14ac:dyDescent="0.3">
      <c r="A13" s="23" t="s">
        <v>360</v>
      </c>
      <c r="B13" s="22">
        <v>0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13.331426577229454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1.803513885249065E-2</v>
      </c>
      <c r="BB13" s="22">
        <v>0</v>
      </c>
      <c r="BC13" s="22">
        <v>0</v>
      </c>
      <c r="BD13" s="22">
        <v>13.349461716081946</v>
      </c>
    </row>
    <row r="14" spans="1:65" x14ac:dyDescent="0.3">
      <c r="A14" s="23" t="s">
        <v>10</v>
      </c>
      <c r="B14" s="22">
        <v>4.6331442904823032E-6</v>
      </c>
      <c r="C14" s="22">
        <v>3.7096907132407986E-2</v>
      </c>
      <c r="D14" s="22">
        <v>3.5280290039721234E-4</v>
      </c>
      <c r="E14" s="22">
        <v>6.5426162648404752E-8</v>
      </c>
      <c r="F14" s="22">
        <v>0</v>
      </c>
      <c r="G14" s="22">
        <v>1.2022282028013112E-7</v>
      </c>
      <c r="H14" s="22">
        <v>0</v>
      </c>
      <c r="I14" s="22">
        <v>3.1734715579556714E-7</v>
      </c>
      <c r="J14" s="22">
        <v>2.5388851987920024E-2</v>
      </c>
      <c r="K14" s="22">
        <v>1.2323450234578957E-3</v>
      </c>
      <c r="L14" s="22">
        <v>0</v>
      </c>
      <c r="M14" s="22">
        <v>0</v>
      </c>
      <c r="N14" s="22">
        <v>1.7510124053360211E-4</v>
      </c>
      <c r="O14" s="22">
        <v>1.5349804130378863</v>
      </c>
      <c r="P14" s="22">
        <v>0</v>
      </c>
      <c r="Q14" s="22">
        <v>2.3773231401284193E-4</v>
      </c>
      <c r="R14" s="22">
        <v>18.184953452522787</v>
      </c>
      <c r="S14" s="22">
        <v>79.980689643546711</v>
      </c>
      <c r="T14" s="22">
        <v>0</v>
      </c>
      <c r="U14" s="22">
        <v>2.1852070880904817</v>
      </c>
      <c r="V14" s="22">
        <v>1.4617119353314414</v>
      </c>
      <c r="W14" s="22">
        <v>2.8409650163997662E-6</v>
      </c>
      <c r="X14" s="22">
        <v>1.9967957865565955E-3</v>
      </c>
      <c r="Y14" s="22">
        <v>32.432158334946969</v>
      </c>
      <c r="Z14" s="22">
        <v>1.2587609024066777E-5</v>
      </c>
      <c r="AA14" s="22">
        <v>0</v>
      </c>
      <c r="AB14" s="22">
        <v>5.6635520990544645E-8</v>
      </c>
      <c r="AC14" s="22">
        <v>8.0671556781670737E-8</v>
      </c>
      <c r="AD14" s="22">
        <v>0</v>
      </c>
      <c r="AE14" s="22">
        <v>1.0305299166838318E-5</v>
      </c>
      <c r="AF14" s="22">
        <v>0</v>
      </c>
      <c r="AG14" s="22">
        <v>2.20133807610898E-5</v>
      </c>
      <c r="AH14" s="22">
        <v>0</v>
      </c>
      <c r="AI14" s="22">
        <v>8.1731487151771152</v>
      </c>
      <c r="AJ14" s="22">
        <v>4.3894819848172943E-8</v>
      </c>
      <c r="AK14" s="22">
        <v>1.373704580129842E-4</v>
      </c>
      <c r="AL14" s="22">
        <v>1.5050782617671342E-3</v>
      </c>
      <c r="AM14" s="22">
        <v>6.8422099697887592E-6</v>
      </c>
      <c r="AN14" s="22">
        <v>0.26000296836548714</v>
      </c>
      <c r="AO14" s="22">
        <v>1.139948649603583E-3</v>
      </c>
      <c r="AP14" s="22">
        <v>6.3984134205814098E-6</v>
      </c>
      <c r="AQ14" s="22">
        <v>5.613223062715853E-8</v>
      </c>
      <c r="AR14" s="22">
        <v>2.9348896357443346E-7</v>
      </c>
      <c r="AS14" s="22">
        <v>2.0499567208396423E-5</v>
      </c>
      <c r="AT14" s="22">
        <v>4.9727651009089532E-2</v>
      </c>
      <c r="AU14" s="22">
        <v>0.20399517472606665</v>
      </c>
      <c r="AV14" s="22">
        <v>5.3499368279336998</v>
      </c>
      <c r="AW14" s="22">
        <v>1.5069761480389206E-8</v>
      </c>
      <c r="AX14" s="22">
        <v>1.1264867771733513E-5</v>
      </c>
      <c r="AY14" s="22">
        <v>5.0061065875604449E-6</v>
      </c>
      <c r="AZ14" s="22">
        <v>30.418610155876173</v>
      </c>
      <c r="BA14" s="22">
        <v>2.343514260607337E-3</v>
      </c>
      <c r="BB14" s="22">
        <v>2.213306491017426E-6</v>
      </c>
      <c r="BC14" s="22">
        <v>6.7364822546658072</v>
      </c>
      <c r="BD14" s="22">
        <v>187.04331671700368</v>
      </c>
    </row>
    <row r="15" spans="1:65" x14ac:dyDescent="0.3">
      <c r="A15" s="23" t="s">
        <v>11</v>
      </c>
      <c r="B15" s="22">
        <v>0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0.48355551019666787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2.2544634225773461E-5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0.48357805483089367</v>
      </c>
    </row>
    <row r="16" spans="1:65" x14ac:dyDescent="0.3">
      <c r="A16" s="23" t="s">
        <v>12</v>
      </c>
      <c r="B16" s="22">
        <v>3.8503097833810633</v>
      </c>
      <c r="C16" s="22">
        <v>9.1858916726095465</v>
      </c>
      <c r="D16" s="22">
        <v>1.1913928401211706</v>
      </c>
      <c r="E16" s="22">
        <v>4.1300121255799049E-4</v>
      </c>
      <c r="F16" s="22">
        <v>0</v>
      </c>
      <c r="G16" s="22">
        <v>10.740032092913776</v>
      </c>
      <c r="H16" s="22">
        <v>1.0776581352679154E-6</v>
      </c>
      <c r="I16" s="22">
        <v>5.898309732993331E-3</v>
      </c>
      <c r="J16" s="22">
        <v>175.5026840425993</v>
      </c>
      <c r="K16" s="22">
        <v>0.13618740865228937</v>
      </c>
      <c r="L16" s="22">
        <v>2.757470786533176</v>
      </c>
      <c r="M16" s="22">
        <v>8.9364643892518227</v>
      </c>
      <c r="N16" s="22">
        <v>0</v>
      </c>
      <c r="O16" s="22">
        <v>12.210094020336458</v>
      </c>
      <c r="P16" s="22">
        <v>2.9100104013456751</v>
      </c>
      <c r="Q16" s="22">
        <v>1.6311978877153746</v>
      </c>
      <c r="R16" s="22">
        <v>98.366852440411861</v>
      </c>
      <c r="S16" s="22">
        <v>772.37614313597714</v>
      </c>
      <c r="T16" s="22">
        <v>1.3556792176560386</v>
      </c>
      <c r="U16" s="22">
        <v>144.67506133018651</v>
      </c>
      <c r="V16" s="22">
        <v>5.9588280296260265</v>
      </c>
      <c r="W16" s="22">
        <v>2.9696211871397957E-4</v>
      </c>
      <c r="X16" s="22">
        <v>9.7660670783406047</v>
      </c>
      <c r="Y16" s="22">
        <v>128.12567979630509</v>
      </c>
      <c r="Z16" s="22">
        <v>204.25332480823278</v>
      </c>
      <c r="AA16" s="22">
        <v>0</v>
      </c>
      <c r="AB16" s="22">
        <v>0.56161189593875893</v>
      </c>
      <c r="AC16" s="22">
        <v>0.82604513007901414</v>
      </c>
      <c r="AD16" s="22">
        <v>1.0258189453790465</v>
      </c>
      <c r="AE16" s="22">
        <v>5.4301156798366904E-2</v>
      </c>
      <c r="AF16" s="22">
        <v>216.42197976963479</v>
      </c>
      <c r="AG16" s="22">
        <v>0.26428883100849548</v>
      </c>
      <c r="AH16" s="22">
        <v>0</v>
      </c>
      <c r="AI16" s="22">
        <v>21.565375107668974</v>
      </c>
      <c r="AJ16" s="22">
        <v>1.4400932345152201E-4</v>
      </c>
      <c r="AK16" s="22">
        <v>1.0732222484688204E-2</v>
      </c>
      <c r="AL16" s="22">
        <v>9.6994530984892506</v>
      </c>
      <c r="AM16" s="22">
        <v>7.30975095004892E-4</v>
      </c>
      <c r="AN16" s="22">
        <v>1479.4340587863919</v>
      </c>
      <c r="AO16" s="22">
        <v>17.038492842696645</v>
      </c>
      <c r="AP16" s="22">
        <v>0.14458234005309015</v>
      </c>
      <c r="AQ16" s="22">
        <v>49.563066508462605</v>
      </c>
      <c r="AR16" s="22">
        <v>5.1745632567890851</v>
      </c>
      <c r="AS16" s="22">
        <v>36.876878655906353</v>
      </c>
      <c r="AT16" s="22">
        <v>418.16700861801536</v>
      </c>
      <c r="AU16" s="22">
        <v>4.3915743117394523</v>
      </c>
      <c r="AV16" s="22">
        <v>2.7359035902457665</v>
      </c>
      <c r="AW16" s="22">
        <v>0.30274048299491091</v>
      </c>
      <c r="AX16" s="22">
        <v>0.57697080269208401</v>
      </c>
      <c r="AY16" s="22">
        <v>248.70858844497266</v>
      </c>
      <c r="AZ16" s="22">
        <v>69.451580763852533</v>
      </c>
      <c r="BA16" s="22">
        <v>34.037792913186806</v>
      </c>
      <c r="BB16" s="22">
        <v>3.6429913264131232E-4</v>
      </c>
      <c r="BC16" s="22">
        <v>79.351088496243221</v>
      </c>
      <c r="BD16" s="22">
        <v>4290.3217167681933</v>
      </c>
    </row>
    <row r="17" spans="1:56" x14ac:dyDescent="0.3">
      <c r="A17" s="23" t="s">
        <v>13</v>
      </c>
      <c r="B17" s="22">
        <v>15.527794973603546</v>
      </c>
      <c r="C17" s="22">
        <v>4.5203392562460127</v>
      </c>
      <c r="D17" s="22">
        <v>5.9394217887443548E-2</v>
      </c>
      <c r="E17" s="22">
        <v>1.2659154751642972E-2</v>
      </c>
      <c r="F17" s="22">
        <v>0</v>
      </c>
      <c r="G17" s="22">
        <v>1.5897189743623853E-2</v>
      </c>
      <c r="H17" s="22">
        <v>1.2343839539416766E-5</v>
      </c>
      <c r="I17" s="22">
        <v>2.9172743176912735E-2</v>
      </c>
      <c r="J17" s="22">
        <v>572.85397625566725</v>
      </c>
      <c r="K17" s="22">
        <v>42.696649097900483</v>
      </c>
      <c r="L17" s="22">
        <v>8.2218025969472085E-4</v>
      </c>
      <c r="M17" s="22">
        <v>0</v>
      </c>
      <c r="N17" s="22">
        <v>17.823660156893325</v>
      </c>
      <c r="O17" s="22">
        <v>0</v>
      </c>
      <c r="P17" s="22">
        <v>3.1746985808405266</v>
      </c>
      <c r="Q17" s="22">
        <v>3.6854874617612747</v>
      </c>
      <c r="R17" s="22">
        <v>0.90792136043181659</v>
      </c>
      <c r="S17" s="22">
        <v>126.3036164658029</v>
      </c>
      <c r="T17" s="22">
        <v>0.38586165653613935</v>
      </c>
      <c r="U17" s="22">
        <v>1.8637868703064584</v>
      </c>
      <c r="V17" s="22">
        <v>5.0977824224536468</v>
      </c>
      <c r="W17" s="22">
        <v>9.8710053470971865E-2</v>
      </c>
      <c r="X17" s="22">
        <v>7.2602375095143487E-2</v>
      </c>
      <c r="Y17" s="22">
        <v>3.7712984589944241</v>
      </c>
      <c r="Z17" s="22">
        <v>2.6823379852804421</v>
      </c>
      <c r="AA17" s="22">
        <v>0</v>
      </c>
      <c r="AB17" s="22">
        <v>0.31552745243697888</v>
      </c>
      <c r="AC17" s="22">
        <v>1.2912301327142404</v>
      </c>
      <c r="AD17" s="22">
        <v>6.8457395494444769E-4</v>
      </c>
      <c r="AE17" s="22">
        <v>0.80092817930218907</v>
      </c>
      <c r="AF17" s="22">
        <v>9.7064815913168231E-3</v>
      </c>
      <c r="AG17" s="22">
        <v>1.0287375550641069</v>
      </c>
      <c r="AH17" s="22">
        <v>0</v>
      </c>
      <c r="AI17" s="22">
        <v>8.8386178872500842</v>
      </c>
      <c r="AJ17" s="22">
        <v>0.20328684509718672</v>
      </c>
      <c r="AK17" s="22">
        <v>0.21012739226499641</v>
      </c>
      <c r="AL17" s="22">
        <v>0.59572367415442595</v>
      </c>
      <c r="AM17" s="22">
        <v>1.3383383991280218</v>
      </c>
      <c r="AN17" s="22">
        <v>24.131201133041696</v>
      </c>
      <c r="AO17" s="22">
        <v>0.12811630058248069</v>
      </c>
      <c r="AP17" s="22">
        <v>1.3989155538108895</v>
      </c>
      <c r="AQ17" s="22">
        <v>2.3194193005858141E-3</v>
      </c>
      <c r="AR17" s="22">
        <v>4.4946751899721318E-2</v>
      </c>
      <c r="AS17" s="22">
        <v>2.3730858019841969</v>
      </c>
      <c r="AT17" s="22">
        <v>4.8066275520140339E-2</v>
      </c>
      <c r="AU17" s="22">
        <v>1.6930276200828346E-3</v>
      </c>
      <c r="AV17" s="22">
        <v>11.344580557542397</v>
      </c>
      <c r="AW17" s="22">
        <v>1.582014023654736</v>
      </c>
      <c r="AX17" s="22">
        <v>6.4857863147655364</v>
      </c>
      <c r="AY17" s="22">
        <v>1.3668698236425709</v>
      </c>
      <c r="AZ17" s="22">
        <v>18.454514979147444</v>
      </c>
      <c r="BA17" s="22">
        <v>59.142007601998202</v>
      </c>
      <c r="BB17" s="22">
        <v>7.6017859106162503E-2</v>
      </c>
      <c r="BC17" s="22">
        <v>82.779163679736385</v>
      </c>
      <c r="BD17" s="22">
        <v>1025.5766889372549</v>
      </c>
    </row>
    <row r="18" spans="1:56" x14ac:dyDescent="0.3">
      <c r="A18" s="23" t="s">
        <v>14</v>
      </c>
      <c r="B18" s="22">
        <v>4.4541644864426939E-5</v>
      </c>
      <c r="C18" s="22">
        <v>0.28988281386485065</v>
      </c>
      <c r="D18" s="22">
        <v>2.9479488459732042E-7</v>
      </c>
      <c r="E18" s="22">
        <v>9.2074670437539044E-4</v>
      </c>
      <c r="F18" s="22">
        <v>0</v>
      </c>
      <c r="G18" s="22">
        <v>4.0775140193951338E-10</v>
      </c>
      <c r="H18" s="22">
        <v>3.2819344109507147E-8</v>
      </c>
      <c r="I18" s="22">
        <v>6.0444980566581097E-5</v>
      </c>
      <c r="J18" s="22">
        <v>0.50288197459272843</v>
      </c>
      <c r="K18" s="22">
        <v>1.2041482722644525E-5</v>
      </c>
      <c r="L18" s="22">
        <v>0</v>
      </c>
      <c r="M18" s="22">
        <v>0</v>
      </c>
      <c r="N18" s="22">
        <v>1.8178825976629784E-7</v>
      </c>
      <c r="O18" s="22">
        <v>1.070097043991817E-2</v>
      </c>
      <c r="P18" s="22">
        <v>0</v>
      </c>
      <c r="Q18" s="22">
        <v>6.7624212671634982</v>
      </c>
      <c r="R18" s="22">
        <v>1.4110766054738807E-5</v>
      </c>
      <c r="S18" s="22">
        <v>6.9159984594786001</v>
      </c>
      <c r="T18" s="22">
        <v>2.4788571373232839E-10</v>
      </c>
      <c r="U18" s="22">
        <v>7.4998417550173169E-2</v>
      </c>
      <c r="V18" s="22">
        <v>6.6363510944950133E-2</v>
      </c>
      <c r="W18" s="22">
        <v>4.1458193023021848E-7</v>
      </c>
      <c r="X18" s="22">
        <v>7.1644449770167652E-9</v>
      </c>
      <c r="Y18" s="22">
        <v>1.9118646227289388E-2</v>
      </c>
      <c r="Z18" s="22">
        <v>0.1018592745741435</v>
      </c>
      <c r="AA18" s="22">
        <v>0</v>
      </c>
      <c r="AB18" s="22">
        <v>6.1428533380047297</v>
      </c>
      <c r="AC18" s="22">
        <v>0.80978301085960391</v>
      </c>
      <c r="AD18" s="22">
        <v>1.0241661265928319E-7</v>
      </c>
      <c r="AE18" s="22">
        <v>1.9296470109881527E-2</v>
      </c>
      <c r="AF18" s="22">
        <v>8.8464136022127996E-3</v>
      </c>
      <c r="AG18" s="22">
        <v>3.8276702242720815E-4</v>
      </c>
      <c r="AH18" s="22">
        <v>0</v>
      </c>
      <c r="AI18" s="22">
        <v>0.11240391752738414</v>
      </c>
      <c r="AJ18" s="22">
        <v>1.8307677048251418E-7</v>
      </c>
      <c r="AK18" s="22">
        <v>9.533168522106268E-11</v>
      </c>
      <c r="AL18" s="22">
        <v>1.150687709387636E-4</v>
      </c>
      <c r="AM18" s="22">
        <v>1.4786996781916086E-6</v>
      </c>
      <c r="AN18" s="22">
        <v>2.7542614980257506E-6</v>
      </c>
      <c r="AO18" s="22">
        <v>1.1716469313874883E-7</v>
      </c>
      <c r="AP18" s="22">
        <v>7.5969005780300742E-6</v>
      </c>
      <c r="AQ18" s="22">
        <v>0</v>
      </c>
      <c r="AR18" s="22">
        <v>7.1246246357802727</v>
      </c>
      <c r="AS18" s="22">
        <v>1.6411600498167207E-6</v>
      </c>
      <c r="AT18" s="22">
        <v>0.13902663301754925</v>
      </c>
      <c r="AU18" s="22">
        <v>1.0596620108090201E-7</v>
      </c>
      <c r="AV18" s="22">
        <v>1.5123979771415735E-5</v>
      </c>
      <c r="AW18" s="22">
        <v>0.26415892314086875</v>
      </c>
      <c r="AX18" s="22">
        <v>1.2603376417894809E-7</v>
      </c>
      <c r="AY18" s="22">
        <v>0</v>
      </c>
      <c r="AZ18" s="22">
        <v>2.7734286918306739E-5</v>
      </c>
      <c r="BA18" s="22">
        <v>4.2539444510059143E-2</v>
      </c>
      <c r="BB18" s="22">
        <v>0.53049806327049076</v>
      </c>
      <c r="BC18" s="22">
        <v>7.228157341476356</v>
      </c>
      <c r="BD18" s="22">
        <v>37.168021143353876</v>
      </c>
    </row>
    <row r="19" spans="1:56" x14ac:dyDescent="0.3">
      <c r="A19" s="23" t="s">
        <v>15</v>
      </c>
      <c r="B19" s="22">
        <v>2.0586396330777643</v>
      </c>
      <c r="C19" s="22">
        <v>0.27425312256841056</v>
      </c>
      <c r="D19" s="22">
        <v>3.0491154804740937E-2</v>
      </c>
      <c r="E19" s="22">
        <v>1.3738281179245785E-2</v>
      </c>
      <c r="F19" s="22">
        <v>0</v>
      </c>
      <c r="G19" s="22">
        <v>2.4638002420719133E-5</v>
      </c>
      <c r="H19" s="22">
        <v>9.7675748290239128E-5</v>
      </c>
      <c r="I19" s="22">
        <v>0.16579052755805679</v>
      </c>
      <c r="J19" s="22">
        <v>8.946540468458922</v>
      </c>
      <c r="K19" s="22">
        <v>0.26588001172462877</v>
      </c>
      <c r="L19" s="22">
        <v>0.71401787886377088</v>
      </c>
      <c r="M19" s="22">
        <v>0</v>
      </c>
      <c r="N19" s="22">
        <v>2.5262182364485443E-4</v>
      </c>
      <c r="O19" s="22">
        <v>4.6803767388403188E-2</v>
      </c>
      <c r="P19" s="22">
        <v>11.562137477124198</v>
      </c>
      <c r="Q19" s="22">
        <v>0</v>
      </c>
      <c r="R19" s="22">
        <v>0.6049088473244284</v>
      </c>
      <c r="S19" s="22">
        <v>2.7667662339985681</v>
      </c>
      <c r="T19" s="22">
        <v>2.7022189385047229E-3</v>
      </c>
      <c r="U19" s="22">
        <v>8.3195240158798842E-3</v>
      </c>
      <c r="V19" s="22">
        <v>2.034112926901781</v>
      </c>
      <c r="W19" s="22">
        <v>1.9436433902009449E-2</v>
      </c>
      <c r="X19" s="22">
        <v>2.7213903667061924E-5</v>
      </c>
      <c r="Y19" s="22">
        <v>0.10748226767978333</v>
      </c>
      <c r="Z19" s="22">
        <v>0.14271389890068845</v>
      </c>
      <c r="AA19" s="22">
        <v>0</v>
      </c>
      <c r="AB19" s="22">
        <v>0.72915381686630376</v>
      </c>
      <c r="AC19" s="22">
        <v>2.3510573664400436</v>
      </c>
      <c r="AD19" s="22">
        <v>3.0480862888265954E-4</v>
      </c>
      <c r="AE19" s="22">
        <v>3.0725662028995002E-2</v>
      </c>
      <c r="AF19" s="22">
        <v>0</v>
      </c>
      <c r="AG19" s="22">
        <v>4.6699436879721059</v>
      </c>
      <c r="AH19" s="22">
        <v>0</v>
      </c>
      <c r="AI19" s="22">
        <v>0.10711491155242912</v>
      </c>
      <c r="AJ19" s="22">
        <v>3.2103717095218975E-2</v>
      </c>
      <c r="AK19" s="22">
        <v>2.3221672576049918E-2</v>
      </c>
      <c r="AL19" s="22">
        <v>0.35065063485728853</v>
      </c>
      <c r="AM19" s="22">
        <v>0.23795640743382943</v>
      </c>
      <c r="AN19" s="22">
        <v>2.1392678094460305</v>
      </c>
      <c r="AO19" s="22">
        <v>1.5995367444220066E-4</v>
      </c>
      <c r="AP19" s="22">
        <v>0.35027215339870649</v>
      </c>
      <c r="AQ19" s="22">
        <v>2.666772346261239E-2</v>
      </c>
      <c r="AR19" s="22">
        <v>31.803545073140025</v>
      </c>
      <c r="AS19" s="22">
        <v>10.159901650206242</v>
      </c>
      <c r="AT19" s="22">
        <v>2.6728066687832341E-2</v>
      </c>
      <c r="AU19" s="22">
        <v>5.8484459602555317E-7</v>
      </c>
      <c r="AV19" s="22">
        <v>0.20000284345915131</v>
      </c>
      <c r="AW19" s="22">
        <v>4.1759337295894032E-2</v>
      </c>
      <c r="AX19" s="22">
        <v>0.20789108796355199</v>
      </c>
      <c r="AY19" s="22">
        <v>1.8639517774410568</v>
      </c>
      <c r="AZ19" s="22">
        <v>0.26077629578529743</v>
      </c>
      <c r="BA19" s="22">
        <v>8.8031376422007135</v>
      </c>
      <c r="BB19" s="22">
        <v>5.0407526456093586E-4</v>
      </c>
      <c r="BC19" s="22">
        <v>43.459143761114554</v>
      </c>
      <c r="BD19" s="22">
        <v>137.6410793447242</v>
      </c>
    </row>
    <row r="20" spans="1:56" x14ac:dyDescent="0.3">
      <c r="A20" s="23" t="s">
        <v>16</v>
      </c>
      <c r="B20" s="22">
        <v>8.1449349845181498</v>
      </c>
      <c r="C20" s="22">
        <v>1.6016015381526956</v>
      </c>
      <c r="D20" s="22">
        <v>25.347902043743193</v>
      </c>
      <c r="E20" s="22">
        <v>0.61375087900494751</v>
      </c>
      <c r="F20" s="22">
        <v>4.4909240643727895</v>
      </c>
      <c r="G20" s="22">
        <v>0.47182072348198817</v>
      </c>
      <c r="H20" s="22">
        <v>1.7592142262578428E-3</v>
      </c>
      <c r="I20" s="22">
        <v>3.0153498001551933</v>
      </c>
      <c r="J20" s="22">
        <v>5967.0749989608457</v>
      </c>
      <c r="K20" s="22">
        <v>151.10115346140955</v>
      </c>
      <c r="L20" s="22">
        <v>19.846761544374516</v>
      </c>
      <c r="M20" s="22">
        <v>0.14217139407332205</v>
      </c>
      <c r="N20" s="22">
        <v>9.2715868511530921</v>
      </c>
      <c r="O20" s="22">
        <v>18.125405565790839</v>
      </c>
      <c r="P20" s="22">
        <v>0.77184120834803738</v>
      </c>
      <c r="Q20" s="22">
        <v>28.509345385117456</v>
      </c>
      <c r="R20" s="22">
        <v>0</v>
      </c>
      <c r="S20" s="22">
        <v>31.254720473007019</v>
      </c>
      <c r="T20" s="22">
        <v>6.0148735539432936</v>
      </c>
      <c r="U20" s="22">
        <v>21.8471502495719</v>
      </c>
      <c r="V20" s="22">
        <v>735.34397555922499</v>
      </c>
      <c r="W20" s="22">
        <v>14.226658193058251</v>
      </c>
      <c r="X20" s="22">
        <v>5.0973343137743727</v>
      </c>
      <c r="Y20" s="22">
        <v>201.28882337663441</v>
      </c>
      <c r="Z20" s="22">
        <v>56.62310818495213</v>
      </c>
      <c r="AA20" s="22">
        <v>0</v>
      </c>
      <c r="AB20" s="22">
        <v>0.45498685574976161</v>
      </c>
      <c r="AC20" s="22">
        <v>0.86689455694161111</v>
      </c>
      <c r="AD20" s="22">
        <v>32.246870848971533</v>
      </c>
      <c r="AE20" s="22">
        <v>1.5041407925375598</v>
      </c>
      <c r="AF20" s="22">
        <v>9.1322019083065076</v>
      </c>
      <c r="AG20" s="22">
        <v>8.9404839047275289</v>
      </c>
      <c r="AH20" s="22">
        <v>0</v>
      </c>
      <c r="AI20" s="22">
        <v>346.42509235682377</v>
      </c>
      <c r="AJ20" s="22">
        <v>0.12170983038941985</v>
      </c>
      <c r="AK20" s="22">
        <v>3.7203035525199988E-3</v>
      </c>
      <c r="AL20" s="22">
        <v>16.787712516626886</v>
      </c>
      <c r="AM20" s="22">
        <v>7.9279620877953523</v>
      </c>
      <c r="AN20" s="22">
        <v>77.132483869379769</v>
      </c>
      <c r="AO20" s="22">
        <v>17.37941219618477</v>
      </c>
      <c r="AP20" s="22">
        <v>112.05794024360284</v>
      </c>
      <c r="AQ20" s="22">
        <v>24.227514536109666</v>
      </c>
      <c r="AR20" s="22">
        <v>1052.5237151173967</v>
      </c>
      <c r="AS20" s="22">
        <v>751.04081519701572</v>
      </c>
      <c r="AT20" s="22">
        <v>1.4287644303780207</v>
      </c>
      <c r="AU20" s="22">
        <v>0.40432303750910736</v>
      </c>
      <c r="AV20" s="22">
        <v>54.359285898681193</v>
      </c>
      <c r="AW20" s="22">
        <v>33.813596200630009</v>
      </c>
      <c r="AX20" s="22">
        <v>4.9499409843963047</v>
      </c>
      <c r="AY20" s="22">
        <v>268.33470658395811</v>
      </c>
      <c r="AZ20" s="22">
        <v>305.52770275910979</v>
      </c>
      <c r="BA20" s="22">
        <v>367.11053881866718</v>
      </c>
      <c r="BB20" s="22">
        <v>1.6082666853303331</v>
      </c>
      <c r="BC20" s="22">
        <v>2836.559651323576</v>
      </c>
      <c r="BD20" s="22">
        <v>13643.098385367282</v>
      </c>
    </row>
    <row r="21" spans="1:56" x14ac:dyDescent="0.3">
      <c r="A21" s="23" t="s">
        <v>17</v>
      </c>
      <c r="B21" s="22">
        <v>1839.8166683454265</v>
      </c>
      <c r="C21" s="22">
        <v>345.72007731211932</v>
      </c>
      <c r="D21" s="22">
        <v>131.13455686185503</v>
      </c>
      <c r="E21" s="22">
        <v>1.681886405284498</v>
      </c>
      <c r="F21" s="22">
        <v>2.2809742054448169E-2</v>
      </c>
      <c r="G21" s="22">
        <v>57.855029642754147</v>
      </c>
      <c r="H21" s="22">
        <v>3.6708113573263011E-4</v>
      </c>
      <c r="I21" s="22">
        <v>1.0789739697318168</v>
      </c>
      <c r="J21" s="22">
        <v>6939.2282255650416</v>
      </c>
      <c r="K21" s="22">
        <v>418.30517263755524</v>
      </c>
      <c r="L21" s="22">
        <v>54.774257923276878</v>
      </c>
      <c r="M21" s="22">
        <v>716.68193083614301</v>
      </c>
      <c r="N21" s="22">
        <v>621.77771980467116</v>
      </c>
      <c r="O21" s="22">
        <v>194.94817038703096</v>
      </c>
      <c r="P21" s="22">
        <v>119.30629555191388</v>
      </c>
      <c r="Q21" s="22">
        <v>78.411340584827016</v>
      </c>
      <c r="R21" s="22">
        <v>1187.9063547004271</v>
      </c>
      <c r="S21" s="22">
        <v>0</v>
      </c>
      <c r="T21" s="22">
        <v>529.68502301779654</v>
      </c>
      <c r="U21" s="22">
        <v>844.16006991753534</v>
      </c>
      <c r="V21" s="22">
        <v>1373.2884212464519</v>
      </c>
      <c r="W21" s="22">
        <v>74.093884243130205</v>
      </c>
      <c r="X21" s="22">
        <v>87.569790179041277</v>
      </c>
      <c r="Y21" s="22">
        <v>1183.5729540886418</v>
      </c>
      <c r="Z21" s="22">
        <v>1330.3925961507259</v>
      </c>
      <c r="AA21" s="22">
        <v>1.0540529254713424</v>
      </c>
      <c r="AB21" s="22">
        <v>20.586558259717471</v>
      </c>
      <c r="AC21" s="22">
        <v>65.287389879113221</v>
      </c>
      <c r="AD21" s="22">
        <v>161.7227203483977</v>
      </c>
      <c r="AE21" s="22">
        <v>744.88472050197356</v>
      </c>
      <c r="AF21" s="22">
        <v>334.45390172174763</v>
      </c>
      <c r="AG21" s="22">
        <v>339.89826695598236</v>
      </c>
      <c r="AH21" s="22">
        <v>0.95068407321791359</v>
      </c>
      <c r="AI21" s="22">
        <v>781.84799379916763</v>
      </c>
      <c r="AJ21" s="22">
        <v>11.284758031999093</v>
      </c>
      <c r="AK21" s="22">
        <v>1.0373835722340954</v>
      </c>
      <c r="AL21" s="22">
        <v>981.75428778711603</v>
      </c>
      <c r="AM21" s="22">
        <v>626.65601927240482</v>
      </c>
      <c r="AN21" s="22">
        <v>9086.0055375901393</v>
      </c>
      <c r="AO21" s="22">
        <v>170.75953546497414</v>
      </c>
      <c r="AP21" s="22">
        <v>42.988045281810898</v>
      </c>
      <c r="AQ21" s="22">
        <v>577.33499680231137</v>
      </c>
      <c r="AR21" s="22">
        <v>310.96616635493427</v>
      </c>
      <c r="AS21" s="22">
        <v>234.93730121625967</v>
      </c>
      <c r="AT21" s="22">
        <v>82.758406536431636</v>
      </c>
      <c r="AU21" s="22">
        <v>43.682419582321529</v>
      </c>
      <c r="AV21" s="22">
        <v>1081.8096506583804</v>
      </c>
      <c r="AW21" s="22">
        <v>56.578403784203665</v>
      </c>
      <c r="AX21" s="22">
        <v>706.32458375277031</v>
      </c>
      <c r="AY21" s="22">
        <v>1161.2636356372109</v>
      </c>
      <c r="AZ21" s="22">
        <v>7575.351849400663</v>
      </c>
      <c r="BA21" s="22">
        <v>3735.7783889572361</v>
      </c>
      <c r="BB21" s="22">
        <v>15.462859849504685</v>
      </c>
      <c r="BC21" s="22">
        <v>5779.8187039867471</v>
      </c>
      <c r="BD21" s="22">
        <v>52864.651798179024</v>
      </c>
    </row>
    <row r="22" spans="1:56" x14ac:dyDescent="0.3">
      <c r="A22" s="23" t="s">
        <v>18</v>
      </c>
      <c r="B22" s="22">
        <v>6.963038329406816E-6</v>
      </c>
      <c r="C22" s="22">
        <v>1.3399354026597241E-5</v>
      </c>
      <c r="D22" s="22">
        <v>1.8868404962719409</v>
      </c>
      <c r="E22" s="22">
        <v>1.0040760615058264E-6</v>
      </c>
      <c r="F22" s="22">
        <v>0</v>
      </c>
      <c r="G22" s="22">
        <v>264.04821130105495</v>
      </c>
      <c r="H22" s="22">
        <v>0</v>
      </c>
      <c r="I22" s="22">
        <v>1.1923905375933678E-5</v>
      </c>
      <c r="J22" s="22">
        <v>2.8866583883861017E-2</v>
      </c>
      <c r="K22" s="22">
        <v>8.2212189136056299E-6</v>
      </c>
      <c r="L22" s="22">
        <v>1.2500794081847288</v>
      </c>
      <c r="M22" s="22">
        <v>594.67349859139802</v>
      </c>
      <c r="N22" s="22">
        <v>0.15345280134265929</v>
      </c>
      <c r="O22" s="22">
        <v>3.1220055856158129</v>
      </c>
      <c r="P22" s="22">
        <v>0</v>
      </c>
      <c r="Q22" s="22">
        <v>0.7314496333222521</v>
      </c>
      <c r="R22" s="22">
        <v>0.17234864942209635</v>
      </c>
      <c r="S22" s="22">
        <v>61.484862278751386</v>
      </c>
      <c r="T22" s="22">
        <v>0</v>
      </c>
      <c r="U22" s="22">
        <v>53.625770398835797</v>
      </c>
      <c r="V22" s="22">
        <v>1.0845121952805867</v>
      </c>
      <c r="W22" s="22">
        <v>0</v>
      </c>
      <c r="X22" s="22">
        <v>0</v>
      </c>
      <c r="Y22" s="22">
        <v>1.6259960779422813</v>
      </c>
      <c r="Z22" s="22">
        <v>2.2706387518784012E-5</v>
      </c>
      <c r="AA22" s="22">
        <v>0</v>
      </c>
      <c r="AB22" s="22">
        <v>0</v>
      </c>
      <c r="AC22" s="22">
        <v>0</v>
      </c>
      <c r="AD22" s="22">
        <v>0</v>
      </c>
      <c r="AE22" s="22">
        <v>3.9651523651410857E-6</v>
      </c>
      <c r="AF22" s="22">
        <v>60.534779611386327</v>
      </c>
      <c r="AG22" s="22">
        <v>6.9920548543942645E-4</v>
      </c>
      <c r="AH22" s="22">
        <v>0</v>
      </c>
      <c r="AI22" s="22">
        <v>6.5643441760128436</v>
      </c>
      <c r="AJ22" s="22">
        <v>4.1043757196102891E-7</v>
      </c>
      <c r="AK22" s="22">
        <v>0</v>
      </c>
      <c r="AL22" s="22">
        <v>1.0944273882885846E-6</v>
      </c>
      <c r="AM22" s="22">
        <v>0</v>
      </c>
      <c r="AN22" s="22">
        <v>86.661325796485755</v>
      </c>
      <c r="AO22" s="22">
        <v>1.8300854460273184</v>
      </c>
      <c r="AP22" s="22">
        <v>10.248435017248225</v>
      </c>
      <c r="AQ22" s="22">
        <v>593.52526181626536</v>
      </c>
      <c r="AR22" s="22">
        <v>0</v>
      </c>
      <c r="AS22" s="22">
        <v>2.9494563744112728E-6</v>
      </c>
      <c r="AT22" s="22">
        <v>0.45907274786566166</v>
      </c>
      <c r="AU22" s="22">
        <v>9.0125205811532424E-6</v>
      </c>
      <c r="AV22" s="22">
        <v>8.3569248146429391</v>
      </c>
      <c r="AW22" s="22">
        <v>7.1002538963512857E-2</v>
      </c>
      <c r="AX22" s="22">
        <v>0</v>
      </c>
      <c r="AY22" s="22">
        <v>1.4527614666398829E-3</v>
      </c>
      <c r="AZ22" s="22">
        <v>15.181933796682712</v>
      </c>
      <c r="BA22" s="22">
        <v>0.10123875134683991</v>
      </c>
      <c r="BB22" s="22">
        <v>0</v>
      </c>
      <c r="BC22" s="22">
        <v>15.975439782048028</v>
      </c>
      <c r="BD22" s="22">
        <v>1783.3999719132087</v>
      </c>
    </row>
    <row r="23" spans="1:56" x14ac:dyDescent="0.3">
      <c r="A23" s="23" t="s">
        <v>19</v>
      </c>
      <c r="B23" s="22">
        <v>1.6899799408327608E-2</v>
      </c>
      <c r="C23" s="22">
        <v>0.641622854384861</v>
      </c>
      <c r="D23" s="22">
        <v>1.5101457535379345E-2</v>
      </c>
      <c r="E23" s="22">
        <v>9.8118861054627741E-4</v>
      </c>
      <c r="F23" s="22">
        <v>0</v>
      </c>
      <c r="G23" s="22">
        <v>1.4445550525058291</v>
      </c>
      <c r="H23" s="22">
        <v>8.7751393840337998E-7</v>
      </c>
      <c r="I23" s="22">
        <v>4.4940753542265614E-3</v>
      </c>
      <c r="J23" s="22">
        <v>21.444492190910385</v>
      </c>
      <c r="K23" s="22">
        <v>1.0436614343966746</v>
      </c>
      <c r="L23" s="22">
        <v>1.3428944241680441E-2</v>
      </c>
      <c r="M23" s="22">
        <v>0</v>
      </c>
      <c r="N23" s="22">
        <v>0.58494282083137461</v>
      </c>
      <c r="O23" s="22">
        <v>3.5294807385980169E-2</v>
      </c>
      <c r="P23" s="22">
        <v>1.4585604300245709E-7</v>
      </c>
      <c r="Q23" s="22">
        <v>3.2397945098860723E-2</v>
      </c>
      <c r="R23" s="22">
        <v>0.9983842401672367</v>
      </c>
      <c r="S23" s="22">
        <v>100.08876003602762</v>
      </c>
      <c r="T23" s="22">
        <v>8.8548556744025897E-2</v>
      </c>
      <c r="U23" s="22">
        <v>0</v>
      </c>
      <c r="V23" s="22">
        <v>4.0867018193743405</v>
      </c>
      <c r="W23" s="22">
        <v>2.4152889955617826E-3</v>
      </c>
      <c r="X23" s="22">
        <v>4.9677743227880943E-3</v>
      </c>
      <c r="Y23" s="22">
        <v>0.17846311929322919</v>
      </c>
      <c r="Z23" s="22">
        <v>4.9791339912794157E-2</v>
      </c>
      <c r="AA23" s="22">
        <v>0</v>
      </c>
      <c r="AB23" s="22">
        <v>6.6789184150230682E-5</v>
      </c>
      <c r="AC23" s="22">
        <v>6.8269366394341265E-5</v>
      </c>
      <c r="AD23" s="22">
        <v>2.7383851679883752E-6</v>
      </c>
      <c r="AE23" s="22">
        <v>1.177222384387159</v>
      </c>
      <c r="AF23" s="22">
        <v>0</v>
      </c>
      <c r="AG23" s="22">
        <v>2.5733430383648361</v>
      </c>
      <c r="AH23" s="22">
        <v>0</v>
      </c>
      <c r="AI23" s="22">
        <v>1.5425448330892668</v>
      </c>
      <c r="AJ23" s="22">
        <v>1.3185932351043617E-4</v>
      </c>
      <c r="AK23" s="22">
        <v>2.2461445793308839E-3</v>
      </c>
      <c r="AL23" s="22">
        <v>1.6392369404349908E-2</v>
      </c>
      <c r="AM23" s="22">
        <v>0.12887539594505423</v>
      </c>
      <c r="AN23" s="22">
        <v>18.208789761284656</v>
      </c>
      <c r="AO23" s="22">
        <v>2.1428060015385975E-3</v>
      </c>
      <c r="AP23" s="22">
        <v>0.1239543201057501</v>
      </c>
      <c r="AQ23" s="22">
        <v>11.37388888862648</v>
      </c>
      <c r="AR23" s="22">
        <v>0.7119361240648403</v>
      </c>
      <c r="AS23" s="22">
        <v>0.26628220689630405</v>
      </c>
      <c r="AT23" s="22">
        <v>7.4784123191274254</v>
      </c>
      <c r="AU23" s="22">
        <v>0.37804526630302487</v>
      </c>
      <c r="AV23" s="22">
        <v>0.16670461189576335</v>
      </c>
      <c r="AW23" s="22">
        <v>0.13882265104952318</v>
      </c>
      <c r="AX23" s="22">
        <v>0.38815901879904297</v>
      </c>
      <c r="AY23" s="22">
        <v>4.1619084882501767</v>
      </c>
      <c r="AZ23" s="22">
        <v>38.789688795527951</v>
      </c>
      <c r="BA23" s="22">
        <v>24.904361081926496</v>
      </c>
      <c r="BB23" s="22">
        <v>1.8548859756840465E-3</v>
      </c>
      <c r="BC23" s="22">
        <v>7.5200252329976429</v>
      </c>
      <c r="BD23" s="22">
        <v>250.83177604973326</v>
      </c>
    </row>
    <row r="24" spans="1:56" x14ac:dyDescent="0.3">
      <c r="A24" s="23" t="s">
        <v>20</v>
      </c>
      <c r="B24" s="22">
        <v>25.289089769256453</v>
      </c>
      <c r="C24" s="22">
        <v>2.5129817537164639E-3</v>
      </c>
      <c r="D24" s="22">
        <v>35.414963449383059</v>
      </c>
      <c r="E24" s="22">
        <v>1.5475807679372086E-2</v>
      </c>
      <c r="F24" s="22">
        <v>0</v>
      </c>
      <c r="G24" s="22">
        <v>10.655603189212949</v>
      </c>
      <c r="H24" s="22">
        <v>2.5018024608066932E-4</v>
      </c>
      <c r="I24" s="22">
        <v>0.57036221150160493</v>
      </c>
      <c r="J24" s="22">
        <v>1422.3999023137717</v>
      </c>
      <c r="K24" s="22">
        <v>94.401357461961339</v>
      </c>
      <c r="L24" s="22">
        <v>11.190786868067034</v>
      </c>
      <c r="M24" s="22">
        <v>0</v>
      </c>
      <c r="N24" s="22">
        <v>10.37571982827585</v>
      </c>
      <c r="O24" s="22">
        <v>2.3531828482779127</v>
      </c>
      <c r="P24" s="22">
        <v>4.1583727772006462E-5</v>
      </c>
      <c r="Q24" s="22">
        <v>2.927073046704274E-2</v>
      </c>
      <c r="R24" s="22">
        <v>0.50426784519973089</v>
      </c>
      <c r="S24" s="22">
        <v>121.92016074546827</v>
      </c>
      <c r="T24" s="22">
        <v>139.57653003877599</v>
      </c>
      <c r="U24" s="22">
        <v>0.54934834495023288</v>
      </c>
      <c r="V24" s="22">
        <v>0</v>
      </c>
      <c r="W24" s="22">
        <v>33.961512067550224</v>
      </c>
      <c r="X24" s="22">
        <v>1.4999442551624189</v>
      </c>
      <c r="Y24" s="22">
        <v>34.538415604355222</v>
      </c>
      <c r="Z24" s="22">
        <v>89.844029592383947</v>
      </c>
      <c r="AA24" s="22">
        <v>0</v>
      </c>
      <c r="AB24" s="22">
        <v>9.7142759680633357E-3</v>
      </c>
      <c r="AC24" s="22">
        <v>6.1777429009121539E-3</v>
      </c>
      <c r="AD24" s="22">
        <v>7.8071680141912603E-4</v>
      </c>
      <c r="AE24" s="22">
        <v>14.828250207708482</v>
      </c>
      <c r="AF24" s="22">
        <v>8.2935127520745002</v>
      </c>
      <c r="AG24" s="22">
        <v>9.6049509793875103</v>
      </c>
      <c r="AH24" s="22">
        <v>1.9564084371338601</v>
      </c>
      <c r="AI24" s="22">
        <v>34.456015037142848</v>
      </c>
      <c r="AJ24" s="22">
        <v>7.692839865738604E-3</v>
      </c>
      <c r="AK24" s="22">
        <v>2.9165148693940125E-5</v>
      </c>
      <c r="AL24" s="22">
        <v>3.0397617594193758</v>
      </c>
      <c r="AM24" s="22">
        <v>2.0993796229321617</v>
      </c>
      <c r="AN24" s="22">
        <v>3.4779402045491625E-2</v>
      </c>
      <c r="AO24" s="22">
        <v>5.2350675194512148E-4</v>
      </c>
      <c r="AP24" s="22">
        <v>1.2998684769512088</v>
      </c>
      <c r="AQ24" s="22">
        <v>27.568253216104594</v>
      </c>
      <c r="AR24" s="22">
        <v>3.3306152833093815E-2</v>
      </c>
      <c r="AS24" s="22">
        <v>2.2862338326604537</v>
      </c>
      <c r="AT24" s="22">
        <v>1.0005745961167039E-3</v>
      </c>
      <c r="AU24" s="22">
        <v>24.475841072038143</v>
      </c>
      <c r="AV24" s="22">
        <v>53.513526721628409</v>
      </c>
      <c r="AW24" s="22">
        <v>2.8760041756703708E-3</v>
      </c>
      <c r="AX24" s="22">
        <v>1.3419934538984413</v>
      </c>
      <c r="AY24" s="22">
        <v>2.9775724347955959</v>
      </c>
      <c r="AZ24" s="22">
        <v>879.46836822818591</v>
      </c>
      <c r="BA24" s="22">
        <v>1215.77573286814</v>
      </c>
      <c r="BB24" s="22">
        <v>2.1315139056940189</v>
      </c>
      <c r="BC24" s="22">
        <v>383.87302626135806</v>
      </c>
      <c r="BD24" s="22">
        <v>4704.1798173657698</v>
      </c>
    </row>
    <row r="25" spans="1:56" x14ac:dyDescent="0.3">
      <c r="A25" s="23" t="s">
        <v>21</v>
      </c>
      <c r="B25" s="22">
        <v>98.787039933074325</v>
      </c>
      <c r="C25" s="22">
        <v>1.395015639471163E-8</v>
      </c>
      <c r="D25" s="22">
        <v>4.2720526847812923E-8</v>
      </c>
      <c r="E25" s="22">
        <v>2.5397297009070221E-7</v>
      </c>
      <c r="F25" s="22">
        <v>0</v>
      </c>
      <c r="G25" s="22">
        <v>0</v>
      </c>
      <c r="H25" s="22">
        <v>0</v>
      </c>
      <c r="I25" s="22">
        <v>3.016056033508766E-6</v>
      </c>
      <c r="J25" s="22">
        <v>9.3431681298475556E-5</v>
      </c>
      <c r="K25" s="22">
        <v>2.0794912510143152E-6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1.8069936570928725E-4</v>
      </c>
      <c r="S25" s="22">
        <v>0.43133314800223865</v>
      </c>
      <c r="T25" s="22">
        <v>0</v>
      </c>
      <c r="U25" s="22">
        <v>0</v>
      </c>
      <c r="V25" s="22">
        <v>2.8124929451099354E-6</v>
      </c>
      <c r="W25" s="22">
        <v>0</v>
      </c>
      <c r="X25" s="22">
        <v>0</v>
      </c>
      <c r="Y25" s="22">
        <v>5.2978252804515567E-8</v>
      </c>
      <c r="Z25" s="22">
        <v>1.829452851841614</v>
      </c>
      <c r="AA25" s="22">
        <v>0</v>
      </c>
      <c r="AB25" s="22">
        <v>0</v>
      </c>
      <c r="AC25" s="22">
        <v>0</v>
      </c>
      <c r="AD25" s="22">
        <v>0</v>
      </c>
      <c r="AE25" s="22">
        <v>1.0029534231966255E-6</v>
      </c>
      <c r="AF25" s="22">
        <v>0</v>
      </c>
      <c r="AG25" s="22">
        <v>1.768584080915586E-4</v>
      </c>
      <c r="AH25" s="22">
        <v>0</v>
      </c>
      <c r="AI25" s="22">
        <v>0.19907631818866051</v>
      </c>
      <c r="AJ25" s="22">
        <v>1.0381688517842825E-7</v>
      </c>
      <c r="AK25" s="22">
        <v>0</v>
      </c>
      <c r="AL25" s="22">
        <v>2.7682661205507595E-7</v>
      </c>
      <c r="AM25" s="22">
        <v>0</v>
      </c>
      <c r="AN25" s="22">
        <v>0</v>
      </c>
      <c r="AO25" s="22">
        <v>0</v>
      </c>
      <c r="AP25" s="22">
        <v>1.8163100066458484E-6</v>
      </c>
      <c r="AQ25" s="22">
        <v>0</v>
      </c>
      <c r="AR25" s="22">
        <v>0</v>
      </c>
      <c r="AS25" s="22">
        <v>155.35156071033117</v>
      </c>
      <c r="AT25" s="22">
        <v>2.0861847977896228E-8</v>
      </c>
      <c r="AU25" s="22">
        <v>0</v>
      </c>
      <c r="AV25" s="22">
        <v>3.4635948963578742</v>
      </c>
      <c r="AW25" s="22">
        <v>3.5681428632941788E-8</v>
      </c>
      <c r="AX25" s="22">
        <v>0</v>
      </c>
      <c r="AY25" s="22">
        <v>0</v>
      </c>
      <c r="AZ25" s="22">
        <v>1.5933574101170728E-5</v>
      </c>
      <c r="BA25" s="22">
        <v>2.5178986174362473E-2</v>
      </c>
      <c r="BB25" s="22">
        <v>0</v>
      </c>
      <c r="BC25" s="22">
        <v>1.868749586659795</v>
      </c>
      <c r="BD25" s="22">
        <v>261.95646488177158</v>
      </c>
    </row>
    <row r="26" spans="1:56" x14ac:dyDescent="0.3">
      <c r="A26" s="23" t="s">
        <v>22</v>
      </c>
      <c r="B26" s="22">
        <v>3.4835634073854078</v>
      </c>
      <c r="C26" s="22">
        <v>2.0229948037682317E-4</v>
      </c>
      <c r="D26" s="22">
        <v>3.0896844945379955E-4</v>
      </c>
      <c r="E26" s="22">
        <v>3.8418318248103897E-3</v>
      </c>
      <c r="F26" s="22">
        <v>0</v>
      </c>
      <c r="G26" s="22">
        <v>8.5113894329209882E-4</v>
      </c>
      <c r="H26" s="22">
        <v>3.0027009750026138E-6</v>
      </c>
      <c r="I26" s="22">
        <v>1.3502339890384213E-2</v>
      </c>
      <c r="J26" s="22">
        <v>151.984872847118</v>
      </c>
      <c r="K26" s="22">
        <v>8.722028034382145</v>
      </c>
      <c r="L26" s="22">
        <v>0</v>
      </c>
      <c r="M26" s="22">
        <v>0</v>
      </c>
      <c r="N26" s="22">
        <v>8.1906201897122418E-4</v>
      </c>
      <c r="O26" s="22">
        <v>6.3999838555398546E-4</v>
      </c>
      <c r="P26" s="22">
        <v>4.9909416063563015E-7</v>
      </c>
      <c r="Q26" s="22">
        <v>1.8831631379144353E-3</v>
      </c>
      <c r="R26" s="22">
        <v>2.5830784522717733E-2</v>
      </c>
      <c r="S26" s="22">
        <v>5.2286906259255996</v>
      </c>
      <c r="T26" s="22">
        <v>2.2679510956395493E-8</v>
      </c>
      <c r="U26" s="22">
        <v>2.9118957503789113E-4</v>
      </c>
      <c r="V26" s="22">
        <v>0.71115344333256947</v>
      </c>
      <c r="W26" s="22">
        <v>2.0150168870819295E-2</v>
      </c>
      <c r="X26" s="22">
        <v>0</v>
      </c>
      <c r="Y26" s="22">
        <v>28.913172413217467</v>
      </c>
      <c r="Z26" s="22">
        <v>0.31080951641119831</v>
      </c>
      <c r="AA26" s="22">
        <v>0</v>
      </c>
      <c r="AB26" s="22">
        <v>4.6548153129751186E-4</v>
      </c>
      <c r="AC26" s="22">
        <v>5.7110367155731399E-4</v>
      </c>
      <c r="AD26" s="22">
        <v>9.3702805778927796E-6</v>
      </c>
      <c r="AE26" s="22">
        <v>0.19133146905324985</v>
      </c>
      <c r="AF26" s="22">
        <v>0</v>
      </c>
      <c r="AG26" s="22">
        <v>0.77953337334921236</v>
      </c>
      <c r="AH26" s="22">
        <v>0</v>
      </c>
      <c r="AI26" s="22">
        <v>2.3981553800562494E-2</v>
      </c>
      <c r="AJ26" s="22">
        <v>1.0519107674478511E-2</v>
      </c>
      <c r="AK26" s="22">
        <v>6.1008353380854624E-6</v>
      </c>
      <c r="AL26" s="22">
        <v>3.8890672641469961</v>
      </c>
      <c r="AM26" s="22">
        <v>4.8573814090399389E-2</v>
      </c>
      <c r="AN26" s="22">
        <v>3.4893771832779016E-3</v>
      </c>
      <c r="AO26" s="22">
        <v>1.0099268762533198E-4</v>
      </c>
      <c r="AP26" s="22">
        <v>0.89024225948960856</v>
      </c>
      <c r="AQ26" s="22">
        <v>3.9738074090514948E-4</v>
      </c>
      <c r="AR26" s="22">
        <v>6.2700735339796063</v>
      </c>
      <c r="AS26" s="22">
        <v>0.34872541660841</v>
      </c>
      <c r="AT26" s="22">
        <v>5.6353349475116097E-5</v>
      </c>
      <c r="AU26" s="22">
        <v>1.6024989397078729E-4</v>
      </c>
      <c r="AV26" s="22">
        <v>2.6303485961745421E-2</v>
      </c>
      <c r="AW26" s="22">
        <v>1.8297675794361147E-4</v>
      </c>
      <c r="AX26" s="22">
        <v>7.9759680226902482E-2</v>
      </c>
      <c r="AY26" s="22">
        <v>1.8023775123260415E-2</v>
      </c>
      <c r="AZ26" s="22">
        <v>1.0266277360057461</v>
      </c>
      <c r="BA26" s="22">
        <v>68.280899841473101</v>
      </c>
      <c r="BB26" s="22">
        <v>1.5569865576851298E-2</v>
      </c>
      <c r="BC26" s="22">
        <v>9.3852199326703971</v>
      </c>
      <c r="BD26" s="22">
        <v>290.71250625350882</v>
      </c>
    </row>
    <row r="27" spans="1:56" x14ac:dyDescent="0.3">
      <c r="A27" s="23" t="s">
        <v>23</v>
      </c>
      <c r="B27" s="22">
        <v>37.426576103850849</v>
      </c>
      <c r="C27" s="22">
        <v>22.771701277908122</v>
      </c>
      <c r="D27" s="22">
        <v>5.7383130105117868</v>
      </c>
      <c r="E27" s="22">
        <v>1.7061923488169721</v>
      </c>
      <c r="F27" s="22">
        <v>0</v>
      </c>
      <c r="G27" s="22">
        <v>32.273755121036544</v>
      </c>
      <c r="H27" s="22">
        <v>0</v>
      </c>
      <c r="I27" s="22">
        <v>8.0058266014351162E-2</v>
      </c>
      <c r="J27" s="22">
        <v>371.28501870892524</v>
      </c>
      <c r="K27" s="22">
        <v>19.933146511187243</v>
      </c>
      <c r="L27" s="22">
        <v>60.879768531769891</v>
      </c>
      <c r="M27" s="22">
        <v>154.20634898237776</v>
      </c>
      <c r="N27" s="22">
        <v>20.155164286884265</v>
      </c>
      <c r="O27" s="22">
        <v>2.0071907223924348</v>
      </c>
      <c r="P27" s="22">
        <v>9.3597368505217506</v>
      </c>
      <c r="Q27" s="22">
        <v>2.4218216980219185</v>
      </c>
      <c r="R27" s="22">
        <v>27.968876087493676</v>
      </c>
      <c r="S27" s="22">
        <v>2.9931108653924743</v>
      </c>
      <c r="T27" s="22">
        <v>34.202552852653035</v>
      </c>
      <c r="U27" s="22">
        <v>43.418257803035218</v>
      </c>
      <c r="V27" s="22">
        <v>161.04742924776446</v>
      </c>
      <c r="W27" s="22">
        <v>4.7038126899687409</v>
      </c>
      <c r="X27" s="22">
        <v>2.3213897093713638</v>
      </c>
      <c r="Y27" s="22">
        <v>0</v>
      </c>
      <c r="Z27" s="22">
        <v>3.4613469167824182</v>
      </c>
      <c r="AA27" s="22">
        <v>0</v>
      </c>
      <c r="AB27" s="22">
        <v>0.52991457964879218</v>
      </c>
      <c r="AC27" s="22">
        <v>0.60648010974838762</v>
      </c>
      <c r="AD27" s="22">
        <v>0.60744696155084787</v>
      </c>
      <c r="AE27" s="22">
        <v>1730.2220320536217</v>
      </c>
      <c r="AF27" s="22">
        <v>161.7896010337582</v>
      </c>
      <c r="AG27" s="22">
        <v>7.7913606734210132</v>
      </c>
      <c r="AH27" s="22">
        <v>0.47866793095208432</v>
      </c>
      <c r="AI27" s="22">
        <v>18.787321712732201</v>
      </c>
      <c r="AJ27" s="22">
        <v>1.2118541009057224</v>
      </c>
      <c r="AK27" s="22">
        <v>6.3911144222183358E-2</v>
      </c>
      <c r="AL27" s="22">
        <v>7.5053863284349438</v>
      </c>
      <c r="AM27" s="22">
        <v>0</v>
      </c>
      <c r="AN27" s="22">
        <v>179.88005989603784</v>
      </c>
      <c r="AO27" s="22">
        <v>14.549481654272977</v>
      </c>
      <c r="AP27" s="22">
        <v>3.4870144892046939</v>
      </c>
      <c r="AQ27" s="22">
        <v>675.9753073651674</v>
      </c>
      <c r="AR27" s="22">
        <v>109.62270497073382</v>
      </c>
      <c r="AS27" s="22">
        <v>1.6954920846958608</v>
      </c>
      <c r="AT27" s="22">
        <v>14.687547609380143</v>
      </c>
      <c r="AU27" s="22">
        <v>5.1604805652435193</v>
      </c>
      <c r="AV27" s="22">
        <v>101.09182600019696</v>
      </c>
      <c r="AW27" s="22">
        <v>1.521509214183582</v>
      </c>
      <c r="AX27" s="22">
        <v>1187.1473907972183</v>
      </c>
      <c r="AY27" s="22">
        <v>34.346773110110291</v>
      </c>
      <c r="AZ27" s="22">
        <v>139.0176509696054</v>
      </c>
      <c r="BA27" s="22">
        <v>42.989521419282937</v>
      </c>
      <c r="BB27" s="22">
        <v>0</v>
      </c>
      <c r="BC27" s="22">
        <v>1891.3950224975624</v>
      </c>
      <c r="BD27" s="22">
        <v>7352.5233278645728</v>
      </c>
    </row>
    <row r="28" spans="1:56" x14ac:dyDescent="0.3">
      <c r="A28" s="23" t="s">
        <v>24</v>
      </c>
      <c r="B28" s="22">
        <v>1.4398909573039125</v>
      </c>
      <c r="C28" s="22">
        <v>7.4667142112364139E-3</v>
      </c>
      <c r="D28" s="22">
        <v>0.33310348707322068</v>
      </c>
      <c r="E28" s="22">
        <v>1.5959445262621771E-2</v>
      </c>
      <c r="F28" s="22">
        <v>0</v>
      </c>
      <c r="G28" s="22">
        <v>3.8046782941387421E-2</v>
      </c>
      <c r="H28" s="22">
        <v>3.0834104534410631</v>
      </c>
      <c r="I28" s="22">
        <v>5.2803938204875944E-2</v>
      </c>
      <c r="J28" s="22">
        <v>26234.562371302913</v>
      </c>
      <c r="K28" s="22">
        <v>396.33010322616445</v>
      </c>
      <c r="L28" s="22">
        <v>4.4624660121244525E-2</v>
      </c>
      <c r="M28" s="22">
        <v>0</v>
      </c>
      <c r="N28" s="22">
        <v>1.0191291684957191</v>
      </c>
      <c r="O28" s="22">
        <v>2.8531635679820248E-2</v>
      </c>
      <c r="P28" s="22">
        <v>8.6101490450968594E-7</v>
      </c>
      <c r="Q28" s="22">
        <v>0.66540821448047549</v>
      </c>
      <c r="R28" s="22">
        <v>0.2299026988753187</v>
      </c>
      <c r="S28" s="22">
        <v>10.750270013088143</v>
      </c>
      <c r="T28" s="22">
        <v>3.9125677077803863E-8</v>
      </c>
      <c r="U28" s="22">
        <v>0.55205577878885737</v>
      </c>
      <c r="V28" s="22">
        <v>75.336312486720402</v>
      </c>
      <c r="W28" s="22">
        <v>9667.0073733786976</v>
      </c>
      <c r="X28" s="22">
        <v>0.70423955524063009</v>
      </c>
      <c r="Y28" s="22">
        <v>0.1052230205926417</v>
      </c>
      <c r="Z28" s="22">
        <v>0</v>
      </c>
      <c r="AA28" s="22">
        <v>0</v>
      </c>
      <c r="AB28" s="22">
        <v>1.803468810326533E-2</v>
      </c>
      <c r="AC28" s="22">
        <v>2.5529995148715436E-2</v>
      </c>
      <c r="AD28" s="22">
        <v>1.616518860234356E-5</v>
      </c>
      <c r="AE28" s="22">
        <v>4075.1508673407443</v>
      </c>
      <c r="AF28" s="22">
        <v>0</v>
      </c>
      <c r="AG28" s="22">
        <v>60.395549370840413</v>
      </c>
      <c r="AH28" s="22">
        <v>0</v>
      </c>
      <c r="AI28" s="22">
        <v>0.28769548307501119</v>
      </c>
      <c r="AJ28" s="22">
        <v>1.1952453536703701E-2</v>
      </c>
      <c r="AK28" s="22">
        <v>1.1753907559970502E-4</v>
      </c>
      <c r="AL28" s="22">
        <v>6433.718096249454</v>
      </c>
      <c r="AM28" s="22">
        <v>319.52885980691991</v>
      </c>
      <c r="AN28" s="22">
        <v>8.1338563344639916E-2</v>
      </c>
      <c r="AO28" s="22">
        <v>8.5963497403019001E-6</v>
      </c>
      <c r="AP28" s="22">
        <v>361.99693768820777</v>
      </c>
      <c r="AQ28" s="22">
        <v>1.7764074883001833E-2</v>
      </c>
      <c r="AR28" s="22">
        <v>9.3104234179625017E-2</v>
      </c>
      <c r="AS28" s="22">
        <v>2185.0121284739325</v>
      </c>
      <c r="AT28" s="22">
        <v>2.1737165727755872E-4</v>
      </c>
      <c r="AU28" s="22">
        <v>2.2011430544931369E-7</v>
      </c>
      <c r="AV28" s="22">
        <v>0.18858289045565219</v>
      </c>
      <c r="AW28" s="22">
        <v>2.1622398601804389E-2</v>
      </c>
      <c r="AX28" s="22">
        <v>5328.606929289479</v>
      </c>
      <c r="AY28" s="22">
        <v>16.894283709641119</v>
      </c>
      <c r="AZ28" s="22">
        <v>7.3777414812304132</v>
      </c>
      <c r="BA28" s="22">
        <v>271.12818505756081</v>
      </c>
      <c r="BB28" s="22">
        <v>307.09273512723246</v>
      </c>
      <c r="BC28" s="22">
        <v>76.939617775518599</v>
      </c>
      <c r="BD28" s="22">
        <v>55836.894143862904</v>
      </c>
    </row>
    <row r="29" spans="1:56" x14ac:dyDescent="0.3">
      <c r="A29" s="23" t="s">
        <v>25</v>
      </c>
      <c r="B29" s="22">
        <v>0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</row>
    <row r="30" spans="1:56" x14ac:dyDescent="0.3">
      <c r="A30" s="23" t="s">
        <v>26</v>
      </c>
      <c r="B30" s="22">
        <v>1.1173637329885235E-6</v>
      </c>
      <c r="C30" s="22">
        <v>8.8502181726957208E-9</v>
      </c>
      <c r="D30" s="22">
        <v>2.7102634003370612E-8</v>
      </c>
      <c r="E30" s="22">
        <v>1.9877230518216015E-3</v>
      </c>
      <c r="F30" s="22">
        <v>0</v>
      </c>
      <c r="G30" s="22">
        <v>8.6405512820198784E-4</v>
      </c>
      <c r="H30" s="22">
        <v>0</v>
      </c>
      <c r="I30" s="22">
        <v>1.913437610473444E-6</v>
      </c>
      <c r="J30" s="22">
        <v>5.9274659031546744E-5</v>
      </c>
      <c r="K30" s="22">
        <v>1.319264869794966E-6</v>
      </c>
      <c r="L30" s="22">
        <v>0</v>
      </c>
      <c r="M30" s="22">
        <v>0</v>
      </c>
      <c r="N30" s="22">
        <v>0</v>
      </c>
      <c r="O30" s="22">
        <v>0</v>
      </c>
      <c r="P30" s="22">
        <v>0.3348620876863867</v>
      </c>
      <c r="Q30" s="22">
        <v>0</v>
      </c>
      <c r="R30" s="22">
        <v>3.723239980778649E-6</v>
      </c>
      <c r="S30" s="22">
        <v>1.5247457546165546E-6</v>
      </c>
      <c r="T30" s="22">
        <v>0</v>
      </c>
      <c r="U30" s="22">
        <v>0</v>
      </c>
      <c r="V30" s="22">
        <v>1.7842937003076509E-6</v>
      </c>
      <c r="W30" s="22">
        <v>0</v>
      </c>
      <c r="X30" s="22">
        <v>0</v>
      </c>
      <c r="Y30" s="22">
        <v>3.3610311057583236E-8</v>
      </c>
      <c r="Z30" s="22">
        <v>3.6437102196497478E-6</v>
      </c>
      <c r="AA30" s="22">
        <v>0</v>
      </c>
      <c r="AB30" s="22">
        <v>0</v>
      </c>
      <c r="AC30" s="22">
        <v>0.72787771965614712</v>
      </c>
      <c r="AD30" s="22">
        <v>0</v>
      </c>
      <c r="AE30" s="22">
        <v>6.3629083152839052E-7</v>
      </c>
      <c r="AF30" s="22">
        <v>0</v>
      </c>
      <c r="AG30" s="22">
        <v>1.1220200354738055E-4</v>
      </c>
      <c r="AH30" s="22">
        <v>0</v>
      </c>
      <c r="AI30" s="22">
        <v>4.2368113446315538E-5</v>
      </c>
      <c r="AJ30" s="22">
        <v>6.5863210263871998E-8</v>
      </c>
      <c r="AK30" s="22">
        <v>1.0851082475025038E-4</v>
      </c>
      <c r="AL30" s="22">
        <v>1.756235445234423E-7</v>
      </c>
      <c r="AM30" s="22">
        <v>0</v>
      </c>
      <c r="AN30" s="22">
        <v>5.3573819823203768E-4</v>
      </c>
      <c r="AO30" s="22">
        <v>0</v>
      </c>
      <c r="AP30" s="22">
        <v>1.1522981802669936E-6</v>
      </c>
      <c r="AQ30" s="22">
        <v>0</v>
      </c>
      <c r="AR30" s="22">
        <v>4.1983244530419617</v>
      </c>
      <c r="AS30" s="22">
        <v>4.7330137059287614E-7</v>
      </c>
      <c r="AT30" s="22">
        <v>2.0711557714305096E-2</v>
      </c>
      <c r="AU30" s="22">
        <v>0</v>
      </c>
      <c r="AV30" s="22">
        <v>5.4681873773559654E-6</v>
      </c>
      <c r="AW30" s="22">
        <v>4.7270137790091996E-3</v>
      </c>
      <c r="AX30" s="22">
        <v>0</v>
      </c>
      <c r="AY30" s="22">
        <v>1.2684983958819189</v>
      </c>
      <c r="AZ30" s="22">
        <v>1.0108532340155895E-5</v>
      </c>
      <c r="BA30" s="22">
        <v>1.5973980126478968E-2</v>
      </c>
      <c r="BB30" s="22">
        <v>0</v>
      </c>
      <c r="BC30" s="22">
        <v>1.8850017630452913</v>
      </c>
      <c r="BD30" s="22">
        <v>8.4597200186264168</v>
      </c>
    </row>
    <row r="31" spans="1:56" x14ac:dyDescent="0.3">
      <c r="A31" s="23" t="s">
        <v>27</v>
      </c>
      <c r="B31" s="22">
        <v>4.3628240298657577E-2</v>
      </c>
      <c r="C31" s="22">
        <v>5.0168220811366104E-5</v>
      </c>
      <c r="D31" s="22">
        <v>0.87288476669319515</v>
      </c>
      <c r="E31" s="22">
        <v>8.9480314230643341E-5</v>
      </c>
      <c r="F31" s="22">
        <v>0</v>
      </c>
      <c r="G31" s="22">
        <v>2.1731222461492786E-4</v>
      </c>
      <c r="H31" s="22">
        <v>2.8009965142377902E-5</v>
      </c>
      <c r="I31" s="22">
        <v>4.7454893891712709E-2</v>
      </c>
      <c r="J31" s="22">
        <v>30.112671717863137</v>
      </c>
      <c r="K31" s="22">
        <v>2.2282429357481282</v>
      </c>
      <c r="L31" s="22">
        <v>0</v>
      </c>
      <c r="M31" s="22">
        <v>0</v>
      </c>
      <c r="N31" s="22">
        <v>2.845650474784852E-4</v>
      </c>
      <c r="O31" s="22">
        <v>2.0571707397152474E-4</v>
      </c>
      <c r="P31" s="22">
        <v>0.29379058380083373</v>
      </c>
      <c r="Q31" s="22">
        <v>4.1783433145007293E-2</v>
      </c>
      <c r="R31" s="22">
        <v>3.9091611755768503E-3</v>
      </c>
      <c r="S31" s="22">
        <v>53.261689724407731</v>
      </c>
      <c r="T31" s="22">
        <v>2.115602974199796E-7</v>
      </c>
      <c r="U31" s="22">
        <v>7.9249295750522406E-5</v>
      </c>
      <c r="V31" s="22">
        <v>6.8322829262380766</v>
      </c>
      <c r="W31" s="22">
        <v>5.4808733941430696E-3</v>
      </c>
      <c r="X31" s="22">
        <v>6.0681872069746471E-5</v>
      </c>
      <c r="Y31" s="22">
        <v>9.3167021635451785</v>
      </c>
      <c r="Z31" s="22">
        <v>2.3899406703498195E-2</v>
      </c>
      <c r="AA31" s="22">
        <v>0</v>
      </c>
      <c r="AB31" s="22">
        <v>4.8168929291606814E-2</v>
      </c>
      <c r="AC31" s="22">
        <v>0</v>
      </c>
      <c r="AD31" s="22">
        <v>8.7408381502540063E-5</v>
      </c>
      <c r="AE31" s="22">
        <v>132.45211191495096</v>
      </c>
      <c r="AF31" s="22">
        <v>0</v>
      </c>
      <c r="AG31" s="22">
        <v>9.0499139066008705E-2</v>
      </c>
      <c r="AH31" s="22">
        <v>0</v>
      </c>
      <c r="AI31" s="22">
        <v>4.369905720409799E-3</v>
      </c>
      <c r="AJ31" s="22">
        <v>7.3507584831511045E-5</v>
      </c>
      <c r="AK31" s="22">
        <v>4.8008133724563661E-2</v>
      </c>
      <c r="AL31" s="22">
        <v>0.21050399338467365</v>
      </c>
      <c r="AM31" s="22">
        <v>4.7060250304147813</v>
      </c>
      <c r="AN31" s="22">
        <v>11.565283403118471</v>
      </c>
      <c r="AO31" s="22">
        <v>7.6729140600068213E-5</v>
      </c>
      <c r="AP31" s="22">
        <v>1.3328331278313293E-2</v>
      </c>
      <c r="AQ31" s="22">
        <v>1.013009503144547E-4</v>
      </c>
      <c r="AR31" s="22">
        <v>7.2772359495756831</v>
      </c>
      <c r="AS31" s="22">
        <v>3.720344770399945E-2</v>
      </c>
      <c r="AT31" s="22">
        <v>1.0014923049406629E-4</v>
      </c>
      <c r="AU31" s="22">
        <v>0.12052846993112143</v>
      </c>
      <c r="AV31" s="22">
        <v>0.19911981212770979</v>
      </c>
      <c r="AW31" s="22">
        <v>2.674930276708331E-3</v>
      </c>
      <c r="AX31" s="22">
        <v>2.043709365372276E-2</v>
      </c>
      <c r="AY31" s="22">
        <v>0.29129275723263781</v>
      </c>
      <c r="AZ31" s="22">
        <v>1.7921346110985246E-2</v>
      </c>
      <c r="BA31" s="22">
        <v>1.2550523435082972</v>
      </c>
      <c r="BB31" s="22">
        <v>3.9774992016894505E-3</v>
      </c>
      <c r="BC31" s="22">
        <v>72.504551285345883</v>
      </c>
      <c r="BD31" s="22">
        <v>333.95416903338514</v>
      </c>
    </row>
    <row r="32" spans="1:56" x14ac:dyDescent="0.3">
      <c r="A32" s="23" t="s">
        <v>28</v>
      </c>
      <c r="B32" s="22">
        <v>0.32443952575567364</v>
      </c>
      <c r="C32" s="22">
        <v>3.4855810091059931</v>
      </c>
      <c r="D32" s="22">
        <v>63.701399121831507</v>
      </c>
      <c r="E32" s="22">
        <v>0</v>
      </c>
      <c r="F32" s="22">
        <v>0</v>
      </c>
      <c r="G32" s="22">
        <v>13.205107651417205</v>
      </c>
      <c r="H32" s="22">
        <v>0</v>
      </c>
      <c r="I32" s="22">
        <v>5.1054414191940324E-3</v>
      </c>
      <c r="J32" s="22">
        <v>0.25096969402752245</v>
      </c>
      <c r="K32" s="22">
        <v>0</v>
      </c>
      <c r="L32" s="22">
        <v>0</v>
      </c>
      <c r="M32" s="22">
        <v>0</v>
      </c>
      <c r="N32" s="22">
        <v>0.11650379845600109</v>
      </c>
      <c r="O32" s="22">
        <v>0</v>
      </c>
      <c r="P32" s="22">
        <v>0</v>
      </c>
      <c r="Q32" s="22">
        <v>0</v>
      </c>
      <c r="R32" s="22">
        <v>7.7987598737328305</v>
      </c>
      <c r="S32" s="22">
        <v>63.758380779073605</v>
      </c>
      <c r="T32" s="22">
        <v>7.1739333822899237E-2</v>
      </c>
      <c r="U32" s="22">
        <v>9.9171397152841706E-3</v>
      </c>
      <c r="V32" s="22">
        <v>0.44811662911731837</v>
      </c>
      <c r="W32" s="22">
        <v>4.2219249451990903E-2</v>
      </c>
      <c r="X32" s="22">
        <v>6.6908285640225745E-2</v>
      </c>
      <c r="Y32" s="22">
        <v>1.0713702632784201</v>
      </c>
      <c r="Z32" s="22">
        <v>0</v>
      </c>
      <c r="AA32" s="22">
        <v>0</v>
      </c>
      <c r="AB32" s="22">
        <v>0</v>
      </c>
      <c r="AC32" s="22">
        <v>0.14129191836544655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5.8413922250780557</v>
      </c>
      <c r="AJ32" s="22">
        <v>0</v>
      </c>
      <c r="AK32" s="22">
        <v>0</v>
      </c>
      <c r="AL32" s="22">
        <v>0</v>
      </c>
      <c r="AM32" s="22">
        <v>0</v>
      </c>
      <c r="AN32" s="22">
        <v>3.3292302318705197E-2</v>
      </c>
      <c r="AO32" s="22">
        <v>6.9059263586565209E-2</v>
      </c>
      <c r="AP32" s="22">
        <v>0</v>
      </c>
      <c r="AQ32" s="22">
        <v>0</v>
      </c>
      <c r="AR32" s="22">
        <v>0</v>
      </c>
      <c r="AS32" s="22">
        <v>8.3087320557177491E-2</v>
      </c>
      <c r="AT32" s="22">
        <v>0</v>
      </c>
      <c r="AU32" s="22">
        <v>0</v>
      </c>
      <c r="AV32" s="22">
        <v>1.6470900097300501E-2</v>
      </c>
      <c r="AW32" s="22">
        <v>3.8654693727348814E-3</v>
      </c>
      <c r="AX32" s="22">
        <v>0</v>
      </c>
      <c r="AY32" s="22">
        <v>0</v>
      </c>
      <c r="AZ32" s="22">
        <v>0.5182472263109329</v>
      </c>
      <c r="BA32" s="22">
        <v>0</v>
      </c>
      <c r="BB32" s="22">
        <v>0</v>
      </c>
      <c r="BC32" s="22">
        <v>7.0937776891394577</v>
      </c>
      <c r="BD32" s="22">
        <v>168.15700211067201</v>
      </c>
    </row>
    <row r="33" spans="1:56" x14ac:dyDescent="0.3">
      <c r="A33" s="23" t="s">
        <v>29</v>
      </c>
      <c r="B33" s="22">
        <v>0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6.4088109377592604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21.966149945595852</v>
      </c>
      <c r="AT33" s="22">
        <v>0</v>
      </c>
      <c r="AU33" s="22">
        <v>0</v>
      </c>
      <c r="AV33" s="22">
        <v>0</v>
      </c>
      <c r="AW33" s="22">
        <v>0</v>
      </c>
      <c r="AX33" s="22">
        <v>2.2549661404172725</v>
      </c>
      <c r="AY33" s="22">
        <v>0</v>
      </c>
      <c r="AZ33" s="22">
        <v>0</v>
      </c>
      <c r="BA33" s="22">
        <v>0</v>
      </c>
      <c r="BB33" s="22">
        <v>22.687100960297407</v>
      </c>
      <c r="BC33" s="22">
        <v>0</v>
      </c>
      <c r="BD33" s="22">
        <v>53.317027984069796</v>
      </c>
    </row>
    <row r="34" spans="1:56" x14ac:dyDescent="0.3">
      <c r="A34" s="23" t="s">
        <v>30</v>
      </c>
      <c r="B34" s="22">
        <v>1.4424297122584608E-2</v>
      </c>
      <c r="C34" s="22">
        <v>4.4734256045177341E-4</v>
      </c>
      <c r="D34" s="22">
        <v>7.6248077268336271E-7</v>
      </c>
      <c r="E34" s="22">
        <v>5.8448978727432727E-7</v>
      </c>
      <c r="F34" s="22">
        <v>0</v>
      </c>
      <c r="G34" s="22">
        <v>1.5068046214292149E-6</v>
      </c>
      <c r="H34" s="22">
        <v>6.8866820426506817E-8</v>
      </c>
      <c r="I34" s="22">
        <v>1.1728568436835924E-4</v>
      </c>
      <c r="J34" s="22">
        <v>0.25362351083376378</v>
      </c>
      <c r="K34" s="22">
        <v>1.5432735220842696E-2</v>
      </c>
      <c r="L34" s="22">
        <v>0</v>
      </c>
      <c r="M34" s="22">
        <v>0</v>
      </c>
      <c r="N34" s="22">
        <v>1.3890937937333582E-6</v>
      </c>
      <c r="O34" s="22">
        <v>1.1709093097522577E-6</v>
      </c>
      <c r="P34" s="22">
        <v>1.1446703558745867E-8</v>
      </c>
      <c r="Q34" s="22">
        <v>5.9303524765864449E-6</v>
      </c>
      <c r="R34" s="22">
        <v>1.0210403854677916E-5</v>
      </c>
      <c r="S34" s="22">
        <v>3.6624661492125961E-2</v>
      </c>
      <c r="T34" s="22">
        <v>5.2015362881537763E-10</v>
      </c>
      <c r="U34" s="22">
        <v>4.1594669934428375E-7</v>
      </c>
      <c r="V34" s="22">
        <v>2.2181664030959964E-2</v>
      </c>
      <c r="W34" s="22">
        <v>3.6456767353245641E-5</v>
      </c>
      <c r="X34" s="22">
        <v>3.9378538256517306E-7</v>
      </c>
      <c r="Y34" s="22">
        <v>1.1795213458846489E-2</v>
      </c>
      <c r="Z34" s="22">
        <v>1.5298381480533774E-4</v>
      </c>
      <c r="AA34" s="22">
        <v>0</v>
      </c>
      <c r="AB34" s="22">
        <v>2.1896064327192498E-6</v>
      </c>
      <c r="AC34" s="22">
        <v>1.0105173954756649E-6</v>
      </c>
      <c r="AD34" s="22">
        <v>2.1490699049816803E-7</v>
      </c>
      <c r="AE34" s="22">
        <v>8.0193958353418849E-5</v>
      </c>
      <c r="AF34" s="22">
        <v>0</v>
      </c>
      <c r="AG34" s="22">
        <v>2.8584510776660636E-4</v>
      </c>
      <c r="AH34" s="22">
        <v>0</v>
      </c>
      <c r="AI34" s="22">
        <v>5.4408713586585924E-5</v>
      </c>
      <c r="AJ34" s="22">
        <v>4.6845625887247451E-7</v>
      </c>
      <c r="AK34" s="22">
        <v>4.8518263105264873E-9</v>
      </c>
      <c r="AL34" s="22">
        <v>4.3376716833651448E-4</v>
      </c>
      <c r="AM34" s="22">
        <v>8.881052800582847E-5</v>
      </c>
      <c r="AN34" s="22">
        <v>2.12839627529498E-2</v>
      </c>
      <c r="AO34" s="22">
        <v>1.5171683325111574E-7</v>
      </c>
      <c r="AP34" s="22">
        <v>0.4494895803718772</v>
      </c>
      <c r="AQ34" s="22">
        <v>7.0313004680335445E-7</v>
      </c>
      <c r="AR34" s="22">
        <v>6.6577931763174E-6</v>
      </c>
      <c r="AS34" s="22">
        <v>2.5667723979671023E-4</v>
      </c>
      <c r="AT34" s="22">
        <v>3.066134675048983E-9</v>
      </c>
      <c r="AU34" s="22">
        <v>6.5356399469059315E-8</v>
      </c>
      <c r="AV34" s="22">
        <v>6.1565359807741575E-6</v>
      </c>
      <c r="AW34" s="22">
        <v>3.1082054345206644E-3</v>
      </c>
      <c r="AX34" s="22">
        <v>1.4137175532744634E-4</v>
      </c>
      <c r="AY34" s="22">
        <v>1.4754629747664792E-5</v>
      </c>
      <c r="AZ34" s="22">
        <v>1.0827765054631286E-4</v>
      </c>
      <c r="BA34" s="22">
        <v>5.7087343684097932E-3</v>
      </c>
      <c r="BB34" s="22">
        <v>2.7499956723887639E-5</v>
      </c>
      <c r="BC34" s="22">
        <v>0.15723087014196721</v>
      </c>
      <c r="BD34" s="22">
        <v>0.99318918180186899</v>
      </c>
    </row>
    <row r="35" spans="1:56" x14ac:dyDescent="0.3">
      <c r="A35" s="25" t="s">
        <v>31</v>
      </c>
      <c r="B35" s="22">
        <v>5.0192537445033478E-2</v>
      </c>
      <c r="C35" s="22">
        <v>3.706763684421595E-4</v>
      </c>
      <c r="D35" s="22">
        <v>1.1515023067589772E-3</v>
      </c>
      <c r="E35" s="22">
        <v>6.7346819184249205E-3</v>
      </c>
      <c r="F35" s="22">
        <v>0</v>
      </c>
      <c r="G35" s="22">
        <v>3.4236077752191857E-8</v>
      </c>
      <c r="H35" s="22">
        <v>2.7556143556207913E-6</v>
      </c>
      <c r="I35" s="22">
        <v>8.4623380642790944E-2</v>
      </c>
      <c r="J35" s="22">
        <v>65.721176678564106</v>
      </c>
      <c r="K35" s="22">
        <v>5.5857452475040287E-2</v>
      </c>
      <c r="L35" s="22">
        <v>0</v>
      </c>
      <c r="M35" s="22">
        <v>0</v>
      </c>
      <c r="N35" s="22">
        <v>1.3957127849898022E-5</v>
      </c>
      <c r="O35" s="22">
        <v>1.668827398737914E-6</v>
      </c>
      <c r="P35" s="22">
        <v>4.5802464025005193E-7</v>
      </c>
      <c r="Q35" s="22">
        <v>1.1265742215710961E-4</v>
      </c>
      <c r="R35" s="22">
        <v>0.15591955820505971</v>
      </c>
      <c r="S35" s="22">
        <v>14.89625421200965</v>
      </c>
      <c r="T35" s="22">
        <v>2.0813256628009068E-8</v>
      </c>
      <c r="U35" s="22">
        <v>3.4562408375033216E-6</v>
      </c>
      <c r="V35" s="22">
        <v>7.520188235180042E-2</v>
      </c>
      <c r="W35" s="22">
        <v>3.4809590182895439E-5</v>
      </c>
      <c r="X35" s="22">
        <v>6.0154911575468238E-7</v>
      </c>
      <c r="Y35" s="22">
        <v>1.3645631668868956</v>
      </c>
      <c r="Z35" s="22">
        <v>0.19892817667486476</v>
      </c>
      <c r="AA35" s="22">
        <v>0</v>
      </c>
      <c r="AB35" s="22">
        <v>5.9227117202337957E-5</v>
      </c>
      <c r="AC35" s="22">
        <v>0</v>
      </c>
      <c r="AD35" s="22">
        <v>8.5992178014374369E-6</v>
      </c>
      <c r="AE35" s="22">
        <v>0.34949925524974368</v>
      </c>
      <c r="AF35" s="22">
        <v>0</v>
      </c>
      <c r="AG35" s="22">
        <v>0</v>
      </c>
      <c r="AH35" s="22">
        <v>0</v>
      </c>
      <c r="AI35" s="22">
        <v>4.4336967708026066E-3</v>
      </c>
      <c r="AJ35" s="22">
        <v>2.7535335720291479E-3</v>
      </c>
      <c r="AK35" s="22">
        <v>8.0043452259176672E-9</v>
      </c>
      <c r="AL35" s="22">
        <v>1.696281172555764E-2</v>
      </c>
      <c r="AM35" s="22">
        <v>30.730671735486897</v>
      </c>
      <c r="AN35" s="22">
        <v>2.1856370566353234E-4</v>
      </c>
      <c r="AO35" s="22">
        <v>9.0329190567624881E-6</v>
      </c>
      <c r="AP35" s="22">
        <v>4.8542887667190837E-2</v>
      </c>
      <c r="AQ35" s="22">
        <v>0</v>
      </c>
      <c r="AR35" s="22">
        <v>1.1929907163185816E-4</v>
      </c>
      <c r="AS35" s="22">
        <v>4.573946063753459E-2</v>
      </c>
      <c r="AT35" s="22">
        <v>5.5313363467700521E-4</v>
      </c>
      <c r="AU35" s="22">
        <v>7.5553742738645579E-6</v>
      </c>
      <c r="AV35" s="22">
        <v>0.2285947942596471</v>
      </c>
      <c r="AW35" s="22">
        <v>9.4894749465722795E-4</v>
      </c>
      <c r="AX35" s="22">
        <v>1.0582187404647989E-5</v>
      </c>
      <c r="AY35" s="22">
        <v>0</v>
      </c>
      <c r="AZ35" s="22">
        <v>0.42257157180362603</v>
      </c>
      <c r="BA35" s="22">
        <v>667.66545025119228</v>
      </c>
      <c r="BB35" s="22">
        <v>2.1743514626421122E-6</v>
      </c>
      <c r="BC35" s="22">
        <v>13.583062582216884</v>
      </c>
      <c r="BD35" s="22">
        <v>795.71136402895524</v>
      </c>
    </row>
    <row r="36" spans="1:56" x14ac:dyDescent="0.3">
      <c r="A36" s="23" t="s">
        <v>32</v>
      </c>
      <c r="B36" s="22">
        <v>0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</row>
    <row r="37" spans="1:56" x14ac:dyDescent="0.3">
      <c r="A37" s="23" t="s">
        <v>33</v>
      </c>
      <c r="B37" s="22">
        <v>31.958129033144147</v>
      </c>
      <c r="C37" s="22">
        <v>104.16101255809767</v>
      </c>
      <c r="D37" s="22">
        <v>202.50745878134379</v>
      </c>
      <c r="E37" s="22">
        <v>0.50293133778832844</v>
      </c>
      <c r="F37" s="22">
        <v>0.29775591424369469</v>
      </c>
      <c r="G37" s="22">
        <v>155.12287029861233</v>
      </c>
      <c r="H37" s="22">
        <v>1.0413556365065238E-3</v>
      </c>
      <c r="I37" s="22">
        <v>1.7755029395415891</v>
      </c>
      <c r="J37" s="22">
        <v>1681.2252508978343</v>
      </c>
      <c r="K37" s="22">
        <v>112.43767710112603</v>
      </c>
      <c r="L37" s="22">
        <v>5.446731062632419</v>
      </c>
      <c r="M37" s="22">
        <v>603.96099944336163</v>
      </c>
      <c r="N37" s="22">
        <v>121.66561716883702</v>
      </c>
      <c r="O37" s="22">
        <v>152.3622642315365</v>
      </c>
      <c r="P37" s="22">
        <v>36.181535868187105</v>
      </c>
      <c r="Q37" s="22">
        <v>10.690025306372085</v>
      </c>
      <c r="R37" s="22">
        <v>290.0418189132327</v>
      </c>
      <c r="S37" s="22">
        <v>10858.056144632832</v>
      </c>
      <c r="T37" s="22">
        <v>949.16499463304319</v>
      </c>
      <c r="U37" s="22">
        <v>257.86939067346458</v>
      </c>
      <c r="V37" s="22">
        <v>8.6116421526547295</v>
      </c>
      <c r="W37" s="22">
        <v>70.851120179881434</v>
      </c>
      <c r="X37" s="22">
        <v>13.5878763304764</v>
      </c>
      <c r="Y37" s="22">
        <v>325.18101300610186</v>
      </c>
      <c r="Z37" s="22">
        <v>4.4823346417056298</v>
      </c>
      <c r="AA37" s="22">
        <v>0</v>
      </c>
      <c r="AB37" s="22">
        <v>37.990162070560643</v>
      </c>
      <c r="AC37" s="22">
        <v>65.949150650688296</v>
      </c>
      <c r="AD37" s="22">
        <v>91.007273687516744</v>
      </c>
      <c r="AE37" s="22">
        <v>13.413112036314153</v>
      </c>
      <c r="AF37" s="22">
        <v>310.82488525652604</v>
      </c>
      <c r="AG37" s="22">
        <v>12.898026637797043</v>
      </c>
      <c r="AH37" s="22">
        <v>0</v>
      </c>
      <c r="AI37" s="22">
        <v>0</v>
      </c>
      <c r="AJ37" s="22">
        <v>4.4350293922821721E-2</v>
      </c>
      <c r="AK37" s="22">
        <v>0.14778242284753948</v>
      </c>
      <c r="AL37" s="22">
        <v>58.514621744597306</v>
      </c>
      <c r="AM37" s="22">
        <v>1.2463409283123874</v>
      </c>
      <c r="AN37" s="22">
        <v>489.10815289411295</v>
      </c>
      <c r="AO37" s="22">
        <v>40.574134273856139</v>
      </c>
      <c r="AP37" s="22">
        <v>2.3340990891748716</v>
      </c>
      <c r="AQ37" s="22">
        <v>1449.0927791744402</v>
      </c>
      <c r="AR37" s="22">
        <v>38.348249552270673</v>
      </c>
      <c r="AS37" s="22">
        <v>20.416185612457308</v>
      </c>
      <c r="AT37" s="22">
        <v>50.261236687982141</v>
      </c>
      <c r="AU37" s="22">
        <v>9.914777469337908</v>
      </c>
      <c r="AV37" s="22">
        <v>787.44019583267061</v>
      </c>
      <c r="AW37" s="22">
        <v>13.775764420821544</v>
      </c>
      <c r="AX37" s="22">
        <v>18.527445880412557</v>
      </c>
      <c r="AY37" s="22">
        <v>81.387933861054009</v>
      </c>
      <c r="AZ37" s="22">
        <v>6310.7455766437333</v>
      </c>
      <c r="BA37" s="22">
        <v>133.01522326548522</v>
      </c>
      <c r="BB37" s="22">
        <v>1.5909477186002852</v>
      </c>
      <c r="BC37" s="22">
        <v>952.1821263068291</v>
      </c>
      <c r="BD37" s="22">
        <v>26988.893672874005</v>
      </c>
    </row>
    <row r="38" spans="1:56" x14ac:dyDescent="0.3">
      <c r="A38" s="23" t="s">
        <v>34</v>
      </c>
      <c r="B38" s="22">
        <v>16.460879175012117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2.4045243384295464E-3</v>
      </c>
      <c r="J38" s="22">
        <v>0</v>
      </c>
      <c r="K38" s="22">
        <v>6.3066924444239586E-2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4.2159133615451783E-3</v>
      </c>
      <c r="T38" s="22">
        <v>0</v>
      </c>
      <c r="U38" s="22">
        <v>0</v>
      </c>
      <c r="V38" s="22">
        <v>0</v>
      </c>
      <c r="W38" s="22">
        <v>0</v>
      </c>
      <c r="X38" s="22">
        <v>4.7959503139568356E-3</v>
      </c>
      <c r="Y38" s="22">
        <v>0</v>
      </c>
      <c r="Z38" s="22">
        <v>2.2557467333084637E-2</v>
      </c>
      <c r="AA38" s="22">
        <v>2.6415907740095609E-2</v>
      </c>
      <c r="AB38" s="22">
        <v>0</v>
      </c>
      <c r="AC38" s="22">
        <v>0</v>
      </c>
      <c r="AD38" s="22">
        <v>0</v>
      </c>
      <c r="AE38" s="22">
        <v>6.0137852534231651E-2</v>
      </c>
      <c r="AF38" s="22">
        <v>0</v>
      </c>
      <c r="AG38" s="22">
        <v>0</v>
      </c>
      <c r="AH38" s="22">
        <v>0</v>
      </c>
      <c r="AI38" s="22">
        <v>1.593466624932478E-2</v>
      </c>
      <c r="AJ38" s="22">
        <v>0</v>
      </c>
      <c r="AK38" s="22">
        <v>0</v>
      </c>
      <c r="AL38" s="22">
        <v>1.039741147743988E-2</v>
      </c>
      <c r="AM38" s="22">
        <v>0.2008172642126056</v>
      </c>
      <c r="AN38" s="22">
        <v>0</v>
      </c>
      <c r="AO38" s="22">
        <v>0</v>
      </c>
      <c r="AP38" s="22">
        <v>0</v>
      </c>
      <c r="AQ38" s="22">
        <v>2.2491771777169559E-3</v>
      </c>
      <c r="AR38" s="22">
        <v>0</v>
      </c>
      <c r="AS38" s="22">
        <v>0.61246475418652246</v>
      </c>
      <c r="AT38" s="22">
        <v>0</v>
      </c>
      <c r="AU38" s="22">
        <v>0</v>
      </c>
      <c r="AV38" s="22">
        <v>3.907238315092712E-2</v>
      </c>
      <c r="AW38" s="22">
        <v>0</v>
      </c>
      <c r="AX38" s="22">
        <v>1.0232213523630778</v>
      </c>
      <c r="AY38" s="22">
        <v>0</v>
      </c>
      <c r="AZ38" s="22">
        <v>1.5056074349655607E-3</v>
      </c>
      <c r="BA38" s="22">
        <v>0.46723891869950979</v>
      </c>
      <c r="BB38" s="22">
        <v>0</v>
      </c>
      <c r="BC38" s="22">
        <v>25.097685231256328</v>
      </c>
      <c r="BD38" s="22">
        <v>44.115060481286115</v>
      </c>
    </row>
    <row r="39" spans="1:56" x14ac:dyDescent="0.3">
      <c r="A39" s="23" t="s">
        <v>35</v>
      </c>
      <c r="B39" s="22">
        <v>0.27607657552509335</v>
      </c>
      <c r="C39" s="22">
        <v>2.5821456213661139E-4</v>
      </c>
      <c r="D39" s="22">
        <v>2.5516114759081409E-4</v>
      </c>
      <c r="E39" s="22">
        <v>4.7004548033943418E-4</v>
      </c>
      <c r="F39" s="22">
        <v>0</v>
      </c>
      <c r="G39" s="22">
        <v>1.3419849715495149E-3</v>
      </c>
      <c r="H39" s="22">
        <v>0</v>
      </c>
      <c r="I39" s="22">
        <v>4.5151163601093801E-4</v>
      </c>
      <c r="J39" s="22">
        <v>182.02295041972613</v>
      </c>
      <c r="K39" s="22">
        <v>13.736119164560439</v>
      </c>
      <c r="L39" s="22">
        <v>0</v>
      </c>
      <c r="M39" s="22">
        <v>1.2550765802122255</v>
      </c>
      <c r="N39" s="22">
        <v>1.0341317399631992E-3</v>
      </c>
      <c r="O39" s="22">
        <v>1.0062580357412738E-3</v>
      </c>
      <c r="P39" s="22">
        <v>2.5349079735359888E-2</v>
      </c>
      <c r="Q39" s="22">
        <v>3.9409548679666548E-2</v>
      </c>
      <c r="R39" s="22">
        <v>5.698635300813412E-3</v>
      </c>
      <c r="S39" s="22">
        <v>0.25694363968128753</v>
      </c>
      <c r="T39" s="22">
        <v>2.7592664551868294E-3</v>
      </c>
      <c r="U39" s="22">
        <v>2.2002889018856511E-2</v>
      </c>
      <c r="V39" s="22">
        <v>0.23728554189051612</v>
      </c>
      <c r="W39" s="22">
        <v>3.1712218593964336E-2</v>
      </c>
      <c r="X39" s="22">
        <v>3.375142254273206E-4</v>
      </c>
      <c r="Y39" s="22">
        <v>2.2877648065437735E-3</v>
      </c>
      <c r="Z39" s="22">
        <v>0.1389379913721015</v>
      </c>
      <c r="AA39" s="22">
        <v>0.33164911800595459</v>
      </c>
      <c r="AB39" s="22">
        <v>6.3219293847949231E-4</v>
      </c>
      <c r="AC39" s="22">
        <v>9.004947361927533E-4</v>
      </c>
      <c r="AD39" s="22">
        <v>0</v>
      </c>
      <c r="AE39" s="22">
        <v>6.6674514364904694E-2</v>
      </c>
      <c r="AF39" s="22">
        <v>0</v>
      </c>
      <c r="AG39" s="22">
        <v>6.4478525720759558E-2</v>
      </c>
      <c r="AH39" s="22">
        <v>0</v>
      </c>
      <c r="AI39" s="22">
        <v>2.3454242896823242E-3</v>
      </c>
      <c r="AJ39" s="22">
        <v>3.835830135983025E-4</v>
      </c>
      <c r="AK39" s="22">
        <v>0</v>
      </c>
      <c r="AL39" s="22">
        <v>0.17219551435729274</v>
      </c>
      <c r="AM39" s="22">
        <v>7.6376040174797669E-2</v>
      </c>
      <c r="AN39" s="22">
        <v>0.98192981772528587</v>
      </c>
      <c r="AO39" s="22">
        <v>0</v>
      </c>
      <c r="AP39" s="22">
        <v>5.997581300566053E-2</v>
      </c>
      <c r="AQ39" s="22">
        <v>6.2657496925854015E-4</v>
      </c>
      <c r="AR39" s="22">
        <v>3.276065039189772E-3</v>
      </c>
      <c r="AS39" s="22">
        <v>0.22787872501718803</v>
      </c>
      <c r="AT39" s="22">
        <v>4.2491542631866733E-8</v>
      </c>
      <c r="AU39" s="22">
        <v>0</v>
      </c>
      <c r="AV39" s="22">
        <v>3.4997242298279978E-3</v>
      </c>
      <c r="AW39" s="22">
        <v>4.1928227114508672E-2</v>
      </c>
      <c r="AX39" s="22">
        <v>0.12574387475634055</v>
      </c>
      <c r="AY39" s="22">
        <v>1.3151247891969128E-2</v>
      </c>
      <c r="AZ39" s="22">
        <v>0.63399603176447372</v>
      </c>
      <c r="BA39" s="22">
        <v>0.35584446846816631</v>
      </c>
      <c r="BB39" s="22">
        <v>2.445740499871327E-2</v>
      </c>
      <c r="BC39" s="22">
        <v>16.736053180842553</v>
      </c>
      <c r="BD39" s="22">
        <v>217.98176074327327</v>
      </c>
    </row>
    <row r="40" spans="1:56" x14ac:dyDescent="0.3">
      <c r="A40" s="23" t="s">
        <v>361</v>
      </c>
      <c r="B40" s="22">
        <v>742.22204401668182</v>
      </c>
      <c r="C40" s="22">
        <v>118.56581355632206</v>
      </c>
      <c r="D40" s="22">
        <v>33.602619722785555</v>
      </c>
      <c r="E40" s="22">
        <v>1.6457003872900826E-2</v>
      </c>
      <c r="F40" s="22">
        <v>0</v>
      </c>
      <c r="G40" s="22">
        <v>8.839356643036167</v>
      </c>
      <c r="H40" s="22">
        <v>43.609834021710839</v>
      </c>
      <c r="I40" s="22">
        <v>92.151430412855262</v>
      </c>
      <c r="J40" s="22">
        <v>67240.638765421609</v>
      </c>
      <c r="K40" s="22">
        <v>936.36439927428728</v>
      </c>
      <c r="L40" s="22">
        <v>11.412013280788416</v>
      </c>
      <c r="M40" s="22">
        <v>45.371434513767696</v>
      </c>
      <c r="N40" s="22">
        <v>1958.2728159347232</v>
      </c>
      <c r="O40" s="22">
        <v>0.59591574227726252</v>
      </c>
      <c r="P40" s="22">
        <v>4.7372666400933898</v>
      </c>
      <c r="Q40" s="22">
        <v>2.2471143260983433</v>
      </c>
      <c r="R40" s="22">
        <v>205.61163802724266</v>
      </c>
      <c r="S40" s="22">
        <v>4130.5442798211243</v>
      </c>
      <c r="T40" s="22">
        <v>7.2144949586813949</v>
      </c>
      <c r="U40" s="22">
        <v>17.253137218601768</v>
      </c>
      <c r="V40" s="22">
        <v>9232.9015852703287</v>
      </c>
      <c r="W40" s="22">
        <v>153.97589485998054</v>
      </c>
      <c r="X40" s="22">
        <v>0</v>
      </c>
      <c r="Y40" s="22">
        <v>333.33305768828052</v>
      </c>
      <c r="Z40" s="22">
        <v>5551.908702896284</v>
      </c>
      <c r="AA40" s="22">
        <v>0</v>
      </c>
      <c r="AB40" s="22">
        <v>0</v>
      </c>
      <c r="AC40" s="22">
        <v>0.18221491739067308</v>
      </c>
      <c r="AD40" s="22">
        <v>32.755543966832803</v>
      </c>
      <c r="AE40" s="22">
        <v>20164.241752249349</v>
      </c>
      <c r="AF40" s="22">
        <v>13.815681807018382</v>
      </c>
      <c r="AG40" s="22">
        <v>3277.5647914676033</v>
      </c>
      <c r="AH40" s="22">
        <v>12.539342217882533</v>
      </c>
      <c r="AI40" s="22">
        <v>674.8585242132574</v>
      </c>
      <c r="AJ40" s="22">
        <v>5.2245851010706073</v>
      </c>
      <c r="AK40" s="22">
        <v>4.969333568420828E-3</v>
      </c>
      <c r="AL40" s="22">
        <v>0</v>
      </c>
      <c r="AM40" s="22">
        <v>7.564000636725444</v>
      </c>
      <c r="AN40" s="22">
        <v>136.56647185794051</v>
      </c>
      <c r="AO40" s="22">
        <v>92.256060824165246</v>
      </c>
      <c r="AP40" s="22">
        <v>1302.327367384263</v>
      </c>
      <c r="AQ40" s="22">
        <v>52.92648521547266</v>
      </c>
      <c r="AR40" s="22">
        <v>4.0847251249614525</v>
      </c>
      <c r="AS40" s="22">
        <v>6551.9957501590834</v>
      </c>
      <c r="AT40" s="22">
        <v>4.2740633840485298</v>
      </c>
      <c r="AU40" s="22">
        <v>73.82967053088521</v>
      </c>
      <c r="AV40" s="22">
        <v>296.06085990498377</v>
      </c>
      <c r="AW40" s="22">
        <v>0</v>
      </c>
      <c r="AX40" s="22">
        <v>34.161278704390504</v>
      </c>
      <c r="AY40" s="22">
        <v>3333.7268789812606</v>
      </c>
      <c r="AZ40" s="22">
        <v>1132.4283244274375</v>
      </c>
      <c r="BA40" s="22">
        <v>1711.4625849884451</v>
      </c>
      <c r="BB40" s="22">
        <v>586.25200965784256</v>
      </c>
      <c r="BC40" s="22">
        <v>2280.7730911151207</v>
      </c>
      <c r="BD40" s="22">
        <v>132653.26709942246</v>
      </c>
    </row>
    <row r="41" spans="1:56" x14ac:dyDescent="0.3">
      <c r="A41" s="23" t="s">
        <v>36</v>
      </c>
      <c r="B41" s="22">
        <v>25.686610229110915</v>
      </c>
      <c r="C41" s="22">
        <v>2.9591560696665149E-3</v>
      </c>
      <c r="D41" s="22">
        <v>2.7030140252069138E-2</v>
      </c>
      <c r="E41" s="22">
        <v>4.5849604357934254E-2</v>
      </c>
      <c r="F41" s="22">
        <v>3.2063394893902447E-2</v>
      </c>
      <c r="G41" s="22">
        <v>2.5450902133837341E-3</v>
      </c>
      <c r="H41" s="22">
        <v>9.4728759392851707</v>
      </c>
      <c r="I41" s="22">
        <v>0.53475690250010532</v>
      </c>
      <c r="J41" s="22">
        <v>1745.9750061424829</v>
      </c>
      <c r="K41" s="22">
        <v>26.418940711166872</v>
      </c>
      <c r="L41" s="22">
        <v>0</v>
      </c>
      <c r="M41" s="22">
        <v>0</v>
      </c>
      <c r="N41" s="22">
        <v>1.9612429546739681E-3</v>
      </c>
      <c r="O41" s="22">
        <v>1.9083801482119372E-3</v>
      </c>
      <c r="P41" s="22">
        <v>0</v>
      </c>
      <c r="Q41" s="22">
        <v>5.2642211744492974E-3</v>
      </c>
      <c r="R41" s="22">
        <v>35.944451097438254</v>
      </c>
      <c r="S41" s="22">
        <v>10.984855522681144</v>
      </c>
      <c r="T41" s="22">
        <v>0</v>
      </c>
      <c r="U41" s="22">
        <v>2.2928563077211448E-3</v>
      </c>
      <c r="V41" s="22">
        <v>218.80291782894082</v>
      </c>
      <c r="W41" s="22">
        <v>6.0142593918166239E-2</v>
      </c>
      <c r="X41" s="22">
        <v>6.400996808638038E-4</v>
      </c>
      <c r="Y41" s="22">
        <v>1.3716954361282473E-2</v>
      </c>
      <c r="Z41" s="22">
        <v>7851.0888007912254</v>
      </c>
      <c r="AA41" s="22">
        <v>0</v>
      </c>
      <c r="AB41" s="22">
        <v>1.1989613108980297E-3</v>
      </c>
      <c r="AC41" s="22">
        <v>1.7077988121144789E-3</v>
      </c>
      <c r="AD41" s="22">
        <v>0</v>
      </c>
      <c r="AE41" s="22">
        <v>48.940966457904153</v>
      </c>
      <c r="AF41" s="22">
        <v>0</v>
      </c>
      <c r="AG41" s="22">
        <v>83.580318443395882</v>
      </c>
      <c r="AH41" s="22">
        <v>0</v>
      </c>
      <c r="AI41" s="22">
        <v>311.20029446813675</v>
      </c>
      <c r="AJ41" s="22">
        <v>1.9105078458633528E-2</v>
      </c>
      <c r="AK41" s="22">
        <v>7.8616308151801257E-6</v>
      </c>
      <c r="AL41" s="22">
        <v>0.48729649916034457</v>
      </c>
      <c r="AM41" s="22">
        <v>0</v>
      </c>
      <c r="AN41" s="22">
        <v>53.173631016678044</v>
      </c>
      <c r="AO41" s="22">
        <v>0</v>
      </c>
      <c r="AP41" s="22">
        <v>96.625553054627289</v>
      </c>
      <c r="AQ41" s="22">
        <v>1.188306766483253E-3</v>
      </c>
      <c r="AR41" s="22">
        <v>0.91385612727279353</v>
      </c>
      <c r="AS41" s="22">
        <v>5.8269231154415984</v>
      </c>
      <c r="AT41" s="22">
        <v>3.693033614867437E-3</v>
      </c>
      <c r="AU41" s="22">
        <v>0</v>
      </c>
      <c r="AV41" s="22">
        <v>1.5324087565366644</v>
      </c>
      <c r="AW41" s="22">
        <v>6.5659818253950841E-3</v>
      </c>
      <c r="AX41" s="22">
        <v>0.2384747309545443</v>
      </c>
      <c r="AY41" s="22">
        <v>16.567898933009253</v>
      </c>
      <c r="AZ41" s="22">
        <v>3.0015354978595896</v>
      </c>
      <c r="BA41" s="22">
        <v>4457.8453509678957</v>
      </c>
      <c r="BB41" s="22">
        <v>4.6385425220757233E-2</v>
      </c>
      <c r="BC41" s="22">
        <v>159.82748047594319</v>
      </c>
      <c r="BD41" s="22">
        <v>15164.947429891621</v>
      </c>
    </row>
    <row r="42" spans="1:56" x14ac:dyDescent="0.3">
      <c r="A42" s="23" t="s">
        <v>37</v>
      </c>
      <c r="B42" s="22">
        <v>1.4765737545153856E-3</v>
      </c>
      <c r="C42" s="22">
        <v>2.5074802724291155E-2</v>
      </c>
      <c r="D42" s="22">
        <v>2.3697438423332006E-2</v>
      </c>
      <c r="E42" s="22">
        <v>2.1921494182759329E-5</v>
      </c>
      <c r="F42" s="22">
        <v>0</v>
      </c>
      <c r="G42" s="22">
        <v>0.63153845422020927</v>
      </c>
      <c r="H42" s="22">
        <v>1.3988572899134197E-8</v>
      </c>
      <c r="I42" s="22">
        <v>1.4019560604209159E-4</v>
      </c>
      <c r="J42" s="22">
        <v>5.2015348839257536</v>
      </c>
      <c r="K42" s="22">
        <v>0.38488997980547252</v>
      </c>
      <c r="L42" s="22">
        <v>1.2027583665711881</v>
      </c>
      <c r="M42" s="22">
        <v>0.28727080312755915</v>
      </c>
      <c r="N42" s="22">
        <v>923.74318879781458</v>
      </c>
      <c r="O42" s="22">
        <v>0.11249896614530044</v>
      </c>
      <c r="P42" s="22">
        <v>1.1549904234129031</v>
      </c>
      <c r="Q42" s="22">
        <v>91.200046490901684</v>
      </c>
      <c r="R42" s="22">
        <v>0.17696774892349001</v>
      </c>
      <c r="S42" s="22">
        <v>5691.6766591142969</v>
      </c>
      <c r="T42" s="22">
        <v>1.2599720419218354</v>
      </c>
      <c r="U42" s="22">
        <v>0.84209933720738328</v>
      </c>
      <c r="V42" s="22">
        <v>1.3785525759460864</v>
      </c>
      <c r="W42" s="22">
        <v>8.8850161033807195E-4</v>
      </c>
      <c r="X42" s="22">
        <v>2.9713264252475761E-3</v>
      </c>
      <c r="Y42" s="22">
        <v>3.113252698042936</v>
      </c>
      <c r="Z42" s="22">
        <v>0.12583522005939859</v>
      </c>
      <c r="AA42" s="22">
        <v>0</v>
      </c>
      <c r="AB42" s="22">
        <v>0.62596580902685284</v>
      </c>
      <c r="AC42" s="22">
        <v>0.19909529424651848</v>
      </c>
      <c r="AD42" s="22">
        <v>4.5032340403534888E-4</v>
      </c>
      <c r="AE42" s="22">
        <v>8.4107735380243659E-2</v>
      </c>
      <c r="AF42" s="22">
        <v>1.5972691226217555E-3</v>
      </c>
      <c r="AG42" s="22">
        <v>0.18986166776317523</v>
      </c>
      <c r="AH42" s="22">
        <v>0</v>
      </c>
      <c r="AI42" s="22">
        <v>6.2568915015889556E-2</v>
      </c>
      <c r="AJ42" s="22">
        <v>1.4326549024258263E-5</v>
      </c>
      <c r="AK42" s="22">
        <v>7.2876569747843999E-3</v>
      </c>
      <c r="AL42" s="22">
        <v>3.9985314783086465E-2</v>
      </c>
      <c r="AM42" s="22">
        <v>2.1400812880952918E-3</v>
      </c>
      <c r="AN42" s="22">
        <v>0</v>
      </c>
      <c r="AO42" s="22">
        <v>4.0704300259130244E-2</v>
      </c>
      <c r="AP42" s="22">
        <v>0.18865903049662039</v>
      </c>
      <c r="AQ42" s="22">
        <v>0.84773127651954561</v>
      </c>
      <c r="AR42" s="22">
        <v>8.4361012931562804</v>
      </c>
      <c r="AS42" s="22">
        <v>2.1002340991164742E-2</v>
      </c>
      <c r="AT42" s="22">
        <v>383.38934936217203</v>
      </c>
      <c r="AU42" s="22">
        <v>0.25065330331921315</v>
      </c>
      <c r="AV42" s="22">
        <v>0.35641360642979142</v>
      </c>
      <c r="AW42" s="22">
        <v>5.4264548137974718E-2</v>
      </c>
      <c r="AX42" s="22">
        <v>2.5910630267403544E-2</v>
      </c>
      <c r="AY42" s="22">
        <v>2.4444476715220804</v>
      </c>
      <c r="AZ42" s="22">
        <v>0.41662969229442381</v>
      </c>
      <c r="BA42" s="22">
        <v>0.87782851219236779</v>
      </c>
      <c r="BB42" s="22">
        <v>0.23220583795030519</v>
      </c>
      <c r="BC42" s="22">
        <v>159.10228997939495</v>
      </c>
      <c r="BD42" s="22">
        <v>7280.4435924550044</v>
      </c>
    </row>
    <row r="43" spans="1:56" x14ac:dyDescent="0.3">
      <c r="A43" s="23" t="s">
        <v>38</v>
      </c>
      <c r="B43" s="22">
        <v>7.3475855323233894</v>
      </c>
      <c r="C43" s="22">
        <v>5.5056351073412559E-6</v>
      </c>
      <c r="D43" s="22">
        <v>2.0229968828867335</v>
      </c>
      <c r="E43" s="22">
        <v>1.165825586048947</v>
      </c>
      <c r="F43" s="22">
        <v>0</v>
      </c>
      <c r="G43" s="22">
        <v>0.52306194367941761</v>
      </c>
      <c r="H43" s="22">
        <v>0</v>
      </c>
      <c r="I43" s="22">
        <v>5.4289008603157789E-4</v>
      </c>
      <c r="J43" s="22">
        <v>0.21817635520961387</v>
      </c>
      <c r="K43" s="22">
        <v>3.7430842518257676E-4</v>
      </c>
      <c r="L43" s="22">
        <v>0</v>
      </c>
      <c r="M43" s="22">
        <v>3.9655082891526829</v>
      </c>
      <c r="N43" s="22">
        <v>13.327874424166124</v>
      </c>
      <c r="O43" s="22">
        <v>5.12060687265891</v>
      </c>
      <c r="P43" s="22">
        <v>0</v>
      </c>
      <c r="Q43" s="22">
        <v>0</v>
      </c>
      <c r="R43" s="22">
        <v>8.0358856794975981</v>
      </c>
      <c r="S43" s="22">
        <v>30.95278052209553</v>
      </c>
      <c r="T43" s="22">
        <v>189.59791761026884</v>
      </c>
      <c r="U43" s="22">
        <v>1.5612649900433113E-2</v>
      </c>
      <c r="V43" s="22">
        <v>0.62120171094294796</v>
      </c>
      <c r="W43" s="22">
        <v>0</v>
      </c>
      <c r="X43" s="22">
        <v>0.32029783394397054</v>
      </c>
      <c r="Y43" s="22">
        <v>3.0610968685042153</v>
      </c>
      <c r="Z43" s="22">
        <v>0.17490897556085372</v>
      </c>
      <c r="AA43" s="22">
        <v>0</v>
      </c>
      <c r="AB43" s="22">
        <v>0</v>
      </c>
      <c r="AC43" s="22">
        <v>0</v>
      </c>
      <c r="AD43" s="22">
        <v>2.0549984742835314</v>
      </c>
      <c r="AE43" s="22">
        <v>1.8053161617539258E-4</v>
      </c>
      <c r="AF43" s="22">
        <v>0</v>
      </c>
      <c r="AG43" s="22">
        <v>3.183451345648055E-2</v>
      </c>
      <c r="AH43" s="22">
        <v>0</v>
      </c>
      <c r="AI43" s="22">
        <v>2.9031472550269597</v>
      </c>
      <c r="AJ43" s="22">
        <v>1.8687039332117084E-5</v>
      </c>
      <c r="AK43" s="22">
        <v>0</v>
      </c>
      <c r="AL43" s="22">
        <v>4.9828790169913677E-5</v>
      </c>
      <c r="AM43" s="22">
        <v>0</v>
      </c>
      <c r="AN43" s="22">
        <v>1.6048795744692462E-4</v>
      </c>
      <c r="AO43" s="22">
        <v>0</v>
      </c>
      <c r="AP43" s="22">
        <v>3.2693580119625277E-4</v>
      </c>
      <c r="AQ43" s="22">
        <v>4.7542122927269048</v>
      </c>
      <c r="AR43" s="22">
        <v>0</v>
      </c>
      <c r="AS43" s="22">
        <v>1.4544602083439563E-2</v>
      </c>
      <c r="AT43" s="22">
        <v>3.755132636021322E-6</v>
      </c>
      <c r="AU43" s="22">
        <v>0.15458440357957359</v>
      </c>
      <c r="AV43" s="22">
        <v>62.976717846344293</v>
      </c>
      <c r="AW43" s="22">
        <v>6.4226571539295224E-6</v>
      </c>
      <c r="AX43" s="22">
        <v>0</v>
      </c>
      <c r="AY43" s="22">
        <v>9.687564103273452E-6</v>
      </c>
      <c r="AZ43" s="22">
        <v>97.073870456939204</v>
      </c>
      <c r="BA43" s="22">
        <v>4.5322288091654483</v>
      </c>
      <c r="BB43" s="22">
        <v>0</v>
      </c>
      <c r="BC43" s="22">
        <v>110.44266664533902</v>
      </c>
      <c r="BD43" s="22">
        <v>551.41182207648967</v>
      </c>
    </row>
    <row r="44" spans="1:56" x14ac:dyDescent="0.3">
      <c r="A44" s="23" t="s">
        <v>197</v>
      </c>
      <c r="B44" s="22">
        <v>1692.4389002578607</v>
      </c>
      <c r="C44" s="22">
        <v>21.263858667826927</v>
      </c>
      <c r="D44" s="22">
        <v>52.426340907695788</v>
      </c>
      <c r="E44" s="22">
        <v>0.52180052698989488</v>
      </c>
      <c r="F44" s="22">
        <v>0</v>
      </c>
      <c r="G44" s="22">
        <v>0.51202360573398675</v>
      </c>
      <c r="H44" s="22">
        <v>1.4204771468093134</v>
      </c>
      <c r="I44" s="22">
        <v>3.8718562427437955</v>
      </c>
      <c r="J44" s="22">
        <v>14020.90899087505</v>
      </c>
      <c r="K44" s="22">
        <v>977.51531519537002</v>
      </c>
      <c r="L44" s="22">
        <v>1.4388154544657616</v>
      </c>
      <c r="M44" s="22">
        <v>35.014179146776392</v>
      </c>
      <c r="N44" s="22">
        <v>0.3375949004975371</v>
      </c>
      <c r="O44" s="22">
        <v>8.248231446183843E-2</v>
      </c>
      <c r="P44" s="22">
        <v>20.706746368472871</v>
      </c>
      <c r="Q44" s="22">
        <v>0.27644614268467499</v>
      </c>
      <c r="R44" s="22">
        <v>41.330424693412596</v>
      </c>
      <c r="S44" s="22">
        <v>784.42613555589321</v>
      </c>
      <c r="T44" s="22">
        <v>172.52154204253958</v>
      </c>
      <c r="U44" s="22">
        <v>11.37276571498281</v>
      </c>
      <c r="V44" s="22">
        <v>4171.5024052581957</v>
      </c>
      <c r="W44" s="22">
        <v>15.515637506366895</v>
      </c>
      <c r="X44" s="22">
        <v>2.4416313877318879E-2</v>
      </c>
      <c r="Y44" s="22">
        <v>45.853168203093588</v>
      </c>
      <c r="Z44" s="22">
        <v>2961.1147070827315</v>
      </c>
      <c r="AA44" s="22">
        <v>0</v>
      </c>
      <c r="AB44" s="22">
        <v>8.653766782155449E-2</v>
      </c>
      <c r="AC44" s="22">
        <v>9.5762301610377576E-2</v>
      </c>
      <c r="AD44" s="22">
        <v>6.0392222251711754E-3</v>
      </c>
      <c r="AE44" s="22">
        <v>1696.3517697541104</v>
      </c>
      <c r="AF44" s="22">
        <v>165.40950433304144</v>
      </c>
      <c r="AG44" s="22">
        <v>1772.7473089297014</v>
      </c>
      <c r="AH44" s="22">
        <v>4.8910210928346499E-2</v>
      </c>
      <c r="AI44" s="22">
        <v>468.06269075587801</v>
      </c>
      <c r="AJ44" s="22">
        <v>50.856922658580125</v>
      </c>
      <c r="AK44" s="22">
        <v>3.003111129914428E-4</v>
      </c>
      <c r="AL44" s="22">
        <v>127.76228538264115</v>
      </c>
      <c r="AM44" s="22">
        <v>62.451393740190603</v>
      </c>
      <c r="AN44" s="22">
        <v>0.30895654271124889</v>
      </c>
      <c r="AO44" s="22">
        <v>5.2071291847577559</v>
      </c>
      <c r="AP44" s="22">
        <v>0</v>
      </c>
      <c r="AQ44" s="22">
        <v>2.6962653620672019</v>
      </c>
      <c r="AR44" s="22">
        <v>0.44634198887177828</v>
      </c>
      <c r="AS44" s="22">
        <v>251.12794652522709</v>
      </c>
      <c r="AT44" s="22">
        <v>3.5998273237146085E-2</v>
      </c>
      <c r="AU44" s="22">
        <v>2.529863734787763E-4</v>
      </c>
      <c r="AV44" s="22">
        <v>6.5958422288186682</v>
      </c>
      <c r="AW44" s="22">
        <v>5.4707078731828548E-2</v>
      </c>
      <c r="AX44" s="22">
        <v>162.55468451267396</v>
      </c>
      <c r="AY44" s="22">
        <v>199.75120372268</v>
      </c>
      <c r="AZ44" s="22">
        <v>449.18376996179956</v>
      </c>
      <c r="BA44" s="22">
        <v>4833.6101039027271</v>
      </c>
      <c r="BB44" s="22">
        <v>118.70185173223679</v>
      </c>
      <c r="BC44" s="22">
        <v>324.09578070612167</v>
      </c>
      <c r="BD44" s="22">
        <v>35730.647290101413</v>
      </c>
    </row>
    <row r="45" spans="1:56" x14ac:dyDescent="0.3">
      <c r="A45" s="23" t="s">
        <v>40</v>
      </c>
      <c r="B45" s="22">
        <v>2.1490006530460119E-2</v>
      </c>
      <c r="C45" s="22">
        <v>1.1075191702491329E-4</v>
      </c>
      <c r="D45" s="22">
        <v>4.4564456117376385E-4</v>
      </c>
      <c r="E45" s="22">
        <v>2.0581333055432128E-4</v>
      </c>
      <c r="F45" s="22">
        <v>0</v>
      </c>
      <c r="G45" s="22">
        <v>0.97214240802525154</v>
      </c>
      <c r="H45" s="22">
        <v>8.1779349256476841E-8</v>
      </c>
      <c r="I45" s="22">
        <v>3.8704973394680002E-4</v>
      </c>
      <c r="J45" s="22">
        <v>77.968760671249768</v>
      </c>
      <c r="K45" s="22">
        <v>5.8767032362254339</v>
      </c>
      <c r="L45" s="22">
        <v>0</v>
      </c>
      <c r="M45" s="22">
        <v>0</v>
      </c>
      <c r="N45" s="22">
        <v>4.7692581703541931E-4</v>
      </c>
      <c r="O45" s="22">
        <v>4.3055100752670673E-4</v>
      </c>
      <c r="P45" s="22">
        <v>1.3592960476010717E-8</v>
      </c>
      <c r="Q45" s="22">
        <v>1.1908714541191995E-3</v>
      </c>
      <c r="R45" s="22">
        <v>2.6881957286526519E-2</v>
      </c>
      <c r="S45" s="22">
        <v>3.7968807555377344</v>
      </c>
      <c r="T45" s="22">
        <v>0.12696961654691413</v>
      </c>
      <c r="U45" s="22">
        <v>0.16430643387547814</v>
      </c>
      <c r="V45" s="22">
        <v>0.10943166929573193</v>
      </c>
      <c r="W45" s="22">
        <v>1.3568285779141936E-2</v>
      </c>
      <c r="X45" s="22">
        <v>1.9612878699589591E-2</v>
      </c>
      <c r="Y45" s="22">
        <v>6.3579972733487029</v>
      </c>
      <c r="Z45" s="22">
        <v>7.1310482051221286E-2</v>
      </c>
      <c r="AA45" s="22">
        <v>0</v>
      </c>
      <c r="AB45" s="22">
        <v>2.7222510597980703E-4</v>
      </c>
      <c r="AC45" s="22">
        <v>3.8525338821798289E-4</v>
      </c>
      <c r="AD45" s="22">
        <v>2.5520205121657445E-7</v>
      </c>
      <c r="AE45" s="22">
        <v>2.8549705981923381E-2</v>
      </c>
      <c r="AF45" s="22">
        <v>0</v>
      </c>
      <c r="AG45" s="22">
        <v>9.2703810858912244E-2</v>
      </c>
      <c r="AH45" s="22">
        <v>0</v>
      </c>
      <c r="AI45" s="22">
        <v>0.21175009614302329</v>
      </c>
      <c r="AJ45" s="22">
        <v>1.6605151251508608E-4</v>
      </c>
      <c r="AK45" s="22">
        <v>1.7737016625378445E-6</v>
      </c>
      <c r="AL45" s="22">
        <v>7.3960098052347614E-2</v>
      </c>
      <c r="AM45" s="22">
        <v>3.2679198513903836E-2</v>
      </c>
      <c r="AN45" s="22">
        <v>8.3222675056184053E-2</v>
      </c>
      <c r="AO45" s="22">
        <v>2.1260909682175002E-5</v>
      </c>
      <c r="AP45" s="22">
        <v>3.2932998762625162E-2</v>
      </c>
      <c r="AQ45" s="22">
        <v>0</v>
      </c>
      <c r="AR45" s="22">
        <v>1.4051201967947488E-3</v>
      </c>
      <c r="AS45" s="22">
        <v>0.41435132476192943</v>
      </c>
      <c r="AT45" s="22">
        <v>1.274925665909051E-2</v>
      </c>
      <c r="AU45" s="22">
        <v>3.5235475085405421E-5</v>
      </c>
      <c r="AV45" s="22">
        <v>8.288264219588426E-2</v>
      </c>
      <c r="AW45" s="22">
        <v>5.7067693976873906E-5</v>
      </c>
      <c r="AX45" s="22">
        <v>5.3796579426926387E-2</v>
      </c>
      <c r="AY45" s="22">
        <v>0.13809853052956303</v>
      </c>
      <c r="AZ45" s="22">
        <v>5.466517793989166E-2</v>
      </c>
      <c r="BA45" s="22">
        <v>0.6194283974045357</v>
      </c>
      <c r="BB45" s="22">
        <v>1.0463532847108818E-2</v>
      </c>
      <c r="BC45" s="22">
        <v>1.2887216693917063</v>
      </c>
      <c r="BD45" s="22">
        <v>98.762603315357126</v>
      </c>
    </row>
    <row r="46" spans="1:56" x14ac:dyDescent="0.3">
      <c r="A46" s="23" t="s">
        <v>41</v>
      </c>
      <c r="B46" s="22">
        <v>2.8394667153105401E-3</v>
      </c>
      <c r="C46" s="22">
        <v>6.2278308457424675E-3</v>
      </c>
      <c r="D46" s="22">
        <v>7.7322956980638291E-5</v>
      </c>
      <c r="E46" s="22">
        <v>3.8434832284495823E-5</v>
      </c>
      <c r="F46" s="22">
        <v>0</v>
      </c>
      <c r="G46" s="22">
        <v>0.14621939178359036</v>
      </c>
      <c r="H46" s="22">
        <v>2.0038851535681146E-9</v>
      </c>
      <c r="I46" s="22">
        <v>5.4095205786978667E-5</v>
      </c>
      <c r="J46" s="22">
        <v>4.9863116029753156</v>
      </c>
      <c r="K46" s="22">
        <v>0.12531232076054166</v>
      </c>
      <c r="L46" s="22">
        <v>0</v>
      </c>
      <c r="M46" s="22">
        <v>0</v>
      </c>
      <c r="N46" s="22">
        <v>1.7719543796297994E-2</v>
      </c>
      <c r="O46" s="22">
        <v>2.8202189634413534E-4</v>
      </c>
      <c r="P46" s="22">
        <v>4.2224142265111446E-2</v>
      </c>
      <c r="Q46" s="22">
        <v>3.5046335209339197E-2</v>
      </c>
      <c r="R46" s="22">
        <v>1.6125719175932481E-2</v>
      </c>
      <c r="S46" s="22">
        <v>0.50664302753309698</v>
      </c>
      <c r="T46" s="22">
        <v>1.5135418303071875E-11</v>
      </c>
      <c r="U46" s="22">
        <v>6.1803197037388986E-4</v>
      </c>
      <c r="V46" s="22">
        <v>14.052487666330128</v>
      </c>
      <c r="W46" s="22">
        <v>4.7417746169305862E-4</v>
      </c>
      <c r="X46" s="22">
        <v>2.1677965010276248</v>
      </c>
      <c r="Y46" s="22">
        <v>1.6984284502009805E-3</v>
      </c>
      <c r="Z46" s="22">
        <v>1.6033911371838256E-2</v>
      </c>
      <c r="AA46" s="22">
        <v>0</v>
      </c>
      <c r="AB46" s="22">
        <v>0.20728468925938234</v>
      </c>
      <c r="AC46" s="22">
        <v>4.999321123762962E-2</v>
      </c>
      <c r="AD46" s="22">
        <v>6.2533586564645025E-9</v>
      </c>
      <c r="AE46" s="22">
        <v>0.13637287135406898</v>
      </c>
      <c r="AF46" s="22">
        <v>5.1158758213095965E-3</v>
      </c>
      <c r="AG46" s="22">
        <v>3.3213855558257813E-3</v>
      </c>
      <c r="AH46" s="22">
        <v>7.7450080335628741E-3</v>
      </c>
      <c r="AI46" s="22">
        <v>8.0492980140003875E-3</v>
      </c>
      <c r="AJ46" s="22">
        <v>3.0018483642558231E-3</v>
      </c>
      <c r="AK46" s="22">
        <v>5.2685945892495441E-5</v>
      </c>
      <c r="AL46" s="22">
        <v>1.4400691814121154</v>
      </c>
      <c r="AM46" s="22">
        <v>6.8812280753142963E-4</v>
      </c>
      <c r="AN46" s="22">
        <v>2.9571684968343506E-3</v>
      </c>
      <c r="AO46" s="22">
        <v>1.4862865707360843E-2</v>
      </c>
      <c r="AP46" s="22">
        <v>3.4148819194956861</v>
      </c>
      <c r="AQ46" s="22">
        <v>7.592099755152666E-4</v>
      </c>
      <c r="AR46" s="22">
        <v>0</v>
      </c>
      <c r="AS46" s="22">
        <v>2.0803049931012144E-3</v>
      </c>
      <c r="AT46" s="22">
        <v>3.2300523109608513E-7</v>
      </c>
      <c r="AU46" s="22">
        <v>1.013062375286954E-3</v>
      </c>
      <c r="AV46" s="22">
        <v>8.8302816029771948E-3</v>
      </c>
      <c r="AW46" s="22">
        <v>4.0829108454941627E-4</v>
      </c>
      <c r="AX46" s="22">
        <v>1.9978707618137303E-3</v>
      </c>
      <c r="AY46" s="22">
        <v>5.3252327839773739E-2</v>
      </c>
      <c r="AZ46" s="22">
        <v>6.8450364182035296E-3</v>
      </c>
      <c r="BA46" s="22">
        <v>0.39264495523922888</v>
      </c>
      <c r="BB46" s="22">
        <v>0.90297784668654613</v>
      </c>
      <c r="BC46" s="22">
        <v>18.548987193395263</v>
      </c>
      <c r="BD46" s="22">
        <v>47.338422815718864</v>
      </c>
    </row>
    <row r="47" spans="1:56" x14ac:dyDescent="0.3">
      <c r="A47" s="23" t="s">
        <v>42</v>
      </c>
      <c r="B47" s="22">
        <v>0.56776863830722601</v>
      </c>
      <c r="C47" s="22">
        <v>0.4489136840709711</v>
      </c>
      <c r="D47" s="22">
        <v>2.9219809550907368E-2</v>
      </c>
      <c r="E47" s="22">
        <v>3.004382618913675E-3</v>
      </c>
      <c r="F47" s="22">
        <v>0.3782660083546639</v>
      </c>
      <c r="G47" s="22">
        <v>2.8494912609888972E-3</v>
      </c>
      <c r="H47" s="22">
        <v>0.53095658455741623</v>
      </c>
      <c r="I47" s="22">
        <v>3.2561570985174854E-3</v>
      </c>
      <c r="J47" s="22">
        <v>421.0874952131723</v>
      </c>
      <c r="K47" s="22">
        <v>29.209388546468727</v>
      </c>
      <c r="L47" s="22">
        <v>0</v>
      </c>
      <c r="M47" s="22">
        <v>0</v>
      </c>
      <c r="N47" s="22">
        <v>2.1958139757213019E-3</v>
      </c>
      <c r="O47" s="22">
        <v>2.136628606081836E-3</v>
      </c>
      <c r="P47" s="22">
        <v>0</v>
      </c>
      <c r="Q47" s="22">
        <v>5.8938391077944519E-3</v>
      </c>
      <c r="R47" s="22">
        <v>1.6570598503186627E-2</v>
      </c>
      <c r="S47" s="22">
        <v>0.43437337529109227</v>
      </c>
      <c r="T47" s="22">
        <v>0</v>
      </c>
      <c r="U47" s="22">
        <v>7.3015266635183772E-4</v>
      </c>
      <c r="V47" s="22">
        <v>168.69402725437388</v>
      </c>
      <c r="W47" s="22">
        <v>263.34090405169934</v>
      </c>
      <c r="X47" s="22">
        <v>0.27379233301536454</v>
      </c>
      <c r="Y47" s="22">
        <v>4.8980595852620486E-3</v>
      </c>
      <c r="Z47" s="22">
        <v>2.3041099693558538</v>
      </c>
      <c r="AA47" s="22">
        <v>0</v>
      </c>
      <c r="AB47" s="22">
        <v>1.3423609739654514E-3</v>
      </c>
      <c r="AC47" s="22">
        <v>1.9120570913584761E-3</v>
      </c>
      <c r="AD47" s="22">
        <v>0</v>
      </c>
      <c r="AE47" s="22">
        <v>652.41051616653976</v>
      </c>
      <c r="AF47" s="22">
        <v>0</v>
      </c>
      <c r="AG47" s="22">
        <v>0.27162962168876442</v>
      </c>
      <c r="AH47" s="22">
        <v>4.5159682176091662E-2</v>
      </c>
      <c r="AI47" s="22">
        <v>2.392496188427645</v>
      </c>
      <c r="AJ47" s="22">
        <v>8.935586633001414E-4</v>
      </c>
      <c r="AK47" s="22">
        <v>8.8019073694026239E-6</v>
      </c>
      <c r="AL47" s="22">
        <v>39.035556953798505</v>
      </c>
      <c r="AM47" s="22">
        <v>23.100832964883192</v>
      </c>
      <c r="AN47" s="22">
        <v>6.0709478941744759E-3</v>
      </c>
      <c r="AO47" s="22">
        <v>0</v>
      </c>
      <c r="AP47" s="22">
        <v>9.2503565450112131</v>
      </c>
      <c r="AQ47" s="22">
        <v>1.330432111467741E-3</v>
      </c>
      <c r="AR47" s="22">
        <v>6.9562021166479715E-3</v>
      </c>
      <c r="AS47" s="22">
        <v>0</v>
      </c>
      <c r="AT47" s="22">
        <v>1.5981483542945032E-5</v>
      </c>
      <c r="AU47" s="22">
        <v>0</v>
      </c>
      <c r="AV47" s="22">
        <v>1.3996700891907613E-2</v>
      </c>
      <c r="AW47" s="22">
        <v>3.0671644994384966E-4</v>
      </c>
      <c r="AX47" s="22">
        <v>30.782557492440269</v>
      </c>
      <c r="AY47" s="22">
        <v>0.12729601307135144</v>
      </c>
      <c r="AZ47" s="22">
        <v>0.20826471415918751</v>
      </c>
      <c r="BA47" s="22">
        <v>19.935442395966323</v>
      </c>
      <c r="BB47" s="22">
        <v>0.32369858735831863</v>
      </c>
      <c r="BC47" s="22">
        <v>5.2188902703483402</v>
      </c>
      <c r="BD47" s="22">
        <v>1670.4762819470934</v>
      </c>
    </row>
    <row r="48" spans="1:56" x14ac:dyDescent="0.3">
      <c r="A48" s="23" t="s">
        <v>43</v>
      </c>
      <c r="B48" s="22">
        <v>4.2955812011536527E-4</v>
      </c>
      <c r="C48" s="22">
        <v>0.16970819445322657</v>
      </c>
      <c r="D48" s="22">
        <v>2.6848924890453089E-3</v>
      </c>
      <c r="E48" s="22">
        <v>1.8882127665102743E-3</v>
      </c>
      <c r="F48" s="22">
        <v>0</v>
      </c>
      <c r="G48" s="22">
        <v>1.6973511194488138E-2</v>
      </c>
      <c r="H48" s="22">
        <v>0</v>
      </c>
      <c r="I48" s="22">
        <v>6.7226091862763115E-4</v>
      </c>
      <c r="J48" s="22">
        <v>0.15641781934308158</v>
      </c>
      <c r="K48" s="22">
        <v>1.0696364328284457E-2</v>
      </c>
      <c r="L48" s="22">
        <v>8.0695469933000363E-3</v>
      </c>
      <c r="M48" s="22">
        <v>2.6026799830356434E-3</v>
      </c>
      <c r="N48" s="22">
        <v>1161.2940313237457</v>
      </c>
      <c r="O48" s="22">
        <v>7.4963888666373567E-7</v>
      </c>
      <c r="P48" s="22">
        <v>0</v>
      </c>
      <c r="Q48" s="22">
        <v>2.0678610098010607E-6</v>
      </c>
      <c r="R48" s="22">
        <v>6.3166114212982339E-3</v>
      </c>
      <c r="S48" s="22">
        <v>24.457726436910587</v>
      </c>
      <c r="T48" s="22">
        <v>5.7219516992039908E-6</v>
      </c>
      <c r="U48" s="22">
        <v>32.072662331533486</v>
      </c>
      <c r="V48" s="22">
        <v>8.0334647840109123E-4</v>
      </c>
      <c r="W48" s="22">
        <v>2.3624866978482264E-5</v>
      </c>
      <c r="X48" s="22">
        <v>2.5144026601101746E-7</v>
      </c>
      <c r="Y48" s="22">
        <v>4.9106847341168383</v>
      </c>
      <c r="Z48" s="22">
        <v>1.3759043990476858E-3</v>
      </c>
      <c r="AA48" s="22">
        <v>0</v>
      </c>
      <c r="AB48" s="22">
        <v>0.31634295563083575</v>
      </c>
      <c r="AC48" s="22">
        <v>6.7084768271073546E-7</v>
      </c>
      <c r="AD48" s="22">
        <v>0</v>
      </c>
      <c r="AE48" s="22">
        <v>2.7311145355069123E-4</v>
      </c>
      <c r="AF48" s="22">
        <v>3.6860056675886663E-4</v>
      </c>
      <c r="AG48" s="22">
        <v>3.9448996217586206E-2</v>
      </c>
      <c r="AH48" s="22">
        <v>0</v>
      </c>
      <c r="AI48" s="22">
        <v>4.5920883129932505E-3</v>
      </c>
      <c r="AJ48" s="22">
        <v>2.3414347375498981E-5</v>
      </c>
      <c r="AK48" s="22">
        <v>3.0881604889753078E-9</v>
      </c>
      <c r="AL48" s="22">
        <v>1.8995379170010207E-4</v>
      </c>
      <c r="AM48" s="22">
        <v>5.6898377643506537E-5</v>
      </c>
      <c r="AN48" s="22">
        <v>65.316389240763129</v>
      </c>
      <c r="AO48" s="22">
        <v>1.6320414272383155E-5</v>
      </c>
      <c r="AP48" s="22">
        <v>0.11962907345086388</v>
      </c>
      <c r="AQ48" s="22">
        <v>243.36459861484764</v>
      </c>
      <c r="AR48" s="22">
        <v>0.30381793661776224</v>
      </c>
      <c r="AS48" s="22">
        <v>3.3596931721498484E-4</v>
      </c>
      <c r="AT48" s="22">
        <v>0</v>
      </c>
      <c r="AU48" s="22">
        <v>8.4150171502962532E-3</v>
      </c>
      <c r="AV48" s="22">
        <v>6.6719408376384667E-2</v>
      </c>
      <c r="AW48" s="22">
        <v>1.8741359369201329E-3</v>
      </c>
      <c r="AX48" s="22">
        <v>9.3676268838626059E-5</v>
      </c>
      <c r="AY48" s="22">
        <v>0.19879686282032621</v>
      </c>
      <c r="AZ48" s="22">
        <v>5.0619962088372834E-3</v>
      </c>
      <c r="BA48" s="22">
        <v>5.6097030025138057</v>
      </c>
      <c r="BB48" s="22">
        <v>1.179930837907567E-2</v>
      </c>
      <c r="BC48" s="22">
        <v>4.0377257887691478</v>
      </c>
      <c r="BD48" s="22">
        <v>1542.5200491894229</v>
      </c>
    </row>
    <row r="49" spans="1:65" x14ac:dyDescent="0.3">
      <c r="A49" s="23" t="s">
        <v>44</v>
      </c>
      <c r="B49" s="22">
        <v>1.2066134772973989E-3</v>
      </c>
      <c r="C49" s="22">
        <v>3.9796079948740379</v>
      </c>
      <c r="D49" s="22">
        <v>23.99473902522988</v>
      </c>
      <c r="E49" s="22">
        <v>1.6506694367481733E-5</v>
      </c>
      <c r="F49" s="22">
        <v>0</v>
      </c>
      <c r="G49" s="22">
        <v>0.17530729825899535</v>
      </c>
      <c r="H49" s="22">
        <v>0</v>
      </c>
      <c r="I49" s="22">
        <v>9.072360427003114E-5</v>
      </c>
      <c r="J49" s="22">
        <v>5.2446103746689001</v>
      </c>
      <c r="K49" s="22">
        <v>0.28198426921180303</v>
      </c>
      <c r="L49" s="22">
        <v>33.821359418405684</v>
      </c>
      <c r="M49" s="22">
        <v>23.151977121594634</v>
      </c>
      <c r="N49" s="22">
        <v>0.20235410662703424</v>
      </c>
      <c r="O49" s="22">
        <v>1.1021386614312246E-2</v>
      </c>
      <c r="P49" s="22">
        <v>1.1904871491418789</v>
      </c>
      <c r="Q49" s="22">
        <v>5.6970879592810248E-5</v>
      </c>
      <c r="R49" s="22">
        <v>15.877379527232868</v>
      </c>
      <c r="S49" s="22">
        <v>22.709693599505329</v>
      </c>
      <c r="T49" s="22">
        <v>1.2347483540844577</v>
      </c>
      <c r="U49" s="22">
        <v>9.628383606870301</v>
      </c>
      <c r="V49" s="22">
        <v>1.0175806982163761E-2</v>
      </c>
      <c r="W49" s="22">
        <v>6.5088003770464112E-4</v>
      </c>
      <c r="X49" s="22">
        <v>7.3907470682661302E-4</v>
      </c>
      <c r="Y49" s="22">
        <v>72.348788073590441</v>
      </c>
      <c r="Z49" s="22">
        <v>2.8103267453562591E-3</v>
      </c>
      <c r="AA49" s="22">
        <v>0</v>
      </c>
      <c r="AB49" s="22">
        <v>1.5999480556455829E-2</v>
      </c>
      <c r="AC49" s="22">
        <v>98.194261511098986</v>
      </c>
      <c r="AD49" s="22">
        <v>9.7502402650166982</v>
      </c>
      <c r="AE49" s="22">
        <v>1.3955539436510344E-3</v>
      </c>
      <c r="AF49" s="22">
        <v>0</v>
      </c>
      <c r="AG49" s="22">
        <v>6.0999207321592091E-3</v>
      </c>
      <c r="AH49" s="22">
        <v>0</v>
      </c>
      <c r="AI49" s="22">
        <v>36.261729388682816</v>
      </c>
      <c r="AJ49" s="22">
        <v>2.1938629870800665E-2</v>
      </c>
      <c r="AK49" s="22">
        <v>5.6072048865228163E-5</v>
      </c>
      <c r="AL49" s="22">
        <v>3.5417174211255413E-3</v>
      </c>
      <c r="AM49" s="22">
        <v>1.5675863157100249E-3</v>
      </c>
      <c r="AN49" s="22">
        <v>0.18118115621815842</v>
      </c>
      <c r="AO49" s="22">
        <v>3.6045306551254173E-3</v>
      </c>
      <c r="AP49" s="22">
        <v>1.2317668463293582E-3</v>
      </c>
      <c r="AQ49" s="22">
        <v>1.5551021977546918E-2</v>
      </c>
      <c r="AR49" s="22">
        <v>11.665441250284877</v>
      </c>
      <c r="AS49" s="22">
        <v>0.51042700086424841</v>
      </c>
      <c r="AT49" s="22">
        <v>0.13570818758397618</v>
      </c>
      <c r="AU49" s="22">
        <v>0</v>
      </c>
      <c r="AV49" s="22">
        <v>2.5248340754634246</v>
      </c>
      <c r="AW49" s="22">
        <v>1.6528628564024171E-2</v>
      </c>
      <c r="AX49" s="22">
        <v>2.5808404952818937E-3</v>
      </c>
      <c r="AY49" s="22">
        <v>3.5057177663656831</v>
      </c>
      <c r="AZ49" s="22">
        <v>8.471144363355009</v>
      </c>
      <c r="BA49" s="22">
        <v>0.68740891364103374</v>
      </c>
      <c r="BB49" s="22">
        <v>5.019780196252161E-4</v>
      </c>
      <c r="BC49" s="22">
        <v>104.38032504370233</v>
      </c>
      <c r="BD49" s="22">
        <v>490.22720485876209</v>
      </c>
    </row>
    <row r="50" spans="1:65" x14ac:dyDescent="0.3">
      <c r="A50" s="23" t="s">
        <v>45</v>
      </c>
      <c r="B50" s="22">
        <v>1.3327257826884008E-2</v>
      </c>
      <c r="C50" s="22">
        <v>5.3226431719976867E-2</v>
      </c>
      <c r="D50" s="22">
        <v>1.7407895070874844</v>
      </c>
      <c r="E50" s="22">
        <v>0.6084034046741883</v>
      </c>
      <c r="F50" s="22">
        <v>0</v>
      </c>
      <c r="G50" s="22">
        <v>2.8129671498359506E-4</v>
      </c>
      <c r="H50" s="22">
        <v>2.0875254941784875E-6</v>
      </c>
      <c r="I50" s="22">
        <v>3.9955195037946183E-3</v>
      </c>
      <c r="J50" s="22">
        <v>50.642698631415549</v>
      </c>
      <c r="K50" s="22">
        <v>2.8798181388666175</v>
      </c>
      <c r="L50" s="22">
        <v>0</v>
      </c>
      <c r="M50" s="22">
        <v>0.37934060752744514</v>
      </c>
      <c r="N50" s="22">
        <v>0.71378104822148136</v>
      </c>
      <c r="O50" s="22">
        <v>0.14301316089730945</v>
      </c>
      <c r="P50" s="22">
        <v>3.4697820162448408E-7</v>
      </c>
      <c r="Q50" s="22">
        <v>0.64028365346751248</v>
      </c>
      <c r="R50" s="22">
        <v>19.991416058823823</v>
      </c>
      <c r="S50" s="22">
        <v>36.340442276657825</v>
      </c>
      <c r="T50" s="22">
        <v>0.62802787316852049</v>
      </c>
      <c r="U50" s="22">
        <v>1.0015977504410902E-4</v>
      </c>
      <c r="V50" s="22">
        <v>261.44179500456403</v>
      </c>
      <c r="W50" s="22">
        <v>3.3492637256578098E-2</v>
      </c>
      <c r="X50" s="22">
        <v>2.4979417009273321</v>
      </c>
      <c r="Y50" s="22">
        <v>11.107234420731317</v>
      </c>
      <c r="Z50" s="22">
        <v>8.8882536153524292</v>
      </c>
      <c r="AA50" s="22">
        <v>0</v>
      </c>
      <c r="AB50" s="22">
        <v>1.7737098669314593E-4</v>
      </c>
      <c r="AC50" s="22">
        <v>1.8873747589783307E-4</v>
      </c>
      <c r="AD50" s="22">
        <v>6.5143681494757193E-6</v>
      </c>
      <c r="AE50" s="22">
        <v>0.5215132651336376</v>
      </c>
      <c r="AF50" s="22">
        <v>11.277088606276354</v>
      </c>
      <c r="AG50" s="22">
        <v>38.155462343691482</v>
      </c>
      <c r="AH50" s="22">
        <v>0</v>
      </c>
      <c r="AI50" s="22">
        <v>4.3124801916394002</v>
      </c>
      <c r="AJ50" s="22">
        <v>9.3975325467798214E-5</v>
      </c>
      <c r="AK50" s="22">
        <v>1.4500922442136188E-2</v>
      </c>
      <c r="AL50" s="22">
        <v>6.0060233636050391E-2</v>
      </c>
      <c r="AM50" s="22">
        <v>1.6101945394716415E-2</v>
      </c>
      <c r="AN50" s="22">
        <v>6.7877604480036768E-2</v>
      </c>
      <c r="AO50" s="22">
        <v>250.14676101599252</v>
      </c>
      <c r="AP50" s="22">
        <v>5.7951199138681367E-2</v>
      </c>
      <c r="AQ50" s="22">
        <v>158.2810120233103</v>
      </c>
      <c r="AR50" s="22">
        <v>7.7701603814256382E-4</v>
      </c>
      <c r="AS50" s="22">
        <v>6.4114681767417525E-2</v>
      </c>
      <c r="AT50" s="22">
        <v>2.5975675328375405E-6</v>
      </c>
      <c r="AU50" s="22">
        <v>3.0013369338431229E-3</v>
      </c>
      <c r="AV50" s="22">
        <v>0</v>
      </c>
      <c r="AW50" s="22">
        <v>2.6100929225680095E-2</v>
      </c>
      <c r="AX50" s="22">
        <v>0.72798851387022545</v>
      </c>
      <c r="AY50" s="22">
        <v>0.16212145394992994</v>
      </c>
      <c r="AZ50" s="22">
        <v>14.613137459180688</v>
      </c>
      <c r="BA50" s="22">
        <v>3.2494511628465803</v>
      </c>
      <c r="BB50" s="22">
        <v>1.7869027858445494E-2</v>
      </c>
      <c r="BC50" s="22">
        <v>636.6081834869766</v>
      </c>
      <c r="BD50" s="22">
        <v>1517.1316884551902</v>
      </c>
    </row>
    <row r="51" spans="1:65" x14ac:dyDescent="0.3">
      <c r="A51" s="23" t="s">
        <v>46</v>
      </c>
      <c r="B51" s="22">
        <v>4.0442401134524104</v>
      </c>
      <c r="C51" s="22">
        <v>2.3546814400403804</v>
      </c>
      <c r="D51" s="22">
        <v>8.2067680346621028E-2</v>
      </c>
      <c r="E51" s="22">
        <v>0.14552869067049909</v>
      </c>
      <c r="F51" s="22">
        <v>0</v>
      </c>
      <c r="G51" s="22">
        <v>2.8859623887822063E-2</v>
      </c>
      <c r="H51" s="22">
        <v>8.0757107390770873E-6</v>
      </c>
      <c r="I51" s="22">
        <v>1.581719704203054E-2</v>
      </c>
      <c r="J51" s="22">
        <v>320.9601754535783</v>
      </c>
      <c r="K51" s="22">
        <v>14.914294009941132</v>
      </c>
      <c r="L51" s="22">
        <v>0.14637853734638973</v>
      </c>
      <c r="M51" s="22">
        <v>0.28531879314028241</v>
      </c>
      <c r="N51" s="22">
        <v>0.41524983290717382</v>
      </c>
      <c r="O51" s="22">
        <v>3.1783670490376159</v>
      </c>
      <c r="P51" s="22">
        <v>10.300738176092393</v>
      </c>
      <c r="Q51" s="22">
        <v>41.229499444103006</v>
      </c>
      <c r="R51" s="22">
        <v>5.9413059997126796</v>
      </c>
      <c r="S51" s="22">
        <v>182.22330443435297</v>
      </c>
      <c r="T51" s="22">
        <v>0.63787672621064284</v>
      </c>
      <c r="U51" s="22">
        <v>0.27836602937130656</v>
      </c>
      <c r="V51" s="22">
        <v>5.5089425175899214</v>
      </c>
      <c r="W51" s="22">
        <v>3.4523445528185634E-2</v>
      </c>
      <c r="X51" s="22">
        <v>6.750935301190919E-2</v>
      </c>
      <c r="Y51" s="22">
        <v>37.215819103266099</v>
      </c>
      <c r="Z51" s="22">
        <v>6.6364453728869996</v>
      </c>
      <c r="AA51" s="22">
        <v>0</v>
      </c>
      <c r="AB51" s="22">
        <v>0.44083123235978761</v>
      </c>
      <c r="AC51" s="22">
        <v>20.40347964306515</v>
      </c>
      <c r="AD51" s="22">
        <v>3.9602546791504059E-3</v>
      </c>
      <c r="AE51" s="22">
        <v>1.672155822929317</v>
      </c>
      <c r="AF51" s="22">
        <v>1.0443682724834556E-2</v>
      </c>
      <c r="AG51" s="22">
        <v>96.60540919594807</v>
      </c>
      <c r="AH51" s="22">
        <v>0.18416324754886737</v>
      </c>
      <c r="AI51" s="22">
        <v>4.6022868368300447</v>
      </c>
      <c r="AJ51" s="22">
        <v>5.1626756334074778E-3</v>
      </c>
      <c r="AK51" s="22">
        <v>2.0319990058494364</v>
      </c>
      <c r="AL51" s="22">
        <v>1.5303436830442185</v>
      </c>
      <c r="AM51" s="22">
        <v>0.11371335281851387</v>
      </c>
      <c r="AN51" s="22">
        <v>41.548615303810053</v>
      </c>
      <c r="AO51" s="22">
        <v>0.26131201127173864</v>
      </c>
      <c r="AP51" s="22">
        <v>4.3335650101321983</v>
      </c>
      <c r="AQ51" s="22">
        <v>0.10023599092058043</v>
      </c>
      <c r="AR51" s="22">
        <v>63.25129578329549</v>
      </c>
      <c r="AS51" s="22">
        <v>0.49102858351425516</v>
      </c>
      <c r="AT51" s="22">
        <v>12.388122042352888</v>
      </c>
      <c r="AU51" s="22">
        <v>7.2918497250329978E-2</v>
      </c>
      <c r="AV51" s="22">
        <v>1.0428093409353201</v>
      </c>
      <c r="AW51" s="22">
        <v>0</v>
      </c>
      <c r="AX51" s="22">
        <v>145.4999796539208</v>
      </c>
      <c r="AY51" s="22">
        <v>1.3560795378310031</v>
      </c>
      <c r="AZ51" s="22">
        <v>21.805906123008981</v>
      </c>
      <c r="BA51" s="22">
        <v>14.641232475538398</v>
      </c>
      <c r="BB51" s="22">
        <v>4.4462663467266704E-2</v>
      </c>
      <c r="BC51" s="22">
        <v>32.933735955809077</v>
      </c>
      <c r="BD51" s="22">
        <v>1104.0205647057164</v>
      </c>
    </row>
    <row r="52" spans="1:65" x14ac:dyDescent="0.3">
      <c r="A52" s="23" t="s">
        <v>47</v>
      </c>
      <c r="B52" s="22">
        <v>0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1.261837270950992</v>
      </c>
      <c r="I52" s="22">
        <v>0</v>
      </c>
      <c r="J52" s="22">
        <v>1.0198924884306662E-2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2.5983462439452447</v>
      </c>
      <c r="U52" s="22">
        <v>0</v>
      </c>
      <c r="V52" s="22">
        <v>0</v>
      </c>
      <c r="W52" s="22">
        <v>6.9055644989922715</v>
      </c>
      <c r="X52" s="22">
        <v>0</v>
      </c>
      <c r="Y52" s="22">
        <v>0</v>
      </c>
      <c r="Z52" s="22">
        <v>0.10444819775593572</v>
      </c>
      <c r="AA52" s="22">
        <v>0</v>
      </c>
      <c r="AB52" s="22">
        <v>0</v>
      </c>
      <c r="AC52" s="22">
        <v>0</v>
      </c>
      <c r="AD52" s="22">
        <v>0</v>
      </c>
      <c r="AE52" s="22">
        <v>2.3573391766914313</v>
      </c>
      <c r="AF52" s="22">
        <v>0</v>
      </c>
      <c r="AG52" s="22">
        <v>0</v>
      </c>
      <c r="AH52" s="22">
        <v>0</v>
      </c>
      <c r="AI52" s="22">
        <v>0.11021464857730967</v>
      </c>
      <c r="AJ52" s="22">
        <v>0</v>
      </c>
      <c r="AK52" s="22">
        <v>0</v>
      </c>
      <c r="AL52" s="22">
        <v>0</v>
      </c>
      <c r="AM52" s="22">
        <v>1.7165159339067189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15.06446489570421</v>
      </c>
    </row>
    <row r="53" spans="1:65" x14ac:dyDescent="0.3">
      <c r="A53" s="23" t="s">
        <v>48</v>
      </c>
      <c r="B53" s="22">
        <v>8.2084333234669404E-6</v>
      </c>
      <c r="C53" s="22">
        <v>6.5015915251165929E-8</v>
      </c>
      <c r="D53" s="22">
        <v>1.9910272504726138E-7</v>
      </c>
      <c r="E53" s="22">
        <v>1.1836630810650729E-6</v>
      </c>
      <c r="F53" s="22">
        <v>0</v>
      </c>
      <c r="G53" s="22">
        <v>0</v>
      </c>
      <c r="H53" s="22">
        <v>0</v>
      </c>
      <c r="I53" s="22">
        <v>1.4056591045940533E-5</v>
      </c>
      <c r="J53" s="22">
        <v>9.7618041258364964E-3</v>
      </c>
      <c r="K53" s="22">
        <v>9.6916495497312704E-6</v>
      </c>
      <c r="L53" s="22">
        <v>0</v>
      </c>
      <c r="M53" s="22">
        <v>0</v>
      </c>
      <c r="N53" s="22">
        <v>1.1947946184518218E-5</v>
      </c>
      <c r="O53" s="22">
        <v>0</v>
      </c>
      <c r="P53" s="22">
        <v>0</v>
      </c>
      <c r="Q53" s="22">
        <v>0</v>
      </c>
      <c r="R53" s="22">
        <v>5.1403140661931458E-4</v>
      </c>
      <c r="S53" s="22">
        <v>57.161941937432012</v>
      </c>
      <c r="T53" s="22">
        <v>3.1179595401061327E-2</v>
      </c>
      <c r="U53" s="22">
        <v>5.5977306233535215E-6</v>
      </c>
      <c r="V53" s="22">
        <v>1.310786759588508E-5</v>
      </c>
      <c r="W53" s="22">
        <v>0</v>
      </c>
      <c r="X53" s="22">
        <v>0</v>
      </c>
      <c r="Y53" s="22">
        <v>2.2141639313046859</v>
      </c>
      <c r="Z53" s="22">
        <v>2.6767606201101967E-5</v>
      </c>
      <c r="AA53" s="22">
        <v>0</v>
      </c>
      <c r="AB53" s="22">
        <v>0</v>
      </c>
      <c r="AC53" s="22">
        <v>0</v>
      </c>
      <c r="AD53" s="22">
        <v>0</v>
      </c>
      <c r="AE53" s="22">
        <v>4.6743515211154373E-6</v>
      </c>
      <c r="AF53" s="22">
        <v>0</v>
      </c>
      <c r="AG53" s="22">
        <v>8.2426396855994437E-4</v>
      </c>
      <c r="AH53" s="22">
        <v>0</v>
      </c>
      <c r="AI53" s="22">
        <v>9.3678946811634039E-6</v>
      </c>
      <c r="AJ53" s="22">
        <v>4.8384760840096956E-7</v>
      </c>
      <c r="AK53" s="22">
        <v>0</v>
      </c>
      <c r="AL53" s="22">
        <v>1.2901744639553381E-6</v>
      </c>
      <c r="AM53" s="22">
        <v>4.615381179750039</v>
      </c>
      <c r="AN53" s="22">
        <v>1.1608509283559851E-4</v>
      </c>
      <c r="AO53" s="22">
        <v>2.4300715688142598E-3</v>
      </c>
      <c r="AP53" s="22">
        <v>8.4650705067864015E-6</v>
      </c>
      <c r="AQ53" s="22">
        <v>0.14717058328318264</v>
      </c>
      <c r="AR53" s="22">
        <v>0</v>
      </c>
      <c r="AS53" s="22">
        <v>0.14522387891902555</v>
      </c>
      <c r="AT53" s="22">
        <v>9.7228454057173766E-8</v>
      </c>
      <c r="AU53" s="22">
        <v>1.2272599311173954E-5</v>
      </c>
      <c r="AV53" s="22">
        <v>1.0016297785346974E-4</v>
      </c>
      <c r="AW53" s="22">
        <v>1.6629639657081596E-7</v>
      </c>
      <c r="AX53" s="22">
        <v>0</v>
      </c>
      <c r="AY53" s="22">
        <v>0</v>
      </c>
      <c r="AZ53" s="22">
        <v>1.090341697705478E-4</v>
      </c>
      <c r="BA53" s="22">
        <v>0.11734885150414613</v>
      </c>
      <c r="BB53" s="22">
        <v>0.1785489364150632</v>
      </c>
      <c r="BC53" s="22">
        <v>149.47527200998908</v>
      </c>
      <c r="BD53" s="22">
        <v>214.1002140003778</v>
      </c>
    </row>
    <row r="54" spans="1:65" x14ac:dyDescent="0.3">
      <c r="A54" s="23" t="s">
        <v>49</v>
      </c>
      <c r="B54" s="22">
        <v>29.692807140790805</v>
      </c>
      <c r="C54" s="22">
        <v>2.6565358063336952</v>
      </c>
      <c r="D54" s="22">
        <v>4.5227690377290894</v>
      </c>
      <c r="E54" s="22">
        <v>0.32144388369667515</v>
      </c>
      <c r="F54" s="22">
        <v>0</v>
      </c>
      <c r="G54" s="22">
        <v>1.2625040954230202</v>
      </c>
      <c r="H54" s="22">
        <v>8.888591713886921</v>
      </c>
      <c r="I54" s="22">
        <v>1.1138136631791729</v>
      </c>
      <c r="J54" s="22">
        <v>2129.1934863605425</v>
      </c>
      <c r="K54" s="22">
        <v>153.61305068167519</v>
      </c>
      <c r="L54" s="22">
        <v>0.16175635331475396</v>
      </c>
      <c r="M54" s="22">
        <v>38.841094726832438</v>
      </c>
      <c r="N54" s="22">
        <v>6.2687532131877042</v>
      </c>
      <c r="O54" s="22">
        <v>1.3766595058105953</v>
      </c>
      <c r="P54" s="22">
        <v>2.5742905262231632</v>
      </c>
      <c r="Q54" s="22">
        <v>12.617797092257481</v>
      </c>
      <c r="R54" s="22">
        <v>25.728154416719658</v>
      </c>
      <c r="S54" s="22">
        <v>256.63830820976494</v>
      </c>
      <c r="T54" s="22">
        <v>1.7915317423248798</v>
      </c>
      <c r="U54" s="22">
        <v>8.5244755395827401</v>
      </c>
      <c r="V54" s="22">
        <v>309.92505941602224</v>
      </c>
      <c r="W54" s="22">
        <v>0.36205943010276181</v>
      </c>
      <c r="X54" s="22">
        <v>23.988438178973482</v>
      </c>
      <c r="Y54" s="22">
        <v>52.681614192994125</v>
      </c>
      <c r="Z54" s="22">
        <v>449.49247598005849</v>
      </c>
      <c r="AA54" s="22">
        <v>0</v>
      </c>
      <c r="AB54" s="22">
        <v>0.79742279161001717</v>
      </c>
      <c r="AC54" s="22">
        <v>0.79050524422090285</v>
      </c>
      <c r="AD54" s="22">
        <v>1.0945381757618665E-2</v>
      </c>
      <c r="AE54" s="22">
        <v>13.754219910689145</v>
      </c>
      <c r="AF54" s="22">
        <v>79.74132647663501</v>
      </c>
      <c r="AG54" s="22">
        <v>8.3288875078304798</v>
      </c>
      <c r="AH54" s="22">
        <v>0</v>
      </c>
      <c r="AI54" s="22">
        <v>25.68761838899222</v>
      </c>
      <c r="AJ54" s="22">
        <v>0.21240804278460113</v>
      </c>
      <c r="AK54" s="22">
        <v>3.5696228864128703E-2</v>
      </c>
      <c r="AL54" s="22">
        <v>27.798072416022805</v>
      </c>
      <c r="AM54" s="22">
        <v>2.7000592251345945</v>
      </c>
      <c r="AN54" s="22">
        <v>206.83062234304734</v>
      </c>
      <c r="AO54" s="22">
        <v>1.4268838226775622</v>
      </c>
      <c r="AP54" s="22">
        <v>1.1317349952056166</v>
      </c>
      <c r="AQ54" s="22">
        <v>5.7141079140751536</v>
      </c>
      <c r="AR54" s="22">
        <v>38.40174354264655</v>
      </c>
      <c r="AS54" s="22">
        <v>108.96086734176279</v>
      </c>
      <c r="AT54" s="22">
        <v>3.1259527157139821</v>
      </c>
      <c r="AU54" s="22">
        <v>1.5598828874427511</v>
      </c>
      <c r="AV54" s="22">
        <v>39.240218992129819</v>
      </c>
      <c r="AW54" s="22">
        <v>17.79322134221982</v>
      </c>
      <c r="AX54" s="22">
        <v>20.584175684574372</v>
      </c>
      <c r="AY54" s="22">
        <v>38.030932312924342</v>
      </c>
      <c r="AZ54" s="22">
        <v>0</v>
      </c>
      <c r="BA54" s="22">
        <v>420.26185125124675</v>
      </c>
      <c r="BB54" s="22">
        <v>1.2535390691601205</v>
      </c>
      <c r="BC54" s="22">
        <v>172.09529380225254</v>
      </c>
      <c r="BD54" s="22">
        <v>4758.5056605390482</v>
      </c>
    </row>
    <row r="55" spans="1:65" x14ac:dyDescent="0.3">
      <c r="A55" s="23" t="s">
        <v>50</v>
      </c>
      <c r="B55" s="22">
        <v>94.435554394990504</v>
      </c>
      <c r="C55" s="22">
        <v>0.33583854630499149</v>
      </c>
      <c r="D55" s="22">
        <v>0.80409006070870392</v>
      </c>
      <c r="E55" s="22">
        <v>0.26133133415723742</v>
      </c>
      <c r="F55" s="22">
        <v>0</v>
      </c>
      <c r="G55" s="22">
        <v>0.16464879059006093</v>
      </c>
      <c r="H55" s="22">
        <v>0</v>
      </c>
      <c r="I55" s="22">
        <v>12.271255210190809</v>
      </c>
      <c r="J55" s="22">
        <v>1666.8680398606882</v>
      </c>
      <c r="K55" s="22">
        <v>296.98124716944795</v>
      </c>
      <c r="L55" s="22">
        <v>9.0822827537393742</v>
      </c>
      <c r="M55" s="22">
        <v>0</v>
      </c>
      <c r="N55" s="22">
        <v>0</v>
      </c>
      <c r="O55" s="22">
        <v>0.72223595881612779</v>
      </c>
      <c r="P55" s="22">
        <v>0.32466519561664908</v>
      </c>
      <c r="Q55" s="22">
        <v>0.21842101750293477</v>
      </c>
      <c r="R55" s="22">
        <v>4.0527063806871819</v>
      </c>
      <c r="S55" s="22">
        <v>461.52906078511126</v>
      </c>
      <c r="T55" s="22">
        <v>0</v>
      </c>
      <c r="U55" s="22">
        <v>0.10035634950852822</v>
      </c>
      <c r="V55" s="22">
        <v>2172.2490367520195</v>
      </c>
      <c r="W55" s="22">
        <v>1.6569325112797744</v>
      </c>
      <c r="X55" s="22">
        <v>0.75933249933714309</v>
      </c>
      <c r="Y55" s="22">
        <v>1.7654736532848456</v>
      </c>
      <c r="Z55" s="22">
        <v>452.10653219213674</v>
      </c>
      <c r="AA55" s="22">
        <v>0</v>
      </c>
      <c r="AB55" s="22">
        <v>0</v>
      </c>
      <c r="AC55" s="22">
        <v>0.25396989520451746</v>
      </c>
      <c r="AD55" s="22">
        <v>2.473650967170089</v>
      </c>
      <c r="AE55" s="22">
        <v>9.2262415743319597</v>
      </c>
      <c r="AF55" s="22">
        <v>0</v>
      </c>
      <c r="AG55" s="22">
        <v>529.1417028687016</v>
      </c>
      <c r="AH55" s="22">
        <v>0</v>
      </c>
      <c r="AI55" s="22">
        <v>4.030494480892802</v>
      </c>
      <c r="AJ55" s="22">
        <v>15.33818197529682</v>
      </c>
      <c r="AK55" s="22">
        <v>4.0109323672477853E-2</v>
      </c>
      <c r="AL55" s="22">
        <v>21.690922056562847</v>
      </c>
      <c r="AM55" s="22">
        <v>13.540510909402398</v>
      </c>
      <c r="AN55" s="22">
        <v>3.7759784886747991</v>
      </c>
      <c r="AO55" s="22">
        <v>0.2314049196265574</v>
      </c>
      <c r="AP55" s="22">
        <v>7.1026138321198484</v>
      </c>
      <c r="AQ55" s="22">
        <v>1.6899495498627193</v>
      </c>
      <c r="AR55" s="22">
        <v>0</v>
      </c>
      <c r="AS55" s="22">
        <v>52.00395263683567</v>
      </c>
      <c r="AT55" s="22">
        <v>0</v>
      </c>
      <c r="AU55" s="22">
        <v>8.6473886555122864E-2</v>
      </c>
      <c r="AV55" s="22">
        <v>7.1697523106880627</v>
      </c>
      <c r="AW55" s="22">
        <v>0.17143958107804982</v>
      </c>
      <c r="AX55" s="22">
        <v>10.421290644167417</v>
      </c>
      <c r="AY55" s="22">
        <v>37.672129076863463</v>
      </c>
      <c r="AZ55" s="22">
        <v>24.443477580207233</v>
      </c>
      <c r="BA55" s="22">
        <v>0</v>
      </c>
      <c r="BB55" s="22">
        <v>6.4784858406056456</v>
      </c>
      <c r="BC55" s="22">
        <v>1113.2348814024567</v>
      </c>
      <c r="BD55" s="22">
        <v>7036.9066552170934</v>
      </c>
    </row>
    <row r="56" spans="1:65" x14ac:dyDescent="0.3">
      <c r="A56" s="23" t="s">
        <v>229</v>
      </c>
      <c r="B56" s="22">
        <v>1.7623655848750992E-2</v>
      </c>
      <c r="C56" s="22">
        <v>1.3959035420344472E-4</v>
      </c>
      <c r="D56" s="22">
        <v>0.98160505354026084</v>
      </c>
      <c r="E56" s="22">
        <v>2.5413461935452977E-3</v>
      </c>
      <c r="F56" s="22">
        <v>0</v>
      </c>
      <c r="G56" s="22">
        <v>0</v>
      </c>
      <c r="H56" s="22">
        <v>0.90982341368438413</v>
      </c>
      <c r="I56" s="22">
        <v>3.0179756993586607E-2</v>
      </c>
      <c r="J56" s="22">
        <v>2.1353885892612587</v>
      </c>
      <c r="K56" s="22">
        <v>2.080814810091261E-2</v>
      </c>
      <c r="L56" s="22">
        <v>0</v>
      </c>
      <c r="M56" s="22">
        <v>0</v>
      </c>
      <c r="N56" s="22">
        <v>1.9534004454471415E-6</v>
      </c>
      <c r="O56" s="22">
        <v>0</v>
      </c>
      <c r="P56" s="22">
        <v>0</v>
      </c>
      <c r="Q56" s="22">
        <v>0</v>
      </c>
      <c r="R56" s="22">
        <v>1.0276785178380816</v>
      </c>
      <c r="S56" s="22">
        <v>3.4396713007714221E-2</v>
      </c>
      <c r="T56" s="22">
        <v>0</v>
      </c>
      <c r="U56" s="22">
        <v>9.1518737398738957E-7</v>
      </c>
      <c r="V56" s="22">
        <v>2.8142830466862376E-2</v>
      </c>
      <c r="W56" s="22">
        <v>0</v>
      </c>
      <c r="X56" s="22">
        <v>0</v>
      </c>
      <c r="Y56" s="22">
        <v>0.36252943413406546</v>
      </c>
      <c r="Z56" s="22">
        <v>0.10632691293147482</v>
      </c>
      <c r="AA56" s="22">
        <v>0</v>
      </c>
      <c r="AB56" s="22">
        <v>0</v>
      </c>
      <c r="AC56" s="22">
        <v>0</v>
      </c>
      <c r="AD56" s="22">
        <v>0</v>
      </c>
      <c r="AE56" s="22">
        <v>1.0035917851548101E-2</v>
      </c>
      <c r="AF56" s="22">
        <v>0</v>
      </c>
      <c r="AG56" s="22">
        <v>1.7697097531262751</v>
      </c>
      <c r="AH56" s="22">
        <v>0</v>
      </c>
      <c r="AI56" s="22">
        <v>99.961468775141654</v>
      </c>
      <c r="AJ56" s="22">
        <v>1.038829627734415E-3</v>
      </c>
      <c r="AK56" s="22">
        <v>0</v>
      </c>
      <c r="AL56" s="22">
        <v>2.7700280725423678E-3</v>
      </c>
      <c r="AM56" s="22">
        <v>0</v>
      </c>
      <c r="AN56" s="22">
        <v>1.8979050336589273E-5</v>
      </c>
      <c r="AO56" s="22">
        <v>1.2030898637237047E-6</v>
      </c>
      <c r="AP56" s="22">
        <v>1.8174660555566925E-2</v>
      </c>
      <c r="AQ56" s="22">
        <v>0</v>
      </c>
      <c r="AR56" s="22">
        <v>0</v>
      </c>
      <c r="AS56" s="22">
        <v>5.5347535908672148E-2</v>
      </c>
      <c r="AT56" s="22">
        <v>2.0875126171896583E-4</v>
      </c>
      <c r="AU56" s="22">
        <v>2.0064788199586436E-6</v>
      </c>
      <c r="AV56" s="22">
        <v>8.6256971695276602E-2</v>
      </c>
      <c r="AW56" s="22">
        <v>6.2232997829530907E-2</v>
      </c>
      <c r="AX56" s="22">
        <v>0</v>
      </c>
      <c r="AY56" s="22">
        <v>0</v>
      </c>
      <c r="AZ56" s="22">
        <v>0.67651666037336367</v>
      </c>
      <c r="BA56" s="22">
        <v>251.95012149794263</v>
      </c>
      <c r="BB56" s="22">
        <v>0</v>
      </c>
      <c r="BC56" s="22">
        <v>5.313095347794194</v>
      </c>
      <c r="BD56" s="22">
        <v>365.56418674674268</v>
      </c>
    </row>
    <row r="57" spans="1:65" x14ac:dyDescent="0.3">
      <c r="A57" s="23" t="s">
        <v>51</v>
      </c>
      <c r="B57" s="22">
        <v>111.6048309370328</v>
      </c>
      <c r="C57" s="22">
        <v>4.2430354296984616</v>
      </c>
      <c r="D57" s="22">
        <v>0.86311451637184311</v>
      </c>
      <c r="E57" s="22">
        <v>7.6405933862528877E-2</v>
      </c>
      <c r="F57" s="22">
        <v>0</v>
      </c>
      <c r="G57" s="22">
        <v>11.114582802330913</v>
      </c>
      <c r="H57" s="22">
        <v>7.855466183324751E-4</v>
      </c>
      <c r="I57" s="22">
        <v>1.3282373685570179</v>
      </c>
      <c r="J57" s="22">
        <v>560.86432111312195</v>
      </c>
      <c r="K57" s="22">
        <v>31.979825422327085</v>
      </c>
      <c r="L57" s="22">
        <v>2.2814508069958825</v>
      </c>
      <c r="M57" s="22">
        <v>15.753927141493406</v>
      </c>
      <c r="N57" s="22">
        <v>12.910465527996276</v>
      </c>
      <c r="O57" s="22">
        <v>0.33977692297179585</v>
      </c>
      <c r="P57" s="22">
        <v>1.3056968821760986E-4</v>
      </c>
      <c r="Q57" s="22">
        <v>0.52199294093693716</v>
      </c>
      <c r="R57" s="22">
        <v>25.952269161526445</v>
      </c>
      <c r="S57" s="22">
        <v>59.76502378687762</v>
      </c>
      <c r="T57" s="22">
        <v>0.48723287000324517</v>
      </c>
      <c r="U57" s="22">
        <v>0.93859087076266356</v>
      </c>
      <c r="V57" s="22">
        <v>1721.6820625007406</v>
      </c>
      <c r="W57" s="22">
        <v>9.4743907258092841E-2</v>
      </c>
      <c r="X57" s="22">
        <v>0.63743423663426435</v>
      </c>
      <c r="Y57" s="22">
        <v>137.75596984042139</v>
      </c>
      <c r="Z57" s="22">
        <v>24.399865254294095</v>
      </c>
      <c r="AA57" s="22">
        <v>0</v>
      </c>
      <c r="AB57" s="22">
        <v>4.3373243108796797E-2</v>
      </c>
      <c r="AC57" s="22">
        <v>9.3855098067938254</v>
      </c>
      <c r="AD57" s="22">
        <v>2.9992946920170894E-2</v>
      </c>
      <c r="AE57" s="22">
        <v>1.6275618902916338</v>
      </c>
      <c r="AF57" s="22">
        <v>6.2021484360418997</v>
      </c>
      <c r="AG57" s="22">
        <v>2.7826972259509821</v>
      </c>
      <c r="AH57" s="22">
        <v>0</v>
      </c>
      <c r="AI57" s="22">
        <v>44.184676248076002</v>
      </c>
      <c r="AJ57" s="22">
        <v>1.5269642081911998</v>
      </c>
      <c r="AK57" s="22">
        <v>0.26968763133733292</v>
      </c>
      <c r="AL57" s="22">
        <v>500.68308230051025</v>
      </c>
      <c r="AM57" s="22">
        <v>0.33099578828265086</v>
      </c>
      <c r="AN57" s="22">
        <v>4.9604839698647076</v>
      </c>
      <c r="AO57" s="22">
        <v>5.1956643502296854E-2</v>
      </c>
      <c r="AP57" s="22">
        <v>5.8388211991834105</v>
      </c>
      <c r="AQ57" s="22">
        <v>0.60320211043525263</v>
      </c>
      <c r="AR57" s="22">
        <v>13.772136921185979</v>
      </c>
      <c r="AS57" s="22">
        <v>32.38881512287319</v>
      </c>
      <c r="AT57" s="22">
        <v>0.27876688142464096</v>
      </c>
      <c r="AU57" s="22">
        <v>0.19695792775324772</v>
      </c>
      <c r="AV57" s="22">
        <v>19.791043990219812</v>
      </c>
      <c r="AW57" s="22">
        <v>0.50093410461445598</v>
      </c>
      <c r="AX57" s="22">
        <v>0.28901456307189366</v>
      </c>
      <c r="AY57" s="22">
        <v>124.47979332438969</v>
      </c>
      <c r="AZ57" s="22">
        <v>566.54178692184598</v>
      </c>
      <c r="BA57" s="22">
        <v>20.813739748884981</v>
      </c>
      <c r="BB57" s="22">
        <v>0.6464693760925615</v>
      </c>
      <c r="BC57" s="22">
        <v>0</v>
      </c>
      <c r="BD57" s="22">
        <v>4083.816687939368</v>
      </c>
    </row>
    <row r="58" spans="1:65" x14ac:dyDescent="0.3">
      <c r="A58" s="23" t="s">
        <v>52</v>
      </c>
      <c r="B58" s="22">
        <v>51988.449589049436</v>
      </c>
      <c r="C58" s="22">
        <v>731.56694588845357</v>
      </c>
      <c r="D58" s="22">
        <v>1294.3782086110266</v>
      </c>
      <c r="E58" s="22">
        <v>42.349019026377775</v>
      </c>
      <c r="F58" s="22">
        <v>15.460018864083564</v>
      </c>
      <c r="G58" s="22">
        <v>644.19439955155428</v>
      </c>
      <c r="H58" s="22">
        <v>106.33039875261822</v>
      </c>
      <c r="I58" s="22">
        <v>188.02854782586334</v>
      </c>
      <c r="J58" s="22">
        <v>133567.37875312884</v>
      </c>
      <c r="K58" s="22">
        <v>26812.568597050256</v>
      </c>
      <c r="L58" s="22">
        <v>334.68017417601658</v>
      </c>
      <c r="M58" s="22">
        <v>2498.3859819013405</v>
      </c>
      <c r="N58" s="22">
        <v>4955.5398632179822</v>
      </c>
      <c r="O58" s="22">
        <v>471.83554103358665</v>
      </c>
      <c r="P58" s="22">
        <v>251.30621301136014</v>
      </c>
      <c r="Q58" s="22">
        <v>316.00414484323733</v>
      </c>
      <c r="R58" s="22">
        <v>2829.7766871009608</v>
      </c>
      <c r="S58" s="22">
        <v>29465.43488134061</v>
      </c>
      <c r="T58" s="22">
        <v>4130.9443822194107</v>
      </c>
      <c r="U58" s="22">
        <v>2023.0837182101498</v>
      </c>
      <c r="V58" s="22">
        <v>149598.43128028078</v>
      </c>
      <c r="W58" s="22">
        <v>11104.55697169405</v>
      </c>
      <c r="X58" s="22">
        <v>168.37923925008761</v>
      </c>
      <c r="Y58" s="22">
        <v>3464.4805650379317</v>
      </c>
      <c r="Z58" s="22">
        <v>56686.811877498796</v>
      </c>
      <c r="AA58" s="22">
        <v>1.4514906603435183</v>
      </c>
      <c r="AB58" s="22">
        <v>76.503280860175025</v>
      </c>
      <c r="AC58" s="22">
        <v>374.76299102937105</v>
      </c>
      <c r="AD58" s="22">
        <v>382.98761334506639</v>
      </c>
      <c r="AE58" s="22">
        <v>33552.430840200643</v>
      </c>
      <c r="AF58" s="22">
        <v>1618.1064358508054</v>
      </c>
      <c r="AG58" s="22">
        <v>7971.8369253953842</v>
      </c>
      <c r="AH58" s="22">
        <v>623.97827762672534</v>
      </c>
      <c r="AI58" s="22">
        <v>8869.2003073944288</v>
      </c>
      <c r="AJ58" s="22">
        <v>308.7035579255114</v>
      </c>
      <c r="AK58" s="22">
        <v>4.5519112465890323</v>
      </c>
      <c r="AL58" s="22">
        <v>20869.011290079408</v>
      </c>
      <c r="AM58" s="22">
        <v>23419.019974143383</v>
      </c>
      <c r="AN58" s="22">
        <v>12639.308995592914</v>
      </c>
      <c r="AO58" s="22">
        <v>737.82022642203879</v>
      </c>
      <c r="AP58" s="22">
        <v>7915.0325511712981</v>
      </c>
      <c r="AQ58" s="22">
        <v>5424.4562928346422</v>
      </c>
      <c r="AR58" s="22">
        <v>2920.8801957624883</v>
      </c>
      <c r="AS58" s="22">
        <v>15483.108760838737</v>
      </c>
      <c r="AT58" s="22">
        <v>998.88246887514617</v>
      </c>
      <c r="AU58" s="22">
        <v>519.56713470677585</v>
      </c>
      <c r="AV58" s="22">
        <v>3354.0809724970227</v>
      </c>
      <c r="AW58" s="22">
        <v>156.50308182924553</v>
      </c>
      <c r="AX58" s="22">
        <v>10527.634004639769</v>
      </c>
      <c r="AY58" s="22">
        <v>12011.603862155698</v>
      </c>
      <c r="AZ58" s="22">
        <v>36718.622199285332</v>
      </c>
      <c r="BA58" s="22">
        <v>64298.528931830981</v>
      </c>
      <c r="BB58" s="22">
        <v>17944.169741133173</v>
      </c>
      <c r="BC58" s="22">
        <v>74822.697872309596</v>
      </c>
      <c r="BD58" s="22">
        <v>848235.79818620742</v>
      </c>
    </row>
    <row r="61" spans="1:65" x14ac:dyDescent="0.3">
      <c r="A61" s="7" t="s">
        <v>160</v>
      </c>
      <c r="BF61" s="7" t="s">
        <v>160</v>
      </c>
    </row>
    <row r="62" spans="1:65" x14ac:dyDescent="0.3">
      <c r="A62" s="6" t="s">
        <v>103</v>
      </c>
      <c r="BF62" s="6" t="s">
        <v>103</v>
      </c>
    </row>
    <row r="63" spans="1:65" x14ac:dyDescent="0.3">
      <c r="A63" s="23" t="s">
        <v>101</v>
      </c>
      <c r="B63" s="23" t="s">
        <v>1</v>
      </c>
      <c r="C63" s="23" t="s">
        <v>2</v>
      </c>
      <c r="D63" s="23" t="s">
        <v>3</v>
      </c>
      <c r="E63" s="23" t="s">
        <v>4</v>
      </c>
      <c r="F63" s="23" t="s">
        <v>5</v>
      </c>
      <c r="G63" s="23" t="s">
        <v>6</v>
      </c>
      <c r="H63" s="23" t="s">
        <v>7</v>
      </c>
      <c r="I63" s="23" t="s">
        <v>8</v>
      </c>
      <c r="J63" s="23" t="s">
        <v>9</v>
      </c>
      <c r="K63" s="23" t="s">
        <v>360</v>
      </c>
      <c r="L63" s="23" t="s">
        <v>10</v>
      </c>
      <c r="M63" s="23" t="s">
        <v>11</v>
      </c>
      <c r="N63" s="23" t="s">
        <v>12</v>
      </c>
      <c r="O63" s="23" t="s">
        <v>13</v>
      </c>
      <c r="P63" s="23" t="s">
        <v>14</v>
      </c>
      <c r="Q63" s="23" t="s">
        <v>15</v>
      </c>
      <c r="R63" s="23" t="s">
        <v>16</v>
      </c>
      <c r="S63" s="23" t="s">
        <v>17</v>
      </c>
      <c r="T63" s="23" t="s">
        <v>18</v>
      </c>
      <c r="U63" s="23" t="s">
        <v>19</v>
      </c>
      <c r="V63" s="23" t="s">
        <v>20</v>
      </c>
      <c r="W63" s="23" t="s">
        <v>21</v>
      </c>
      <c r="X63" s="23" t="s">
        <v>22</v>
      </c>
      <c r="Y63" s="23" t="s">
        <v>23</v>
      </c>
      <c r="Z63" s="23" t="s">
        <v>24</v>
      </c>
      <c r="AA63" s="23" t="s">
        <v>25</v>
      </c>
      <c r="AB63" s="23" t="s">
        <v>26</v>
      </c>
      <c r="AC63" s="23" t="s">
        <v>27</v>
      </c>
      <c r="AD63" s="23" t="s">
        <v>28</v>
      </c>
      <c r="AE63" s="23" t="s">
        <v>29</v>
      </c>
      <c r="AF63" s="23" t="s">
        <v>30</v>
      </c>
      <c r="AG63" s="23" t="s">
        <v>31</v>
      </c>
      <c r="AH63" s="23" t="s">
        <v>32</v>
      </c>
      <c r="AI63" s="23" t="s">
        <v>33</v>
      </c>
      <c r="AJ63" s="24" t="s">
        <v>34</v>
      </c>
      <c r="AK63" s="23" t="s">
        <v>35</v>
      </c>
      <c r="AL63" s="23" t="s">
        <v>361</v>
      </c>
      <c r="AM63" s="23" t="s">
        <v>36</v>
      </c>
      <c r="AN63" s="23" t="s">
        <v>37</v>
      </c>
      <c r="AO63" s="23" t="s">
        <v>38</v>
      </c>
      <c r="AP63" s="23" t="s">
        <v>197</v>
      </c>
      <c r="AQ63" s="23" t="s">
        <v>40</v>
      </c>
      <c r="AR63" s="23" t="s">
        <v>41</v>
      </c>
      <c r="AS63" s="23" t="s">
        <v>42</v>
      </c>
      <c r="AT63" s="23" t="s">
        <v>43</v>
      </c>
      <c r="AU63" s="23" t="s">
        <v>44</v>
      </c>
      <c r="AV63" s="23" t="s">
        <v>45</v>
      </c>
      <c r="AW63" s="23" t="s">
        <v>46</v>
      </c>
      <c r="AX63" s="23" t="s">
        <v>47</v>
      </c>
      <c r="AY63" s="23" t="s">
        <v>48</v>
      </c>
      <c r="AZ63" s="23" t="s">
        <v>49</v>
      </c>
      <c r="BA63" s="23" t="s">
        <v>50</v>
      </c>
      <c r="BB63" s="23" t="s">
        <v>229</v>
      </c>
      <c r="BC63" s="24" t="s">
        <v>51</v>
      </c>
      <c r="BD63" s="23" t="s">
        <v>52</v>
      </c>
      <c r="BF63" s="1" t="s">
        <v>84</v>
      </c>
      <c r="BG63" s="12" t="s">
        <v>56</v>
      </c>
      <c r="BH63" s="12" t="s">
        <v>57</v>
      </c>
      <c r="BI63" s="12" t="s">
        <v>65</v>
      </c>
      <c r="BJ63" s="12" t="s">
        <v>58</v>
      </c>
      <c r="BK63" s="12" t="s">
        <v>59</v>
      </c>
      <c r="BL63" s="12" t="s">
        <v>60</v>
      </c>
      <c r="BM63" s="12" t="s">
        <v>61</v>
      </c>
    </row>
    <row r="64" spans="1:65" x14ac:dyDescent="0.3">
      <c r="A64" s="23" t="s">
        <v>1</v>
      </c>
      <c r="B64" s="22">
        <v>0</v>
      </c>
      <c r="C64" s="22">
        <v>3.0451629295006531E-2</v>
      </c>
      <c r="D64" s="22">
        <v>0.24453957164063889</v>
      </c>
      <c r="E64" s="22">
        <v>6.6722525146440878E-3</v>
      </c>
      <c r="F64" s="22">
        <v>0</v>
      </c>
      <c r="G64" s="22">
        <v>1.4405286734997491E-2</v>
      </c>
      <c r="H64" s="22">
        <v>15.244936282044925</v>
      </c>
      <c r="I64" s="22">
        <v>0.2411350006038713</v>
      </c>
      <c r="J64" s="22">
        <v>68.877020834226073</v>
      </c>
      <c r="K64" s="22">
        <v>8.2222359825896465</v>
      </c>
      <c r="L64" s="22">
        <v>0</v>
      </c>
      <c r="M64" s="22">
        <v>0</v>
      </c>
      <c r="N64" s="22">
        <v>0.10575321123005886</v>
      </c>
      <c r="O64" s="22">
        <v>6.0736661175718742E-2</v>
      </c>
      <c r="P64" s="22">
        <v>4.2896615194669348E-4</v>
      </c>
      <c r="Q64" s="22">
        <v>1.7293890240550301E-3</v>
      </c>
      <c r="R64" s="22">
        <v>0.28893708445526706</v>
      </c>
      <c r="S64" s="22">
        <v>6.1440418898254654</v>
      </c>
      <c r="T64" s="22">
        <v>3.1384204476136283E-3</v>
      </c>
      <c r="U64" s="22">
        <v>1.8451185963793231E-2</v>
      </c>
      <c r="V64" s="22">
        <v>94.008123903196207</v>
      </c>
      <c r="W64" s="22">
        <v>73.718848472521373</v>
      </c>
      <c r="X64" s="22">
        <v>2.303835722591943</v>
      </c>
      <c r="Y64" s="22">
        <v>1.6828057599355983</v>
      </c>
      <c r="Z64" s="22">
        <v>3.1686179062354456</v>
      </c>
      <c r="AA64" s="22">
        <v>0.64542903511625416</v>
      </c>
      <c r="AB64" s="22">
        <v>6.1975743156261005E-4</v>
      </c>
      <c r="AC64" s="22">
        <v>2.3847712728297957E-2</v>
      </c>
      <c r="AD64" s="22">
        <v>0</v>
      </c>
      <c r="AE64" s="22">
        <v>18.820647488664573</v>
      </c>
      <c r="AF64" s="22">
        <v>0</v>
      </c>
      <c r="AG64" s="22">
        <v>2.1925100366123127</v>
      </c>
      <c r="AH64" s="22">
        <v>6.6408978207993716E-6</v>
      </c>
      <c r="AI64" s="22">
        <v>0.46260691964986861</v>
      </c>
      <c r="AJ64" s="22">
        <v>84.294286016404499</v>
      </c>
      <c r="AK64" s="22">
        <v>3.4597952956001267E-3</v>
      </c>
      <c r="AL64" s="22">
        <v>1.1522302362716865</v>
      </c>
      <c r="AM64" s="22">
        <v>24.530379870524989</v>
      </c>
      <c r="AN64" s="22">
        <v>5.6269930644205747E-2</v>
      </c>
      <c r="AO64" s="22">
        <v>1.076574659394709E-4</v>
      </c>
      <c r="AP64" s="22">
        <v>3.3425924243176737</v>
      </c>
      <c r="AQ64" s="22">
        <v>1.2919579245990194E-3</v>
      </c>
      <c r="AR64" s="22">
        <v>6.9636088937374856</v>
      </c>
      <c r="AS64" s="22">
        <v>71.605628364546718</v>
      </c>
      <c r="AT64" s="22">
        <v>6.5370887123369383E-7</v>
      </c>
      <c r="AU64" s="22">
        <v>4.6784172655712862E-7</v>
      </c>
      <c r="AV64" s="22">
        <v>12.650979636882084</v>
      </c>
      <c r="AW64" s="22">
        <v>0.16539852944884276</v>
      </c>
      <c r="AX64" s="22">
        <v>85.543260906601503</v>
      </c>
      <c r="AY64" s="22">
        <v>1.4666000338638263</v>
      </c>
      <c r="AZ64" s="22">
        <v>3.8638214408946538</v>
      </c>
      <c r="BA64" s="22">
        <v>131.9854855812429</v>
      </c>
      <c r="BB64" s="22">
        <v>2.0099668449488779</v>
      </c>
      <c r="BC64" s="22">
        <v>159.3840762694183</v>
      </c>
      <c r="BD64" s="22">
        <v>885.5519585154899</v>
      </c>
      <c r="BF64" s="12" t="s">
        <v>62</v>
      </c>
      <c r="BG64" s="13">
        <f>B64+AJ64+B98+AJ98</f>
        <v>166.30284249321573</v>
      </c>
      <c r="BH64" s="13">
        <f>SUM(C64,D64,G64,L64:U64,X64:Y64,AB64:AD64,AF64,AI64,AK64,AN64:AO64,AQ64,AT64:AW64,AZ64,AR64)+SUM(C98,D98,G98,L98:U98,X98:Y98,AB98:AD98,AF98,AI98,AK98,AN98:AO98,AQ98,AT98:AW98,AZ98,AR98)</f>
        <v>39.130081322429547</v>
      </c>
      <c r="BI64" s="13">
        <f>SUM(F64,H64,V64:W64,AA64,AE64,AH64,AM64,AS64,AX64,BB64,AY64)+SUM(F98,H98,V98:W98,AA98,AE98,AH98,AM98,AS98,AX98,BB98,AY98)</f>
        <v>389.42433297305797</v>
      </c>
      <c r="BJ64" s="13">
        <f>SUM(E64,I64,AG64,BA64)+SUM(E98,I98,AG98,BA98)</f>
        <v>134.69343723120514</v>
      </c>
      <c r="BK64" s="13">
        <f>SUM(J64:K64,Z64,AL64,AP64)+SUM(J98:K98,Z98,AL98,AP98)</f>
        <v>84.762697383640528</v>
      </c>
      <c r="BL64" s="13">
        <f>BC64+BC98</f>
        <v>172.3640481553058</v>
      </c>
      <c r="BM64" s="13">
        <f>SUM(BG64:BL64)</f>
        <v>986.67743955885476</v>
      </c>
    </row>
    <row r="65" spans="1:65" x14ac:dyDescent="0.3">
      <c r="A65" s="23" t="s">
        <v>2</v>
      </c>
      <c r="B65" s="22">
        <v>4.13290110604036</v>
      </c>
      <c r="C65" s="22">
        <v>0</v>
      </c>
      <c r="D65" s="22">
        <v>0.1516868732270806</v>
      </c>
      <c r="E65" s="22">
        <v>2.8251801485581983E-3</v>
      </c>
      <c r="F65" s="22">
        <v>0</v>
      </c>
      <c r="G65" s="22">
        <v>0.80820835540833491</v>
      </c>
      <c r="H65" s="22">
        <v>0</v>
      </c>
      <c r="I65" s="22">
        <v>2.9933802677523734E-2</v>
      </c>
      <c r="J65" s="22">
        <v>1.6676929768002315</v>
      </c>
      <c r="K65" s="22">
        <v>1.8892759395119293E-2</v>
      </c>
      <c r="L65" s="22">
        <v>6.0812385981782091</v>
      </c>
      <c r="M65" s="22">
        <v>11.992625539779436</v>
      </c>
      <c r="N65" s="22">
        <v>231.51680775440619</v>
      </c>
      <c r="O65" s="22">
        <v>7.3232905620908699</v>
      </c>
      <c r="P65" s="22">
        <v>5.7951031584274599E-5</v>
      </c>
      <c r="Q65" s="22">
        <v>5.1110741997901967E-3</v>
      </c>
      <c r="R65" s="22">
        <v>2.0768389361083255</v>
      </c>
      <c r="S65" s="22">
        <v>369.85350918413513</v>
      </c>
      <c r="T65" s="22">
        <v>11.445002628982799</v>
      </c>
      <c r="U65" s="22">
        <v>263.02551412968131</v>
      </c>
      <c r="V65" s="22">
        <v>23.187696544521355</v>
      </c>
      <c r="W65" s="22">
        <v>0.82305885661868672</v>
      </c>
      <c r="X65" s="22">
        <v>6.1454425438457454E-3</v>
      </c>
      <c r="Y65" s="22">
        <v>91.305434669531138</v>
      </c>
      <c r="Z65" s="22">
        <v>7.497196115317986</v>
      </c>
      <c r="AA65" s="22">
        <v>0</v>
      </c>
      <c r="AB65" s="22">
        <v>1.0126751126098134E-5</v>
      </c>
      <c r="AC65" s="22">
        <v>0.1259769033012981</v>
      </c>
      <c r="AD65" s="22">
        <v>1.8790709720050141</v>
      </c>
      <c r="AE65" s="22">
        <v>213.40415735306829</v>
      </c>
      <c r="AF65" s="22">
        <v>1.8006305773229914E-3</v>
      </c>
      <c r="AG65" s="22">
        <v>0.35883330256815399</v>
      </c>
      <c r="AH65" s="22">
        <v>8.9714975788791036E-7</v>
      </c>
      <c r="AI65" s="22">
        <v>10.440275786289916</v>
      </c>
      <c r="AJ65" s="22">
        <v>0.12201790691210854</v>
      </c>
      <c r="AK65" s="22">
        <v>5.9622884274247973E-2</v>
      </c>
      <c r="AL65" s="22">
        <v>0.41490422596983284</v>
      </c>
      <c r="AM65" s="22">
        <v>203.87678731888002</v>
      </c>
      <c r="AN65" s="22">
        <v>387.35229834242625</v>
      </c>
      <c r="AO65" s="22">
        <v>18.867502833200664</v>
      </c>
      <c r="AP65" s="22">
        <v>0.48941920370013942</v>
      </c>
      <c r="AQ65" s="22">
        <v>23.5295455312054</v>
      </c>
      <c r="AR65" s="22">
        <v>2.762662075854355</v>
      </c>
      <c r="AS65" s="22">
        <v>279.07437302059361</v>
      </c>
      <c r="AT65" s="22">
        <v>2.5591552402378785</v>
      </c>
      <c r="AU65" s="22">
        <v>663.70604521297969</v>
      </c>
      <c r="AV65" s="22">
        <v>4.4800940634832456</v>
      </c>
      <c r="AW65" s="22">
        <v>2.3809411345231277</v>
      </c>
      <c r="AX65" s="22">
        <v>15.032599154975733</v>
      </c>
      <c r="AY65" s="22">
        <v>703.85614989115516</v>
      </c>
      <c r="AZ65" s="22">
        <v>10.119108999878762</v>
      </c>
      <c r="BA65" s="22">
        <v>2.530169295255738</v>
      </c>
      <c r="BB65" s="22">
        <v>3.3077332959875975E-3</v>
      </c>
      <c r="BC65" s="22">
        <v>1010.3549753817523</v>
      </c>
      <c r="BD65" s="22">
        <v>4590.7334744630889</v>
      </c>
      <c r="BF65" s="12" t="s">
        <v>63</v>
      </c>
      <c r="BG65" s="13">
        <f>BG70-SUM(BG66:BG69,BG64)</f>
        <v>1919.9283532263362</v>
      </c>
      <c r="BH65" s="13">
        <f t="shared" ref="BH65:BM65" si="1">BH70-SUM(BH66:BH69,BH64)</f>
        <v>78466.083433881809</v>
      </c>
      <c r="BI65" s="13">
        <f t="shared" si="1"/>
        <v>48006.388552657794</v>
      </c>
      <c r="BJ65" s="13">
        <f t="shared" si="1"/>
        <v>10681.777999507874</v>
      </c>
      <c r="BK65" s="13">
        <f t="shared" si="1"/>
        <v>4503.6626410423414</v>
      </c>
      <c r="BL65" s="13">
        <f t="shared" si="1"/>
        <v>14635.680868943891</v>
      </c>
      <c r="BM65" s="13">
        <f t="shared" si="1"/>
        <v>158213.5218492602</v>
      </c>
    </row>
    <row r="66" spans="1:65" x14ac:dyDescent="0.3">
      <c r="A66" s="23" t="s">
        <v>3</v>
      </c>
      <c r="B66" s="22">
        <v>3.9351744273542328</v>
      </c>
      <c r="C66" s="22">
        <v>0.44339060448284434</v>
      </c>
      <c r="D66" s="22">
        <v>0</v>
      </c>
      <c r="E66" s="22">
        <v>6.029004672950122E-3</v>
      </c>
      <c r="F66" s="22">
        <v>0</v>
      </c>
      <c r="G66" s="22">
        <v>0.25993932573420087</v>
      </c>
      <c r="H66" s="22">
        <v>0</v>
      </c>
      <c r="I66" s="22">
        <v>7.9006729983505886E-2</v>
      </c>
      <c r="J66" s="22">
        <v>10.385643597436269</v>
      </c>
      <c r="K66" s="22">
        <v>2.5050050037396692</v>
      </c>
      <c r="L66" s="22">
        <v>1.8773761665558907E-2</v>
      </c>
      <c r="M66" s="22">
        <v>3.3113386725865626E-2</v>
      </c>
      <c r="N66" s="22">
        <v>4.0613278288872054</v>
      </c>
      <c r="O66" s="22">
        <v>0.52203190850575731</v>
      </c>
      <c r="P66" s="22">
        <v>0.581960287334221</v>
      </c>
      <c r="Q66" s="22">
        <v>16.480106067939666</v>
      </c>
      <c r="R66" s="22">
        <v>164.34036472708573</v>
      </c>
      <c r="S66" s="22">
        <v>695.67886292878291</v>
      </c>
      <c r="T66" s="22">
        <v>23.35720207788799</v>
      </c>
      <c r="U66" s="22">
        <v>16.092808431780718</v>
      </c>
      <c r="V66" s="22">
        <v>10.203007865571532</v>
      </c>
      <c r="W66" s="22">
        <v>4.5627446090805865E-2</v>
      </c>
      <c r="X66" s="22">
        <v>0.75089948139675899</v>
      </c>
      <c r="Y66" s="22">
        <v>7.7940002702781781</v>
      </c>
      <c r="Z66" s="22">
        <v>0.99348233647835227</v>
      </c>
      <c r="AA66" s="22">
        <v>0</v>
      </c>
      <c r="AB66" s="22">
        <v>0.45469627833750037</v>
      </c>
      <c r="AC66" s="22">
        <v>0.18106185338203101</v>
      </c>
      <c r="AD66" s="22">
        <v>135.4235341773709</v>
      </c>
      <c r="AE66" s="22">
        <v>0.91190223212391441</v>
      </c>
      <c r="AF66" s="22">
        <v>6.8423961938273653E-3</v>
      </c>
      <c r="AG66" s="22">
        <v>0.21299803317323365</v>
      </c>
      <c r="AH66" s="22">
        <v>2.3457912337890064E-6</v>
      </c>
      <c r="AI66" s="22">
        <v>91.701851191687851</v>
      </c>
      <c r="AJ66" s="22">
        <v>2.6844135318833222E-3</v>
      </c>
      <c r="AK66" s="22">
        <v>4.3006175787988401E-3</v>
      </c>
      <c r="AL66" s="22">
        <v>0.10060743217937555</v>
      </c>
      <c r="AM66" s="22">
        <v>3.9415545404166177</v>
      </c>
      <c r="AN66" s="22">
        <v>43.946241362779638</v>
      </c>
      <c r="AO66" s="22">
        <v>143.53905158467515</v>
      </c>
      <c r="AP66" s="22">
        <v>0.60465786543104183</v>
      </c>
      <c r="AQ66" s="22">
        <v>7.7188122341488432</v>
      </c>
      <c r="AR66" s="22">
        <v>23.496875015882789</v>
      </c>
      <c r="AS66" s="22">
        <v>3.9326976326640373</v>
      </c>
      <c r="AT66" s="22">
        <v>0.15177439134142398</v>
      </c>
      <c r="AU66" s="22">
        <v>0.58125453053141773</v>
      </c>
      <c r="AV66" s="22">
        <v>548.97825411183658</v>
      </c>
      <c r="AW66" s="22">
        <v>0.43354495607126242</v>
      </c>
      <c r="AX66" s="22">
        <v>1.6078515877124466</v>
      </c>
      <c r="AY66" s="22">
        <v>4.9003163765953328</v>
      </c>
      <c r="AZ66" s="22">
        <v>10.54555937736032</v>
      </c>
      <c r="BA66" s="22">
        <v>10.47793401378086</v>
      </c>
      <c r="BB66" s="22">
        <v>0.44541042905997269</v>
      </c>
      <c r="BC66" s="22">
        <v>184.58880123837866</v>
      </c>
      <c r="BD66" s="22">
        <v>2177.4588297198325</v>
      </c>
      <c r="BF66" s="12" t="s">
        <v>65</v>
      </c>
      <c r="BG66" s="13">
        <f>B68+AJ68+B70+AJ70+B84+AJ84+B85+AJ85+B89+AJ89+B93+AJ93+B96+AJ96+B101+AJ101+B107+AJ107+B112+AJ112+B113+AJ113+B116+AJ116</f>
        <v>11828.919923622037</v>
      </c>
      <c r="BH66" s="13">
        <f>SUM(C68,D68,G68,L68:U68,X68:Y68,AB68:AD68,AF68,AI68,AK68,AN68:AO68,AQ68,AT68:AW68,AZ68,AR68)+SUM(C70,D70,G70,L70:U70,X70:Y70,AB70:AD70,AF70,AI70,AK70,AN70:AO70,AQ70,AT70:AW70,AZ70,AR70)+SUM(C84,D84,G84,L84:U84,X84:Y84,AB84:AD84,AF84,AI84,AK84,AN84:AO84,AQ84,AT84:AW84,AZ84,AR84)+SUM(C85,D85,G85,L85:U85,X85:Y85,AB85:AD85,AF85,AI85,AK85,AN85:AO85,AQ85,AT85:AW85,AZ85,AR85)+SUM(C89,D89,G89,L89:U89,X89:Y89,AB89:AD89,AF89,AI89,AK89,AN89:AO89,AQ89,AT89:AW89,AZ89,AR89)+SUM(C93,D93,G93,L93:U93,X93:Y93,AB93:AD93,AF93,AI93,AK93,AN93:AO93,AQ93,AT93:AW93,AZ93,AR93)+SUM(C96,D96,G96,L96:U96,X96:Y96,AB96:AD96,AF96,AI96,AK96,AN96:AO96,AQ96,AT96:AW96,AZ96,AR96)+SUM(C101,D101,G101,L101:U101,X101:Y101,AB101:AD101,AF101,AI101,AK101,AN101:AO101,AQ101,AT101:AW101,AZ101,AR101)+SUM(C107,D107,G107,L107:U107,X107:Y107,AB107:AD107,AF107,AI107,AK107,AN107:AO107,AQ107,AT107:AW107,AZ107,AR107)+SUM(C112,D112,G112,L112:U112,X112:Y112,AB112:AD112,AF112,AI112,AK112,AN112:AO112,AQ112,AT112:AW112,AZ112,AR112)+SUM(C113,D113,G113,L113:U113,X113:Y113,AB113:AD113,AF113,AI113,AK113,AN113:AO113,AQ113,AT113:AW113,AZ113,AR113)+SUM(C116,D116,G116,L116:U116,X116:Y116,AB116:AD116,AF116,AI116,AK116,AN116:AO116,AQ116,AT116:AW116,AZ116,AR116)</f>
        <v>14923.252350536306</v>
      </c>
      <c r="BI66" s="13">
        <f>SUM(F68,H68,V68:W68,AA68,AE68,AH68,AM68,AS68,AX68,BB68,AY68)+SUM(F70,H70,V70:W70,AA70,AE70,AH70,AM70,AS70,AX70,BB70,AY70)+SUM(F84,H84,V84:W84,AA84,AE84,AH84,AM84,AS84,AX84,BB84,AY84)+SUM(F85,H85,V85:W85,AA85,AE85,AH85,AM85,AS85,AX85,BB85,AY85)+SUM(F89,H89,V89:W89,AA89,AE89,AH89,AM89,AS89,AX89,BB89,AY89)+SUM(F93,H93,V93:W93,AA93,AE93,AH93,AM93,AS93,AX93,BB93,AY93)+SUM(F96,H96,V96:W96,AA96,AE96,AH96,AM96,AS96,AX96,BB96,AY96)+SUM(F101,H101,V101:W101,AA101,AE101,AH101,AM101,AS101,AX101,BB101,AY101)+SUM(F107,H107,V107:W107,AA107,AE107,AH107,AM107,AS107,AX107,BB107,AY107)+SUM(F112,H112,V112:W112,AA112,AE112,AH112,AM112,AS112,AX112,BB112,AY112)+SUM(F113,H113,V113:W113,AA113,AE113,AH113,AM113,AS113,AX113,BB113,AY113)+SUM(F116,H116,V116:W116,AA116,AE116,AH116,AM116,AS116,AX116,BB116,AY116)</f>
        <v>97220.466113751725</v>
      </c>
      <c r="BJ66" s="13">
        <f>SUM(E68,I68,AG68,BA68)+SUM(E70,I70,AG70,BA70)+SUM(E84,I84,AG84,BA84)+SUM(E85,I85,AG85,BA85)+SUM(E89,I89,AG89,BA89)+SUM(E93,I93,AG93,BA93)+SUM(E96,I96,AG96,BA96)+SUM(E101,I101,AG101,BA101)+SUM(E107,I107,AG107,BA107)+SUM(E112,I112,AG112,BA112)+SUM(E113,I113,AG113,BA113)+SUM(E116,I116,AG116,BA116)</f>
        <v>46299.997139856736</v>
      </c>
      <c r="BK66" s="13">
        <f>SUM(J68:K68,Z68,AL68,AP68)+SUM(J70:K70,Z70,AL70,AP70)+SUM(J84:K84,Z84,AL84,AP84)+SUM(J85:K85,Z85,AL85,AP85)+SUM(J89:K89,Z89,AL89,AP89)+SUM(J93:K93,Z93,AL93,AP93)+SUM(J96:K96,Z96,AL96,AP96)+SUM(J101:K101,Z101,AL101,AP101)+SUM(J107:K107,Z107,AL107,AP107)+SUM(J112:K112,Z112,AL112,AP112)+SUM(J113:K113,Z113,AL113,AP113)+SUM(J116:K116,Z116,AL116,AP116)</f>
        <v>9760.2897154578859</v>
      </c>
      <c r="BL66" s="13">
        <f>BC68+BC70+BC84+BC85+BC89+BC93+BC96+BC101+BC107+BC112+BC113+BC116</f>
        <v>4137.7134461276364</v>
      </c>
      <c r="BM66" s="13">
        <f>SUM(BG66:BL66)</f>
        <v>184170.63868935232</v>
      </c>
    </row>
    <row r="67" spans="1:65" x14ac:dyDescent="0.3">
      <c r="A67" s="23" t="s">
        <v>4</v>
      </c>
      <c r="B67" s="22">
        <v>3.2396935886763303E-2</v>
      </c>
      <c r="C67" s="22">
        <v>2.1359566823394366E-7</v>
      </c>
      <c r="D67" s="22">
        <v>8.3340987802264519E-7</v>
      </c>
      <c r="E67" s="22">
        <v>0</v>
      </c>
      <c r="F67" s="22">
        <v>0</v>
      </c>
      <c r="G67" s="22">
        <v>0</v>
      </c>
      <c r="H67" s="22">
        <v>0</v>
      </c>
      <c r="I67" s="22">
        <v>2.6908338459160716E-5</v>
      </c>
      <c r="J67" s="22">
        <v>14.054740691990645</v>
      </c>
      <c r="K67" s="22">
        <v>1.8466521082953881E-6</v>
      </c>
      <c r="L67" s="22">
        <v>0</v>
      </c>
      <c r="M67" s="22">
        <v>0</v>
      </c>
      <c r="N67" s="22">
        <v>0</v>
      </c>
      <c r="O67" s="22">
        <v>4.6629038267141039E-7</v>
      </c>
      <c r="P67" s="22">
        <v>0</v>
      </c>
      <c r="Q67" s="22">
        <v>0</v>
      </c>
      <c r="R67" s="22">
        <v>1.8855834451183896E-6</v>
      </c>
      <c r="S67" s="22">
        <v>1.2403987971668802E-5</v>
      </c>
      <c r="T67" s="22">
        <v>2.5057678335329063</v>
      </c>
      <c r="U67" s="22">
        <v>0</v>
      </c>
      <c r="V67" s="22">
        <v>9.2230298881884848E-5</v>
      </c>
      <c r="W67" s="22">
        <v>0</v>
      </c>
      <c r="X67" s="22">
        <v>0</v>
      </c>
      <c r="Y67" s="22">
        <v>5.3932864013272628E-3</v>
      </c>
      <c r="Z67" s="22">
        <v>1.0648956127366238E-2</v>
      </c>
      <c r="AA67" s="22">
        <v>0</v>
      </c>
      <c r="AB67" s="22">
        <v>0</v>
      </c>
      <c r="AC67" s="22">
        <v>2.0248992172612846E-6</v>
      </c>
      <c r="AD67" s="22">
        <v>0</v>
      </c>
      <c r="AE67" s="22">
        <v>2.733982922406354E-5</v>
      </c>
      <c r="AF67" s="22">
        <v>0</v>
      </c>
      <c r="AG67" s="22">
        <v>7.9907320105679078</v>
      </c>
      <c r="AH67" s="22">
        <v>0</v>
      </c>
      <c r="AI67" s="22">
        <v>1.8588769758418893E-3</v>
      </c>
      <c r="AJ67" s="22">
        <v>7.120302897083421E-7</v>
      </c>
      <c r="AK67" s="22">
        <v>1.9354317262928123E-8</v>
      </c>
      <c r="AL67" s="22">
        <v>3.0703623744949833</v>
      </c>
      <c r="AM67" s="22">
        <v>0</v>
      </c>
      <c r="AN67" s="22">
        <v>0</v>
      </c>
      <c r="AO67" s="22">
        <v>0</v>
      </c>
      <c r="AP67" s="22">
        <v>4.0487770765222988E-7</v>
      </c>
      <c r="AQ67" s="22">
        <v>0</v>
      </c>
      <c r="AR67" s="22">
        <v>0</v>
      </c>
      <c r="AS67" s="22">
        <v>2.7217766572787271E-6</v>
      </c>
      <c r="AT67" s="22">
        <v>0</v>
      </c>
      <c r="AU67" s="22">
        <v>0</v>
      </c>
      <c r="AV67" s="22">
        <v>3.4815712255218516</v>
      </c>
      <c r="AW67" s="22">
        <v>5.5363939523090768E-3</v>
      </c>
      <c r="AX67" s="22">
        <v>7.2513636760358529E-6</v>
      </c>
      <c r="AY67" s="22">
        <v>1.0731663871072766E-6</v>
      </c>
      <c r="AZ67" s="22">
        <v>3.6567542442539582E-6</v>
      </c>
      <c r="BA67" s="22">
        <v>0.1579462121049636</v>
      </c>
      <c r="BB67" s="22">
        <v>0</v>
      </c>
      <c r="BC67" s="22">
        <v>4.0296633856426292</v>
      </c>
      <c r="BD67" s="22">
        <v>35.346800175408006</v>
      </c>
      <c r="BF67" s="12" t="s">
        <v>64</v>
      </c>
      <c r="BG67" s="13">
        <f>B67+AJ67+B71+AJ71+B95+AJ95+B115+AJ115</f>
        <v>179.38977751317438</v>
      </c>
      <c r="BH67" s="13">
        <f>SUM(C67,D67,G67,L67:U67,X67:Y67,AB67:AD67,AF67,AI67,AK67,AN67:AO67,AQ67,AT67:AW67,AZ67,AR67)+SUM(C71,D71,G71,L71:U71,X71:Y71,AB71:AD71,AF71,AI71,AK71,AN71:AO71,AQ71,AT71:AW71,AZ71,AR71)+SUM(C95,D95,G95,L95:U95,X95:Y95,AB95:AD95,AF95,AI95,AK95,AN95:AO95,AQ95,AT95:AW95,AZ95,AR95)+SUM(C115,D115,G115,L115:U115,X115:Y115,AB115:AD115,AF115,AI115,AK115,AN115:AO115,AQ115,AT115:AW115,AZ115,AR115)</f>
        <v>945.8812183284565</v>
      </c>
      <c r="BI67" s="13">
        <f>SUM(F67,H67,V67:W67,AA67,AE67,AH67,AM67,AS67,AX67,BB67,AY67)+SUM(F71,H71,V71:W71,AA71,AE71,AH71,AM71,AS71,AX71,BB71,AY71)+SUM(F95,H95,V95:W95,AA95,AE95,AH95,AM95,AS95,AX95,BB95,AY95)+SUM(F115,H115,V115:W115,AA115,AE115,AH115,AM115,AS115,AX115,BB115,AY115)</f>
        <v>2060.7802342969508</v>
      </c>
      <c r="BJ67" s="13">
        <f>SUM(E67,I67,AG67,BA67)+SUM(E71,I71,AG71,BA71)+SUM(E95,I95,AG95,BA95)+SUM(E115,I115,AG115,BA115)</f>
        <v>5032.2411747436663</v>
      </c>
      <c r="BK67" s="13">
        <f>SUM(J67:K67,Z67,AL67,AP67)+SUM(J71:K71,Z71,AL71,AP71)+SUM(J95:K95,Z95,AL95,AP95)+SUM(J115:K115,Z115,AL115,AP115)</f>
        <v>573.37207453454539</v>
      </c>
      <c r="BL67" s="13">
        <f>BC67+BC71+BC95+BC115</f>
        <v>1082.2921971137343</v>
      </c>
      <c r="BM67" s="13">
        <f>SUM(BG67:BL67)</f>
        <v>9873.9566765305281</v>
      </c>
    </row>
    <row r="68" spans="1:65" x14ac:dyDescent="0.3">
      <c r="A68" s="23" t="s">
        <v>5</v>
      </c>
      <c r="B68" s="22">
        <v>0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F68" s="12" t="s">
        <v>59</v>
      </c>
      <c r="BG68" s="13">
        <f>B72+AJ72+B73+AJ73+B88+AJ88+B100+AJ100+B104+AJ104</f>
        <v>160820.87758440062</v>
      </c>
      <c r="BH68" s="13">
        <f>SUM(C72,D72,G72,L72:U72,X72:Y72,AB72:AD72,AF72,AI72,AK72,AN72:AO72,AQ72,AT72:AW72,AZ72,AR72)+SUM(C73,D73,G73,L73:U73,X73:Y73,AB73:AD73,AF73,AI73,AK73,AN73:AO73,AQ73,AT73:AW73,AZ73,AR73)+SUM(C88,D88,G88,L88:U88,X88:Y88,AB88:AD88,AF88,AI88,AK88,AN88:AO88,AQ88,AT88:AW88,AZ88,AR88)+SUM(C100,D100,G100,L100:U100,X100:Y100,AB100:AD100,AF100,AI100,AK100,AN100:AO100,AQ100,AT100:AW100,AZ100,AR100)+SUM(C104,D104,G104,L104:U104,X104:Y104,AB104:AD104,AF104,AI104,AK104,AN104:AO104,AQ104,AT104:AW104,AZ104,AR104)</f>
        <v>28085.902044132228</v>
      </c>
      <c r="BI68" s="13">
        <f>SUM(F72,H72,V72:W72,AA72,AE72,AH72,AM72,AS72,AX72,BB72,AY72)+SUM(F73,H73,V73:W73,AA73,AE73,AH73,AM73,AS73,AX73,BB73,AY73)+SUM(F88,H88,V88:W88,AA88,AE88,AH88,AM88,AS88,AX88,BB88,AY88)+SUM(F100,H100,V100:W100,AA100,AE100,AH100,AM100,AS100,AX100,BB100,AY100)+SUM(F104,H104,V104:W104,AA104,AE104,AH104,AM104,AS104,AX104,BB104,AY104)</f>
        <v>1430463.4016950186</v>
      </c>
      <c r="BJ68" s="13">
        <f>SUM(E72,I72,AG72,BA72)+SUM(E73,I73,AG73,BA73)+SUM(E88,I88,AG88,BA88)+SUM(E100,I100,AG100,BA100)+SUM(E104,I104,AG104,BA104)</f>
        <v>88500.588881598145</v>
      </c>
      <c r="BK68" s="13">
        <f>SUM(J72:K72,Z72,AL72,AP72)+SUM(J73:K73,Z73,AL73,AP73)+SUM(J88:K88,Z88,AL88,AP88)+SUM(J100:K100,Z100,AL100,AP100)+SUM(J104:K104,Z104,AL104,AP104)</f>
        <v>51332.748422043514</v>
      </c>
      <c r="BL68" s="13">
        <f>BC72+BC73+BC88+BC100+BC104</f>
        <v>248939.82895501785</v>
      </c>
      <c r="BM68" s="13">
        <f>SUM(BG68:BL68)</f>
        <v>2008143.3475822113</v>
      </c>
    </row>
    <row r="69" spans="1:65" x14ac:dyDescent="0.3">
      <c r="A69" s="23" t="s">
        <v>6</v>
      </c>
      <c r="B69" s="22">
        <v>2.0637934849801889E-2</v>
      </c>
      <c r="C69" s="22">
        <v>9.2823856151731481E-4</v>
      </c>
      <c r="D69" s="22">
        <v>6.8349975560865429E-3</v>
      </c>
      <c r="E69" s="22">
        <v>2.6799481786885724E-4</v>
      </c>
      <c r="F69" s="22">
        <v>0</v>
      </c>
      <c r="G69" s="22">
        <v>0</v>
      </c>
      <c r="H69" s="22">
        <v>0</v>
      </c>
      <c r="I69" s="22">
        <v>5.508434852590856E-4</v>
      </c>
      <c r="J69" s="22">
        <v>1.5885799356803616</v>
      </c>
      <c r="K69" s="22">
        <v>0.33479536819580241</v>
      </c>
      <c r="L69" s="22">
        <v>0</v>
      </c>
      <c r="M69" s="22">
        <v>0</v>
      </c>
      <c r="N69" s="22">
        <v>7.6617256762907143E-4</v>
      </c>
      <c r="O69" s="22">
        <v>6.5866400025129746E-4</v>
      </c>
      <c r="P69" s="22">
        <v>0</v>
      </c>
      <c r="Q69" s="22">
        <v>5.1052549700953618E-5</v>
      </c>
      <c r="R69" s="22">
        <v>4.6810471890951352E-3</v>
      </c>
      <c r="S69" s="22">
        <v>0.24106635873494503</v>
      </c>
      <c r="T69" s="22">
        <v>72.92546450481413</v>
      </c>
      <c r="U69" s="22">
        <v>7.4930113420743592E-4</v>
      </c>
      <c r="V69" s="22">
        <v>0.82890800802340281</v>
      </c>
      <c r="W69" s="22">
        <v>0.58699464850675587</v>
      </c>
      <c r="X69" s="22">
        <v>0</v>
      </c>
      <c r="Y69" s="22">
        <v>1.8206626802856753</v>
      </c>
      <c r="Z69" s="22">
        <v>0.11611271536494355</v>
      </c>
      <c r="AA69" s="22">
        <v>0</v>
      </c>
      <c r="AB69" s="22">
        <v>1.6823756724635631E-2</v>
      </c>
      <c r="AC69" s="22">
        <v>9.4259687030871959E-4</v>
      </c>
      <c r="AD69" s="22">
        <v>9.2394670088998029E-2</v>
      </c>
      <c r="AE69" s="22">
        <v>4.5204150491651177E-2</v>
      </c>
      <c r="AF69" s="22">
        <v>0</v>
      </c>
      <c r="AG69" s="22">
        <v>3.0632276058646015E-2</v>
      </c>
      <c r="AH69" s="22">
        <v>0</v>
      </c>
      <c r="AI69" s="22">
        <v>9.9888896256360637E-4</v>
      </c>
      <c r="AJ69" s="22">
        <v>3.6217404506252413E-4</v>
      </c>
      <c r="AK69" s="22">
        <v>3.6619597599325465E-7</v>
      </c>
      <c r="AL69" s="22">
        <v>0.15562438819822486</v>
      </c>
      <c r="AM69" s="22">
        <v>0.49319535500824818</v>
      </c>
      <c r="AN69" s="22">
        <v>2.275092807008904E-3</v>
      </c>
      <c r="AO69" s="22">
        <v>0</v>
      </c>
      <c r="AP69" s="22">
        <v>8.0571413667432076E-2</v>
      </c>
      <c r="AQ69" s="22">
        <v>0.91705215076886692</v>
      </c>
      <c r="AR69" s="22">
        <v>4.877476506398069</v>
      </c>
      <c r="AS69" s="22">
        <v>0.51862583283719343</v>
      </c>
      <c r="AT69" s="22">
        <v>0</v>
      </c>
      <c r="AU69" s="22">
        <v>0</v>
      </c>
      <c r="AV69" s="22">
        <v>2.7620908503882727E-2</v>
      </c>
      <c r="AW69" s="22">
        <v>3.7996468892300109E-5</v>
      </c>
      <c r="AX69" s="22">
        <v>0.29884234213496835</v>
      </c>
      <c r="AY69" s="22">
        <v>0.13212112024350636</v>
      </c>
      <c r="AZ69" s="22">
        <v>6.2230118312989413E-2</v>
      </c>
      <c r="BA69" s="22">
        <v>3.1690261927716508</v>
      </c>
      <c r="BB69" s="22">
        <v>5.9542198179359698E-2</v>
      </c>
      <c r="BC69" s="22">
        <v>2.9553815209296594</v>
      </c>
      <c r="BD69" s="22">
        <v>92.41569248298525</v>
      </c>
      <c r="BF69" s="12" t="s">
        <v>60</v>
      </c>
      <c r="BG69" s="13">
        <f>B117+AJ117</f>
        <v>19.373124392005039</v>
      </c>
      <c r="BH69" s="13">
        <f>SUM(C117,D117,G117,L117:U117,X117:Y117,AB117:AD117,AF117,AI117,AK117,AN117:AO117,AQ117,AT117:AW117,AZ117,AR117)</f>
        <v>93.963823893122537</v>
      </c>
      <c r="BI69" s="13">
        <f>SUM(F117,H117,V117:W117,AA117,AE117,AH117,AM117,AS117,AX117,BB117,AY117)</f>
        <v>2424.002084722636</v>
      </c>
      <c r="BJ69" s="13">
        <f>SUM(E117,I117,AG117,BA117)</f>
        <v>52.67437427983198</v>
      </c>
      <c r="BK69" s="13">
        <f>SUM(J117:K117,Z117,AL117,AP117)</f>
        <v>1447.1859458706131</v>
      </c>
      <c r="BL69" s="13">
        <f>BC117</f>
        <v>0</v>
      </c>
      <c r="BM69" s="13">
        <f>SUM(BG69:BL69)</f>
        <v>4037.1993531582089</v>
      </c>
    </row>
    <row r="70" spans="1:65" x14ac:dyDescent="0.3">
      <c r="A70" s="23" t="s">
        <v>7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F70" s="12" t="s">
        <v>61</v>
      </c>
      <c r="BG70" s="13">
        <f>B118+AJ118</f>
        <v>174934.79160564739</v>
      </c>
      <c r="BH70" s="13">
        <f>SUM(C118,D118,G118,L118:U118,X118:Y118,AB118:AD118,AF118,AI118,AK118,AN118:AO118,AQ118,AT118:AW118,AZ118,AR118)</f>
        <v>122554.21295209436</v>
      </c>
      <c r="BI70" s="13">
        <f>SUM(F118,H118,V118:W118,AA118,AE118,AH118,AM118,AS118,AX118,BB118,AY118)</f>
        <v>1580564.4630134208</v>
      </c>
      <c r="BJ70" s="13">
        <f>SUM(E118,I118,AG118,BA118)</f>
        <v>150701.97300721746</v>
      </c>
      <c r="BK70" s="13">
        <f>SUM(J118:K118,Z118,AL118,AP118)</f>
        <v>67702.021496332542</v>
      </c>
      <c r="BL70" s="13">
        <f>BC118</f>
        <v>268967.87951535842</v>
      </c>
      <c r="BM70" s="13">
        <f>SUM(BG70:BL70)</f>
        <v>2365425.3415900711</v>
      </c>
    </row>
    <row r="71" spans="1:65" x14ac:dyDescent="0.3">
      <c r="A71" s="25" t="s">
        <v>8</v>
      </c>
      <c r="B71" s="22">
        <v>60.946432858331939</v>
      </c>
      <c r="C71" s="22">
        <v>5.1710646171977306</v>
      </c>
      <c r="D71" s="22">
        <v>0.16715948462124655</v>
      </c>
      <c r="E71" s="22">
        <v>6.7000648421585872E-4</v>
      </c>
      <c r="F71" s="22">
        <v>0</v>
      </c>
      <c r="G71" s="22">
        <v>0</v>
      </c>
      <c r="H71" s="22">
        <v>0</v>
      </c>
      <c r="I71" s="22">
        <v>0</v>
      </c>
      <c r="J71" s="22">
        <v>24.354062265244853</v>
      </c>
      <c r="K71" s="22">
        <v>49.221692213093782</v>
      </c>
      <c r="L71" s="22">
        <v>0</v>
      </c>
      <c r="M71" s="22">
        <v>0</v>
      </c>
      <c r="N71" s="22">
        <v>0.21203567001533671</v>
      </c>
      <c r="O71" s="22">
        <v>0.3765434782356023</v>
      </c>
      <c r="P71" s="22">
        <v>0</v>
      </c>
      <c r="Q71" s="22">
        <v>11.114718642495527</v>
      </c>
      <c r="R71" s="22">
        <v>2.3326963260270781</v>
      </c>
      <c r="S71" s="22">
        <v>218.60985266413394</v>
      </c>
      <c r="T71" s="22">
        <v>2.2857905770657627</v>
      </c>
      <c r="U71" s="22">
        <v>1.1833135318984432E-2</v>
      </c>
      <c r="V71" s="22">
        <v>14.47788124793726</v>
      </c>
      <c r="W71" s="22">
        <v>39.925828564721172</v>
      </c>
      <c r="X71" s="22">
        <v>0.59888044044087374</v>
      </c>
      <c r="Y71" s="22">
        <v>7.9761939882996034</v>
      </c>
      <c r="Z71" s="22">
        <v>17.955203110725392</v>
      </c>
      <c r="AA71" s="22">
        <v>0</v>
      </c>
      <c r="AB71" s="22">
        <v>1.6260427563965726E-2</v>
      </c>
      <c r="AC71" s="22">
        <v>2.5302292944848608</v>
      </c>
      <c r="AD71" s="22">
        <v>0</v>
      </c>
      <c r="AE71" s="22">
        <v>135.13284385610049</v>
      </c>
      <c r="AF71" s="22">
        <v>0</v>
      </c>
      <c r="AG71" s="22">
        <v>1.0997739962532138</v>
      </c>
      <c r="AH71" s="22">
        <v>0</v>
      </c>
      <c r="AI71" s="22">
        <v>10.529880562961672</v>
      </c>
      <c r="AJ71" s="22">
        <v>0.65877360900879833</v>
      </c>
      <c r="AK71" s="22">
        <v>6.0546674469877347E-3</v>
      </c>
      <c r="AL71" s="22">
        <v>15.152144848999967</v>
      </c>
      <c r="AM71" s="22">
        <v>393.15615648933971</v>
      </c>
      <c r="AN71" s="22">
        <v>0.65400809287253914</v>
      </c>
      <c r="AO71" s="22">
        <v>0.15761366870442034</v>
      </c>
      <c r="AP71" s="22">
        <v>109.9874781300304</v>
      </c>
      <c r="AQ71" s="22">
        <v>0.42662575119421953</v>
      </c>
      <c r="AR71" s="22">
        <v>3.9055338318552009</v>
      </c>
      <c r="AS71" s="22">
        <v>129.52207385566172</v>
      </c>
      <c r="AT71" s="22">
        <v>0</v>
      </c>
      <c r="AU71" s="22">
        <v>0</v>
      </c>
      <c r="AV71" s="22">
        <v>0.27655012424322201</v>
      </c>
      <c r="AW71" s="22">
        <v>2.7683707028020925</v>
      </c>
      <c r="AX71" s="22">
        <v>2.089640436114747E-2</v>
      </c>
      <c r="AY71" s="22">
        <v>913.97959505810911</v>
      </c>
      <c r="AZ71" s="22">
        <v>68.535786203589907</v>
      </c>
      <c r="BA71" s="22">
        <v>4739.8061894923812</v>
      </c>
      <c r="BB71" s="22">
        <v>0</v>
      </c>
      <c r="BC71" s="22">
        <v>563.94982983344346</v>
      </c>
      <c r="BD71" s="22">
        <v>7548.0112081917996</v>
      </c>
    </row>
    <row r="72" spans="1:65" x14ac:dyDescent="0.3">
      <c r="A72" s="26" t="s">
        <v>9</v>
      </c>
      <c r="B72" s="22">
        <v>148302.25408442211</v>
      </c>
      <c r="C72" s="22">
        <v>172.80170499458617</v>
      </c>
      <c r="D72" s="22">
        <v>172.27456046626929</v>
      </c>
      <c r="E72" s="22">
        <v>774.6810300849296</v>
      </c>
      <c r="F72" s="22">
        <v>0.38293429105569549</v>
      </c>
      <c r="G72" s="22">
        <v>3.0253806782272918</v>
      </c>
      <c r="H72" s="22">
        <v>367.88717191698487</v>
      </c>
      <c r="I72" s="22">
        <v>103.22438237318261</v>
      </c>
      <c r="J72" s="22">
        <v>0</v>
      </c>
      <c r="K72" s="22">
        <v>772.3963683249782</v>
      </c>
      <c r="L72" s="22">
        <v>35.204670517826059</v>
      </c>
      <c r="M72" s="22">
        <v>29.582860479100635</v>
      </c>
      <c r="N72" s="22">
        <v>57.519937133269572</v>
      </c>
      <c r="O72" s="22">
        <v>18.4180485942044</v>
      </c>
      <c r="P72" s="22">
        <v>53.674887776469042</v>
      </c>
      <c r="Q72" s="22">
        <v>40.838404121215632</v>
      </c>
      <c r="R72" s="22">
        <v>221.54508113608355</v>
      </c>
      <c r="S72" s="22">
        <v>3201.2983850292935</v>
      </c>
      <c r="T72" s="22">
        <v>79.485658072740321</v>
      </c>
      <c r="U72" s="22">
        <v>4.6796180723412668</v>
      </c>
      <c r="V72" s="22">
        <v>1233232.123595272</v>
      </c>
      <c r="W72" s="22">
        <v>4903.0926152491174</v>
      </c>
      <c r="X72" s="22">
        <v>10.322277124486083</v>
      </c>
      <c r="Y72" s="22">
        <v>679.88801815347585</v>
      </c>
      <c r="Z72" s="22">
        <v>16668.050526763305</v>
      </c>
      <c r="AA72" s="22">
        <v>217.09436333192187</v>
      </c>
      <c r="AB72" s="22">
        <v>0.10667031119943458</v>
      </c>
      <c r="AC72" s="22">
        <v>311.40118808219762</v>
      </c>
      <c r="AD72" s="22">
        <v>94.873009050313314</v>
      </c>
      <c r="AE72" s="22">
        <v>10226.031876461324</v>
      </c>
      <c r="AF72" s="22">
        <v>5.0629716428135083</v>
      </c>
      <c r="AG72" s="22">
        <v>38168.838298383715</v>
      </c>
      <c r="AH72" s="22">
        <v>2515.5289237239472</v>
      </c>
      <c r="AI72" s="22">
        <v>1855.1886917542872</v>
      </c>
      <c r="AJ72" s="22">
        <v>174.6405707013279</v>
      </c>
      <c r="AK72" s="22">
        <v>1.2071728676637485</v>
      </c>
      <c r="AL72" s="22">
        <v>89.174988357887941</v>
      </c>
      <c r="AM72" s="22">
        <v>8050.9437273211415</v>
      </c>
      <c r="AN72" s="22">
        <v>136.72547092086074</v>
      </c>
      <c r="AO72" s="22">
        <v>2.1036757275090854</v>
      </c>
      <c r="AP72" s="22">
        <v>5586.2246799741779</v>
      </c>
      <c r="AQ72" s="22">
        <v>25.325795033594797</v>
      </c>
      <c r="AR72" s="22">
        <v>4346.1476584597976</v>
      </c>
      <c r="AS72" s="22">
        <v>2587.5129538735905</v>
      </c>
      <c r="AT72" s="22">
        <v>6.6066141112290921E-2</v>
      </c>
      <c r="AU72" s="22">
        <v>1028.6065720359172</v>
      </c>
      <c r="AV72" s="22">
        <v>493.06680390080601</v>
      </c>
      <c r="AW72" s="22">
        <v>22.028280157796843</v>
      </c>
      <c r="AX72" s="22">
        <v>5204.4490124439581</v>
      </c>
      <c r="AY72" s="22">
        <v>9662.0321406275489</v>
      </c>
      <c r="AZ72" s="22">
        <v>616.66424382898936</v>
      </c>
      <c r="BA72" s="22">
        <v>17206.839363592269</v>
      </c>
      <c r="BB72" s="22">
        <v>6317.6151867587359</v>
      </c>
      <c r="BC72" s="22">
        <v>244248.09567914053</v>
      </c>
      <c r="BD72" s="22">
        <v>1769098.2482356536</v>
      </c>
    </row>
    <row r="73" spans="1:65" x14ac:dyDescent="0.3">
      <c r="A73" s="23" t="s">
        <v>360</v>
      </c>
      <c r="B73" s="22">
        <v>0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6.3624641193683766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6.3624641193683766</v>
      </c>
    </row>
    <row r="74" spans="1:65" x14ac:dyDescent="0.3">
      <c r="A74" s="23" t="s">
        <v>10</v>
      </c>
      <c r="B74" s="22">
        <v>17.717011478287894</v>
      </c>
      <c r="C74" s="22">
        <v>10.493304933787545</v>
      </c>
      <c r="D74" s="22">
        <v>0</v>
      </c>
      <c r="E74" s="22">
        <v>0</v>
      </c>
      <c r="F74" s="22">
        <v>0</v>
      </c>
      <c r="G74" s="22">
        <v>1.119619395213386E-2</v>
      </c>
      <c r="H74" s="22">
        <v>0</v>
      </c>
      <c r="I74" s="22">
        <v>0</v>
      </c>
      <c r="J74" s="22">
        <v>2.0691096310742972E-2</v>
      </c>
      <c r="K74" s="22">
        <v>6.516618702861414E-7</v>
      </c>
      <c r="L74" s="22">
        <v>0</v>
      </c>
      <c r="M74" s="22">
        <v>0</v>
      </c>
      <c r="N74" s="22">
        <v>4.3400411605027866E-3</v>
      </c>
      <c r="O74" s="22">
        <v>9.1569945637435186</v>
      </c>
      <c r="P74" s="22">
        <v>0.68241679321421966</v>
      </c>
      <c r="Q74" s="22">
        <v>0</v>
      </c>
      <c r="R74" s="22">
        <v>51.801022317469034</v>
      </c>
      <c r="S74" s="22">
        <v>281.09075881810713</v>
      </c>
      <c r="T74" s="22">
        <v>41.350901595352362</v>
      </c>
      <c r="U74" s="22">
        <v>74.461801407845456</v>
      </c>
      <c r="V74" s="22">
        <v>0.29627696287141392</v>
      </c>
      <c r="W74" s="22">
        <v>1.5619025968818137E-4</v>
      </c>
      <c r="X74" s="22">
        <v>0</v>
      </c>
      <c r="Y74" s="22">
        <v>57.612264611966175</v>
      </c>
      <c r="Z74" s="22">
        <v>3.6172437391341856E-2</v>
      </c>
      <c r="AA74" s="22">
        <v>0</v>
      </c>
      <c r="AB74" s="22">
        <v>4.2217190492708327E-3</v>
      </c>
      <c r="AC74" s="22">
        <v>0</v>
      </c>
      <c r="AD74" s="22">
        <v>4.3093276658678965E-2</v>
      </c>
      <c r="AE74" s="22">
        <v>0</v>
      </c>
      <c r="AF74" s="22">
        <v>0</v>
      </c>
      <c r="AG74" s="22">
        <v>0</v>
      </c>
      <c r="AH74" s="22">
        <v>0</v>
      </c>
      <c r="AI74" s="22">
        <v>24.875362471499304</v>
      </c>
      <c r="AJ74" s="22">
        <v>0.10776782823920175</v>
      </c>
      <c r="AK74" s="22">
        <v>0.3692882604487161</v>
      </c>
      <c r="AL74" s="22">
        <v>0</v>
      </c>
      <c r="AM74" s="22">
        <v>0</v>
      </c>
      <c r="AN74" s="22">
        <v>0.17492100776249978</v>
      </c>
      <c r="AO74" s="22">
        <v>5.8833357463185538E-3</v>
      </c>
      <c r="AP74" s="22">
        <v>0</v>
      </c>
      <c r="AQ74" s="22">
        <v>0.14753313926591097</v>
      </c>
      <c r="AR74" s="22">
        <v>4.3191827706135236E-2</v>
      </c>
      <c r="AS74" s="22">
        <v>0</v>
      </c>
      <c r="AT74" s="22">
        <v>2.1671093906181538</v>
      </c>
      <c r="AU74" s="22">
        <v>12.397201802981387</v>
      </c>
      <c r="AV74" s="22">
        <v>0.91797389381056149</v>
      </c>
      <c r="AW74" s="22">
        <v>7.1624144166949238E-4</v>
      </c>
      <c r="AX74" s="22">
        <v>1.3112451977218834E-2</v>
      </c>
      <c r="AY74" s="22">
        <v>5859.2338898323378</v>
      </c>
      <c r="AZ74" s="22">
        <v>5.423430878851161E-3</v>
      </c>
      <c r="BA74" s="22">
        <v>6.2333090664819081E-6</v>
      </c>
      <c r="BB74" s="22">
        <v>0</v>
      </c>
      <c r="BC74" s="22">
        <v>21.080952193226604</v>
      </c>
      <c r="BD74" s="22">
        <v>6466.322958430339</v>
      </c>
    </row>
    <row r="75" spans="1:65" x14ac:dyDescent="0.3">
      <c r="A75" s="23" t="s">
        <v>11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1.2812720718939172E-2</v>
      </c>
      <c r="S75" s="22">
        <v>0</v>
      </c>
      <c r="T75" s="22">
        <v>11.820169407477964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7.8227565981768583</v>
      </c>
      <c r="BD75" s="22">
        <v>19.655738726373762</v>
      </c>
    </row>
    <row r="76" spans="1:65" x14ac:dyDescent="0.3">
      <c r="A76" s="23" t="s">
        <v>12</v>
      </c>
      <c r="B76" s="22">
        <v>21.639875988878089</v>
      </c>
      <c r="C76" s="22">
        <v>30.765255211881612</v>
      </c>
      <c r="D76" s="22">
        <v>10.091063842392503</v>
      </c>
      <c r="E76" s="22">
        <v>4.8944225993726685E-3</v>
      </c>
      <c r="F76" s="22">
        <v>0</v>
      </c>
      <c r="G76" s="22">
        <v>6.5699787850833609</v>
      </c>
      <c r="H76" s="22">
        <v>0</v>
      </c>
      <c r="I76" s="22">
        <v>6.2717254247146928E-3</v>
      </c>
      <c r="J76" s="22">
        <v>1.530636042906687</v>
      </c>
      <c r="K76" s="22">
        <v>0.36493407692370394</v>
      </c>
      <c r="L76" s="22">
        <v>1.2497840799562181</v>
      </c>
      <c r="M76" s="22">
        <v>26.041919890268684</v>
      </c>
      <c r="N76" s="22">
        <v>0</v>
      </c>
      <c r="O76" s="22">
        <v>31.87057796616083</v>
      </c>
      <c r="P76" s="22">
        <v>0.3170057080375745</v>
      </c>
      <c r="Q76" s="22">
        <v>1.2423149266779905</v>
      </c>
      <c r="R76" s="22">
        <v>222.10316655163803</v>
      </c>
      <c r="S76" s="22">
        <v>1111.5648330329593</v>
      </c>
      <c r="T76" s="22">
        <v>0.95056178812388503</v>
      </c>
      <c r="U76" s="22">
        <v>252.35236042100357</v>
      </c>
      <c r="V76" s="22">
        <v>3.6454255226588756</v>
      </c>
      <c r="W76" s="22">
        <v>5.7923208720977353E-3</v>
      </c>
      <c r="X76" s="22">
        <v>11.813424475226002</v>
      </c>
      <c r="Y76" s="22">
        <v>92.460355792406986</v>
      </c>
      <c r="Z76" s="22">
        <v>0.20499434854649848</v>
      </c>
      <c r="AA76" s="22">
        <v>0</v>
      </c>
      <c r="AB76" s="22">
        <v>2.6845439030462215</v>
      </c>
      <c r="AC76" s="22">
        <v>1.9169475503822142</v>
      </c>
      <c r="AD76" s="22">
        <v>65.900326549430986</v>
      </c>
      <c r="AE76" s="22">
        <v>9.9994097681059966</v>
      </c>
      <c r="AF76" s="22">
        <v>11.941421862690614</v>
      </c>
      <c r="AG76" s="22">
        <v>2.5921903556562356</v>
      </c>
      <c r="AH76" s="22">
        <v>1.781318249182588E-7</v>
      </c>
      <c r="AI76" s="22">
        <v>60.396837572061351</v>
      </c>
      <c r="AJ76" s="22">
        <v>7.5600441177300116E-3</v>
      </c>
      <c r="AK76" s="22">
        <v>2.4874998644514354E-2</v>
      </c>
      <c r="AL76" s="22">
        <v>4.5062839604886076</v>
      </c>
      <c r="AM76" s="22">
        <v>2.3675467666481551</v>
      </c>
      <c r="AN76" s="22">
        <v>312.24028330945293</v>
      </c>
      <c r="AO76" s="22">
        <v>1.9873878641450657</v>
      </c>
      <c r="AP76" s="22">
        <v>0.39369379682940092</v>
      </c>
      <c r="AQ76" s="22">
        <v>10.637555492309913</v>
      </c>
      <c r="AR76" s="22">
        <v>15.99674707894833</v>
      </c>
      <c r="AS76" s="22">
        <v>12.468831647891406</v>
      </c>
      <c r="AT76" s="22">
        <v>67.00778545087276</v>
      </c>
      <c r="AU76" s="22">
        <v>1.9876703097084587</v>
      </c>
      <c r="AV76" s="22">
        <v>40.277998467677044</v>
      </c>
      <c r="AW76" s="22">
        <v>1.3353141516826201</v>
      </c>
      <c r="AX76" s="22">
        <v>3.6136291285618093E-2</v>
      </c>
      <c r="AY76" s="22">
        <v>11.149456194619891</v>
      </c>
      <c r="AZ76" s="22">
        <v>16.302796062820455</v>
      </c>
      <c r="BA76" s="22">
        <v>2.35991089528869</v>
      </c>
      <c r="BB76" s="22">
        <v>6.4895148254915311E-2</v>
      </c>
      <c r="BC76" s="22">
        <v>248.88962198910804</v>
      </c>
      <c r="BD76" s="22">
        <v>2732.2694545809254</v>
      </c>
    </row>
    <row r="77" spans="1:65" x14ac:dyDescent="0.3">
      <c r="A77" s="23" t="s">
        <v>13</v>
      </c>
      <c r="B77" s="22">
        <v>28.983629871176163</v>
      </c>
      <c r="C77" s="22">
        <v>10.121924969778092</v>
      </c>
      <c r="D77" s="22">
        <v>1.535167299303339</v>
      </c>
      <c r="E77" s="22">
        <v>1.5422405876418133E-2</v>
      </c>
      <c r="F77" s="22">
        <v>0</v>
      </c>
      <c r="G77" s="22">
        <v>0.88352216775835279</v>
      </c>
      <c r="H77" s="22">
        <v>0</v>
      </c>
      <c r="I77" s="22">
        <v>6.0343357265219652E-2</v>
      </c>
      <c r="J77" s="22">
        <v>38.429995865555711</v>
      </c>
      <c r="K77" s="22">
        <v>7.9397191983198976</v>
      </c>
      <c r="L77" s="22">
        <v>6.6615212741387667E-2</v>
      </c>
      <c r="M77" s="22">
        <v>3.6873514888876004E-2</v>
      </c>
      <c r="N77" s="22">
        <v>31.352330877992735</v>
      </c>
      <c r="O77" s="22">
        <v>0</v>
      </c>
      <c r="P77" s="22">
        <v>1.359587192993812E-2</v>
      </c>
      <c r="Q77" s="22">
        <v>19.844154317864469</v>
      </c>
      <c r="R77" s="22">
        <v>0.7463796450422977</v>
      </c>
      <c r="S77" s="22">
        <v>210.07314207236996</v>
      </c>
      <c r="T77" s="22">
        <v>1.7490970642289174</v>
      </c>
      <c r="U77" s="22">
        <v>3.010633230344175E-2</v>
      </c>
      <c r="V77" s="22">
        <v>21.76775622192255</v>
      </c>
      <c r="W77" s="22">
        <v>1.886145987636249</v>
      </c>
      <c r="X77" s="22">
        <v>7.1197375590361184E-2</v>
      </c>
      <c r="Y77" s="22">
        <v>5.9782018417744256</v>
      </c>
      <c r="Z77" s="22">
        <v>3.49622094383842</v>
      </c>
      <c r="AA77" s="22">
        <v>0</v>
      </c>
      <c r="AB77" s="22">
        <v>0.53992692477198068</v>
      </c>
      <c r="AC77" s="22">
        <v>2.623031167213968E-2</v>
      </c>
      <c r="AD77" s="22">
        <v>0</v>
      </c>
      <c r="AE77" s="22">
        <v>9.4229910752896675</v>
      </c>
      <c r="AF77" s="22">
        <v>2.2807987312757887E-2</v>
      </c>
      <c r="AG77" s="22">
        <v>1.2171821725309582</v>
      </c>
      <c r="AH77" s="22">
        <v>9.508141442945785E-7</v>
      </c>
      <c r="AI77" s="22">
        <v>12.280779285622655</v>
      </c>
      <c r="AJ77" s="22">
        <v>0.65993708042491739</v>
      </c>
      <c r="AK77" s="22">
        <v>0.39918144782996789</v>
      </c>
      <c r="AL77" s="22">
        <v>0.28804007193763426</v>
      </c>
      <c r="AM77" s="22">
        <v>11.902795317979466</v>
      </c>
      <c r="AN77" s="22">
        <v>40.769996617328971</v>
      </c>
      <c r="AO77" s="22">
        <v>2.0186274036366152</v>
      </c>
      <c r="AP77" s="22">
        <v>2.7676652858233401</v>
      </c>
      <c r="AQ77" s="22">
        <v>2.082128216378913</v>
      </c>
      <c r="AR77" s="22">
        <v>0.20679379359104985</v>
      </c>
      <c r="AS77" s="22">
        <v>27.321348340446903</v>
      </c>
      <c r="AT77" s="22">
        <v>0.19066810898480593</v>
      </c>
      <c r="AU77" s="22">
        <v>1.5573394083138519E-2</v>
      </c>
      <c r="AV77" s="22">
        <v>17.71577880048963</v>
      </c>
      <c r="AW77" s="22">
        <v>11.24784804005759</v>
      </c>
      <c r="AX77" s="22">
        <v>3.2967632513636658</v>
      </c>
      <c r="AY77" s="22">
        <v>1.3516288364674309</v>
      </c>
      <c r="AZ77" s="22">
        <v>10.938595646892587</v>
      </c>
      <c r="BA77" s="22">
        <v>169.14807056109092</v>
      </c>
      <c r="BB77" s="22">
        <v>1.8304563640872933</v>
      </c>
      <c r="BC77" s="22">
        <v>255.73541874563216</v>
      </c>
      <c r="BD77" s="22">
        <v>968.47877644769835</v>
      </c>
    </row>
    <row r="78" spans="1:65" x14ac:dyDescent="0.3">
      <c r="A78" s="23" t="s">
        <v>14</v>
      </c>
      <c r="B78" s="22">
        <v>7.8554266880852018E-7</v>
      </c>
      <c r="C78" s="22">
        <v>4.8179022919060889E-7</v>
      </c>
      <c r="D78" s="22">
        <v>5.0084627916769724E-8</v>
      </c>
      <c r="E78" s="22">
        <v>4.3274270502780536E-9</v>
      </c>
      <c r="F78" s="22">
        <v>0</v>
      </c>
      <c r="G78" s="22">
        <v>0</v>
      </c>
      <c r="H78" s="22">
        <v>0</v>
      </c>
      <c r="I78" s="22">
        <v>1.6170844084343207E-6</v>
      </c>
      <c r="J78" s="22">
        <v>2.0247772186971527E-4</v>
      </c>
      <c r="K78" s="22">
        <v>1.109764668918164E-7</v>
      </c>
      <c r="L78" s="22">
        <v>0</v>
      </c>
      <c r="M78" s="22">
        <v>0</v>
      </c>
      <c r="N78" s="22">
        <v>0</v>
      </c>
      <c r="O78" s="22">
        <v>2.8022202439783387E-8</v>
      </c>
      <c r="P78" s="22">
        <v>0</v>
      </c>
      <c r="Q78" s="22">
        <v>65.680336068868669</v>
      </c>
      <c r="R78" s="22">
        <v>2.8727832057713073E-7</v>
      </c>
      <c r="S78" s="22">
        <v>7.4543047620109727E-7</v>
      </c>
      <c r="T78" s="22">
        <v>0</v>
      </c>
      <c r="U78" s="22">
        <v>0</v>
      </c>
      <c r="V78" s="22">
        <v>5.5426751277672623E-6</v>
      </c>
      <c r="W78" s="22">
        <v>0</v>
      </c>
      <c r="X78" s="22">
        <v>0</v>
      </c>
      <c r="Y78" s="22">
        <v>1.2164506284626949E-2</v>
      </c>
      <c r="Z78" s="22">
        <v>7.6635825112493982E-6</v>
      </c>
      <c r="AA78" s="22">
        <v>0</v>
      </c>
      <c r="AB78" s="22">
        <v>0.84276774221344586</v>
      </c>
      <c r="AC78" s="22">
        <v>2.1874458018692326E-3</v>
      </c>
      <c r="AD78" s="22">
        <v>0</v>
      </c>
      <c r="AE78" s="22">
        <v>1.6430152918802369E-6</v>
      </c>
      <c r="AF78" s="22">
        <v>0</v>
      </c>
      <c r="AG78" s="22">
        <v>2.1869387072558271E-5</v>
      </c>
      <c r="AH78" s="22">
        <v>0</v>
      </c>
      <c r="AI78" s="22">
        <v>1.3746626461581752E-7</v>
      </c>
      <c r="AJ78" s="22">
        <v>4.2790196115893726E-8</v>
      </c>
      <c r="AK78" s="22">
        <v>4.9522765979124442E-4</v>
      </c>
      <c r="AL78" s="22">
        <v>2.5388252041758042E-8</v>
      </c>
      <c r="AM78" s="22">
        <v>0</v>
      </c>
      <c r="AN78" s="22">
        <v>0</v>
      </c>
      <c r="AO78" s="22">
        <v>0</v>
      </c>
      <c r="AP78" s="22">
        <v>2.4331544266872258E-8</v>
      </c>
      <c r="AQ78" s="22">
        <v>0</v>
      </c>
      <c r="AR78" s="22">
        <v>9.9856949534741233</v>
      </c>
      <c r="AS78" s="22">
        <v>1.6356798107047421E-7</v>
      </c>
      <c r="AT78" s="22">
        <v>0</v>
      </c>
      <c r="AU78" s="22">
        <v>0</v>
      </c>
      <c r="AV78" s="22">
        <v>0</v>
      </c>
      <c r="AW78" s="22">
        <v>2.547853849400442E-3</v>
      </c>
      <c r="AX78" s="22">
        <v>4.3577819411634904E-7</v>
      </c>
      <c r="AY78" s="22">
        <v>6.4493043109325303E-8</v>
      </c>
      <c r="AZ78" s="22">
        <v>2.5472909371668725E-2</v>
      </c>
      <c r="BA78" s="22">
        <v>9.4919408477725561E-3</v>
      </c>
      <c r="BB78" s="22">
        <v>0</v>
      </c>
      <c r="BC78" s="22">
        <v>1.1401552416231653</v>
      </c>
      <c r="BD78" s="22">
        <v>77.701558090728668</v>
      </c>
    </row>
    <row r="79" spans="1:65" x14ac:dyDescent="0.3">
      <c r="A79" s="23" t="s">
        <v>15</v>
      </c>
      <c r="B79" s="22">
        <v>2.3771150423237888</v>
      </c>
      <c r="C79" s="22">
        <v>1.0107056915927759</v>
      </c>
      <c r="D79" s="22">
        <v>0.12271392140498516</v>
      </c>
      <c r="E79" s="22">
        <v>1.5192499933793988E-2</v>
      </c>
      <c r="F79" s="22">
        <v>0</v>
      </c>
      <c r="G79" s="22">
        <v>1.2211269438292312E-3</v>
      </c>
      <c r="H79" s="22">
        <v>0</v>
      </c>
      <c r="I79" s="22">
        <v>0.4366687448799304</v>
      </c>
      <c r="J79" s="22">
        <v>7.3615397623194907</v>
      </c>
      <c r="K79" s="22">
        <v>0.28779503425664771</v>
      </c>
      <c r="L79" s="22">
        <v>0.77512432153104227</v>
      </c>
      <c r="M79" s="22">
        <v>0</v>
      </c>
      <c r="N79" s="22">
        <v>6.6931707146288977E-3</v>
      </c>
      <c r="O79" s="22">
        <v>0.3480142739817918</v>
      </c>
      <c r="P79" s="22">
        <v>15.410546118072954</v>
      </c>
      <c r="Q79" s="22">
        <v>0</v>
      </c>
      <c r="R79" s="22">
        <v>0.95693147896604591</v>
      </c>
      <c r="S79" s="22">
        <v>25.545932077180897</v>
      </c>
      <c r="T79" s="22">
        <v>0.22311433851816664</v>
      </c>
      <c r="U79" s="22">
        <v>2.8903782994241879E-2</v>
      </c>
      <c r="V79" s="22">
        <v>6.0928810584169604</v>
      </c>
      <c r="W79" s="22">
        <v>7.3012467230803525E-3</v>
      </c>
      <c r="X79" s="22">
        <v>6.585065755991823E-2</v>
      </c>
      <c r="Y79" s="22">
        <v>0.92491295016538266</v>
      </c>
      <c r="Z79" s="22">
        <v>1.3995586016252768</v>
      </c>
      <c r="AA79" s="22">
        <v>0</v>
      </c>
      <c r="AB79" s="22">
        <v>1.7023022858549648</v>
      </c>
      <c r="AC79" s="22">
        <v>9.3618685019731043</v>
      </c>
      <c r="AD79" s="22">
        <v>0</v>
      </c>
      <c r="AE79" s="22">
        <v>0.27622639008088129</v>
      </c>
      <c r="AF79" s="22">
        <v>0</v>
      </c>
      <c r="AG79" s="22">
        <v>0.76080966013091866</v>
      </c>
      <c r="AH79" s="22">
        <v>1.3155707665884988E-5</v>
      </c>
      <c r="AI79" s="22">
        <v>0.45119669235512161</v>
      </c>
      <c r="AJ79" s="22">
        <v>5.9675142691677956E-4</v>
      </c>
      <c r="AK79" s="22">
        <v>4.6586029785672153E-2</v>
      </c>
      <c r="AL79" s="22">
        <v>1.7915585051731402</v>
      </c>
      <c r="AM79" s="22">
        <v>1.3905511257599978</v>
      </c>
      <c r="AN79" s="22">
        <v>2.0447598665168019</v>
      </c>
      <c r="AO79" s="22">
        <v>0.34908605413475702</v>
      </c>
      <c r="AP79" s="22">
        <v>0.36332480642358306</v>
      </c>
      <c r="AQ79" s="22">
        <v>2.5430460762637472</v>
      </c>
      <c r="AR79" s="22">
        <v>74.133412816249773</v>
      </c>
      <c r="AS79" s="22">
        <v>2.4152280532875872</v>
      </c>
      <c r="AT79" s="22">
        <v>9.4847138178504962E-3</v>
      </c>
      <c r="AU79" s="22">
        <v>9.2680073607089887E-7</v>
      </c>
      <c r="AV79" s="22">
        <v>1.0710139381161801</v>
      </c>
      <c r="AW79" s="22">
        <v>0.22333171917125316</v>
      </c>
      <c r="AX79" s="22">
        <v>0.74547751229743253</v>
      </c>
      <c r="AY79" s="22">
        <v>1.099768491492884</v>
      </c>
      <c r="AZ79" s="22">
        <v>6.6941908690160368</v>
      </c>
      <c r="BA79" s="22">
        <v>23.732536355577981</v>
      </c>
      <c r="BB79" s="22">
        <v>5.0446681328289528E-2</v>
      </c>
      <c r="BC79" s="22">
        <v>279.18125571320911</v>
      </c>
      <c r="BD79" s="22">
        <v>473.83678959205804</v>
      </c>
    </row>
    <row r="80" spans="1:65" x14ac:dyDescent="0.3">
      <c r="A80" s="23" t="s">
        <v>16</v>
      </c>
      <c r="B80" s="22">
        <v>533.09990999989577</v>
      </c>
      <c r="C80" s="22">
        <v>8.5477366153694732</v>
      </c>
      <c r="D80" s="22">
        <v>69.467834868686651</v>
      </c>
      <c r="E80" s="22">
        <v>1.0398835182088257</v>
      </c>
      <c r="F80" s="22">
        <v>2.1810579410825093E-2</v>
      </c>
      <c r="G80" s="22">
        <v>2.2210598953268743</v>
      </c>
      <c r="H80" s="22">
        <v>0</v>
      </c>
      <c r="I80" s="22">
        <v>6.604371898676809</v>
      </c>
      <c r="J80" s="22">
        <v>668.31578477749417</v>
      </c>
      <c r="K80" s="22">
        <v>16.464175080631961</v>
      </c>
      <c r="L80" s="22">
        <v>148.2698117295696</v>
      </c>
      <c r="M80" s="22">
        <v>5.6925914498839747</v>
      </c>
      <c r="N80" s="22">
        <v>10.477437638476285</v>
      </c>
      <c r="O80" s="22">
        <v>6.1310512486425228</v>
      </c>
      <c r="P80" s="22">
        <v>1.142565309669781</v>
      </c>
      <c r="Q80" s="22">
        <v>63.00352381188042</v>
      </c>
      <c r="R80" s="22">
        <v>0</v>
      </c>
      <c r="S80" s="22">
        <v>826.98453592309977</v>
      </c>
      <c r="T80" s="22">
        <v>157.22908096541667</v>
      </c>
      <c r="U80" s="22">
        <v>17.59885388467432</v>
      </c>
      <c r="V80" s="22">
        <v>3011.846874936818</v>
      </c>
      <c r="W80" s="22">
        <v>97.945759020732993</v>
      </c>
      <c r="X80" s="22">
        <v>10.863836143719535</v>
      </c>
      <c r="Y80" s="22">
        <v>382.15865301660489</v>
      </c>
      <c r="Z80" s="22">
        <v>72.49674660752369</v>
      </c>
      <c r="AA80" s="22">
        <v>0</v>
      </c>
      <c r="AB80" s="22">
        <v>0.5580574923820617</v>
      </c>
      <c r="AC80" s="22">
        <v>889.63959253828114</v>
      </c>
      <c r="AD80" s="22">
        <v>13.716376419786418</v>
      </c>
      <c r="AE80" s="22">
        <v>3.0009672284130371</v>
      </c>
      <c r="AF80" s="22">
        <v>20.156558787649789</v>
      </c>
      <c r="AG80" s="22">
        <v>37.731329986238954</v>
      </c>
      <c r="AH80" s="22">
        <v>1.9835587466659929E-4</v>
      </c>
      <c r="AI80" s="22">
        <v>213.24946023318887</v>
      </c>
      <c r="AJ80" s="22">
        <v>6.3731173566522553E-2</v>
      </c>
      <c r="AK80" s="22">
        <v>6.7373568875031108E-3</v>
      </c>
      <c r="AL80" s="22">
        <v>23.824743474606613</v>
      </c>
      <c r="AM80" s="22">
        <v>24.637300663571438</v>
      </c>
      <c r="AN80" s="22">
        <v>236.69405974454128</v>
      </c>
      <c r="AO80" s="22">
        <v>11.731979125545479</v>
      </c>
      <c r="AP80" s="22">
        <v>101.25965459703241</v>
      </c>
      <c r="AQ80" s="22">
        <v>84.475001605265561</v>
      </c>
      <c r="AR80" s="22">
        <v>349.93198290141748</v>
      </c>
      <c r="AS80" s="22">
        <v>5822.6042292627735</v>
      </c>
      <c r="AT80" s="22">
        <v>0.8979453951828813</v>
      </c>
      <c r="AU80" s="22">
        <v>0.77110238001242681</v>
      </c>
      <c r="AV80" s="22">
        <v>212.90863241002515</v>
      </c>
      <c r="AW80" s="22">
        <v>47.375003759498831</v>
      </c>
      <c r="AX80" s="22">
        <v>2.1508739065202223</v>
      </c>
      <c r="AY80" s="22">
        <v>1396.9401010733743</v>
      </c>
      <c r="AZ80" s="22">
        <v>294.65306582303356</v>
      </c>
      <c r="BA80" s="22">
        <v>475.68888450246885</v>
      </c>
      <c r="BB80" s="22">
        <v>14.252669715750903</v>
      </c>
      <c r="BC80" s="22">
        <v>1911.6414458596716</v>
      </c>
      <c r="BD80" s="22">
        <v>18308.185574692976</v>
      </c>
    </row>
    <row r="81" spans="1:56" x14ac:dyDescent="0.3">
      <c r="A81" s="23" t="s">
        <v>17</v>
      </c>
      <c r="B81" s="22">
        <v>923.27197327406338</v>
      </c>
      <c r="C81" s="22">
        <v>486.9525737962465</v>
      </c>
      <c r="D81" s="22">
        <v>231.31233588940398</v>
      </c>
      <c r="E81" s="22">
        <v>3.1742611537740277</v>
      </c>
      <c r="F81" s="22">
        <v>0</v>
      </c>
      <c r="G81" s="22">
        <v>152.14350897131627</v>
      </c>
      <c r="H81" s="22">
        <v>8.6551178349955779E-2</v>
      </c>
      <c r="I81" s="22">
        <v>4.4227033780488085</v>
      </c>
      <c r="J81" s="22">
        <v>1571.3412577772312</v>
      </c>
      <c r="K81" s="22">
        <v>176.26303770300325</v>
      </c>
      <c r="L81" s="22">
        <v>35.916484230551141</v>
      </c>
      <c r="M81" s="22">
        <v>208.89792281311853</v>
      </c>
      <c r="N81" s="22">
        <v>571.011701071993</v>
      </c>
      <c r="O81" s="22">
        <v>505.66058421171954</v>
      </c>
      <c r="P81" s="22">
        <v>151.60653667745197</v>
      </c>
      <c r="Q81" s="22">
        <v>201.39573313230218</v>
      </c>
      <c r="R81" s="22">
        <v>525.88927313428849</v>
      </c>
      <c r="S81" s="22">
        <v>0</v>
      </c>
      <c r="T81" s="22">
        <v>832.46960389305275</v>
      </c>
      <c r="U81" s="22">
        <v>1858.7918078210182</v>
      </c>
      <c r="V81" s="22">
        <v>2703.489064825656</v>
      </c>
      <c r="W81" s="22">
        <v>198.56052622322224</v>
      </c>
      <c r="X81" s="22">
        <v>225.68151019914154</v>
      </c>
      <c r="Y81" s="22">
        <v>1110.7100126768285</v>
      </c>
      <c r="Z81" s="22">
        <v>295.85197402548272</v>
      </c>
      <c r="AA81" s="22">
        <v>0.32748077677441195</v>
      </c>
      <c r="AB81" s="22">
        <v>26.033667807622013</v>
      </c>
      <c r="AC81" s="22">
        <v>278.014551708162</v>
      </c>
      <c r="AD81" s="22">
        <v>135.70508067655149</v>
      </c>
      <c r="AE81" s="22">
        <v>752.94742557975303</v>
      </c>
      <c r="AF81" s="22">
        <v>179.37605714603117</v>
      </c>
      <c r="AG81" s="22">
        <v>214.02908346667331</v>
      </c>
      <c r="AH81" s="22">
        <v>0.78052438521513801</v>
      </c>
      <c r="AI81" s="22">
        <v>1568.640431866346</v>
      </c>
      <c r="AJ81" s="22">
        <v>6.0084134936655227</v>
      </c>
      <c r="AK81" s="22">
        <v>2.829146072776759</v>
      </c>
      <c r="AL81" s="22">
        <v>28.099344134433473</v>
      </c>
      <c r="AM81" s="22">
        <v>556.83496449006941</v>
      </c>
      <c r="AN81" s="22">
        <v>8308.3428827743282</v>
      </c>
      <c r="AO81" s="22">
        <v>182.49259016058599</v>
      </c>
      <c r="AP81" s="22">
        <v>154.74198472441893</v>
      </c>
      <c r="AQ81" s="22">
        <v>1403.7185757040154</v>
      </c>
      <c r="AR81" s="22">
        <v>663.75349304911538</v>
      </c>
      <c r="AS81" s="22">
        <v>717.19650268981911</v>
      </c>
      <c r="AT81" s="22">
        <v>87.31237626605585</v>
      </c>
      <c r="AU81" s="22">
        <v>79.306005129024953</v>
      </c>
      <c r="AV81" s="22">
        <v>1149.567859668681</v>
      </c>
      <c r="AW81" s="22">
        <v>96.124096076570055</v>
      </c>
      <c r="AX81" s="22">
        <v>1448.9728208726799</v>
      </c>
      <c r="AY81" s="22">
        <v>11536.007971126677</v>
      </c>
      <c r="AZ81" s="22">
        <v>998.83826150008497</v>
      </c>
      <c r="BA81" s="22">
        <v>1575.7807330923843</v>
      </c>
      <c r="BB81" s="22">
        <v>96.039195772830311</v>
      </c>
      <c r="BC81" s="22">
        <v>6528.0311699507674</v>
      </c>
      <c r="BD81" s="22">
        <v>51750.753628219376</v>
      </c>
    </row>
    <row r="82" spans="1:56" x14ac:dyDescent="0.3">
      <c r="A82" s="23" t="s">
        <v>18</v>
      </c>
      <c r="B82" s="22">
        <v>5.349545574586022E-6</v>
      </c>
      <c r="C82" s="22">
        <v>2.5649479823036774E-6</v>
      </c>
      <c r="D82" s="22">
        <v>3.4107631611320173E-7</v>
      </c>
      <c r="E82" s="22">
        <v>2.9469778212393542E-8</v>
      </c>
      <c r="F82" s="22">
        <v>0</v>
      </c>
      <c r="G82" s="22">
        <v>20.920303049221953</v>
      </c>
      <c r="H82" s="22">
        <v>0</v>
      </c>
      <c r="I82" s="22">
        <v>1.1012344821437726E-5</v>
      </c>
      <c r="J82" s="22">
        <v>1.2056137656366699E-2</v>
      </c>
      <c r="K82" s="22">
        <v>7.5574973953326964E-7</v>
      </c>
      <c r="L82" s="22">
        <v>0</v>
      </c>
      <c r="M82" s="22">
        <v>32.856970244039701</v>
      </c>
      <c r="N82" s="22">
        <v>0</v>
      </c>
      <c r="O82" s="22">
        <v>1.9083119861492488E-7</v>
      </c>
      <c r="P82" s="22">
        <v>0</v>
      </c>
      <c r="Q82" s="22">
        <v>0</v>
      </c>
      <c r="R82" s="22">
        <v>1.8600460155176E-2</v>
      </c>
      <c r="S82" s="22">
        <v>1.3782044564064362</v>
      </c>
      <c r="T82" s="22">
        <v>0</v>
      </c>
      <c r="U82" s="22">
        <v>0</v>
      </c>
      <c r="V82" s="22">
        <v>3.7745617620095046E-5</v>
      </c>
      <c r="W82" s="22">
        <v>0</v>
      </c>
      <c r="X82" s="22">
        <v>0</v>
      </c>
      <c r="Y82" s="22">
        <v>6.476125382873428E-2</v>
      </c>
      <c r="Z82" s="22">
        <v>2.2095193180335381E-2</v>
      </c>
      <c r="AA82" s="22">
        <v>0</v>
      </c>
      <c r="AB82" s="22">
        <v>0</v>
      </c>
      <c r="AC82" s="22">
        <v>8.2869807970432835E-7</v>
      </c>
      <c r="AD82" s="22">
        <v>0</v>
      </c>
      <c r="AE82" s="22">
        <v>1.1188934137704411E-5</v>
      </c>
      <c r="AF82" s="22">
        <v>9.5968808089775912</v>
      </c>
      <c r="AG82" s="22">
        <v>1.4893052596412181E-4</v>
      </c>
      <c r="AH82" s="22">
        <v>0</v>
      </c>
      <c r="AI82" s="22">
        <v>9.967487211325237E-4</v>
      </c>
      <c r="AJ82" s="22">
        <v>2.9140123554923624E-7</v>
      </c>
      <c r="AK82" s="22">
        <v>7.9208315224052352E-9</v>
      </c>
      <c r="AL82" s="22">
        <v>1.7289399640437228E-7</v>
      </c>
      <c r="AM82" s="22">
        <v>0</v>
      </c>
      <c r="AN82" s="22">
        <v>0</v>
      </c>
      <c r="AO82" s="22">
        <v>0</v>
      </c>
      <c r="AP82" s="22">
        <v>1.6569781645740004E-7</v>
      </c>
      <c r="AQ82" s="22">
        <v>0</v>
      </c>
      <c r="AR82" s="22">
        <v>0</v>
      </c>
      <c r="AS82" s="22">
        <v>1.1138979510899294E-6</v>
      </c>
      <c r="AT82" s="22">
        <v>0</v>
      </c>
      <c r="AU82" s="22">
        <v>0.22422380028211661</v>
      </c>
      <c r="AV82" s="22">
        <v>0.21733597149026421</v>
      </c>
      <c r="AW82" s="22">
        <v>0</v>
      </c>
      <c r="AX82" s="22">
        <v>2.9676495019323373E-6</v>
      </c>
      <c r="AY82" s="22">
        <v>4.3919762357450525E-7</v>
      </c>
      <c r="AZ82" s="22">
        <v>6.5890344098165549E-2</v>
      </c>
      <c r="BA82" s="22">
        <v>6.4640117173331096E-2</v>
      </c>
      <c r="BB82" s="22">
        <v>0</v>
      </c>
      <c r="BC82" s="22">
        <v>14.266003629455676</v>
      </c>
      <c r="BD82" s="22">
        <v>79.709186311087137</v>
      </c>
    </row>
    <row r="83" spans="1:56" x14ac:dyDescent="0.3">
      <c r="A83" s="23" t="s">
        <v>19</v>
      </c>
      <c r="B83" s="22">
        <v>119.69183839097748</v>
      </c>
      <c r="C83" s="22">
        <v>1.744677671028769</v>
      </c>
      <c r="D83" s="22">
        <v>8.1937784671111305E-2</v>
      </c>
      <c r="E83" s="22">
        <v>4.8996469432351021E-4</v>
      </c>
      <c r="F83" s="22">
        <v>0</v>
      </c>
      <c r="G83" s="22">
        <v>2.435881396018543</v>
      </c>
      <c r="H83" s="22">
        <v>0</v>
      </c>
      <c r="I83" s="22">
        <v>2.8750110330671222E-3</v>
      </c>
      <c r="J83" s="22">
        <v>6.6131346149429087</v>
      </c>
      <c r="K83" s="22">
        <v>0.60984645714807939</v>
      </c>
      <c r="L83" s="22">
        <v>2.5439501762543872E-2</v>
      </c>
      <c r="M83" s="22">
        <v>2.4258891374260524E-3</v>
      </c>
      <c r="N83" s="22">
        <v>0.30467353325717128</v>
      </c>
      <c r="O83" s="22">
        <v>1.2088594016301149E-3</v>
      </c>
      <c r="P83" s="22">
        <v>0.98387108586811833</v>
      </c>
      <c r="Q83" s="22">
        <v>9.5912941782029531E-5</v>
      </c>
      <c r="R83" s="22">
        <v>0.55099253808970139</v>
      </c>
      <c r="S83" s="22">
        <v>173.25184060385757</v>
      </c>
      <c r="T83" s="22">
        <v>0.16785793422769862</v>
      </c>
      <c r="U83" s="22">
        <v>0</v>
      </c>
      <c r="V83" s="22">
        <v>12.439616394890288</v>
      </c>
      <c r="W83" s="22">
        <v>9.6071759262657853E-3</v>
      </c>
      <c r="X83" s="22">
        <v>9.6282172495781249E-2</v>
      </c>
      <c r="Y83" s="22">
        <v>0.61853429218636868</v>
      </c>
      <c r="Z83" s="22">
        <v>0.28945702250462596</v>
      </c>
      <c r="AA83" s="22">
        <v>0</v>
      </c>
      <c r="AB83" s="22">
        <v>1.3445737843769578E-2</v>
      </c>
      <c r="AC83" s="22">
        <v>1.7567877664075508E-3</v>
      </c>
      <c r="AD83" s="22">
        <v>0</v>
      </c>
      <c r="AE83" s="22">
        <v>11.15492371345012</v>
      </c>
      <c r="AF83" s="22">
        <v>7.2025223092919645E-4</v>
      </c>
      <c r="AG83" s="22">
        <v>7.6697231909885977</v>
      </c>
      <c r="AH83" s="22">
        <v>4.0810387132975696E-8</v>
      </c>
      <c r="AI83" s="22">
        <v>6.0581694636541998</v>
      </c>
      <c r="AJ83" s="22">
        <v>6.7428670426144318E-4</v>
      </c>
      <c r="AK83" s="22">
        <v>1.0970299299527042E-6</v>
      </c>
      <c r="AL83" s="22">
        <v>2.3809693243816394E-2</v>
      </c>
      <c r="AM83" s="22">
        <v>0.89833312871193804</v>
      </c>
      <c r="AN83" s="22">
        <v>30.812184740294413</v>
      </c>
      <c r="AO83" s="22">
        <v>4.1984902652641171E-3</v>
      </c>
      <c r="AP83" s="22">
        <v>0.33799846559466751</v>
      </c>
      <c r="AQ83" s="22">
        <v>32.192564323733166</v>
      </c>
      <c r="AR83" s="22">
        <v>2.7865540854639592</v>
      </c>
      <c r="AS83" s="22">
        <v>1.4526359225514041</v>
      </c>
      <c r="AT83" s="22">
        <v>89.577085813662066</v>
      </c>
      <c r="AU83" s="22">
        <v>0.10243075225208492</v>
      </c>
      <c r="AV83" s="22">
        <v>4.8438400191776063</v>
      </c>
      <c r="AW83" s="22">
        <v>0.15570966081354173</v>
      </c>
      <c r="AX83" s="22">
        <v>0.87633074776179398</v>
      </c>
      <c r="AY83" s="22">
        <v>54.30189919225154</v>
      </c>
      <c r="AZ83" s="22">
        <v>46.229114237826593</v>
      </c>
      <c r="BA83" s="22">
        <v>8.8811933462385149</v>
      </c>
      <c r="BB83" s="22">
        <v>0.54506300566284782</v>
      </c>
      <c r="BC83" s="22">
        <v>44.083124086627485</v>
      </c>
      <c r="BD83" s="22">
        <v>662.9260684896725</v>
      </c>
    </row>
    <row r="84" spans="1:56" x14ac:dyDescent="0.3">
      <c r="A84" s="23" t="s">
        <v>20</v>
      </c>
      <c r="B84" s="22">
        <v>9.8270091805322259</v>
      </c>
      <c r="C84" s="22">
        <v>4.7386615115160777E-3</v>
      </c>
      <c r="D84" s="22">
        <v>66.543985368846663</v>
      </c>
      <c r="E84" s="22">
        <v>7.4536969370233463E-2</v>
      </c>
      <c r="F84" s="22">
        <v>0</v>
      </c>
      <c r="G84" s="22">
        <v>2.6817700760818834E-3</v>
      </c>
      <c r="H84" s="22">
        <v>0</v>
      </c>
      <c r="I84" s="22">
        <v>0.71287653577618648</v>
      </c>
      <c r="J84" s="22">
        <v>24.832703589343815</v>
      </c>
      <c r="K84" s="22">
        <v>1.0682175609739253</v>
      </c>
      <c r="L84" s="22">
        <v>94.244283561105718</v>
      </c>
      <c r="M84" s="22">
        <v>0</v>
      </c>
      <c r="N84" s="22">
        <v>1.7784879583389732</v>
      </c>
      <c r="O84" s="22">
        <v>324.56760656302038</v>
      </c>
      <c r="P84" s="22">
        <v>7.689746316089602</v>
      </c>
      <c r="Q84" s="22">
        <v>2.9787563959374537</v>
      </c>
      <c r="R84" s="22">
        <v>1.4782142682887123</v>
      </c>
      <c r="S84" s="22">
        <v>275.3468120525165</v>
      </c>
      <c r="T84" s="22">
        <v>106.53647493113544</v>
      </c>
      <c r="U84" s="22">
        <v>2.4849992526587484E-3</v>
      </c>
      <c r="V84" s="22">
        <v>0</v>
      </c>
      <c r="W84" s="22">
        <v>1.995420564119877E-2</v>
      </c>
      <c r="X84" s="22">
        <v>5.6089755290000225</v>
      </c>
      <c r="Y84" s="22">
        <v>47.057309898408043</v>
      </c>
      <c r="Z84" s="22">
        <v>30.382912240436134</v>
      </c>
      <c r="AA84" s="22">
        <v>0</v>
      </c>
      <c r="AB84" s="22">
        <v>2.2765099015776687E-4</v>
      </c>
      <c r="AC84" s="22">
        <v>19.484446500345641</v>
      </c>
      <c r="AD84" s="22">
        <v>0</v>
      </c>
      <c r="AE84" s="22">
        <v>1.6721005952550589</v>
      </c>
      <c r="AF84" s="22">
        <v>0</v>
      </c>
      <c r="AG84" s="22">
        <v>2.7197749578158468</v>
      </c>
      <c r="AH84" s="22">
        <v>34.349888555125219</v>
      </c>
      <c r="AI84" s="22">
        <v>0.86487281857278198</v>
      </c>
      <c r="AJ84" s="22">
        <v>6.3907973208521401E-3</v>
      </c>
      <c r="AK84" s="22">
        <v>1.5664497766996129E-4</v>
      </c>
      <c r="AL84" s="22">
        <v>0.94556393672003658</v>
      </c>
      <c r="AM84" s="22">
        <v>4.290326907780087</v>
      </c>
      <c r="AN84" s="22">
        <v>12.025608419042939</v>
      </c>
      <c r="AO84" s="22">
        <v>9.4076213349489759</v>
      </c>
      <c r="AP84" s="22">
        <v>2.0246102466969935</v>
      </c>
      <c r="AQ84" s="22">
        <v>1.6664130390696264E-4</v>
      </c>
      <c r="AR84" s="22">
        <v>4.4894727432886965E-2</v>
      </c>
      <c r="AS84" s="22">
        <v>1.677581637611812</v>
      </c>
      <c r="AT84" s="22">
        <v>0.11706456710011094</v>
      </c>
      <c r="AU84" s="22">
        <v>9.1449156696729652</v>
      </c>
      <c r="AV84" s="22">
        <v>56.893774124814527</v>
      </c>
      <c r="AW84" s="22">
        <v>9.1743355076670044E-2</v>
      </c>
      <c r="AX84" s="22">
        <v>0.13163656242416777</v>
      </c>
      <c r="AY84" s="22">
        <v>3100.5765349388571</v>
      </c>
      <c r="AZ84" s="22">
        <v>12.133504816362207</v>
      </c>
      <c r="BA84" s="22">
        <v>1123.354179730984</v>
      </c>
      <c r="BB84" s="22">
        <v>16.610546033725278</v>
      </c>
      <c r="BC84" s="22">
        <v>1259.1115883611076</v>
      </c>
      <c r="BD84" s="22">
        <v>6668.4384890876672</v>
      </c>
    </row>
    <row r="85" spans="1:56" x14ac:dyDescent="0.3">
      <c r="A85" s="23" t="s">
        <v>21</v>
      </c>
      <c r="B85" s="22">
        <v>52.38413969345968</v>
      </c>
      <c r="C85" s="22">
        <v>3.7764769799330401E-3</v>
      </c>
      <c r="D85" s="22">
        <v>3.9487418916577524E-3</v>
      </c>
      <c r="E85" s="22">
        <v>3.1677452769649657E-3</v>
      </c>
      <c r="F85" s="22">
        <v>0</v>
      </c>
      <c r="G85" s="22">
        <v>1.6452293408023389E-2</v>
      </c>
      <c r="H85" s="22">
        <v>0</v>
      </c>
      <c r="I85" s="22">
        <v>9.5621028538153787</v>
      </c>
      <c r="J85" s="22">
        <v>5.9790485594541432</v>
      </c>
      <c r="K85" s="22">
        <v>0.21607238300907433</v>
      </c>
      <c r="L85" s="22">
        <v>0</v>
      </c>
      <c r="M85" s="22">
        <v>0</v>
      </c>
      <c r="N85" s="22">
        <v>1.1488903711398045E-2</v>
      </c>
      <c r="O85" s="22">
        <v>6.8581108739102642E-4</v>
      </c>
      <c r="P85" s="22">
        <v>1.8722477218610391E-2</v>
      </c>
      <c r="Q85" s="22">
        <v>3.0558106510425653</v>
      </c>
      <c r="R85" s="22">
        <v>2.5092326578092117E-2</v>
      </c>
      <c r="S85" s="22">
        <v>67.279954264245404</v>
      </c>
      <c r="T85" s="22">
        <v>1.1468525532928123E-4</v>
      </c>
      <c r="U85" s="22">
        <v>2.7338512490744172E-3</v>
      </c>
      <c r="V85" s="22">
        <v>27.588269142555163</v>
      </c>
      <c r="W85" s="22">
        <v>0</v>
      </c>
      <c r="X85" s="22">
        <v>2.1788752916845591E-3</v>
      </c>
      <c r="Y85" s="22">
        <v>9.5168006452037556E-3</v>
      </c>
      <c r="Z85" s="22">
        <v>3.9328051853223234</v>
      </c>
      <c r="AA85" s="22">
        <v>0</v>
      </c>
      <c r="AB85" s="22">
        <v>2.8752563197055611E-3</v>
      </c>
      <c r="AC85" s="22">
        <v>3.207649611219505E-3</v>
      </c>
      <c r="AD85" s="22">
        <v>0</v>
      </c>
      <c r="AE85" s="22">
        <v>0.116820139827054</v>
      </c>
      <c r="AF85" s="22">
        <v>0</v>
      </c>
      <c r="AG85" s="22">
        <v>6.6224401287666748</v>
      </c>
      <c r="AH85" s="22">
        <v>2.8984584820222905E-4</v>
      </c>
      <c r="AI85" s="22">
        <v>2.0486815208584428</v>
      </c>
      <c r="AJ85" s="22">
        <v>1.9678510505541469</v>
      </c>
      <c r="AK85" s="22">
        <v>3.7049633997046031E-4</v>
      </c>
      <c r="AL85" s="22">
        <v>8.1841730044807284E-2</v>
      </c>
      <c r="AM85" s="22">
        <v>0.36311336350237949</v>
      </c>
      <c r="AN85" s="22">
        <v>1.9074515711004519E-2</v>
      </c>
      <c r="AO85" s="22">
        <v>2.4943174080248887</v>
      </c>
      <c r="AP85" s="22">
        <v>0.50516521793117952</v>
      </c>
      <c r="AQ85" s="22">
        <v>4.9357520462912414E-5</v>
      </c>
      <c r="AR85" s="22">
        <v>0.63420712616781727</v>
      </c>
      <c r="AS85" s="22">
        <v>2.8882116875919732</v>
      </c>
      <c r="AT85" s="22">
        <v>2.8531503928070447E-5</v>
      </c>
      <c r="AU85" s="22">
        <v>2.0419224285252401E-5</v>
      </c>
      <c r="AV85" s="22">
        <v>2.2890097989603599E-2</v>
      </c>
      <c r="AW85" s="22">
        <v>0.21179814349273984</v>
      </c>
      <c r="AX85" s="22">
        <v>3.9471797185287975E-2</v>
      </c>
      <c r="AY85" s="22">
        <v>282.51001888641895</v>
      </c>
      <c r="AZ85" s="22">
        <v>0.16275077381182693</v>
      </c>
      <c r="BA85" s="22">
        <v>180.31751908861557</v>
      </c>
      <c r="BB85" s="22">
        <v>12.468842375762888</v>
      </c>
      <c r="BC85" s="22">
        <v>89.07140215848581</v>
      </c>
      <c r="BD85" s="22">
        <v>752.64934048860789</v>
      </c>
    </row>
    <row r="86" spans="1:56" x14ac:dyDescent="0.3">
      <c r="A86" s="23" t="s">
        <v>22</v>
      </c>
      <c r="B86" s="22">
        <v>16.992604175563969</v>
      </c>
      <c r="C86" s="22">
        <v>6.5934707275589408E-2</v>
      </c>
      <c r="D86" s="22">
        <v>9.8942354568394342E-2</v>
      </c>
      <c r="E86" s="22">
        <v>2.5900804352383482E-3</v>
      </c>
      <c r="F86" s="22">
        <v>0</v>
      </c>
      <c r="G86" s="22">
        <v>61.09199693125079</v>
      </c>
      <c r="H86" s="22">
        <v>0</v>
      </c>
      <c r="I86" s="22">
        <v>9.9457163735006709E-2</v>
      </c>
      <c r="J86" s="22">
        <v>23.61727385923307</v>
      </c>
      <c r="K86" s="22">
        <v>0.8037884663903696</v>
      </c>
      <c r="L86" s="22">
        <v>0</v>
      </c>
      <c r="M86" s="22">
        <v>0</v>
      </c>
      <c r="N86" s="22">
        <v>0.55996151159450247</v>
      </c>
      <c r="O86" s="22">
        <v>5.4878524000987576E-2</v>
      </c>
      <c r="P86" s="22">
        <v>6.6916790780135002E-2</v>
      </c>
      <c r="Q86" s="22">
        <v>0.51622795699841184</v>
      </c>
      <c r="R86" s="22">
        <v>8.6067193290244648E-2</v>
      </c>
      <c r="S86" s="22">
        <v>21.359493078978499</v>
      </c>
      <c r="T86" s="22">
        <v>0.79167951763855859</v>
      </c>
      <c r="U86" s="22">
        <v>0.16598408034228759</v>
      </c>
      <c r="V86" s="22">
        <v>9.3010562796934693</v>
      </c>
      <c r="W86" s="22">
        <v>1.317927072924828E-2</v>
      </c>
      <c r="X86" s="22">
        <v>0</v>
      </c>
      <c r="Y86" s="22">
        <v>1.7777862302812582</v>
      </c>
      <c r="Z86" s="22">
        <v>1.4471341266517919</v>
      </c>
      <c r="AA86" s="22">
        <v>0</v>
      </c>
      <c r="AB86" s="22">
        <v>7.949011848022685E-5</v>
      </c>
      <c r="AC86" s="22">
        <v>2.1182686177482086</v>
      </c>
      <c r="AD86" s="22">
        <v>0</v>
      </c>
      <c r="AE86" s="22">
        <v>1.029709658936671</v>
      </c>
      <c r="AF86" s="22">
        <v>0</v>
      </c>
      <c r="AG86" s="22">
        <v>1.5473682734189951</v>
      </c>
      <c r="AH86" s="22">
        <v>2.5700786732609846E-6</v>
      </c>
      <c r="AI86" s="22">
        <v>1.4450571019246672</v>
      </c>
      <c r="AJ86" s="22">
        <v>1.2662459714392403E-3</v>
      </c>
      <c r="AK86" s="22">
        <v>3.9510511873550791E-3</v>
      </c>
      <c r="AL86" s="22">
        <v>0.60171209122911307</v>
      </c>
      <c r="AM86" s="22">
        <v>1.183128404551989</v>
      </c>
      <c r="AN86" s="22">
        <v>2.3762178619092378</v>
      </c>
      <c r="AO86" s="22">
        <v>2.7221849945291518E-2</v>
      </c>
      <c r="AP86" s="22">
        <v>2.8149054065229091</v>
      </c>
      <c r="AQ86" s="22">
        <v>0.66004054445514893</v>
      </c>
      <c r="AR86" s="22">
        <v>1.8659757954135439</v>
      </c>
      <c r="AS86" s="22">
        <v>1.3419156450712091</v>
      </c>
      <c r="AT86" s="22">
        <v>2.2991953521636341E-2</v>
      </c>
      <c r="AU86" s="22">
        <v>7.0643706705667744E-3</v>
      </c>
      <c r="AV86" s="22">
        <v>21.02964668327893</v>
      </c>
      <c r="AW86" s="22">
        <v>0.11507302913392237</v>
      </c>
      <c r="AX86" s="22">
        <v>0.4884999648117278</v>
      </c>
      <c r="AY86" s="22">
        <v>2.4699189784653193E-2</v>
      </c>
      <c r="AZ86" s="22">
        <v>7.2258229529622389</v>
      </c>
      <c r="BA86" s="22">
        <v>87.551787490465159</v>
      </c>
      <c r="BB86" s="22">
        <v>0.14264937209749595</v>
      </c>
      <c r="BC86" s="22">
        <v>13.793267677482026</v>
      </c>
      <c r="BD86" s="22">
        <v>286.33127559212306</v>
      </c>
    </row>
    <row r="87" spans="1:56" x14ac:dyDescent="0.3">
      <c r="A87" s="23" t="s">
        <v>23</v>
      </c>
      <c r="B87" s="22">
        <v>36.580535474028736</v>
      </c>
      <c r="C87" s="22">
        <v>15.249529637619018</v>
      </c>
      <c r="D87" s="22">
        <v>14.88679207655886</v>
      </c>
      <c r="E87" s="22">
        <v>1.9063823346956401</v>
      </c>
      <c r="F87" s="22">
        <v>0</v>
      </c>
      <c r="G87" s="22">
        <v>26.295881291863978</v>
      </c>
      <c r="H87" s="22">
        <v>0</v>
      </c>
      <c r="I87" s="22">
        <v>1.1662406243580687</v>
      </c>
      <c r="J87" s="22">
        <v>129.55007436894556</v>
      </c>
      <c r="K87" s="22">
        <v>6.4367755852343409</v>
      </c>
      <c r="L87" s="22">
        <v>16.342243118155562</v>
      </c>
      <c r="M87" s="22">
        <v>47.183665017393594</v>
      </c>
      <c r="N87" s="22">
        <v>32.263300610842187</v>
      </c>
      <c r="O87" s="22">
        <v>4.171246878917275</v>
      </c>
      <c r="P87" s="22">
        <v>0.81376530337582176</v>
      </c>
      <c r="Q87" s="22">
        <v>2.6352541333859296</v>
      </c>
      <c r="R87" s="22">
        <v>46.140273912264725</v>
      </c>
      <c r="S87" s="22">
        <v>357.42395657296669</v>
      </c>
      <c r="T87" s="22">
        <v>52.498425649393603</v>
      </c>
      <c r="U87" s="22">
        <v>54.200758561421743</v>
      </c>
      <c r="V87" s="22">
        <v>1037.6623347819864</v>
      </c>
      <c r="W87" s="22">
        <v>15.828414489207528</v>
      </c>
      <c r="X87" s="22">
        <v>7.8229757177009525</v>
      </c>
      <c r="Y87" s="22">
        <v>0</v>
      </c>
      <c r="Z87" s="22">
        <v>10.037319184133933</v>
      </c>
      <c r="AA87" s="22">
        <v>0.17149411151417676</v>
      </c>
      <c r="AB87" s="22">
        <v>0.95328948126461199</v>
      </c>
      <c r="AC87" s="22">
        <v>3.187195863148065</v>
      </c>
      <c r="AD87" s="22">
        <v>0.29020034947121792</v>
      </c>
      <c r="AE87" s="22">
        <v>1.989128258613527</v>
      </c>
      <c r="AF87" s="22">
        <v>90.986763387419415</v>
      </c>
      <c r="AG87" s="22">
        <v>19.950740489316832</v>
      </c>
      <c r="AH87" s="22">
        <v>1.3223922949159237E-6</v>
      </c>
      <c r="AI87" s="22">
        <v>15.485162065029238</v>
      </c>
      <c r="AJ87" s="22">
        <v>0.12798424404884698</v>
      </c>
      <c r="AK87" s="22">
        <v>0.12538587239034152</v>
      </c>
      <c r="AL87" s="22">
        <v>4.3623889099270645</v>
      </c>
      <c r="AM87" s="22">
        <v>13.769423032433911</v>
      </c>
      <c r="AN87" s="22">
        <v>208.40102907508489</v>
      </c>
      <c r="AO87" s="22">
        <v>15.234696710133987</v>
      </c>
      <c r="AP87" s="22">
        <v>14.194182354108246</v>
      </c>
      <c r="AQ87" s="22">
        <v>137.3059117154813</v>
      </c>
      <c r="AR87" s="22">
        <v>203.94626074618657</v>
      </c>
      <c r="AS87" s="22">
        <v>18.112792308006533</v>
      </c>
      <c r="AT87" s="22">
        <v>19.145944153177453</v>
      </c>
      <c r="AU87" s="22">
        <v>15.064737650680062</v>
      </c>
      <c r="AV87" s="22">
        <v>103.26224892772967</v>
      </c>
      <c r="AW87" s="22">
        <v>13.402895727607055</v>
      </c>
      <c r="AX87" s="22">
        <v>19.325807720247713</v>
      </c>
      <c r="AY87" s="22">
        <v>166.7334240735135</v>
      </c>
      <c r="AZ87" s="22">
        <v>79.90007184652805</v>
      </c>
      <c r="BA87" s="22">
        <v>6589.1090190435898</v>
      </c>
      <c r="BB87" s="22">
        <v>2.1515977615558213</v>
      </c>
      <c r="BC87" s="22">
        <v>935.07133843099609</v>
      </c>
      <c r="BD87" s="22">
        <v>10608.857260956047</v>
      </c>
    </row>
    <row r="88" spans="1:56" x14ac:dyDescent="0.3">
      <c r="A88" s="23" t="s">
        <v>24</v>
      </c>
      <c r="B88" s="22">
        <v>37.067582276841527</v>
      </c>
      <c r="C88" s="22">
        <v>1.3937146510488714</v>
      </c>
      <c r="D88" s="22">
        <v>11.798113680228274</v>
      </c>
      <c r="E88" s="22">
        <v>0.47234981399177284</v>
      </c>
      <c r="F88" s="22">
        <v>0</v>
      </c>
      <c r="G88" s="22">
        <v>0.93060248582319594</v>
      </c>
      <c r="H88" s="22">
        <v>0</v>
      </c>
      <c r="I88" s="22">
        <v>0.1324545417961466</v>
      </c>
      <c r="J88" s="22">
        <v>6400.7934251324004</v>
      </c>
      <c r="K88" s="22">
        <v>544.95637849383525</v>
      </c>
      <c r="L88" s="22">
        <v>0</v>
      </c>
      <c r="M88" s="22">
        <v>0</v>
      </c>
      <c r="N88" s="22">
        <v>7.7792649699467784</v>
      </c>
      <c r="O88" s="22">
        <v>1.0584742492361232</v>
      </c>
      <c r="P88" s="22">
        <v>5.8421516034948247E-5</v>
      </c>
      <c r="Q88" s="22">
        <v>8.3172857765258693E-2</v>
      </c>
      <c r="R88" s="22">
        <v>8.5975084530842132</v>
      </c>
      <c r="S88" s="22">
        <v>204.90198453482216</v>
      </c>
      <c r="T88" s="22">
        <v>0.20800905341961184</v>
      </c>
      <c r="U88" s="22">
        <v>1.2197887327106911</v>
      </c>
      <c r="V88" s="22">
        <v>932.76685022598497</v>
      </c>
      <c r="W88" s="22">
        <v>5388.4950378595213</v>
      </c>
      <c r="X88" s="22">
        <v>6.7989506038640483E-6</v>
      </c>
      <c r="Y88" s="22">
        <v>0.4658233568794814</v>
      </c>
      <c r="Z88" s="22">
        <v>0</v>
      </c>
      <c r="AA88" s="22">
        <v>0</v>
      </c>
      <c r="AB88" s="22">
        <v>3.674987785366899E-2</v>
      </c>
      <c r="AC88" s="22">
        <v>1.4746974107469348</v>
      </c>
      <c r="AD88" s="22">
        <v>0</v>
      </c>
      <c r="AE88" s="22">
        <v>4953.9695400390483</v>
      </c>
      <c r="AF88" s="22">
        <v>0</v>
      </c>
      <c r="AG88" s="22">
        <v>39.131322591058712</v>
      </c>
      <c r="AH88" s="22">
        <v>9.0443340753956658E-7</v>
      </c>
      <c r="AI88" s="22">
        <v>1.669838460351782</v>
      </c>
      <c r="AJ88" s="22">
        <v>0.56858321943715606</v>
      </c>
      <c r="AK88" s="22">
        <v>0.21183505756680127</v>
      </c>
      <c r="AL88" s="22">
        <v>1090.2138506161159</v>
      </c>
      <c r="AM88" s="22">
        <v>1634.5654138186694</v>
      </c>
      <c r="AN88" s="22">
        <v>3.7036614993101877</v>
      </c>
      <c r="AO88" s="22">
        <v>7.2140304062807109E-2</v>
      </c>
      <c r="AP88" s="22">
        <v>287.55616511836269</v>
      </c>
      <c r="AQ88" s="22">
        <v>8.5625470748225199E-2</v>
      </c>
      <c r="AR88" s="22">
        <v>5.3278932685362683</v>
      </c>
      <c r="AS88" s="22">
        <v>2456.6549179591593</v>
      </c>
      <c r="AT88" s="22">
        <v>4.5710703889311061E-2</v>
      </c>
      <c r="AU88" s="22">
        <v>6.371603634888109E-8</v>
      </c>
      <c r="AV88" s="22">
        <v>0.97438762549712654</v>
      </c>
      <c r="AW88" s="22">
        <v>6.1864919024087681E-2</v>
      </c>
      <c r="AX88" s="22">
        <v>4984.1719621442089</v>
      </c>
      <c r="AY88" s="22">
        <v>16.381911520900363</v>
      </c>
      <c r="AZ88" s="22">
        <v>104.91581155088943</v>
      </c>
      <c r="BA88" s="22">
        <v>498.21678223684779</v>
      </c>
      <c r="BB88" s="22">
        <v>1091.0378024386393</v>
      </c>
      <c r="BC88" s="22">
        <v>342.71597037922464</v>
      </c>
      <c r="BD88" s="22">
        <v>31056.885039788103</v>
      </c>
    </row>
    <row r="89" spans="1:56" x14ac:dyDescent="0.3">
      <c r="A89" s="23" t="s">
        <v>25</v>
      </c>
      <c r="B89" s="22">
        <v>0</v>
      </c>
      <c r="C89" s="22">
        <v>0</v>
      </c>
      <c r="D89" s="22">
        <v>0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</row>
    <row r="90" spans="1:56" x14ac:dyDescent="0.3">
      <c r="A90" s="23" t="s">
        <v>26</v>
      </c>
      <c r="B90" s="22">
        <v>3.556207975319188E-2</v>
      </c>
      <c r="C90" s="22">
        <v>4.4025150973577877E-5</v>
      </c>
      <c r="D90" s="22">
        <v>3.5066394958356708E-4</v>
      </c>
      <c r="E90" s="22">
        <v>1.3710987183168524E-5</v>
      </c>
      <c r="F90" s="22">
        <v>0</v>
      </c>
      <c r="G90" s="22">
        <v>2.93948270887438E-5</v>
      </c>
      <c r="H90" s="22">
        <v>0</v>
      </c>
      <c r="I90" s="22">
        <v>2.1453922608856226E-6</v>
      </c>
      <c r="J90" s="22">
        <v>7.6361443469157811E-2</v>
      </c>
      <c r="K90" s="22">
        <v>1.7214323714965025E-2</v>
      </c>
      <c r="L90" s="22">
        <v>0</v>
      </c>
      <c r="M90" s="22">
        <v>0</v>
      </c>
      <c r="N90" s="22">
        <v>8.1187910028336658E-3</v>
      </c>
      <c r="O90" s="22">
        <v>3.3416678988964696E-5</v>
      </c>
      <c r="P90" s="22">
        <v>0.12509291534447331</v>
      </c>
      <c r="Q90" s="22">
        <v>2.6252658395705694E-6</v>
      </c>
      <c r="R90" s="22">
        <v>2.3757849919207378E-4</v>
      </c>
      <c r="S90" s="22">
        <v>1.2578663989894668E-2</v>
      </c>
      <c r="T90" s="22">
        <v>6.570707747572008E-6</v>
      </c>
      <c r="U90" s="22">
        <v>3.8531173912152719E-5</v>
      </c>
      <c r="V90" s="22">
        <v>1.4875851391620534</v>
      </c>
      <c r="W90" s="22">
        <v>2.709861405780482E-4</v>
      </c>
      <c r="X90" s="22">
        <v>0</v>
      </c>
      <c r="Y90" s="22">
        <v>1.4701023596565947E-5</v>
      </c>
      <c r="Z90" s="22">
        <v>1.0268687819589109E-2</v>
      </c>
      <c r="AA90" s="22">
        <v>0</v>
      </c>
      <c r="AB90" s="22">
        <v>0</v>
      </c>
      <c r="AC90" s="22">
        <v>1.4790685619249701E-2</v>
      </c>
      <c r="AD90" s="22">
        <v>0</v>
      </c>
      <c r="AE90" s="22">
        <v>2.2979243360290035E-3</v>
      </c>
      <c r="AF90" s="22">
        <v>0</v>
      </c>
      <c r="AG90" s="22">
        <v>1.2211333928788177E-3</v>
      </c>
      <c r="AH90" s="22">
        <v>0</v>
      </c>
      <c r="AI90" s="22">
        <v>4.9140109522639825E-5</v>
      </c>
      <c r="AJ90" s="22">
        <v>1.7931237536714245E-5</v>
      </c>
      <c r="AK90" s="22">
        <v>0</v>
      </c>
      <c r="AL90" s="22">
        <v>6.2317955764617052E-4</v>
      </c>
      <c r="AM90" s="22">
        <v>2.5361493702514296E-2</v>
      </c>
      <c r="AN90" s="22">
        <v>1.1699167745938512E-4</v>
      </c>
      <c r="AO90" s="22">
        <v>0</v>
      </c>
      <c r="AP90" s="22">
        <v>4.142815005773853E-3</v>
      </c>
      <c r="AQ90" s="22">
        <v>2.7047856366911343E-6</v>
      </c>
      <c r="AR90" s="22">
        <v>33.820011376944841</v>
      </c>
      <c r="AS90" s="22">
        <v>2.6666552310803723E-2</v>
      </c>
      <c r="AT90" s="22">
        <v>0</v>
      </c>
      <c r="AU90" s="22">
        <v>0</v>
      </c>
      <c r="AV90" s="22">
        <v>2.6977572444084589E-5</v>
      </c>
      <c r="AW90" s="22">
        <v>1.9538854061464823E-6</v>
      </c>
      <c r="AX90" s="22">
        <v>1.2931922434581992E-3</v>
      </c>
      <c r="AY90" s="22">
        <v>0.55617910463041687</v>
      </c>
      <c r="AZ90" s="22">
        <v>0.32635376983773462</v>
      </c>
      <c r="BA90" s="22">
        <v>9.2861138514418289E-3</v>
      </c>
      <c r="BB90" s="22">
        <v>3.0618274661861618E-3</v>
      </c>
      <c r="BC90" s="22">
        <v>0.85837999130120723</v>
      </c>
      <c r="BD90" s="22">
        <v>37.423711253521297</v>
      </c>
    </row>
    <row r="91" spans="1:56" x14ac:dyDescent="0.3">
      <c r="A91" s="23" t="s">
        <v>27</v>
      </c>
      <c r="B91" s="22">
        <v>0.60559042710996813</v>
      </c>
      <c r="C91" s="22">
        <v>0.5147550782952961</v>
      </c>
      <c r="D91" s="22">
        <v>0.52840246702991289</v>
      </c>
      <c r="E91" s="22">
        <v>6.6914407350544634E-3</v>
      </c>
      <c r="F91" s="22">
        <v>0</v>
      </c>
      <c r="G91" s="22">
        <v>1.4667483629347869E-2</v>
      </c>
      <c r="H91" s="22">
        <v>0</v>
      </c>
      <c r="I91" s="22">
        <v>0.36896608464389757</v>
      </c>
      <c r="J91" s="22">
        <v>41.135834841869411</v>
      </c>
      <c r="K91" s="22">
        <v>8.234322824942641</v>
      </c>
      <c r="L91" s="22">
        <v>1.9763075622991166</v>
      </c>
      <c r="M91" s="22">
        <v>0</v>
      </c>
      <c r="N91" s="22">
        <v>9.586488845577712E-2</v>
      </c>
      <c r="O91" s="22">
        <v>1.9358338114524702</v>
      </c>
      <c r="P91" s="22">
        <v>0.30019300198906496</v>
      </c>
      <c r="Q91" s="22">
        <v>0.15258574521786308</v>
      </c>
      <c r="R91" s="22">
        <v>0.1209857767637476</v>
      </c>
      <c r="S91" s="22">
        <v>151.88053768371597</v>
      </c>
      <c r="T91" s="22">
        <v>3.1440811550409904E-3</v>
      </c>
      <c r="U91" s="22">
        <v>1.8515014217738841E-2</v>
      </c>
      <c r="V91" s="22">
        <v>15.579887820975554</v>
      </c>
      <c r="W91" s="22">
        <v>0.13192482889496635</v>
      </c>
      <c r="X91" s="22">
        <v>9.9260356539475304E-4</v>
      </c>
      <c r="Y91" s="22">
        <v>6.1524074269416618</v>
      </c>
      <c r="Z91" s="22">
        <v>4.1198548969822379</v>
      </c>
      <c r="AA91" s="22">
        <v>0</v>
      </c>
      <c r="AB91" s="22">
        <v>0.17735107911411221</v>
      </c>
      <c r="AC91" s="22">
        <v>0</v>
      </c>
      <c r="AD91" s="22">
        <v>0</v>
      </c>
      <c r="AE91" s="22">
        <v>1.1089310117881646</v>
      </c>
      <c r="AF91" s="22">
        <v>0</v>
      </c>
      <c r="AG91" s="22">
        <v>68.724240581190827</v>
      </c>
      <c r="AH91" s="22">
        <v>1.0948298430877447E-5</v>
      </c>
      <c r="AI91" s="22">
        <v>2.110084035732799</v>
      </c>
      <c r="AJ91" s="22">
        <v>8.9449977822383814E-3</v>
      </c>
      <c r="AK91" s="22">
        <v>0.31163800271208109</v>
      </c>
      <c r="AL91" s="22">
        <v>0.30097774608894134</v>
      </c>
      <c r="AM91" s="22">
        <v>12.132460377743222</v>
      </c>
      <c r="AN91" s="22">
        <v>2.4347526676548448</v>
      </c>
      <c r="AO91" s="22">
        <v>5.3148647812311378E-2</v>
      </c>
      <c r="AP91" s="22">
        <v>4.6159499203827643</v>
      </c>
      <c r="AQ91" s="22">
        <v>1.2943200385467069E-3</v>
      </c>
      <c r="AR91" s="22">
        <v>29.056586440769419</v>
      </c>
      <c r="AS91" s="22">
        <v>12.81474081682992</v>
      </c>
      <c r="AT91" s="22">
        <v>1.2950599074113553</v>
      </c>
      <c r="AU91" s="22">
        <v>7.7129192151127793E-7</v>
      </c>
      <c r="AV91" s="22">
        <v>12.301949525939786</v>
      </c>
      <c r="AW91" s="22">
        <v>4.7737240712587914</v>
      </c>
      <c r="AX91" s="22">
        <v>0.62125025806115208</v>
      </c>
      <c r="AY91" s="22">
        <v>275.417514840889</v>
      </c>
      <c r="AZ91" s="22">
        <v>2.6217959778270887</v>
      </c>
      <c r="BA91" s="22">
        <v>50.888389626916357</v>
      </c>
      <c r="BB91" s="22">
        <v>1.4639253864332706</v>
      </c>
      <c r="BC91" s="22">
        <v>41.340431131294608</v>
      </c>
      <c r="BD91" s="22">
        <v>758.45341888214421</v>
      </c>
    </row>
    <row r="92" spans="1:56" x14ac:dyDescent="0.3">
      <c r="A92" s="23" t="s">
        <v>28</v>
      </c>
      <c r="B92" s="22">
        <v>1.5799519220736126E-3</v>
      </c>
      <c r="C92" s="22">
        <v>26.902851668274909</v>
      </c>
      <c r="D92" s="22">
        <v>162.37670544768037</v>
      </c>
      <c r="E92" s="22">
        <v>1.8442347466163845E-6</v>
      </c>
      <c r="F92" s="22">
        <v>0</v>
      </c>
      <c r="G92" s="22">
        <v>9.549034431786479E-6</v>
      </c>
      <c r="H92" s="22">
        <v>0</v>
      </c>
      <c r="I92" s="22">
        <v>5.6399815855952464E-3</v>
      </c>
      <c r="J92" s="22">
        <v>1.086442761683107E-2</v>
      </c>
      <c r="K92" s="22">
        <v>5.278109339749948E-5</v>
      </c>
      <c r="L92" s="22">
        <v>0</v>
      </c>
      <c r="M92" s="22">
        <v>6.0404639521908721E-2</v>
      </c>
      <c r="N92" s="22">
        <v>0.55698592312153672</v>
      </c>
      <c r="O92" s="22">
        <v>0.11801649743496562</v>
      </c>
      <c r="P92" s="22">
        <v>6.3462896672333343E-3</v>
      </c>
      <c r="Q92" s="22">
        <v>0.30892685525505181</v>
      </c>
      <c r="R92" s="22">
        <v>51.597299613574741</v>
      </c>
      <c r="S92" s="22">
        <v>371.86398208370747</v>
      </c>
      <c r="T92" s="22">
        <v>1.0049902727592064E-3</v>
      </c>
      <c r="U92" s="22">
        <v>3.8425670081539582</v>
      </c>
      <c r="V92" s="22">
        <v>3.0353803077679227</v>
      </c>
      <c r="W92" s="22">
        <v>0.32027048410109377</v>
      </c>
      <c r="X92" s="22">
        <v>1.2816780271374006E-6</v>
      </c>
      <c r="Y92" s="22">
        <v>0.51674330418458669</v>
      </c>
      <c r="Z92" s="22">
        <v>8.1369611475641979E-4</v>
      </c>
      <c r="AA92" s="22">
        <v>0</v>
      </c>
      <c r="AB92" s="22">
        <v>1.6862288192744671E-6</v>
      </c>
      <c r="AC92" s="22">
        <v>2.8333379793991019E-6</v>
      </c>
      <c r="AD92" s="22">
        <v>0</v>
      </c>
      <c r="AE92" s="22">
        <v>6.8204359277556381E-5</v>
      </c>
      <c r="AF92" s="22">
        <v>0</v>
      </c>
      <c r="AG92" s="22">
        <v>0.10815068285810517</v>
      </c>
      <c r="AH92" s="22">
        <v>1.7049578574576855E-7</v>
      </c>
      <c r="AI92" s="22">
        <v>151.52284858931344</v>
      </c>
      <c r="AJ92" s="22">
        <v>3.4097931262283777E-6</v>
      </c>
      <c r="AK92" s="22">
        <v>2.9752493560956626E-2</v>
      </c>
      <c r="AL92" s="22">
        <v>4.5653483304935608E-5</v>
      </c>
      <c r="AM92" s="22">
        <v>1.0256636173983116E-4</v>
      </c>
      <c r="AN92" s="22">
        <v>0.15104894233417629</v>
      </c>
      <c r="AO92" s="22">
        <v>8.2799631267520706</v>
      </c>
      <c r="AP92" s="22">
        <v>1.7432637936284149E-5</v>
      </c>
      <c r="AQ92" s="22">
        <v>0.62971762537200493</v>
      </c>
      <c r="AR92" s="22">
        <v>0.3497893557529988</v>
      </c>
      <c r="AS92" s="22">
        <v>3.3751003512174434E-4</v>
      </c>
      <c r="AT92" s="22">
        <v>1.6783063172706993E-8</v>
      </c>
      <c r="AU92" s="22">
        <v>1.2011183566804712E-8</v>
      </c>
      <c r="AV92" s="22">
        <v>5.1434064398515549E-2</v>
      </c>
      <c r="AW92" s="22">
        <v>0.20823258002496087</v>
      </c>
      <c r="AX92" s="22">
        <v>2.1675664005484672E-5</v>
      </c>
      <c r="AY92" s="22">
        <v>1.8834407808447189</v>
      </c>
      <c r="AZ92" s="22">
        <v>0.12981072849656197</v>
      </c>
      <c r="BA92" s="22">
        <v>0.19573556852307075</v>
      </c>
      <c r="BB92" s="22">
        <v>0</v>
      </c>
      <c r="BC92" s="22">
        <v>10.1021261342011</v>
      </c>
      <c r="BD92" s="22">
        <v>795.16910046962255</v>
      </c>
    </row>
    <row r="93" spans="1:56" x14ac:dyDescent="0.3">
      <c r="A93" s="23" t="s">
        <v>29</v>
      </c>
      <c r="B93" s="22">
        <v>2109.9102290487854</v>
      </c>
      <c r="C93" s="22">
        <v>6.7642429102630986E-3</v>
      </c>
      <c r="D93" s="22">
        <v>0.10215589636615371</v>
      </c>
      <c r="E93" s="22">
        <v>9.3470228712948644E-3</v>
      </c>
      <c r="F93" s="22">
        <v>0</v>
      </c>
      <c r="G93" s="22">
        <v>6.9219456211372654E-3</v>
      </c>
      <c r="H93" s="22">
        <v>0</v>
      </c>
      <c r="I93" s="22">
        <v>3.3594416302060672</v>
      </c>
      <c r="J93" s="22">
        <v>37.222028874860264</v>
      </c>
      <c r="K93" s="22">
        <v>2.5421898962005076</v>
      </c>
      <c r="L93" s="22">
        <v>0</v>
      </c>
      <c r="M93" s="22">
        <v>0</v>
      </c>
      <c r="N93" s="22">
        <v>7.4513856698184642E-3</v>
      </c>
      <c r="O93" s="22">
        <v>3.4313789978349253E-2</v>
      </c>
      <c r="P93" s="22">
        <v>3.2371692747618511E-3</v>
      </c>
      <c r="Q93" s="22">
        <v>3.960115656126602E-3</v>
      </c>
      <c r="R93" s="22">
        <v>22.576476807241519</v>
      </c>
      <c r="S93" s="22">
        <v>1378.6891638408038</v>
      </c>
      <c r="T93" s="22">
        <v>9.3123910704641876E-4</v>
      </c>
      <c r="U93" s="22">
        <v>5.8172725198690116E-3</v>
      </c>
      <c r="V93" s="22">
        <v>3035.8937308562495</v>
      </c>
      <c r="W93" s="22">
        <v>208.31903257079495</v>
      </c>
      <c r="X93" s="22">
        <v>3.7673370171164422E-4</v>
      </c>
      <c r="Y93" s="22">
        <v>0.14066058656442831</v>
      </c>
      <c r="Z93" s="22">
        <v>1854.1742597330544</v>
      </c>
      <c r="AA93" s="22">
        <v>0</v>
      </c>
      <c r="AB93" s="22">
        <v>6.5812369312298613E-4</v>
      </c>
      <c r="AC93" s="22">
        <v>0.1353712789501674</v>
      </c>
      <c r="AD93" s="22">
        <v>0</v>
      </c>
      <c r="AE93" s="22">
        <v>0</v>
      </c>
      <c r="AF93" s="22">
        <v>0</v>
      </c>
      <c r="AG93" s="22">
        <v>38.784286081145076</v>
      </c>
      <c r="AH93" s="22">
        <v>5.0115167093640828E-5</v>
      </c>
      <c r="AI93" s="22">
        <v>122.8063270874737</v>
      </c>
      <c r="AJ93" s="22">
        <v>0.25806566315286461</v>
      </c>
      <c r="AK93" s="22">
        <v>1.2910090401027671E-3</v>
      </c>
      <c r="AL93" s="22">
        <v>16.279901832531742</v>
      </c>
      <c r="AM93" s="22">
        <v>68.772475476025747</v>
      </c>
      <c r="AN93" s="22">
        <v>1.9525718819460584E-2</v>
      </c>
      <c r="AO93" s="22">
        <v>8.1243109591845771E-4</v>
      </c>
      <c r="AP93" s="22">
        <v>1.5002418184099828</v>
      </c>
      <c r="AQ93" s="22">
        <v>3.8370944936699824E-4</v>
      </c>
      <c r="AR93" s="22">
        <v>0.13299220158693431</v>
      </c>
      <c r="AS93" s="22">
        <v>288.15454161803086</v>
      </c>
      <c r="AT93" s="22">
        <v>4.9331777413988976E-6</v>
      </c>
      <c r="AU93" s="22">
        <v>3.5305416424801592E-6</v>
      </c>
      <c r="AV93" s="22">
        <v>7.6997676982297307E-3</v>
      </c>
      <c r="AW93" s="22">
        <v>8.7100945442455881E-4</v>
      </c>
      <c r="AX93" s="22">
        <v>96.518044080812473</v>
      </c>
      <c r="AY93" s="22">
        <v>4819.9580995994147</v>
      </c>
      <c r="AZ93" s="22">
        <v>1.0716469231439467</v>
      </c>
      <c r="BA93" s="22">
        <v>10045.3205752173</v>
      </c>
      <c r="BB93" s="22">
        <v>380.95652024888989</v>
      </c>
      <c r="BC93" s="22">
        <v>925.16013724335369</v>
      </c>
      <c r="BD93" s="22">
        <v>25458.849017376797</v>
      </c>
    </row>
    <row r="94" spans="1:56" x14ac:dyDescent="0.3">
      <c r="A94" s="23" t="s">
        <v>30</v>
      </c>
      <c r="B94" s="22">
        <v>0</v>
      </c>
      <c r="C94" s="22">
        <v>6.7198637197195754E-8</v>
      </c>
      <c r="D94" s="22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2.4927872838645368E-8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1.6966657488017114E-3</v>
      </c>
      <c r="Z94" s="22">
        <v>1.065268584578295E-6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0.15448103356303591</v>
      </c>
      <c r="BD94" s="22">
        <v>0.15617885670693224</v>
      </c>
    </row>
    <row r="95" spans="1:56" x14ac:dyDescent="0.3">
      <c r="A95" s="25" t="s">
        <v>31</v>
      </c>
      <c r="B95" s="22">
        <v>1.625777198248755E-2</v>
      </c>
      <c r="C95" s="22">
        <v>6.4606449656015369E-5</v>
      </c>
      <c r="D95" s="22">
        <v>5.9610286046263045E-4</v>
      </c>
      <c r="E95" s="22">
        <v>4.6194886206250553E-5</v>
      </c>
      <c r="F95" s="22">
        <v>0</v>
      </c>
      <c r="G95" s="22">
        <v>1.0552817408922929E-4</v>
      </c>
      <c r="H95" s="22">
        <v>0</v>
      </c>
      <c r="I95" s="22">
        <v>4.9238172198856255E-2</v>
      </c>
      <c r="J95" s="22">
        <v>8.5674512850658177E-2</v>
      </c>
      <c r="K95" s="22">
        <v>2.0056014094298299E-2</v>
      </c>
      <c r="L95" s="22">
        <v>0</v>
      </c>
      <c r="M95" s="22">
        <v>0</v>
      </c>
      <c r="N95" s="22">
        <v>9.4136094568676249E-5</v>
      </c>
      <c r="O95" s="22">
        <v>1.5035487932199055E-4</v>
      </c>
      <c r="P95" s="22">
        <v>8.3851920155956618E-5</v>
      </c>
      <c r="Q95" s="22">
        <v>9.5989863648677834E-5</v>
      </c>
      <c r="R95" s="22">
        <v>53.523200533659562</v>
      </c>
      <c r="S95" s="22">
        <v>1.366993651047412E-2</v>
      </c>
      <c r="T95" s="22">
        <v>7.6317432733976945E-6</v>
      </c>
      <c r="U95" s="22">
        <v>5.3985192870298175E-5</v>
      </c>
      <c r="V95" s="22">
        <v>5.4110124894569067E-2</v>
      </c>
      <c r="W95" s="22">
        <v>5.8248063865600202E-4</v>
      </c>
      <c r="X95" s="22">
        <v>9.7584777299935127E-6</v>
      </c>
      <c r="Y95" s="22">
        <v>1.3314392203681206E-4</v>
      </c>
      <c r="Z95" s="22">
        <v>1.0426714551445435E-2</v>
      </c>
      <c r="AA95" s="22">
        <v>0</v>
      </c>
      <c r="AB95" s="22">
        <v>1.4134625326362017E-5</v>
      </c>
      <c r="AC95" s="22">
        <v>5.4712566512276988E-4</v>
      </c>
      <c r="AD95" s="22">
        <v>0</v>
      </c>
      <c r="AE95" s="22">
        <v>2.5329881830199348</v>
      </c>
      <c r="AF95" s="22">
        <v>0</v>
      </c>
      <c r="AG95" s="22">
        <v>0</v>
      </c>
      <c r="AH95" s="22">
        <v>1.2981258108745464E-6</v>
      </c>
      <c r="AI95" s="22">
        <v>1.0357178631909849E-3</v>
      </c>
      <c r="AJ95" s="22">
        <v>2.1252977819838817E-4</v>
      </c>
      <c r="AK95" s="22">
        <v>6.2700464970112085E-6</v>
      </c>
      <c r="AL95" s="22">
        <v>8.164914815604378E-3</v>
      </c>
      <c r="AM95" s="22">
        <v>0.28930735835312282</v>
      </c>
      <c r="AN95" s="22">
        <v>2.1216669297472395E-4</v>
      </c>
      <c r="AO95" s="22">
        <v>2.1044283324412346E-5</v>
      </c>
      <c r="AP95" s="22">
        <v>4.8534661349499599E-3</v>
      </c>
      <c r="AQ95" s="22">
        <v>3.151174280842699E-6</v>
      </c>
      <c r="AR95" s="22">
        <v>3.0226626044649683E-3</v>
      </c>
      <c r="AS95" s="22">
        <v>3.298332693390079E-2</v>
      </c>
      <c r="AT95" s="22">
        <v>1.2778337830892522E-7</v>
      </c>
      <c r="AU95" s="22">
        <v>9.1451101498022602E-8</v>
      </c>
      <c r="AV95" s="22">
        <v>0.11461835853871223</v>
      </c>
      <c r="AW95" s="22">
        <v>1.7658112037611138E-5</v>
      </c>
      <c r="AX95" s="22">
        <v>3.3051755903017498E-3</v>
      </c>
      <c r="AY95" s="22">
        <v>8.3894906916197234E-4</v>
      </c>
      <c r="AZ95" s="22">
        <v>5.0628297070151535E-3</v>
      </c>
      <c r="BA95" s="22">
        <v>38.444632332588242</v>
      </c>
      <c r="BB95" s="22">
        <v>3.4189607011990025E-3</v>
      </c>
      <c r="BC95" s="22">
        <v>4.4200793321641596</v>
      </c>
      <c r="BD95" s="22">
        <v>99.640004711667018</v>
      </c>
    </row>
    <row r="96" spans="1:56" x14ac:dyDescent="0.3">
      <c r="A96" s="23" t="s">
        <v>32</v>
      </c>
      <c r="B96" s="22">
        <v>0</v>
      </c>
      <c r="C96" s="22">
        <v>0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</row>
    <row r="97" spans="1:56" x14ac:dyDescent="0.3">
      <c r="A97" s="23" t="s">
        <v>33</v>
      </c>
      <c r="B97" s="22">
        <v>23.710749380741497</v>
      </c>
      <c r="C97" s="22">
        <v>244.63346151177393</v>
      </c>
      <c r="D97" s="22">
        <v>658.81888581558155</v>
      </c>
      <c r="E97" s="22">
        <v>0.19253072970698507</v>
      </c>
      <c r="F97" s="22">
        <v>0</v>
      </c>
      <c r="G97" s="22">
        <v>26.686130014014093</v>
      </c>
      <c r="H97" s="22">
        <v>0</v>
      </c>
      <c r="I97" s="22">
        <v>1.1778647447988264</v>
      </c>
      <c r="J97" s="22">
        <v>157.13665787675069</v>
      </c>
      <c r="K97" s="22">
        <v>24.037940753837908</v>
      </c>
      <c r="L97" s="22">
        <v>69.111321466566238</v>
      </c>
      <c r="M97" s="22">
        <v>471.28512427854224</v>
      </c>
      <c r="N97" s="22">
        <v>516.21410283673083</v>
      </c>
      <c r="O97" s="22">
        <v>108.28663225780403</v>
      </c>
      <c r="P97" s="22">
        <v>154.87829487813363</v>
      </c>
      <c r="Q97" s="22">
        <v>99.335177005577009</v>
      </c>
      <c r="R97" s="22">
        <v>1654.0579732346173</v>
      </c>
      <c r="S97" s="22">
        <v>19347.517016676076</v>
      </c>
      <c r="T97" s="22">
        <v>401.71796582737102</v>
      </c>
      <c r="U97" s="22">
        <v>958.12868135405836</v>
      </c>
      <c r="V97" s="22">
        <v>94.185164631673331</v>
      </c>
      <c r="W97" s="22">
        <v>104.94527847919875</v>
      </c>
      <c r="X97" s="22">
        <v>31.279009066796075</v>
      </c>
      <c r="Y97" s="22">
        <v>1082.6691230332494</v>
      </c>
      <c r="Z97" s="22">
        <v>49.44073860528016</v>
      </c>
      <c r="AA97" s="22">
        <v>0</v>
      </c>
      <c r="AB97" s="22">
        <v>4.5853856147400727</v>
      </c>
      <c r="AC97" s="22">
        <v>73.512806689400477</v>
      </c>
      <c r="AD97" s="22">
        <v>804.54765540538369</v>
      </c>
      <c r="AE97" s="22">
        <v>8.8406275895042281</v>
      </c>
      <c r="AF97" s="22">
        <v>122.64250916796931</v>
      </c>
      <c r="AG97" s="22">
        <v>4.1264286010332256</v>
      </c>
      <c r="AH97" s="22">
        <v>3.5070079529935847E-5</v>
      </c>
      <c r="AI97" s="22">
        <v>0</v>
      </c>
      <c r="AJ97" s="22">
        <v>0.17514229016481017</v>
      </c>
      <c r="AK97" s="22">
        <v>0.73678965470300928</v>
      </c>
      <c r="AL97" s="22">
        <v>35.650441018232748</v>
      </c>
      <c r="AM97" s="22">
        <v>41.023072202936476</v>
      </c>
      <c r="AN97" s="22">
        <v>1139.210880260053</v>
      </c>
      <c r="AO97" s="22">
        <v>391.32698979456814</v>
      </c>
      <c r="AP97" s="22">
        <v>15.481574210647713</v>
      </c>
      <c r="AQ97" s="22">
        <v>112.65918321756924</v>
      </c>
      <c r="AR97" s="22">
        <v>81.272244294648075</v>
      </c>
      <c r="AS97" s="22">
        <v>90.902054762861482</v>
      </c>
      <c r="AT97" s="22">
        <v>27.286640453456975</v>
      </c>
      <c r="AU97" s="22">
        <v>2.4706368025108456E-6</v>
      </c>
      <c r="AV97" s="22">
        <v>1698.7299790051304</v>
      </c>
      <c r="AW97" s="22">
        <v>92.529505598208871</v>
      </c>
      <c r="AX97" s="22">
        <v>144.11590071836378</v>
      </c>
      <c r="AY97" s="22">
        <v>4706.8840014475609</v>
      </c>
      <c r="AZ97" s="22">
        <v>3882.0995963978748</v>
      </c>
      <c r="BA97" s="22">
        <v>139.83755911828712</v>
      </c>
      <c r="BB97" s="22">
        <v>27.116145627657627</v>
      </c>
      <c r="BC97" s="22">
        <v>1383.3624826992839</v>
      </c>
      <c r="BD97" s="22">
        <v>41308.101457839824</v>
      </c>
    </row>
    <row r="98" spans="1:56" x14ac:dyDescent="0.3">
      <c r="A98" s="23" t="s">
        <v>34</v>
      </c>
      <c r="B98" s="22">
        <v>82.008556476811236</v>
      </c>
      <c r="C98" s="22">
        <v>0</v>
      </c>
      <c r="D98" s="22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0.7706724842108007</v>
      </c>
      <c r="X98" s="22">
        <v>0</v>
      </c>
      <c r="Y98" s="22">
        <v>0</v>
      </c>
      <c r="Z98" s="22">
        <v>0</v>
      </c>
      <c r="AA98" s="22">
        <v>1.7849413522997352E-2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4.0101058798893989</v>
      </c>
      <c r="AW98" s="22">
        <v>0</v>
      </c>
      <c r="AX98" s="22">
        <v>0.43442216219957841</v>
      </c>
      <c r="AY98" s="22">
        <v>0</v>
      </c>
      <c r="AZ98" s="22">
        <v>2.8707310414310162E-2</v>
      </c>
      <c r="BA98" s="22">
        <v>0.26763436023141846</v>
      </c>
      <c r="BB98" s="22">
        <v>0.60756107019746475</v>
      </c>
      <c r="BC98" s="22">
        <v>12.979971885887483</v>
      </c>
      <c r="BD98" s="22">
        <v>101.12548104336467</v>
      </c>
    </row>
    <row r="99" spans="1:56" x14ac:dyDescent="0.3">
      <c r="A99" s="23" t="s">
        <v>35</v>
      </c>
      <c r="B99" s="22">
        <v>2.068035904348348E-5</v>
      </c>
      <c r="C99" s="22">
        <v>1.2175565569172649E-2</v>
      </c>
      <c r="D99" s="22">
        <v>1.3185382907959483E-6</v>
      </c>
      <c r="E99" s="22">
        <v>1.1392474105826972E-7</v>
      </c>
      <c r="F99" s="22">
        <v>0</v>
      </c>
      <c r="G99" s="22">
        <v>0</v>
      </c>
      <c r="H99" s="22">
        <v>0</v>
      </c>
      <c r="I99" s="22">
        <v>4.2571699155138409E-5</v>
      </c>
      <c r="J99" s="22">
        <v>4.0706207947183757E-6</v>
      </c>
      <c r="K99" s="22">
        <v>2.9215894588909289E-6</v>
      </c>
      <c r="L99" s="22">
        <v>0</v>
      </c>
      <c r="M99" s="22">
        <v>0</v>
      </c>
      <c r="N99" s="22">
        <v>0.15402267926878863</v>
      </c>
      <c r="O99" s="22">
        <v>0.88678538829103692</v>
      </c>
      <c r="P99" s="22">
        <v>1.4377879162057674</v>
      </c>
      <c r="Q99" s="22">
        <v>6.6735968708966045E-2</v>
      </c>
      <c r="R99" s="22">
        <v>3.3047794903630722E-6</v>
      </c>
      <c r="S99" s="22">
        <v>1.1524113525635922</v>
      </c>
      <c r="T99" s="22">
        <v>6.1071328813517711</v>
      </c>
      <c r="U99" s="22">
        <v>0</v>
      </c>
      <c r="V99" s="22">
        <v>46.488814032604232</v>
      </c>
      <c r="W99" s="22">
        <v>0</v>
      </c>
      <c r="X99" s="22">
        <v>0</v>
      </c>
      <c r="Y99" s="22">
        <v>3.042155987267214E-2</v>
      </c>
      <c r="Z99" s="22">
        <v>0.24521584997570317</v>
      </c>
      <c r="AA99" s="22">
        <v>0</v>
      </c>
      <c r="AB99" s="22">
        <v>0.14687669663440084</v>
      </c>
      <c r="AC99" s="22">
        <v>0.31298294308395092</v>
      </c>
      <c r="AD99" s="22">
        <v>0</v>
      </c>
      <c r="AE99" s="22">
        <v>4.325436096495409E-5</v>
      </c>
      <c r="AF99" s="22">
        <v>0</v>
      </c>
      <c r="AG99" s="22">
        <v>5.7573801485207845E-4</v>
      </c>
      <c r="AH99" s="22">
        <v>0</v>
      </c>
      <c r="AI99" s="22">
        <v>5.4216391773751094E-2</v>
      </c>
      <c r="AJ99" s="22">
        <v>1.1265035679856336E-6</v>
      </c>
      <c r="AK99" s="22">
        <v>0</v>
      </c>
      <c r="AL99" s="22">
        <v>6.683763830504151E-7</v>
      </c>
      <c r="AM99" s="22">
        <v>0</v>
      </c>
      <c r="AN99" s="22">
        <v>4.3670304119187504</v>
      </c>
      <c r="AO99" s="22">
        <v>0</v>
      </c>
      <c r="AP99" s="22">
        <v>1.8229968261089378E-2</v>
      </c>
      <c r="AQ99" s="22">
        <v>0</v>
      </c>
      <c r="AR99" s="22">
        <v>6.9718338457513754E-2</v>
      </c>
      <c r="AS99" s="22">
        <v>4.3061245567803171E-6</v>
      </c>
      <c r="AT99" s="22">
        <v>0</v>
      </c>
      <c r="AU99" s="22">
        <v>0</v>
      </c>
      <c r="AV99" s="22">
        <v>0.1583430848135883</v>
      </c>
      <c r="AW99" s="22">
        <v>0.55935712804975113</v>
      </c>
      <c r="AX99" s="22">
        <v>1.147238702044799E-5</v>
      </c>
      <c r="AY99" s="22">
        <v>0.19377551109239916</v>
      </c>
      <c r="AZ99" s="22">
        <v>5.9204254000452192E-2</v>
      </c>
      <c r="BA99" s="22">
        <v>0.24988680124681009</v>
      </c>
      <c r="BB99" s="22">
        <v>0</v>
      </c>
      <c r="BC99" s="22">
        <v>23.686521121704256</v>
      </c>
      <c r="BD99" s="22">
        <v>86.458357392726739</v>
      </c>
    </row>
    <row r="100" spans="1:56" x14ac:dyDescent="0.3">
      <c r="A100" s="23" t="s">
        <v>361</v>
      </c>
      <c r="B100" s="22">
        <v>2181.391346585493</v>
      </c>
      <c r="C100" s="22">
        <v>285.52832397819247</v>
      </c>
      <c r="D100" s="22">
        <v>21.052102875524827</v>
      </c>
      <c r="E100" s="22">
        <v>1.0277712939602048</v>
      </c>
      <c r="F100" s="22">
        <v>0</v>
      </c>
      <c r="G100" s="22">
        <v>0.73202631336264878</v>
      </c>
      <c r="H100" s="22">
        <v>0</v>
      </c>
      <c r="I100" s="22">
        <v>14.490813335936179</v>
      </c>
      <c r="J100" s="22">
        <v>12472.922595085629</v>
      </c>
      <c r="K100" s="22">
        <v>414.5006603515734</v>
      </c>
      <c r="L100" s="22">
        <v>100.31926129726129</v>
      </c>
      <c r="M100" s="22">
        <v>0</v>
      </c>
      <c r="N100" s="22">
        <v>2579.8953458438709</v>
      </c>
      <c r="O100" s="22">
        <v>1.2857323312171962</v>
      </c>
      <c r="P100" s="22">
        <v>24.21758428010255</v>
      </c>
      <c r="Q100" s="22">
        <v>3.1615589795997416</v>
      </c>
      <c r="R100" s="22">
        <v>166.05584190735817</v>
      </c>
      <c r="S100" s="22">
        <v>3811.3457430156191</v>
      </c>
      <c r="T100" s="22">
        <v>12.745383818430714</v>
      </c>
      <c r="U100" s="22">
        <v>25.560982722862526</v>
      </c>
      <c r="V100" s="22">
        <v>36290.764630726335</v>
      </c>
      <c r="W100" s="22">
        <v>2170.8206124364428</v>
      </c>
      <c r="X100" s="22">
        <v>3.2834739368708108E-3</v>
      </c>
      <c r="Y100" s="22">
        <v>363.82994986837758</v>
      </c>
      <c r="Z100" s="22">
        <v>1856.4133315251693</v>
      </c>
      <c r="AA100" s="22">
        <v>0</v>
      </c>
      <c r="AB100" s="22">
        <v>3.225655291791505E-2</v>
      </c>
      <c r="AC100" s="22">
        <v>251.01706548186118</v>
      </c>
      <c r="AD100" s="22">
        <v>144.57383922527561</v>
      </c>
      <c r="AE100" s="22">
        <v>987.24593269694537</v>
      </c>
      <c r="AF100" s="22">
        <v>13.593913505543826</v>
      </c>
      <c r="AG100" s="22">
        <v>455.93224641389139</v>
      </c>
      <c r="AH100" s="22">
        <v>4.3678557093850088E-4</v>
      </c>
      <c r="AI100" s="22">
        <v>676.87868670755131</v>
      </c>
      <c r="AJ100" s="22">
        <v>2.2588692547696616</v>
      </c>
      <c r="AK100" s="22">
        <v>5.7954562797388589E-4</v>
      </c>
      <c r="AL100" s="22">
        <v>0</v>
      </c>
      <c r="AM100" s="22">
        <v>3129.0521866779382</v>
      </c>
      <c r="AN100" s="22">
        <v>936.38570809723217</v>
      </c>
      <c r="AO100" s="22">
        <v>207.64398684030789</v>
      </c>
      <c r="AP100" s="22">
        <v>804.57874969885381</v>
      </c>
      <c r="AQ100" s="22">
        <v>79.659989534046559</v>
      </c>
      <c r="AR100" s="22">
        <v>21.960655146368779</v>
      </c>
      <c r="AS100" s="22">
        <v>7869.8754238139318</v>
      </c>
      <c r="AT100" s="22">
        <v>4.2995783138702512E-5</v>
      </c>
      <c r="AU100" s="22">
        <v>97.224678448702079</v>
      </c>
      <c r="AV100" s="22">
        <v>69.453083791702852</v>
      </c>
      <c r="AW100" s="22">
        <v>7.1173759831792499E-2</v>
      </c>
      <c r="AX100" s="22">
        <v>3028.2841890033719</v>
      </c>
      <c r="AY100" s="22">
        <v>23118.457120280436</v>
      </c>
      <c r="AZ100" s="22">
        <v>86.653457364521103</v>
      </c>
      <c r="BA100" s="22">
        <v>668.3500964009304</v>
      </c>
      <c r="BB100" s="22">
        <v>40548.022307131265</v>
      </c>
      <c r="BC100" s="22">
        <v>1532.6799466073323</v>
      </c>
      <c r="BD100" s="22">
        <v>147527.95150380878</v>
      </c>
    </row>
    <row r="101" spans="1:56" x14ac:dyDescent="0.3">
      <c r="A101" s="23" t="s">
        <v>36</v>
      </c>
      <c r="B101" s="22">
        <v>122.25959857575739</v>
      </c>
      <c r="C101" s="22">
        <v>0.14953646884685717</v>
      </c>
      <c r="D101" s="22">
        <v>6.2688590821709687</v>
      </c>
      <c r="E101" s="22">
        <v>3.8145637713355593E-2</v>
      </c>
      <c r="F101" s="22">
        <v>0</v>
      </c>
      <c r="G101" s="22">
        <v>8.2930067957606213E-2</v>
      </c>
      <c r="H101" s="22">
        <v>0</v>
      </c>
      <c r="I101" s="22">
        <v>1.5136585536944374</v>
      </c>
      <c r="J101" s="22">
        <v>235.26825998878249</v>
      </c>
      <c r="K101" s="22">
        <v>47.138959957067989</v>
      </c>
      <c r="L101" s="22">
        <v>0</v>
      </c>
      <c r="M101" s="22">
        <v>0</v>
      </c>
      <c r="N101" s="22">
        <v>0.10954917202997799</v>
      </c>
      <c r="O101" s="22">
        <v>9.2498601040787942E-2</v>
      </c>
      <c r="P101" s="22">
        <v>2.843904866802977E-3</v>
      </c>
      <c r="Q101" s="22">
        <v>4.6530031556055285E-2</v>
      </c>
      <c r="R101" s="22">
        <v>13.540849856852009</v>
      </c>
      <c r="S101" s="22">
        <v>37.447660314502912</v>
      </c>
      <c r="T101" s="22">
        <v>1.7996386210344401E-2</v>
      </c>
      <c r="U101" s="22">
        <v>0.10584540910838001</v>
      </c>
      <c r="V101" s="22">
        <v>75.14071285121598</v>
      </c>
      <c r="W101" s="22">
        <v>0.75127924735014329</v>
      </c>
      <c r="X101" s="22">
        <v>1.0651827261512274</v>
      </c>
      <c r="Y101" s="22">
        <v>9.81215773726829</v>
      </c>
      <c r="Z101" s="22">
        <v>4608.4512168429301</v>
      </c>
      <c r="AA101" s="22">
        <v>0</v>
      </c>
      <c r="AB101" s="22">
        <v>3.6123986283331045E-3</v>
      </c>
      <c r="AC101" s="22">
        <v>0.13188755552433401</v>
      </c>
      <c r="AD101" s="22">
        <v>0</v>
      </c>
      <c r="AE101" s="22">
        <v>14.623509463001849</v>
      </c>
      <c r="AF101" s="22">
        <v>0</v>
      </c>
      <c r="AG101" s="22">
        <v>2501.707755683979</v>
      </c>
      <c r="AH101" s="22">
        <v>4.4026974032346358E-5</v>
      </c>
      <c r="AI101" s="22">
        <v>0.94998966194042056</v>
      </c>
      <c r="AJ101" s="22">
        <v>5.1324305395586231E-2</v>
      </c>
      <c r="AK101" s="22">
        <v>9.6071122052434276E-5</v>
      </c>
      <c r="AL101" s="22">
        <v>2.5955116656559807</v>
      </c>
      <c r="AM101" s="22">
        <v>0</v>
      </c>
      <c r="AN101" s="22">
        <v>1.6749792868539275</v>
      </c>
      <c r="AO101" s="22">
        <v>7.1373368258431658E-4</v>
      </c>
      <c r="AP101" s="22">
        <v>15.919027035556343</v>
      </c>
      <c r="AQ101" s="22">
        <v>7.4084121245699946E-3</v>
      </c>
      <c r="AR101" s="22">
        <v>3.1932527179033348</v>
      </c>
      <c r="AS101" s="22">
        <v>86.765708227898301</v>
      </c>
      <c r="AT101" s="22">
        <v>4.3338753697396758E-6</v>
      </c>
      <c r="AU101" s="22">
        <v>3.1016371734958312E-6</v>
      </c>
      <c r="AV101" s="22">
        <v>51.429978496692719</v>
      </c>
      <c r="AW101" s="22">
        <v>4.533675954290825E-2</v>
      </c>
      <c r="AX101" s="22">
        <v>64.521177957073917</v>
      </c>
      <c r="AY101" s="22">
        <v>7.7110111897637426</v>
      </c>
      <c r="AZ101" s="22">
        <v>44.391951686777539</v>
      </c>
      <c r="BA101" s="22">
        <v>377.54460761379352</v>
      </c>
      <c r="BB101" s="22">
        <v>8.4167998325941884</v>
      </c>
      <c r="BC101" s="22">
        <v>74.624013760718555</v>
      </c>
      <c r="BD101" s="22">
        <v>8415.6139763917836</v>
      </c>
    </row>
    <row r="102" spans="1:56" x14ac:dyDescent="0.3">
      <c r="A102" s="23" t="s">
        <v>37</v>
      </c>
      <c r="B102" s="22">
        <v>1.6382951755573414</v>
      </c>
      <c r="C102" s="22">
        <v>1.1362048310479407</v>
      </c>
      <c r="D102" s="22">
        <v>3.2683589195481741</v>
      </c>
      <c r="E102" s="22">
        <v>2.8013224181970671E-2</v>
      </c>
      <c r="F102" s="22">
        <v>0</v>
      </c>
      <c r="G102" s="22">
        <v>7.1577691505593046</v>
      </c>
      <c r="H102" s="22">
        <v>0</v>
      </c>
      <c r="I102" s="22">
        <v>9.3080489855133057E-3</v>
      </c>
      <c r="J102" s="22">
        <v>6.8765972939997919</v>
      </c>
      <c r="K102" s="22">
        <v>0.58414102699947357</v>
      </c>
      <c r="L102" s="22">
        <v>0.34012149786008072</v>
      </c>
      <c r="M102" s="22">
        <v>525.43946043787275</v>
      </c>
      <c r="N102" s="22">
        <v>21.711712227231665</v>
      </c>
      <c r="O102" s="22">
        <v>1.1074118612465345</v>
      </c>
      <c r="P102" s="22">
        <v>35.651254144028435</v>
      </c>
      <c r="Q102" s="22">
        <v>8.5990319199559391</v>
      </c>
      <c r="R102" s="22">
        <v>5.2119874563262396</v>
      </c>
      <c r="S102" s="22">
        <v>255.5059428206776</v>
      </c>
      <c r="T102" s="22">
        <v>41.982273502803956</v>
      </c>
      <c r="U102" s="22">
        <v>29.5267046430499</v>
      </c>
      <c r="V102" s="22">
        <v>46.973709605648565</v>
      </c>
      <c r="W102" s="22">
        <v>9.20212790976002E-3</v>
      </c>
      <c r="X102" s="22">
        <v>2.4671922823236738E-2</v>
      </c>
      <c r="Y102" s="22">
        <v>18.305746394770694</v>
      </c>
      <c r="Z102" s="22">
        <v>0.46741103919934879</v>
      </c>
      <c r="AA102" s="22">
        <v>0</v>
      </c>
      <c r="AB102" s="22">
        <v>0.548557349552657</v>
      </c>
      <c r="AC102" s="22">
        <v>1.0397337290293767</v>
      </c>
      <c r="AD102" s="22">
        <v>2.0085467978597786</v>
      </c>
      <c r="AE102" s="22">
        <v>0.40236000109279407</v>
      </c>
      <c r="AF102" s="22">
        <v>2.9410299429608855E-3</v>
      </c>
      <c r="AG102" s="22">
        <v>0.14141355890941051</v>
      </c>
      <c r="AH102" s="22">
        <v>5.6421844996733557E-8</v>
      </c>
      <c r="AI102" s="22">
        <v>31.623121129830597</v>
      </c>
      <c r="AJ102" s="22">
        <v>2.6738512878222453E-3</v>
      </c>
      <c r="AK102" s="22">
        <v>0.10605270631883533</v>
      </c>
      <c r="AL102" s="22">
        <v>0.11029750280235076</v>
      </c>
      <c r="AM102" s="22">
        <v>0.85986558216138986</v>
      </c>
      <c r="AN102" s="22">
        <v>0</v>
      </c>
      <c r="AO102" s="22">
        <v>1.8733499120576278</v>
      </c>
      <c r="AP102" s="22">
        <v>0.28670125431705967</v>
      </c>
      <c r="AQ102" s="22">
        <v>2.7328896337270598</v>
      </c>
      <c r="AR102" s="22">
        <v>17.10266497983649</v>
      </c>
      <c r="AS102" s="22">
        <v>1.4765517463429996</v>
      </c>
      <c r="AT102" s="22">
        <v>0.58335521737434282</v>
      </c>
      <c r="AU102" s="22">
        <v>1.109559422383622</v>
      </c>
      <c r="AV102" s="22">
        <v>17.666679198868955</v>
      </c>
      <c r="AW102" s="22">
        <v>4.9086409130369022</v>
      </c>
      <c r="AX102" s="22">
        <v>7.0835448361880882E-2</v>
      </c>
      <c r="AY102" s="22">
        <v>803.69105818303444</v>
      </c>
      <c r="AZ102" s="22">
        <v>38.157858916214565</v>
      </c>
      <c r="BA102" s="22">
        <v>43.633388413976014</v>
      </c>
      <c r="BB102" s="22">
        <v>0.4533167205405198</v>
      </c>
      <c r="BC102" s="22">
        <v>168.51099727367114</v>
      </c>
      <c r="BD102" s="22">
        <v>2150.6587398012375</v>
      </c>
    </row>
    <row r="103" spans="1:56" x14ac:dyDescent="0.3">
      <c r="A103" s="23" t="s">
        <v>38</v>
      </c>
      <c r="B103" s="22">
        <v>0.63038023984586489</v>
      </c>
      <c r="C103" s="22">
        <v>1.9172821527461417</v>
      </c>
      <c r="D103" s="22">
        <v>32.892163506075164</v>
      </c>
      <c r="E103" s="22">
        <v>0.17410996642076515</v>
      </c>
      <c r="F103" s="22">
        <v>0</v>
      </c>
      <c r="G103" s="22">
        <v>1.7631487327298391E-2</v>
      </c>
      <c r="H103" s="22">
        <v>0</v>
      </c>
      <c r="I103" s="22">
        <v>4.3050105410324052E-3</v>
      </c>
      <c r="J103" s="22">
        <v>46.638507494494441</v>
      </c>
      <c r="K103" s="22">
        <v>10.325560030747621</v>
      </c>
      <c r="L103" s="22">
        <v>0</v>
      </c>
      <c r="M103" s="22">
        <v>0</v>
      </c>
      <c r="N103" s="22">
        <v>2.3631923270725448E-2</v>
      </c>
      <c r="O103" s="22">
        <v>2.5144781693520186</v>
      </c>
      <c r="P103" s="22">
        <v>1.3701303098230232E-7</v>
      </c>
      <c r="Q103" s="22">
        <v>1.5748178763431192E-3</v>
      </c>
      <c r="R103" s="22">
        <v>3.4567365542063793</v>
      </c>
      <c r="S103" s="22">
        <v>72.86450183396181</v>
      </c>
      <c r="T103" s="22">
        <v>13.84542843801831</v>
      </c>
      <c r="U103" s="22">
        <v>8.722970420040518</v>
      </c>
      <c r="V103" s="22">
        <v>14.654737587325254</v>
      </c>
      <c r="W103" s="22">
        <v>0.16254118248217511</v>
      </c>
      <c r="X103" s="22">
        <v>0.35385046058893832</v>
      </c>
      <c r="Y103" s="22">
        <v>4.545211085964574E-2</v>
      </c>
      <c r="Z103" s="22">
        <v>3.5459540917170718</v>
      </c>
      <c r="AA103" s="22">
        <v>0</v>
      </c>
      <c r="AB103" s="22">
        <v>6.9615944799369446E-4</v>
      </c>
      <c r="AC103" s="22">
        <v>2.8113646430909991E-2</v>
      </c>
      <c r="AD103" s="22">
        <v>3.5116376112116412</v>
      </c>
      <c r="AE103" s="22">
        <v>1.381318608559619</v>
      </c>
      <c r="AF103" s="22">
        <v>0</v>
      </c>
      <c r="AG103" s="22">
        <v>1.2407232570341749</v>
      </c>
      <c r="AH103" s="22">
        <v>2.1211219923584042E-9</v>
      </c>
      <c r="AI103" s="22">
        <v>26.037311696496886</v>
      </c>
      <c r="AJ103" s="22">
        <v>1.0833421264662859E-2</v>
      </c>
      <c r="AK103" s="22">
        <v>2.1232600385045209E-6</v>
      </c>
      <c r="AL103" s="22">
        <v>0.37383739690236567</v>
      </c>
      <c r="AM103" s="22">
        <v>15.212128245038389</v>
      </c>
      <c r="AN103" s="22">
        <v>7.0173139299304813E-2</v>
      </c>
      <c r="AO103" s="22">
        <v>0</v>
      </c>
      <c r="AP103" s="22">
        <v>2.4849545175429633</v>
      </c>
      <c r="AQ103" s="22">
        <v>3.9794465973288822</v>
      </c>
      <c r="AR103" s="22">
        <v>0.10091596594238926</v>
      </c>
      <c r="AS103" s="22">
        <v>15.995219106672577</v>
      </c>
      <c r="AT103" s="22">
        <v>2.0879650625413026E-10</v>
      </c>
      <c r="AU103" s="22">
        <v>1.3871499751588726E-2</v>
      </c>
      <c r="AV103" s="22">
        <v>32.029453453567115</v>
      </c>
      <c r="AW103" s="22">
        <v>1.7448080992641171</v>
      </c>
      <c r="AX103" s="22">
        <v>0.77646687151173022</v>
      </c>
      <c r="AY103" s="22">
        <v>0.31048294694390738</v>
      </c>
      <c r="AZ103" s="22">
        <v>3.4099394106316749</v>
      </c>
      <c r="BA103" s="22">
        <v>22.876560213421186</v>
      </c>
      <c r="BB103" s="22">
        <v>1.8365207002077719</v>
      </c>
      <c r="BC103" s="22">
        <v>80.74187409644793</v>
      </c>
      <c r="BD103" s="22">
        <v>426.95908640142028</v>
      </c>
    </row>
    <row r="104" spans="1:56" x14ac:dyDescent="0.3">
      <c r="A104" s="23" t="s">
        <v>197</v>
      </c>
      <c r="B104" s="22">
        <v>10096.620120290294</v>
      </c>
      <c r="C104" s="22">
        <v>5.1275979158256185E-2</v>
      </c>
      <c r="D104" s="22">
        <v>115.88310524932433</v>
      </c>
      <c r="E104" s="22">
        <v>5.1486189936793561E-2</v>
      </c>
      <c r="F104" s="22">
        <v>0</v>
      </c>
      <c r="G104" s="22">
        <v>29.967191204135762</v>
      </c>
      <c r="H104" s="22">
        <v>0</v>
      </c>
      <c r="I104" s="22">
        <v>49.47702301980825</v>
      </c>
      <c r="J104" s="22">
        <v>303.81964508941246</v>
      </c>
      <c r="K104" s="22">
        <v>14.529925166233573</v>
      </c>
      <c r="L104" s="22">
        <v>0</v>
      </c>
      <c r="M104" s="22">
        <v>7.340740529851236</v>
      </c>
      <c r="N104" s="22">
        <v>8.3553562651760144E-2</v>
      </c>
      <c r="O104" s="22">
        <v>0.16271727491985949</v>
      </c>
      <c r="P104" s="22">
        <v>6.9555945503291197</v>
      </c>
      <c r="Q104" s="22">
        <v>9.8656093323601035E-2</v>
      </c>
      <c r="R104" s="22">
        <v>0.92085856182630665</v>
      </c>
      <c r="S104" s="22">
        <v>1827.2715968553216</v>
      </c>
      <c r="T104" s="22">
        <v>585.28692263271739</v>
      </c>
      <c r="U104" s="22">
        <v>0.68569856916059968</v>
      </c>
      <c r="V104" s="22">
        <v>216.28484562997019</v>
      </c>
      <c r="W104" s="22">
        <v>2.7507403510024027</v>
      </c>
      <c r="X104" s="22">
        <v>1.0125179877255207E-2</v>
      </c>
      <c r="Y104" s="22">
        <v>0.61298575566520141</v>
      </c>
      <c r="Z104" s="22">
        <v>4011.6952297688204</v>
      </c>
      <c r="AA104" s="22">
        <v>0</v>
      </c>
      <c r="AB104" s="22">
        <v>1.4249832683527542E-2</v>
      </c>
      <c r="AC104" s="22">
        <v>0.4298165372684225</v>
      </c>
      <c r="AD104" s="22">
        <v>0</v>
      </c>
      <c r="AE104" s="22">
        <v>1089.3944650575697</v>
      </c>
      <c r="AF104" s="22">
        <v>9.0277615045050368</v>
      </c>
      <c r="AG104" s="22">
        <v>87.881671017600709</v>
      </c>
      <c r="AH104" s="22">
        <v>1.3469065260060082E-3</v>
      </c>
      <c r="AI104" s="22">
        <v>1380.1751236639095</v>
      </c>
      <c r="AJ104" s="22">
        <v>26.076427650351562</v>
      </c>
      <c r="AK104" s="22">
        <v>5.34717675412458E-3</v>
      </c>
      <c r="AL104" s="22">
        <v>8.5594384573953839</v>
      </c>
      <c r="AM104" s="22">
        <v>97.226339198605132</v>
      </c>
      <c r="AN104" s="22">
        <v>36.488150018353622</v>
      </c>
      <c r="AO104" s="22">
        <v>0.85505877323483925</v>
      </c>
      <c r="AP104" s="22">
        <v>0</v>
      </c>
      <c r="AQ104" s="22">
        <v>2.3002312576158755E-3</v>
      </c>
      <c r="AR104" s="22">
        <v>3.0759533810106183</v>
      </c>
      <c r="AS104" s="22">
        <v>30.397093019982876</v>
      </c>
      <c r="AT104" s="22">
        <v>1.325851968411552E-4</v>
      </c>
      <c r="AU104" s="22">
        <v>16.575252514101276</v>
      </c>
      <c r="AV104" s="22">
        <v>0.22771642620221366</v>
      </c>
      <c r="AW104" s="22">
        <v>1.7621419962395718E-2</v>
      </c>
      <c r="AX104" s="22">
        <v>1229.481543092659</v>
      </c>
      <c r="AY104" s="22">
        <v>1696.4854399555195</v>
      </c>
      <c r="AZ104" s="22">
        <v>6.64379964446724</v>
      </c>
      <c r="BA104" s="22">
        <v>30431.841790308288</v>
      </c>
      <c r="BB104" s="22">
        <v>4216.1191040727672</v>
      </c>
      <c r="BC104" s="22">
        <v>2816.3373588907853</v>
      </c>
      <c r="BD104" s="22">
        <v>60453.900338840693</v>
      </c>
    </row>
    <row r="105" spans="1:56" x14ac:dyDescent="0.3">
      <c r="A105" s="23" t="s">
        <v>40</v>
      </c>
      <c r="B105" s="22">
        <v>4.8541839520486697E-3</v>
      </c>
      <c r="C105" s="22">
        <v>9.5199396558008451E-2</v>
      </c>
      <c r="D105" s="22">
        <v>3.3230420029690608E-3</v>
      </c>
      <c r="E105" s="22">
        <v>6.3088370598791878E-5</v>
      </c>
      <c r="F105" s="22">
        <v>0</v>
      </c>
      <c r="G105" s="22">
        <v>0.91924700745559085</v>
      </c>
      <c r="H105" s="22">
        <v>0</v>
      </c>
      <c r="I105" s="22">
        <v>1.1484647135780129E-4</v>
      </c>
      <c r="J105" s="22">
        <v>0.66346168362197522</v>
      </c>
      <c r="K105" s="22">
        <v>7.8862635208019824E-2</v>
      </c>
      <c r="L105" s="22">
        <v>0</v>
      </c>
      <c r="M105" s="22">
        <v>0</v>
      </c>
      <c r="N105" s="22">
        <v>0.16890013217653466</v>
      </c>
      <c r="O105" s="22">
        <v>1.5489508308039014E-4</v>
      </c>
      <c r="P105" s="22">
        <v>0</v>
      </c>
      <c r="Q105" s="22">
        <v>1.2025825985966259E-5</v>
      </c>
      <c r="R105" s="22">
        <v>14.352567092094988</v>
      </c>
      <c r="S105" s="22">
        <v>3.1557923003458721</v>
      </c>
      <c r="T105" s="22">
        <v>3.5768680040918471E-3</v>
      </c>
      <c r="U105" s="22">
        <v>8.9229292351123382E-2</v>
      </c>
      <c r="V105" s="22">
        <v>0.11220191567784368</v>
      </c>
      <c r="W105" s="22">
        <v>1.2413341620798545E-3</v>
      </c>
      <c r="X105" s="22">
        <v>1.0270065675674752E-2</v>
      </c>
      <c r="Y105" s="22">
        <v>5.9322331232490484</v>
      </c>
      <c r="Z105" s="22">
        <v>0.14225571097278791</v>
      </c>
      <c r="AA105" s="22">
        <v>0</v>
      </c>
      <c r="AB105" s="22">
        <v>5.316455080862617E-6</v>
      </c>
      <c r="AC105" s="22">
        <v>2.2091411088911672E-4</v>
      </c>
      <c r="AD105" s="22">
        <v>0</v>
      </c>
      <c r="AE105" s="22">
        <v>1.0633041890367491E-2</v>
      </c>
      <c r="AF105" s="22">
        <v>0</v>
      </c>
      <c r="AG105" s="22">
        <v>8.7298122564234068E-2</v>
      </c>
      <c r="AH105" s="22">
        <v>0</v>
      </c>
      <c r="AI105" s="22">
        <v>0.68365333183214072</v>
      </c>
      <c r="AJ105" s="22">
        <v>8.4918407077698863E-5</v>
      </c>
      <c r="AK105" s="22">
        <v>6.681388443290321E-3</v>
      </c>
      <c r="AL105" s="22">
        <v>2.8563116685389367E-3</v>
      </c>
      <c r="AM105" s="22">
        <v>0.14489064062632159</v>
      </c>
      <c r="AN105" s="22">
        <v>6.3998979813563464E-2</v>
      </c>
      <c r="AO105" s="22">
        <v>6.0491013231554557E-2</v>
      </c>
      <c r="AP105" s="22">
        <v>1.8979000134375642E-2</v>
      </c>
      <c r="AQ105" s="22">
        <v>0</v>
      </c>
      <c r="AR105" s="22">
        <v>7.7066646533869947E-4</v>
      </c>
      <c r="AS105" s="22">
        <v>0.12216484905307992</v>
      </c>
      <c r="AT105" s="22">
        <v>1.1785219494285107E-2</v>
      </c>
      <c r="AU105" s="22">
        <v>0</v>
      </c>
      <c r="AV105" s="22">
        <v>1.2357894840448933E-4</v>
      </c>
      <c r="AW105" s="22">
        <v>6.1424556460020693E-2</v>
      </c>
      <c r="AX105" s="22">
        <v>5.9521599704532935E-3</v>
      </c>
      <c r="AY105" s="22">
        <v>493.96237924727029</v>
      </c>
      <c r="AZ105" s="22">
        <v>3.6670670224481394E-2</v>
      </c>
      <c r="BA105" s="22">
        <v>0.65897613789223286</v>
      </c>
      <c r="BB105" s="22">
        <v>1.4025628853430635E-2</v>
      </c>
      <c r="BC105" s="22">
        <v>37.563051728179168</v>
      </c>
      <c r="BD105" s="22">
        <v>559.25067806124821</v>
      </c>
    </row>
    <row r="106" spans="1:56" x14ac:dyDescent="0.3">
      <c r="A106" s="23" t="s">
        <v>41</v>
      </c>
      <c r="B106" s="22">
        <v>6.1526696123204189E-2</v>
      </c>
      <c r="C106" s="22">
        <v>1.3999242654647446E-2</v>
      </c>
      <c r="D106" s="22">
        <v>1.6883750607888347E-2</v>
      </c>
      <c r="E106" s="22">
        <v>1.6522159071937882E-5</v>
      </c>
      <c r="F106" s="22">
        <v>0</v>
      </c>
      <c r="G106" s="22">
        <v>5.548514124515893E-2</v>
      </c>
      <c r="H106" s="22">
        <v>0</v>
      </c>
      <c r="I106" s="22">
        <v>1.3249141399614109E-3</v>
      </c>
      <c r="J106" s="22">
        <v>5.4997350620146568</v>
      </c>
      <c r="K106" s="22">
        <v>1.6389985579298473E-2</v>
      </c>
      <c r="L106" s="22">
        <v>0</v>
      </c>
      <c r="M106" s="22">
        <v>0</v>
      </c>
      <c r="N106" s="22">
        <v>0.10890920935249707</v>
      </c>
      <c r="O106" s="22">
        <v>5.4564092735620935E-5</v>
      </c>
      <c r="P106" s="22">
        <v>1.819664208245228E-2</v>
      </c>
      <c r="Q106" s="22">
        <v>2.4856922055807848E-6</v>
      </c>
      <c r="R106" s="22">
        <v>2.1681631052126799E-2</v>
      </c>
      <c r="S106" s="22">
        <v>0.98771167845234753</v>
      </c>
      <c r="T106" s="22">
        <v>6.2213726271472247E-6</v>
      </c>
      <c r="U106" s="22">
        <v>1.0764953668716604E-2</v>
      </c>
      <c r="V106" s="22">
        <v>568.72161088625296</v>
      </c>
      <c r="W106" s="22">
        <v>2.7677432720167106E-4</v>
      </c>
      <c r="X106" s="22">
        <v>5.6254751559675535E-3</v>
      </c>
      <c r="Y106" s="22">
        <v>9.8217829765112952E-2</v>
      </c>
      <c r="Z106" s="22">
        <v>6.4421657704080412E-2</v>
      </c>
      <c r="AA106" s="22">
        <v>0</v>
      </c>
      <c r="AB106" s="22">
        <v>1.0988909178664416E-6</v>
      </c>
      <c r="AC106" s="22">
        <v>2.1309350844075015</v>
      </c>
      <c r="AD106" s="22">
        <v>0</v>
      </c>
      <c r="AE106" s="22">
        <v>23.428592109842391</v>
      </c>
      <c r="AF106" s="22">
        <v>0</v>
      </c>
      <c r="AG106" s="22">
        <v>1.9046827197484479E-2</v>
      </c>
      <c r="AH106" s="22">
        <v>0</v>
      </c>
      <c r="AI106" s="22">
        <v>1.6801055390552908E-2</v>
      </c>
      <c r="AJ106" s="22">
        <v>1.3986298621019489E-2</v>
      </c>
      <c r="AK106" s="22">
        <v>9.5150778701029907E-7</v>
      </c>
      <c r="AL106" s="22">
        <v>12.436067407005176</v>
      </c>
      <c r="AM106" s="22">
        <v>2.4013136600496782E-2</v>
      </c>
      <c r="AN106" s="22">
        <v>4.8889907981957554</v>
      </c>
      <c r="AO106" s="22">
        <v>0</v>
      </c>
      <c r="AP106" s="22">
        <v>2.4710719182824348</v>
      </c>
      <c r="AQ106" s="22">
        <v>2.5609842910193729E-6</v>
      </c>
      <c r="AR106" s="22">
        <v>0</v>
      </c>
      <c r="AS106" s="22">
        <v>2.5382620592716815E-2</v>
      </c>
      <c r="AT106" s="22">
        <v>0</v>
      </c>
      <c r="AU106" s="22">
        <v>0</v>
      </c>
      <c r="AV106" s="22">
        <v>1.2496227034071663E-2</v>
      </c>
      <c r="AW106" s="22">
        <v>3.0434378644224455E-3</v>
      </c>
      <c r="AX106" s="22">
        <v>15.37781673245059</v>
      </c>
      <c r="AY106" s="22">
        <v>6.3920383310432941E-2</v>
      </c>
      <c r="AZ106" s="22">
        <v>3.2063222923756764E-3</v>
      </c>
      <c r="BA106" s="22">
        <v>7.7738333751218081</v>
      </c>
      <c r="BB106" s="22">
        <v>2.7600315045042983E-2</v>
      </c>
      <c r="BC106" s="22">
        <v>101.81860367404929</v>
      </c>
      <c r="BD106" s="22">
        <v>746.23825365818163</v>
      </c>
    </row>
    <row r="107" spans="1:56" x14ac:dyDescent="0.3">
      <c r="A107" s="23" t="s">
        <v>42</v>
      </c>
      <c r="B107" s="22">
        <v>9246.0873750355531</v>
      </c>
      <c r="C107" s="22">
        <v>0.15977665822522355</v>
      </c>
      <c r="D107" s="22">
        <v>1.0093847735299268</v>
      </c>
      <c r="E107" s="22">
        <v>4.1584536720235765E-2</v>
      </c>
      <c r="F107" s="22">
        <v>3.9418525172943428</v>
      </c>
      <c r="G107" s="22">
        <v>8.7665292534095496E-2</v>
      </c>
      <c r="H107" s="22">
        <v>7.0314492949510887</v>
      </c>
      <c r="I107" s="22">
        <v>3.8311315070551379</v>
      </c>
      <c r="J107" s="22">
        <v>282.20370276744575</v>
      </c>
      <c r="K107" s="22">
        <v>48.40691770252031</v>
      </c>
      <c r="L107" s="22">
        <v>0</v>
      </c>
      <c r="M107" s="22">
        <v>0</v>
      </c>
      <c r="N107" s="22">
        <v>0.11415119877470979</v>
      </c>
      <c r="O107" s="22">
        <v>0.24201594550394853</v>
      </c>
      <c r="P107" s="22">
        <v>5.9364934311632858E-3</v>
      </c>
      <c r="Q107" s="22">
        <v>1.3958007380558418E-2</v>
      </c>
      <c r="R107" s="22">
        <v>0.75587197892124103</v>
      </c>
      <c r="S107" s="22">
        <v>19.297341145533817</v>
      </c>
      <c r="T107" s="22">
        <v>1.8466335587854453E-2</v>
      </c>
      <c r="U107" s="22">
        <v>0.10894172228325939</v>
      </c>
      <c r="V107" s="22">
        <v>16582.654685965583</v>
      </c>
      <c r="W107" s="22">
        <v>342.38954401651847</v>
      </c>
      <c r="X107" s="22">
        <v>6.9087432743952977E-4</v>
      </c>
      <c r="Y107" s="22">
        <v>5.3482099988646017E-2</v>
      </c>
      <c r="Z107" s="22">
        <v>508.31700110615566</v>
      </c>
      <c r="AA107" s="22">
        <v>0</v>
      </c>
      <c r="AB107" s="22">
        <v>4.1669968047078213E-3</v>
      </c>
      <c r="AC107" s="22">
        <v>0.19113384691360077</v>
      </c>
      <c r="AD107" s="22">
        <v>0</v>
      </c>
      <c r="AE107" s="22">
        <v>823.90954373049465</v>
      </c>
      <c r="AF107" s="22">
        <v>0</v>
      </c>
      <c r="AG107" s="22">
        <v>15.270368418328097</v>
      </c>
      <c r="AH107" s="22">
        <v>13.053264694141445</v>
      </c>
      <c r="AI107" s="22">
        <v>1188.3855092523047</v>
      </c>
      <c r="AJ107" s="22">
        <v>10.154303957132477</v>
      </c>
      <c r="AK107" s="22">
        <v>6.8798391846326863E-4</v>
      </c>
      <c r="AL107" s="22">
        <v>194.92554807190774</v>
      </c>
      <c r="AM107" s="22">
        <v>212.56793556039807</v>
      </c>
      <c r="AN107" s="22">
        <v>0.33419439139758206</v>
      </c>
      <c r="AO107" s="22">
        <v>1.4898794146461574E-3</v>
      </c>
      <c r="AP107" s="22">
        <v>15.708698628727866</v>
      </c>
      <c r="AQ107" s="22">
        <v>7.6022183121215257E-3</v>
      </c>
      <c r="AR107" s="22">
        <v>710.27627316064775</v>
      </c>
      <c r="AS107" s="22">
        <v>0</v>
      </c>
      <c r="AT107" s="22">
        <v>9.0467240885109263E-6</v>
      </c>
      <c r="AU107" s="22">
        <v>6.4744953044118447E-6</v>
      </c>
      <c r="AV107" s="22">
        <v>8.2926499939879314E-2</v>
      </c>
      <c r="AW107" s="22">
        <v>6.5806851655238292E-3</v>
      </c>
      <c r="AX107" s="22">
        <v>790.88517998948828</v>
      </c>
      <c r="AY107" s="22">
        <v>2362.0494223958931</v>
      </c>
      <c r="AZ107" s="22">
        <v>9.3729497467483167</v>
      </c>
      <c r="BA107" s="22">
        <v>4739.0047393932418</v>
      </c>
      <c r="BB107" s="22">
        <v>2266.5945289493125</v>
      </c>
      <c r="BC107" s="22">
        <v>478.864903044654</v>
      </c>
      <c r="BD107" s="22">
        <v>40878.424893992335</v>
      </c>
    </row>
    <row r="108" spans="1:56" x14ac:dyDescent="0.3">
      <c r="A108" s="23" t="s">
        <v>43</v>
      </c>
      <c r="B108" s="22">
        <v>14.128378083372908</v>
      </c>
      <c r="C108" s="22">
        <v>0.90715983240859654</v>
      </c>
      <c r="D108" s="22">
        <v>1.2658728131759941E-3</v>
      </c>
      <c r="E108" s="22">
        <v>1.0845683145143441E-2</v>
      </c>
      <c r="F108" s="22">
        <v>0</v>
      </c>
      <c r="G108" s="22">
        <v>1.1800177913625727E-3</v>
      </c>
      <c r="H108" s="22">
        <v>0</v>
      </c>
      <c r="I108" s="22">
        <v>0.66452693985149336</v>
      </c>
      <c r="J108" s="22">
        <v>0.33027458616916039</v>
      </c>
      <c r="K108" s="22">
        <v>4.7912396483903892E-2</v>
      </c>
      <c r="L108" s="22">
        <v>1.586277390168573E-2</v>
      </c>
      <c r="M108" s="22">
        <v>0</v>
      </c>
      <c r="N108" s="22">
        <v>9.7506412070457831</v>
      </c>
      <c r="O108" s="22">
        <v>4.5482544119245709E-4</v>
      </c>
      <c r="P108" s="22">
        <v>1.2798880470968395E-3</v>
      </c>
      <c r="Q108" s="22">
        <v>1.4266889629327821E-3</v>
      </c>
      <c r="R108" s="22">
        <v>2.788222499268982E-2</v>
      </c>
      <c r="S108" s="22">
        <v>88.387006036960841</v>
      </c>
      <c r="T108" s="22">
        <v>2.0206256566552701E-5</v>
      </c>
      <c r="U108" s="22">
        <v>260.60824439345521</v>
      </c>
      <c r="V108" s="22">
        <v>0.61419395827902867</v>
      </c>
      <c r="W108" s="22">
        <v>4.9199674604918789E-3</v>
      </c>
      <c r="X108" s="22">
        <v>1.489501848168727E-4</v>
      </c>
      <c r="Y108" s="22">
        <v>8.0447793196364E-4</v>
      </c>
      <c r="Z108" s="22">
        <v>3.5453524962377108</v>
      </c>
      <c r="AA108" s="22">
        <v>0</v>
      </c>
      <c r="AB108" s="22">
        <v>1.9873978825223152E-4</v>
      </c>
      <c r="AC108" s="22">
        <v>5.1313702842318003</v>
      </c>
      <c r="AD108" s="22">
        <v>0</v>
      </c>
      <c r="AE108" s="22">
        <v>2.2637166610005335E-2</v>
      </c>
      <c r="AF108" s="22">
        <v>0</v>
      </c>
      <c r="AG108" s="22">
        <v>3.0058634399654998</v>
      </c>
      <c r="AH108" s="22">
        <v>1.9814164134537105E-5</v>
      </c>
      <c r="AI108" s="22">
        <v>7.6933045445298602E-3</v>
      </c>
      <c r="AJ108" s="22">
        <v>6.7918203474313607E-4</v>
      </c>
      <c r="AK108" s="22">
        <v>3.3129844075798047E-5</v>
      </c>
      <c r="AL108" s="22">
        <v>6.9379343618064197E-3</v>
      </c>
      <c r="AM108" s="22">
        <v>7.2553837793308679E-2</v>
      </c>
      <c r="AN108" s="22">
        <v>0.96533325122259661</v>
      </c>
      <c r="AO108" s="22">
        <v>3.2121299830152258E-4</v>
      </c>
      <c r="AP108" s="22">
        <v>2.6340033177204052E-2</v>
      </c>
      <c r="AQ108" s="22">
        <v>0.68384566140835157</v>
      </c>
      <c r="AR108" s="22">
        <v>4.3671688929051919E-2</v>
      </c>
      <c r="AS108" s="22">
        <v>5.1115858143886355</v>
      </c>
      <c r="AT108" s="22">
        <v>0</v>
      </c>
      <c r="AU108" s="22">
        <v>9.0885125169694603E-3</v>
      </c>
      <c r="AV108" s="22">
        <v>0.15842329720428</v>
      </c>
      <c r="AW108" s="22">
        <v>6.7752502564410642E-4</v>
      </c>
      <c r="AX108" s="22">
        <v>1.3798497920451798E-2</v>
      </c>
      <c r="AY108" s="22">
        <v>1.7536682516664157E-3</v>
      </c>
      <c r="AZ108" s="22">
        <v>2.3947339364592191E-2</v>
      </c>
      <c r="BA108" s="22">
        <v>76.017201595539277</v>
      </c>
      <c r="BB108" s="22">
        <v>7.3201967139671113E-3</v>
      </c>
      <c r="BC108" s="22">
        <v>19.667268163838816</v>
      </c>
      <c r="BD108" s="22">
        <v>490.02834479903186</v>
      </c>
    </row>
    <row r="109" spans="1:56" x14ac:dyDescent="0.3">
      <c r="A109" s="23" t="s">
        <v>44</v>
      </c>
      <c r="B109" s="22">
        <v>0.21273315229321266</v>
      </c>
      <c r="C109" s="22">
        <v>7.5033903547791265</v>
      </c>
      <c r="D109" s="22">
        <v>58.892632266820712</v>
      </c>
      <c r="E109" s="22">
        <v>6.1245473754891703E-3</v>
      </c>
      <c r="F109" s="22">
        <v>0</v>
      </c>
      <c r="G109" s="22">
        <v>3.7944783433150322</v>
      </c>
      <c r="H109" s="22">
        <v>0</v>
      </c>
      <c r="I109" s="22">
        <v>2.0840020001152487E-3</v>
      </c>
      <c r="J109" s="22">
        <v>2.4161033585503859</v>
      </c>
      <c r="K109" s="22">
        <v>0.5566958390470963</v>
      </c>
      <c r="L109" s="22">
        <v>2128.2252635791037</v>
      </c>
      <c r="M109" s="22">
        <v>6.5797391074406839</v>
      </c>
      <c r="N109" s="22">
        <v>0.10765246754933229</v>
      </c>
      <c r="O109" s="22">
        <v>5.9850593205110521</v>
      </c>
      <c r="P109" s="22">
        <v>41.535628148496627</v>
      </c>
      <c r="Q109" s="22">
        <v>1.3338046204649297E-2</v>
      </c>
      <c r="R109" s="22">
        <v>34.092894785189991</v>
      </c>
      <c r="S109" s="22">
        <v>15.209385845057019</v>
      </c>
      <c r="T109" s="22">
        <v>173.39017683397029</v>
      </c>
      <c r="U109" s="22">
        <v>26.381075766856089</v>
      </c>
      <c r="V109" s="22">
        <v>0.79627948702297224</v>
      </c>
      <c r="W109" s="22">
        <v>8.8698899429646965E-3</v>
      </c>
      <c r="X109" s="22">
        <v>0.23663164959088789</v>
      </c>
      <c r="Y109" s="22">
        <v>149.94391192065171</v>
      </c>
      <c r="Z109" s="22">
        <v>0.32118813960293302</v>
      </c>
      <c r="AA109" s="22">
        <v>0</v>
      </c>
      <c r="AB109" s="22">
        <v>3.7523237592318791E-5</v>
      </c>
      <c r="AC109" s="22">
        <v>4.3093873379037726</v>
      </c>
      <c r="AD109" s="22">
        <v>18.19774315630217</v>
      </c>
      <c r="AE109" s="22">
        <v>7.6341247115187916E-2</v>
      </c>
      <c r="AF109" s="22">
        <v>5.2286110494112581</v>
      </c>
      <c r="AG109" s="22">
        <v>0.11340508121841064</v>
      </c>
      <c r="AH109" s="22">
        <v>0</v>
      </c>
      <c r="AI109" s="22">
        <v>37.737751361274569</v>
      </c>
      <c r="AJ109" s="22">
        <v>7.5581224170848768E-2</v>
      </c>
      <c r="AK109" s="22">
        <v>1.1673537327611088E-3</v>
      </c>
      <c r="AL109" s="22">
        <v>2.184884362596777E-2</v>
      </c>
      <c r="AM109" s="22">
        <v>0.81996367004896864</v>
      </c>
      <c r="AN109" s="22">
        <v>44.712835891977733</v>
      </c>
      <c r="AO109" s="22">
        <v>0</v>
      </c>
      <c r="AP109" s="22">
        <v>0.13397186414765358</v>
      </c>
      <c r="AQ109" s="22">
        <v>9.3852514204264157</v>
      </c>
      <c r="AR109" s="22">
        <v>5.4554950057979417</v>
      </c>
      <c r="AS109" s="22">
        <v>1.5439425747643409</v>
      </c>
      <c r="AT109" s="22">
        <v>8.1878338562416053E-2</v>
      </c>
      <c r="AU109" s="22">
        <v>0</v>
      </c>
      <c r="AV109" s="22">
        <v>2.7004881859717744</v>
      </c>
      <c r="AW109" s="22">
        <v>1.2270962293485892</v>
      </c>
      <c r="AX109" s="22">
        <v>0.47384508939543446</v>
      </c>
      <c r="AY109" s="22">
        <v>3.5740488381987283E-2</v>
      </c>
      <c r="AZ109" s="22">
        <v>17.032907080926527</v>
      </c>
      <c r="BA109" s="22">
        <v>12.125736993001361</v>
      </c>
      <c r="BB109" s="22">
        <v>0.16665534670100221</v>
      </c>
      <c r="BC109" s="22">
        <v>168.97314611254205</v>
      </c>
      <c r="BD109" s="22">
        <v>2986.8421653213595</v>
      </c>
    </row>
    <row r="110" spans="1:56" x14ac:dyDescent="0.3">
      <c r="A110" s="23" t="s">
        <v>45</v>
      </c>
      <c r="B110" s="22">
        <v>49.674146799157278</v>
      </c>
      <c r="C110" s="22">
        <v>3.9521097789555291E-3</v>
      </c>
      <c r="D110" s="22">
        <v>0.15543983807657813</v>
      </c>
      <c r="E110" s="22">
        <v>0.28550604358468318</v>
      </c>
      <c r="F110" s="22">
        <v>0</v>
      </c>
      <c r="G110" s="22">
        <v>0.60375631788261075</v>
      </c>
      <c r="H110" s="22">
        <v>0</v>
      </c>
      <c r="I110" s="22">
        <v>1.052565369412067E-2</v>
      </c>
      <c r="J110" s="22">
        <v>0.45389471313435148</v>
      </c>
      <c r="K110" s="22">
        <v>0.10955257037629235</v>
      </c>
      <c r="L110" s="22">
        <v>0</v>
      </c>
      <c r="M110" s="22">
        <v>7.168502401093986E-2</v>
      </c>
      <c r="N110" s="22">
        <v>8.6112864478168643</v>
      </c>
      <c r="O110" s="22">
        <v>0.17376333994275386</v>
      </c>
      <c r="P110" s="22">
        <v>1.7263641903770097E-6</v>
      </c>
      <c r="Q110" s="22">
        <v>3.3653261693164266E-2</v>
      </c>
      <c r="R110" s="22">
        <v>3.4016912267543047</v>
      </c>
      <c r="S110" s="22">
        <v>24.682418070771877</v>
      </c>
      <c r="T110" s="22">
        <v>0.91319713984612361</v>
      </c>
      <c r="U110" s="22">
        <v>1.4704475933549168E-2</v>
      </c>
      <c r="V110" s="22">
        <v>171.11601403424211</v>
      </c>
      <c r="W110" s="22">
        <v>35.589800104659126</v>
      </c>
      <c r="X110" s="22">
        <v>0.77319609993815297</v>
      </c>
      <c r="Y110" s="22">
        <v>3.2367018788048054</v>
      </c>
      <c r="Z110" s="22">
        <v>0.22258400748394386</v>
      </c>
      <c r="AA110" s="22">
        <v>0</v>
      </c>
      <c r="AB110" s="22">
        <v>0.18472885342837109</v>
      </c>
      <c r="AC110" s="22">
        <v>1.0190926954588677E-3</v>
      </c>
      <c r="AD110" s="22">
        <v>9.0094879737796384E-4</v>
      </c>
      <c r="AE110" s="22">
        <v>0.58415187857397843</v>
      </c>
      <c r="AF110" s="22">
        <v>0.30694749241432595</v>
      </c>
      <c r="AG110" s="22">
        <v>28.90442468058853</v>
      </c>
      <c r="AH110" s="22">
        <v>2.6726137103715893E-8</v>
      </c>
      <c r="AI110" s="22">
        <v>1.6978743211450069</v>
      </c>
      <c r="AJ110" s="22">
        <v>1.023155082424805E-3</v>
      </c>
      <c r="AK110" s="22">
        <v>0.13228620305200903</v>
      </c>
      <c r="AL110" s="22">
        <v>2.9103796532635246E-2</v>
      </c>
      <c r="AM110" s="22">
        <v>0.1604318724755982</v>
      </c>
      <c r="AN110" s="22">
        <v>7.9057510723347129</v>
      </c>
      <c r="AO110" s="22">
        <v>285.71941086494758</v>
      </c>
      <c r="AP110" s="22">
        <v>5.7603259544277141E-2</v>
      </c>
      <c r="AQ110" s="22">
        <v>8.9090370153512968E-2</v>
      </c>
      <c r="AR110" s="22">
        <v>1.7218832884686428E-2</v>
      </c>
      <c r="AS110" s="22">
        <v>6.8367756928661789</v>
      </c>
      <c r="AT110" s="22">
        <v>6.1175288197711022E-2</v>
      </c>
      <c r="AU110" s="22">
        <v>9.4403280009538234E-3</v>
      </c>
      <c r="AV110" s="22">
        <v>0</v>
      </c>
      <c r="AW110" s="22">
        <v>8.6887360639691658E-3</v>
      </c>
      <c r="AX110" s="22">
        <v>8.602902687638575E-2</v>
      </c>
      <c r="AY110" s="22">
        <v>1123.9863613572429</v>
      </c>
      <c r="AZ110" s="22">
        <v>54.819849747695855</v>
      </c>
      <c r="BA110" s="22">
        <v>56.603645327823408</v>
      </c>
      <c r="BB110" s="22">
        <v>1.4918420570530726</v>
      </c>
      <c r="BC110" s="22">
        <v>725.22159108443975</v>
      </c>
      <c r="BD110" s="22">
        <v>2595.0548362515838</v>
      </c>
    </row>
    <row r="111" spans="1:56" x14ac:dyDescent="0.3">
      <c r="A111" s="23" t="s">
        <v>46</v>
      </c>
      <c r="B111" s="22">
        <v>5.6437732772231701</v>
      </c>
      <c r="C111" s="22">
        <v>0.54418187756238157</v>
      </c>
      <c r="D111" s="22">
        <v>0.17260604770869589</v>
      </c>
      <c r="E111" s="22">
        <v>0.22019296484701115</v>
      </c>
      <c r="F111" s="22">
        <v>0</v>
      </c>
      <c r="G111" s="22">
        <v>0.29422257273835722</v>
      </c>
      <c r="H111" s="22">
        <v>0</v>
      </c>
      <c r="I111" s="22">
        <v>2.4889946647282696E-2</v>
      </c>
      <c r="J111" s="22">
        <v>57.891103612102235</v>
      </c>
      <c r="K111" s="22">
        <v>1.5552044816243453</v>
      </c>
      <c r="L111" s="22">
        <v>0.14622439984904986</v>
      </c>
      <c r="M111" s="22">
        <v>0.37188880476741393</v>
      </c>
      <c r="N111" s="22">
        <v>0.31893112179433653</v>
      </c>
      <c r="O111" s="22">
        <v>4.1397357741993099</v>
      </c>
      <c r="P111" s="22">
        <v>6.9433927396599557</v>
      </c>
      <c r="Q111" s="22">
        <v>16.120463254665019</v>
      </c>
      <c r="R111" s="22">
        <v>9.0057604281093298</v>
      </c>
      <c r="S111" s="22">
        <v>13.713957710725726</v>
      </c>
      <c r="T111" s="22">
        <v>2.1898170118462685</v>
      </c>
      <c r="U111" s="22">
        <v>0.62958710947832341</v>
      </c>
      <c r="V111" s="22">
        <v>34.570593560862896</v>
      </c>
      <c r="W111" s="22">
        <v>2.4644941080633344E-2</v>
      </c>
      <c r="X111" s="22">
        <v>0.16047499186894043</v>
      </c>
      <c r="Y111" s="22">
        <v>1.7984737060486551</v>
      </c>
      <c r="Z111" s="22">
        <v>1.1091120192101185</v>
      </c>
      <c r="AA111" s="22">
        <v>0</v>
      </c>
      <c r="AB111" s="22">
        <v>0.66871630883723243</v>
      </c>
      <c r="AC111" s="22">
        <v>59.421787336672864</v>
      </c>
      <c r="AD111" s="22">
        <v>6.7571159803347294E-3</v>
      </c>
      <c r="AE111" s="22">
        <v>0.78997231976454607</v>
      </c>
      <c r="AF111" s="22">
        <v>0</v>
      </c>
      <c r="AG111" s="22">
        <v>21.959992395127806</v>
      </c>
      <c r="AH111" s="22">
        <v>6.9381900370043413E-7</v>
      </c>
      <c r="AI111" s="22">
        <v>6.6743657034369566</v>
      </c>
      <c r="AJ111" s="22">
        <v>1.4612513536097833E-2</v>
      </c>
      <c r="AK111" s="22">
        <v>2.3497736202900437</v>
      </c>
      <c r="AL111" s="22">
        <v>0.64150174710751839</v>
      </c>
      <c r="AM111" s="22">
        <v>2.4640758128467648</v>
      </c>
      <c r="AN111" s="22">
        <v>44.105962851232064</v>
      </c>
      <c r="AO111" s="22">
        <v>0.34323659236668491</v>
      </c>
      <c r="AP111" s="22">
        <v>6.9577664039014939</v>
      </c>
      <c r="AQ111" s="22">
        <v>31.519975382706431</v>
      </c>
      <c r="AR111" s="22">
        <v>1.0444348773995573</v>
      </c>
      <c r="AS111" s="22">
        <v>4.9800494434923515</v>
      </c>
      <c r="AT111" s="22">
        <v>2.143969751127104E-2</v>
      </c>
      <c r="AU111" s="22">
        <v>0.14147650083945956</v>
      </c>
      <c r="AV111" s="22">
        <v>2.7389896399426701</v>
      </c>
      <c r="AW111" s="22">
        <v>0</v>
      </c>
      <c r="AX111" s="22">
        <v>29.471990543597634</v>
      </c>
      <c r="AY111" s="22">
        <v>2.5977123471758214</v>
      </c>
      <c r="AZ111" s="22">
        <v>7.7019658976547438</v>
      </c>
      <c r="BA111" s="22">
        <v>11.876370743633684</v>
      </c>
      <c r="BB111" s="22">
        <v>0.27655709183070915</v>
      </c>
      <c r="BC111" s="22">
        <v>66.684062296970836</v>
      </c>
      <c r="BD111" s="22">
        <v>463.04277823229404</v>
      </c>
    </row>
    <row r="112" spans="1:56" x14ac:dyDescent="0.3">
      <c r="A112" s="23" t="s">
        <v>47</v>
      </c>
      <c r="B112" s="22">
        <v>0.37667833227726571</v>
      </c>
      <c r="C112" s="22">
        <v>1.488178681047218</v>
      </c>
      <c r="D112" s="22">
        <v>2.9972457256445068E-2</v>
      </c>
      <c r="E112" s="22">
        <v>1.2205756762894461E-2</v>
      </c>
      <c r="F112" s="22">
        <v>0</v>
      </c>
      <c r="G112" s="22">
        <v>4.2017953794214443E-3</v>
      </c>
      <c r="H112" s="22">
        <v>0</v>
      </c>
      <c r="I112" s="22">
        <v>1.0248332061997794</v>
      </c>
      <c r="J112" s="22">
        <v>270.22162338292532</v>
      </c>
      <c r="K112" s="22">
        <v>1.4607750379210667</v>
      </c>
      <c r="L112" s="22">
        <v>0</v>
      </c>
      <c r="M112" s="22">
        <v>0</v>
      </c>
      <c r="N112" s="22">
        <v>4.5097807378824449E-3</v>
      </c>
      <c r="O112" s="22">
        <v>3.0173832393745313E-3</v>
      </c>
      <c r="P112" s="22">
        <v>1.9887917852120323E-3</v>
      </c>
      <c r="Q112" s="22">
        <v>2.4284068749636733E-3</v>
      </c>
      <c r="R112" s="22">
        <v>2.3140114484197817E-2</v>
      </c>
      <c r="S112" s="22">
        <v>352.02263245845626</v>
      </c>
      <c r="T112" s="22">
        <v>5.6076619429688487E-4</v>
      </c>
      <c r="U112" s="22">
        <v>3.5073434986680587E-3</v>
      </c>
      <c r="V112" s="22">
        <v>3637.2566014036433</v>
      </c>
      <c r="W112" s="22">
        <v>11.857804718008358</v>
      </c>
      <c r="X112" s="22">
        <v>2.3145063714091928E-4</v>
      </c>
      <c r="Y112" s="22">
        <v>2.761065579920627</v>
      </c>
      <c r="Z112" s="22">
        <v>0.59865262289195731</v>
      </c>
      <c r="AA112" s="22">
        <v>0</v>
      </c>
      <c r="AB112" s="22">
        <v>4.0232080927478809E-4</v>
      </c>
      <c r="AC112" s="22">
        <v>4.8944086267641651E-3</v>
      </c>
      <c r="AD112" s="22">
        <v>0</v>
      </c>
      <c r="AE112" s="22">
        <v>666.38380449143631</v>
      </c>
      <c r="AF112" s="22">
        <v>0</v>
      </c>
      <c r="AG112" s="22">
        <v>3681.0352889321894</v>
      </c>
      <c r="AH112" s="22">
        <v>0.13109798009269541</v>
      </c>
      <c r="AI112" s="22">
        <v>0.50954244389257308</v>
      </c>
      <c r="AJ112" s="22">
        <v>2.2900393160587831E-3</v>
      </c>
      <c r="AK112" s="22">
        <v>4.5772808385646598E-5</v>
      </c>
      <c r="AL112" s="22">
        <v>37.100665804102015</v>
      </c>
      <c r="AM112" s="22">
        <v>2.1559849435105662</v>
      </c>
      <c r="AN112" s="22">
        <v>608.25638838159853</v>
      </c>
      <c r="AO112" s="22">
        <v>1.2653603254810712</v>
      </c>
      <c r="AP112" s="22">
        <v>28.529336444850959</v>
      </c>
      <c r="AQ112" s="22">
        <v>2.3106364632914948E-4</v>
      </c>
      <c r="AR112" s="22">
        <v>8.1414634508510289E-2</v>
      </c>
      <c r="AS112" s="22">
        <v>12.575933404062386</v>
      </c>
      <c r="AT112" s="22">
        <v>3.0307538884591519E-6</v>
      </c>
      <c r="AU112" s="22">
        <v>1.6289364819305714</v>
      </c>
      <c r="AV112" s="22">
        <v>4.6838351246176677E-3</v>
      </c>
      <c r="AW112" s="22">
        <v>5.3173915915843755E-4</v>
      </c>
      <c r="AX112" s="22">
        <v>0</v>
      </c>
      <c r="AY112" s="22">
        <v>453.57580952446301</v>
      </c>
      <c r="AZ112" s="22">
        <v>0.28537326500778082</v>
      </c>
      <c r="BA112" s="22">
        <v>72.296355927332726</v>
      </c>
      <c r="BB112" s="22">
        <v>19530.832994729302</v>
      </c>
      <c r="BC112" s="22">
        <v>372.68178491028738</v>
      </c>
      <c r="BD112" s="22">
        <v>29748.49376430444</v>
      </c>
    </row>
    <row r="113" spans="1:65" x14ac:dyDescent="0.3">
      <c r="A113" s="23" t="s">
        <v>48</v>
      </c>
      <c r="B113" s="22">
        <v>0</v>
      </c>
      <c r="C113" s="22">
        <v>6.91323739805982E-5</v>
      </c>
      <c r="D113" s="22">
        <v>0</v>
      </c>
      <c r="E113" s="22">
        <v>0</v>
      </c>
      <c r="F113" s="22">
        <v>0</v>
      </c>
      <c r="G113" s="22">
        <v>4.1170262826463597</v>
      </c>
      <c r="H113" s="22">
        <v>0</v>
      </c>
      <c r="I113" s="22">
        <v>0</v>
      </c>
      <c r="J113" s="22">
        <v>3.2452525682717681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9.4652832969267547E-2</v>
      </c>
      <c r="S113" s="22">
        <v>0.66505320182789163</v>
      </c>
      <c r="T113" s="22">
        <v>0.18209776477055922</v>
      </c>
      <c r="U113" s="22">
        <v>0</v>
      </c>
      <c r="V113" s="22">
        <v>0</v>
      </c>
      <c r="W113" s="22">
        <v>0</v>
      </c>
      <c r="X113" s="22">
        <v>0</v>
      </c>
      <c r="Y113" s="22">
        <v>1.7454897295316929</v>
      </c>
      <c r="Z113" s="22">
        <v>1.095923209911799E-3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1.7131547939298455</v>
      </c>
      <c r="AH113" s="22">
        <v>0</v>
      </c>
      <c r="AI113" s="22">
        <v>3.2952554132406782E-2</v>
      </c>
      <c r="AJ113" s="22">
        <v>0</v>
      </c>
      <c r="AK113" s="22">
        <v>0</v>
      </c>
      <c r="AL113" s="22">
        <v>0.15854948530006382</v>
      </c>
      <c r="AM113" s="22">
        <v>0</v>
      </c>
      <c r="AN113" s="22">
        <v>0</v>
      </c>
      <c r="AO113" s="22">
        <v>0</v>
      </c>
      <c r="AP113" s="22">
        <v>0</v>
      </c>
      <c r="AQ113" s="22">
        <v>0.28470350719706294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v>0</v>
      </c>
      <c r="AX113" s="22">
        <v>68.113859522058561</v>
      </c>
      <c r="AY113" s="22">
        <v>0</v>
      </c>
      <c r="AZ113" s="22">
        <v>1.321465044983436E-2</v>
      </c>
      <c r="BA113" s="22">
        <v>0</v>
      </c>
      <c r="BB113" s="22">
        <v>0</v>
      </c>
      <c r="BC113" s="22">
        <v>159.78590410851783</v>
      </c>
      <c r="BD113" s="22">
        <v>240.15307605718704</v>
      </c>
    </row>
    <row r="114" spans="1:65" x14ac:dyDescent="0.3">
      <c r="A114" s="23" t="s">
        <v>49</v>
      </c>
      <c r="B114" s="22">
        <v>107.59662984997118</v>
      </c>
      <c r="C114" s="22">
        <v>5.088118511317484</v>
      </c>
      <c r="D114" s="22">
        <v>6.6114010262050114</v>
      </c>
      <c r="E114" s="22">
        <v>0.19325924660068713</v>
      </c>
      <c r="F114" s="22">
        <v>0</v>
      </c>
      <c r="G114" s="22">
        <v>6.1809730080188894</v>
      </c>
      <c r="H114" s="22">
        <v>0</v>
      </c>
      <c r="I114" s="22">
        <v>1.1914017561278467</v>
      </c>
      <c r="J114" s="22">
        <v>407.09761985542497</v>
      </c>
      <c r="K114" s="22">
        <v>90.498422342265727</v>
      </c>
      <c r="L114" s="22">
        <v>38.224053762733334</v>
      </c>
      <c r="M114" s="22">
        <v>0.60683616772712712</v>
      </c>
      <c r="N114" s="22">
        <v>10.777765894706695</v>
      </c>
      <c r="O114" s="22">
        <v>3.8518238484149525</v>
      </c>
      <c r="P114" s="22">
        <v>102.53316969297254</v>
      </c>
      <c r="Q114" s="22">
        <v>7.0653715612258408</v>
      </c>
      <c r="R114" s="22">
        <v>23.794202757442289</v>
      </c>
      <c r="S114" s="22">
        <v>706.87616397240561</v>
      </c>
      <c r="T114" s="22">
        <v>6.0592946032639254</v>
      </c>
      <c r="U114" s="22">
        <v>12.761929793092953</v>
      </c>
      <c r="V114" s="22">
        <v>917.95478978423148</v>
      </c>
      <c r="W114" s="22">
        <v>2.0187369895043248</v>
      </c>
      <c r="X114" s="22">
        <v>44.588571864554368</v>
      </c>
      <c r="Y114" s="22">
        <v>67.008695257616083</v>
      </c>
      <c r="Z114" s="22">
        <v>54.095321981260305</v>
      </c>
      <c r="AA114" s="22">
        <v>0</v>
      </c>
      <c r="AB114" s="22">
        <v>0.566319738127261</v>
      </c>
      <c r="AC114" s="22">
        <v>1.9940165529349003</v>
      </c>
      <c r="AD114" s="22">
        <v>6.4626005603076493</v>
      </c>
      <c r="AE114" s="22">
        <v>79.836305360310988</v>
      </c>
      <c r="AF114" s="22">
        <v>1.2632623920305666</v>
      </c>
      <c r="AG114" s="22">
        <v>96.319531602617147</v>
      </c>
      <c r="AH114" s="22">
        <v>0.17801187745950606</v>
      </c>
      <c r="AI114" s="22">
        <v>28.00695148209773</v>
      </c>
      <c r="AJ114" s="22">
        <v>0.1343396535650665</v>
      </c>
      <c r="AK114" s="22">
        <v>0.10033420758407491</v>
      </c>
      <c r="AL114" s="22">
        <v>9.8285211051196217</v>
      </c>
      <c r="AM114" s="22">
        <v>149.36826934943215</v>
      </c>
      <c r="AN114" s="22">
        <v>273.05509542491507</v>
      </c>
      <c r="AO114" s="22">
        <v>1.9162707889723243</v>
      </c>
      <c r="AP114" s="22">
        <v>23.513612896568677</v>
      </c>
      <c r="AQ114" s="22">
        <v>23.690953905540582</v>
      </c>
      <c r="AR114" s="22">
        <v>82.357105383370509</v>
      </c>
      <c r="AS114" s="22">
        <v>491.9765325236138</v>
      </c>
      <c r="AT114" s="22">
        <v>3.194087013943653</v>
      </c>
      <c r="AU114" s="22">
        <v>1.65263731261249</v>
      </c>
      <c r="AV114" s="22">
        <v>333.90962928790799</v>
      </c>
      <c r="AW114" s="22">
        <v>28.96837302392121</v>
      </c>
      <c r="AX114" s="22">
        <v>21.019640710243724</v>
      </c>
      <c r="AY114" s="22">
        <v>88.903049879385861</v>
      </c>
      <c r="AZ114" s="22">
        <v>0</v>
      </c>
      <c r="BA114" s="22">
        <v>776.01960841457117</v>
      </c>
      <c r="BB114" s="22">
        <v>18.778677123778845</v>
      </c>
      <c r="BC114" s="22">
        <v>348.36018414526484</v>
      </c>
      <c r="BD114" s="22">
        <v>5514.0484752432803</v>
      </c>
    </row>
    <row r="115" spans="1:65" x14ac:dyDescent="0.3">
      <c r="A115" s="23" t="s">
        <v>50</v>
      </c>
      <c r="B115" s="22">
        <v>117.07005108301126</v>
      </c>
      <c r="C115" s="22">
        <v>0.33492705831805458</v>
      </c>
      <c r="D115" s="22">
        <v>0.11434291466118644</v>
      </c>
      <c r="E115" s="22">
        <v>9.2758472633579225E-2</v>
      </c>
      <c r="F115" s="22">
        <v>0</v>
      </c>
      <c r="G115" s="22">
        <v>0</v>
      </c>
      <c r="H115" s="22">
        <v>0.19131061163822852</v>
      </c>
      <c r="I115" s="22">
        <v>10.955184169341059</v>
      </c>
      <c r="J115" s="22">
        <v>63.234954771177691</v>
      </c>
      <c r="K115" s="22">
        <v>26.041445345122966</v>
      </c>
      <c r="L115" s="22">
        <v>0</v>
      </c>
      <c r="M115" s="22">
        <v>0</v>
      </c>
      <c r="N115" s="22">
        <v>5.5114626565070841</v>
      </c>
      <c r="O115" s="22">
        <v>0.93482318134823572</v>
      </c>
      <c r="P115" s="22">
        <v>0</v>
      </c>
      <c r="Q115" s="22">
        <v>2.3911289601069332</v>
      </c>
      <c r="R115" s="22">
        <v>133.3658304717606</v>
      </c>
      <c r="S115" s="22">
        <v>303.79851209213678</v>
      </c>
      <c r="T115" s="22">
        <v>0</v>
      </c>
      <c r="U115" s="22">
        <v>0</v>
      </c>
      <c r="V115" s="22">
        <v>319.72253287101762</v>
      </c>
      <c r="W115" s="22">
        <v>4.3677698770193123</v>
      </c>
      <c r="X115" s="22">
        <v>0.78191611842916797</v>
      </c>
      <c r="Y115" s="22">
        <v>16.527009278834893</v>
      </c>
      <c r="Z115" s="22">
        <v>238.63235052221802</v>
      </c>
      <c r="AA115" s="22">
        <v>0</v>
      </c>
      <c r="AB115" s="22">
        <v>0</v>
      </c>
      <c r="AC115" s="22">
        <v>1.5444687463927336</v>
      </c>
      <c r="AD115" s="22">
        <v>0</v>
      </c>
      <c r="AE115" s="22">
        <v>14.441452862758977</v>
      </c>
      <c r="AF115" s="22">
        <v>0</v>
      </c>
      <c r="AG115" s="22">
        <v>233.6439767758884</v>
      </c>
      <c r="AH115" s="22">
        <v>0</v>
      </c>
      <c r="AI115" s="22">
        <v>1.8684090552788502</v>
      </c>
      <c r="AJ115" s="22">
        <v>0.6656520131446263</v>
      </c>
      <c r="AK115" s="22">
        <v>8.8603660892274741E-3</v>
      </c>
      <c r="AL115" s="22">
        <v>6.4808715221613076</v>
      </c>
      <c r="AM115" s="22">
        <v>23.30640820054591</v>
      </c>
      <c r="AN115" s="22">
        <v>0.86482891924016703</v>
      </c>
      <c r="AO115" s="22">
        <v>0.31791515577010293</v>
      </c>
      <c r="AP115" s="22">
        <v>5.0469419091813492</v>
      </c>
      <c r="AQ115" s="22">
        <v>0.31685536878569681</v>
      </c>
      <c r="AR115" s="22">
        <v>2.4621756242493076</v>
      </c>
      <c r="AS115" s="22">
        <v>28.647335706095706</v>
      </c>
      <c r="AT115" s="22">
        <v>0</v>
      </c>
      <c r="AU115" s="22">
        <v>0</v>
      </c>
      <c r="AV115" s="22">
        <v>1.9244726923715934</v>
      </c>
      <c r="AW115" s="22">
        <v>0.30899570144398497</v>
      </c>
      <c r="AX115" s="22">
        <v>8.5976677238575849</v>
      </c>
      <c r="AY115" s="22">
        <v>23.339331859163956</v>
      </c>
      <c r="AZ115" s="22">
        <v>74.177625596606646</v>
      </c>
      <c r="BA115" s="22">
        <v>0</v>
      </c>
      <c r="BB115" s="22">
        <v>9.0334826348614552</v>
      </c>
      <c r="BC115" s="22">
        <v>509.89262456248417</v>
      </c>
      <c r="BD115" s="22">
        <v>2190.958663451655</v>
      </c>
    </row>
    <row r="116" spans="1:65" x14ac:dyDescent="0.3">
      <c r="A116" s="23" t="s">
        <v>229</v>
      </c>
      <c r="B116" s="22">
        <v>275.48755434324198</v>
      </c>
      <c r="C116" s="22">
        <v>0.39467280674372013</v>
      </c>
      <c r="D116" s="22">
        <v>89.774536273315249</v>
      </c>
      <c r="E116" s="22">
        <v>9.6744030290565544</v>
      </c>
      <c r="F116" s="22">
        <v>0</v>
      </c>
      <c r="G116" s="22">
        <v>23.921451041380987</v>
      </c>
      <c r="H116" s="22">
        <v>1.4063439555727169</v>
      </c>
      <c r="I116" s="22">
        <v>9.0543139144309404</v>
      </c>
      <c r="J116" s="22">
        <v>745.61246225954403</v>
      </c>
      <c r="K116" s="22">
        <v>38.615358705020782</v>
      </c>
      <c r="L116" s="22">
        <v>0</v>
      </c>
      <c r="M116" s="22">
        <v>0</v>
      </c>
      <c r="N116" s="22">
        <v>9.3623991103437054E-2</v>
      </c>
      <c r="O116" s="22">
        <v>0.14300835268503093</v>
      </c>
      <c r="P116" s="22">
        <v>9.9868023185020628E-3</v>
      </c>
      <c r="Q116" s="22">
        <v>4.4787581086161632</v>
      </c>
      <c r="R116" s="22">
        <v>1.4372558802536577</v>
      </c>
      <c r="S116" s="22">
        <v>2460.2851796869254</v>
      </c>
      <c r="T116" s="22">
        <v>82.610087621959082</v>
      </c>
      <c r="U116" s="22">
        <v>8.7027246793562496E-2</v>
      </c>
      <c r="V116" s="22">
        <v>10732.21336351163</v>
      </c>
      <c r="W116" s="22">
        <v>16.958609138295863</v>
      </c>
      <c r="X116" s="22">
        <v>5.8623522826707548</v>
      </c>
      <c r="Y116" s="22">
        <v>59.365458200050575</v>
      </c>
      <c r="Z116" s="22">
        <v>457.85072180143845</v>
      </c>
      <c r="AA116" s="22">
        <v>1.3884256515576994</v>
      </c>
      <c r="AB116" s="22">
        <v>4.1111140781264315E-3</v>
      </c>
      <c r="AC116" s="22">
        <v>0.40214829999739782</v>
      </c>
      <c r="AD116" s="22">
        <v>1.0550584600873526E-2</v>
      </c>
      <c r="AE116" s="22">
        <v>1812.3597994229342</v>
      </c>
      <c r="AF116" s="22">
        <v>6.0576813882300069</v>
      </c>
      <c r="AG116" s="22">
        <v>178.77164668126528</v>
      </c>
      <c r="AH116" s="22">
        <v>1.1916044775222887</v>
      </c>
      <c r="AI116" s="22">
        <v>5662.3567945394561</v>
      </c>
      <c r="AJ116" s="22">
        <v>0.1471135995568906</v>
      </c>
      <c r="AK116" s="22">
        <v>3.0380217081632673E-3</v>
      </c>
      <c r="AL116" s="22">
        <v>116.61476838176706</v>
      </c>
      <c r="AM116" s="22">
        <v>56.700295659893108</v>
      </c>
      <c r="AN116" s="22">
        <v>28.69734590146502</v>
      </c>
      <c r="AO116" s="22">
        <v>58.238500834203968</v>
      </c>
      <c r="AP116" s="22">
        <v>119.6580464689026</v>
      </c>
      <c r="AQ116" s="22">
        <v>9.1612767520584093</v>
      </c>
      <c r="AR116" s="22">
        <v>0.71191295283241696</v>
      </c>
      <c r="AS116" s="22">
        <v>2855.3700599190893</v>
      </c>
      <c r="AT116" s="22">
        <v>1.5219059222353976E-5</v>
      </c>
      <c r="AU116" s="22">
        <v>76.855674279519661</v>
      </c>
      <c r="AV116" s="22">
        <v>138.08971450608513</v>
      </c>
      <c r="AW116" s="22">
        <v>9.4053459345285795</v>
      </c>
      <c r="AX116" s="22">
        <v>737.42072850517809</v>
      </c>
      <c r="AY116" s="22">
        <v>20575.68924164302</v>
      </c>
      <c r="AZ116" s="22">
        <v>472.33735111234654</v>
      </c>
      <c r="BA116" s="22">
        <v>23296.622698309096</v>
      </c>
      <c r="BB116" s="22">
        <v>0</v>
      </c>
      <c r="BC116" s="22">
        <v>778.41371254051114</v>
      </c>
      <c r="BD116" s="22">
        <v>72008.016131653494</v>
      </c>
    </row>
    <row r="117" spans="1:65" x14ac:dyDescent="0.3">
      <c r="A117" s="23" t="s">
        <v>51</v>
      </c>
      <c r="B117" s="22">
        <v>18.860426622759306</v>
      </c>
      <c r="C117" s="22">
        <v>0.34873622737373555</v>
      </c>
      <c r="D117" s="22">
        <v>0.45796038283696061</v>
      </c>
      <c r="E117" s="22">
        <v>2.686898668121937E-2</v>
      </c>
      <c r="F117" s="22">
        <v>0</v>
      </c>
      <c r="G117" s="22">
        <v>1.0231867400335559</v>
      </c>
      <c r="H117" s="22">
        <v>0</v>
      </c>
      <c r="I117" s="22">
        <v>0.70857642215911321</v>
      </c>
      <c r="J117" s="22">
        <v>1428.1471031107728</v>
      </c>
      <c r="K117" s="22">
        <v>2.8815375430767345</v>
      </c>
      <c r="L117" s="22">
        <v>0.63445351322705934</v>
      </c>
      <c r="M117" s="22">
        <v>0.65123395008432561</v>
      </c>
      <c r="N117" s="22">
        <v>1.8362715211169724</v>
      </c>
      <c r="O117" s="22">
        <v>5.745375507316821E-2</v>
      </c>
      <c r="P117" s="22">
        <v>1.744190641885935E-2</v>
      </c>
      <c r="Q117" s="22">
        <v>0.12865719818541607</v>
      </c>
      <c r="R117" s="22">
        <v>4.4087033530636912</v>
      </c>
      <c r="S117" s="22">
        <v>33.584101393985087</v>
      </c>
      <c r="T117" s="22">
        <v>0.1465847463691165</v>
      </c>
      <c r="U117" s="22">
        <v>3.5551467917269597</v>
      </c>
      <c r="V117" s="22">
        <v>55.918046322096629</v>
      </c>
      <c r="W117" s="22">
        <v>0.29253663333634322</v>
      </c>
      <c r="X117" s="22">
        <v>3.6465101221405588E-2</v>
      </c>
      <c r="Y117" s="22">
        <v>1.2640000964543912</v>
      </c>
      <c r="Z117" s="22">
        <v>6.0822096768819112</v>
      </c>
      <c r="AA117" s="22">
        <v>0</v>
      </c>
      <c r="AB117" s="22">
        <v>2.0059153404789035E-2</v>
      </c>
      <c r="AC117" s="22">
        <v>0.15312074871132123</v>
      </c>
      <c r="AD117" s="22">
        <v>4.226687170994948E-3</v>
      </c>
      <c r="AE117" s="22">
        <v>2.2766408605162098</v>
      </c>
      <c r="AF117" s="22">
        <v>0.31737154845979687</v>
      </c>
      <c r="AG117" s="22">
        <v>3.5844309073927167</v>
      </c>
      <c r="AH117" s="22">
        <v>1.2117543866300629E-4</v>
      </c>
      <c r="AI117" s="22">
        <v>9.4013786781505733</v>
      </c>
      <c r="AJ117" s="22">
        <v>0.51269776924573385</v>
      </c>
      <c r="AK117" s="22">
        <v>6.8680029309375376E-2</v>
      </c>
      <c r="AL117" s="22">
        <v>6.0140301627973409</v>
      </c>
      <c r="AM117" s="22">
        <v>38.515142014044137</v>
      </c>
      <c r="AN117" s="22">
        <v>4.8817087713813825</v>
      </c>
      <c r="AO117" s="22">
        <v>8.6393531132247653E-3</v>
      </c>
      <c r="AP117" s="22">
        <v>4.0610653770842822</v>
      </c>
      <c r="AQ117" s="22">
        <v>0.20735396130555894</v>
      </c>
      <c r="AR117" s="22">
        <v>18.05910202254325</v>
      </c>
      <c r="AS117" s="22">
        <v>26.064651266037931</v>
      </c>
      <c r="AT117" s="22">
        <v>1.694699962402231E-2</v>
      </c>
      <c r="AU117" s="22">
        <v>0.47482022516863559</v>
      </c>
      <c r="AV117" s="22">
        <v>4.7375833105248546</v>
      </c>
      <c r="AW117" s="22">
        <v>2.8342437311582404E-2</v>
      </c>
      <c r="AX117" s="22">
        <v>1.2714319027575458</v>
      </c>
      <c r="AY117" s="22">
        <v>2296.161540768825</v>
      </c>
      <c r="AZ117" s="22">
        <v>7.4340932897724654</v>
      </c>
      <c r="BA117" s="22">
        <v>48.354497963598931</v>
      </c>
      <c r="BB117" s="22">
        <v>3.5019737795837149</v>
      </c>
      <c r="BC117" s="22">
        <v>0</v>
      </c>
      <c r="BD117" s="22">
        <v>4037.1993531582089</v>
      </c>
    </row>
    <row r="118" spans="1:65" x14ac:dyDescent="0.3">
      <c r="A118" s="23" t="s">
        <v>52</v>
      </c>
      <c r="B118" s="22">
        <v>174624.98727280917</v>
      </c>
      <c r="C118" s="22">
        <v>1322.5365184333323</v>
      </c>
      <c r="D118" s="22">
        <v>1737.2190544363259</v>
      </c>
      <c r="E118" s="22">
        <v>793.498651713718</v>
      </c>
      <c r="F118" s="22">
        <v>4.3465973877608635</v>
      </c>
      <c r="G118" s="22">
        <v>383.30050570321242</v>
      </c>
      <c r="H118" s="22">
        <v>391.84776323954179</v>
      </c>
      <c r="I118" s="22">
        <v>224.70662470011808</v>
      </c>
      <c r="J118" s="22">
        <v>25573.898351213767</v>
      </c>
      <c r="K118" s="22">
        <v>2320.3098336891007</v>
      </c>
      <c r="L118" s="22">
        <v>2677.187338485845</v>
      </c>
      <c r="M118" s="22">
        <v>1374.7280811641556</v>
      </c>
      <c r="N118" s="22">
        <v>4105.2308470564858</v>
      </c>
      <c r="O118" s="22">
        <v>1041.6786026430991</v>
      </c>
      <c r="P118" s="22">
        <v>607.64841772466309</v>
      </c>
      <c r="Q118" s="22">
        <v>570.89953466637951</v>
      </c>
      <c r="R118" s="22">
        <v>3444.8395224174051</v>
      </c>
      <c r="S118" s="22">
        <v>39326.257239362858</v>
      </c>
      <c r="T118" s="22">
        <v>2725.2251990580421</v>
      </c>
      <c r="U118" s="22">
        <v>3873.5325919497141</v>
      </c>
      <c r="V118" s="22">
        <v>1314003.9199777278</v>
      </c>
      <c r="W118" s="22">
        <v>13623.462009271534</v>
      </c>
      <c r="X118" s="22">
        <v>361.20235428798719</v>
      </c>
      <c r="Y118" s="22">
        <v>4282.1758415037657</v>
      </c>
      <c r="Z118" s="22">
        <v>30776.946175665929</v>
      </c>
      <c r="AA118" s="22">
        <v>219.64504232040741</v>
      </c>
      <c r="AB118" s="22">
        <v>40.925642819466454</v>
      </c>
      <c r="AC118" s="22">
        <v>1921.4018213419711</v>
      </c>
      <c r="AD118" s="22">
        <v>1427.2475442345669</v>
      </c>
      <c r="AE118" s="22">
        <v>21869.578330647113</v>
      </c>
      <c r="AF118" s="22">
        <v>475.59382398040401</v>
      </c>
      <c r="AG118" s="22">
        <v>45937.773055518766</v>
      </c>
      <c r="AH118" s="22">
        <v>2565.2158999913618</v>
      </c>
      <c r="AI118" s="22">
        <v>13205.331481323399</v>
      </c>
      <c r="AJ118" s="22">
        <v>309.80433283822413</v>
      </c>
      <c r="AK118" s="22">
        <v>9.1617649206888263</v>
      </c>
      <c r="AL118" s="22">
        <v>1712.1005097955028</v>
      </c>
      <c r="AM118" s="22">
        <v>14780.037961792072</v>
      </c>
      <c r="AN118" s="22">
        <v>12865.876255509336</v>
      </c>
      <c r="AO118" s="22">
        <v>1348.3993818370247</v>
      </c>
      <c r="AP118" s="22">
        <v>7318.7666259682301</v>
      </c>
      <c r="AQ118" s="22">
        <v>2006.7870822549773</v>
      </c>
      <c r="AR118" s="22">
        <v>6727.458298664681</v>
      </c>
      <c r="AS118" s="22">
        <v>23965.996290355361</v>
      </c>
      <c r="AT118" s="22">
        <v>301.82377189970879</v>
      </c>
      <c r="AU118" s="22">
        <v>2007.6102708939716</v>
      </c>
      <c r="AV118" s="22">
        <v>5043.205853692124</v>
      </c>
      <c r="AW118" s="22">
        <v>343.00844350540774</v>
      </c>
      <c r="AX118" s="22">
        <v>18004.767768229394</v>
      </c>
      <c r="AY118" s="22">
        <v>96564.593454392671</v>
      </c>
      <c r="AZ118" s="22">
        <v>6996.7198663233612</v>
      </c>
      <c r="BA118" s="22">
        <v>103745.99467528486</v>
      </c>
      <c r="BB118" s="22">
        <v>74571.051918065641</v>
      </c>
      <c r="BC118" s="22">
        <v>268967.87951535842</v>
      </c>
      <c r="BD118" s="22">
        <v>2365425.3415900702</v>
      </c>
    </row>
    <row r="121" spans="1:65" x14ac:dyDescent="0.3">
      <c r="A121" s="7" t="s">
        <v>157</v>
      </c>
      <c r="BF121" s="7" t="s">
        <v>157</v>
      </c>
    </row>
    <row r="122" spans="1:65" x14ac:dyDescent="0.3">
      <c r="A122" s="6" t="s">
        <v>103</v>
      </c>
      <c r="BF122" s="6" t="s">
        <v>103</v>
      </c>
    </row>
    <row r="123" spans="1:65" x14ac:dyDescent="0.3">
      <c r="A123" s="23" t="s">
        <v>67</v>
      </c>
      <c r="B123" s="23" t="s">
        <v>1</v>
      </c>
      <c r="C123" s="23" t="s">
        <v>2</v>
      </c>
      <c r="D123" s="23" t="s">
        <v>3</v>
      </c>
      <c r="E123" s="23" t="s">
        <v>4</v>
      </c>
      <c r="F123" s="23" t="s">
        <v>5</v>
      </c>
      <c r="G123" s="23" t="s">
        <v>6</v>
      </c>
      <c r="H123" s="23" t="s">
        <v>7</v>
      </c>
      <c r="I123" s="23" t="s">
        <v>8</v>
      </c>
      <c r="J123" s="23" t="s">
        <v>9</v>
      </c>
      <c r="K123" s="23" t="s">
        <v>360</v>
      </c>
      <c r="L123" s="23" t="s">
        <v>10</v>
      </c>
      <c r="M123" s="23" t="s">
        <v>11</v>
      </c>
      <c r="N123" s="23" t="s">
        <v>12</v>
      </c>
      <c r="O123" s="23" t="s">
        <v>13</v>
      </c>
      <c r="P123" s="23" t="s">
        <v>14</v>
      </c>
      <c r="Q123" s="23" t="s">
        <v>15</v>
      </c>
      <c r="R123" s="23" t="s">
        <v>16</v>
      </c>
      <c r="S123" s="23" t="s">
        <v>17</v>
      </c>
      <c r="T123" s="23" t="s">
        <v>18</v>
      </c>
      <c r="U123" s="23" t="s">
        <v>19</v>
      </c>
      <c r="V123" s="23" t="s">
        <v>20</v>
      </c>
      <c r="W123" s="23" t="s">
        <v>21</v>
      </c>
      <c r="X123" s="23" t="s">
        <v>22</v>
      </c>
      <c r="Y123" s="23" t="s">
        <v>23</v>
      </c>
      <c r="Z123" s="23" t="s">
        <v>24</v>
      </c>
      <c r="AA123" s="23" t="s">
        <v>25</v>
      </c>
      <c r="AB123" s="23" t="s">
        <v>26</v>
      </c>
      <c r="AC123" s="23" t="s">
        <v>27</v>
      </c>
      <c r="AD123" s="23" t="s">
        <v>28</v>
      </c>
      <c r="AE123" s="23" t="s">
        <v>29</v>
      </c>
      <c r="AF123" s="23" t="s">
        <v>30</v>
      </c>
      <c r="AG123" s="23" t="s">
        <v>31</v>
      </c>
      <c r="AH123" s="23" t="s">
        <v>32</v>
      </c>
      <c r="AI123" s="23" t="s">
        <v>33</v>
      </c>
      <c r="AJ123" s="24" t="s">
        <v>34</v>
      </c>
      <c r="AK123" s="23" t="s">
        <v>35</v>
      </c>
      <c r="AL123" s="23" t="s">
        <v>361</v>
      </c>
      <c r="AM123" s="23" t="s">
        <v>36</v>
      </c>
      <c r="AN123" s="23" t="s">
        <v>37</v>
      </c>
      <c r="AO123" s="23" t="s">
        <v>38</v>
      </c>
      <c r="AP123" s="23" t="s">
        <v>197</v>
      </c>
      <c r="AQ123" s="23" t="s">
        <v>40</v>
      </c>
      <c r="AR123" s="23" t="s">
        <v>41</v>
      </c>
      <c r="AS123" s="23" t="s">
        <v>42</v>
      </c>
      <c r="AT123" s="23" t="s">
        <v>43</v>
      </c>
      <c r="AU123" s="23" t="s">
        <v>44</v>
      </c>
      <c r="AV123" s="23" t="s">
        <v>45</v>
      </c>
      <c r="AW123" s="23" t="s">
        <v>46</v>
      </c>
      <c r="AX123" s="23" t="s">
        <v>47</v>
      </c>
      <c r="AY123" s="23" t="s">
        <v>48</v>
      </c>
      <c r="AZ123" s="23" t="s">
        <v>49</v>
      </c>
      <c r="BA123" s="23" t="s">
        <v>50</v>
      </c>
      <c r="BB123" s="23" t="s">
        <v>229</v>
      </c>
      <c r="BC123" s="24" t="s">
        <v>51</v>
      </c>
      <c r="BD123" s="23" t="s">
        <v>52</v>
      </c>
      <c r="BF123" s="1" t="s">
        <v>84</v>
      </c>
      <c r="BG123" s="12" t="s">
        <v>56</v>
      </c>
      <c r="BH123" s="12" t="s">
        <v>57</v>
      </c>
      <c r="BI123" s="12" t="s">
        <v>65</v>
      </c>
      <c r="BJ123" s="12" t="s">
        <v>58</v>
      </c>
      <c r="BK123" s="12" t="s">
        <v>59</v>
      </c>
      <c r="BL123" s="12" t="s">
        <v>60</v>
      </c>
      <c r="BM123" s="12" t="s">
        <v>61</v>
      </c>
    </row>
    <row r="124" spans="1:65" x14ac:dyDescent="0.3">
      <c r="A124" s="23" t="s">
        <v>1</v>
      </c>
      <c r="B124" s="22">
        <v>0</v>
      </c>
      <c r="C124" s="22">
        <v>4.699803733939352E-2</v>
      </c>
      <c r="D124" s="22">
        <v>0.28581091146889576</v>
      </c>
      <c r="E124" s="22">
        <v>2.8755487715277277</v>
      </c>
      <c r="F124" s="22">
        <v>1.6225369152263935</v>
      </c>
      <c r="G124" s="22">
        <v>1.2798666221795447E-2</v>
      </c>
      <c r="H124" s="22">
        <v>2.0528602000137244E-5</v>
      </c>
      <c r="I124" s="22">
        <v>0.23400688171967421</v>
      </c>
      <c r="J124" s="22">
        <v>1420.821213900311</v>
      </c>
      <c r="K124" s="22">
        <v>91.241371836788431</v>
      </c>
      <c r="L124" s="22">
        <v>0</v>
      </c>
      <c r="M124" s="22">
        <v>0</v>
      </c>
      <c r="N124" s="22">
        <v>9.335480096023736E-3</v>
      </c>
      <c r="O124" s="22">
        <v>1.0169402186600424E-2</v>
      </c>
      <c r="P124" s="22">
        <v>3.1359205422051904E-6</v>
      </c>
      <c r="Q124" s="22">
        <v>0.42920171855737493</v>
      </c>
      <c r="R124" s="22">
        <v>11.239805873232182</v>
      </c>
      <c r="S124" s="22">
        <v>11.638486870430171</v>
      </c>
      <c r="T124" s="22">
        <v>1.5227487050367582E-7</v>
      </c>
      <c r="U124" s="22">
        <v>3.4513242517747646E-3</v>
      </c>
      <c r="V124" s="22">
        <v>11.276569599302414</v>
      </c>
      <c r="W124" s="22">
        <v>8.7580337900863157</v>
      </c>
      <c r="X124" s="22">
        <v>1.9719328707525768E-3</v>
      </c>
      <c r="Y124" s="22">
        <v>3.5503259285513067E-2</v>
      </c>
      <c r="Z124" s="22">
        <v>9.6360513115898261</v>
      </c>
      <c r="AA124" s="22">
        <v>0</v>
      </c>
      <c r="AB124" s="22">
        <v>7.8509622935816984E-3</v>
      </c>
      <c r="AC124" s="22">
        <v>1.0423891545214017E-2</v>
      </c>
      <c r="AD124" s="22">
        <v>1.1562804876995374E-4</v>
      </c>
      <c r="AE124" s="22">
        <v>27.76496895038451</v>
      </c>
      <c r="AF124" s="22">
        <v>0</v>
      </c>
      <c r="AG124" s="22">
        <v>32.184815469818069</v>
      </c>
      <c r="AH124" s="22">
        <v>0</v>
      </c>
      <c r="AI124" s="22">
        <v>1.024334136228773</v>
      </c>
      <c r="AJ124" s="22">
        <v>175.5170881889195</v>
      </c>
      <c r="AK124" s="22">
        <v>1.0650380507157345E-3</v>
      </c>
      <c r="AL124" s="22">
        <v>2.2452148500833236</v>
      </c>
      <c r="AM124" s="22">
        <v>3.0914661332633608</v>
      </c>
      <c r="AN124" s="22">
        <v>1.7635201680692658E-2</v>
      </c>
      <c r="AO124" s="22">
        <v>7.7753479913468448E-5</v>
      </c>
      <c r="AP124" s="22">
        <v>1.4290060289282658</v>
      </c>
      <c r="AQ124" s="22">
        <v>6.9038788015166469E-3</v>
      </c>
      <c r="AR124" s="22">
        <v>2.6157495036466145E-2</v>
      </c>
      <c r="AS124" s="22">
        <v>18.781500259724375</v>
      </c>
      <c r="AT124" s="22">
        <v>3.5069183031188981E-4</v>
      </c>
      <c r="AU124" s="22">
        <v>1.9984525020840878E-7</v>
      </c>
      <c r="AV124" s="22">
        <v>5.5170419388846401</v>
      </c>
      <c r="AW124" s="22">
        <v>1.0970263497343377E-2</v>
      </c>
      <c r="AX124" s="22">
        <v>31.062539532105905</v>
      </c>
      <c r="AY124" s="22">
        <v>8.6266778802576327E-2</v>
      </c>
      <c r="AZ124" s="22">
        <v>4.297769677272842</v>
      </c>
      <c r="BA124" s="22">
        <v>108.23991553310061</v>
      </c>
      <c r="BB124" s="22">
        <v>0.2238430089207834</v>
      </c>
      <c r="BC124" s="22">
        <v>244.60766025187343</v>
      </c>
      <c r="BD124" s="22">
        <v>2226.33387204171</v>
      </c>
      <c r="BF124" s="12" t="s">
        <v>62</v>
      </c>
      <c r="BG124" s="13">
        <f>B124+AJ124+B158+AJ158</f>
        <v>207.05910741284495</v>
      </c>
      <c r="BH124" s="13">
        <f>SUM(C124,D124,G124,L124:U124,X124:Y124,AB124:AD124,AF124,AI124,AK124,AN124:AO124,AQ124,AT124:AW124,AZ124,AR124)+SUM(C158,D158,G158,L158:U158,X158:Y158,AB158:AD158,AF158,AI158,AK158,AN158:AO158,AQ158,AT158:AW158,AZ158,AR158)</f>
        <v>34.773254329774048</v>
      </c>
      <c r="BI124" s="13">
        <f>SUM(F124,H124,V124:W124,AA124,AE124,AH124,AM124,AS124,AX124,BB124,AY124)+SUM(F158,H158,V158:W158,AA158,AE158,AH158,AM158,AS158,AX158,BB158,AY158)</f>
        <v>104.85373020777945</v>
      </c>
      <c r="BJ124" s="13">
        <f>SUM(E124,I124,AG124,BA124)+SUM(E158,I158,AG158,BA158)</f>
        <v>144.15309065094485</v>
      </c>
      <c r="BK124" s="13">
        <f>SUM(J124:K124,Z124,AL124,AP124)+SUM(J158:K158,Z158,AL158,AP158)</f>
        <v>1525.4966429208844</v>
      </c>
      <c r="BL124" s="13">
        <f>BC124+BC158</f>
        <v>285.72738594356861</v>
      </c>
      <c r="BM124" s="13">
        <f>SUM(BG124:BL124)</f>
        <v>2302.0632114657965</v>
      </c>
    </row>
    <row r="125" spans="1:65" x14ac:dyDescent="0.3">
      <c r="A125" s="23" t="s">
        <v>2</v>
      </c>
      <c r="B125" s="22">
        <v>97.441761610490758</v>
      </c>
      <c r="C125" s="22">
        <v>0</v>
      </c>
      <c r="D125" s="22">
        <v>1.9523091759215279</v>
      </c>
      <c r="E125" s="22">
        <v>1.1493525083932918</v>
      </c>
      <c r="F125" s="22">
        <v>0</v>
      </c>
      <c r="G125" s="22">
        <v>5.7615150898999605</v>
      </c>
      <c r="H125" s="22">
        <v>7.9750461308883386E-6</v>
      </c>
      <c r="I125" s="22">
        <v>8.8533234883734366E-2</v>
      </c>
      <c r="J125" s="22">
        <v>344.56739925678221</v>
      </c>
      <c r="K125" s="22">
        <v>25.279713731870963</v>
      </c>
      <c r="L125" s="22">
        <v>109.69819555500314</v>
      </c>
      <c r="M125" s="22">
        <v>27.82031917794659</v>
      </c>
      <c r="N125" s="22">
        <v>30.469492083369186</v>
      </c>
      <c r="O125" s="22">
        <v>4.1798548140948988</v>
      </c>
      <c r="P125" s="22">
        <v>0.43319124988901142</v>
      </c>
      <c r="Q125" s="22">
        <v>4.9810953795290995</v>
      </c>
      <c r="R125" s="22">
        <v>79.776107537230502</v>
      </c>
      <c r="S125" s="22">
        <v>295.40855580414006</v>
      </c>
      <c r="T125" s="22">
        <v>12.84909354101941</v>
      </c>
      <c r="U125" s="22">
        <v>224.32402442270197</v>
      </c>
      <c r="V125" s="22">
        <v>13.696266930899538</v>
      </c>
      <c r="W125" s="22">
        <v>6.5696263799810444</v>
      </c>
      <c r="X125" s="22">
        <v>8.8728338285001346E-2</v>
      </c>
      <c r="Y125" s="22">
        <v>153.41463261561117</v>
      </c>
      <c r="Z125" s="22">
        <v>1.1510294423087561</v>
      </c>
      <c r="AA125" s="22">
        <v>0</v>
      </c>
      <c r="AB125" s="22">
        <v>0.99151764720506919</v>
      </c>
      <c r="AC125" s="22">
        <v>0.24266856309437168</v>
      </c>
      <c r="AD125" s="22">
        <v>0.75829548515520329</v>
      </c>
      <c r="AE125" s="22">
        <v>196.83768576649629</v>
      </c>
      <c r="AF125" s="22">
        <v>0</v>
      </c>
      <c r="AG125" s="22">
        <v>8.5879873725929361</v>
      </c>
      <c r="AH125" s="22">
        <v>0</v>
      </c>
      <c r="AI125" s="22">
        <v>7.1383681362966556</v>
      </c>
      <c r="AJ125" s="22">
        <v>0.14991310924566753</v>
      </c>
      <c r="AK125" s="22">
        <v>17.576463566755145</v>
      </c>
      <c r="AL125" s="22">
        <v>3.7174827153835901</v>
      </c>
      <c r="AM125" s="22">
        <v>0.14924758931688614</v>
      </c>
      <c r="AN125" s="22">
        <v>293.15922577059513</v>
      </c>
      <c r="AO125" s="22">
        <v>8.7535334785016037</v>
      </c>
      <c r="AP125" s="22">
        <v>0.18427341016326926</v>
      </c>
      <c r="AQ125" s="22">
        <v>2140.252439359771</v>
      </c>
      <c r="AR125" s="22">
        <v>26.871878516806287</v>
      </c>
      <c r="AS125" s="22">
        <v>23.793419665202812</v>
      </c>
      <c r="AT125" s="22">
        <v>40.836830764417357</v>
      </c>
      <c r="AU125" s="22">
        <v>1265.2070610251972</v>
      </c>
      <c r="AV125" s="22">
        <v>1.722943204609217</v>
      </c>
      <c r="AW125" s="22">
        <v>55.418808044410554</v>
      </c>
      <c r="AX125" s="22">
        <v>0.28309675592390571</v>
      </c>
      <c r="AY125" s="22">
        <v>65.358382695577035</v>
      </c>
      <c r="AZ125" s="22">
        <v>27.072157871213644</v>
      </c>
      <c r="BA125" s="22">
        <v>39.836390383115585</v>
      </c>
      <c r="BB125" s="22">
        <v>7.6676058469677941E-2</v>
      </c>
      <c r="BC125" s="22">
        <v>569.5220617861728</v>
      </c>
      <c r="BD125" s="22">
        <v>6235.5996145969875</v>
      </c>
      <c r="BF125" s="12" t="s">
        <v>63</v>
      </c>
      <c r="BG125" s="13">
        <f>BG130-SUM(BG126:BG129,BG124)</f>
        <v>3963.4880087574129</v>
      </c>
      <c r="BH125" s="13">
        <f t="shared" ref="BH125:BM125" si="2">BH130-SUM(BH126:BH129,BH124)</f>
        <v>149195.73989598994</v>
      </c>
      <c r="BI125" s="13">
        <f t="shared" si="2"/>
        <v>13871.269303011941</v>
      </c>
      <c r="BJ125" s="13">
        <f t="shared" si="2"/>
        <v>7194.9127182364609</v>
      </c>
      <c r="BK125" s="13">
        <f t="shared" si="2"/>
        <v>30535.481415668561</v>
      </c>
      <c r="BL125" s="13">
        <f t="shared" si="2"/>
        <v>22277.540686056687</v>
      </c>
      <c r="BM125" s="13">
        <f t="shared" si="2"/>
        <v>227038.4320277212</v>
      </c>
    </row>
    <row r="126" spans="1:65" x14ac:dyDescent="0.3">
      <c r="A126" s="23" t="s">
        <v>3</v>
      </c>
      <c r="B126" s="22">
        <v>0.4419859554002416</v>
      </c>
      <c r="C126" s="22">
        <v>2.5326964951006747</v>
      </c>
      <c r="D126" s="22">
        <v>0</v>
      </c>
      <c r="E126" s="22">
        <v>1.6682377837385746E-2</v>
      </c>
      <c r="F126" s="22">
        <v>0</v>
      </c>
      <c r="G126" s="22">
        <v>73.455142687897464</v>
      </c>
      <c r="H126" s="22">
        <v>1.1335492896649505E-5</v>
      </c>
      <c r="I126" s="22">
        <v>0.10198529129284468</v>
      </c>
      <c r="J126" s="22">
        <v>24.294430768951315</v>
      </c>
      <c r="K126" s="22">
        <v>0.5852788936898965</v>
      </c>
      <c r="L126" s="22">
        <v>9.6381431879483379E-2</v>
      </c>
      <c r="M126" s="22">
        <v>0.22295306749209926</v>
      </c>
      <c r="N126" s="22">
        <v>3.8755651841143592</v>
      </c>
      <c r="O126" s="22">
        <v>29.296513498665885</v>
      </c>
      <c r="P126" s="22">
        <v>2.7580850291112671</v>
      </c>
      <c r="Q126" s="22">
        <v>2.7859762292665784</v>
      </c>
      <c r="R126" s="22">
        <v>4970.8631537764386</v>
      </c>
      <c r="S126" s="22">
        <v>1033.7329523403041</v>
      </c>
      <c r="T126" s="22">
        <v>2.3448278951047405</v>
      </c>
      <c r="U126" s="22">
        <v>63.19479792948394</v>
      </c>
      <c r="V126" s="22">
        <v>5.5311113690995226</v>
      </c>
      <c r="W126" s="22">
        <v>3.3061993476035577E-2</v>
      </c>
      <c r="X126" s="22">
        <v>0.44610895148602342</v>
      </c>
      <c r="Y126" s="22">
        <v>13.424191140615788</v>
      </c>
      <c r="Z126" s="22">
        <v>10.350140179896695</v>
      </c>
      <c r="AA126" s="22">
        <v>0</v>
      </c>
      <c r="AB126" s="22">
        <v>0.10999694896656015</v>
      </c>
      <c r="AC126" s="22">
        <v>0.45508532902209914</v>
      </c>
      <c r="AD126" s="22">
        <v>94.975167672593699</v>
      </c>
      <c r="AE126" s="22">
        <v>0.48933450027779707</v>
      </c>
      <c r="AF126" s="22">
        <v>0.16728124215725512</v>
      </c>
      <c r="AG126" s="22">
        <v>0.2264576391830071</v>
      </c>
      <c r="AH126" s="22">
        <v>0</v>
      </c>
      <c r="AI126" s="22">
        <v>142.60115868235016</v>
      </c>
      <c r="AJ126" s="22">
        <v>3.5074676862169936E-4</v>
      </c>
      <c r="AK126" s="22">
        <v>4.9168146545268097E-2</v>
      </c>
      <c r="AL126" s="22">
        <v>0.50017299282507077</v>
      </c>
      <c r="AM126" s="22">
        <v>0.3700924097973789</v>
      </c>
      <c r="AN126" s="22">
        <v>12.097362253398343</v>
      </c>
      <c r="AO126" s="22">
        <v>129.46526048532621</v>
      </c>
      <c r="AP126" s="22">
        <v>6.5062497487225071E-3</v>
      </c>
      <c r="AQ126" s="22">
        <v>52.862778768439135</v>
      </c>
      <c r="AR126" s="22">
        <v>4.1522223787629438</v>
      </c>
      <c r="AS126" s="22">
        <v>2.2947783925252825</v>
      </c>
      <c r="AT126" s="22">
        <v>1.165824793382418</v>
      </c>
      <c r="AU126" s="22">
        <v>10.175912709930028</v>
      </c>
      <c r="AV126" s="22">
        <v>30.698467021691645</v>
      </c>
      <c r="AW126" s="22">
        <v>11.142447407598199</v>
      </c>
      <c r="AX126" s="22">
        <v>51.840404463632197</v>
      </c>
      <c r="AY126" s="22">
        <v>521.85035079322063</v>
      </c>
      <c r="AZ126" s="22">
        <v>2702.2241695733446</v>
      </c>
      <c r="BA126" s="22">
        <v>18.215662014317836</v>
      </c>
      <c r="BB126" s="22">
        <v>0.6663380160575717</v>
      </c>
      <c r="BC126" s="22">
        <v>321.04798982022191</v>
      </c>
      <c r="BD126" s="22">
        <v>10350.234775274184</v>
      </c>
      <c r="BF126" s="12" t="s">
        <v>65</v>
      </c>
      <c r="BG126" s="13">
        <f>B128+AJ128+B130+AJ130+B144+AJ144+B145+AJ145+B149+AJ149+B153+AJ153+B156+AJ156+B161+AJ161+B167+AJ167+B172+AJ172+B173+AJ173+B176+AJ176</f>
        <v>288.23318871560411</v>
      </c>
      <c r="BH126" s="13">
        <f>SUM(C128,D128,G128,L128:U128,X128:Y128,AB128:AD128,AF128,AI128,AK128,AN128:AO128,AQ128,AT128:AW128,AZ128,AR128)+SUM(C130,D130,G130,L130:U130,X130:Y130,AB130:AD130,AF130,AI130,AK130,AN130:AO130,AQ130,AT130:AW130,AZ130,AR130)+SUM(C144,D144,G144,L144:U144,X144:Y144,AB144:AD144,AF144,AI144,AK144,AN144:AO144,AQ144,AT144:AW144,AZ144,AR144)+SUM(C145,D145,G145,L145:U145,X145:Y145,AB145:AD145,AF145,AI145,AK145,AN145:AO145,AQ145,AT145:AW145,AZ145,AR145)+SUM(C149,D149,G149,L149:U149,X149:Y149,AB149:AD149,AF149,AI149,AK149,AN149:AO149,AQ149,AT149:AW149,AZ149,AR149)+SUM(C153,D153,G153,L153:U153,X153:Y153,AB153:AD153,AF153,AI153,AK153,AN153:AO153,AQ153,AT153:AW153,AZ153,AR153)+SUM(C156,D156,G156,L156:U156,X156:Y156,AB156:AD156,AF156,AI156,AK156,AN156:AO156,AQ156,AT156:AW156,AZ156,AR156)+SUM(C161,D161,G161,L161:U161,X161:Y161,AB161:AD161,AF161,AI161,AK161,AN161:AO161,AQ161,AT161:AW161,AZ161,AR161)+SUM(C167,D167,G167,L167:U167,X167:Y167,AB167:AD167,AF167,AI167,AK167,AN167:AO167,AQ167,AT167:AW167,AZ167,AR167)+SUM(C172,D172,G172,L172:U172,X172:Y172,AB172:AD172,AF172,AI172,AK172,AN172:AO172,AQ172,AT172:AW172,AZ172,AR172)+SUM(C173,D173,G173,L173:U173,X173:Y173,AB173:AD173,AF173,AI173,AK173,AN173:AO173,AQ173,AT173:AW173,AZ173,AR173)+SUM(C176,D176,G176,L176:U176,X176:Y176,AB176:AD176,AF176,AI176,AK176,AN176:AO176,AQ176,AT176:AW176,AZ176,AR176)</f>
        <v>3519.2538151242184</v>
      </c>
      <c r="BI126" s="13">
        <f>SUM(F128,H128,V128:W128,AA128,AE128,AH128,AM128,AS128,AX128,BB128,AY128)+SUM(F130,H130,V130:W130,AA130,AE130,AH130,AM130,AS130,AX130,BB130,AY130)+SUM(F144,H144,V144:W144,AA144,AE144,AH144,AM144,AS144,AX144,BB144,AY144)+SUM(F145,H145,V145:W145,AA145,AE145,AH145,AM145,AS145,AX145,BB145,AY145)+SUM(F149,H149,V149:W149,AA149,AE149,AH149,AM149,AS149,AX149,BB149,AY149)+SUM(F153,H153,V153:W153,AA153,AE153,AH153,AM153,AS153,AX153,BB153,AY153)+SUM(F156,H156,V156:W156,AA156,AE156,AH156,AM156,AS156,AX156,BB156,AY156)+SUM(F161,H161,V161:W161,AA161,AE161,AH161,AM161,AS161,AX161,BB161,AY161)+SUM(F167,H167,V167:W167,AA167,AE167,AH167,AM167,AS167,AX167,BB167,AY167)+SUM(F172,H172,V172:W172,AA172,AE172,AH172,AM172,AS172,AX172,BB172,AY172)+SUM(F173,H173,V173:W173,AA173,AE173,AH173,AM173,AS173,AX173,BB173,AY173)+SUM(F176,H176,V176:W176,AA176,AE176,AH176,AM176,AS176,AX176,BB176,AY176)</f>
        <v>1912.4916318924984</v>
      </c>
      <c r="BJ126" s="13">
        <f>SUM(E128,I128,AG128,BA128)+SUM(E130,I130,AG130,BA130)+SUM(E144,I144,AG144,BA144)+SUM(E145,I145,AG145,BA145)+SUM(E149,I149,AG149,BA149)+SUM(E153,I153,AG153,BA153)+SUM(E156,I156,AG156,BA156)+SUM(E161,I161,AG161,BA161)+SUM(E167,I167,AG167,BA167)+SUM(E172,I172,AG172,BA172)+SUM(E173,I173,AG173,BA173)+SUM(E176,I176,AG176,BA176)</f>
        <v>7833.2191621432821</v>
      </c>
      <c r="BK126" s="13">
        <f>SUM(J128:K128,Z128,AL128,AP128)+SUM(J130:K130,Z130,AL130,AP130)+SUM(J144:K144,Z144,AL144,AP144)+SUM(J145:K145,Z145,AL145,AP145)+SUM(J149:K149,Z149,AL149,AP149)+SUM(J153:K153,Z153,AL153,AP153)+SUM(J156:K156,Z156,AL156,AP156)+SUM(J161:K161,Z161,AL161,AP161)+SUM(J167:K167,Z167,AL167,AP167)+SUM(J172:K172,Z172,AL172,AP172)+SUM(J173:K173,Z173,AL173,AP173)+SUM(J176:K176,Z176,AL176,AP176)</f>
        <v>14593.123214361845</v>
      </c>
      <c r="BL126" s="13">
        <f>BC128+BC130+BC144+BC145+BC149+BC153+BC156+BC161+BC167+BC172+BC173+BC176</f>
        <v>1156.0075138754244</v>
      </c>
      <c r="BM126" s="13">
        <f>SUM(BG126:BL126)</f>
        <v>29302.328526112877</v>
      </c>
    </row>
    <row r="127" spans="1:65" x14ac:dyDescent="0.3">
      <c r="A127" s="23" t="s">
        <v>4</v>
      </c>
      <c r="B127" s="22">
        <v>2.6493075264098405E-5</v>
      </c>
      <c r="C127" s="22">
        <v>1.7501738592288004E-7</v>
      </c>
      <c r="D127" s="22">
        <v>5.0051658951828998E-7</v>
      </c>
      <c r="E127" s="22">
        <v>0</v>
      </c>
      <c r="F127" s="22">
        <v>0</v>
      </c>
      <c r="G127" s="22">
        <v>0</v>
      </c>
      <c r="H127" s="22">
        <v>0</v>
      </c>
      <c r="I127" s="22">
        <v>1.2994110159151066E-4</v>
      </c>
      <c r="J127" s="22">
        <v>0.77043473268001206</v>
      </c>
      <c r="K127" s="22">
        <v>2.1549191617059828E-5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6.9859485798661879E-4</v>
      </c>
      <c r="S127" s="22">
        <v>0.29779764423624833</v>
      </c>
      <c r="T127" s="22">
        <v>0</v>
      </c>
      <c r="U127" s="22">
        <v>0</v>
      </c>
      <c r="V127" s="22">
        <v>8.2392734628200319E-4</v>
      </c>
      <c r="W127" s="22">
        <v>0</v>
      </c>
      <c r="X127" s="22">
        <v>0</v>
      </c>
      <c r="Y127" s="22">
        <v>6.8355735570113269E-7</v>
      </c>
      <c r="Z127" s="22">
        <v>5.3579589710330104E-5</v>
      </c>
      <c r="AA127" s="22">
        <v>0</v>
      </c>
      <c r="AB127" s="22">
        <v>0</v>
      </c>
      <c r="AC127" s="22">
        <v>0</v>
      </c>
      <c r="AD127" s="22">
        <v>0</v>
      </c>
      <c r="AE127" s="22">
        <v>8.5015180381713796E-6</v>
      </c>
      <c r="AF127" s="22">
        <v>0</v>
      </c>
      <c r="AG127" s="22">
        <v>0.18270611115372037</v>
      </c>
      <c r="AH127" s="22">
        <v>0</v>
      </c>
      <c r="AI127" s="22">
        <v>1.4439215652106226E-6</v>
      </c>
      <c r="AJ127" s="22">
        <v>3.9423221525167903E-6</v>
      </c>
      <c r="AK127" s="22">
        <v>0</v>
      </c>
      <c r="AL127" s="22">
        <v>2.8686774733803632E-6</v>
      </c>
      <c r="AM127" s="22">
        <v>0</v>
      </c>
      <c r="AN127" s="22">
        <v>0</v>
      </c>
      <c r="AO127" s="22">
        <v>0</v>
      </c>
      <c r="AP127" s="22">
        <v>2.0707242303546398E-5</v>
      </c>
      <c r="AQ127" s="22">
        <v>0</v>
      </c>
      <c r="AR127" s="22">
        <v>0</v>
      </c>
      <c r="AS127" s="22">
        <v>6.0184564733405166E-6</v>
      </c>
      <c r="AT127" s="22">
        <v>8.5037078736982576E-7</v>
      </c>
      <c r="AU127" s="22">
        <v>0</v>
      </c>
      <c r="AV127" s="22">
        <v>0.27416045176257647</v>
      </c>
      <c r="AW127" s="22">
        <v>3.8580670672258906E-6</v>
      </c>
      <c r="AX127" s="22">
        <v>0</v>
      </c>
      <c r="AY127" s="22">
        <v>0</v>
      </c>
      <c r="AZ127" s="22">
        <v>2.0683909494944046E-4</v>
      </c>
      <c r="BA127" s="22">
        <v>0.25619265790464035</v>
      </c>
      <c r="BB127" s="22">
        <v>0</v>
      </c>
      <c r="BC127" s="22">
        <v>4.4400638116226263</v>
      </c>
      <c r="BD127" s="22">
        <v>6.2233658832844165</v>
      </c>
      <c r="BF127" s="12" t="s">
        <v>64</v>
      </c>
      <c r="BG127" s="13">
        <f>B127+AJ127+B131+AJ131+B155+AJ155+B175+AJ175</f>
        <v>281.56697256882677</v>
      </c>
      <c r="BH127" s="13">
        <f>SUM(C127,D127,G127,L127:U127,X127:Y127,AB127:AD127,AF127,AI127,AK127,AN127:AO127,AQ127,AT127:AW127,AZ127,AR127)+SUM(C131,D131,G131,L131:U131,X131:Y131,AB131:AD131,AF131,AI131,AK131,AN131:AO131,AQ131,AT131:AW131,AZ131,AR131)+SUM(C155,D155,G155,L155:U155,X155:Y155,AB155:AD155,AF155,AI155,AK155,AN155:AO155,AQ155,AT155:AW155,AZ155,AR155)+SUM(C175,D175,G175,L175:U175,X175:Y175,AB175:AD175,AF175,AI175,AK175,AN175:AO175,AQ175,AT175:AW175,AZ175,AR175)</f>
        <v>1136.539270093635</v>
      </c>
      <c r="BI127" s="13">
        <f>SUM(F127,H127,V127:W127,AA127,AE127,AH127,AM127,AS127,AX127,BB127,AY127)+SUM(F131,H131,V131:W131,AA131,AE131,AH131,AM131,AS131,AX131,BB131,AY131)+SUM(F155,H155,V155:W155,AA155,AE155,AH155,AM155,AS155,AX155,BB155,AY155)+SUM(F175,H175,V175:W175,AA175,AE175,AH175,AM175,AS175,AX175,BB175,AY175)</f>
        <v>3168.2712127406694</v>
      </c>
      <c r="BJ127" s="13">
        <f>SUM(E127,I127,AG127,BA127)+SUM(E131,I131,AG131,BA131)+SUM(E155,I155,AG155,BA155)+SUM(E175,I175,AG175,BA175)</f>
        <v>3000.9458472539563</v>
      </c>
      <c r="BK127" s="13">
        <f>SUM(J127:K127,Z127,AL127,AP127)+SUM(J131:K131,Z131,AL131,AP131)+SUM(J155:K155,Z155,AL155,AP155)+SUM(J175:K175,Z175,AL175,AP175)</f>
        <v>3628.4332369559124</v>
      </c>
      <c r="BL127" s="13">
        <f>BC127+BC131+BC155+BC175</f>
        <v>2156.0849075213764</v>
      </c>
      <c r="BM127" s="13">
        <f>SUM(BG127:BL127)</f>
        <v>13371.841447134379</v>
      </c>
    </row>
    <row r="128" spans="1:65" x14ac:dyDescent="0.3">
      <c r="A128" s="23" t="s">
        <v>5</v>
      </c>
      <c r="B128" s="22">
        <v>0</v>
      </c>
      <c r="C128" s="22">
        <v>0</v>
      </c>
      <c r="D128" s="22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F128" s="12" t="s">
        <v>59</v>
      </c>
      <c r="BG128" s="13">
        <f>B132+AJ132+B133+AJ133+B148+AJ148+B160+AJ160+B164+AJ164</f>
        <v>96150.984143694091</v>
      </c>
      <c r="BH128" s="13">
        <f>SUM(C132,D132,G132,L132:U132,X132:Y132,AB132:AD132,AF132,AI132,AK132,AN132:AO132,AQ132,AT132:AW132,AZ132,AR132)+SUM(C133,D133,G133,L133:U133,X133:Y133,AB133:AD133,AF133,AI133,AK133,AN133:AO133,AQ133,AT133:AW133,AZ133,AR133)+SUM(C148,D148,G148,L148:U148,X148:Y148,AB148:AD148,AF148,AI148,AK148,AN148:AO148,AQ148,AT148:AW148,AZ148,AR148)+SUM(C160,D160,G160,L160:U160,X160:Y160,AB160:AD160,AF160,AI160,AK160,AN160:AO160,AQ160,AT160:AW160,AZ160,AR160)+SUM(C164,D164,G164,L164:U164,X164:Y164,AB164:AD164,AF164,AI164,AK164,AN164:AO164,AQ164,AT164:AW164,AZ164,AR164)</f>
        <v>80127.849019061279</v>
      </c>
      <c r="BI128" s="13">
        <f>SUM(F132,H132,V132:W132,AA132,AE132,AH132,AM132,AS132,AX132,BB132,AY132)+SUM(F133,H133,V133:W133,AA133,AE133,AH133,AM133,AS133,AX133,BB133,AY133)+SUM(F148,H148,V148:W148,AA148,AE148,AH148,AM148,AS148,AX148,BB148,AY148)+SUM(F160,H160,V160:W160,AA160,AE160,AH160,AM160,AS160,AX160,BB160,AY160)+SUM(F164,H164,V164:W164,AA164,AE164,AH164,AM164,AS164,AX164,BB164,AY164)</f>
        <v>300705.88353472739</v>
      </c>
      <c r="BJ128" s="13">
        <f>SUM(E132,I132,AG132,BA132)+SUM(E133,I133,AG133,BA133)+SUM(E148,I148,AG148,BA148)+SUM(E160,I160,AG160,BA160)+SUM(E164,I164,AG164,BA164)</f>
        <v>76455.628326580627</v>
      </c>
      <c r="BK128" s="13">
        <f>SUM(J132:K132,Z132,AL132,AP132)+SUM(J133:K133,Z133,AL133,AP133)+SUM(J148:K148,Z148,AL148,AP148)+SUM(J160:K160,Z160,AL160,AP160)+SUM(J164:K164,Z164,AL164,AP164)</f>
        <v>266358.43997768726</v>
      </c>
      <c r="BL128" s="13">
        <f>BC132+BC133+BC148+BC160+BC164</f>
        <v>96713.18835772523</v>
      </c>
      <c r="BM128" s="13">
        <f>SUM(BG128:BL128)</f>
        <v>916511.97335947584</v>
      </c>
    </row>
    <row r="129" spans="1:65" x14ac:dyDescent="0.3">
      <c r="A129" s="23" t="s">
        <v>6</v>
      </c>
      <c r="B129" s="22">
        <v>3.970366074835007E-4</v>
      </c>
      <c r="C129" s="22">
        <v>6.6914349130816578E-2</v>
      </c>
      <c r="D129" s="22">
        <v>7.7166242968298285E-2</v>
      </c>
      <c r="E129" s="22">
        <v>1.5404618033216107E-2</v>
      </c>
      <c r="F129" s="22">
        <v>0</v>
      </c>
      <c r="G129" s="22">
        <v>0</v>
      </c>
      <c r="H129" s="22">
        <v>0</v>
      </c>
      <c r="I129" s="22">
        <v>1.947353171886217E-3</v>
      </c>
      <c r="J129" s="22">
        <v>0.18524603291541669</v>
      </c>
      <c r="K129" s="22">
        <v>3.2294544322846456E-4</v>
      </c>
      <c r="L129" s="22">
        <v>0</v>
      </c>
      <c r="M129" s="22">
        <v>5.8604806312208959</v>
      </c>
      <c r="N129" s="22">
        <v>5.3643839342060056E-7</v>
      </c>
      <c r="O129" s="22">
        <v>0</v>
      </c>
      <c r="P129" s="22">
        <v>0</v>
      </c>
      <c r="Q129" s="22">
        <v>3.2040161396794664E-2</v>
      </c>
      <c r="R129" s="22">
        <v>0.42492883989913988</v>
      </c>
      <c r="S129" s="22">
        <v>8.2919532539827454</v>
      </c>
      <c r="T129" s="22">
        <v>248.26963398371782</v>
      </c>
      <c r="U129" s="22">
        <v>2.8174889330079045E-7</v>
      </c>
      <c r="V129" s="22">
        <v>0.3117926127996215</v>
      </c>
      <c r="W129" s="22">
        <v>0.2612337545044971</v>
      </c>
      <c r="X129" s="22">
        <v>0</v>
      </c>
      <c r="Y129" s="22">
        <v>9.1831869462640395E-2</v>
      </c>
      <c r="Z129" s="22">
        <v>8.0296674949529678E-4</v>
      </c>
      <c r="AA129" s="22">
        <v>0</v>
      </c>
      <c r="AB129" s="22">
        <v>0</v>
      </c>
      <c r="AC129" s="22">
        <v>0</v>
      </c>
      <c r="AD129" s="22">
        <v>0</v>
      </c>
      <c r="AE129" s="22">
        <v>1.2740740162050878E-4</v>
      </c>
      <c r="AF129" s="22">
        <v>0</v>
      </c>
      <c r="AG129" s="22">
        <v>2.626384185379756E-2</v>
      </c>
      <c r="AH129" s="22">
        <v>0</v>
      </c>
      <c r="AI129" s="22">
        <v>2.1924216989435669E-5</v>
      </c>
      <c r="AJ129" s="22">
        <v>5.9081333421621786E-5</v>
      </c>
      <c r="AK129" s="22">
        <v>0</v>
      </c>
      <c r="AL129" s="22">
        <v>4.2991233016226467E-5</v>
      </c>
      <c r="AM129" s="22">
        <v>0</v>
      </c>
      <c r="AN129" s="22">
        <v>3.3643700660843132E-6</v>
      </c>
      <c r="AO129" s="22">
        <v>4.867081838586253E-7</v>
      </c>
      <c r="AP129" s="22">
        <v>3.1032762910994144E-4</v>
      </c>
      <c r="AQ129" s="22">
        <v>96.874004291566507</v>
      </c>
      <c r="AR129" s="22">
        <v>0</v>
      </c>
      <c r="AS129" s="22">
        <v>0.14311683479040568</v>
      </c>
      <c r="AT129" s="22">
        <v>1.2744021943648035E-5</v>
      </c>
      <c r="AU129" s="22">
        <v>1.167258912049114E-6</v>
      </c>
      <c r="AV129" s="22">
        <v>2.6532974780835838E-3</v>
      </c>
      <c r="AW129" s="22">
        <v>0.67948534907015912</v>
      </c>
      <c r="AX129" s="22">
        <v>5.3673677371296101E-2</v>
      </c>
      <c r="AY129" s="22">
        <v>1.7036123367723498E-5</v>
      </c>
      <c r="AZ129" s="22">
        <v>1.20971646541352E-2</v>
      </c>
      <c r="BA129" s="22">
        <v>3.8394335699940738</v>
      </c>
      <c r="BB129" s="22">
        <v>0</v>
      </c>
      <c r="BC129" s="22">
        <v>5.6824648407665013</v>
      </c>
      <c r="BD129" s="22">
        <v>371.20588686803291</v>
      </c>
      <c r="BF129" s="12" t="s">
        <v>60</v>
      </c>
      <c r="BG129" s="13">
        <f>B177+AJ177</f>
        <v>221.24149127189497</v>
      </c>
      <c r="BH129" s="13">
        <f>SUM(C177,D177,G177,L177:U177,X177:Y177,AB177:AD177,AF177,AI177,AK177,AN177:AO177,AQ177,AT177:AW177,AZ177,AR177)</f>
        <v>1890.0262745283212</v>
      </c>
      <c r="BI129" s="13">
        <f>SUM(F177,H177,V177:W177,AA177,AE177,AH177,AM177,AS177,AX177,BB177,AY177)</f>
        <v>2067.387657227644</v>
      </c>
      <c r="BJ129" s="13">
        <f>SUM(E177,I177,AG177,BA177)</f>
        <v>38.199081867834579</v>
      </c>
      <c r="BK129" s="13">
        <f>SUM(J177:K177,Z177,AL177,AP177)</f>
        <v>1481.0107221090832</v>
      </c>
      <c r="BL129" s="13">
        <f>BC177</f>
        <v>0</v>
      </c>
      <c r="BM129" s="13">
        <f>SUM(BG129:BL129)</f>
        <v>5697.8652270047769</v>
      </c>
    </row>
    <row r="130" spans="1:65" x14ac:dyDescent="0.3">
      <c r="A130" s="23" t="s">
        <v>7</v>
      </c>
      <c r="B130" s="22">
        <v>0</v>
      </c>
      <c r="C130" s="22">
        <v>0</v>
      </c>
      <c r="D130" s="22">
        <v>0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  <c r="AQ130" s="22"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F130" s="12" t="s">
        <v>61</v>
      </c>
      <c r="BG130" s="13">
        <f>B178+AJ178</f>
        <v>101112.57291242068</v>
      </c>
      <c r="BH130" s="13">
        <f>SUM(C178,D178,G178,L178:U178,X178:Y178,AB178:AD178,AF178,AI178,AK178,AN178:AO178,AQ178,AT178:AW178,AZ178,AR178)</f>
        <v>235904.18152912718</v>
      </c>
      <c r="BI130" s="13">
        <f>SUM(F178,H178,V178:W178,AA178,AE178,AH178,AM178,AS178,AX178,BB178,AY178)</f>
        <v>321830.15706980793</v>
      </c>
      <c r="BJ130" s="13">
        <f>SUM(E178,I178,AG178,BA178)</f>
        <v>94667.058226733105</v>
      </c>
      <c r="BK130" s="13">
        <f>SUM(J178:K178,Z178,AL178,AP178)</f>
        <v>318121.9852097035</v>
      </c>
      <c r="BL130" s="13">
        <f>BC178</f>
        <v>122588.54885112228</v>
      </c>
      <c r="BM130" s="13">
        <f>SUM(BG130:BL130)</f>
        <v>1194224.5037989148</v>
      </c>
    </row>
    <row r="131" spans="1:65" x14ac:dyDescent="0.3">
      <c r="A131" s="29" t="s">
        <v>8</v>
      </c>
      <c r="B131" s="22">
        <v>23.809371963675893</v>
      </c>
      <c r="C131" s="22">
        <v>7.4183164823844621</v>
      </c>
      <c r="D131" s="22">
        <v>0.23884724198970261</v>
      </c>
      <c r="E131" s="22">
        <v>1.2579573647431841E-2</v>
      </c>
      <c r="F131" s="22">
        <v>0</v>
      </c>
      <c r="G131" s="22">
        <v>0</v>
      </c>
      <c r="H131" s="22">
        <v>0</v>
      </c>
      <c r="I131" s="22">
        <v>0</v>
      </c>
      <c r="J131" s="22">
        <v>157.19386775254623</v>
      </c>
      <c r="K131" s="22">
        <v>197.77675065874942</v>
      </c>
      <c r="L131" s="22">
        <v>0</v>
      </c>
      <c r="M131" s="22">
        <v>0</v>
      </c>
      <c r="N131" s="22">
        <v>0.19576793944488635</v>
      </c>
      <c r="O131" s="22">
        <v>0</v>
      </c>
      <c r="P131" s="22">
        <v>0.30661356588517247</v>
      </c>
      <c r="Q131" s="22">
        <v>6.7930897878820868</v>
      </c>
      <c r="R131" s="22">
        <v>27.397332230637694</v>
      </c>
      <c r="S131" s="22">
        <v>136.29153129169435</v>
      </c>
      <c r="T131" s="22">
        <v>3.7545094166221423E-4</v>
      </c>
      <c r="U131" s="22">
        <v>0.41861679537087276</v>
      </c>
      <c r="V131" s="22">
        <v>6.6728726598787116</v>
      </c>
      <c r="W131" s="22">
        <v>25.199066093326991</v>
      </c>
      <c r="X131" s="22">
        <v>0.22110943016256607</v>
      </c>
      <c r="Y131" s="22">
        <v>12.374666859314834</v>
      </c>
      <c r="Z131" s="22">
        <v>8.8194738354273348</v>
      </c>
      <c r="AA131" s="22">
        <v>0</v>
      </c>
      <c r="AB131" s="22">
        <v>0</v>
      </c>
      <c r="AC131" s="22">
        <v>1.2563668774519442E-2</v>
      </c>
      <c r="AD131" s="22">
        <v>0</v>
      </c>
      <c r="AE131" s="22">
        <v>2.081227986244508</v>
      </c>
      <c r="AF131" s="22">
        <v>0</v>
      </c>
      <c r="AG131" s="22">
        <v>1.7164581693946328</v>
      </c>
      <c r="AH131" s="22">
        <v>0</v>
      </c>
      <c r="AI131" s="22">
        <v>4.9887545566381561</v>
      </c>
      <c r="AJ131" s="22">
        <v>2.4962670128906064</v>
      </c>
      <c r="AK131" s="22">
        <v>0.38907483438367235</v>
      </c>
      <c r="AL131" s="22">
        <v>3.0803668704344562</v>
      </c>
      <c r="AM131" s="22">
        <v>459.72513245052738</v>
      </c>
      <c r="AN131" s="22">
        <v>0.61311964319992074</v>
      </c>
      <c r="AO131" s="22">
        <v>0.68413273739400449</v>
      </c>
      <c r="AP131" s="22">
        <v>4.9882224757074871</v>
      </c>
      <c r="AQ131" s="22">
        <v>4.6018195923746115</v>
      </c>
      <c r="AR131" s="22">
        <v>1.5714113962219485E-3</v>
      </c>
      <c r="AS131" s="22">
        <v>68.399725464653727</v>
      </c>
      <c r="AT131" s="22">
        <v>0</v>
      </c>
      <c r="AU131" s="22">
        <v>0</v>
      </c>
      <c r="AV131" s="22">
        <v>1.3225011596221894</v>
      </c>
      <c r="AW131" s="22">
        <v>40.180617838166555</v>
      </c>
      <c r="AX131" s="22">
        <v>0.69163956281043215</v>
      </c>
      <c r="AY131" s="22">
        <v>44.246316808881112</v>
      </c>
      <c r="AZ131" s="22">
        <v>164.60918389639434</v>
      </c>
      <c r="BA131" s="22">
        <v>1396.1777008956219</v>
      </c>
      <c r="BB131" s="22">
        <v>0</v>
      </c>
      <c r="BC131" s="22">
        <v>305.48077183648809</v>
      </c>
      <c r="BD131" s="22">
        <v>3117.627418484959</v>
      </c>
    </row>
    <row r="132" spans="1:65" x14ac:dyDescent="0.3">
      <c r="A132" s="28" t="s">
        <v>9</v>
      </c>
      <c r="B132" s="22">
        <v>90313.186530036255</v>
      </c>
      <c r="C132" s="22">
        <v>125.39819021938406</v>
      </c>
      <c r="D132" s="22">
        <v>1049.6642241652814</v>
      </c>
      <c r="E132" s="22">
        <v>185.82378968632693</v>
      </c>
      <c r="F132" s="22">
        <v>8.620875757595595</v>
      </c>
      <c r="G132" s="22">
        <v>60.908036019868568</v>
      </c>
      <c r="H132" s="22">
        <v>42.056363698827077</v>
      </c>
      <c r="I132" s="22">
        <v>382.48544273850985</v>
      </c>
      <c r="J132" s="22">
        <v>0</v>
      </c>
      <c r="K132" s="22">
        <v>30145.144381717211</v>
      </c>
      <c r="L132" s="22">
        <v>254.1527073551884</v>
      </c>
      <c r="M132" s="22">
        <v>237.95813704904663</v>
      </c>
      <c r="N132" s="22">
        <v>99.062436248417413</v>
      </c>
      <c r="O132" s="22">
        <v>113.56231012172655</v>
      </c>
      <c r="P132" s="22">
        <v>23.923020614825454</v>
      </c>
      <c r="Q132" s="22">
        <v>101.73531071055054</v>
      </c>
      <c r="R132" s="22">
        <v>7134.6521814301877</v>
      </c>
      <c r="S132" s="22">
        <v>4632.7538026071734</v>
      </c>
      <c r="T132" s="22">
        <v>2062.2547666628989</v>
      </c>
      <c r="U132" s="22">
        <v>851.18858435718562</v>
      </c>
      <c r="V132" s="22">
        <v>140207.29256762416</v>
      </c>
      <c r="W132" s="22">
        <v>850.48840638328795</v>
      </c>
      <c r="X132" s="22">
        <v>18.845673949349713</v>
      </c>
      <c r="Y132" s="22">
        <v>1136.7916441600048</v>
      </c>
      <c r="Z132" s="22">
        <v>44752.495221249548</v>
      </c>
      <c r="AA132" s="22">
        <v>0.14246389559729561</v>
      </c>
      <c r="AB132" s="22">
        <v>13.3568424183795</v>
      </c>
      <c r="AC132" s="22">
        <v>243.89501134747761</v>
      </c>
      <c r="AD132" s="22">
        <v>4.9860189097443257</v>
      </c>
      <c r="AE132" s="22">
        <v>4357.4661535323312</v>
      </c>
      <c r="AF132" s="22">
        <v>248.30740048803474</v>
      </c>
      <c r="AG132" s="22">
        <v>2117.5096072787996</v>
      </c>
      <c r="AH132" s="22">
        <v>2199.1090884220912</v>
      </c>
      <c r="AI132" s="22">
        <v>7014.4476807866786</v>
      </c>
      <c r="AJ132" s="22">
        <v>898.44424492362464</v>
      </c>
      <c r="AK132" s="22">
        <v>12.533091897791053</v>
      </c>
      <c r="AL132" s="22">
        <v>16665.765501793529</v>
      </c>
      <c r="AM132" s="22">
        <v>30723.083727950521</v>
      </c>
      <c r="AN132" s="22">
        <v>464.64039098362127</v>
      </c>
      <c r="AO132" s="22">
        <v>190.9868981108298</v>
      </c>
      <c r="AP132" s="22">
        <v>8629.7741607720254</v>
      </c>
      <c r="AQ132" s="22">
        <v>1088.2586332579356</v>
      </c>
      <c r="AR132" s="22">
        <v>1795.0035833357842</v>
      </c>
      <c r="AS132" s="22">
        <v>5081.7260428049094</v>
      </c>
      <c r="AT132" s="22">
        <v>60.348035934841796</v>
      </c>
      <c r="AU132" s="22">
        <v>61.582552849610458</v>
      </c>
      <c r="AV132" s="22">
        <v>2066.3194244634697</v>
      </c>
      <c r="AW132" s="22">
        <v>300.85835079689735</v>
      </c>
      <c r="AX132" s="22">
        <v>3038.1132930962181</v>
      </c>
      <c r="AY132" s="22">
        <v>7511.051481302603</v>
      </c>
      <c r="AZ132" s="22">
        <v>28532.720297787168</v>
      </c>
      <c r="BA132" s="22">
        <v>57953.52190406798</v>
      </c>
      <c r="BB132" s="22">
        <v>30696.745077082458</v>
      </c>
      <c r="BC132" s="22">
        <v>92319.347713308234</v>
      </c>
      <c r="BD132" s="22">
        <v>629080.4892781619</v>
      </c>
    </row>
    <row r="133" spans="1:65" x14ac:dyDescent="0.3">
      <c r="A133" s="23" t="s">
        <v>360</v>
      </c>
      <c r="B133" s="22">
        <v>0</v>
      </c>
      <c r="C133" s="22">
        <v>0</v>
      </c>
      <c r="D133" s="22">
        <v>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17.5984440959311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2.3376080416515371E-2</v>
      </c>
      <c r="BB133" s="22">
        <v>0</v>
      </c>
      <c r="BC133" s="22">
        <v>0</v>
      </c>
      <c r="BD133" s="22">
        <v>17.621820176347615</v>
      </c>
    </row>
    <row r="134" spans="1:65" x14ac:dyDescent="0.3">
      <c r="A134" s="23" t="s">
        <v>10</v>
      </c>
      <c r="B134" s="22">
        <v>8.877941738340086E-6</v>
      </c>
      <c r="C134" s="22">
        <v>5.9287560597843264E-2</v>
      </c>
      <c r="D134" s="22">
        <v>5.2654777972170022E-4</v>
      </c>
      <c r="E134" s="22">
        <v>3.590726689208049E-7</v>
      </c>
      <c r="F134" s="22">
        <v>0</v>
      </c>
      <c r="G134" s="22">
        <v>2.2789592217195563E-7</v>
      </c>
      <c r="H134" s="22">
        <v>0</v>
      </c>
      <c r="I134" s="22">
        <v>1.7416685557168187E-6</v>
      </c>
      <c r="J134" s="22">
        <v>3.3515114813926758E-2</v>
      </c>
      <c r="K134" s="22">
        <v>1.6267842662289003E-3</v>
      </c>
      <c r="L134" s="22">
        <v>0</v>
      </c>
      <c r="M134" s="22">
        <v>0</v>
      </c>
      <c r="N134" s="22">
        <v>3.1158867006963862E-4</v>
      </c>
      <c r="O134" s="22">
        <v>3.0767692692823365</v>
      </c>
      <c r="P134" s="22">
        <v>0</v>
      </c>
      <c r="Q134" s="22">
        <v>8.3225196490854911E-4</v>
      </c>
      <c r="R134" s="22">
        <v>275.74980352435318</v>
      </c>
      <c r="S134" s="22">
        <v>90.646704857687695</v>
      </c>
      <c r="T134" s="22">
        <v>0</v>
      </c>
      <c r="U134" s="22">
        <v>4.3592187543169922</v>
      </c>
      <c r="V134" s="22">
        <v>1.5898945516126846</v>
      </c>
      <c r="W134" s="22">
        <v>3.2008822462258523E-6</v>
      </c>
      <c r="X134" s="22">
        <v>2.3135001659810779E-3</v>
      </c>
      <c r="Y134" s="22">
        <v>53.306104162971877</v>
      </c>
      <c r="Z134" s="22">
        <v>1.495882428654939E-5</v>
      </c>
      <c r="AA134" s="22">
        <v>0</v>
      </c>
      <c r="AB134" s="22">
        <v>1.24539983898335E-7</v>
      </c>
      <c r="AC134" s="22">
        <v>1.8561634493406917E-7</v>
      </c>
      <c r="AD134" s="22">
        <v>0</v>
      </c>
      <c r="AE134" s="22">
        <v>1.1127563517680852E-5</v>
      </c>
      <c r="AF134" s="22">
        <v>0</v>
      </c>
      <c r="AG134" s="22">
        <v>2.7787205497806268E-5</v>
      </c>
      <c r="AH134" s="22">
        <v>0</v>
      </c>
      <c r="AI134" s="22">
        <v>9.8400909951840561</v>
      </c>
      <c r="AJ134" s="22">
        <v>2.1233478612937205E-7</v>
      </c>
      <c r="AK134" s="22">
        <v>6.9976619749204756E-3</v>
      </c>
      <c r="AL134" s="22">
        <v>1.9868118011429365E-3</v>
      </c>
      <c r="AM134" s="22">
        <v>9.5653993061284497E-6</v>
      </c>
      <c r="AN134" s="22">
        <v>0.29865614340157298</v>
      </c>
      <c r="AO134" s="22">
        <v>2.9882693017434341E-3</v>
      </c>
      <c r="AP134" s="22">
        <v>9.2924097066705625E-6</v>
      </c>
      <c r="AQ134" s="22">
        <v>1.229361168472337E-7</v>
      </c>
      <c r="AR134" s="22">
        <v>4.4460531314622473E-7</v>
      </c>
      <c r="AS134" s="22">
        <v>2.1066418951892968E-5</v>
      </c>
      <c r="AT134" s="22">
        <v>0.25821250053061628</v>
      </c>
      <c r="AU134" s="22">
        <v>0.76898235986805163</v>
      </c>
      <c r="AV134" s="22">
        <v>13.977962965127791</v>
      </c>
      <c r="AW134" s="22">
        <v>2.0756669927157921E-7</v>
      </c>
      <c r="AX134" s="22">
        <v>1.227884453764942E-5</v>
      </c>
      <c r="AY134" s="22">
        <v>6.3389701389131402E-6</v>
      </c>
      <c r="AZ134" s="22">
        <v>50.301687365567005</v>
      </c>
      <c r="BA134" s="22">
        <v>3.0375245935876042E-3</v>
      </c>
      <c r="BB134" s="22">
        <v>4.0256003107623963E-6</v>
      </c>
      <c r="BC134" s="22">
        <v>11.036966153908693</v>
      </c>
      <c r="BD134" s="22">
        <v>515.32460936603945</v>
      </c>
    </row>
    <row r="135" spans="1:65" x14ac:dyDescent="0.3">
      <c r="A135" s="23" t="s">
        <v>11</v>
      </c>
      <c r="B135" s="22">
        <v>0</v>
      </c>
      <c r="C135" s="22">
        <v>0</v>
      </c>
      <c r="D135" s="22">
        <v>0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0.53763504946081819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2.7142691264482191E-5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0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0</v>
      </c>
      <c r="BD135" s="22">
        <v>0.53766219215208266</v>
      </c>
    </row>
    <row r="136" spans="1:65" x14ac:dyDescent="0.3">
      <c r="A136" s="23" t="s">
        <v>12</v>
      </c>
      <c r="B136" s="22">
        <v>7.3778893529472915</v>
      </c>
      <c r="C136" s="22">
        <v>14.680714681717765</v>
      </c>
      <c r="D136" s="22">
        <v>1.7781181901731602</v>
      </c>
      <c r="E136" s="22">
        <v>2.2666383241466497E-3</v>
      </c>
      <c r="F136" s="22">
        <v>0</v>
      </c>
      <c r="G136" s="22">
        <v>20.358942771994617</v>
      </c>
      <c r="H136" s="22">
        <v>1.2200425723798473E-6</v>
      </c>
      <c r="I136" s="22">
        <v>3.237117587545256E-2</v>
      </c>
      <c r="J136" s="22">
        <v>231.67619428553402</v>
      </c>
      <c r="K136" s="22">
        <v>0.17977719667531025</v>
      </c>
      <c r="L136" s="22">
        <v>8.4900040684968268</v>
      </c>
      <c r="M136" s="22">
        <v>9.5096061093272191</v>
      </c>
      <c r="N136" s="22">
        <v>0</v>
      </c>
      <c r="O136" s="22">
        <v>24.474346211668554</v>
      </c>
      <c r="P136" s="22">
        <v>3.0277763074180366</v>
      </c>
      <c r="Q136" s="22">
        <v>5.7104885082322543</v>
      </c>
      <c r="R136" s="22">
        <v>1491.5980018628877</v>
      </c>
      <c r="S136" s="22">
        <v>875.37820188844955</v>
      </c>
      <c r="T136" s="22">
        <v>1.5072947115028659</v>
      </c>
      <c r="U136" s="22">
        <v>288.60891220319724</v>
      </c>
      <c r="V136" s="22">
        <v>6.4813784366829905</v>
      </c>
      <c r="W136" s="22">
        <v>3.3458376576483539E-4</v>
      </c>
      <c r="X136" s="22">
        <v>11.315026783828275</v>
      </c>
      <c r="Y136" s="22">
        <v>210.58977212176302</v>
      </c>
      <c r="Z136" s="22">
        <v>242.72994100056064</v>
      </c>
      <c r="AA136" s="22">
        <v>0</v>
      </c>
      <c r="AB136" s="22">
        <v>1.2349694194391452</v>
      </c>
      <c r="AC136" s="22">
        <v>1.9006386378636444</v>
      </c>
      <c r="AD136" s="22">
        <v>2.0961772384899193</v>
      </c>
      <c r="AE136" s="22">
        <v>5.8633869970681977E-2</v>
      </c>
      <c r="AF136" s="22">
        <v>223.90200211190327</v>
      </c>
      <c r="AG136" s="22">
        <v>0.33360836927823584</v>
      </c>
      <c r="AH136" s="22">
        <v>0</v>
      </c>
      <c r="AI136" s="22">
        <v>25.963708822609053</v>
      </c>
      <c r="AJ136" s="22">
        <v>6.9662408916316022E-4</v>
      </c>
      <c r="AK136" s="22">
        <v>0.54670026054940235</v>
      </c>
      <c r="AL136" s="22">
        <v>12.80397728825378</v>
      </c>
      <c r="AM136" s="22">
        <v>1.0219020897385348E-3</v>
      </c>
      <c r="AN136" s="22">
        <v>1699.373177128427</v>
      </c>
      <c r="AO136" s="22">
        <v>44.664823391397057</v>
      </c>
      <c r="AP136" s="22">
        <v>0.2099767945286031</v>
      </c>
      <c r="AQ136" s="22">
        <v>108.54888301274003</v>
      </c>
      <c r="AR136" s="22">
        <v>7.8389261700335844</v>
      </c>
      <c r="AS136" s="22">
        <v>37.89659398688412</v>
      </c>
      <c r="AT136" s="22">
        <v>2171.3462579386469</v>
      </c>
      <c r="AU136" s="22">
        <v>16.554524793599434</v>
      </c>
      <c r="AV136" s="22">
        <v>7.1481889021455567</v>
      </c>
      <c r="AW136" s="22">
        <v>4.1698631310728871</v>
      </c>
      <c r="AX136" s="22">
        <v>0.62890527723688316</v>
      </c>
      <c r="AY136" s="22">
        <v>314.92663767117278</v>
      </c>
      <c r="AZ136" s="22">
        <v>114.84849849238979</v>
      </c>
      <c r="BA136" s="22">
        <v>44.117774243222414</v>
      </c>
      <c r="BB136" s="22">
        <v>6.6259359357736234E-4</v>
      </c>
      <c r="BC136" s="22">
        <v>130.00780598839381</v>
      </c>
      <c r="BD136" s="22">
        <v>8426.6309943710858</v>
      </c>
    </row>
    <row r="137" spans="1:65" x14ac:dyDescent="0.3">
      <c r="A137" s="23" t="s">
        <v>13</v>
      </c>
      <c r="B137" s="22">
        <v>29.754061271895299</v>
      </c>
      <c r="C137" s="22">
        <v>7.2243189067201143</v>
      </c>
      <c r="D137" s="22">
        <v>8.8644094256962624E-2</v>
      </c>
      <c r="E137" s="22">
        <v>6.9476128492838685E-2</v>
      </c>
      <c r="F137" s="22">
        <v>0</v>
      </c>
      <c r="G137" s="22">
        <v>3.0134917049225638E-2</v>
      </c>
      <c r="H137" s="22">
        <v>1.3974756234703365E-5</v>
      </c>
      <c r="I137" s="22">
        <v>0.16010620718454541</v>
      </c>
      <c r="J137" s="22">
        <v>756.20854361426575</v>
      </c>
      <c r="K137" s="22">
        <v>56.362654655158742</v>
      </c>
      <c r="L137" s="22">
        <v>2.5314189306868203E-3</v>
      </c>
      <c r="M137" s="22">
        <v>0</v>
      </c>
      <c r="N137" s="22">
        <v>31.716797363259374</v>
      </c>
      <c r="O137" s="22">
        <v>0</v>
      </c>
      <c r="P137" s="22">
        <v>3.3031762160773068</v>
      </c>
      <c r="Q137" s="22">
        <v>12.902134042791314</v>
      </c>
      <c r="R137" s="22">
        <v>13.76737847629215</v>
      </c>
      <c r="S137" s="22">
        <v>143.14713583065472</v>
      </c>
      <c r="T137" s="22">
        <v>0.42901537966647713</v>
      </c>
      <c r="U137" s="22">
        <v>3.7180250436535611</v>
      </c>
      <c r="V137" s="22">
        <v>5.5448247379386553</v>
      </c>
      <c r="W137" s="22">
        <v>0.11121546934063978</v>
      </c>
      <c r="X137" s="22">
        <v>8.4117568738907314E-2</v>
      </c>
      <c r="Y137" s="22">
        <v>6.1985769312241725</v>
      </c>
      <c r="Z137" s="22">
        <v>3.1876286054191136</v>
      </c>
      <c r="AA137" s="22">
        <v>0</v>
      </c>
      <c r="AB137" s="22">
        <v>0.6938363620340755</v>
      </c>
      <c r="AC137" s="22">
        <v>2.9709779662713314</v>
      </c>
      <c r="AD137" s="22">
        <v>1.3988709692696673E-3</v>
      </c>
      <c r="AE137" s="22">
        <v>0.86483459082536485</v>
      </c>
      <c r="AF137" s="22">
        <v>1.004195906567109E-2</v>
      </c>
      <c r="AG137" s="22">
        <v>1.2985620953054355</v>
      </c>
      <c r="AH137" s="22">
        <v>0</v>
      </c>
      <c r="AI137" s="22">
        <v>10.641284933516294</v>
      </c>
      <c r="AJ137" s="22">
        <v>0.98337045068024342</v>
      </c>
      <c r="AK137" s="22">
        <v>10.703905948999477</v>
      </c>
      <c r="AL137" s="22">
        <v>0.78639819343385631</v>
      </c>
      <c r="AM137" s="22">
        <v>1.8709950806697428</v>
      </c>
      <c r="AN137" s="22">
        <v>27.718650719060602</v>
      </c>
      <c r="AO137" s="22">
        <v>0.3358449595222523</v>
      </c>
      <c r="AP137" s="22">
        <v>2.0316437242443017</v>
      </c>
      <c r="AQ137" s="22">
        <v>5.0797981653090919E-3</v>
      </c>
      <c r="AR137" s="22">
        <v>6.8089663270125389E-2</v>
      </c>
      <c r="AS137" s="22">
        <v>2.4387061056055659</v>
      </c>
      <c r="AT137" s="22">
        <v>0.24958575242133135</v>
      </c>
      <c r="AU137" s="22">
        <v>6.3820547538016373E-3</v>
      </c>
      <c r="AV137" s="22">
        <v>29.640373706895211</v>
      </c>
      <c r="AW137" s="22">
        <v>21.790220735655776</v>
      </c>
      <c r="AX137" s="22">
        <v>7.0695869207850395</v>
      </c>
      <c r="AY137" s="22">
        <v>1.7307955482574133</v>
      </c>
      <c r="AZ137" s="22">
        <v>30.517279987722361</v>
      </c>
      <c r="BA137" s="22">
        <v>76.656372706969705</v>
      </c>
      <c r="BB137" s="22">
        <v>0.13826260325138603</v>
      </c>
      <c r="BC137" s="22">
        <v>135.62432041579586</v>
      </c>
      <c r="BD137" s="22">
        <v>1440.8573127079135</v>
      </c>
    </row>
    <row r="138" spans="1:65" x14ac:dyDescent="0.3">
      <c r="A138" s="23" t="s">
        <v>14</v>
      </c>
      <c r="B138" s="22">
        <v>8.5349840894994612E-5</v>
      </c>
      <c r="C138" s="22">
        <v>0.46328511516992527</v>
      </c>
      <c r="D138" s="22">
        <v>4.3997255063173059E-7</v>
      </c>
      <c r="E138" s="22">
        <v>5.0532533646640209E-3</v>
      </c>
      <c r="F138" s="22">
        <v>0</v>
      </c>
      <c r="G138" s="22">
        <v>7.7293879436024655E-10</v>
      </c>
      <c r="H138" s="22">
        <v>3.715556510992046E-8</v>
      </c>
      <c r="I138" s="22">
        <v>3.3173488427779067E-4</v>
      </c>
      <c r="J138" s="22">
        <v>0.66384045739242825</v>
      </c>
      <c r="K138" s="22">
        <v>1.5895625220524556E-5</v>
      </c>
      <c r="L138" s="22">
        <v>0</v>
      </c>
      <c r="M138" s="22">
        <v>0</v>
      </c>
      <c r="N138" s="22">
        <v>3.23488068515339E-7</v>
      </c>
      <c r="O138" s="22">
        <v>2.1449405296239614E-2</v>
      </c>
      <c r="P138" s="22">
        <v>0</v>
      </c>
      <c r="Q138" s="22">
        <v>23.673846824341116</v>
      </c>
      <c r="R138" s="22">
        <v>2.1397035617006413E-4</v>
      </c>
      <c r="S138" s="22">
        <v>7.8382978934861205</v>
      </c>
      <c r="T138" s="22">
        <v>2.7560858092364044E-10</v>
      </c>
      <c r="U138" s="22">
        <v>0.14961259741038985</v>
      </c>
      <c r="V138" s="22">
        <v>7.2183158614861048E-2</v>
      </c>
      <c r="W138" s="22">
        <v>4.6710463959237243E-7</v>
      </c>
      <c r="X138" s="22">
        <v>8.3007710428283193E-9</v>
      </c>
      <c r="Y138" s="22">
        <v>3.142376577968084E-2</v>
      </c>
      <c r="Z138" s="22">
        <v>0.12104721296926081</v>
      </c>
      <c r="AA138" s="22">
        <v>0</v>
      </c>
      <c r="AB138" s="22">
        <v>13.507968893455843</v>
      </c>
      <c r="AC138" s="22">
        <v>1.8632212970955926</v>
      </c>
      <c r="AD138" s="22">
        <v>2.092799838282389E-7</v>
      </c>
      <c r="AE138" s="22">
        <v>2.0836143942885067E-2</v>
      </c>
      <c r="AF138" s="22">
        <v>9.1521652244090958E-3</v>
      </c>
      <c r="AG138" s="22">
        <v>4.8316185620920983E-4</v>
      </c>
      <c r="AH138" s="22">
        <v>0</v>
      </c>
      <c r="AI138" s="22">
        <v>0.13532908983177058</v>
      </c>
      <c r="AJ138" s="22">
        <v>8.8560716367261338E-7</v>
      </c>
      <c r="AK138" s="22">
        <v>4.8562035704464548E-9</v>
      </c>
      <c r="AL138" s="22">
        <v>1.5189907252777864E-4</v>
      </c>
      <c r="AM138" s="22">
        <v>2.0672199389085767E-6</v>
      </c>
      <c r="AN138" s="22">
        <v>3.1637220224482587E-6</v>
      </c>
      <c r="AO138" s="22">
        <v>3.0713633976097677E-7</v>
      </c>
      <c r="AP138" s="22">
        <v>1.1032971462085238E-5</v>
      </c>
      <c r="AQ138" s="22">
        <v>0</v>
      </c>
      <c r="AR138" s="22">
        <v>10.793066726125904</v>
      </c>
      <c r="AS138" s="22">
        <v>1.6865412242648546E-6</v>
      </c>
      <c r="AT138" s="22">
        <v>0.72190046831795862</v>
      </c>
      <c r="AU138" s="22">
        <v>3.9945130801680744E-7</v>
      </c>
      <c r="AV138" s="22">
        <v>3.9514939321599569E-5</v>
      </c>
      <c r="AW138" s="22">
        <v>3.6384514665900878</v>
      </c>
      <c r="AX138" s="22">
        <v>1.3737835438523968E-7</v>
      </c>
      <c r="AY138" s="22">
        <v>0</v>
      </c>
      <c r="AZ138" s="22">
        <v>4.5862760419450093E-5</v>
      </c>
      <c r="BA138" s="22">
        <v>5.513711227145382E-2</v>
      </c>
      <c r="BB138" s="22">
        <v>0.96487909696539309</v>
      </c>
      <c r="BC138" s="22">
        <v>11.842520312102991</v>
      </c>
      <c r="BD138" s="22">
        <v>76.593891016318167</v>
      </c>
    </row>
    <row r="139" spans="1:65" x14ac:dyDescent="0.3">
      <c r="A139" s="23" t="s">
        <v>15</v>
      </c>
      <c r="B139" s="22">
        <v>3.9447255636408531</v>
      </c>
      <c r="C139" s="22">
        <v>0.43830604436610193</v>
      </c>
      <c r="D139" s="22">
        <v>4.5507136833373513E-2</v>
      </c>
      <c r="E139" s="22">
        <v>7.5398603398552311E-2</v>
      </c>
      <c r="F139" s="22">
        <v>0</v>
      </c>
      <c r="G139" s="22">
        <v>4.670411382016648E-5</v>
      </c>
      <c r="H139" s="22">
        <v>1.1058105284337084E-4</v>
      </c>
      <c r="I139" s="22">
        <v>0.90989360834096256</v>
      </c>
      <c r="J139" s="22">
        <v>11.810078341884397</v>
      </c>
      <c r="K139" s="22">
        <v>0.3509807817982068</v>
      </c>
      <c r="L139" s="22">
        <v>2.1983967069164656</v>
      </c>
      <c r="M139" s="22">
        <v>0</v>
      </c>
      <c r="N139" s="22">
        <v>4.4953478239328446E-4</v>
      </c>
      <c r="O139" s="22">
        <v>9.381513403306431E-2</v>
      </c>
      <c r="P139" s="22">
        <v>12.030048380637494</v>
      </c>
      <c r="Q139" s="22">
        <v>0</v>
      </c>
      <c r="R139" s="22">
        <v>9.1726105450500075</v>
      </c>
      <c r="S139" s="22">
        <v>3.135734929784018</v>
      </c>
      <c r="T139" s="22">
        <v>3.0044277896162774E-3</v>
      </c>
      <c r="U139" s="22">
        <v>1.6596424803246169E-2</v>
      </c>
      <c r="V139" s="22">
        <v>2.2124913819717564</v>
      </c>
      <c r="W139" s="22">
        <v>2.1898804049943956E-2</v>
      </c>
      <c r="X139" s="22">
        <v>3.1530200070840515E-5</v>
      </c>
      <c r="Y139" s="22">
        <v>0.17665987250799858</v>
      </c>
      <c r="Z139" s="22">
        <v>0.16959790638731292</v>
      </c>
      <c r="AA139" s="22">
        <v>0</v>
      </c>
      <c r="AB139" s="22">
        <v>1.6033895870243626</v>
      </c>
      <c r="AC139" s="22">
        <v>5.4095234119502207</v>
      </c>
      <c r="AD139" s="22">
        <v>6.2285154006690938E-4</v>
      </c>
      <c r="AE139" s="22">
        <v>3.3177276109620471E-2</v>
      </c>
      <c r="AF139" s="22">
        <v>0</v>
      </c>
      <c r="AG139" s="22">
        <v>5.8948094492706193</v>
      </c>
      <c r="AH139" s="22">
        <v>0</v>
      </c>
      <c r="AI139" s="22">
        <v>0.12896137258089199</v>
      </c>
      <c r="AJ139" s="22">
        <v>0.155297047053604</v>
      </c>
      <c r="AK139" s="22">
        <v>1.1829138340946561</v>
      </c>
      <c r="AL139" s="22">
        <v>0.46288411513880034</v>
      </c>
      <c r="AM139" s="22">
        <v>0.33266270175959572</v>
      </c>
      <c r="AN139" s="22">
        <v>2.4573006904066212</v>
      </c>
      <c r="AO139" s="22">
        <v>4.1930367232147746E-4</v>
      </c>
      <c r="AP139" s="22">
        <v>0.5086999142238573</v>
      </c>
      <c r="AQ139" s="22">
        <v>5.8405417547458503E-2</v>
      </c>
      <c r="AR139" s="22">
        <v>48.179069305334743</v>
      </c>
      <c r="AS139" s="22">
        <v>10.440842116198807</v>
      </c>
      <c r="AT139" s="22">
        <v>0.1387863853161444</v>
      </c>
      <c r="AU139" s="22">
        <v>2.204636350892763E-6</v>
      </c>
      <c r="AV139" s="22">
        <v>0.52255427095800344</v>
      </c>
      <c r="AW139" s="22">
        <v>0.57518148628676347</v>
      </c>
      <c r="AX139" s="22">
        <v>0.22660384494459399</v>
      </c>
      <c r="AY139" s="22">
        <v>2.3602243481856884</v>
      </c>
      <c r="AZ139" s="22">
        <v>0.43123231586597199</v>
      </c>
      <c r="BA139" s="22">
        <v>11.41010641087018</v>
      </c>
      <c r="BB139" s="22">
        <v>9.1682085147246962E-4</v>
      </c>
      <c r="BC139" s="22">
        <v>71.20290392467885</v>
      </c>
      <c r="BD139" s="22">
        <v>210.52387335084271</v>
      </c>
    </row>
    <row r="140" spans="1:65" x14ac:dyDescent="0.3">
      <c r="A140" s="23" t="s">
        <v>16</v>
      </c>
      <c r="B140" s="22">
        <v>15.607167340690065</v>
      </c>
      <c r="C140" s="22">
        <v>2.5596486496275555</v>
      </c>
      <c r="D140" s="22">
        <v>37.83098587542559</v>
      </c>
      <c r="E140" s="22">
        <v>3.3683951076438365</v>
      </c>
      <c r="F140" s="22">
        <v>4.4932106855868286</v>
      </c>
      <c r="G140" s="22">
        <v>0.89438942313298486</v>
      </c>
      <c r="H140" s="22">
        <v>1.9916485383718171E-3</v>
      </c>
      <c r="I140" s="22">
        <v>16.548879785141128</v>
      </c>
      <c r="J140" s="22">
        <v>7876.9691433326025</v>
      </c>
      <c r="K140" s="22">
        <v>199.46441490089558</v>
      </c>
      <c r="L140" s="22">
        <v>61.10639034913261</v>
      </c>
      <c r="M140" s="22">
        <v>0.15128958151249594</v>
      </c>
      <c r="N140" s="22">
        <v>16.498577666167666</v>
      </c>
      <c r="O140" s="22">
        <v>36.331206811775651</v>
      </c>
      <c r="P140" s="22">
        <v>0.80307703458531121</v>
      </c>
      <c r="Q140" s="22">
        <v>99.805358028605184</v>
      </c>
      <c r="R140" s="22">
        <v>0</v>
      </c>
      <c r="S140" s="22">
        <v>35.42276810506084</v>
      </c>
      <c r="T140" s="22">
        <v>6.6875607298108166</v>
      </c>
      <c r="U140" s="22">
        <v>43.582371490262886</v>
      </c>
      <c r="V140" s="22">
        <v>799.82885276073648</v>
      </c>
      <c r="W140" s="22">
        <v>16.029010343461355</v>
      </c>
      <c r="X140" s="22">
        <v>5.9058036181627385</v>
      </c>
      <c r="Y140" s="22">
        <v>330.84208811952533</v>
      </c>
      <c r="Z140" s="22">
        <v>67.289596004891138</v>
      </c>
      <c r="AA140" s="22">
        <v>0</v>
      </c>
      <c r="AB140" s="22">
        <v>1.0005038304227749</v>
      </c>
      <c r="AC140" s="22">
        <v>1.9946286587505304</v>
      </c>
      <c r="AD140" s="22">
        <v>65.893847048380835</v>
      </c>
      <c r="AE140" s="22">
        <v>1.6241568476106245</v>
      </c>
      <c r="AF140" s="22">
        <v>9.4478310065198645</v>
      </c>
      <c r="AG140" s="22">
        <v>11.285457068439607</v>
      </c>
      <c r="AH140" s="22">
        <v>0</v>
      </c>
      <c r="AI140" s="22">
        <v>417.07970215641865</v>
      </c>
      <c r="AJ140" s="22">
        <v>0.58875354529232204</v>
      </c>
      <c r="AK140" s="22">
        <v>0.18951255663841557</v>
      </c>
      <c r="AL140" s="22">
        <v>22.160990687001117</v>
      </c>
      <c r="AM140" s="22">
        <v>11.083279143500411</v>
      </c>
      <c r="AN140" s="22">
        <v>88.599335262323152</v>
      </c>
      <c r="AO140" s="22">
        <v>45.558511750739434</v>
      </c>
      <c r="AP140" s="22">
        <v>162.7416397133253</v>
      </c>
      <c r="AQ140" s="22">
        <v>53.061076045821174</v>
      </c>
      <c r="AR140" s="22">
        <v>1594.4641674231693</v>
      </c>
      <c r="AS140" s="22">
        <v>771.8085119587854</v>
      </c>
      <c r="AT140" s="22">
        <v>7.4189073634239433</v>
      </c>
      <c r="AU140" s="22">
        <v>1.5241403819981771</v>
      </c>
      <c r="AV140" s="22">
        <v>142.02636583206686</v>
      </c>
      <c r="AW140" s="22">
        <v>465.73906050207211</v>
      </c>
      <c r="AX140" s="22">
        <v>5.3954966049804236</v>
      </c>
      <c r="AY140" s="22">
        <v>339.7781614351598</v>
      </c>
      <c r="AZ140" s="22">
        <v>505.23541039365244</v>
      </c>
      <c r="BA140" s="22">
        <v>475.82697019215544</v>
      </c>
      <c r="BB140" s="22">
        <v>2.9251433972339189</v>
      </c>
      <c r="BC140" s="22">
        <v>4647.382963640639</v>
      </c>
      <c r="BD140" s="22">
        <v>19529.856701839504</v>
      </c>
    </row>
    <row r="141" spans="1:65" x14ac:dyDescent="0.3">
      <c r="A141" s="23" t="s">
        <v>17</v>
      </c>
      <c r="B141" s="22">
        <v>3525.4212186638679</v>
      </c>
      <c r="C141" s="22">
        <v>552.52315133374475</v>
      </c>
      <c r="D141" s="22">
        <v>195.71440507620153</v>
      </c>
      <c r="E141" s="22">
        <v>9.2305496138072574</v>
      </c>
      <c r="F141" s="22">
        <v>2.2821355976064488E-2</v>
      </c>
      <c r="G141" s="22">
        <v>109.67073723606798</v>
      </c>
      <c r="H141" s="22">
        <v>4.1558134110871196E-4</v>
      </c>
      <c r="I141" s="22">
        <v>5.9216381845546877</v>
      </c>
      <c r="J141" s="22">
        <v>9160.2814814356152</v>
      </c>
      <c r="K141" s="22">
        <v>552.1929819779798</v>
      </c>
      <c r="L141" s="22">
        <v>168.64500428748977</v>
      </c>
      <c r="M141" s="22">
        <v>762.64645289930013</v>
      </c>
      <c r="N141" s="22">
        <v>1106.4392930768024</v>
      </c>
      <c r="O141" s="22">
        <v>390.76103815718795</v>
      </c>
      <c r="P141" s="22">
        <v>124.13453052636993</v>
      </c>
      <c r="Q141" s="22">
        <v>274.50198574734202</v>
      </c>
      <c r="R141" s="22">
        <v>18012.965761456511</v>
      </c>
      <c r="S141" s="22">
        <v>0</v>
      </c>
      <c r="T141" s="22">
        <v>588.92356212217555</v>
      </c>
      <c r="U141" s="22">
        <v>1683.9952737137069</v>
      </c>
      <c r="V141" s="22">
        <v>1493.7168712639946</v>
      </c>
      <c r="W141" s="22">
        <v>83.480717734531979</v>
      </c>
      <c r="X141" s="22">
        <v>101.45891005885194</v>
      </c>
      <c r="Y141" s="22">
        <v>1945.342721984113</v>
      </c>
      <c r="Z141" s="22">
        <v>1581.0078816314683</v>
      </c>
      <c r="AA141" s="22">
        <v>3.8139231274977905</v>
      </c>
      <c r="AB141" s="22">
        <v>45.269286648133537</v>
      </c>
      <c r="AC141" s="22">
        <v>150.21907550939864</v>
      </c>
      <c r="AD141" s="22">
        <v>330.46717149069548</v>
      </c>
      <c r="AE141" s="22">
        <v>804.31939981017194</v>
      </c>
      <c r="AF141" s="22">
        <v>346.01336837111683</v>
      </c>
      <c r="AG141" s="22">
        <v>429.04918125745081</v>
      </c>
      <c r="AH141" s="22">
        <v>3.4398993505646152</v>
      </c>
      <c r="AI141" s="22">
        <v>941.30862798318617</v>
      </c>
      <c r="AJ141" s="22">
        <v>54.588370371133365</v>
      </c>
      <c r="AK141" s="22">
        <v>52.84440105851256</v>
      </c>
      <c r="AL141" s="22">
        <v>1295.986430970001</v>
      </c>
      <c r="AM141" s="22">
        <v>876.06417786014504</v>
      </c>
      <c r="AN141" s="22">
        <v>10436.770740892083</v>
      </c>
      <c r="AO141" s="22">
        <v>447.63023140331779</v>
      </c>
      <c r="AP141" s="22">
        <v>62.431497152491751</v>
      </c>
      <c r="AQ141" s="22">
        <v>1264.4308240361675</v>
      </c>
      <c r="AR141" s="22">
        <v>471.08146107528961</v>
      </c>
      <c r="AS141" s="22">
        <v>241.43376123675523</v>
      </c>
      <c r="AT141" s="22">
        <v>429.72580964653469</v>
      </c>
      <c r="AU141" s="22">
        <v>164.6657090799693</v>
      </c>
      <c r="AV141" s="22">
        <v>2826.4810816581239</v>
      </c>
      <c r="AW141" s="22">
        <v>779.29518252988805</v>
      </c>
      <c r="AX141" s="22">
        <v>769.9024908914281</v>
      </c>
      <c r="AY141" s="22">
        <v>1470.4472190028271</v>
      </c>
      <c r="AZ141" s="22">
        <v>12526.968801666677</v>
      </c>
      <c r="BA141" s="22">
        <v>4842.0950208811191</v>
      </c>
      <c r="BB141" s="22">
        <v>28.124118222247308</v>
      </c>
      <c r="BC141" s="22">
        <v>9469.5808583844937</v>
      </c>
      <c r="BD141" s="22">
        <v>93993.447526686417</v>
      </c>
    </row>
    <row r="142" spans="1:65" x14ac:dyDescent="0.3">
      <c r="A142" s="23" t="s">
        <v>18</v>
      </c>
      <c r="B142" s="22">
        <v>1.3342439763270894E-5</v>
      </c>
      <c r="C142" s="22">
        <v>2.1414588849371636E-5</v>
      </c>
      <c r="D142" s="22">
        <v>2.8160530224734837</v>
      </c>
      <c r="E142" s="22">
        <v>5.5105825652939793E-6</v>
      </c>
      <c r="F142" s="22">
        <v>0</v>
      </c>
      <c r="G142" s="22">
        <v>500.53318057332541</v>
      </c>
      <c r="H142" s="22">
        <v>0</v>
      </c>
      <c r="I142" s="22">
        <v>6.544092384424802E-5</v>
      </c>
      <c r="J142" s="22">
        <v>3.8105971613595177E-2</v>
      </c>
      <c r="K142" s="22">
        <v>1.0852601603688819E-5</v>
      </c>
      <c r="L142" s="22">
        <v>3.8488818497242718</v>
      </c>
      <c r="M142" s="22">
        <v>632.81298832918037</v>
      </c>
      <c r="N142" s="22">
        <v>0.2730657655143458</v>
      </c>
      <c r="O142" s="22">
        <v>6.2578589034500274</v>
      </c>
      <c r="P142" s="22">
        <v>0</v>
      </c>
      <c r="Q142" s="22">
        <v>2.5606548150252659</v>
      </c>
      <c r="R142" s="22">
        <v>2.6134301822607946</v>
      </c>
      <c r="S142" s="22">
        <v>69.684322416282711</v>
      </c>
      <c r="T142" s="22">
        <v>0</v>
      </c>
      <c r="U142" s="22">
        <v>106.97680110564542</v>
      </c>
      <c r="V142" s="22">
        <v>1.1796168511432059</v>
      </c>
      <c r="W142" s="22">
        <v>0</v>
      </c>
      <c r="X142" s="22">
        <v>0</v>
      </c>
      <c r="Y142" s="22">
        <v>2.6725176722505877</v>
      </c>
      <c r="Z142" s="22">
        <v>2.6983747304700712E-5</v>
      </c>
      <c r="AA142" s="22">
        <v>0</v>
      </c>
      <c r="AB142" s="22">
        <v>0</v>
      </c>
      <c r="AC142" s="22">
        <v>0</v>
      </c>
      <c r="AD142" s="22">
        <v>0</v>
      </c>
      <c r="AE142" s="22">
        <v>4.2815336154793801E-6</v>
      </c>
      <c r="AF142" s="22">
        <v>62.626995496572498</v>
      </c>
      <c r="AG142" s="22">
        <v>8.8259803071415546E-4</v>
      </c>
      <c r="AH142" s="22">
        <v>0</v>
      </c>
      <c r="AI142" s="22">
        <v>7.903165140715676</v>
      </c>
      <c r="AJ142" s="22">
        <v>1.9854318656107052E-6</v>
      </c>
      <c r="AK142" s="22">
        <v>0</v>
      </c>
      <c r="AL142" s="22">
        <v>1.4447230458253935E-6</v>
      </c>
      <c r="AM142" s="22">
        <v>0</v>
      </c>
      <c r="AN142" s="22">
        <v>99.544776381411722</v>
      </c>
      <c r="AO142" s="22">
        <v>4.7973986896976868</v>
      </c>
      <c r="AP142" s="22">
        <v>14.883792398617208</v>
      </c>
      <c r="AQ142" s="22">
        <v>1299.8893883815529</v>
      </c>
      <c r="AR142" s="22">
        <v>0</v>
      </c>
      <c r="AS142" s="22">
        <v>3.0310144127447466E-6</v>
      </c>
      <c r="AT142" s="22">
        <v>2.3837506849094172</v>
      </c>
      <c r="AU142" s="22">
        <v>3.397369253542949E-5</v>
      </c>
      <c r="AV142" s="22">
        <v>21.834423343378599</v>
      </c>
      <c r="AW142" s="22">
        <v>0.97796920487008454</v>
      </c>
      <c r="AX142" s="22">
        <v>0</v>
      </c>
      <c r="AY142" s="22">
        <v>1.8395556296937684E-3</v>
      </c>
      <c r="AZ142" s="22">
        <v>25.105581206113872</v>
      </c>
      <c r="BA142" s="22">
        <v>0.13121968242703669</v>
      </c>
      <c r="BB142" s="22">
        <v>0</v>
      </c>
      <c r="BC142" s="22">
        <v>26.173955709027204</v>
      </c>
      <c r="BD142" s="22">
        <v>2898.5228041921232</v>
      </c>
    </row>
    <row r="143" spans="1:65" x14ac:dyDescent="0.3">
      <c r="A143" s="23" t="s">
        <v>19</v>
      </c>
      <c r="B143" s="22">
        <v>3.2383069710343146E-2</v>
      </c>
      <c r="C143" s="22">
        <v>1.025429255450558</v>
      </c>
      <c r="D143" s="22">
        <v>2.253847382451497E-2</v>
      </c>
      <c r="E143" s="22">
        <v>5.3849713760056256E-3</v>
      </c>
      <c r="F143" s="22">
        <v>0</v>
      </c>
      <c r="G143" s="22">
        <v>2.7383171102781145</v>
      </c>
      <c r="H143" s="22">
        <v>9.9345453597180792E-7</v>
      </c>
      <c r="I143" s="22">
        <v>2.4664439521621385E-2</v>
      </c>
      <c r="J143" s="22">
        <v>28.308275547341825</v>
      </c>
      <c r="K143" s="22">
        <v>1.3777083271553483</v>
      </c>
      <c r="L143" s="22">
        <v>4.1346509201218067E-2</v>
      </c>
      <c r="M143" s="22">
        <v>0</v>
      </c>
      <c r="N143" s="22">
        <v>1.0408924291695965</v>
      </c>
      <c r="O143" s="22">
        <v>7.0746165754326587E-2</v>
      </c>
      <c r="P143" s="22">
        <v>1.5175872604866566E-7</v>
      </c>
      <c r="Q143" s="22">
        <v>0.11341854631537227</v>
      </c>
      <c r="R143" s="22">
        <v>15.139123604945679</v>
      </c>
      <c r="S143" s="22">
        <v>113.43633483272623</v>
      </c>
      <c r="T143" s="22">
        <v>9.8451587627232648E-2</v>
      </c>
      <c r="U143" s="22">
        <v>0</v>
      </c>
      <c r="V143" s="22">
        <v>4.445078951356872</v>
      </c>
      <c r="W143" s="22">
        <v>2.7212780237595526E-3</v>
      </c>
      <c r="X143" s="22">
        <v>5.7556945971655804E-3</v>
      </c>
      <c r="Y143" s="22">
        <v>0.29332533246925224</v>
      </c>
      <c r="Z143" s="22">
        <v>5.9170880134844422E-2</v>
      </c>
      <c r="AA143" s="22">
        <v>0</v>
      </c>
      <c r="AB143" s="22">
        <v>1.4686761546770882E-4</v>
      </c>
      <c r="AC143" s="22">
        <v>1.5708027422078414E-4</v>
      </c>
      <c r="AD143" s="22">
        <v>5.595666452850125E-6</v>
      </c>
      <c r="AE143" s="22">
        <v>1.27115347595705</v>
      </c>
      <c r="AF143" s="22">
        <v>0</v>
      </c>
      <c r="AG143" s="22">
        <v>3.2482975967864407</v>
      </c>
      <c r="AH143" s="22">
        <v>0</v>
      </c>
      <c r="AI143" s="22">
        <v>1.8571522494828923</v>
      </c>
      <c r="AJ143" s="22">
        <v>6.3785023730807122E-4</v>
      </c>
      <c r="AK143" s="22">
        <v>0.11441878217711002</v>
      </c>
      <c r="AL143" s="22">
        <v>2.16391092799504E-2</v>
      </c>
      <c r="AM143" s="22">
        <v>0.18016761081477153</v>
      </c>
      <c r="AN143" s="22">
        <v>20.915787847740543</v>
      </c>
      <c r="AO143" s="22">
        <v>5.6171665243132897E-3</v>
      </c>
      <c r="AP143" s="22">
        <v>0.18001874083806196</v>
      </c>
      <c r="AQ143" s="22">
        <v>24.910140177880535</v>
      </c>
      <c r="AR143" s="22">
        <v>1.0785093228886633</v>
      </c>
      <c r="AS143" s="22">
        <v>0.27364541274874032</v>
      </c>
      <c r="AT143" s="22">
        <v>38.831907514953684</v>
      </c>
      <c r="AU143" s="22">
        <v>1.4250834188064692</v>
      </c>
      <c r="AV143" s="22">
        <v>0.43555484226062702</v>
      </c>
      <c r="AW143" s="22">
        <v>1.9121045479039369</v>
      </c>
      <c r="AX143" s="22">
        <v>0.42309810858849883</v>
      </c>
      <c r="AY143" s="22">
        <v>5.2700063745073935</v>
      </c>
      <c r="AZ143" s="22">
        <v>64.144508536112724</v>
      </c>
      <c r="BA143" s="22">
        <v>32.279560037468322</v>
      </c>
      <c r="BB143" s="22">
        <v>3.3736988485087841E-3</v>
      </c>
      <c r="BC143" s="22">
        <v>12.320712923373064</v>
      </c>
      <c r="BD143" s="22">
        <v>379.3844730419288</v>
      </c>
    </row>
    <row r="144" spans="1:65" x14ac:dyDescent="0.3">
      <c r="A144" s="23" t="s">
        <v>20</v>
      </c>
      <c r="B144" s="22">
        <v>48.458466110870781</v>
      </c>
      <c r="C144" s="22">
        <v>4.0161989104094981E-3</v>
      </c>
      <c r="D144" s="22">
        <v>52.855774009235304</v>
      </c>
      <c r="E144" s="22">
        <v>8.4934517663825038E-2</v>
      </c>
      <c r="F144" s="22">
        <v>0</v>
      </c>
      <c r="G144" s="22">
        <v>20.19889825779978</v>
      </c>
      <c r="H144" s="22">
        <v>2.8323504551004946E-4</v>
      </c>
      <c r="I144" s="22">
        <v>3.13026889007753</v>
      </c>
      <c r="J144" s="22">
        <v>1877.6704066826842</v>
      </c>
      <c r="K144" s="22">
        <v>124.61659689983389</v>
      </c>
      <c r="L144" s="22">
        <v>34.455424334348386</v>
      </c>
      <c r="M144" s="22">
        <v>0</v>
      </c>
      <c r="N144" s="22">
        <v>18.46335715529807</v>
      </c>
      <c r="O144" s="22">
        <v>4.7168032966978686</v>
      </c>
      <c r="P144" s="22">
        <v>4.3266589584690079E-5</v>
      </c>
      <c r="Q144" s="22">
        <v>0.10247081069588601</v>
      </c>
      <c r="R144" s="22">
        <v>7.6465281915904031</v>
      </c>
      <c r="S144" s="22">
        <v>138.17911394051117</v>
      </c>
      <c r="T144" s="22">
        <v>155.18639132133251</v>
      </c>
      <c r="U144" s="22">
        <v>1.0958822259965588</v>
      </c>
      <c r="V144" s="22">
        <v>0</v>
      </c>
      <c r="W144" s="22">
        <v>38.264040706057706</v>
      </c>
      <c r="X144" s="22">
        <v>1.7378448545630809</v>
      </c>
      <c r="Y144" s="22">
        <v>56.76798814360447</v>
      </c>
      <c r="Z144" s="22">
        <v>106.7685729115386</v>
      </c>
      <c r="AA144" s="22">
        <v>0</v>
      </c>
      <c r="AB144" s="22">
        <v>2.1361430979836317E-2</v>
      </c>
      <c r="AC144" s="22">
        <v>1.4214304309424771E-2</v>
      </c>
      <c r="AD144" s="22">
        <v>1.5953310242644441E-3</v>
      </c>
      <c r="AE144" s="22">
        <v>16.011402810440043</v>
      </c>
      <c r="AF144" s="22">
        <v>8.5801548978835278</v>
      </c>
      <c r="AG144" s="22">
        <v>12.124205253031905</v>
      </c>
      <c r="AH144" s="22">
        <v>7.0789532526367456</v>
      </c>
      <c r="AI144" s="22">
        <v>41.483439872728226</v>
      </c>
      <c r="AJ144" s="22">
        <v>3.721299035442114E-2</v>
      </c>
      <c r="AK144" s="22">
        <v>1.4856749767056619E-3</v>
      </c>
      <c r="AL144" s="22">
        <v>4.0127046477878459</v>
      </c>
      <c r="AM144" s="22">
        <v>2.9349295735096357</v>
      </c>
      <c r="AN144" s="22">
        <v>3.9949859611287775E-2</v>
      </c>
      <c r="AO144" s="22">
        <v>1.3723242328828006E-3</v>
      </c>
      <c r="AP144" s="22">
        <v>1.8877977490111773</v>
      </c>
      <c r="AQ144" s="22">
        <v>60.377682496896739</v>
      </c>
      <c r="AR144" s="22">
        <v>5.0455364078104852E-2</v>
      </c>
      <c r="AS144" s="22">
        <v>2.3494525153238395</v>
      </c>
      <c r="AT144" s="22">
        <v>5.1955172461993189E-3</v>
      </c>
      <c r="AU144" s="22">
        <v>92.264388373918976</v>
      </c>
      <c r="AV144" s="22">
        <v>139.81662189779564</v>
      </c>
      <c r="AW144" s="22">
        <v>3.961328084800983E-2</v>
      </c>
      <c r="AX144" s="22">
        <v>1.4627893842047637</v>
      </c>
      <c r="AY144" s="22">
        <v>3.7703437632593713</v>
      </c>
      <c r="AZ144" s="22">
        <v>1454.3314990337801</v>
      </c>
      <c r="BA144" s="22">
        <v>1575.8166062607688</v>
      </c>
      <c r="BB144" s="22">
        <v>3.8768345351085198</v>
      </c>
      <c r="BC144" s="22">
        <v>628.93264437988148</v>
      </c>
      <c r="BD144" s="22">
        <v>6747.7290127365741</v>
      </c>
    </row>
    <row r="145" spans="1:56" x14ac:dyDescent="0.3">
      <c r="A145" s="23" t="s">
        <v>21</v>
      </c>
      <c r="B145" s="22">
        <v>189.29382079262038</v>
      </c>
      <c r="C145" s="22">
        <v>2.2294870557505982E-8</v>
      </c>
      <c r="D145" s="22">
        <v>6.3759108938535577E-8</v>
      </c>
      <c r="E145" s="22">
        <v>1.3938575718445522E-6</v>
      </c>
      <c r="F145" s="22">
        <v>0</v>
      </c>
      <c r="G145" s="22">
        <v>0</v>
      </c>
      <c r="H145" s="22">
        <v>0</v>
      </c>
      <c r="I145" s="22">
        <v>1.6552755743700873E-5</v>
      </c>
      <c r="J145" s="22">
        <v>1.2333655446360964E-4</v>
      </c>
      <c r="K145" s="22">
        <v>2.7450783542895695E-6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2.7400573073448594E-3</v>
      </c>
      <c r="S145" s="22">
        <v>0.48885460648751694</v>
      </c>
      <c r="T145" s="22">
        <v>0</v>
      </c>
      <c r="U145" s="22">
        <v>0</v>
      </c>
      <c r="V145" s="22">
        <v>3.0591302580186402E-6</v>
      </c>
      <c r="W145" s="22">
        <v>0</v>
      </c>
      <c r="X145" s="22">
        <v>0</v>
      </c>
      <c r="Y145" s="22">
        <v>8.707605066563576E-8</v>
      </c>
      <c r="Z145" s="22">
        <v>2.1740795808721329</v>
      </c>
      <c r="AA145" s="22">
        <v>0</v>
      </c>
      <c r="AB145" s="22">
        <v>0</v>
      </c>
      <c r="AC145" s="22">
        <v>0</v>
      </c>
      <c r="AD145" s="22">
        <v>0</v>
      </c>
      <c r="AE145" s="22">
        <v>1.0829795177426113E-6</v>
      </c>
      <c r="AF145" s="22">
        <v>0</v>
      </c>
      <c r="AG145" s="22">
        <v>2.2324607850973858E-4</v>
      </c>
      <c r="AH145" s="22">
        <v>0</v>
      </c>
      <c r="AI145" s="22">
        <v>0.23967862989266359</v>
      </c>
      <c r="AJ145" s="22">
        <v>5.0219903367245927E-7</v>
      </c>
      <c r="AK145" s="22">
        <v>0</v>
      </c>
      <c r="AL145" s="22">
        <v>3.6543108333494676E-7</v>
      </c>
      <c r="AM145" s="22">
        <v>0</v>
      </c>
      <c r="AN145" s="22">
        <v>0</v>
      </c>
      <c r="AO145" s="22">
        <v>0</v>
      </c>
      <c r="AP145" s="22">
        <v>2.6378252899052437E-6</v>
      </c>
      <c r="AQ145" s="22">
        <v>0</v>
      </c>
      <c r="AR145" s="22">
        <v>0</v>
      </c>
      <c r="AS145" s="22">
        <v>159.64732472077776</v>
      </c>
      <c r="AT145" s="22">
        <v>1.0832584734552483E-7</v>
      </c>
      <c r="AU145" s="22">
        <v>0</v>
      </c>
      <c r="AV145" s="22">
        <v>9.0494528710528481</v>
      </c>
      <c r="AW145" s="22">
        <v>4.9146606442790655E-7</v>
      </c>
      <c r="AX145" s="22">
        <v>0</v>
      </c>
      <c r="AY145" s="22">
        <v>0</v>
      </c>
      <c r="AZ145" s="22">
        <v>2.6348530026390988E-5</v>
      </c>
      <c r="BA145" s="22">
        <v>3.2635512841474035E-2</v>
      </c>
      <c r="BB145" s="22">
        <v>0</v>
      </c>
      <c r="BC145" s="22">
        <v>3.0617353625194439</v>
      </c>
      <c r="BD145" s="22">
        <v>363.99072417771322</v>
      </c>
    </row>
    <row r="146" spans="1:56" x14ac:dyDescent="0.3">
      <c r="A146" s="23" t="s">
        <v>22</v>
      </c>
      <c r="B146" s="22">
        <v>6.6751370200390809</v>
      </c>
      <c r="C146" s="22">
        <v>3.2331112291771746E-4</v>
      </c>
      <c r="D146" s="22">
        <v>4.6112617237780497E-4</v>
      </c>
      <c r="E146" s="22">
        <v>2.1084788577512399E-2</v>
      </c>
      <c r="F146" s="22">
        <v>0</v>
      </c>
      <c r="G146" s="22">
        <v>1.6134299122749307E-3</v>
      </c>
      <c r="H146" s="22">
        <v>3.3994296537453457E-6</v>
      </c>
      <c r="I146" s="22">
        <v>7.4103707520959461E-2</v>
      </c>
      <c r="J146" s="22">
        <v>200.6309881941427</v>
      </c>
      <c r="K146" s="22">
        <v>11.513705744619363</v>
      </c>
      <c r="L146" s="22">
        <v>0</v>
      </c>
      <c r="M146" s="22">
        <v>0</v>
      </c>
      <c r="N146" s="22">
        <v>1.4575022108242672E-3</v>
      </c>
      <c r="O146" s="22">
        <v>1.282835499617681E-3</v>
      </c>
      <c r="P146" s="22">
        <v>5.1929212144549534E-7</v>
      </c>
      <c r="Q146" s="22">
        <v>6.5925670571144006E-3</v>
      </c>
      <c r="R146" s="22">
        <v>0.39168831394677955</v>
      </c>
      <c r="S146" s="22">
        <v>5.9259751081513494</v>
      </c>
      <c r="T146" s="22">
        <v>2.521592606778423E-8</v>
      </c>
      <c r="U146" s="22">
        <v>5.8088730513682584E-4</v>
      </c>
      <c r="V146" s="22">
        <v>0.77351696841599393</v>
      </c>
      <c r="W146" s="22">
        <v>2.2702960939235458E-2</v>
      </c>
      <c r="X146" s="22">
        <v>0</v>
      </c>
      <c r="Y146" s="22">
        <v>47.522232853685139</v>
      </c>
      <c r="Z146" s="22">
        <v>0.36935886185321037</v>
      </c>
      <c r="AA146" s="22">
        <v>0</v>
      </c>
      <c r="AB146" s="22">
        <v>1.0235813390406133E-3</v>
      </c>
      <c r="AC146" s="22">
        <v>1.3140464907574617E-3</v>
      </c>
      <c r="AD146" s="22">
        <v>1.9147403110580352E-5</v>
      </c>
      <c r="AE146" s="22">
        <v>0.20659789108038323</v>
      </c>
      <c r="AF146" s="22">
        <v>0</v>
      </c>
      <c r="AG146" s="22">
        <v>0.98399488350922182</v>
      </c>
      <c r="AH146" s="22">
        <v>0</v>
      </c>
      <c r="AI146" s="22">
        <v>2.8872675614629782E-2</v>
      </c>
      <c r="AJ146" s="22">
        <v>5.0884648486037694E-2</v>
      </c>
      <c r="AK146" s="22">
        <v>3.1077703370936243E-4</v>
      </c>
      <c r="AL146" s="22">
        <v>5.1338491373689275</v>
      </c>
      <c r="AM146" s="22">
        <v>6.7906119462548917E-2</v>
      </c>
      <c r="AN146" s="22">
        <v>4.0081232109869767E-3</v>
      </c>
      <c r="AO146" s="22">
        <v>2.6474293226830188E-4</v>
      </c>
      <c r="AP146" s="22">
        <v>1.2928979841721246</v>
      </c>
      <c r="AQ146" s="22">
        <v>8.7031006341514272E-4</v>
      </c>
      <c r="AR146" s="22">
        <v>9.4985105166240817</v>
      </c>
      <c r="AS146" s="22">
        <v>0.35836833289032394</v>
      </c>
      <c r="AT146" s="22">
        <v>2.926166626810036E-4</v>
      </c>
      <c r="AU146" s="22">
        <v>6.0407968864821743E-4</v>
      </c>
      <c r="AV146" s="22">
        <v>6.8724017582286231E-2</v>
      </c>
      <c r="AW146" s="22">
        <v>2.5202709239422706E-3</v>
      </c>
      <c r="AX146" s="22">
        <v>8.693903326022405E-2</v>
      </c>
      <c r="AY146" s="22">
        <v>2.2822560866110158E-2</v>
      </c>
      <c r="AZ146" s="22">
        <v>1.697681358640412</v>
      </c>
      <c r="BA146" s="22">
        <v>88.501664370933327</v>
      </c>
      <c r="BB146" s="22">
        <v>2.8318742098790439E-2</v>
      </c>
      <c r="BC146" s="22">
        <v>15.376624004632099</v>
      </c>
      <c r="BD146" s="22">
        <v>397.34869409807942</v>
      </c>
    </row>
    <row r="147" spans="1:56" x14ac:dyDescent="0.3">
      <c r="A147" s="23" t="s">
        <v>23</v>
      </c>
      <c r="B147" s="22">
        <v>71.716083351453364</v>
      </c>
      <c r="C147" s="22">
        <v>36.393293236312125</v>
      </c>
      <c r="D147" s="22">
        <v>8.564260587515852</v>
      </c>
      <c r="E147" s="22">
        <v>9.3639457914456337</v>
      </c>
      <c r="F147" s="22">
        <v>0</v>
      </c>
      <c r="G147" s="22">
        <v>61.178544706591353</v>
      </c>
      <c r="H147" s="22">
        <v>0</v>
      </c>
      <c r="I147" s="22">
        <v>0.43937675821563343</v>
      </c>
      <c r="J147" s="22">
        <v>490.12298928054116</v>
      </c>
      <c r="K147" s="22">
        <v>26.313190302701624</v>
      </c>
      <c r="L147" s="22">
        <v>187.44332126677014</v>
      </c>
      <c r="M147" s="22">
        <v>164.09640037771561</v>
      </c>
      <c r="N147" s="22">
        <v>35.865655868841095</v>
      </c>
      <c r="O147" s="22">
        <v>4.0232843883808105</v>
      </c>
      <c r="P147" s="22">
        <v>9.7385182769698648</v>
      </c>
      <c r="Q147" s="22">
        <v>8.4782999534847558</v>
      </c>
      <c r="R147" s="22">
        <v>424.1095313253839</v>
      </c>
      <c r="S147" s="22">
        <v>3.3922642881769791</v>
      </c>
      <c r="T147" s="22">
        <v>38.027673776571255</v>
      </c>
      <c r="U147" s="22">
        <v>86.614071831586614</v>
      </c>
      <c r="V147" s="22">
        <v>175.17023985590657</v>
      </c>
      <c r="W147" s="22">
        <v>5.2997310568692182</v>
      </c>
      <c r="X147" s="22">
        <v>2.6895767279230474</v>
      </c>
      <c r="Y147" s="22">
        <v>0</v>
      </c>
      <c r="Z147" s="22">
        <v>4.1133848552129137</v>
      </c>
      <c r="AA147" s="22">
        <v>0</v>
      </c>
      <c r="AB147" s="22">
        <v>1.1652678754022863</v>
      </c>
      <c r="AC147" s="22">
        <v>1.3954437690024386</v>
      </c>
      <c r="AD147" s="22">
        <v>1.2412682570628972</v>
      </c>
      <c r="AE147" s="22">
        <v>1868.2772086154212</v>
      </c>
      <c r="AF147" s="22">
        <v>167.38140752110007</v>
      </c>
      <c r="AG147" s="22">
        <v>9.8349336928090203</v>
      </c>
      <c r="AH147" s="22">
        <v>1.7319838958117901</v>
      </c>
      <c r="AI147" s="22">
        <v>22.619061716788529</v>
      </c>
      <c r="AJ147" s="22">
        <v>5.8621673861711843</v>
      </c>
      <c r="AK147" s="22">
        <v>3.2556387316911994</v>
      </c>
      <c r="AL147" s="22">
        <v>9.9076509894995457</v>
      </c>
      <c r="AM147" s="22">
        <v>0</v>
      </c>
      <c r="AN147" s="22">
        <v>206.62181397820424</v>
      </c>
      <c r="AO147" s="22">
        <v>38.140112187388972</v>
      </c>
      <c r="AP147" s="22">
        <v>5.0641878160855427</v>
      </c>
      <c r="AQ147" s="22">
        <v>1480.464582354967</v>
      </c>
      <c r="AR147" s="22">
        <v>166.06701825463489</v>
      </c>
      <c r="AS147" s="22">
        <v>1.7423756425058414</v>
      </c>
      <c r="AT147" s="22">
        <v>76.26558499992899</v>
      </c>
      <c r="AU147" s="22">
        <v>19.453001907731416</v>
      </c>
      <c r="AV147" s="22">
        <v>264.12607201824835</v>
      </c>
      <c r="AW147" s="22">
        <v>20.956844334288956</v>
      </c>
      <c r="AX147" s="22">
        <v>1294.0052693252348</v>
      </c>
      <c r="AY147" s="22">
        <v>43.491516871420409</v>
      </c>
      <c r="AZ147" s="22">
        <v>229.88632227228007</v>
      </c>
      <c r="BA147" s="22">
        <v>55.720475344490502</v>
      </c>
      <c r="BB147" s="22">
        <v>0</v>
      </c>
      <c r="BC147" s="22">
        <v>3098.8373542464824</v>
      </c>
      <c r="BD147" s="22">
        <v>10946.668201869223</v>
      </c>
    </row>
    <row r="148" spans="1:56" x14ac:dyDescent="0.3">
      <c r="A148" s="23" t="s">
        <v>24</v>
      </c>
      <c r="B148" s="22">
        <v>2.759091283810664</v>
      </c>
      <c r="C148" s="22">
        <v>1.1933158462116825E-2</v>
      </c>
      <c r="D148" s="22">
        <v>0.49714699436565696</v>
      </c>
      <c r="E148" s="22">
        <v>8.7588823384628409E-2</v>
      </c>
      <c r="F148" s="22">
        <v>0</v>
      </c>
      <c r="G148" s="22">
        <v>7.2121970387153692E-2</v>
      </c>
      <c r="H148" s="22">
        <v>3.490802786343655</v>
      </c>
      <c r="I148" s="22">
        <v>0.28979922179825962</v>
      </c>
      <c r="J148" s="22">
        <v>34631.513484173593</v>
      </c>
      <c r="K148" s="22">
        <v>523.18430625222436</v>
      </c>
      <c r="L148" s="22">
        <v>0.13739530726306606</v>
      </c>
      <c r="M148" s="22">
        <v>0</v>
      </c>
      <c r="N148" s="22">
        <v>1.8135171474117557</v>
      </c>
      <c r="O148" s="22">
        <v>5.7189824128305443E-2</v>
      </c>
      <c r="P148" s="22">
        <v>8.9585952235864676E-7</v>
      </c>
      <c r="Q148" s="22">
        <v>2.3294573826331004</v>
      </c>
      <c r="R148" s="22">
        <v>3.4861581697253574</v>
      </c>
      <c r="S148" s="22">
        <v>12.183897855342854</v>
      </c>
      <c r="T148" s="22">
        <v>4.3501386888048808E-8</v>
      </c>
      <c r="U148" s="22">
        <v>1.1012832227394891</v>
      </c>
      <c r="V148" s="22">
        <v>81.9428164100392</v>
      </c>
      <c r="W148" s="22">
        <v>10891.70478937997</v>
      </c>
      <c r="X148" s="22">
        <v>0.81593638113050959</v>
      </c>
      <c r="Y148" s="22">
        <v>0.1729465315914524</v>
      </c>
      <c r="Z148" s="22">
        <v>0</v>
      </c>
      <c r="AA148" s="22">
        <v>0</v>
      </c>
      <c r="AB148" s="22">
        <v>3.9657792966487179E-2</v>
      </c>
      <c r="AC148" s="22">
        <v>5.8741699983726713E-2</v>
      </c>
      <c r="AD148" s="22">
        <v>3.3032242733252001E-5</v>
      </c>
      <c r="AE148" s="22">
        <v>4400.3089465260755</v>
      </c>
      <c r="AF148" s="22">
        <v>0</v>
      </c>
      <c r="AG148" s="22">
        <v>76.23651994821374</v>
      </c>
      <c r="AH148" s="22">
        <v>0</v>
      </c>
      <c r="AI148" s="22">
        <v>0.34637198355446752</v>
      </c>
      <c r="AJ148" s="22">
        <v>5.7818249948755028E-2</v>
      </c>
      <c r="AK148" s="22">
        <v>5.9874497893398354E-3</v>
      </c>
      <c r="AL148" s="22">
        <v>8492.9716703549093</v>
      </c>
      <c r="AM148" s="22">
        <v>446.70086819616961</v>
      </c>
      <c r="AN148" s="22">
        <v>9.34307088532427E-2</v>
      </c>
      <c r="AO148" s="22">
        <v>2.2534530871129484E-5</v>
      </c>
      <c r="AP148" s="22">
        <v>525.72780726214114</v>
      </c>
      <c r="AQ148" s="22">
        <v>3.8905391093492545E-2</v>
      </c>
      <c r="AR148" s="22">
        <v>0.14104324976490396</v>
      </c>
      <c r="AS148" s="22">
        <v>2245.4318398754122</v>
      </c>
      <c r="AT148" s="22">
        <v>1.1287096420432795E-3</v>
      </c>
      <c r="AU148" s="22">
        <v>8.2974520486783697E-7</v>
      </c>
      <c r="AV148" s="22">
        <v>0.49271696908315793</v>
      </c>
      <c r="AW148" s="22">
        <v>0.29782089875486428</v>
      </c>
      <c r="AX148" s="22">
        <v>5808.2471461552086</v>
      </c>
      <c r="AY148" s="22">
        <v>21.392345144998114</v>
      </c>
      <c r="AZ148" s="22">
        <v>12.200190723741434</v>
      </c>
      <c r="BA148" s="22">
        <v>351.42031946231111</v>
      </c>
      <c r="BB148" s="22">
        <v>558.54560359274149</v>
      </c>
      <c r="BC148" s="22">
        <v>126.05688327834801</v>
      </c>
      <c r="BD148" s="22">
        <v>69224.465483235923</v>
      </c>
    </row>
    <row r="149" spans="1:56" x14ac:dyDescent="0.3">
      <c r="A149" s="23" t="s">
        <v>25</v>
      </c>
      <c r="B149" s="22">
        <v>0</v>
      </c>
      <c r="C149" s="22">
        <v>0</v>
      </c>
      <c r="D149" s="22">
        <v>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0</v>
      </c>
      <c r="AQ149" s="22"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</row>
    <row r="150" spans="1:56" x14ac:dyDescent="0.3">
      <c r="A150" s="23" t="s">
        <v>26</v>
      </c>
      <c r="B150" s="22">
        <v>2.1410708365773036E-6</v>
      </c>
      <c r="C150" s="22">
        <v>1.4144247776371757E-8</v>
      </c>
      <c r="D150" s="22">
        <v>4.0449870857120117E-8</v>
      </c>
      <c r="E150" s="22">
        <v>1.0909046051325961E-2</v>
      </c>
      <c r="F150" s="22">
        <v>0</v>
      </c>
      <c r="G150" s="22">
        <v>1.6379139982756075E-3</v>
      </c>
      <c r="H150" s="22">
        <v>0</v>
      </c>
      <c r="I150" s="22">
        <v>1.0501351780301903E-5</v>
      </c>
      <c r="J150" s="22">
        <v>7.824682281592997E-5</v>
      </c>
      <c r="K150" s="22">
        <v>1.7415247291289896E-6</v>
      </c>
      <c r="L150" s="22">
        <v>0</v>
      </c>
      <c r="M150" s="22">
        <v>0</v>
      </c>
      <c r="N150" s="22">
        <v>0</v>
      </c>
      <c r="O150" s="22">
        <v>0</v>
      </c>
      <c r="P150" s="22">
        <v>0.34841370150447953</v>
      </c>
      <c r="Q150" s="22">
        <v>0</v>
      </c>
      <c r="R150" s="22">
        <v>5.6457812545640464E-5</v>
      </c>
      <c r="S150" s="22">
        <v>1.7280818534788785E-6</v>
      </c>
      <c r="T150" s="22">
        <v>0</v>
      </c>
      <c r="U150" s="22">
        <v>0</v>
      </c>
      <c r="V150" s="22">
        <v>1.9407646363322061E-6</v>
      </c>
      <c r="W150" s="22">
        <v>0</v>
      </c>
      <c r="X150" s="22">
        <v>0</v>
      </c>
      <c r="Y150" s="22">
        <v>5.5242538090807787E-8</v>
      </c>
      <c r="Z150" s="22">
        <v>4.3301011989356577E-6</v>
      </c>
      <c r="AA150" s="22">
        <v>0</v>
      </c>
      <c r="AB150" s="22">
        <v>0</v>
      </c>
      <c r="AC150" s="22">
        <v>1.6747662654778013</v>
      </c>
      <c r="AD150" s="22">
        <v>0</v>
      </c>
      <c r="AE150" s="22">
        <v>6.8706075669634346E-7</v>
      </c>
      <c r="AF150" s="22">
        <v>0</v>
      </c>
      <c r="AG150" s="22">
        <v>1.4163113624725686E-4</v>
      </c>
      <c r="AH150" s="22">
        <v>0</v>
      </c>
      <c r="AI150" s="22">
        <v>5.1009238438528971E-5</v>
      </c>
      <c r="AJ150" s="22">
        <v>3.1860366926087813E-7</v>
      </c>
      <c r="AK150" s="22">
        <v>5.5275499783972179E-3</v>
      </c>
      <c r="AL150" s="22">
        <v>2.3183573883263872E-7</v>
      </c>
      <c r="AM150" s="22">
        <v>0</v>
      </c>
      <c r="AN150" s="22">
        <v>6.1538337490044755E-4</v>
      </c>
      <c r="AO150" s="22">
        <v>0</v>
      </c>
      <c r="AP150" s="22">
        <v>1.6734815479176806E-6</v>
      </c>
      <c r="AQ150" s="22">
        <v>0</v>
      </c>
      <c r="AR150" s="22">
        <v>6.360025724308966</v>
      </c>
      <c r="AS150" s="22">
        <v>4.8638904724440976E-7</v>
      </c>
      <c r="AT150" s="22">
        <v>0.10754546009658406</v>
      </c>
      <c r="AU150" s="22">
        <v>0</v>
      </c>
      <c r="AV150" s="22">
        <v>1.4286920220809789E-5</v>
      </c>
      <c r="AW150" s="22">
        <v>6.5108571810976887E-2</v>
      </c>
      <c r="AX150" s="22">
        <v>0</v>
      </c>
      <c r="AY150" s="22">
        <v>1.606232970096068</v>
      </c>
      <c r="AZ150" s="22">
        <v>1.6715958779629493E-5</v>
      </c>
      <c r="BA150" s="22">
        <v>2.070452836889709E-2</v>
      </c>
      <c r="BB150" s="22">
        <v>0</v>
      </c>
      <c r="BC150" s="22">
        <v>3.0883627199313697</v>
      </c>
      <c r="BD150" s="22">
        <v>13.290234072989541</v>
      </c>
    </row>
    <row r="151" spans="1:56" x14ac:dyDescent="0.3">
      <c r="A151" s="23" t="s">
        <v>27</v>
      </c>
      <c r="B151" s="22">
        <v>8.3599592681250751E-2</v>
      </c>
      <c r="C151" s="22">
        <v>8.0177881698429939E-5</v>
      </c>
      <c r="D151" s="22">
        <v>1.3027544142571559</v>
      </c>
      <c r="E151" s="22">
        <v>4.9108695888727617E-4</v>
      </c>
      <c r="F151" s="22">
        <v>0</v>
      </c>
      <c r="G151" s="22">
        <v>4.1193984397022937E-4</v>
      </c>
      <c r="H151" s="22">
        <v>3.1710752052255235E-5</v>
      </c>
      <c r="I151" s="22">
        <v>0.26044253114188037</v>
      </c>
      <c r="J151" s="22">
        <v>39.750897380411601</v>
      </c>
      <c r="K151" s="22">
        <v>2.9414413011053937</v>
      </c>
      <c r="L151" s="22">
        <v>0</v>
      </c>
      <c r="M151" s="22">
        <v>0</v>
      </c>
      <c r="N151" s="22">
        <v>5.0637702178420293E-4</v>
      </c>
      <c r="O151" s="22">
        <v>4.1234661106170488E-4</v>
      </c>
      <c r="P151" s="22">
        <v>0.30568006511706336</v>
      </c>
      <c r="Q151" s="22">
        <v>0.14627521075523148</v>
      </c>
      <c r="R151" s="22">
        <v>5.9277051707866894E-2</v>
      </c>
      <c r="S151" s="22">
        <v>60.364529115556017</v>
      </c>
      <c r="T151" s="22">
        <v>2.3522062838468283E-7</v>
      </c>
      <c r="U151" s="22">
        <v>1.5809257538331156E-4</v>
      </c>
      <c r="V151" s="22">
        <v>7.431429638726458</v>
      </c>
      <c r="W151" s="22">
        <v>6.1752363157771195E-3</v>
      </c>
      <c r="X151" s="22">
        <v>7.0306398906968032E-5</v>
      </c>
      <c r="Y151" s="22">
        <v>15.313106542470781</v>
      </c>
      <c r="Z151" s="22">
        <v>2.8401503792092483E-2</v>
      </c>
      <c r="AA151" s="22">
        <v>0</v>
      </c>
      <c r="AB151" s="22">
        <v>0.10592217699168481</v>
      </c>
      <c r="AC151" s="22">
        <v>0</v>
      </c>
      <c r="AD151" s="22">
        <v>1.7861188914888439E-4</v>
      </c>
      <c r="AE151" s="22">
        <v>143.02052415201987</v>
      </c>
      <c r="AF151" s="22">
        <v>0</v>
      </c>
      <c r="AG151" s="22">
        <v>0.11423589142866565</v>
      </c>
      <c r="AH151" s="22">
        <v>0</v>
      </c>
      <c r="AI151" s="22">
        <v>5.2611632832960057E-3</v>
      </c>
      <c r="AJ151" s="22">
        <v>3.5558221580752735E-4</v>
      </c>
      <c r="AK151" s="22">
        <v>2.4455381215917846</v>
      </c>
      <c r="AL151" s="22">
        <v>0.27788044573398618</v>
      </c>
      <c r="AM151" s="22">
        <v>6.5790159552707248</v>
      </c>
      <c r="AN151" s="22">
        <v>13.284628864952882</v>
      </c>
      <c r="AO151" s="22">
        <v>2.0113830169812846E-4</v>
      </c>
      <c r="AP151" s="22">
        <v>1.9356722800363397E-2</v>
      </c>
      <c r="AQ151" s="22">
        <v>2.2186086897762092E-4</v>
      </c>
      <c r="AR151" s="22">
        <v>11.024257024163999</v>
      </c>
      <c r="AS151" s="22">
        <v>3.8232193285830898E-2</v>
      </c>
      <c r="AT151" s="22">
        <v>5.2002824801362718E-4</v>
      </c>
      <c r="AU151" s="22">
        <v>0.45434539009748448</v>
      </c>
      <c r="AV151" s="22">
        <v>0.52024714479092604</v>
      </c>
      <c r="AW151" s="22">
        <v>3.6843744941848978E-2</v>
      </c>
      <c r="AX151" s="22">
        <v>2.2276683655810581E-2</v>
      </c>
      <c r="AY151" s="22">
        <v>0.36884873653463152</v>
      </c>
      <c r="AZ151" s="22">
        <v>2.9635606118274802E-2</v>
      </c>
      <c r="BA151" s="22">
        <v>1.6267246262278943</v>
      </c>
      <c r="BB151" s="22">
        <v>7.2343446727153558E-3</v>
      </c>
      <c r="BC151" s="22">
        <v>118.79052720527035</v>
      </c>
      <c r="BD151" s="22">
        <v>426.76918527265968</v>
      </c>
    </row>
    <row r="152" spans="1:56" x14ac:dyDescent="0.3">
      <c r="A152" s="23" t="s">
        <v>28</v>
      </c>
      <c r="B152" s="22">
        <v>0.62168476237413228</v>
      </c>
      <c r="C152" s="22">
        <v>5.5705882584354773</v>
      </c>
      <c r="D152" s="22">
        <v>95.072433460729201</v>
      </c>
      <c r="E152" s="22">
        <v>0</v>
      </c>
      <c r="F152" s="22">
        <v>0</v>
      </c>
      <c r="G152" s="22">
        <v>25.031771660218027</v>
      </c>
      <c r="H152" s="22">
        <v>0</v>
      </c>
      <c r="I152" s="22">
        <v>2.8019746263592334E-2</v>
      </c>
      <c r="J152" s="22">
        <v>0.33129808760752771</v>
      </c>
      <c r="K152" s="22">
        <v>0</v>
      </c>
      <c r="L152" s="22">
        <v>0</v>
      </c>
      <c r="M152" s="22">
        <v>0</v>
      </c>
      <c r="N152" s="22">
        <v>0.20731585629172256</v>
      </c>
      <c r="O152" s="22">
        <v>0</v>
      </c>
      <c r="P152" s="22">
        <v>0</v>
      </c>
      <c r="Q152" s="22">
        <v>0</v>
      </c>
      <c r="R152" s="22">
        <v>118.25746535617878</v>
      </c>
      <c r="S152" s="22">
        <v>72.261031386981472</v>
      </c>
      <c r="T152" s="22">
        <v>7.976246671757263E-2</v>
      </c>
      <c r="U152" s="22">
        <v>1.9783471173812427E-2</v>
      </c>
      <c r="V152" s="22">
        <v>0.48741353880996902</v>
      </c>
      <c r="W152" s="22">
        <v>4.7567937387386031E-2</v>
      </c>
      <c r="X152" s="22">
        <v>7.7520360858285647E-2</v>
      </c>
      <c r="Y152" s="22">
        <v>1.7609242734206529</v>
      </c>
      <c r="Z152" s="22">
        <v>0</v>
      </c>
      <c r="AA152" s="22">
        <v>0</v>
      </c>
      <c r="AB152" s="22">
        <v>0</v>
      </c>
      <c r="AC152" s="22">
        <v>0.32509710363834038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7.0327646096285594</v>
      </c>
      <c r="AJ152" s="22">
        <v>0</v>
      </c>
      <c r="AK152" s="22">
        <v>0</v>
      </c>
      <c r="AL152" s="22">
        <v>0</v>
      </c>
      <c r="AM152" s="22">
        <v>0</v>
      </c>
      <c r="AN152" s="22">
        <v>3.82416811545278E-2</v>
      </c>
      <c r="AO152" s="22">
        <v>0.181032432863099</v>
      </c>
      <c r="AP152" s="22">
        <v>0</v>
      </c>
      <c r="AQ152" s="22">
        <v>0</v>
      </c>
      <c r="AR152" s="22">
        <v>0</v>
      </c>
      <c r="AS152" s="22">
        <v>8.5384841867822581E-2</v>
      </c>
      <c r="AT152" s="22">
        <v>0</v>
      </c>
      <c r="AU152" s="22">
        <v>0</v>
      </c>
      <c r="AV152" s="22">
        <v>4.3034084133533122E-2</v>
      </c>
      <c r="AW152" s="22">
        <v>5.3241899009355727E-2</v>
      </c>
      <c r="AX152" s="22">
        <v>0</v>
      </c>
      <c r="AY152" s="22">
        <v>0</v>
      </c>
      <c r="AZ152" s="22">
        <v>0.85699871961207674</v>
      </c>
      <c r="BA152" s="22">
        <v>0</v>
      </c>
      <c r="BB152" s="22">
        <v>0</v>
      </c>
      <c r="BC152" s="22">
        <v>11.622354412669484</v>
      </c>
      <c r="BD152" s="22">
        <v>340.09273040802441</v>
      </c>
    </row>
    <row r="153" spans="1:56" x14ac:dyDescent="0.3">
      <c r="A153" s="23" t="s">
        <v>29</v>
      </c>
      <c r="B153" s="22">
        <v>0</v>
      </c>
      <c r="C153" s="22">
        <v>0</v>
      </c>
      <c r="D153" s="22">
        <v>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7.2207327551283962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0</v>
      </c>
      <c r="AQ153" s="22">
        <v>0</v>
      </c>
      <c r="AR153" s="22">
        <v>0</v>
      </c>
      <c r="AS153" s="22">
        <v>22.57355547118507</v>
      </c>
      <c r="AT153" s="22">
        <v>0</v>
      </c>
      <c r="AU153" s="22">
        <v>0</v>
      </c>
      <c r="AV153" s="22">
        <v>0</v>
      </c>
      <c r="AW153" s="22">
        <v>0</v>
      </c>
      <c r="AX153" s="22">
        <v>2.4579408508748211</v>
      </c>
      <c r="AY153" s="22">
        <v>0</v>
      </c>
      <c r="AZ153" s="22">
        <v>0</v>
      </c>
      <c r="BA153" s="22">
        <v>0</v>
      </c>
      <c r="BB153" s="22">
        <v>41.26369350414199</v>
      </c>
      <c r="BC153" s="22">
        <v>0</v>
      </c>
      <c r="BD153" s="22">
        <v>73.515922581330273</v>
      </c>
    </row>
    <row r="154" spans="1:56" x14ac:dyDescent="0.3">
      <c r="A154" s="23" t="s">
        <v>30</v>
      </c>
      <c r="B154" s="22">
        <v>2.7639559970941904E-2</v>
      </c>
      <c r="C154" s="22">
        <v>7.1493424144810443E-4</v>
      </c>
      <c r="D154" s="22">
        <v>1.1379797543752938E-6</v>
      </c>
      <c r="E154" s="22">
        <v>3.2078040248423995E-6</v>
      </c>
      <c r="F154" s="22">
        <v>0</v>
      </c>
      <c r="G154" s="22">
        <v>2.8563181926146122E-6</v>
      </c>
      <c r="H154" s="22">
        <v>7.7965775968357701E-8</v>
      </c>
      <c r="I154" s="22">
        <v>6.4368873257427274E-4</v>
      </c>
      <c r="J154" s="22">
        <v>0.33480131709575456</v>
      </c>
      <c r="K154" s="22">
        <v>2.0372322981187626E-2</v>
      </c>
      <c r="L154" s="22">
        <v>0</v>
      </c>
      <c r="M154" s="22">
        <v>0</v>
      </c>
      <c r="N154" s="22">
        <v>2.4718607730726279E-6</v>
      </c>
      <c r="O154" s="22">
        <v>2.3470122164180467E-6</v>
      </c>
      <c r="P154" s="22">
        <v>1.1909942939441572E-8</v>
      </c>
      <c r="Q154" s="22">
        <v>2.07609450222772E-5</v>
      </c>
      <c r="R154" s="22">
        <v>1.5482672882185128E-4</v>
      </c>
      <c r="S154" s="22">
        <v>4.1508830388752846E-2</v>
      </c>
      <c r="T154" s="22">
        <v>5.7832620259386866E-10</v>
      </c>
      <c r="U154" s="22">
        <v>8.2976238840699512E-7</v>
      </c>
      <c r="V154" s="22">
        <v>2.4126851492479371E-2</v>
      </c>
      <c r="W154" s="22">
        <v>4.1075415818978062E-5</v>
      </c>
      <c r="X154" s="22">
        <v>4.5624222269442803E-7</v>
      </c>
      <c r="Y154" s="22">
        <v>1.9386834226948368E-2</v>
      </c>
      <c r="Z154" s="22">
        <v>1.8180243761811013E-4</v>
      </c>
      <c r="AA154" s="22">
        <v>0</v>
      </c>
      <c r="AB154" s="22">
        <v>4.8148855189320594E-6</v>
      </c>
      <c r="AC154" s="22">
        <v>2.3250889523320243E-6</v>
      </c>
      <c r="AD154" s="22">
        <v>4.391448840985997E-7</v>
      </c>
      <c r="AE154" s="22">
        <v>8.6592669544565963E-5</v>
      </c>
      <c r="AF154" s="22">
        <v>0</v>
      </c>
      <c r="AG154" s="22">
        <v>3.6081857831182361E-4</v>
      </c>
      <c r="AH154" s="22">
        <v>0</v>
      </c>
      <c r="AI154" s="22">
        <v>6.5505561109970652E-5</v>
      </c>
      <c r="AJ154" s="22">
        <v>2.2660887977831143E-6</v>
      </c>
      <c r="AK154" s="22">
        <v>2.4715241525132596E-7</v>
      </c>
      <c r="AL154" s="22">
        <v>5.7260393089956249E-4</v>
      </c>
      <c r="AM154" s="22">
        <v>1.2415698534753969E-4</v>
      </c>
      <c r="AN154" s="22">
        <v>2.4448129465826852E-2</v>
      </c>
      <c r="AO154" s="22">
        <v>3.9771155965639005E-7</v>
      </c>
      <c r="AP154" s="22">
        <v>0.65279328876429021</v>
      </c>
      <c r="AQ154" s="22">
        <v>1.5399366215600857E-6</v>
      </c>
      <c r="AR154" s="22">
        <v>1.0085865526144971E-5</v>
      </c>
      <c r="AS154" s="22">
        <v>2.637748501713844E-4</v>
      </c>
      <c r="AT154" s="22">
        <v>1.5921007434340949E-8</v>
      </c>
      <c r="AU154" s="22">
        <v>2.463681720103663E-7</v>
      </c>
      <c r="AV154" s="22">
        <v>1.6085392164523023E-5</v>
      </c>
      <c r="AW154" s="22">
        <v>4.2811556343543167E-2</v>
      </c>
      <c r="AX154" s="22">
        <v>1.5409695354224258E-4</v>
      </c>
      <c r="AY154" s="22">
        <v>1.8683013584563904E-5</v>
      </c>
      <c r="AZ154" s="22">
        <v>1.7905316839094955E-4</v>
      </c>
      <c r="BA154" s="22">
        <v>7.3993238845534749E-3</v>
      </c>
      <c r="BB154" s="22">
        <v>5.0017399209246212E-5</v>
      </c>
      <c r="BC154" s="22">
        <v>0.25760504169732945</v>
      </c>
      <c r="BD154" s="22">
        <v>1.4565773089122609</v>
      </c>
    </row>
    <row r="155" spans="1:56" x14ac:dyDescent="0.3">
      <c r="A155" s="25" t="s">
        <v>31</v>
      </c>
      <c r="B155" s="22">
        <v>9.6177972279398519E-2</v>
      </c>
      <c r="C155" s="22">
        <v>5.9240781388495496E-4</v>
      </c>
      <c r="D155" s="22">
        <v>1.7185827618925841E-3</v>
      </c>
      <c r="E155" s="22">
        <v>3.696136396959368E-2</v>
      </c>
      <c r="F155" s="22">
        <v>0</v>
      </c>
      <c r="G155" s="22">
        <v>6.489834868876383E-8</v>
      </c>
      <c r="H155" s="22">
        <v>3.1196969770776254E-6</v>
      </c>
      <c r="I155" s="22">
        <v>0.46443107635396386</v>
      </c>
      <c r="J155" s="22">
        <v>86.756690815971524</v>
      </c>
      <c r="K155" s="22">
        <v>7.3735863827366438E-2</v>
      </c>
      <c r="L155" s="22">
        <v>0</v>
      </c>
      <c r="M155" s="22">
        <v>0</v>
      </c>
      <c r="N155" s="22">
        <v>2.4836391172837432E-5</v>
      </c>
      <c r="O155" s="22">
        <v>3.3450569222647543E-6</v>
      </c>
      <c r="P155" s="22">
        <v>4.7656054882878813E-7</v>
      </c>
      <c r="Q155" s="22">
        <v>3.9439047796725551E-4</v>
      </c>
      <c r="R155" s="22">
        <v>2.3643056141386234</v>
      </c>
      <c r="S155" s="22">
        <v>16.882779644174715</v>
      </c>
      <c r="T155" s="22">
        <v>2.314095490730583E-8</v>
      </c>
      <c r="U155" s="22">
        <v>6.8947743947904017E-6</v>
      </c>
      <c r="V155" s="22">
        <v>8.1796597627859402E-2</v>
      </c>
      <c r="W155" s="22">
        <v>3.9219560456266132E-5</v>
      </c>
      <c r="X155" s="22">
        <v>6.96958591616491E-7</v>
      </c>
      <c r="Y155" s="22">
        <v>2.2428216327695898</v>
      </c>
      <c r="Z155" s="22">
        <v>0.23640165775990724</v>
      </c>
      <c r="AA155" s="22">
        <v>0</v>
      </c>
      <c r="AB155" s="22">
        <v>1.3023883410475599E-4</v>
      </c>
      <c r="AC155" s="22">
        <v>0</v>
      </c>
      <c r="AD155" s="22">
        <v>1.7571799297906272E-5</v>
      </c>
      <c r="AE155" s="22">
        <v>0.37738595446975765</v>
      </c>
      <c r="AF155" s="22">
        <v>0</v>
      </c>
      <c r="AG155" s="22">
        <v>0</v>
      </c>
      <c r="AH155" s="22">
        <v>0</v>
      </c>
      <c r="AI155" s="22">
        <v>5.3379647416345755E-3</v>
      </c>
      <c r="AJ155" s="22">
        <v>1.3319816874500533E-2</v>
      </c>
      <c r="AK155" s="22">
        <v>4.0774197765465784E-7</v>
      </c>
      <c r="AL155" s="22">
        <v>2.2392134265053959E-2</v>
      </c>
      <c r="AM155" s="22">
        <v>42.961433132482888</v>
      </c>
      <c r="AN155" s="22">
        <v>2.5105633920790177E-4</v>
      </c>
      <c r="AO155" s="22">
        <v>2.3678956707254609E-5</v>
      </c>
      <c r="AP155" s="22">
        <v>7.0498789449499846E-2</v>
      </c>
      <c r="AQ155" s="22">
        <v>0</v>
      </c>
      <c r="AR155" s="22">
        <v>1.8072570925647139E-4</v>
      </c>
      <c r="AS155" s="22">
        <v>4.7004243095886113E-2</v>
      </c>
      <c r="AT155" s="22">
        <v>2.8721650035597158E-3</v>
      </c>
      <c r="AU155" s="22">
        <v>2.8480818463498369E-5</v>
      </c>
      <c r="AV155" s="22">
        <v>0.59725743891007166</v>
      </c>
      <c r="AW155" s="22">
        <v>1.3070538608348847E-2</v>
      </c>
      <c r="AX155" s="22">
        <v>1.1534714533977069E-5</v>
      </c>
      <c r="AY155" s="22">
        <v>0</v>
      </c>
      <c r="AZ155" s="22">
        <v>0.69878482236756834</v>
      </c>
      <c r="BA155" s="22">
        <v>865.3884721406198</v>
      </c>
      <c r="BB155" s="22">
        <v>3.9547482281566406E-6</v>
      </c>
      <c r="BC155" s="22">
        <v>22.254315578804803</v>
      </c>
      <c r="BD155" s="22">
        <v>1041.6916786663198</v>
      </c>
    </row>
    <row r="156" spans="1:56" x14ac:dyDescent="0.3">
      <c r="A156" s="23" t="s">
        <v>32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</row>
    <row r="157" spans="1:56" x14ac:dyDescent="0.3">
      <c r="A157" s="23" t="s">
        <v>33</v>
      </c>
      <c r="B157" s="22">
        <v>61.23755053462267</v>
      </c>
      <c r="C157" s="22">
        <v>166.46811880918321</v>
      </c>
      <c r="D157" s="22">
        <v>302.23632707766365</v>
      </c>
      <c r="E157" s="22">
        <v>2.7601939412836582</v>
      </c>
      <c r="F157" s="22">
        <v>0.29790752112467417</v>
      </c>
      <c r="G157" s="22">
        <v>294.05290521624391</v>
      </c>
      <c r="H157" s="22">
        <v>1.1789436445072774E-3</v>
      </c>
      <c r="I157" s="22">
        <v>9.7443370262137403</v>
      </c>
      <c r="J157" s="22">
        <v>2219.338524590371</v>
      </c>
      <c r="K157" s="22">
        <v>148.42583899612487</v>
      </c>
      <c r="L157" s="22">
        <v>16.769994122003339</v>
      </c>
      <c r="M157" s="22">
        <v>642.69614468668135</v>
      </c>
      <c r="N157" s="22">
        <v>216.50119514467298</v>
      </c>
      <c r="O157" s="22">
        <v>305.40033501671547</v>
      </c>
      <c r="P157" s="22">
        <v>37.645775086244988</v>
      </c>
      <c r="Q157" s="22">
        <v>37.423581237129142</v>
      </c>
      <c r="R157" s="22">
        <v>4398.0851965323282</v>
      </c>
      <c r="S157" s="22">
        <v>12306.058062980819</v>
      </c>
      <c r="T157" s="22">
        <v>1055.3170382206304</v>
      </c>
      <c r="U157" s="22">
        <v>514.41764495206348</v>
      </c>
      <c r="V157" s="22">
        <v>9.3668270799467273</v>
      </c>
      <c r="W157" s="22">
        <v>79.827133174766445</v>
      </c>
      <c r="X157" s="22">
        <v>15.742999037521519</v>
      </c>
      <c r="Y157" s="22">
        <v>534.473616344113</v>
      </c>
      <c r="Z157" s="22">
        <v>5.3267031229355197</v>
      </c>
      <c r="AA157" s="22">
        <v>0</v>
      </c>
      <c r="AB157" s="22">
        <v>83.539342268126276</v>
      </c>
      <c r="AC157" s="22">
        <v>151.74171397753867</v>
      </c>
      <c r="AD157" s="22">
        <v>185.96593141522203</v>
      </c>
      <c r="AE157" s="22">
        <v>14.483350142240178</v>
      </c>
      <c r="AF157" s="22">
        <v>321.56768082990828</v>
      </c>
      <c r="AG157" s="22">
        <v>16.28101201675225</v>
      </c>
      <c r="AH157" s="22">
        <v>0</v>
      </c>
      <c r="AI157" s="22">
        <v>0</v>
      </c>
      <c r="AJ157" s="22">
        <v>0.21453807550526061</v>
      </c>
      <c r="AK157" s="22">
        <v>7.5280482854916331</v>
      </c>
      <c r="AL157" s="22">
        <v>77.243518808836797</v>
      </c>
      <c r="AM157" s="22">
        <v>1.7423827540397534</v>
      </c>
      <c r="AN157" s="22">
        <v>561.82110368941733</v>
      </c>
      <c r="AO157" s="22">
        <v>106.36131718524678</v>
      </c>
      <c r="AP157" s="22">
        <v>3.3898098804951293</v>
      </c>
      <c r="AQ157" s="22">
        <v>3173.681808698318</v>
      </c>
      <c r="AR157" s="22">
        <v>58.093617194817497</v>
      </c>
      <c r="AS157" s="22">
        <v>20.980731697373205</v>
      </c>
      <c r="AT157" s="22">
        <v>260.98316211624007</v>
      </c>
      <c r="AU157" s="22">
        <v>37.374849606988363</v>
      </c>
      <c r="AV157" s="22">
        <v>2057.3719370165331</v>
      </c>
      <c r="AW157" s="22">
        <v>189.74354401652661</v>
      </c>
      <c r="AX157" s="22">
        <v>20.195144075827034</v>
      </c>
      <c r="AY157" s="22">
        <v>103.05727083299537</v>
      </c>
      <c r="AZ157" s="22">
        <v>10435.75460592323</v>
      </c>
      <c r="BA157" s="22">
        <v>172.40646612739133</v>
      </c>
      <c r="BB157" s="22">
        <v>2.8936433595601869</v>
      </c>
      <c r="BC157" s="22">
        <v>1560.0429872915388</v>
      </c>
      <c r="BD157" s="22">
        <v>43004.07464668122</v>
      </c>
    </row>
    <row r="158" spans="1:56" x14ac:dyDescent="0.3">
      <c r="A158" s="23" t="s">
        <v>34</v>
      </c>
      <c r="B158" s="22">
        <v>31.54201922392544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1.3196539988517601E-2</v>
      </c>
      <c r="J158" s="22">
        <v>0</v>
      </c>
      <c r="K158" s="22">
        <v>8.3252886531286499E-2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4.7781365213622222E-3</v>
      </c>
      <c r="T158" s="22">
        <v>0</v>
      </c>
      <c r="U158" s="22">
        <v>0</v>
      </c>
      <c r="V158" s="22">
        <v>0</v>
      </c>
      <c r="W158" s="22">
        <v>0</v>
      </c>
      <c r="X158" s="22">
        <v>5.5566182190868027E-3</v>
      </c>
      <c r="Y158" s="22">
        <v>0</v>
      </c>
      <c r="Z158" s="22">
        <v>2.6806773990202454E-2</v>
      </c>
      <c r="AA158" s="22">
        <v>9.5581767318511826E-2</v>
      </c>
      <c r="AB158" s="22">
        <v>0</v>
      </c>
      <c r="AC158" s="22">
        <v>0</v>
      </c>
      <c r="AD158" s="22">
        <v>0</v>
      </c>
      <c r="AE158" s="22">
        <v>6.493627822518569E-2</v>
      </c>
      <c r="AF158" s="22">
        <v>0</v>
      </c>
      <c r="AG158" s="22">
        <v>0</v>
      </c>
      <c r="AH158" s="22">
        <v>0</v>
      </c>
      <c r="AI158" s="22">
        <v>1.9184597189584627E-2</v>
      </c>
      <c r="AJ158" s="22">
        <v>0</v>
      </c>
      <c r="AK158" s="22">
        <v>0</v>
      </c>
      <c r="AL158" s="22">
        <v>1.3725332661746152E-2</v>
      </c>
      <c r="AM158" s="22">
        <v>0.28074223507308932</v>
      </c>
      <c r="AN158" s="22">
        <v>0</v>
      </c>
      <c r="AO158" s="22">
        <v>0</v>
      </c>
      <c r="AP158" s="22">
        <v>0</v>
      </c>
      <c r="AQ158" s="22">
        <v>4.925959742568313E-3</v>
      </c>
      <c r="AR158" s="22">
        <v>0</v>
      </c>
      <c r="AS158" s="22">
        <v>0.62940056118241894</v>
      </c>
      <c r="AT158" s="22">
        <v>0</v>
      </c>
      <c r="AU158" s="22">
        <v>0</v>
      </c>
      <c r="AV158" s="22">
        <v>0.10208575207679267</v>
      </c>
      <c r="AW158" s="22">
        <v>0</v>
      </c>
      <c r="AX158" s="22">
        <v>1.1153238695616041</v>
      </c>
      <c r="AY158" s="22">
        <v>0</v>
      </c>
      <c r="AZ158" s="22">
        <v>2.4897453927322424E-3</v>
      </c>
      <c r="BA158" s="22">
        <v>0.60560745479023981</v>
      </c>
      <c r="BB158" s="22">
        <v>0</v>
      </c>
      <c r="BC158" s="22">
        <v>41.119725691695166</v>
      </c>
      <c r="BD158" s="22">
        <v>75.729339424085538</v>
      </c>
    </row>
    <row r="159" spans="1:56" x14ac:dyDescent="0.3">
      <c r="A159" s="23" t="s">
        <v>35</v>
      </c>
      <c r="B159" s="22">
        <v>0.5290126098311263</v>
      </c>
      <c r="C159" s="22">
        <v>4.1267352680585053E-4</v>
      </c>
      <c r="D159" s="22">
        <v>3.8082038323357777E-4</v>
      </c>
      <c r="E159" s="22">
        <v>2.5797093747749801E-3</v>
      </c>
      <c r="F159" s="22">
        <v>0</v>
      </c>
      <c r="G159" s="22">
        <v>2.5438839474865196E-3</v>
      </c>
      <c r="H159" s="22">
        <v>0</v>
      </c>
      <c r="I159" s="22">
        <v>2.4779917028375426E-3</v>
      </c>
      <c r="J159" s="22">
        <v>240.28341592559747</v>
      </c>
      <c r="K159" s="22">
        <v>18.132667484022711</v>
      </c>
      <c r="L159" s="22">
        <v>0</v>
      </c>
      <c r="M159" s="22">
        <v>1.3355711380906579</v>
      </c>
      <c r="N159" s="22">
        <v>1.8402138816949129E-3</v>
      </c>
      <c r="O159" s="22">
        <v>2.0169793536386591E-3</v>
      </c>
      <c r="P159" s="22">
        <v>2.6374937698532362E-2</v>
      </c>
      <c r="Q159" s="22">
        <v>0.13796472919974972</v>
      </c>
      <c r="R159" s="22">
        <v>8.6411965180930542E-2</v>
      </c>
      <c r="S159" s="22">
        <v>0.29120897025334636</v>
      </c>
      <c r="T159" s="22">
        <v>3.0678553461351288E-3</v>
      </c>
      <c r="U159" s="22">
        <v>4.3893051135931151E-2</v>
      </c>
      <c r="V159" s="22">
        <v>0.2580939384220407</v>
      </c>
      <c r="W159" s="22">
        <v>3.572978790653656E-2</v>
      </c>
      <c r="X159" s="22">
        <v>3.9104610586824753E-4</v>
      </c>
      <c r="Y159" s="22">
        <v>3.7602131754085428E-3</v>
      </c>
      <c r="Z159" s="22">
        <v>0.16511070495498384</v>
      </c>
      <c r="AA159" s="22">
        <v>1.2000196677140609</v>
      </c>
      <c r="AB159" s="22">
        <v>1.3901752292880235E-3</v>
      </c>
      <c r="AC159" s="22">
        <v>2.071938961297507E-3</v>
      </c>
      <c r="AD159" s="22">
        <v>0</v>
      </c>
      <c r="AE159" s="22">
        <v>7.1994503176915081E-2</v>
      </c>
      <c r="AF159" s="22">
        <v>0</v>
      </c>
      <c r="AG159" s="22">
        <v>8.1390408126917543E-2</v>
      </c>
      <c r="AH159" s="22">
        <v>0</v>
      </c>
      <c r="AI159" s="22">
        <v>2.823781780690243E-3</v>
      </c>
      <c r="AJ159" s="22">
        <v>1.8555268579977032E-3</v>
      </c>
      <c r="AK159" s="22">
        <v>0</v>
      </c>
      <c r="AL159" s="22">
        <v>0.22731049189911162</v>
      </c>
      <c r="AM159" s="22">
        <v>0.10677358995391999</v>
      </c>
      <c r="AN159" s="22">
        <v>1.1279077861934543</v>
      </c>
      <c r="AO159" s="22">
        <v>0</v>
      </c>
      <c r="AP159" s="22">
        <v>8.7102816011631848E-2</v>
      </c>
      <c r="AQ159" s="22">
        <v>1.3722720934779824E-3</v>
      </c>
      <c r="AR159" s="22">
        <v>4.9628984507520046E-3</v>
      </c>
      <c r="AS159" s="22">
        <v>0.23418000207677658</v>
      </c>
      <c r="AT159" s="22">
        <v>2.2063876438426765E-7</v>
      </c>
      <c r="AU159" s="22">
        <v>0</v>
      </c>
      <c r="AV159" s="22">
        <v>9.1438492165504832E-3</v>
      </c>
      <c r="AW159" s="22">
        <v>0.57750772763013414</v>
      </c>
      <c r="AX159" s="22">
        <v>0.13706237134616323</v>
      </c>
      <c r="AY159" s="22">
        <v>1.6652735258132399E-2</v>
      </c>
      <c r="AZ159" s="22">
        <v>1.0484065516933563</v>
      </c>
      <c r="BA159" s="22">
        <v>0.4612245560579798</v>
      </c>
      <c r="BB159" s="22">
        <v>4.4483553255203798E-2</v>
      </c>
      <c r="BC159" s="22">
        <v>27.420134949370368</v>
      </c>
      <c r="BD159" s="22">
        <v>294.21069900208482</v>
      </c>
    </row>
    <row r="160" spans="1:56" x14ac:dyDescent="0.3">
      <c r="A160" s="23" t="s">
        <v>361</v>
      </c>
      <c r="B160" s="22">
        <v>1422.2315668493554</v>
      </c>
      <c r="C160" s="22">
        <v>189.48959359234709</v>
      </c>
      <c r="D160" s="22">
        <v>50.150905187981131</v>
      </c>
      <c r="E160" s="22">
        <v>9.0319530656848085E-2</v>
      </c>
      <c r="F160" s="22">
        <v>0</v>
      </c>
      <c r="G160" s="22">
        <v>16.755997978400877</v>
      </c>
      <c r="H160" s="22">
        <v>49.371737046905729</v>
      </c>
      <c r="I160" s="22">
        <v>505.74661150512338</v>
      </c>
      <c r="J160" s="22">
        <v>88762.490303111306</v>
      </c>
      <c r="K160" s="22">
        <v>1236.0685061413164</v>
      </c>
      <c r="L160" s="22">
        <v>35.13656052380005</v>
      </c>
      <c r="M160" s="22">
        <v>48.281339470227344</v>
      </c>
      <c r="N160" s="22">
        <v>3484.7018815582474</v>
      </c>
      <c r="O160" s="22">
        <v>1.1944746834206017</v>
      </c>
      <c r="P160" s="22">
        <v>4.9289802153847297</v>
      </c>
      <c r="Q160" s="22">
        <v>7.8666853559019048</v>
      </c>
      <c r="R160" s="22">
        <v>3117.8176472300511</v>
      </c>
      <c r="S160" s="22">
        <v>4681.3828425742513</v>
      </c>
      <c r="T160" s="22">
        <v>8.0213445450512086</v>
      </c>
      <c r="U160" s="22">
        <v>34.417881830986971</v>
      </c>
      <c r="V160" s="22">
        <v>10042.566918405088</v>
      </c>
      <c r="W160" s="22">
        <v>173.48285014386732</v>
      </c>
      <c r="X160" s="22">
        <v>0</v>
      </c>
      <c r="Y160" s="22">
        <v>547.872469990593</v>
      </c>
      <c r="Z160" s="22">
        <v>6597.7602722489255</v>
      </c>
      <c r="AA160" s="22">
        <v>0</v>
      </c>
      <c r="AB160" s="22">
        <v>0</v>
      </c>
      <c r="AC160" s="22">
        <v>0.41925640594808444</v>
      </c>
      <c r="AD160" s="22">
        <v>66.933279022508088</v>
      </c>
      <c r="AE160" s="22">
        <v>21773.155466079177</v>
      </c>
      <c r="AF160" s="22">
        <v>14.293182330302429</v>
      </c>
      <c r="AG160" s="22">
        <v>4137.2275972196521</v>
      </c>
      <c r="AH160" s="22">
        <v>45.371618571245904</v>
      </c>
      <c r="AI160" s="22">
        <v>812.49828169683201</v>
      </c>
      <c r="AJ160" s="22">
        <v>25.273168084245061</v>
      </c>
      <c r="AK160" s="22">
        <v>0.25313824424424292</v>
      </c>
      <c r="AL160" s="22">
        <v>0</v>
      </c>
      <c r="AM160" s="22">
        <v>10.574461579161751</v>
      </c>
      <c r="AN160" s="22">
        <v>156.86903907080918</v>
      </c>
      <c r="AO160" s="22">
        <v>241.84067813624569</v>
      </c>
      <c r="AP160" s="22">
        <v>1891.3687932413384</v>
      </c>
      <c r="AQ160" s="22">
        <v>115.91516136211855</v>
      </c>
      <c r="AR160" s="22">
        <v>6.1879345348505721</v>
      </c>
      <c r="AS160" s="22">
        <v>6733.1708050567486</v>
      </c>
      <c r="AT160" s="22">
        <v>22.193217886358493</v>
      </c>
      <c r="AU160" s="22">
        <v>278.30910387639801</v>
      </c>
      <c r="AV160" s="22">
        <v>773.52833655310508</v>
      </c>
      <c r="AW160" s="22">
        <v>0</v>
      </c>
      <c r="AX160" s="22">
        <v>37.236214300807127</v>
      </c>
      <c r="AY160" s="22">
        <v>4221.3234511757501</v>
      </c>
      <c r="AZ160" s="22">
        <v>1872.6383371022591</v>
      </c>
      <c r="BA160" s="22">
        <v>2218.2965899939363</v>
      </c>
      <c r="BB160" s="22">
        <v>1066.2853435986733</v>
      </c>
      <c r="BC160" s="22">
        <v>3736.7893894395938</v>
      </c>
      <c r="BD160" s="22">
        <v>171275.77953428149</v>
      </c>
    </row>
    <row r="161" spans="1:56" x14ac:dyDescent="0.3">
      <c r="A161" s="23" t="s">
        <v>36</v>
      </c>
      <c r="B161" s="22">
        <v>49.220187149785083</v>
      </c>
      <c r="C161" s="22">
        <v>4.7292660860550079E-3</v>
      </c>
      <c r="D161" s="22">
        <v>4.0341676100930424E-2</v>
      </c>
      <c r="E161" s="22">
        <v>0.25163236141846135</v>
      </c>
      <c r="F161" s="22">
        <v>3.2079720451384068E-2</v>
      </c>
      <c r="G161" s="22">
        <v>4.8245056956608672E-3</v>
      </c>
      <c r="H161" s="22">
        <v>10.724469616635329</v>
      </c>
      <c r="I161" s="22">
        <v>2.9348593961779192</v>
      </c>
      <c r="J161" s="22">
        <v>2304.8128690873409</v>
      </c>
      <c r="K161" s="22">
        <v>34.874906183957016</v>
      </c>
      <c r="L161" s="22">
        <v>0</v>
      </c>
      <c r="M161" s="22">
        <v>0</v>
      </c>
      <c r="N161" s="22">
        <v>3.4899871758078114E-3</v>
      </c>
      <c r="O161" s="22">
        <v>3.8252249632986261E-3</v>
      </c>
      <c r="P161" s="22">
        <v>0</v>
      </c>
      <c r="Q161" s="22">
        <v>1.8428956258390496E-2</v>
      </c>
      <c r="R161" s="22">
        <v>545.04815499180052</v>
      </c>
      <c r="S161" s="22">
        <v>12.44976707385969</v>
      </c>
      <c r="T161" s="22">
        <v>0</v>
      </c>
      <c r="U161" s="22">
        <v>4.5739656767753295E-3</v>
      </c>
      <c r="V161" s="22">
        <v>237.99050861161021</v>
      </c>
      <c r="W161" s="22">
        <v>6.7761961165783063E-2</v>
      </c>
      <c r="X161" s="22">
        <v>7.416235189861626E-4</v>
      </c>
      <c r="Y161" s="22">
        <v>2.2545443643612207E-2</v>
      </c>
      <c r="Z161" s="22">
        <v>9330.0528801448636</v>
      </c>
      <c r="AA161" s="22">
        <v>0</v>
      </c>
      <c r="AB161" s="22">
        <v>2.6364836014997751E-3</v>
      </c>
      <c r="AC161" s="22">
        <v>3.9294565028086675E-3</v>
      </c>
      <c r="AD161" s="22">
        <v>0</v>
      </c>
      <c r="AE161" s="22">
        <v>52.845987686556299</v>
      </c>
      <c r="AF161" s="22">
        <v>0</v>
      </c>
      <c r="AG161" s="22">
        <v>105.50235374403948</v>
      </c>
      <c r="AH161" s="22">
        <v>0</v>
      </c>
      <c r="AI161" s="22">
        <v>374.6706834794428</v>
      </c>
      <c r="AJ161" s="22">
        <v>9.2418029337638929E-2</v>
      </c>
      <c r="AK161" s="22">
        <v>4.0047209430610781E-4</v>
      </c>
      <c r="AL161" s="22">
        <v>0.64326650632152083</v>
      </c>
      <c r="AM161" s="22">
        <v>0</v>
      </c>
      <c r="AN161" s="22">
        <v>61.078654870493104</v>
      </c>
      <c r="AO161" s="22">
        <v>0</v>
      </c>
      <c r="AP161" s="22">
        <v>140.32919852116112</v>
      </c>
      <c r="AQ161" s="22">
        <v>2.6025300947876955E-3</v>
      </c>
      <c r="AR161" s="22">
        <v>1.3843971667223223</v>
      </c>
      <c r="AS161" s="22">
        <v>5.988048542804548</v>
      </c>
      <c r="AT161" s="22">
        <v>1.9176201266056972E-2</v>
      </c>
      <c r="AU161" s="22">
        <v>0</v>
      </c>
      <c r="AV161" s="22">
        <v>4.003776780029761</v>
      </c>
      <c r="AW161" s="22">
        <v>9.043800572079376E-2</v>
      </c>
      <c r="AX161" s="22">
        <v>0.25994039227839166</v>
      </c>
      <c r="AY161" s="22">
        <v>20.97906122531365</v>
      </c>
      <c r="AZ161" s="22">
        <v>4.9634845068954698</v>
      </c>
      <c r="BA161" s="22">
        <v>5777.9955153616002</v>
      </c>
      <c r="BB161" s="22">
        <v>8.4366617520598972E-2</v>
      </c>
      <c r="BC161" s="22">
        <v>261.85929477594965</v>
      </c>
      <c r="BD161" s="22">
        <v>19341.363208303927</v>
      </c>
    </row>
    <row r="162" spans="1:56" x14ac:dyDescent="0.3">
      <c r="A162" s="23" t="s">
        <v>37</v>
      </c>
      <c r="B162" s="22">
        <v>2.8293821523924633E-3</v>
      </c>
      <c r="C162" s="22">
        <v>4.007406549255578E-2</v>
      </c>
      <c r="D162" s="22">
        <v>3.536771827229504E-2</v>
      </c>
      <c r="E162" s="22">
        <v>1.2030981344933296E-4</v>
      </c>
      <c r="F162" s="22">
        <v>0</v>
      </c>
      <c r="G162" s="22">
        <v>1.1971524048113855</v>
      </c>
      <c r="H162" s="22">
        <v>1.5836798243572659E-8</v>
      </c>
      <c r="I162" s="22">
        <v>7.6942324591202304E-4</v>
      </c>
      <c r="J162" s="22">
        <v>6.8664010064875241</v>
      </c>
      <c r="K162" s="22">
        <v>0.50808251866007914</v>
      </c>
      <c r="L162" s="22">
        <v>3.7031846268247413</v>
      </c>
      <c r="M162" s="22">
        <v>0.30569496676323543</v>
      </c>
      <c r="N162" s="22">
        <v>1643.7799686985295</v>
      </c>
      <c r="O162" s="22">
        <v>0.22549692420951498</v>
      </c>
      <c r="P162" s="22">
        <v>1.201732006760929</v>
      </c>
      <c r="Q162" s="22">
        <v>319.27261637517176</v>
      </c>
      <c r="R162" s="22">
        <v>2.6834724720744121</v>
      </c>
      <c r="S162" s="22">
        <v>6450.7037456603366</v>
      </c>
      <c r="T162" s="22">
        <v>1.4008839043161458</v>
      </c>
      <c r="U162" s="22">
        <v>1.6798843659985123</v>
      </c>
      <c r="V162" s="22">
        <v>1.4994426580442037</v>
      </c>
      <c r="W162" s="22">
        <v>1.0010644319296408E-3</v>
      </c>
      <c r="X162" s="22">
        <v>3.442597497588116E-3</v>
      </c>
      <c r="Y162" s="22">
        <v>5.1170005675726591</v>
      </c>
      <c r="Z162" s="22">
        <v>0.14953967368456397</v>
      </c>
      <c r="AA162" s="22">
        <v>0</v>
      </c>
      <c r="AB162" s="22">
        <v>1.3764819394903707</v>
      </c>
      <c r="AC162" s="22">
        <v>0.45809628927364815</v>
      </c>
      <c r="AD162" s="22">
        <v>9.201990992176493E-4</v>
      </c>
      <c r="AE162" s="22">
        <v>9.0818728560899661E-2</v>
      </c>
      <c r="AF162" s="22">
        <v>1.65247427662942E-3</v>
      </c>
      <c r="AG162" s="22">
        <v>0.23965992482248738</v>
      </c>
      <c r="AH162" s="22">
        <v>0</v>
      </c>
      <c r="AI162" s="22">
        <v>7.5330064175022082E-2</v>
      </c>
      <c r="AJ162" s="22">
        <v>6.9302590455089006E-5</v>
      </c>
      <c r="AK162" s="22">
        <v>0.37123382156804496</v>
      </c>
      <c r="AL162" s="22">
        <v>5.2783497909388299E-2</v>
      </c>
      <c r="AM162" s="22">
        <v>2.9918304405436385E-3</v>
      </c>
      <c r="AN162" s="22">
        <v>0</v>
      </c>
      <c r="AO162" s="22">
        <v>0.10670253520244523</v>
      </c>
      <c r="AP162" s="22">
        <v>0.27398933001090026</v>
      </c>
      <c r="AQ162" s="22">
        <v>1.8566301410234372</v>
      </c>
      <c r="AR162" s="22">
        <v>12.779817719536746</v>
      </c>
      <c r="AS162" s="22">
        <v>2.1583095379163454E-2</v>
      </c>
      <c r="AT162" s="22">
        <v>1990.7620924526959</v>
      </c>
      <c r="AU162" s="22">
        <v>0.94486533298623943</v>
      </c>
      <c r="AV162" s="22">
        <v>0.93121402199199876</v>
      </c>
      <c r="AW162" s="22">
        <v>0.74742477902657756</v>
      </c>
      <c r="AX162" s="22">
        <v>2.8242905941984465E-2</v>
      </c>
      <c r="AY162" s="22">
        <v>3.0952758445891027</v>
      </c>
      <c r="AZ162" s="22">
        <v>0.68895904256026774</v>
      </c>
      <c r="BA162" s="22">
        <v>1.1377894043818242</v>
      </c>
      <c r="BB162" s="22">
        <v>0.42234001355315753</v>
      </c>
      <c r="BC162" s="22">
        <v>260.67115196447031</v>
      </c>
      <c r="BD162" s="22">
        <v>10717.516020062543</v>
      </c>
    </row>
    <row r="163" spans="1:56" x14ac:dyDescent="0.3">
      <c r="A163" s="23" t="s">
        <v>38</v>
      </c>
      <c r="B163" s="22">
        <v>14.079301697432586</v>
      </c>
      <c r="C163" s="22">
        <v>8.7989997088180485E-6</v>
      </c>
      <c r="D163" s="22">
        <v>3.0192623582987599</v>
      </c>
      <c r="E163" s="22">
        <v>6.3982982912870527</v>
      </c>
      <c r="F163" s="22">
        <v>0</v>
      </c>
      <c r="G163" s="22">
        <v>0.9915229382418409</v>
      </c>
      <c r="H163" s="22">
        <v>0</v>
      </c>
      <c r="I163" s="22">
        <v>2.9794960338661567E-3</v>
      </c>
      <c r="J163" s="22">
        <v>0.28800851641552805</v>
      </c>
      <c r="K163" s="22">
        <v>4.9411410377212255E-4</v>
      </c>
      <c r="L163" s="22">
        <v>0</v>
      </c>
      <c r="M163" s="22">
        <v>4.2198368628279477</v>
      </c>
      <c r="N163" s="22">
        <v>23.716649031302229</v>
      </c>
      <c r="O163" s="22">
        <v>10.263926322481355</v>
      </c>
      <c r="P163" s="22">
        <v>0</v>
      </c>
      <c r="Q163" s="22">
        <v>0</v>
      </c>
      <c r="R163" s="22">
        <v>121.85315200563333</v>
      </c>
      <c r="S163" s="22">
        <v>35.080562233406084</v>
      </c>
      <c r="T163" s="22">
        <v>210.80203546973752</v>
      </c>
      <c r="U163" s="22">
        <v>3.1145311866083086E-2</v>
      </c>
      <c r="V163" s="22">
        <v>0.67567705497097363</v>
      </c>
      <c r="W163" s="22">
        <v>0</v>
      </c>
      <c r="X163" s="22">
        <v>0.37109908633701583</v>
      </c>
      <c r="Y163" s="22">
        <v>5.0312762672228581</v>
      </c>
      <c r="Z163" s="22">
        <v>0.20785779305289079</v>
      </c>
      <c r="AA163" s="22">
        <v>0</v>
      </c>
      <c r="AB163" s="22">
        <v>0</v>
      </c>
      <c r="AC163" s="22">
        <v>0</v>
      </c>
      <c r="AD163" s="22">
        <v>4.1992215549625564</v>
      </c>
      <c r="AE163" s="22">
        <v>1.9493631319367007E-4</v>
      </c>
      <c r="AF163" s="22">
        <v>0</v>
      </c>
      <c r="AG163" s="22">
        <v>4.0184294131752958E-2</v>
      </c>
      <c r="AH163" s="22">
        <v>0</v>
      </c>
      <c r="AI163" s="22">
        <v>3.4952542964055242</v>
      </c>
      <c r="AJ163" s="22">
        <v>9.0395826061042639E-5</v>
      </c>
      <c r="AK163" s="22">
        <v>0</v>
      </c>
      <c r="AL163" s="22">
        <v>6.5777595000290429E-5</v>
      </c>
      <c r="AM163" s="22">
        <v>0</v>
      </c>
      <c r="AN163" s="22">
        <v>1.843467970185551E-4</v>
      </c>
      <c r="AO163" s="22">
        <v>0</v>
      </c>
      <c r="AP163" s="22">
        <v>4.7480855218294391E-4</v>
      </c>
      <c r="AQ163" s="22">
        <v>10.412278140474386</v>
      </c>
      <c r="AR163" s="22">
        <v>0</v>
      </c>
      <c r="AS163" s="22">
        <v>1.4946787796223012E-2</v>
      </c>
      <c r="AT163" s="22">
        <v>1.9498652522194473E-5</v>
      </c>
      <c r="AU163" s="22">
        <v>0.58272299637990477</v>
      </c>
      <c r="AV163" s="22">
        <v>164.54142507351713</v>
      </c>
      <c r="AW163" s="22">
        <v>8.8463891597023177E-5</v>
      </c>
      <c r="AX163" s="22">
        <v>0</v>
      </c>
      <c r="AY163" s="22">
        <v>1.2266854190050904E-5</v>
      </c>
      <c r="AZ163" s="22">
        <v>160.52605487457578</v>
      </c>
      <c r="BA163" s="22">
        <v>5.8744069549798956</v>
      </c>
      <c r="BB163" s="22">
        <v>0</v>
      </c>
      <c r="BC163" s="22">
        <v>180.94784898568679</v>
      </c>
      <c r="BD163" s="22">
        <v>967.6685681030433</v>
      </c>
    </row>
    <row r="164" spans="1:56" x14ac:dyDescent="0.3">
      <c r="A164" s="23" t="s">
        <v>197</v>
      </c>
      <c r="B164" s="22">
        <v>3243.0187816631842</v>
      </c>
      <c r="C164" s="22">
        <v>33.983488294942717</v>
      </c>
      <c r="D164" s="22">
        <v>78.244746210420544</v>
      </c>
      <c r="E164" s="22">
        <v>2.8637520570696724</v>
      </c>
      <c r="F164" s="22">
        <v>0</v>
      </c>
      <c r="G164" s="22">
        <v>0.97059852306460515</v>
      </c>
      <c r="H164" s="22">
        <v>1.6081561818945223</v>
      </c>
      <c r="I164" s="22">
        <v>21.249568956549414</v>
      </c>
      <c r="J164" s="22">
        <v>18508.610584219361</v>
      </c>
      <c r="K164" s="22">
        <v>1290.3906815768005</v>
      </c>
      <c r="L164" s="22">
        <v>4.4299831287019353</v>
      </c>
      <c r="M164" s="22">
        <v>37.259819703163323</v>
      </c>
      <c r="N164" s="22">
        <v>0.60074243761930035</v>
      </c>
      <c r="O164" s="22">
        <v>0.16533048124908073</v>
      </c>
      <c r="P164" s="22">
        <v>21.544732633664957</v>
      </c>
      <c r="Q164" s="22">
        <v>0.96778112136779915</v>
      </c>
      <c r="R164" s="22">
        <v>626.71903552249773</v>
      </c>
      <c r="S164" s="22">
        <v>889.03514972540336</v>
      </c>
      <c r="T164" s="22">
        <v>191.81588428466748</v>
      </c>
      <c r="U164" s="22">
        <v>22.687265597572313</v>
      </c>
      <c r="V164" s="22">
        <v>4537.3159962981072</v>
      </c>
      <c r="W164" s="22">
        <v>17.481288346148826</v>
      </c>
      <c r="X164" s="22">
        <v>2.8288894932632758E-2</v>
      </c>
      <c r="Y164" s="22">
        <v>75.365127883042973</v>
      </c>
      <c r="Z164" s="22">
        <v>3518.9204328541405</v>
      </c>
      <c r="AA164" s="22">
        <v>0</v>
      </c>
      <c r="AB164" s="22">
        <v>0.19029399868847605</v>
      </c>
      <c r="AC164" s="22">
        <v>0.22033848256453697</v>
      </c>
      <c r="AD164" s="22">
        <v>1.2340657407052057E-2</v>
      </c>
      <c r="AE164" s="22">
        <v>1831.7044231972995</v>
      </c>
      <c r="AF164" s="22">
        <v>171.12642268556593</v>
      </c>
      <c r="AG164" s="22">
        <v>2237.7159739126782</v>
      </c>
      <c r="AH164" s="22">
        <v>0.17697383131591862</v>
      </c>
      <c r="AI164" s="22">
        <v>563.52571438420557</v>
      </c>
      <c r="AJ164" s="22">
        <v>246.01294260368411</v>
      </c>
      <c r="AK164" s="22">
        <v>1.529787180172054E-2</v>
      </c>
      <c r="AL164" s="22">
        <v>168.65542662292285</v>
      </c>
      <c r="AM164" s="22">
        <v>87.3069550608393</v>
      </c>
      <c r="AN164" s="22">
        <v>0.35488736957463568</v>
      </c>
      <c r="AO164" s="22">
        <v>13.650004584360017</v>
      </c>
      <c r="AP164" s="22">
        <v>0</v>
      </c>
      <c r="AQ164" s="22">
        <v>5.9051348912877106</v>
      </c>
      <c r="AR164" s="22">
        <v>0.67616177901802665</v>
      </c>
      <c r="AS164" s="22">
        <v>258.07210846198376</v>
      </c>
      <c r="AT164" s="22">
        <v>0.1869222446410915</v>
      </c>
      <c r="AU164" s="22">
        <v>9.5366009884012678E-4</v>
      </c>
      <c r="AV164" s="22">
        <v>17.233182626917522</v>
      </c>
      <c r="AW164" s="22">
        <v>0.75352007222763229</v>
      </c>
      <c r="AX164" s="22">
        <v>177.18660710835985</v>
      </c>
      <c r="AY164" s="22">
        <v>252.93446982459707</v>
      </c>
      <c r="AZ164" s="22">
        <v>742.79204245432732</v>
      </c>
      <c r="BA164" s="22">
        <v>6265.0395660972326</v>
      </c>
      <c r="BB164" s="22">
        <v>215.89699084183547</v>
      </c>
      <c r="BC164" s="22">
        <v>530.99437169905127</v>
      </c>
      <c r="BD164" s="22">
        <v>46913.617243620058</v>
      </c>
    </row>
    <row r="165" spans="1:56" x14ac:dyDescent="0.3">
      <c r="A165" s="23" t="s">
        <v>40</v>
      </c>
      <c r="B165" s="22">
        <v>4.1178736074742942E-2</v>
      </c>
      <c r="C165" s="22">
        <v>1.7700157505059477E-4</v>
      </c>
      <c r="D165" s="22">
        <v>6.6511118238230579E-4</v>
      </c>
      <c r="E165" s="22">
        <v>1.1295472470051993E-3</v>
      </c>
      <c r="F165" s="22">
        <v>0</v>
      </c>
      <c r="G165" s="22">
        <v>1.8428056340980279</v>
      </c>
      <c r="H165" s="22">
        <v>9.2584358962424767E-8</v>
      </c>
      <c r="I165" s="22">
        <v>2.1242111006911329E-3</v>
      </c>
      <c r="J165" s="22">
        <v>102.92438457004032</v>
      </c>
      <c r="K165" s="22">
        <v>7.7576719019506211</v>
      </c>
      <c r="L165" s="22">
        <v>0</v>
      </c>
      <c r="M165" s="22">
        <v>0</v>
      </c>
      <c r="N165" s="22">
        <v>8.4867863071149807E-4</v>
      </c>
      <c r="O165" s="22">
        <v>8.6301173458949059E-4</v>
      </c>
      <c r="P165" s="22">
        <v>1.4143057240586867E-8</v>
      </c>
      <c r="Q165" s="22">
        <v>4.1689961743722696E-3</v>
      </c>
      <c r="R165" s="22">
        <v>0.40762790289580769</v>
      </c>
      <c r="S165" s="22">
        <v>4.3032228249213809</v>
      </c>
      <c r="T165" s="22">
        <v>0.14116955475175494</v>
      </c>
      <c r="U165" s="22">
        <v>0.32777108032850738</v>
      </c>
      <c r="V165" s="22">
        <v>0.11902811394073651</v>
      </c>
      <c r="W165" s="22">
        <v>1.5287229800953947E-2</v>
      </c>
      <c r="X165" s="22">
        <v>2.2723604703270044E-2</v>
      </c>
      <c r="Y165" s="22">
        <v>10.450123652603686</v>
      </c>
      <c r="Z165" s="22">
        <v>8.4743732408104261E-2</v>
      </c>
      <c r="AA165" s="22">
        <v>0</v>
      </c>
      <c r="AB165" s="22">
        <v>5.9861566950373483E-4</v>
      </c>
      <c r="AC165" s="22">
        <v>8.8642550915461575E-4</v>
      </c>
      <c r="AD165" s="22">
        <v>5.2148454986708705E-7</v>
      </c>
      <c r="AE165" s="22">
        <v>3.0827699572979289E-2</v>
      </c>
      <c r="AF165" s="22">
        <v>0</v>
      </c>
      <c r="AG165" s="22">
        <v>0.11701882008598992</v>
      </c>
      <c r="AH165" s="22">
        <v>0</v>
      </c>
      <c r="AI165" s="22">
        <v>0.25493726920900256</v>
      </c>
      <c r="AJ165" s="22">
        <v>8.0324996248542818E-4</v>
      </c>
      <c r="AK165" s="22">
        <v>9.0352502702008538E-5</v>
      </c>
      <c r="AL165" s="22">
        <v>9.7632660943201027E-2</v>
      </c>
      <c r="AM165" s="22">
        <v>4.5685470654941072E-2</v>
      </c>
      <c r="AN165" s="22">
        <v>9.559492082760955E-2</v>
      </c>
      <c r="AO165" s="22">
        <v>5.5733496199567427E-5</v>
      </c>
      <c r="AP165" s="22">
        <v>4.7828562685119473E-2</v>
      </c>
      <c r="AQ165" s="22">
        <v>0</v>
      </c>
      <c r="AR165" s="22">
        <v>2.1286112346285018E-3</v>
      </c>
      <c r="AS165" s="22">
        <v>0.42580892132841691</v>
      </c>
      <c r="AT165" s="22">
        <v>6.620094404315692E-2</v>
      </c>
      <c r="AU165" s="22">
        <v>1.3282401811038876E-4</v>
      </c>
      <c r="AV165" s="22">
        <v>0.21655031457884819</v>
      </c>
      <c r="AW165" s="22">
        <v>7.8603452942736102E-4</v>
      </c>
      <c r="AX165" s="22">
        <v>5.8638933791842179E-2</v>
      </c>
      <c r="AY165" s="22">
        <v>0.1748669242141091</v>
      </c>
      <c r="AZ165" s="22">
        <v>9.0396986464035795E-2</v>
      </c>
      <c r="BA165" s="22">
        <v>0.8028664568890751</v>
      </c>
      <c r="BB165" s="22">
        <v>1.9031255387332687E-2</v>
      </c>
      <c r="BC165" s="22">
        <v>2.1114250597236368</v>
      </c>
      <c r="BD165" s="22">
        <v>133.10850877169617</v>
      </c>
    </row>
    <row r="166" spans="1:56" x14ac:dyDescent="0.3">
      <c r="A166" s="23" t="s">
        <v>41</v>
      </c>
      <c r="B166" s="22">
        <v>5.4409313602142729E-3</v>
      </c>
      <c r="C166" s="22">
        <v>9.9531989915544964E-3</v>
      </c>
      <c r="D166" s="22">
        <v>1.1540220126827883E-4</v>
      </c>
      <c r="E166" s="22">
        <v>2.1093851831235178E-4</v>
      </c>
      <c r="F166" s="22">
        <v>0</v>
      </c>
      <c r="G166" s="22">
        <v>0.27717535699377505</v>
      </c>
      <c r="H166" s="22">
        <v>2.2686463522174616E-9</v>
      </c>
      <c r="I166" s="22">
        <v>2.9688597239202762E-4</v>
      </c>
      <c r="J166" s="22">
        <v>6.5822907609704764</v>
      </c>
      <c r="K166" s="22">
        <v>0.16542129671272482</v>
      </c>
      <c r="L166" s="22">
        <v>0</v>
      </c>
      <c r="M166" s="22">
        <v>0</v>
      </c>
      <c r="N166" s="22">
        <v>3.1531524670550128E-2</v>
      </c>
      <c r="O166" s="22">
        <v>5.6529470771491015E-4</v>
      </c>
      <c r="P166" s="22">
        <v>4.3932921164898088E-2</v>
      </c>
      <c r="Q166" s="22">
        <v>0.12269001570918391</v>
      </c>
      <c r="R166" s="22">
        <v>0.24452434844343213</v>
      </c>
      <c r="S166" s="22">
        <v>0.57420761423383793</v>
      </c>
      <c r="T166" s="22">
        <v>1.6828122514150789E-11</v>
      </c>
      <c r="U166" s="22">
        <v>1.2328975915850541E-3</v>
      </c>
      <c r="V166" s="22">
        <v>15.284799307762853</v>
      </c>
      <c r="W166" s="22">
        <v>5.342502318515615E-4</v>
      </c>
      <c r="X166" s="22">
        <v>2.511622670032343</v>
      </c>
      <c r="Y166" s="22">
        <v>2.7915688787881711E-3</v>
      </c>
      <c r="Z166" s="22">
        <v>1.9054330522886291E-2</v>
      </c>
      <c r="AA166" s="22">
        <v>0</v>
      </c>
      <c r="AB166" s="22">
        <v>0.45581344377576627</v>
      </c>
      <c r="AC166" s="22">
        <v>0.11502885913754966</v>
      </c>
      <c r="AD166" s="22">
        <v>1.277822771634545E-8</v>
      </c>
      <c r="AE166" s="22">
        <v>0.14725412271039323</v>
      </c>
      <c r="AF166" s="22">
        <v>5.2926918059170705E-3</v>
      </c>
      <c r="AG166" s="22">
        <v>4.192541980662468E-3</v>
      </c>
      <c r="AH166" s="22">
        <v>2.8024081664260545E-2</v>
      </c>
      <c r="AI166" s="22">
        <v>9.6909805101229856E-3</v>
      </c>
      <c r="AJ166" s="22">
        <v>1.452100344919393E-2</v>
      </c>
      <c r="AK166" s="22">
        <v>2.6838262426830206E-3</v>
      </c>
      <c r="AL166" s="22">
        <v>1.9009951288064755</v>
      </c>
      <c r="AM166" s="22">
        <v>9.6199465593066415E-4</v>
      </c>
      <c r="AN166" s="22">
        <v>3.3967940604881452E-3</v>
      </c>
      <c r="AO166" s="22">
        <v>3.8961619319156759E-2</v>
      </c>
      <c r="AP166" s="22">
        <v>4.9594297539110963</v>
      </c>
      <c r="AQ166" s="22">
        <v>1.6627581911268674E-3</v>
      </c>
      <c r="AR166" s="22">
        <v>0</v>
      </c>
      <c r="AS166" s="22">
        <v>2.1378293544868044E-3</v>
      </c>
      <c r="AT166" s="22">
        <v>1.677215527243477E-6</v>
      </c>
      <c r="AU166" s="22">
        <v>3.8188506031468939E-3</v>
      </c>
      <c r="AV166" s="22">
        <v>2.3071178817215394E-2</v>
      </c>
      <c r="AW166" s="22">
        <v>5.6236877320334899E-3</v>
      </c>
      <c r="AX166" s="22">
        <v>2.1777037234455643E-3</v>
      </c>
      <c r="AY166" s="22">
        <v>6.743062899274771E-2</v>
      </c>
      <c r="AZ166" s="22">
        <v>1.1319283824934401E-2</v>
      </c>
      <c r="BA166" s="22">
        <v>0.50892317069927873</v>
      </c>
      <c r="BB166" s="22">
        <v>1.6423518003428199</v>
      </c>
      <c r="BC166" s="22">
        <v>30.390422790914872</v>
      </c>
      <c r="BD166" s="22">
        <v>66.223579733175669</v>
      </c>
    </row>
    <row r="167" spans="1:56" x14ac:dyDescent="0.3">
      <c r="A167" s="23" t="s">
        <v>42</v>
      </c>
      <c r="B167" s="22">
        <v>1.0879473151965051</v>
      </c>
      <c r="C167" s="22">
        <v>0.71744518087621956</v>
      </c>
      <c r="D167" s="22">
        <v>4.3609692056383022E-2</v>
      </c>
      <c r="E167" s="22">
        <v>1.6488689566434695E-2</v>
      </c>
      <c r="F167" s="22">
        <v>0.37845860815525184</v>
      </c>
      <c r="G167" s="22">
        <v>5.4015322309928851E-3</v>
      </c>
      <c r="H167" s="22">
        <v>0.60110865964409199</v>
      </c>
      <c r="I167" s="22">
        <v>1.7870481355803703E-2</v>
      </c>
      <c r="J167" s="22">
        <v>555.86584834529538</v>
      </c>
      <c r="K167" s="22">
        <v>38.558498479776965</v>
      </c>
      <c r="L167" s="22">
        <v>0</v>
      </c>
      <c r="M167" s="22">
        <v>0</v>
      </c>
      <c r="N167" s="22">
        <v>3.9074009660372989E-3</v>
      </c>
      <c r="O167" s="22">
        <v>4.282734280662049E-3</v>
      </c>
      <c r="P167" s="22">
        <v>0</v>
      </c>
      <c r="Q167" s="22">
        <v>2.0633119223547429E-2</v>
      </c>
      <c r="R167" s="22">
        <v>0.25127033145640254</v>
      </c>
      <c r="S167" s="22">
        <v>0.49230027052193859</v>
      </c>
      <c r="T167" s="22">
        <v>0</v>
      </c>
      <c r="U167" s="22">
        <v>1.4565645581247062E-3</v>
      </c>
      <c r="V167" s="22">
        <v>183.48739470374193</v>
      </c>
      <c r="W167" s="22">
        <v>296.70313418795649</v>
      </c>
      <c r="X167" s="22">
        <v>0.31721752025914507</v>
      </c>
      <c r="Y167" s="22">
        <v>8.0505426666926307E-3</v>
      </c>
      <c r="Z167" s="22">
        <v>2.738151153454357</v>
      </c>
      <c r="AA167" s="22">
        <v>0</v>
      </c>
      <c r="AB167" s="22">
        <v>2.9518155948688295E-3</v>
      </c>
      <c r="AC167" s="22">
        <v>4.3994322504988057E-3</v>
      </c>
      <c r="AD167" s="22">
        <v>0</v>
      </c>
      <c r="AE167" s="22">
        <v>704.46663805815786</v>
      </c>
      <c r="AF167" s="22">
        <v>0</v>
      </c>
      <c r="AG167" s="22">
        <v>0.3428745543028261</v>
      </c>
      <c r="AH167" s="22">
        <v>0.16340313860883876</v>
      </c>
      <c r="AI167" s="22">
        <v>2.8804541578990319</v>
      </c>
      <c r="AJ167" s="22">
        <v>4.3224596506409958E-3</v>
      </c>
      <c r="AK167" s="22">
        <v>4.4836985620168307E-4</v>
      </c>
      <c r="AL167" s="22">
        <v>51.529749110145353</v>
      </c>
      <c r="AM167" s="22">
        <v>32.294929940611702</v>
      </c>
      <c r="AN167" s="22">
        <v>6.9734814808626797E-3</v>
      </c>
      <c r="AO167" s="22">
        <v>0</v>
      </c>
      <c r="AP167" s="22">
        <v>13.434283985546989</v>
      </c>
      <c r="AQ167" s="22">
        <v>2.9138011385846387E-3</v>
      </c>
      <c r="AR167" s="22">
        <v>1.0537924093341004E-2</v>
      </c>
      <c r="AS167" s="22">
        <v>0</v>
      </c>
      <c r="AT167" s="22">
        <v>8.2984390858487168E-5</v>
      </c>
      <c r="AU167" s="22">
        <v>0</v>
      </c>
      <c r="AV167" s="22">
        <v>3.6569659230279106E-2</v>
      </c>
      <c r="AW167" s="22">
        <v>4.224626992934806E-3</v>
      </c>
      <c r="AX167" s="22">
        <v>33.553366588941699</v>
      </c>
      <c r="AY167" s="22">
        <v>0.16118826308395112</v>
      </c>
      <c r="AZ167" s="22">
        <v>0.34439662059612186</v>
      </c>
      <c r="BA167" s="22">
        <v>25.839141489202472</v>
      </c>
      <c r="BB167" s="22">
        <v>0.58874861622259456</v>
      </c>
      <c r="BC167" s="22">
        <v>8.5505629046825948</v>
      </c>
      <c r="BD167" s="22">
        <v>1955.5436374959206</v>
      </c>
    </row>
    <row r="168" spans="1:56" x14ac:dyDescent="0.3">
      <c r="A168" s="23" t="s">
        <v>43</v>
      </c>
      <c r="B168" s="22">
        <v>8.2311098565378737E-4</v>
      </c>
      <c r="C168" s="22">
        <v>0.27122435912740567</v>
      </c>
      <c r="D168" s="22">
        <v>4.007121759221929E-3</v>
      </c>
      <c r="E168" s="22">
        <v>1.0362912482040734E-2</v>
      </c>
      <c r="F168" s="22">
        <v>0</v>
      </c>
      <c r="G168" s="22">
        <v>3.2175205814924411E-2</v>
      </c>
      <c r="H168" s="22">
        <v>0</v>
      </c>
      <c r="I168" s="22">
        <v>3.6895106252828849E-3</v>
      </c>
      <c r="J168" s="22">
        <v>0.20648279712378251</v>
      </c>
      <c r="K168" s="22">
        <v>1.4119971975283209E-2</v>
      </c>
      <c r="L168" s="22">
        <v>2.4845408023407674E-2</v>
      </c>
      <c r="M168" s="22">
        <v>2.7696033228832209E-3</v>
      </c>
      <c r="N168" s="22">
        <v>2066.4962833917593</v>
      </c>
      <c r="O168" s="22">
        <v>1.5026028149644394E-6</v>
      </c>
      <c r="P168" s="22">
        <v>0</v>
      </c>
      <c r="Q168" s="22">
        <v>7.2391563414965316E-6</v>
      </c>
      <c r="R168" s="22">
        <v>9.5782722947857418E-2</v>
      </c>
      <c r="S168" s="22">
        <v>27.71934475305666</v>
      </c>
      <c r="T168" s="22">
        <v>6.3618792877838841E-6</v>
      </c>
      <c r="U168" s="22">
        <v>63.981007520284884</v>
      </c>
      <c r="V168" s="22">
        <v>8.7379473218676294E-4</v>
      </c>
      <c r="W168" s="22">
        <v>2.6617862889667609E-5</v>
      </c>
      <c r="X168" s="22">
        <v>2.9132027474574584E-7</v>
      </c>
      <c r="Y168" s="22">
        <v>8.0712935983135221</v>
      </c>
      <c r="Z168" s="22">
        <v>1.6350930586653306E-3</v>
      </c>
      <c r="AA168" s="22">
        <v>0</v>
      </c>
      <c r="AB168" s="22">
        <v>0.6956296315733268</v>
      </c>
      <c r="AC168" s="22">
        <v>1.5435464473464695E-6</v>
      </c>
      <c r="AD168" s="22">
        <v>0</v>
      </c>
      <c r="AE168" s="22">
        <v>2.9490313649223744E-4</v>
      </c>
      <c r="AF168" s="22">
        <v>3.8134021768371229E-4</v>
      </c>
      <c r="AG168" s="22">
        <v>4.9795957126123079E-2</v>
      </c>
      <c r="AH168" s="22">
        <v>0</v>
      </c>
      <c r="AI168" s="22">
        <v>5.5286607930999359E-3</v>
      </c>
      <c r="AJ168" s="22">
        <v>1.1326348893860053E-4</v>
      </c>
      <c r="AK168" s="22">
        <v>1.5731113908138658E-7</v>
      </c>
      <c r="AL168" s="22">
        <v>2.507526981211571E-4</v>
      </c>
      <c r="AM168" s="22">
        <v>7.9543846861489226E-5</v>
      </c>
      <c r="AN168" s="22">
        <v>75.026608481411841</v>
      </c>
      <c r="AO168" s="22">
        <v>4.2782447243441783E-5</v>
      </c>
      <c r="AP168" s="22">
        <v>0.17373718924742451</v>
      </c>
      <c r="AQ168" s="22">
        <v>532.99678985712046</v>
      </c>
      <c r="AR168" s="22">
        <v>0.46025263507096698</v>
      </c>
      <c r="AS168" s="22">
        <v>3.4525950326079816E-4</v>
      </c>
      <c r="AT168" s="22">
        <v>0</v>
      </c>
      <c r="AU168" s="22">
        <v>3.1721337307387153E-2</v>
      </c>
      <c r="AV168" s="22">
        <v>0.17432008065421201</v>
      </c>
      <c r="AW168" s="22">
        <v>2.5813826643440261E-2</v>
      </c>
      <c r="AX168" s="22">
        <v>1.0210828615518992E-4</v>
      </c>
      <c r="AY168" s="22">
        <v>0.25172603800706517</v>
      </c>
      <c r="AZ168" s="22">
        <v>8.3707621563843988E-3</v>
      </c>
      <c r="BA168" s="22">
        <v>7.2709652846072217</v>
      </c>
      <c r="BB168" s="22">
        <v>2.1460787139224263E-2</v>
      </c>
      <c r="BC168" s="22">
        <v>6.615358162421253</v>
      </c>
      <c r="BD168" s="22">
        <v>2790.7464532339777</v>
      </c>
    </row>
    <row r="169" spans="1:56" x14ac:dyDescent="0.3">
      <c r="A169" s="23" t="s">
        <v>44</v>
      </c>
      <c r="B169" s="22">
        <v>2.3120894754234209E-3</v>
      </c>
      <c r="C169" s="22">
        <v>6.3601326468975898</v>
      </c>
      <c r="D169" s="22">
        <v>35.811430531074663</v>
      </c>
      <c r="E169" s="22">
        <v>9.0592242639133289E-5</v>
      </c>
      <c r="F169" s="22">
        <v>0</v>
      </c>
      <c r="G169" s="22">
        <v>0.33231476609113075</v>
      </c>
      <c r="H169" s="22">
        <v>0</v>
      </c>
      <c r="I169" s="22">
        <v>4.9791039854221546E-4</v>
      </c>
      <c r="J169" s="22">
        <v>6.9232637594237207</v>
      </c>
      <c r="K169" s="22">
        <v>0.37223956257854651</v>
      </c>
      <c r="L169" s="22">
        <v>104.1329179140165</v>
      </c>
      <c r="M169" s="22">
        <v>24.636833258500012</v>
      </c>
      <c r="N169" s="22">
        <v>0.36008452467215868</v>
      </c>
      <c r="O169" s="22">
        <v>2.2091658858814794E-2</v>
      </c>
      <c r="P169" s="22">
        <v>1.2386652579628521</v>
      </c>
      <c r="Q169" s="22">
        <v>1.9944333895274943E-4</v>
      </c>
      <c r="R169" s="22">
        <v>240.75861929185572</v>
      </c>
      <c r="S169" s="22">
        <v>25.738198836460956</v>
      </c>
      <c r="T169" s="22">
        <v>1.3728392675121579</v>
      </c>
      <c r="U169" s="22">
        <v>19.207438334599335</v>
      </c>
      <c r="V169" s="22">
        <v>1.1068158977258422E-2</v>
      </c>
      <c r="W169" s="22">
        <v>7.3333896935900706E-4</v>
      </c>
      <c r="X169" s="22">
        <v>8.5629660700775069E-4</v>
      </c>
      <c r="Y169" s="22">
        <v>118.91382600213539</v>
      </c>
      <c r="Z169" s="22">
        <v>3.3397274963972929E-3</v>
      </c>
      <c r="AA169" s="22">
        <v>0</v>
      </c>
      <c r="AB169" s="22">
        <v>3.5182426435441373E-2</v>
      </c>
      <c r="AC169" s="22">
        <v>225.93415377514503</v>
      </c>
      <c r="AD169" s="22">
        <v>19.923819700740527</v>
      </c>
      <c r="AE169" s="22">
        <v>1.5069058063154951E-3</v>
      </c>
      <c r="AF169" s="22">
        <v>0</v>
      </c>
      <c r="AG169" s="22">
        <v>7.6998509563074293E-3</v>
      </c>
      <c r="AH169" s="22">
        <v>0</v>
      </c>
      <c r="AI169" s="22">
        <v>43.657435984834706</v>
      </c>
      <c r="AJ169" s="22">
        <v>0.1061249208380521</v>
      </c>
      <c r="AK169" s="22">
        <v>2.8563145954059715E-3</v>
      </c>
      <c r="AL169" s="22">
        <v>4.6753223053954901E-3</v>
      </c>
      <c r="AM169" s="22">
        <v>2.1914833252409025E-3</v>
      </c>
      <c r="AN169" s="22">
        <v>0.20811633695308152</v>
      </c>
      <c r="AO169" s="22">
        <v>9.4489416761449358E-3</v>
      </c>
      <c r="AP169" s="22">
        <v>1.7888938158275238E-3</v>
      </c>
      <c r="AQ169" s="22">
        <v>3.4058547710744763E-2</v>
      </c>
      <c r="AR169" s="22">
        <v>17.67193252142993</v>
      </c>
      <c r="AS169" s="22">
        <v>0.52454127129865558</v>
      </c>
      <c r="AT169" s="22">
        <v>0.70466932878312127</v>
      </c>
      <c r="AU169" s="22">
        <v>0</v>
      </c>
      <c r="AV169" s="22">
        <v>6.5967203604441842</v>
      </c>
      <c r="AW169" s="22">
        <v>0.22766072833900175</v>
      </c>
      <c r="AX169" s="22">
        <v>2.8131479090730484E-3</v>
      </c>
      <c r="AY169" s="22">
        <v>4.4391064887970719</v>
      </c>
      <c r="AZ169" s="22">
        <v>14.008294698886942</v>
      </c>
      <c r="BA169" s="22">
        <v>0.8909787817953595</v>
      </c>
      <c r="BB169" s="22">
        <v>9.1300634593550827E-4</v>
      </c>
      <c r="BC169" s="22">
        <v>171.01538623417375</v>
      </c>
      <c r="BD169" s="22">
        <v>1092.2120691434861</v>
      </c>
    </row>
    <row r="170" spans="1:56" x14ac:dyDescent="0.3">
      <c r="A170" s="23" t="s">
        <v>45</v>
      </c>
      <c r="B170" s="22">
        <v>2.5537434429135024E-2</v>
      </c>
      <c r="C170" s="22">
        <v>8.5065455315230201E-2</v>
      </c>
      <c r="D170" s="22">
        <v>2.5980762881704198</v>
      </c>
      <c r="E170" s="22">
        <v>3.3390470333841589</v>
      </c>
      <c r="F170" s="22">
        <v>0</v>
      </c>
      <c r="G170" s="22">
        <v>5.3322966568039208E-4</v>
      </c>
      <c r="H170" s="22">
        <v>2.3633375840408425E-6</v>
      </c>
      <c r="I170" s="22">
        <v>2.1928259183753986E-2</v>
      </c>
      <c r="J170" s="22">
        <v>66.852012841169582</v>
      </c>
      <c r="K170" s="22">
        <v>3.8015675389051222</v>
      </c>
      <c r="L170" s="22">
        <v>0</v>
      </c>
      <c r="M170" s="22">
        <v>0.40366968431022943</v>
      </c>
      <c r="N170" s="22">
        <v>1.2701571208661084</v>
      </c>
      <c r="O170" s="22">
        <v>0.28666066017150632</v>
      </c>
      <c r="P170" s="22">
        <v>3.6102014535182263E-7</v>
      </c>
      <c r="Q170" s="22">
        <v>2.2415014589408178</v>
      </c>
      <c r="R170" s="22">
        <v>303.14232394306759</v>
      </c>
      <c r="S170" s="22">
        <v>41.186708443390224</v>
      </c>
      <c r="T170" s="22">
        <v>0.69826481041732669</v>
      </c>
      <c r="U170" s="22">
        <v>1.9980640378664756E-4</v>
      </c>
      <c r="V170" s="22">
        <v>284.36853759926726</v>
      </c>
      <c r="W170" s="22">
        <v>3.7735764909108578E-2</v>
      </c>
      <c r="X170" s="22">
        <v>2.8941309765442274</v>
      </c>
      <c r="Y170" s="22">
        <v>18.256058967128812</v>
      </c>
      <c r="Z170" s="22">
        <v>10.562595628140079</v>
      </c>
      <c r="AA170" s="22">
        <v>0</v>
      </c>
      <c r="AB170" s="22">
        <v>3.9003401823537739E-4</v>
      </c>
      <c r="AC170" s="22">
        <v>4.3426409289522338E-4</v>
      </c>
      <c r="AD170" s="22">
        <v>1.3311579299238804E-5</v>
      </c>
      <c r="AE170" s="22">
        <v>0.56312503782149892</v>
      </c>
      <c r="AF170" s="22">
        <v>11.666849733221387</v>
      </c>
      <c r="AG170" s="22">
        <v>48.163146066232677</v>
      </c>
      <c r="AH170" s="22">
        <v>0</v>
      </c>
      <c r="AI170" s="22">
        <v>5.19202561698902</v>
      </c>
      <c r="AJ170" s="22">
        <v>4.5459192459753597E-4</v>
      </c>
      <c r="AK170" s="22">
        <v>0.73867813387516146</v>
      </c>
      <c r="AL170" s="22">
        <v>7.9283837923086922E-2</v>
      </c>
      <c r="AM170" s="22">
        <v>2.2510495583445787E-2</v>
      </c>
      <c r="AN170" s="22">
        <v>7.7968585146491853E-2</v>
      </c>
      <c r="AO170" s="22">
        <v>655.73645543997679</v>
      </c>
      <c r="AP170" s="22">
        <v>8.4162471224084892E-2</v>
      </c>
      <c r="AQ170" s="22">
        <v>346.6538345508306</v>
      </c>
      <c r="AR170" s="22">
        <v>1.1770986368637264E-3</v>
      </c>
      <c r="AS170" s="22">
        <v>6.5887573788703746E-2</v>
      </c>
      <c r="AT170" s="22">
        <v>1.3487956787432529E-5</v>
      </c>
      <c r="AU170" s="22">
        <v>1.1313871326834439E-2</v>
      </c>
      <c r="AV170" s="22">
        <v>0</v>
      </c>
      <c r="AW170" s="22">
        <v>0.35950693276371565</v>
      </c>
      <c r="AX170" s="22">
        <v>0.79351644139462141</v>
      </c>
      <c r="AY170" s="22">
        <v>0.2052858918384704</v>
      </c>
      <c r="AZ170" s="22">
        <v>24.164992027414026</v>
      </c>
      <c r="BA170" s="22">
        <v>4.2117464308710355</v>
      </c>
      <c r="BB170" s="22">
        <v>3.2500498413535688E-2</v>
      </c>
      <c r="BC170" s="22">
        <v>1043.0106855221909</v>
      </c>
      <c r="BD170" s="22">
        <v>2883.9082736151727</v>
      </c>
    </row>
    <row r="171" spans="1:56" x14ac:dyDescent="0.3">
      <c r="A171" s="23" t="s">
        <v>46</v>
      </c>
      <c r="B171" s="22">
        <v>7.7494949114461527</v>
      </c>
      <c r="C171" s="22">
        <v>3.7632064060416766</v>
      </c>
      <c r="D171" s="22">
        <v>0.12248355902055093</v>
      </c>
      <c r="E171" s="22">
        <v>0.7986923464306287</v>
      </c>
      <c r="F171" s="22">
        <v>0</v>
      </c>
      <c r="G171" s="22">
        <v>5.4706673692448464E-2</v>
      </c>
      <c r="H171" s="22">
        <v>9.1427054475394445E-6</v>
      </c>
      <c r="I171" s="22">
        <v>8.6808134954352953E-2</v>
      </c>
      <c r="J171" s="22">
        <v>423.69056844881857</v>
      </c>
      <c r="K171" s="22">
        <v>19.687943210258858</v>
      </c>
      <c r="L171" s="22">
        <v>0.45068632591894608</v>
      </c>
      <c r="M171" s="22">
        <v>0.30361776427107307</v>
      </c>
      <c r="N171" s="22">
        <v>0.73892762145997715</v>
      </c>
      <c r="O171" s="22">
        <v>6.3708318229446697</v>
      </c>
      <c r="P171" s="22">
        <v>10.717601209970457</v>
      </c>
      <c r="Q171" s="22">
        <v>144.33600273077352</v>
      </c>
      <c r="R171" s="22">
        <v>90.091732507104652</v>
      </c>
      <c r="S171" s="22">
        <v>206.52412687199336</v>
      </c>
      <c r="T171" s="22">
        <v>0.70921513252260093</v>
      </c>
      <c r="U171" s="22">
        <v>0.55530591238403904</v>
      </c>
      <c r="V171" s="22">
        <v>5.9920408954433748</v>
      </c>
      <c r="W171" s="22">
        <v>3.889716460139786E-2</v>
      </c>
      <c r="X171" s="22">
        <v>7.821676129818915E-2</v>
      </c>
      <c r="Y171" s="22">
        <v>61.168618786969951</v>
      </c>
      <c r="Z171" s="22">
        <v>7.8865986408137845</v>
      </c>
      <c r="AA171" s="22">
        <v>0</v>
      </c>
      <c r="AB171" s="22">
        <v>0.96937599619039294</v>
      </c>
      <c r="AC171" s="22">
        <v>46.946153841212691</v>
      </c>
      <c r="AD171" s="22">
        <v>8.0924570114961764E-3</v>
      </c>
      <c r="AE171" s="22">
        <v>1.8055778711385568</v>
      </c>
      <c r="AF171" s="22">
        <v>1.0804639501038516E-2</v>
      </c>
      <c r="AG171" s="22">
        <v>121.94375714757675</v>
      </c>
      <c r="AH171" s="22">
        <v>0.66636546618153902</v>
      </c>
      <c r="AI171" s="22">
        <v>5.5409393415600006</v>
      </c>
      <c r="AJ171" s="22">
        <v>2.4973690067907305E-2</v>
      </c>
      <c r="AK171" s="22">
        <v>103.51018975975762</v>
      </c>
      <c r="AL171" s="22">
        <v>2.0201639785208898</v>
      </c>
      <c r="AM171" s="22">
        <v>0.15897109719673413</v>
      </c>
      <c r="AN171" s="22">
        <v>47.725413630156943</v>
      </c>
      <c r="AO171" s="22">
        <v>0.6850051199514281</v>
      </c>
      <c r="AP171" s="22">
        <v>6.293632330025523</v>
      </c>
      <c r="AQ171" s="22">
        <v>0.21952848398204686</v>
      </c>
      <c r="AR171" s="22">
        <v>95.819147085251217</v>
      </c>
      <c r="AS171" s="22">
        <v>0.50460645107809754</v>
      </c>
      <c r="AT171" s="22">
        <v>64.325740398429318</v>
      </c>
      <c r="AU171" s="22">
        <v>0.27487433547821916</v>
      </c>
      <c r="AV171" s="22">
        <v>2.724583638291862</v>
      </c>
      <c r="AW171" s="22">
        <v>0</v>
      </c>
      <c r="AX171" s="22">
        <v>158.59676887505245</v>
      </c>
      <c r="AY171" s="22">
        <v>1.7171323754196974</v>
      </c>
      <c r="AZ171" s="22">
        <v>36.059302739399165</v>
      </c>
      <c r="BA171" s="22">
        <v>18.977099679929367</v>
      </c>
      <c r="BB171" s="22">
        <v>8.0869465027807327E-2</v>
      </c>
      <c r="BC171" s="22">
        <v>53.958210728495871</v>
      </c>
      <c r="BD171" s="22">
        <v>1763.4836136037234</v>
      </c>
    </row>
    <row r="172" spans="1:56" x14ac:dyDescent="0.3">
      <c r="A172" s="23" t="s">
        <v>47</v>
      </c>
      <c r="B172" s="22">
        <v>0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  <c r="H172" s="22">
        <v>1.4285561808458698</v>
      </c>
      <c r="I172" s="22">
        <v>0</v>
      </c>
      <c r="J172" s="22">
        <v>1.3463316050634703E-2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2.8889382540831172</v>
      </c>
      <c r="U172" s="22">
        <v>0</v>
      </c>
      <c r="V172" s="22">
        <v>0</v>
      </c>
      <c r="W172" s="22">
        <v>7.7804192157928114</v>
      </c>
      <c r="X172" s="22">
        <v>0</v>
      </c>
      <c r="Y172" s="22">
        <v>0</v>
      </c>
      <c r="Z172" s="22">
        <v>0.12412382957641473</v>
      </c>
      <c r="AA172" s="22">
        <v>0</v>
      </c>
      <c r="AB172" s="22">
        <v>0</v>
      </c>
      <c r="AC172" s="22">
        <v>0</v>
      </c>
      <c r="AD172" s="22">
        <v>0</v>
      </c>
      <c r="AE172" s="22">
        <v>2.5454323059113326</v>
      </c>
      <c r="AF172" s="22">
        <v>0</v>
      </c>
      <c r="AG172" s="22">
        <v>0</v>
      </c>
      <c r="AH172" s="22">
        <v>0</v>
      </c>
      <c r="AI172" s="22">
        <v>0.13269331181862121</v>
      </c>
      <c r="AJ172" s="22">
        <v>0</v>
      </c>
      <c r="AK172" s="22">
        <v>0</v>
      </c>
      <c r="AL172" s="22">
        <v>0</v>
      </c>
      <c r="AM172" s="22">
        <v>2.3996867087749818</v>
      </c>
      <c r="AN172" s="22">
        <v>0</v>
      </c>
      <c r="AO172" s="22">
        <v>0</v>
      </c>
      <c r="AP172" s="22">
        <v>0</v>
      </c>
      <c r="AQ172" s="22"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17.313313122853785</v>
      </c>
    </row>
    <row r="173" spans="1:56" x14ac:dyDescent="0.3">
      <c r="A173" s="23" t="s">
        <v>48</v>
      </c>
      <c r="B173" s="22">
        <v>1.5728841633206012E-5</v>
      </c>
      <c r="C173" s="22">
        <v>1.0390718022717102E-7</v>
      </c>
      <c r="D173" s="22">
        <v>2.9715486378411867E-7</v>
      </c>
      <c r="E173" s="22">
        <v>6.4961942503809944E-6</v>
      </c>
      <c r="F173" s="22">
        <v>0</v>
      </c>
      <c r="G173" s="22">
        <v>0</v>
      </c>
      <c r="H173" s="22">
        <v>0</v>
      </c>
      <c r="I173" s="22">
        <v>7.7145555516042815E-5</v>
      </c>
      <c r="J173" s="22">
        <v>1.2886285139010623E-2</v>
      </c>
      <c r="K173" s="22">
        <v>1.2793676041363839E-5</v>
      </c>
      <c r="L173" s="22">
        <v>0</v>
      </c>
      <c r="M173" s="22">
        <v>0</v>
      </c>
      <c r="N173" s="22">
        <v>2.1261098153003813E-5</v>
      </c>
      <c r="O173" s="22">
        <v>0</v>
      </c>
      <c r="P173" s="22">
        <v>0</v>
      </c>
      <c r="Q173" s="22">
        <v>0</v>
      </c>
      <c r="R173" s="22">
        <v>7.7945791695693796E-3</v>
      </c>
      <c r="S173" s="22">
        <v>64.784908744691677</v>
      </c>
      <c r="T173" s="22">
        <v>3.4666636946811116E-2</v>
      </c>
      <c r="U173" s="22">
        <v>1.1166782520488888E-5</v>
      </c>
      <c r="V173" s="22">
        <v>1.4257342209655469E-5</v>
      </c>
      <c r="W173" s="22">
        <v>0</v>
      </c>
      <c r="X173" s="22">
        <v>0</v>
      </c>
      <c r="Y173" s="22">
        <v>3.6392413954405991</v>
      </c>
      <c r="Z173" s="22">
        <v>3.1810005932681086E-5</v>
      </c>
      <c r="AA173" s="22">
        <v>0</v>
      </c>
      <c r="AB173" s="22">
        <v>0</v>
      </c>
      <c r="AC173" s="22">
        <v>0</v>
      </c>
      <c r="AD173" s="22">
        <v>0</v>
      </c>
      <c r="AE173" s="22">
        <v>5.0473200838805128E-6</v>
      </c>
      <c r="AF173" s="22">
        <v>0</v>
      </c>
      <c r="AG173" s="22">
        <v>1.0404577346564106E-3</v>
      </c>
      <c r="AH173" s="22">
        <v>0</v>
      </c>
      <c r="AI173" s="22">
        <v>1.1278509581597777E-5</v>
      </c>
      <c r="AJ173" s="22">
        <v>2.3405422053077253E-6</v>
      </c>
      <c r="AK173" s="22">
        <v>0</v>
      </c>
      <c r="AL173" s="22">
        <v>1.7031232963992721E-6</v>
      </c>
      <c r="AM173" s="22">
        <v>6.4522959875875188</v>
      </c>
      <c r="AN173" s="22">
        <v>1.3334280893269779E-4</v>
      </c>
      <c r="AO173" s="22">
        <v>6.3702064761008486E-3</v>
      </c>
      <c r="AP173" s="22">
        <v>1.2293813821390259E-5</v>
      </c>
      <c r="AQ173" s="22">
        <v>0.32232070275545266</v>
      </c>
      <c r="AR173" s="22">
        <v>0</v>
      </c>
      <c r="AS173" s="22">
        <v>0.14923959340342027</v>
      </c>
      <c r="AT173" s="22">
        <v>5.0486201812026121E-7</v>
      </c>
      <c r="AU173" s="22">
        <v>4.6262919663146586E-5</v>
      </c>
      <c r="AV173" s="22">
        <v>2.616992386905369E-4</v>
      </c>
      <c r="AW173" s="22">
        <v>2.2905202701370397E-6</v>
      </c>
      <c r="AX173" s="22">
        <v>0</v>
      </c>
      <c r="AY173" s="22">
        <v>0</v>
      </c>
      <c r="AZ173" s="22">
        <v>1.8030418522927658E-4</v>
      </c>
      <c r="BA173" s="22">
        <v>0.15210064153001027</v>
      </c>
      <c r="BB173" s="22">
        <v>0.32474790854129137</v>
      </c>
      <c r="BC173" s="22">
        <v>244.89836915667618</v>
      </c>
      <c r="BD173" s="22">
        <v>320.78683042449444</v>
      </c>
    </row>
    <row r="174" spans="1:56" x14ac:dyDescent="0.3">
      <c r="A174" s="23" t="s">
        <v>49</v>
      </c>
      <c r="B174" s="22">
        <v>56.896784411665223</v>
      </c>
      <c r="C174" s="22">
        <v>4.2456242251192222</v>
      </c>
      <c r="D174" s="22">
        <v>6.7500975539857517</v>
      </c>
      <c r="E174" s="22">
        <v>1.7641522680689912</v>
      </c>
      <c r="F174" s="22">
        <v>0</v>
      </c>
      <c r="G174" s="22">
        <v>2.3932189779102231</v>
      </c>
      <c r="H174" s="22">
        <v>10.062987458215371</v>
      </c>
      <c r="I174" s="22">
        <v>6.1128458177724969</v>
      </c>
      <c r="J174" s="22">
        <v>2810.6888877997176</v>
      </c>
      <c r="K174" s="22">
        <v>202.7803003051684</v>
      </c>
      <c r="L174" s="22">
        <v>0.49803323554845885</v>
      </c>
      <c r="M174" s="22">
        <v>41.332175189047746</v>
      </c>
      <c r="N174" s="22">
        <v>11.15510358886975</v>
      </c>
      <c r="O174" s="22">
        <v>2.7594252185672041</v>
      </c>
      <c r="P174" s="22">
        <v>2.6784701044727717</v>
      </c>
      <c r="Q174" s="22">
        <v>44.172314001374708</v>
      </c>
      <c r="R174" s="22">
        <v>390.13206956933095</v>
      </c>
      <c r="S174" s="22">
        <v>290.86292057677787</v>
      </c>
      <c r="T174" s="22">
        <v>1.9918918026675394</v>
      </c>
      <c r="U174" s="22">
        <v>17.005277827163479</v>
      </c>
      <c r="V174" s="22">
        <v>337.10346851757845</v>
      </c>
      <c r="W174" s="22">
        <v>0.40792814948605621</v>
      </c>
      <c r="X174" s="22">
        <v>27.793155455513578</v>
      </c>
      <c r="Y174" s="22">
        <v>86.588489876088119</v>
      </c>
      <c r="Z174" s="22">
        <v>534.16649289440522</v>
      </c>
      <c r="AA174" s="22">
        <v>0</v>
      </c>
      <c r="AB174" s="22">
        <v>1.7535112221154805</v>
      </c>
      <c r="AC174" s="22">
        <v>1.818865284583626</v>
      </c>
      <c r="AD174" s="22">
        <v>2.2365993736277973E-2</v>
      </c>
      <c r="AE174" s="22">
        <v>14.851675163866243</v>
      </c>
      <c r="AF174" s="22">
        <v>82.49736310601179</v>
      </c>
      <c r="AG174" s="22">
        <v>10.513446855799515</v>
      </c>
      <c r="AH174" s="22">
        <v>0</v>
      </c>
      <c r="AI174" s="22">
        <v>30.926698045744441</v>
      </c>
      <c r="AJ174" s="22">
        <v>1.0274929135790511</v>
      </c>
      <c r="AK174" s="22">
        <v>1.818368716124992</v>
      </c>
      <c r="AL174" s="22">
        <v>36.69545945094859</v>
      </c>
      <c r="AM174" s="22">
        <v>3.7746787591503175</v>
      </c>
      <c r="AN174" s="22">
        <v>237.57896455816484</v>
      </c>
      <c r="AO174" s="22">
        <v>3.740443155877641</v>
      </c>
      <c r="AP174" s="22">
        <v>1.6436176538701714</v>
      </c>
      <c r="AQ174" s="22">
        <v>12.514561248570244</v>
      </c>
      <c r="AR174" s="22">
        <v>58.174655037102411</v>
      </c>
      <c r="AS174" s="22">
        <v>111.97384107909495</v>
      </c>
      <c r="AT174" s="22">
        <v>16.231614622565626</v>
      </c>
      <c r="AU174" s="22">
        <v>5.8801509668759877</v>
      </c>
      <c r="AV174" s="22">
        <v>102.52426252056151</v>
      </c>
      <c r="AW174" s="22">
        <v>245.07887720846665</v>
      </c>
      <c r="AX174" s="22">
        <v>22.437004879965595</v>
      </c>
      <c r="AY174" s="22">
        <v>48.156574389706492</v>
      </c>
      <c r="AZ174" s="22">
        <v>0</v>
      </c>
      <c r="BA174" s="22">
        <v>544.71855809893373</v>
      </c>
      <c r="BB174" s="22">
        <v>2.2799586441569133</v>
      </c>
      <c r="BC174" s="22">
        <v>281.958722837408</v>
      </c>
      <c r="BD174" s="22">
        <v>6770.9338472374984</v>
      </c>
    </row>
    <row r="175" spans="1:56" x14ac:dyDescent="0.3">
      <c r="A175" s="23" t="s">
        <v>50</v>
      </c>
      <c r="B175" s="22">
        <v>180.95558812378283</v>
      </c>
      <c r="C175" s="22">
        <v>0.53673067930114349</v>
      </c>
      <c r="D175" s="22">
        <v>1.2000803725983216</v>
      </c>
      <c r="E175" s="22">
        <v>1.4342418358347955</v>
      </c>
      <c r="F175" s="22">
        <v>0</v>
      </c>
      <c r="G175" s="22">
        <v>0.31211036206426801</v>
      </c>
      <c r="H175" s="22">
        <v>0</v>
      </c>
      <c r="I175" s="22">
        <v>67.347253468165647</v>
      </c>
      <c r="J175" s="22">
        <v>2200.3859710622846</v>
      </c>
      <c r="K175" s="22">
        <v>392.03665456015904</v>
      </c>
      <c r="L175" s="22">
        <v>27.963530169409516</v>
      </c>
      <c r="M175" s="22">
        <v>0</v>
      </c>
      <c r="N175" s="22">
        <v>0</v>
      </c>
      <c r="O175" s="22">
        <v>1.4476754129117853</v>
      </c>
      <c r="P175" s="22">
        <v>0.33780414897374855</v>
      </c>
      <c r="Q175" s="22">
        <v>0.76464708531092884</v>
      </c>
      <c r="R175" s="22">
        <v>61.453717279729865</v>
      </c>
      <c r="S175" s="22">
        <v>523.07736708306004</v>
      </c>
      <c r="T175" s="22">
        <v>0</v>
      </c>
      <c r="U175" s="22">
        <v>0.2001985456099952</v>
      </c>
      <c r="V175" s="22">
        <v>2362.7411289453739</v>
      </c>
      <c r="W175" s="22">
        <v>1.8668465918918389</v>
      </c>
      <c r="X175" s="22">
        <v>0.87976741291141347</v>
      </c>
      <c r="Y175" s="22">
        <v>2.9017656329574759</v>
      </c>
      <c r="Z175" s="22">
        <v>537.27297701516864</v>
      </c>
      <c r="AA175" s="22">
        <v>0</v>
      </c>
      <c r="AB175" s="22">
        <v>0</v>
      </c>
      <c r="AC175" s="22">
        <v>0.58435668718695077</v>
      </c>
      <c r="AD175" s="22">
        <v>5.0547037337417731</v>
      </c>
      <c r="AE175" s="22">
        <v>9.9624074455030751</v>
      </c>
      <c r="AF175" s="22">
        <v>0</v>
      </c>
      <c r="AG175" s="22">
        <v>667.92872002018873</v>
      </c>
      <c r="AH175" s="22">
        <v>0</v>
      </c>
      <c r="AI175" s="22">
        <v>4.8525279338090259</v>
      </c>
      <c r="AJ175" s="22">
        <v>74.196217243926114</v>
      </c>
      <c r="AK175" s="22">
        <v>2.0431721140228496</v>
      </c>
      <c r="AL175" s="22">
        <v>28.633580734234581</v>
      </c>
      <c r="AM175" s="22">
        <v>18.929614003269343</v>
      </c>
      <c r="AN175" s="22">
        <v>4.3373319161867272</v>
      </c>
      <c r="AO175" s="22">
        <v>0.6066064623462798</v>
      </c>
      <c r="AP175" s="22">
        <v>10.315119292545774</v>
      </c>
      <c r="AQ175" s="22">
        <v>3.7011861635752368</v>
      </c>
      <c r="AR175" s="22">
        <v>0</v>
      </c>
      <c r="AS175" s="22">
        <v>53.441960128468367</v>
      </c>
      <c r="AT175" s="22">
        <v>0</v>
      </c>
      <c r="AU175" s="22">
        <v>0.32597287381633122</v>
      </c>
      <c r="AV175" s="22">
        <v>18.732657130578573</v>
      </c>
      <c r="AW175" s="22">
        <v>2.3613610616983727</v>
      </c>
      <c r="AX175" s="22">
        <v>11.359335084472148</v>
      </c>
      <c r="AY175" s="22">
        <v>47.702240675600791</v>
      </c>
      <c r="AZ175" s="22">
        <v>40.420918676631587</v>
      </c>
      <c r="BA175" s="22">
        <v>0</v>
      </c>
      <c r="BB175" s="22">
        <v>11.783182636049355</v>
      </c>
      <c r="BC175" s="22">
        <v>1823.909756294461</v>
      </c>
      <c r="BD175" s="22">
        <v>9206.2989840998162</v>
      </c>
    </row>
    <row r="176" spans="1:56" x14ac:dyDescent="0.3">
      <c r="A176" s="23" t="s">
        <v>229</v>
      </c>
      <c r="B176" s="22">
        <v>3.3770109461771239E-2</v>
      </c>
      <c r="C176" s="22">
        <v>2.230906084480886E-4</v>
      </c>
      <c r="D176" s="22">
        <v>1.4650161915429334</v>
      </c>
      <c r="E176" s="22">
        <v>1.3947447373184558E-2</v>
      </c>
      <c r="F176" s="22">
        <v>0</v>
      </c>
      <c r="G176" s="22">
        <v>0</v>
      </c>
      <c r="H176" s="22">
        <v>1.0300328663755214</v>
      </c>
      <c r="I176" s="22">
        <v>0.16563291277381217</v>
      </c>
      <c r="J176" s="22">
        <v>2.8188668702110684</v>
      </c>
      <c r="K176" s="22">
        <v>2.7468255476816913E-2</v>
      </c>
      <c r="L176" s="22">
        <v>0</v>
      </c>
      <c r="M176" s="22">
        <v>0</v>
      </c>
      <c r="N176" s="22">
        <v>3.4760316092307322E-6</v>
      </c>
      <c r="O176" s="22">
        <v>0</v>
      </c>
      <c r="P176" s="22">
        <v>0</v>
      </c>
      <c r="Q176" s="22">
        <v>0</v>
      </c>
      <c r="R176" s="22">
        <v>15.583331028033843</v>
      </c>
      <c r="S176" s="22">
        <v>3.8983768531888771E-2</v>
      </c>
      <c r="T176" s="22">
        <v>0</v>
      </c>
      <c r="U176" s="22">
        <v>1.8256859892789972E-6</v>
      </c>
      <c r="V176" s="22">
        <v>3.0610773398438637E-2</v>
      </c>
      <c r="W176" s="22">
        <v>0</v>
      </c>
      <c r="X176" s="22">
        <v>0</v>
      </c>
      <c r="Y176" s="22">
        <v>0.59586018230770155</v>
      </c>
      <c r="Z176" s="22">
        <v>0.12635645136675086</v>
      </c>
      <c r="AA176" s="22">
        <v>0</v>
      </c>
      <c r="AB176" s="22">
        <v>0</v>
      </c>
      <c r="AC176" s="22">
        <v>0</v>
      </c>
      <c r="AD176" s="22">
        <v>0</v>
      </c>
      <c r="AE176" s="22">
        <v>1.0836688148820706E-2</v>
      </c>
      <c r="AF176" s="22">
        <v>0</v>
      </c>
      <c r="AG176" s="22">
        <v>2.2338817065533432</v>
      </c>
      <c r="AH176" s="22">
        <v>0</v>
      </c>
      <c r="AI176" s="22">
        <v>120.34896011779325</v>
      </c>
      <c r="AJ176" s="22">
        <v>5.025186743966634E-3</v>
      </c>
      <c r="AK176" s="22">
        <v>0</v>
      </c>
      <c r="AL176" s="22">
        <v>3.6566367369910923E-3</v>
      </c>
      <c r="AM176" s="22">
        <v>0</v>
      </c>
      <c r="AN176" s="22">
        <v>2.1800558718938365E-5</v>
      </c>
      <c r="AO176" s="22">
        <v>3.1537881186617077E-6</v>
      </c>
      <c r="AP176" s="22">
        <v>2.6395042186355994E-2</v>
      </c>
      <c r="AQ176" s="22">
        <v>0</v>
      </c>
      <c r="AR176" s="22">
        <v>0</v>
      </c>
      <c r="AS176" s="22">
        <v>5.687799979159832E-2</v>
      </c>
      <c r="AT176" s="22">
        <v>1.0839479481450412E-3</v>
      </c>
      <c r="AU176" s="22">
        <v>7.5636436992639424E-6</v>
      </c>
      <c r="AV176" s="22">
        <v>0.22536654069358933</v>
      </c>
      <c r="AW176" s="22">
        <v>0.85717998669461792</v>
      </c>
      <c r="AX176" s="22">
        <v>0</v>
      </c>
      <c r="AY176" s="22">
        <v>0</v>
      </c>
      <c r="AZ176" s="22">
        <v>1.1187207230480454</v>
      </c>
      <c r="BA176" s="22">
        <v>326.56284763082772</v>
      </c>
      <c r="BB176" s="22">
        <v>0</v>
      </c>
      <c r="BC176" s="22">
        <v>8.7049072957148876</v>
      </c>
      <c r="BD176" s="22">
        <v>482.08587727005164</v>
      </c>
    </row>
    <row r="177" spans="1:65" x14ac:dyDescent="0.3">
      <c r="A177" s="23" t="s">
        <v>51</v>
      </c>
      <c r="B177" s="22">
        <v>213.85502472083155</v>
      </c>
      <c r="C177" s="22">
        <v>6.7811372861669241</v>
      </c>
      <c r="D177" s="22">
        <v>1.2881726077917297</v>
      </c>
      <c r="E177" s="22">
        <v>0.41933198406942923</v>
      </c>
      <c r="F177" s="22">
        <v>0</v>
      </c>
      <c r="G177" s="22">
        <v>21.068945907205428</v>
      </c>
      <c r="H177" s="22">
        <v>8.8933613136635053E-4</v>
      </c>
      <c r="I177" s="22">
        <v>7.2896486295722562</v>
      </c>
      <c r="J177" s="22">
        <v>740.38133453553394</v>
      </c>
      <c r="K177" s="22">
        <v>42.215674866614307</v>
      </c>
      <c r="L177" s="22">
        <v>7.0243814469645605</v>
      </c>
      <c r="M177" s="22">
        <v>16.764308037844064</v>
      </c>
      <c r="N177" s="22">
        <v>22.973879405933182</v>
      </c>
      <c r="O177" s="22">
        <v>0.68106093480499019</v>
      </c>
      <c r="P177" s="22">
        <v>1.3585374412044169E-4</v>
      </c>
      <c r="Q177" s="22">
        <v>1.8273899893124792</v>
      </c>
      <c r="R177" s="22">
        <v>393.53046137763158</v>
      </c>
      <c r="S177" s="22">
        <v>67.735130769266817</v>
      </c>
      <c r="T177" s="22">
        <v>0.54172367523346288</v>
      </c>
      <c r="U177" s="22">
        <v>1.8723730802258425</v>
      </c>
      <c r="V177" s="22">
        <v>1872.6623656928261</v>
      </c>
      <c r="W177" s="22">
        <v>0.10674685852514007</v>
      </c>
      <c r="X177" s="22">
        <v>0.73853531852572063</v>
      </c>
      <c r="Y177" s="22">
        <v>226.41829759051467</v>
      </c>
      <c r="Z177" s="22">
        <v>28.996237192990435</v>
      </c>
      <c r="AA177" s="22">
        <v>0</v>
      </c>
      <c r="AB177" s="22">
        <v>9.5376592356057666E-2</v>
      </c>
      <c r="AC177" s="22">
        <v>21.595021779420431</v>
      </c>
      <c r="AD177" s="22">
        <v>6.1288137572919843E-2</v>
      </c>
      <c r="AE177" s="22">
        <v>1.7574257690117401</v>
      </c>
      <c r="AF177" s="22">
        <v>6.4165084050295231</v>
      </c>
      <c r="AG177" s="22">
        <v>3.512562676985532</v>
      </c>
      <c r="AH177" s="22">
        <v>0</v>
      </c>
      <c r="AI177" s="22">
        <v>53.196295580239386</v>
      </c>
      <c r="AJ177" s="22">
        <v>7.3864665510634238</v>
      </c>
      <c r="AK177" s="22">
        <v>13.73790922890605</v>
      </c>
      <c r="AL177" s="22">
        <v>660.93776105656343</v>
      </c>
      <c r="AM177" s="22">
        <v>0.46273161705793947</v>
      </c>
      <c r="AN177" s="22">
        <v>5.6979311473190464</v>
      </c>
      <c r="AO177" s="22">
        <v>0.13619950587557864</v>
      </c>
      <c r="AP177" s="22">
        <v>8.4797144573811529</v>
      </c>
      <c r="AQ177" s="22">
        <v>1.3210828128944427</v>
      </c>
      <c r="AR177" s="22">
        <v>20.863357769784223</v>
      </c>
      <c r="AS177" s="22">
        <v>33.284427022165772</v>
      </c>
      <c r="AT177" s="22">
        <v>1.4475064085496656</v>
      </c>
      <c r="AU177" s="22">
        <v>0.74245467953737998</v>
      </c>
      <c r="AV177" s="22">
        <v>51.70873766061893</v>
      </c>
      <c r="AW177" s="22">
        <v>6.8997268989755236</v>
      </c>
      <c r="AX177" s="22">
        <v>0.31502943141340994</v>
      </c>
      <c r="AY177" s="22">
        <v>157.62223176432877</v>
      </c>
      <c r="AZ177" s="22">
        <v>936.86094464007647</v>
      </c>
      <c r="BA177" s="22">
        <v>26.977538577207362</v>
      </c>
      <c r="BB177" s="22">
        <v>1.1758097361835724</v>
      </c>
      <c r="BC177" s="22">
        <v>0</v>
      </c>
      <c r="BD177" s="22">
        <v>5697.8652270047778</v>
      </c>
    </row>
    <row r="178" spans="1:65" x14ac:dyDescent="0.3">
      <c r="A178" s="23" t="s">
        <v>52</v>
      </c>
      <c r="B178" s="22">
        <v>99619.264495249488</v>
      </c>
      <c r="C178" s="22">
        <v>1169.1761655744658</v>
      </c>
      <c r="D178" s="22">
        <v>1931.820773289973</v>
      </c>
      <c r="E178" s="22">
        <v>232.42040603385729</v>
      </c>
      <c r="F178" s="22">
        <v>15.467890564116193</v>
      </c>
      <c r="G178" s="22">
        <v>1221.1431773246586</v>
      </c>
      <c r="H178" s="22">
        <v>120.37918981056812</v>
      </c>
      <c r="I178" s="22">
        <v>1031.9405841354524</v>
      </c>
      <c r="J178" s="22">
        <v>176318.56834000529</v>
      </c>
      <c r="K178" s="22">
        <v>35394.523368523747</v>
      </c>
      <c r="L178" s="22">
        <v>1030.4500973415559</v>
      </c>
      <c r="M178" s="22">
        <v>2658.6204075877918</v>
      </c>
      <c r="N178" s="22">
        <v>8818.2703375014498</v>
      </c>
      <c r="O178" s="22">
        <v>945.76392016248644</v>
      </c>
      <c r="P178" s="22">
        <v>261.47638417748755</v>
      </c>
      <c r="Q178" s="22">
        <v>1106.2655556821928</v>
      </c>
      <c r="R178" s="22">
        <v>42909.67076287089</v>
      </c>
      <c r="S178" s="22">
        <v>33394.868074981699</v>
      </c>
      <c r="T178" s="22">
        <v>4592.9380193623247</v>
      </c>
      <c r="U178" s="22">
        <v>4035.8026175365717</v>
      </c>
      <c r="V178" s="22">
        <v>162717.23933648501</v>
      </c>
      <c r="W178" s="22">
        <v>12511.375204451781</v>
      </c>
      <c r="X178" s="22">
        <v>195.08524636092238</v>
      </c>
      <c r="Y178" s="22">
        <v>5694.285282009916</v>
      </c>
      <c r="Z178" s="22">
        <v>67365.300004069039</v>
      </c>
      <c r="AA178" s="22">
        <v>5.2519884581276592</v>
      </c>
      <c r="AB178" s="22">
        <v>168.2286522637738</v>
      </c>
      <c r="AC178" s="22">
        <v>862.2882635039997</v>
      </c>
      <c r="AD178" s="22">
        <v>782.60391010897433</v>
      </c>
      <c r="AE178" s="22">
        <v>36229.594046950195</v>
      </c>
      <c r="AF178" s="22">
        <v>1674.031773495419</v>
      </c>
      <c r="AG178" s="22">
        <v>10062.746528806931</v>
      </c>
      <c r="AH178" s="22">
        <v>2257.7663100101213</v>
      </c>
      <c r="AI178" s="22">
        <v>10678.104745263317</v>
      </c>
      <c r="AJ178" s="22">
        <v>1493.3084171711896</v>
      </c>
      <c r="AK178" s="22">
        <v>231.87471821967887</v>
      </c>
      <c r="AL178" s="22">
        <v>27548.599273922729</v>
      </c>
      <c r="AM178" s="22">
        <v>32739.75490375013</v>
      </c>
      <c r="AN178" s="22">
        <v>14518.323785358965</v>
      </c>
      <c r="AO178" s="22">
        <v>1934.1270622927523</v>
      </c>
      <c r="AP178" s="22">
        <v>11494.99422318265</v>
      </c>
      <c r="AQ178" s="22">
        <v>11880.190493017444</v>
      </c>
      <c r="AR178" s="22">
        <v>4424.830284189653</v>
      </c>
      <c r="AS178" s="22">
        <v>15911.245955473418</v>
      </c>
      <c r="AT178" s="22">
        <v>5186.7308185802322</v>
      </c>
      <c r="AU178" s="22">
        <v>1958.5657449653636</v>
      </c>
      <c r="AV178" s="22">
        <v>8763.3220958444217</v>
      </c>
      <c r="AW178" s="22">
        <v>2155.6298793049896</v>
      </c>
      <c r="AX178" s="22">
        <v>11475.250656435426</v>
      </c>
      <c r="AY178" s="22">
        <v>15209.663811765442</v>
      </c>
      <c r="AZ178" s="22">
        <v>60719.692480953825</v>
      </c>
      <c r="BA178" s="22">
        <v>83339.950707756871</v>
      </c>
      <c r="BB178" s="22">
        <v>32637.167775653616</v>
      </c>
      <c r="BC178" s="22">
        <v>122588.54885112228</v>
      </c>
      <c r="BD178" s="22">
        <v>1194224.5037989151</v>
      </c>
    </row>
    <row r="181" spans="1:65" x14ac:dyDescent="0.3">
      <c r="A181" s="7" t="s">
        <v>158</v>
      </c>
      <c r="BF181" s="7" t="s">
        <v>158</v>
      </c>
    </row>
    <row r="182" spans="1:65" x14ac:dyDescent="0.3">
      <c r="A182" s="6" t="s">
        <v>103</v>
      </c>
      <c r="BF182" s="6" t="s">
        <v>103</v>
      </c>
    </row>
    <row r="183" spans="1:65" x14ac:dyDescent="0.3">
      <c r="A183" s="23" t="s">
        <v>108</v>
      </c>
      <c r="B183" s="23" t="s">
        <v>1</v>
      </c>
      <c r="C183" s="23" t="s">
        <v>2</v>
      </c>
      <c r="D183" s="23" t="s">
        <v>3</v>
      </c>
      <c r="E183" s="23" t="s">
        <v>4</v>
      </c>
      <c r="F183" s="23" t="s">
        <v>5</v>
      </c>
      <c r="G183" s="23" t="s">
        <v>6</v>
      </c>
      <c r="H183" s="23" t="s">
        <v>7</v>
      </c>
      <c r="I183" s="23" t="s">
        <v>8</v>
      </c>
      <c r="J183" s="23" t="s">
        <v>9</v>
      </c>
      <c r="K183" s="23" t="s">
        <v>360</v>
      </c>
      <c r="L183" s="23" t="s">
        <v>10</v>
      </c>
      <c r="M183" s="23" t="s">
        <v>11</v>
      </c>
      <c r="N183" s="23" t="s">
        <v>12</v>
      </c>
      <c r="O183" s="23" t="s">
        <v>13</v>
      </c>
      <c r="P183" s="23" t="s">
        <v>14</v>
      </c>
      <c r="Q183" s="23" t="s">
        <v>15</v>
      </c>
      <c r="R183" s="23" t="s">
        <v>16</v>
      </c>
      <c r="S183" s="23" t="s">
        <v>17</v>
      </c>
      <c r="T183" s="23" t="s">
        <v>18</v>
      </c>
      <c r="U183" s="23" t="s">
        <v>19</v>
      </c>
      <c r="V183" s="23" t="s">
        <v>20</v>
      </c>
      <c r="W183" s="23" t="s">
        <v>21</v>
      </c>
      <c r="X183" s="23" t="s">
        <v>22</v>
      </c>
      <c r="Y183" s="23" t="s">
        <v>23</v>
      </c>
      <c r="Z183" s="23" t="s">
        <v>24</v>
      </c>
      <c r="AA183" s="23" t="s">
        <v>25</v>
      </c>
      <c r="AB183" s="23" t="s">
        <v>26</v>
      </c>
      <c r="AC183" s="23" t="s">
        <v>27</v>
      </c>
      <c r="AD183" s="23" t="s">
        <v>28</v>
      </c>
      <c r="AE183" s="23" t="s">
        <v>29</v>
      </c>
      <c r="AF183" s="23" t="s">
        <v>30</v>
      </c>
      <c r="AG183" s="23" t="s">
        <v>31</v>
      </c>
      <c r="AH183" s="23" t="s">
        <v>32</v>
      </c>
      <c r="AI183" s="23" t="s">
        <v>33</v>
      </c>
      <c r="AJ183" s="24" t="s">
        <v>34</v>
      </c>
      <c r="AK183" s="23" t="s">
        <v>35</v>
      </c>
      <c r="AL183" s="23" t="s">
        <v>361</v>
      </c>
      <c r="AM183" s="23" t="s">
        <v>36</v>
      </c>
      <c r="AN183" s="23" t="s">
        <v>37</v>
      </c>
      <c r="AO183" s="23" t="s">
        <v>38</v>
      </c>
      <c r="AP183" s="23" t="s">
        <v>197</v>
      </c>
      <c r="AQ183" s="23" t="s">
        <v>40</v>
      </c>
      <c r="AR183" s="23" t="s">
        <v>41</v>
      </c>
      <c r="AS183" s="23" t="s">
        <v>42</v>
      </c>
      <c r="AT183" s="23" t="s">
        <v>43</v>
      </c>
      <c r="AU183" s="23" t="s">
        <v>44</v>
      </c>
      <c r="AV183" s="23" t="s">
        <v>45</v>
      </c>
      <c r="AW183" s="23" t="s">
        <v>46</v>
      </c>
      <c r="AX183" s="23" t="s">
        <v>47</v>
      </c>
      <c r="AY183" s="23" t="s">
        <v>48</v>
      </c>
      <c r="AZ183" s="23" t="s">
        <v>49</v>
      </c>
      <c r="BA183" s="23" t="s">
        <v>50</v>
      </c>
      <c r="BB183" s="23" t="s">
        <v>229</v>
      </c>
      <c r="BC183" s="24" t="s">
        <v>51</v>
      </c>
      <c r="BD183" s="23" t="s">
        <v>52</v>
      </c>
      <c r="BF183" s="1" t="s">
        <v>84</v>
      </c>
      <c r="BG183" s="12" t="s">
        <v>56</v>
      </c>
      <c r="BH183" s="12" t="s">
        <v>57</v>
      </c>
      <c r="BI183" s="12" t="s">
        <v>65</v>
      </c>
      <c r="BJ183" s="12" t="s">
        <v>58</v>
      </c>
      <c r="BK183" s="12" t="s">
        <v>59</v>
      </c>
      <c r="BL183" s="12" t="s">
        <v>60</v>
      </c>
      <c r="BM183" s="12" t="s">
        <v>61</v>
      </c>
    </row>
    <row r="184" spans="1:65" x14ac:dyDescent="0.3">
      <c r="A184" s="23" t="s">
        <v>1</v>
      </c>
      <c r="B184" s="22">
        <v>0</v>
      </c>
      <c r="C184" s="22">
        <v>3.9457659301004019E-2</v>
      </c>
      <c r="D184" s="22">
        <v>0.45273125812437193</v>
      </c>
      <c r="E184" s="22">
        <v>4.1546487871442307E-2</v>
      </c>
      <c r="F184" s="22">
        <v>0</v>
      </c>
      <c r="G184" s="22">
        <v>2.824399689835972E-2</v>
      </c>
      <c r="H184" s="22">
        <v>37.280995265716363</v>
      </c>
      <c r="I184" s="22">
        <v>1.5014887934743235</v>
      </c>
      <c r="J184" s="22">
        <v>97.01714965435535</v>
      </c>
      <c r="K184" s="22">
        <v>11.58148086480443</v>
      </c>
      <c r="L184" s="22">
        <v>0</v>
      </c>
      <c r="M184" s="22">
        <v>0</v>
      </c>
      <c r="N184" s="22">
        <v>0.17373881639764455</v>
      </c>
      <c r="O184" s="22">
        <v>0.14940459350245397</v>
      </c>
      <c r="P184" s="22">
        <v>4.9464174202646521E-4</v>
      </c>
      <c r="Q184" s="22">
        <v>7.6969515980303046E-3</v>
      </c>
      <c r="R184" s="22">
        <v>2.2671766709438619</v>
      </c>
      <c r="S184" s="22">
        <v>6.848397321966142</v>
      </c>
      <c r="T184" s="22">
        <v>3.2938550049401681E-3</v>
      </c>
      <c r="U184" s="22">
        <v>3.5129165181350286E-2</v>
      </c>
      <c r="V184" s="22">
        <v>115.87793101814717</v>
      </c>
      <c r="W184" s="22">
        <v>83.058169293100377</v>
      </c>
      <c r="X184" s="22">
        <v>2.9164398367050839</v>
      </c>
      <c r="Y184" s="22">
        <v>2.3954690369655327</v>
      </c>
      <c r="Z184" s="22">
        <v>4.128693309952177</v>
      </c>
      <c r="AA184" s="22">
        <v>2.3353824696114764</v>
      </c>
      <c r="AB184" s="22">
        <v>2.2558691237786442E-3</v>
      </c>
      <c r="AC184" s="22">
        <v>4.4136503474212108E-2</v>
      </c>
      <c r="AD184" s="22">
        <v>0</v>
      </c>
      <c r="AE184" s="22">
        <v>20.32235522554446</v>
      </c>
      <c r="AF184" s="22">
        <v>0</v>
      </c>
      <c r="AG184" s="22">
        <v>2.6951858582714259</v>
      </c>
      <c r="AH184" s="22">
        <v>2.4029034191779789E-5</v>
      </c>
      <c r="AI184" s="22">
        <v>0.57333256598540994</v>
      </c>
      <c r="AJ184" s="22">
        <v>450.53420857800722</v>
      </c>
      <c r="AK184" s="22">
        <v>0.18894024334754639</v>
      </c>
      <c r="AL184" s="22">
        <v>1.6229809581586196</v>
      </c>
      <c r="AM184" s="22">
        <v>34.293434376997233</v>
      </c>
      <c r="AN184" s="22">
        <v>6.5927033418774053E-2</v>
      </c>
      <c r="AO184" s="22">
        <v>1.7676874114906261E-4</v>
      </c>
      <c r="AP184" s="22">
        <v>4.9616836423318249</v>
      </c>
      <c r="AQ184" s="22">
        <v>2.0112178241455106E-3</v>
      </c>
      <c r="AR184" s="22">
        <v>10.78829888373523</v>
      </c>
      <c r="AS184" s="22">
        <v>73.585659204709216</v>
      </c>
      <c r="AT184" s="22">
        <v>3.2115792898122915E-6</v>
      </c>
      <c r="AU184" s="22">
        <v>1.1860886425544265E-6</v>
      </c>
      <c r="AV184" s="22">
        <v>27.650802296903329</v>
      </c>
      <c r="AW184" s="22">
        <v>2.2501899905621565</v>
      </c>
      <c r="AX184" s="22">
        <v>93.263242463086783</v>
      </c>
      <c r="AY184" s="22">
        <v>2.0844110652160035</v>
      </c>
      <c r="AZ184" s="22">
        <v>8.0873394065139053</v>
      </c>
      <c r="BA184" s="22">
        <v>174.82110880726367</v>
      </c>
      <c r="BB184" s="22">
        <v>3.6557626286673242</v>
      </c>
      <c r="BC184" s="22">
        <v>277.57107258361344</v>
      </c>
      <c r="BD184" s="22">
        <v>1557.2050555595629</v>
      </c>
      <c r="BF184" s="12" t="s">
        <v>62</v>
      </c>
      <c r="BG184" s="13">
        <f>B184+AJ184+B218+AJ218</f>
        <v>576.09871659561884</v>
      </c>
      <c r="BH184" s="13">
        <f>SUM(C184,D184,G184,L184:U184,X184:Y184,AB184:AD184,AF184,AI184,AK184,AN184:AO184,AQ184,AT184:AW184,AZ184,AR184)+SUM(C218,D218,G218,L218:U218,X218:Y218,AB218:AD218,AF218,AI218,AK218,AN218:AO218,AQ218,AT218:AW218,AZ218,AR218)</f>
        <v>73.795923781202902</v>
      </c>
      <c r="BI184" s="13">
        <f>SUM(F184,H184,V184:W184,AA184,AE184,AH184,AM184,AS184,AX184,BB184,AY184)+SUM(F218,H218,V218:W218,AA218,AE218,AH218,AM218,AS218,AX218,BB218,AY218)</f>
        <v>468.26892991747849</v>
      </c>
      <c r="BJ184" s="13">
        <f>SUM(E184,I184,AG184,BA184)+SUM(E218,I218,AG218,BA218)</f>
        <v>179.41382449910023</v>
      </c>
      <c r="BK184" s="13">
        <f>SUM(J184:K184,Z184,AL184,AP184)+SUM(J218:K218,Z218,AL218,AP218)</f>
        <v>119.31198842960241</v>
      </c>
      <c r="BL184" s="13">
        <f>BC184+BC218</f>
        <v>300.17599525092407</v>
      </c>
      <c r="BM184" s="13">
        <f>SUM(BG184:BL184)</f>
        <v>1717.065378473927</v>
      </c>
    </row>
    <row r="185" spans="1:65" x14ac:dyDescent="0.3">
      <c r="A185" s="23" t="s">
        <v>2</v>
      </c>
      <c r="B185" s="22">
        <v>6.3279457212752916</v>
      </c>
      <c r="C185" s="22">
        <v>0</v>
      </c>
      <c r="D185" s="22">
        <v>0.28082730535721517</v>
      </c>
      <c r="E185" s="22">
        <v>1.759170722617261E-2</v>
      </c>
      <c r="F185" s="22">
        <v>0</v>
      </c>
      <c r="G185" s="22">
        <v>1.584628942367623</v>
      </c>
      <c r="H185" s="22">
        <v>0</v>
      </c>
      <c r="I185" s="22">
        <v>0.18639048314768791</v>
      </c>
      <c r="J185" s="22">
        <v>2.3490391591871385</v>
      </c>
      <c r="K185" s="22">
        <v>2.6611511987887974E-2</v>
      </c>
      <c r="L185" s="22">
        <v>10.287910630123767</v>
      </c>
      <c r="M185" s="22">
        <v>13.031772110319118</v>
      </c>
      <c r="N185" s="22">
        <v>380.35210172396728</v>
      </c>
      <c r="O185" s="22">
        <v>18.014379262042084</v>
      </c>
      <c r="P185" s="22">
        <v>6.6823452351640148E-5</v>
      </c>
      <c r="Q185" s="22">
        <v>2.2747739335990377E-2</v>
      </c>
      <c r="R185" s="22">
        <v>16.29614555753448</v>
      </c>
      <c r="S185" s="22">
        <v>412.25366415728712</v>
      </c>
      <c r="T185" s="22">
        <v>12.01183200921759</v>
      </c>
      <c r="U185" s="22">
        <v>500.77359530723663</v>
      </c>
      <c r="V185" s="22">
        <v>28.582022373115578</v>
      </c>
      <c r="W185" s="22">
        <v>0.92733084235169894</v>
      </c>
      <c r="X185" s="22">
        <v>7.7795535824445863E-3</v>
      </c>
      <c r="Y185" s="22">
        <v>129.97301700816118</v>
      </c>
      <c r="Z185" s="22">
        <v>9.7688091024796453</v>
      </c>
      <c r="AA185" s="22">
        <v>0</v>
      </c>
      <c r="AB185" s="22">
        <v>3.6860590976628829E-5</v>
      </c>
      <c r="AC185" s="22">
        <v>0.23315359814907766</v>
      </c>
      <c r="AD185" s="22">
        <v>19.003274309643469</v>
      </c>
      <c r="AE185" s="22">
        <v>230.43176888303563</v>
      </c>
      <c r="AF185" s="22">
        <v>2.0013765538488657E-3</v>
      </c>
      <c r="AG185" s="22">
        <v>0.44110285764202883</v>
      </c>
      <c r="AH185" s="22">
        <v>3.2461939317778338E-6</v>
      </c>
      <c r="AI185" s="22">
        <v>12.939171144866037</v>
      </c>
      <c r="AJ185" s="22">
        <v>0.6521585711313036</v>
      </c>
      <c r="AK185" s="22">
        <v>3.2560198801891787</v>
      </c>
      <c r="AL185" s="22">
        <v>0.58441588929957733</v>
      </c>
      <c r="AM185" s="22">
        <v>285.01944380054158</v>
      </c>
      <c r="AN185" s="22">
        <v>453.83009407156038</v>
      </c>
      <c r="AO185" s="22">
        <v>30.979595287208603</v>
      </c>
      <c r="AP185" s="22">
        <v>0.72648499995860216</v>
      </c>
      <c r="AQ185" s="22">
        <v>36.628933857185118</v>
      </c>
      <c r="AR185" s="22">
        <v>4.2800255792482709</v>
      </c>
      <c r="AS185" s="22">
        <v>286.79130642234526</v>
      </c>
      <c r="AT185" s="22">
        <v>12.572767986843479</v>
      </c>
      <c r="AU185" s="22">
        <v>1682.6506861946234</v>
      </c>
      <c r="AV185" s="22">
        <v>9.791984397773966</v>
      </c>
      <c r="AW185" s="22">
        <v>32.391883572814514</v>
      </c>
      <c r="AX185" s="22">
        <v>16.389238906518017</v>
      </c>
      <c r="AY185" s="22">
        <v>1000.3583207946933</v>
      </c>
      <c r="AZ185" s="22">
        <v>21.180240915734458</v>
      </c>
      <c r="BA185" s="22">
        <v>3.351330638507438</v>
      </c>
      <c r="BB185" s="22">
        <v>6.0161628036096339E-3</v>
      </c>
      <c r="BC185" s="22">
        <v>1759.5566682134952</v>
      </c>
      <c r="BD185" s="22">
        <v>7447.1243374499063</v>
      </c>
      <c r="BF185" s="12" t="s">
        <v>63</v>
      </c>
      <c r="BG185" s="13">
        <f>BG190-SUM(BG186:BG189,BG184)</f>
        <v>2968.3890898854006</v>
      </c>
      <c r="BH185" s="13">
        <f t="shared" ref="BH185:BM185" si="3">BH190-SUM(BH186:BH189,BH184)</f>
        <v>147595.57207336393</v>
      </c>
      <c r="BI185" s="13">
        <f t="shared" si="3"/>
        <v>62581.659032471944</v>
      </c>
      <c r="BJ185" s="13">
        <f t="shared" si="3"/>
        <v>14215.81613589474</v>
      </c>
      <c r="BK185" s="13">
        <f t="shared" si="3"/>
        <v>6315.0315818769159</v>
      </c>
      <c r="BL185" s="13">
        <f t="shared" si="3"/>
        <v>25488.378336598398</v>
      </c>
      <c r="BM185" s="13">
        <f t="shared" si="3"/>
        <v>259164.84625009075</v>
      </c>
    </row>
    <row r="186" spans="1:65" x14ac:dyDescent="0.3">
      <c r="A186" s="23" t="s">
        <v>3</v>
      </c>
      <c r="B186" s="22">
        <v>6.0252034929298848</v>
      </c>
      <c r="C186" s="22">
        <v>0.57452280268692102</v>
      </c>
      <c r="D186" s="22">
        <v>0</v>
      </c>
      <c r="E186" s="22">
        <v>3.7541140562626411E-2</v>
      </c>
      <c r="F186" s="22">
        <v>0</v>
      </c>
      <c r="G186" s="22">
        <v>0.5096549374447259</v>
      </c>
      <c r="H186" s="22">
        <v>0</v>
      </c>
      <c r="I186" s="22">
        <v>0.4919556239542498</v>
      </c>
      <c r="J186" s="22">
        <v>14.628761914286907</v>
      </c>
      <c r="K186" s="22">
        <v>3.5284401443210478</v>
      </c>
      <c r="L186" s="22">
        <v>3.1760434833846912E-2</v>
      </c>
      <c r="M186" s="22">
        <v>3.5982621835475348E-2</v>
      </c>
      <c r="N186" s="22">
        <v>6.6722351197324095</v>
      </c>
      <c r="O186" s="22">
        <v>1.2841332331384934</v>
      </c>
      <c r="P186" s="22">
        <v>0.67105959062474752</v>
      </c>
      <c r="Q186" s="22">
        <v>73.34762564753089</v>
      </c>
      <c r="R186" s="22">
        <v>1289.5147803754421</v>
      </c>
      <c r="S186" s="22">
        <v>775.43176743628419</v>
      </c>
      <c r="T186" s="22">
        <v>24.513999398694263</v>
      </c>
      <c r="U186" s="22">
        <v>30.639056304629555</v>
      </c>
      <c r="V186" s="22">
        <v>12.576609260299403</v>
      </c>
      <c r="W186" s="22">
        <v>5.1407912906216692E-2</v>
      </c>
      <c r="X186" s="22">
        <v>0.9505682802951233</v>
      </c>
      <c r="Y186" s="22">
        <v>11.094736401583798</v>
      </c>
      <c r="Z186" s="22">
        <v>1.2945025236719234</v>
      </c>
      <c r="AA186" s="22">
        <v>0</v>
      </c>
      <c r="AB186" s="22">
        <v>1.6550592905556862</v>
      </c>
      <c r="AC186" s="22">
        <v>0.3351028759819204</v>
      </c>
      <c r="AD186" s="22">
        <v>1369.5547460924161</v>
      </c>
      <c r="AE186" s="22">
        <v>0.98466331210712421</v>
      </c>
      <c r="AF186" s="22">
        <v>7.6052309046256861E-3</v>
      </c>
      <c r="AG186" s="22">
        <v>0.26183199951738068</v>
      </c>
      <c r="AH186" s="22">
        <v>8.4878730684503096E-6</v>
      </c>
      <c r="AI186" s="22">
        <v>113.65082409302337</v>
      </c>
      <c r="AJ186" s="22">
        <v>1.4347593214654912E-2</v>
      </c>
      <c r="AK186" s="22">
        <v>0.23485774806282123</v>
      </c>
      <c r="AL186" s="22">
        <v>0.14171121494320885</v>
      </c>
      <c r="AM186" s="22">
        <v>5.5102873534196082</v>
      </c>
      <c r="AN186" s="22">
        <v>51.488340038532115</v>
      </c>
      <c r="AO186" s="22">
        <v>235.6846989935577</v>
      </c>
      <c r="AP186" s="22">
        <v>0.89754318184003401</v>
      </c>
      <c r="AQ186" s="22">
        <v>12.016035856098625</v>
      </c>
      <c r="AR186" s="22">
        <v>36.402290015610212</v>
      </c>
      <c r="AS186" s="22">
        <v>4.0414441484835155</v>
      </c>
      <c r="AT186" s="22">
        <v>0.74564613301955696</v>
      </c>
      <c r="AU186" s="22">
        <v>1.473616733954221</v>
      </c>
      <c r="AV186" s="22">
        <v>1199.8825075562831</v>
      </c>
      <c r="AW186" s="22">
        <v>5.8982297113590825</v>
      </c>
      <c r="AX186" s="22">
        <v>1.7529545972441742</v>
      </c>
      <c r="AY186" s="22">
        <v>6.9645939196691025</v>
      </c>
      <c r="AZ186" s="22">
        <v>22.072841413838937</v>
      </c>
      <c r="BA186" s="22">
        <v>13.87852637153031</v>
      </c>
      <c r="BB186" s="22">
        <v>0.81012022913121318</v>
      </c>
      <c r="BC186" s="22">
        <v>321.4656868233904</v>
      </c>
      <c r="BD186" s="22">
        <v>5661.7324256132488</v>
      </c>
      <c r="BF186" s="12" t="s">
        <v>65</v>
      </c>
      <c r="BG186" s="13">
        <f>B188+AJ188+B190+AJ190+B204+AJ204+B205+AJ205+B209+AJ209+B213+AJ213+B216+AJ216+B221+AJ221+B227+AJ227+B232+AJ232+B233+AJ233+B236+AJ236</f>
        <v>18159.437289691356</v>
      </c>
      <c r="BH186" s="13">
        <f>SUM(C188,D188,G188,L188:U188,X188:Y188,AB188:AD188,AF188,AI188,AK188,AN188:AO188,AQ188,AT188:AW188,AZ188,AR188)+SUM(C190,D190,G190,L190:U190,X190:Y190,AB190:AD190,AF190,AI190,AK190,AN190:AO190,AQ190,AT190:AW190,AZ190,AR190)+SUM(C204,D204,G204,L204:U204,X204:Y204,AB204:AD204,AF204,AI204,AK204,AN204:AO204,AQ204,AT204:AW204,AZ204,AR204)+SUM(C205,D205,G205,L205:U205,X205:Y205,AB205:AD205,AF205,AI205,AK205,AN205:AO205,AQ205,AT205:AW205,AZ205,AR205)+SUM(C209,D209,G209,L209:U209,X209:Y209,AB209:AD209,AF209,AI209,AK209,AN209:AO209,AQ209,AT209:AW209,AZ209,AR209)+SUM(C213,D213,G213,L213:U213,X213:Y213,AB213:AD213,AF213,AI213,AK213,AN213:AO213,AQ213,AT213:AW213,AZ213,AR213)+SUM(C216,D216,G216,L216:U216,X216:Y216,AB216:AD216,AF216,AI216,AK216,AN216:AO216,AQ216,AT216:AW216,AZ216,AR216)+SUM(C221,D221,G221,L221:U221,X221:Y221,AB221:AD221,AF221,AI221,AK221,AN221:AO221,AQ221,AT221:AW221,AZ221,AR221)+SUM(C227,D227,G227,L227:U227,X227:Y227,AB227:AD227,AF227,AI227,AK227,AN227:AO227,AQ227,AT227:AW227,AZ227,AR227)+SUM(C232,D232,G232,L232:U232,X232:Y232,AB232:AD232,AF232,AI232,AK232,AN232:AO232,AQ232,AT232:AW232,AZ232,AR232)+SUM(C233,D233,G233,L233:U233,X233:Y233,AB233:AD233,AF233,AI233,AK233,AN233:AO233,AQ233,AT233:AW233,AZ233,AR233)+SUM(C236,D236,G236,L236:U236,X236:Y236,AB236:AD236,AF236,AI236,AK236,AN236:AO236,AQ236,AT236:AW236,AZ236,AR236)</f>
        <v>19917.757030352324</v>
      </c>
      <c r="BI186" s="13">
        <f>SUM(F188,H188,V188:W188,AA188,AE188,AH188,AM188,AS188,AX188,BB188,AY188)+SUM(F190,H190,V190:W190,AA190,AE190,AH190,AM190,AS190,AX190,BB190,AY190)+SUM(F204,H204,V204:W204,AA204,AE204,AH204,AM204,AS204,AX204,BB204,AY204)+SUM(F205,H205,V205:W205,AA205,AE205,AH205,AM205,AS205,AX205,BB205,AY205)+SUM(F209,H209,V209:W209,AA209,AE209,AH209,AM209,AS209,AX209,BB209,AY209)+SUM(F213,H213,V213:W213,AA213,AE213,AH213,AM213,AS213,AX213,BB213,AY213)+SUM(F216,H216,V216:W216,AA216,AE216,AH216,AM216,AS216,AX216,BB216,AY216)+SUM(F221,H221,V221:W221,AA221,AE221,AH221,AM221,AS221,AX221,BB221,AY221)+SUM(F227,H227,V227:W227,AA227,AE227,AH227,AM227,AS227,AX227,BB227,AY227)+SUM(F232,H232,V232:W232,AA232,AE232,AH232,AM232,AS232,AX232,BB232,AY232)+SUM(F233,H233,V233:W233,AA233,AE233,AH233,AM233,AS233,AX233,BB233,AY233)+SUM(F236,H236,V236:W236,AA236,AE236,AH236,AM236,AS236,AX236,BB236,AY236)</f>
        <v>137521.92446186737</v>
      </c>
      <c r="BJ186" s="13">
        <f>SUM(E188,I188,AG188,BA188)+SUM(E190,I190,AG190,BA190)+SUM(E204,I204,AG204,BA204)+SUM(E205,I205,AG205,BA205)+SUM(E209,I209,AG209,BA209)+SUM(E213,I213,AG213,BA213)+SUM(E216,I216,AG216,BA216)+SUM(E221,I221,AG221,BA221)+SUM(E227,I227,AG227,BA227)+SUM(E232,I232,AG232,BA232)+SUM(E233,I233,AG233,BA233)+SUM(E236,I236,AG236,BA236)</f>
        <v>60905.002699707744</v>
      </c>
      <c r="BK186" s="13">
        <f>SUM(J188:K188,Z188,AL188,AP188)+SUM(J190:K190,Z190,AL190,AP190)+SUM(J204:K204,Z204,AL204,AP204)+SUM(J205:K205,Z205,AL205,AP205)+SUM(J209:K209,Z209,AL209,AP209)+SUM(J213:K213,Z213,AL213,AP213)+SUM(J216:K216,Z216,AL216,AP216)+SUM(J221:K221,Z221,AL221,AP221)+SUM(J227:K227,Z227,AL227,AP227)+SUM(J232:K232,Z232,AL232,AP232)+SUM(J233:K233,Z233,AL233,AP233)+SUM(J236:K236,Z236,AL236,AP236)</f>
        <v>12973.978626037808</v>
      </c>
      <c r="BL186" s="13">
        <f>BC188+BC190+BC204+BC205+BC209+BC213+BC216+BC221+BC227+BC232+BC233+BC236</f>
        <v>7205.9241184412895</v>
      </c>
      <c r="BM186" s="13">
        <f>SUM(BG186:BL186)</f>
        <v>256684.02422609788</v>
      </c>
    </row>
    <row r="187" spans="1:65" x14ac:dyDescent="0.3">
      <c r="A187" s="23" t="s">
        <v>4</v>
      </c>
      <c r="B187" s="22">
        <v>4.9603425430976615E-2</v>
      </c>
      <c r="C187" s="22">
        <v>2.7676631104685291E-7</v>
      </c>
      <c r="D187" s="22">
        <v>1.5429433366512366E-6</v>
      </c>
      <c r="E187" s="22">
        <v>0</v>
      </c>
      <c r="F187" s="22">
        <v>0</v>
      </c>
      <c r="G187" s="22">
        <v>0</v>
      </c>
      <c r="H187" s="22">
        <v>0</v>
      </c>
      <c r="I187" s="22">
        <v>1.6755165590339157E-4</v>
      </c>
      <c r="J187" s="22">
        <v>19.796891104651909</v>
      </c>
      <c r="K187" s="22">
        <v>2.6011131402042088E-6</v>
      </c>
      <c r="L187" s="22">
        <v>0</v>
      </c>
      <c r="M187" s="22">
        <v>0</v>
      </c>
      <c r="N187" s="22">
        <v>0</v>
      </c>
      <c r="O187" s="22">
        <v>1.1470160481092886E-6</v>
      </c>
      <c r="P187" s="22">
        <v>0</v>
      </c>
      <c r="Q187" s="22">
        <v>0</v>
      </c>
      <c r="R187" s="22">
        <v>1.4795438273179543E-5</v>
      </c>
      <c r="S187" s="22">
        <v>1.382598613911631E-5</v>
      </c>
      <c r="T187" s="22">
        <v>2.6298694064322361</v>
      </c>
      <c r="U187" s="22">
        <v>0</v>
      </c>
      <c r="V187" s="22">
        <v>1.1368651737613054E-4</v>
      </c>
      <c r="W187" s="22">
        <v>0</v>
      </c>
      <c r="X187" s="22">
        <v>0</v>
      </c>
      <c r="Y187" s="22">
        <v>7.677327288421661E-3</v>
      </c>
      <c r="Z187" s="22">
        <v>1.3875536660482501E-2</v>
      </c>
      <c r="AA187" s="22">
        <v>0</v>
      </c>
      <c r="AB187" s="22">
        <v>0</v>
      </c>
      <c r="AC187" s="22">
        <v>3.7476118718728229E-6</v>
      </c>
      <c r="AD187" s="22">
        <v>0</v>
      </c>
      <c r="AE187" s="22">
        <v>2.9521286216734958E-5</v>
      </c>
      <c r="AF187" s="22">
        <v>0</v>
      </c>
      <c r="AG187" s="22">
        <v>9.8227636601362498</v>
      </c>
      <c r="AH187" s="22">
        <v>0</v>
      </c>
      <c r="AI187" s="22">
        <v>2.3038019129010489E-3</v>
      </c>
      <c r="AJ187" s="22">
        <v>3.8056435165117531E-6</v>
      </c>
      <c r="AK187" s="22">
        <v>1.056943865474838E-6</v>
      </c>
      <c r="AL187" s="22">
        <v>4.3247777324227927</v>
      </c>
      <c r="AM187" s="22">
        <v>0</v>
      </c>
      <c r="AN187" s="22">
        <v>0</v>
      </c>
      <c r="AO187" s="22">
        <v>0</v>
      </c>
      <c r="AP187" s="22">
        <v>6.0099313472624438E-7</v>
      </c>
      <c r="AQ187" s="22">
        <v>0</v>
      </c>
      <c r="AR187" s="22">
        <v>0</v>
      </c>
      <c r="AS187" s="22">
        <v>2.7970389214964173E-6</v>
      </c>
      <c r="AT187" s="22">
        <v>0</v>
      </c>
      <c r="AU187" s="22">
        <v>0</v>
      </c>
      <c r="AV187" s="22">
        <v>7.6095480668418904</v>
      </c>
      <c r="AW187" s="22">
        <v>7.5320731670398211E-2</v>
      </c>
      <c r="AX187" s="22">
        <v>7.9057740088320857E-6</v>
      </c>
      <c r="AY187" s="22">
        <v>1.5252419476706396E-6</v>
      </c>
      <c r="AZ187" s="22">
        <v>7.6539284104817204E-6</v>
      </c>
      <c r="BA187" s="22">
        <v>0.20920733678022788</v>
      </c>
      <c r="BB187" s="22">
        <v>0</v>
      </c>
      <c r="BC187" s="22">
        <v>7.0177524272439156</v>
      </c>
      <c r="BD187" s="22">
        <v>51.559964599370829</v>
      </c>
      <c r="BF187" s="12" t="s">
        <v>64</v>
      </c>
      <c r="BG187" s="13">
        <f>B187+AJ187+B191+AJ191+B215+AJ215+B235+AJ235</f>
        <v>279.71805504882036</v>
      </c>
      <c r="BH187" s="13">
        <f>SUM(C187,D187,G187,L187:U187,X187:Y187,AB187:AD187,AF187,AI187,AK187,AN187:AO187,AQ187,AT187:AW187,AZ187,AR187)+SUM(C191,D191,G191,L191:U191,X191:Y191,AB191:AD191,AF191,AI191,AK191,AN191:AO191,AQ191,AT191:AW191,AZ191,AR191)+SUM(C215,D215,G215,L215:U215,X215:Y215,AB215:AD215,AF215,AI215,AK215,AN215:AO215,AQ215,AT215:AW215,AZ215,AR215)+SUM(C235,D235,G235,L235:U235,X235:Y235,AB235:AD235,AF235,AI235,AK235,AN235:AO235,AQ235,AT235:AW235,AZ235,AR235)</f>
        <v>2579.8559310964838</v>
      </c>
      <c r="BI187" s="13">
        <f>SUM(F187,H187,V187:W187,AA187,AE187,AH187,AM187,AS187,AX187,BB187,AY187)+SUM(F191,H191,V191:W191,AA191,AE191,AH191,AM191,AS191,AX191,BB191,AY191)+SUM(F215,H215,V215:W215,AA215,AE215,AH215,AM215,AS215,AX215,BB215,AY215)+SUM(F235,H235,V235:W235,AA235,AE235,AH235,AM235,AS235,AX235,BB235,AY235)</f>
        <v>2729.8336893768219</v>
      </c>
      <c r="BJ187" s="13">
        <f>SUM(E187,I187,AG187,BA187)+SUM(E191,I191,AG191,BA191)+SUM(E215,I215,AG215,BA215)+SUM(E235,I235,AG235,BA235)</f>
        <v>6696.7218746254803</v>
      </c>
      <c r="BK187" s="13">
        <f>SUM(J187:K187,Z187,AL187,AP187)+SUM(J191:K191,Z191,AL191,AP191)+SUM(J215:K215,Z215,AL215,AP215)+SUM(J235:K235,Z235,AL235,AP235)</f>
        <v>789.26179419793061</v>
      </c>
      <c r="BL187" s="13">
        <f>BC187+BC191+BC215+BC235</f>
        <v>1884.8370115338571</v>
      </c>
      <c r="BM187" s="13">
        <f>SUM(BG187:BL187)</f>
        <v>14960.228355879392</v>
      </c>
    </row>
    <row r="188" spans="1:65" x14ac:dyDescent="0.3">
      <c r="A188" s="23" t="s">
        <v>5</v>
      </c>
      <c r="B188" s="22">
        <v>0</v>
      </c>
      <c r="C188" s="22">
        <v>0</v>
      </c>
      <c r="D188" s="22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0</v>
      </c>
      <c r="AQ188" s="22"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v>0</v>
      </c>
      <c r="BC188" s="22">
        <v>0</v>
      </c>
      <c r="BD188" s="22">
        <v>0</v>
      </c>
      <c r="BF188" s="12" t="s">
        <v>59</v>
      </c>
      <c r="BG188" s="13">
        <f>B192+AJ192+B193+AJ193+B208+AJ208+B220+AJ220+B224+AJ224</f>
        <v>247011.46292056437</v>
      </c>
      <c r="BH188" s="13">
        <f>SUM(C192,D192,G192,L192:U192,X192:Y192,AB192:AD192,AF192,AI192,AK192,AN192:AO192,AQ192,AT192:AW192,AZ192,AR192)+SUM(C193,D193,G193,L193:U193,X193:Y193,AB193:AD193,AF193,AI193,AK193,AN193:AO193,AQ193,AT193:AW193,AZ193,AR193)+SUM(C208,D208,G208,L208:U208,X208:Y208,AB208:AD208,AF208,AI208,AK208,AN208:AO208,AQ208,AT208:AW208,AZ208,AR208)+SUM(C220,D220,G220,L220:U220,X220:Y220,AB220:AD220,AF220,AI220,AK220,AN220:AO220,AQ220,AT220:AW220,AZ220,AR220)+SUM(C224,D224,G224,L224:U224,X224:Y224,AB224:AD224,AF224,AI224,AK224,AN224:AO224,AQ224,AT224:AW224,AZ224,AR224)</f>
        <v>44846.176191393592</v>
      </c>
      <c r="BI188" s="13">
        <f>SUM(F192,H192,V192:W192,AA192,AE192,AH192,AM192,AS192,AX192,BB192,AY192)+SUM(F193,H193,V193:W193,AA193,AE193,AH193,AM193,AS193,AX193,BB193,AY193)+SUM(F208,H208,V208:W208,AA208,AE208,AH208,AM208,AS208,AX208,BB208,AY208)+SUM(F220,H220,V220:W220,AA220,AE220,AH220,AM220,AS220,AX220,BB220,AY220)+SUM(F224,H224,V224:W224,AA224,AE224,AH224,AM224,AS224,AX224,BB224,AY224)</f>
        <v>1800763.0586120402</v>
      </c>
      <c r="BJ188" s="13">
        <f>SUM(E192,I192,AG192,BA192)+SUM(E193,I193,AG193,BA193)+SUM(E208,I208,AG208,BA208)+SUM(E220,I220,AG220,BA220)+SUM(E224,I224,AG224,BA224)</f>
        <v>118156.58203122164</v>
      </c>
      <c r="BK188" s="13">
        <f>SUM(J192:K192,Z192,AL192,AP192)+SUM(J193:K193,Z193,AL193,AP193)+SUM(J208:K208,Z208,AL208,AP208)+SUM(J220:K220,Z220,AL220,AP220)+SUM(J224:K224,Z224,AL224,AP224)</f>
        <v>70432.506764438745</v>
      </c>
      <c r="BL188" s="13">
        <f>BC192+BC193+BC208+BC220+BC224</f>
        <v>433534.49697837722</v>
      </c>
      <c r="BM188" s="13">
        <f>SUM(BG188:BL188)</f>
        <v>2714744.2834980357</v>
      </c>
    </row>
    <row r="189" spans="1:65" x14ac:dyDescent="0.3">
      <c r="A189" s="23" t="s">
        <v>6</v>
      </c>
      <c r="B189" s="22">
        <v>3.1599045846486012E-2</v>
      </c>
      <c r="C189" s="22">
        <v>1.2027639163599772E-3</v>
      </c>
      <c r="D189" s="22">
        <v>1.2654054401434231E-2</v>
      </c>
      <c r="E189" s="22">
        <v>1.668738319744452E-3</v>
      </c>
      <c r="F189" s="22">
        <v>0</v>
      </c>
      <c r="G189" s="22">
        <v>0</v>
      </c>
      <c r="H189" s="22">
        <v>0</v>
      </c>
      <c r="I189" s="22">
        <v>3.4299679349890999E-3</v>
      </c>
      <c r="J189" s="22">
        <v>2.2376040004509523</v>
      </c>
      <c r="K189" s="22">
        <v>0.47157806691454496</v>
      </c>
      <c r="L189" s="22">
        <v>0</v>
      </c>
      <c r="M189" s="22">
        <v>0</v>
      </c>
      <c r="N189" s="22">
        <v>1.2587222034008874E-3</v>
      </c>
      <c r="O189" s="22">
        <v>1.620231097780307E-3</v>
      </c>
      <c r="P189" s="22">
        <v>0</v>
      </c>
      <c r="Q189" s="22">
        <v>2.2721839825425689E-4</v>
      </c>
      <c r="R189" s="22">
        <v>3.6730352570394566E-2</v>
      </c>
      <c r="S189" s="22">
        <v>0.26870230300845571</v>
      </c>
      <c r="T189" s="22">
        <v>76.537197694277978</v>
      </c>
      <c r="U189" s="22">
        <v>1.4265924892740464E-3</v>
      </c>
      <c r="V189" s="22">
        <v>1.0217430258797022</v>
      </c>
      <c r="W189" s="22">
        <v>0.6613600442767541</v>
      </c>
      <c r="X189" s="22">
        <v>0</v>
      </c>
      <c r="Y189" s="22">
        <v>2.591707956567681</v>
      </c>
      <c r="Z189" s="22">
        <v>0.15129428833443012</v>
      </c>
      <c r="AA189" s="22">
        <v>0</v>
      </c>
      <c r="AB189" s="22">
        <v>6.1237173462170578E-2</v>
      </c>
      <c r="AC189" s="22">
        <v>1.7445249578084596E-3</v>
      </c>
      <c r="AD189" s="22">
        <v>0.93439858664665443</v>
      </c>
      <c r="AE189" s="22">
        <v>4.8811009531611445E-2</v>
      </c>
      <c r="AF189" s="22">
        <v>0</v>
      </c>
      <c r="AG189" s="22">
        <v>3.7655324655887806E-2</v>
      </c>
      <c r="AH189" s="22">
        <v>0</v>
      </c>
      <c r="AI189" s="22">
        <v>1.2379745043038922E-3</v>
      </c>
      <c r="AJ189" s="22">
        <v>1.9357397099013919E-3</v>
      </c>
      <c r="AK189" s="22">
        <v>1.9998049279113905E-5</v>
      </c>
      <c r="AL189" s="22">
        <v>0.21920568539155114</v>
      </c>
      <c r="AM189" s="22">
        <v>0.68948636879194158</v>
      </c>
      <c r="AN189" s="22">
        <v>2.6655465503747397E-3</v>
      </c>
      <c r="AO189" s="22">
        <v>0</v>
      </c>
      <c r="AP189" s="22">
        <v>0.11959874686632004</v>
      </c>
      <c r="AQ189" s="22">
        <v>1.4275941934175285</v>
      </c>
      <c r="AR189" s="22">
        <v>7.5563799105290119</v>
      </c>
      <c r="AS189" s="22">
        <v>0.53296681645784749</v>
      </c>
      <c r="AT189" s="22">
        <v>0</v>
      </c>
      <c r="AU189" s="22">
        <v>0</v>
      </c>
      <c r="AV189" s="22">
        <v>6.0370050559179149E-2</v>
      </c>
      <c r="AW189" s="22">
        <v>5.1692886425936876E-4</v>
      </c>
      <c r="AX189" s="22">
        <v>0.32581182336736764</v>
      </c>
      <c r="AY189" s="22">
        <v>0.18777766168377788</v>
      </c>
      <c r="AZ189" s="22">
        <v>0.13025345394535884</v>
      </c>
      <c r="BA189" s="22">
        <v>4.1975272539993211</v>
      </c>
      <c r="BB189" s="22">
        <v>0.1082963848283493</v>
      </c>
      <c r="BC189" s="22">
        <v>5.1468655957297544</v>
      </c>
      <c r="BD189" s="22">
        <v>105.82536181938821</v>
      </c>
      <c r="BF189" s="12" t="s">
        <v>60</v>
      </c>
      <c r="BG189" s="13">
        <f>B237+AJ237</f>
        <v>31.617732368083789</v>
      </c>
      <c r="BH189" s="13">
        <f>SUM(C237,D237,G237,L237:U237,X237:Y237,AB237:AD237,AF237,AI237,AK237,AN237:AO237,AQ237,AT237:AW237,AZ237,AR237)</f>
        <v>167.40934037503752</v>
      </c>
      <c r="BI189" s="13">
        <f>SUM(F237,H237,V237:W237,AA237,AE237,AH237,AM237,AS237,AX237,BB237,AY237)</f>
        <v>3423.5287502775886</v>
      </c>
      <c r="BJ189" s="13">
        <f>SUM(E237,I237,AG237,BA237)</f>
        <v>73.033523658981721</v>
      </c>
      <c r="BK189" s="13">
        <f>SUM(J237:K237,Z237,AL237,AP237)</f>
        <v>2038.1085183876567</v>
      </c>
      <c r="BL189" s="13">
        <f>BC237</f>
        <v>0</v>
      </c>
      <c r="BM189" s="13">
        <f>SUM(BG189:BL189)</f>
        <v>5733.6978650673482</v>
      </c>
    </row>
    <row r="190" spans="1:65" x14ac:dyDescent="0.3">
      <c r="A190" s="23" t="s">
        <v>7</v>
      </c>
      <c r="B190" s="22">
        <v>0</v>
      </c>
      <c r="C190" s="22">
        <v>0</v>
      </c>
      <c r="D190" s="22">
        <v>0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F190" s="12" t="s">
        <v>61</v>
      </c>
      <c r="BG190" s="13">
        <f>B238+AJ238</f>
        <v>269026.72380415362</v>
      </c>
      <c r="BH190" s="13">
        <f>SUM(C238,D238,G238,L238:U238,X238:Y238,AB238:AD238,AF238,AI238,AK238,AN238:AO238,AQ238,AT238:AW238,AZ238,AR238)</f>
        <v>215180.56649036254</v>
      </c>
      <c r="BI190" s="13">
        <f>SUM(F238,H238,V238:W238,AA238,AE238,AH238,AM238,AS238,AX238,BB238,AY238)</f>
        <v>2007488.2734759513</v>
      </c>
      <c r="BJ190" s="13">
        <f>SUM(E238,I238,AG238,BA238)</f>
        <v>200226.5700896077</v>
      </c>
      <c r="BK190" s="13">
        <f>SUM(J238:K238,Z238,AL238,AP238)</f>
        <v>92668.199273368664</v>
      </c>
      <c r="BL190" s="13">
        <f>BC238</f>
        <v>468413.8124402017</v>
      </c>
      <c r="BM190" s="13">
        <f>SUM(BG190:BL190)</f>
        <v>3253004.1455736454</v>
      </c>
    </row>
    <row r="191" spans="1:65" x14ac:dyDescent="0.3">
      <c r="A191" s="29" t="s">
        <v>8</v>
      </c>
      <c r="B191" s="22">
        <v>93.315980503189706</v>
      </c>
      <c r="C191" s="22">
        <v>6.7004002942569336</v>
      </c>
      <c r="D191" s="22">
        <v>0.30947270935442306</v>
      </c>
      <c r="E191" s="22">
        <v>4.1719668446551193E-3</v>
      </c>
      <c r="F191" s="22">
        <v>0</v>
      </c>
      <c r="G191" s="22">
        <v>0</v>
      </c>
      <c r="H191" s="22">
        <v>0</v>
      </c>
      <c r="I191" s="22">
        <v>0</v>
      </c>
      <c r="J191" s="22">
        <v>34.304063602946293</v>
      </c>
      <c r="K191" s="22">
        <v>69.331516111471998</v>
      </c>
      <c r="L191" s="22">
        <v>0</v>
      </c>
      <c r="M191" s="22">
        <v>0</v>
      </c>
      <c r="N191" s="22">
        <v>0.34834711791782652</v>
      </c>
      <c r="O191" s="22">
        <v>0.92624988290072163</v>
      </c>
      <c r="P191" s="22">
        <v>0</v>
      </c>
      <c r="Q191" s="22">
        <v>49.468020339587241</v>
      </c>
      <c r="R191" s="22">
        <v>18.303758760270277</v>
      </c>
      <c r="S191" s="22">
        <v>243.67137405422167</v>
      </c>
      <c r="T191" s="22">
        <v>2.3989974760195172</v>
      </c>
      <c r="U191" s="22">
        <v>2.2529075694623601E-2</v>
      </c>
      <c r="V191" s="22">
        <v>17.845978144026773</v>
      </c>
      <c r="W191" s="22">
        <v>44.983966744027633</v>
      </c>
      <c r="X191" s="22">
        <v>0.75812643965787185</v>
      </c>
      <c r="Y191" s="22">
        <v>11.354088621929572</v>
      </c>
      <c r="Z191" s="22">
        <v>23.395539997486861</v>
      </c>
      <c r="AA191" s="22">
        <v>0</v>
      </c>
      <c r="AB191" s="22">
        <v>5.918669888072782E-2</v>
      </c>
      <c r="AC191" s="22">
        <v>4.6828589105767344</v>
      </c>
      <c r="AD191" s="22">
        <v>0</v>
      </c>
      <c r="AE191" s="22">
        <v>145.91515287323233</v>
      </c>
      <c r="AF191" s="22">
        <v>0</v>
      </c>
      <c r="AG191" s="22">
        <v>1.3519187016248244</v>
      </c>
      <c r="AH191" s="22">
        <v>0</v>
      </c>
      <c r="AI191" s="22">
        <v>13.050222956569696</v>
      </c>
      <c r="AJ191" s="22">
        <v>3.5209984044362903</v>
      </c>
      <c r="AK191" s="22">
        <v>0.33064682823204422</v>
      </c>
      <c r="AL191" s="22">
        <v>21.342646452986894</v>
      </c>
      <c r="AM191" s="22">
        <v>549.63171885813426</v>
      </c>
      <c r="AN191" s="22">
        <v>0.76624962748903658</v>
      </c>
      <c r="AO191" s="22">
        <v>0.25879459043212472</v>
      </c>
      <c r="AP191" s="22">
        <v>163.26342007147343</v>
      </c>
      <c r="AQ191" s="22">
        <v>0.66413719727566833</v>
      </c>
      <c r="AR191" s="22">
        <v>6.0506077985634228</v>
      </c>
      <c r="AS191" s="22">
        <v>133.10360377968362</v>
      </c>
      <c r="AT191" s="22">
        <v>0</v>
      </c>
      <c r="AU191" s="22">
        <v>0</v>
      </c>
      <c r="AV191" s="22">
        <v>0.60444590301451129</v>
      </c>
      <c r="AW191" s="22">
        <v>37.662729326366296</v>
      </c>
      <c r="AX191" s="22">
        <v>2.2782232123091807E-2</v>
      </c>
      <c r="AY191" s="22">
        <v>1298.9970935031724</v>
      </c>
      <c r="AZ191" s="22">
        <v>143.45180619743257</v>
      </c>
      <c r="BA191" s="22">
        <v>6278.10073152732</v>
      </c>
      <c r="BB191" s="22">
        <v>0</v>
      </c>
      <c r="BC191" s="22">
        <v>982.13173369722881</v>
      </c>
      <c r="BD191" s="22">
        <v>10402.406067978052</v>
      </c>
    </row>
    <row r="192" spans="1:65" x14ac:dyDescent="0.3">
      <c r="A192" s="28" t="s">
        <v>9</v>
      </c>
      <c r="B192" s="22">
        <v>227067.76429211651</v>
      </c>
      <c r="C192" s="22">
        <v>223.90758590467479</v>
      </c>
      <c r="D192" s="22">
        <v>318.94256614358039</v>
      </c>
      <c r="E192" s="22">
        <v>4823.7496932288686</v>
      </c>
      <c r="F192" s="22">
        <v>0.38312926778230227</v>
      </c>
      <c r="G192" s="22">
        <v>5.9317696387543615</v>
      </c>
      <c r="H192" s="22">
        <v>899.65609962622727</v>
      </c>
      <c r="I192" s="22">
        <v>642.75303443507607</v>
      </c>
      <c r="J192" s="22">
        <v>0</v>
      </c>
      <c r="K192" s="22">
        <v>1087.9636365025283</v>
      </c>
      <c r="L192" s="22">
        <v>59.557357963038726</v>
      </c>
      <c r="M192" s="22">
        <v>32.146179738227325</v>
      </c>
      <c r="N192" s="22">
        <v>94.497799930265217</v>
      </c>
      <c r="O192" s="22">
        <v>45.306097010575243</v>
      </c>
      <c r="P192" s="22">
        <v>61.892622232177793</v>
      </c>
      <c r="Q192" s="22">
        <v>181.75853754683936</v>
      </c>
      <c r="R192" s="22">
        <v>1738.3778910244259</v>
      </c>
      <c r="S192" s="22">
        <v>3568.2965188038365</v>
      </c>
      <c r="T192" s="22">
        <v>83.422293804813563</v>
      </c>
      <c r="U192" s="22">
        <v>8.9095127311324607</v>
      </c>
      <c r="V192" s="22">
        <v>1520128.0592993242</v>
      </c>
      <c r="W192" s="22">
        <v>5524.2574312444722</v>
      </c>
      <c r="X192" s="22">
        <v>13.067034214354402</v>
      </c>
      <c r="Y192" s="22">
        <v>967.81858896943675</v>
      </c>
      <c r="Z192" s="22">
        <v>21718.386607728466</v>
      </c>
      <c r="AA192" s="22">
        <v>785.52147919021775</v>
      </c>
      <c r="AB192" s="22">
        <v>0.38827168373269294</v>
      </c>
      <c r="AC192" s="22">
        <v>576.33030791060821</v>
      </c>
      <c r="AD192" s="22">
        <v>959.46233134592876</v>
      </c>
      <c r="AE192" s="22">
        <v>11041.971455357925</v>
      </c>
      <c r="AF192" s="22">
        <v>5.6274245624515</v>
      </c>
      <c r="AG192" s="22">
        <v>46919.791239543047</v>
      </c>
      <c r="AH192" s="22">
        <v>9102.0419451805137</v>
      </c>
      <c r="AI192" s="22">
        <v>2299.2308325946233</v>
      </c>
      <c r="AJ192" s="22">
        <v>933.41500384998903</v>
      </c>
      <c r="AK192" s="22">
        <v>65.923997199776906</v>
      </c>
      <c r="AL192" s="22">
        <v>125.60797616036761</v>
      </c>
      <c r="AM192" s="22">
        <v>11255.207291654397</v>
      </c>
      <c r="AN192" s="22">
        <v>160.19043541375663</v>
      </c>
      <c r="AO192" s="22">
        <v>3.4541414001579374</v>
      </c>
      <c r="AP192" s="22">
        <v>8292.0907183818927</v>
      </c>
      <c r="AQ192" s="22">
        <v>39.425192889335342</v>
      </c>
      <c r="AR192" s="22">
        <v>6733.2242013874775</v>
      </c>
      <c r="AS192" s="22">
        <v>2659.0625731564</v>
      </c>
      <c r="AT192" s="22">
        <v>0.32457361356229641</v>
      </c>
      <c r="AU192" s="22">
        <v>2607.7592131997772</v>
      </c>
      <c r="AV192" s="22">
        <v>1077.6788126415247</v>
      </c>
      <c r="AW192" s="22">
        <v>299.68715976827701</v>
      </c>
      <c r="AX192" s="22">
        <v>5674.1324213053895</v>
      </c>
      <c r="AY192" s="22">
        <v>13732.201173715979</v>
      </c>
      <c r="AZ192" s="22">
        <v>1290.7358986422319</v>
      </c>
      <c r="BA192" s="22">
        <v>22791.284385282215</v>
      </c>
      <c r="BB192" s="22">
        <v>11490.588295072672</v>
      </c>
      <c r="BC192" s="22">
        <v>425363.73445213743</v>
      </c>
      <c r="BD192" s="22">
        <v>2375582.8987833722</v>
      </c>
    </row>
    <row r="193" spans="1:56" x14ac:dyDescent="0.3">
      <c r="A193" s="23" t="s">
        <v>360</v>
      </c>
      <c r="B193" s="22">
        <v>0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8.9618878134243847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0</v>
      </c>
      <c r="AQ193" s="22"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8.9618878134243847</v>
      </c>
    </row>
    <row r="194" spans="1:56" x14ac:dyDescent="0.3">
      <c r="A194" s="23" t="s">
        <v>10</v>
      </c>
      <c r="B194" s="22">
        <v>27.12677707529987</v>
      </c>
      <c r="C194" s="22">
        <v>13.596686305610195</v>
      </c>
      <c r="D194" s="22">
        <v>0</v>
      </c>
      <c r="E194" s="22">
        <v>0</v>
      </c>
      <c r="F194" s="22">
        <v>0</v>
      </c>
      <c r="G194" s="22">
        <v>2.1952028659675108E-2</v>
      </c>
      <c r="H194" s="22">
        <v>0</v>
      </c>
      <c r="I194" s="22">
        <v>0</v>
      </c>
      <c r="J194" s="22">
        <v>2.9144570467463174E-2</v>
      </c>
      <c r="K194" s="22">
        <v>9.1790231963940439E-7</v>
      </c>
      <c r="L194" s="22">
        <v>0</v>
      </c>
      <c r="M194" s="22">
        <v>0</v>
      </c>
      <c r="N194" s="22">
        <v>7.130124991689051E-3</v>
      </c>
      <c r="O194" s="22">
        <v>22.525061865719056</v>
      </c>
      <c r="P194" s="22">
        <v>0.78689619181315351</v>
      </c>
      <c r="Q194" s="22">
        <v>0</v>
      </c>
      <c r="R194" s="22">
        <v>406.46242953071118</v>
      </c>
      <c r="S194" s="22">
        <v>313.31511640687074</v>
      </c>
      <c r="T194" s="22">
        <v>43.398861450257748</v>
      </c>
      <c r="U194" s="22">
        <v>141.76763089863445</v>
      </c>
      <c r="V194" s="22">
        <v>0.36520207020866408</v>
      </c>
      <c r="W194" s="22">
        <v>1.7597774924482039E-4</v>
      </c>
      <c r="X194" s="22">
        <v>0</v>
      </c>
      <c r="Y194" s="22">
        <v>82.010888786541642</v>
      </c>
      <c r="Z194" s="22">
        <v>4.7132505300940479E-2</v>
      </c>
      <c r="AA194" s="22">
        <v>0</v>
      </c>
      <c r="AB194" s="22">
        <v>1.5366730865180589E-2</v>
      </c>
      <c r="AC194" s="22">
        <v>0</v>
      </c>
      <c r="AD194" s="22">
        <v>0.43580757163867645</v>
      </c>
      <c r="AE194" s="22">
        <v>0</v>
      </c>
      <c r="AF194" s="22">
        <v>0</v>
      </c>
      <c r="AG194" s="22">
        <v>0</v>
      </c>
      <c r="AH194" s="22">
        <v>0</v>
      </c>
      <c r="AI194" s="22">
        <v>30.829317050415451</v>
      </c>
      <c r="AJ194" s="22">
        <v>0.57599507037132347</v>
      </c>
      <c r="AK194" s="22">
        <v>20.166919668138867</v>
      </c>
      <c r="AL194" s="22">
        <v>0</v>
      </c>
      <c r="AM194" s="22">
        <v>0</v>
      </c>
      <c r="AN194" s="22">
        <v>0.20494112916756255</v>
      </c>
      <c r="AO194" s="22">
        <v>9.6601740024118091E-3</v>
      </c>
      <c r="AP194" s="22">
        <v>0</v>
      </c>
      <c r="AQ194" s="22">
        <v>0.22966791231675318</v>
      </c>
      <c r="AR194" s="22">
        <v>6.6914491284488439E-2</v>
      </c>
      <c r="AS194" s="22">
        <v>0</v>
      </c>
      <c r="AT194" s="22">
        <v>10.646702139030525</v>
      </c>
      <c r="AU194" s="22">
        <v>31.429817870629677</v>
      </c>
      <c r="AV194" s="22">
        <v>2.0063833299893057</v>
      </c>
      <c r="AW194" s="22">
        <v>9.7442179700212364E-3</v>
      </c>
      <c r="AX194" s="22">
        <v>1.4295805129198294E-2</v>
      </c>
      <c r="AY194" s="22">
        <v>8327.4592060926607</v>
      </c>
      <c r="AZ194" s="22">
        <v>1.1351747728508242E-2</v>
      </c>
      <c r="BA194" s="22">
        <v>8.2563169559274738E-6</v>
      </c>
      <c r="BB194" s="22">
        <v>0</v>
      </c>
      <c r="BC194" s="22">
        <v>36.712968122779344</v>
      </c>
      <c r="BD194" s="22">
        <v>9512.2861540871745</v>
      </c>
    </row>
    <row r="195" spans="1:56" x14ac:dyDescent="0.3">
      <c r="A195" s="23" t="s">
        <v>11</v>
      </c>
      <c r="B195" s="22">
        <v>0</v>
      </c>
      <c r="C195" s="22">
        <v>0</v>
      </c>
      <c r="D195" s="22">
        <v>0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0.10053642494546332</v>
      </c>
      <c r="S195" s="22">
        <v>0</v>
      </c>
      <c r="T195" s="22">
        <v>12.4055794346058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0</v>
      </c>
      <c r="AQ195" s="22"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13.623512400611878</v>
      </c>
      <c r="BD195" s="22">
        <v>26.129628260163141</v>
      </c>
    </row>
    <row r="196" spans="1:56" x14ac:dyDescent="0.3">
      <c r="A196" s="23" t="s">
        <v>12</v>
      </c>
      <c r="B196" s="22">
        <v>33.133132673465859</v>
      </c>
      <c r="C196" s="22">
        <v>39.864039677440928</v>
      </c>
      <c r="D196" s="22">
        <v>18.682211629508281</v>
      </c>
      <c r="E196" s="22">
        <v>3.0476374914805912E-2</v>
      </c>
      <c r="F196" s="22">
        <v>0</v>
      </c>
      <c r="G196" s="22">
        <v>12.881552713377207</v>
      </c>
      <c r="H196" s="22">
        <v>0</v>
      </c>
      <c r="I196" s="22">
        <v>3.9052503441534485E-2</v>
      </c>
      <c r="J196" s="22">
        <v>2.1559867753054349</v>
      </c>
      <c r="K196" s="22">
        <v>0.51403012973069506</v>
      </c>
      <c r="L196" s="22">
        <v>2.114317127006474</v>
      </c>
      <c r="M196" s="22">
        <v>28.298420908705342</v>
      </c>
      <c r="N196" s="22">
        <v>0</v>
      </c>
      <c r="O196" s="22">
        <v>78.397637498488606</v>
      </c>
      <c r="P196" s="22">
        <v>0.36553992650572703</v>
      </c>
      <c r="Q196" s="22">
        <v>5.5291422156307091</v>
      </c>
      <c r="R196" s="22">
        <v>1742.7569697325976</v>
      </c>
      <c r="S196" s="22">
        <v>1238.9950723384322</v>
      </c>
      <c r="T196" s="22">
        <v>0.99763965841398772</v>
      </c>
      <c r="U196" s="22">
        <v>480.4530055969696</v>
      </c>
      <c r="V196" s="22">
        <v>4.4934878998483683</v>
      </c>
      <c r="W196" s="22">
        <v>6.5261405673473294E-3</v>
      </c>
      <c r="X196" s="22">
        <v>14.954686833614277</v>
      </c>
      <c r="Y196" s="22">
        <v>131.61704382091253</v>
      </c>
      <c r="Z196" s="22">
        <v>0.26710661255697765</v>
      </c>
      <c r="AA196" s="22">
        <v>0</v>
      </c>
      <c r="AB196" s="22">
        <v>9.7715322058197636</v>
      </c>
      <c r="AC196" s="22">
        <v>3.5478187439305637</v>
      </c>
      <c r="AD196" s="22">
        <v>666.4580535655125</v>
      </c>
      <c r="AE196" s="22">
        <v>10.797267069351406</v>
      </c>
      <c r="AF196" s="22">
        <v>13.272729029814904</v>
      </c>
      <c r="AG196" s="22">
        <v>3.1865007100752574</v>
      </c>
      <c r="AH196" s="22">
        <v>6.4454172118096877E-7</v>
      </c>
      <c r="AI196" s="22">
        <v>74.852909439405508</v>
      </c>
      <c r="AJ196" s="22">
        <v>4.0406754174695268E-2</v>
      </c>
      <c r="AK196" s="22">
        <v>1.3584295877681973</v>
      </c>
      <c r="AL196" s="22">
        <v>6.3473538791982618</v>
      </c>
      <c r="AM196" s="22">
        <v>3.3098268394154666</v>
      </c>
      <c r="AN196" s="22">
        <v>365.82727856177803</v>
      </c>
      <c r="AO196" s="22">
        <v>3.2632019326682475</v>
      </c>
      <c r="AP196" s="22">
        <v>0.58439194010160933</v>
      </c>
      <c r="AQ196" s="22">
        <v>16.559704309341797</v>
      </c>
      <c r="AR196" s="22">
        <v>24.782794566538001</v>
      </c>
      <c r="AS196" s="22">
        <v>12.813618388368402</v>
      </c>
      <c r="AT196" s="22">
        <v>329.19977910667876</v>
      </c>
      <c r="AU196" s="22">
        <v>5.039211010179014</v>
      </c>
      <c r="AV196" s="22">
        <v>88.034207983216433</v>
      </c>
      <c r="AW196" s="22">
        <v>18.16648883387791</v>
      </c>
      <c r="AX196" s="22">
        <v>3.9397465798819545E-2</v>
      </c>
      <c r="AY196" s="22">
        <v>15.846208459425585</v>
      </c>
      <c r="AZ196" s="22">
        <v>34.123275894622886</v>
      </c>
      <c r="BA196" s="22">
        <v>3.1258152181192749</v>
      </c>
      <c r="BB196" s="22">
        <v>0.11803242345431772</v>
      </c>
      <c r="BC196" s="22">
        <v>433.44706038053789</v>
      </c>
      <c r="BD196" s="22">
        <v>5980.46037373115</v>
      </c>
    </row>
    <row r="197" spans="1:56" x14ac:dyDescent="0.3">
      <c r="A197" s="23" t="s">
        <v>13</v>
      </c>
      <c r="B197" s="22">
        <v>44.377262345397348</v>
      </c>
      <c r="C197" s="22">
        <v>13.115471197244647</v>
      </c>
      <c r="D197" s="22">
        <v>2.8421503243096913</v>
      </c>
      <c r="E197" s="22">
        <v>9.6031557152067001E-2</v>
      </c>
      <c r="F197" s="22">
        <v>0</v>
      </c>
      <c r="G197" s="22">
        <v>1.7322943878078467</v>
      </c>
      <c r="H197" s="22">
        <v>0</v>
      </c>
      <c r="I197" s="22">
        <v>0.37574335732035619</v>
      </c>
      <c r="J197" s="22">
        <v>54.130806108445839</v>
      </c>
      <c r="K197" s="22">
        <v>11.183540117550951</v>
      </c>
      <c r="L197" s="22">
        <v>0.11269601483740285</v>
      </c>
      <c r="M197" s="22">
        <v>4.0068560578697822E-2</v>
      </c>
      <c r="N197" s="22">
        <v>51.50781517357381</v>
      </c>
      <c r="O197" s="22">
        <v>0</v>
      </c>
      <c r="P197" s="22">
        <v>1.5677427566893488E-2</v>
      </c>
      <c r="Q197" s="22">
        <v>88.319917129060386</v>
      </c>
      <c r="R197" s="22">
        <v>5.8565501278505439</v>
      </c>
      <c r="S197" s="22">
        <v>234.15601152847927</v>
      </c>
      <c r="T197" s="22">
        <v>1.8357234842505865</v>
      </c>
      <c r="U197" s="22">
        <v>5.7319368119077889E-2</v>
      </c>
      <c r="V197" s="22">
        <v>26.831750801677529</v>
      </c>
      <c r="W197" s="22">
        <v>2.1250987501654799</v>
      </c>
      <c r="X197" s="22">
        <v>9.0129196454586502E-2</v>
      </c>
      <c r="Y197" s="22">
        <v>8.5099526930838483</v>
      </c>
      <c r="Z197" s="22">
        <v>4.5555584321272793</v>
      </c>
      <c r="AA197" s="22">
        <v>0</v>
      </c>
      <c r="AB197" s="22">
        <v>1.9652922525170546</v>
      </c>
      <c r="AC197" s="22">
        <v>4.8546133351954665E-2</v>
      </c>
      <c r="AD197" s="22">
        <v>0</v>
      </c>
      <c r="AE197" s="22">
        <v>10.174855675635396</v>
      </c>
      <c r="AF197" s="22">
        <v>2.5350769682085623E-2</v>
      </c>
      <c r="AG197" s="22">
        <v>1.496244999368094</v>
      </c>
      <c r="AH197" s="22">
        <v>3.4403699921002753E-6</v>
      </c>
      <c r="AI197" s="22">
        <v>15.220201862643076</v>
      </c>
      <c r="AJ197" s="22">
        <v>3.5272169003561959</v>
      </c>
      <c r="AK197" s="22">
        <v>21.799393735442845</v>
      </c>
      <c r="AL197" s="22">
        <v>0.40572060793515802</v>
      </c>
      <c r="AM197" s="22">
        <v>16.640090055451019</v>
      </c>
      <c r="AN197" s="22">
        <v>47.766984936753715</v>
      </c>
      <c r="AO197" s="22">
        <v>3.3144958584708708</v>
      </c>
      <c r="AP197" s="22">
        <v>4.1082722129732829</v>
      </c>
      <c r="AQ197" s="22">
        <v>3.2412923836024037</v>
      </c>
      <c r="AR197" s="22">
        <v>0.32037314079600854</v>
      </c>
      <c r="AS197" s="22">
        <v>28.076835214097354</v>
      </c>
      <c r="AT197" s="22">
        <v>0.93672547060229305</v>
      </c>
      <c r="AU197" s="22">
        <v>3.9482211182758485E-2</v>
      </c>
      <c r="AV197" s="22">
        <v>38.720756115985502</v>
      </c>
      <c r="AW197" s="22">
        <v>153.02309615110573</v>
      </c>
      <c r="AX197" s="22">
        <v>3.594284660144353</v>
      </c>
      <c r="AY197" s="22">
        <v>1.92100779881704</v>
      </c>
      <c r="AZ197" s="22">
        <v>22.895503060967624</v>
      </c>
      <c r="BA197" s="22">
        <v>224.04473581223553</v>
      </c>
      <c r="BB197" s="22">
        <v>3.3292658463760856</v>
      </c>
      <c r="BC197" s="22">
        <v>445.36917451436005</v>
      </c>
      <c r="BD197" s="22">
        <v>1603.8727699042774</v>
      </c>
    </row>
    <row r="198" spans="1:56" x14ac:dyDescent="0.3">
      <c r="A198" s="23" t="s">
        <v>14</v>
      </c>
      <c r="B198" s="22">
        <v>1.2027559436883137E-6</v>
      </c>
      <c r="C198" s="22">
        <v>6.2427906677141279E-7</v>
      </c>
      <c r="D198" s="22">
        <v>9.2724774388547108E-8</v>
      </c>
      <c r="E198" s="22">
        <v>2.694583202064541E-8</v>
      </c>
      <c r="F198" s="22">
        <v>0</v>
      </c>
      <c r="G198" s="22">
        <v>0</v>
      </c>
      <c r="H198" s="22">
        <v>0</v>
      </c>
      <c r="I198" s="22">
        <v>1.0069189919695165E-5</v>
      </c>
      <c r="J198" s="22">
        <v>2.852012355700755E-4</v>
      </c>
      <c r="K198" s="22">
        <v>1.5631658231078515E-7</v>
      </c>
      <c r="L198" s="22">
        <v>0</v>
      </c>
      <c r="M198" s="22">
        <v>0</v>
      </c>
      <c r="N198" s="22">
        <v>0</v>
      </c>
      <c r="O198" s="22">
        <v>6.8931114808020516E-8</v>
      </c>
      <c r="P198" s="22">
        <v>0</v>
      </c>
      <c r="Q198" s="22">
        <v>292.32194759688707</v>
      </c>
      <c r="R198" s="22">
        <v>2.2541609973960889E-6</v>
      </c>
      <c r="S198" s="22">
        <v>8.3088692565417378E-7</v>
      </c>
      <c r="T198" s="22">
        <v>0</v>
      </c>
      <c r="U198" s="22">
        <v>0</v>
      </c>
      <c r="V198" s="22">
        <v>6.8321087523540934E-6</v>
      </c>
      <c r="W198" s="22">
        <v>0</v>
      </c>
      <c r="X198" s="22">
        <v>0</v>
      </c>
      <c r="Y198" s="22">
        <v>1.7316138825143833E-2</v>
      </c>
      <c r="Z198" s="22">
        <v>9.9856097455604138E-6</v>
      </c>
      <c r="AA198" s="22">
        <v>0</v>
      </c>
      <c r="AB198" s="22">
        <v>3.0676094087044272</v>
      </c>
      <c r="AC198" s="22">
        <v>4.0484473430984127E-3</v>
      </c>
      <c r="AD198" s="22">
        <v>0</v>
      </c>
      <c r="AE198" s="22">
        <v>1.7741122043065794E-6</v>
      </c>
      <c r="AF198" s="22">
        <v>0</v>
      </c>
      <c r="AG198" s="22">
        <v>2.6883371926586683E-5</v>
      </c>
      <c r="AH198" s="22">
        <v>0</v>
      </c>
      <c r="AI198" s="22">
        <v>1.703690171523322E-7</v>
      </c>
      <c r="AJ198" s="22">
        <v>2.2870408011072214E-7</v>
      </c>
      <c r="AK198" s="22">
        <v>2.704450019698738E-2</v>
      </c>
      <c r="AL198" s="22">
        <v>3.5760777948365937E-8</v>
      </c>
      <c r="AM198" s="22">
        <v>0</v>
      </c>
      <c r="AN198" s="22">
        <v>0</v>
      </c>
      <c r="AO198" s="22">
        <v>0</v>
      </c>
      <c r="AP198" s="22">
        <v>3.6117303534622995E-8</v>
      </c>
      <c r="AQ198" s="22">
        <v>0</v>
      </c>
      <c r="AR198" s="22">
        <v>15.470234380447179</v>
      </c>
      <c r="AS198" s="22">
        <v>1.6809094461928665E-7</v>
      </c>
      <c r="AT198" s="22">
        <v>0</v>
      </c>
      <c r="AU198" s="22">
        <v>0</v>
      </c>
      <c r="AV198" s="22">
        <v>0</v>
      </c>
      <c r="AW198" s="22">
        <v>3.4662673534285454E-2</v>
      </c>
      <c r="AX198" s="22">
        <v>4.7510565937360405E-7</v>
      </c>
      <c r="AY198" s="22">
        <v>9.1660991124054616E-8</v>
      </c>
      <c r="AZ198" s="22">
        <v>5.3317180131479729E-2</v>
      </c>
      <c r="BA198" s="22">
        <v>1.2572531111529894E-2</v>
      </c>
      <c r="BB198" s="22">
        <v>0</v>
      </c>
      <c r="BC198" s="22">
        <v>1.9856068481660121</v>
      </c>
      <c r="BD198" s="22">
        <v>312.99470691378519</v>
      </c>
    </row>
    <row r="199" spans="1:56" x14ac:dyDescent="0.3">
      <c r="A199" s="23" t="s">
        <v>15</v>
      </c>
      <c r="B199" s="22">
        <v>3.6396358333053844</v>
      </c>
      <c r="C199" s="22">
        <v>1.3096205935684679</v>
      </c>
      <c r="D199" s="22">
        <v>0.22718788478413102</v>
      </c>
      <c r="E199" s="22">
        <v>9.4599988961887982E-2</v>
      </c>
      <c r="F199" s="22">
        <v>0</v>
      </c>
      <c r="G199" s="22">
        <v>2.3942255540269396E-3</v>
      </c>
      <c r="H199" s="22">
        <v>0</v>
      </c>
      <c r="I199" s="22">
        <v>2.7190296939713026</v>
      </c>
      <c r="J199" s="22">
        <v>10.369141930896967</v>
      </c>
      <c r="K199" s="22">
        <v>0.40537545860844065</v>
      </c>
      <c r="L199" s="22">
        <v>1.3113134139376836</v>
      </c>
      <c r="M199" s="22">
        <v>0</v>
      </c>
      <c r="N199" s="22">
        <v>1.0996011793696473E-2</v>
      </c>
      <c r="O199" s="22">
        <v>0.85607160701299378</v>
      </c>
      <c r="P199" s="22">
        <v>17.769932063008181</v>
      </c>
      <c r="Q199" s="22">
        <v>0</v>
      </c>
      <c r="R199" s="22">
        <v>7.5086682932855258</v>
      </c>
      <c r="S199" s="22">
        <v>28.474527999916422</v>
      </c>
      <c r="T199" s="22">
        <v>0.23416438073515022</v>
      </c>
      <c r="U199" s="22">
        <v>5.5029837603017981E-2</v>
      </c>
      <c r="V199" s="22">
        <v>7.5103131694878078</v>
      </c>
      <c r="W199" s="22">
        <v>8.2262297762606493E-3</v>
      </c>
      <c r="X199" s="22">
        <v>8.3360753155135553E-2</v>
      </c>
      <c r="Y199" s="22">
        <v>1.3166108571522901</v>
      </c>
      <c r="Z199" s="22">
        <v>1.8236178694961087</v>
      </c>
      <c r="AA199" s="22">
        <v>0</v>
      </c>
      <c r="AB199" s="22">
        <v>6.1962486779960066</v>
      </c>
      <c r="AC199" s="22">
        <v>17.326615192414028</v>
      </c>
      <c r="AD199" s="22">
        <v>0</v>
      </c>
      <c r="AE199" s="22">
        <v>0.29826661517753095</v>
      </c>
      <c r="AF199" s="22">
        <v>0</v>
      </c>
      <c r="AG199" s="22">
        <v>0.93524015971641472</v>
      </c>
      <c r="AH199" s="22">
        <v>4.7601839066175895E-5</v>
      </c>
      <c r="AI199" s="22">
        <v>0.55919128401253038</v>
      </c>
      <c r="AJ199" s="22">
        <v>3.1895036371910853E-3</v>
      </c>
      <c r="AK199" s="22">
        <v>2.5440741582296917</v>
      </c>
      <c r="AL199" s="22">
        <v>2.5235107080088146</v>
      </c>
      <c r="AM199" s="22">
        <v>1.9439883944238954</v>
      </c>
      <c r="AN199" s="22">
        <v>2.3956836361784708</v>
      </c>
      <c r="AO199" s="22">
        <v>0.57318367847139207</v>
      </c>
      <c r="AP199" s="22">
        <v>0.53931276088895463</v>
      </c>
      <c r="AQ199" s="22">
        <v>3.9588128210849884</v>
      </c>
      <c r="AR199" s="22">
        <v>114.85042123090555</v>
      </c>
      <c r="AS199" s="22">
        <v>2.482013669736459</v>
      </c>
      <c r="AT199" s="22">
        <v>4.6597058427123104E-2</v>
      </c>
      <c r="AU199" s="22">
        <v>2.3496575114287993E-6</v>
      </c>
      <c r="AV199" s="22">
        <v>2.3408775849849532</v>
      </c>
      <c r="AW199" s="22">
        <v>3.0383510707670829</v>
      </c>
      <c r="AX199" s="22">
        <v>0.81275426308665299</v>
      </c>
      <c r="AY199" s="22">
        <v>1.5630502931356989</v>
      </c>
      <c r="AZ199" s="22">
        <v>14.011567159061949</v>
      </c>
      <c r="BA199" s="22">
        <v>31.43488317840054</v>
      </c>
      <c r="BB199" s="22">
        <v>9.1753300709266752E-2</v>
      </c>
      <c r="BC199" s="22">
        <v>486.20064442676289</v>
      </c>
      <c r="BD199" s="22">
        <v>782.40009887372548</v>
      </c>
    </row>
    <row r="200" spans="1:56" x14ac:dyDescent="0.3">
      <c r="A200" s="23" t="s">
        <v>16</v>
      </c>
      <c r="B200" s="22">
        <v>816.23711962662685</v>
      </c>
      <c r="C200" s="22">
        <v>11.075718671620377</v>
      </c>
      <c r="D200" s="22">
        <v>128.61010620192829</v>
      </c>
      <c r="E200" s="22">
        <v>6.4751008571923485</v>
      </c>
      <c r="F200" s="22">
        <v>2.1821684593824494E-2</v>
      </c>
      <c r="G200" s="22">
        <v>4.3547629386840061</v>
      </c>
      <c r="H200" s="22">
        <v>0</v>
      </c>
      <c r="I200" s="22">
        <v>41.123811843848799</v>
      </c>
      <c r="J200" s="22">
        <v>941.36029292235355</v>
      </c>
      <c r="K200" s="22">
        <v>23.190714673586054</v>
      </c>
      <c r="L200" s="22">
        <v>250.83485010373664</v>
      </c>
      <c r="M200" s="22">
        <v>6.185847648287651</v>
      </c>
      <c r="N200" s="22">
        <v>17.213071764118656</v>
      </c>
      <c r="O200" s="22">
        <v>15.081619598680701</v>
      </c>
      <c r="P200" s="22">
        <v>1.3174943817578857</v>
      </c>
      <c r="Q200" s="22">
        <v>280.40832140146762</v>
      </c>
      <c r="R200" s="22">
        <v>0</v>
      </c>
      <c r="S200" s="22">
        <v>921.79037556725598</v>
      </c>
      <c r="T200" s="22">
        <v>165.01606585372281</v>
      </c>
      <c r="U200" s="22">
        <v>33.506412342834288</v>
      </c>
      <c r="V200" s="22">
        <v>3712.5151521004323</v>
      </c>
      <c r="W200" s="22">
        <v>110.35434767158144</v>
      </c>
      <c r="X200" s="22">
        <v>13.752597113710106</v>
      </c>
      <c r="Y200" s="22">
        <v>544.0017156494439</v>
      </c>
      <c r="Z200" s="22">
        <v>94.462898831305282</v>
      </c>
      <c r="AA200" s="22">
        <v>0</v>
      </c>
      <c r="AB200" s="22">
        <v>2.0312861165438889</v>
      </c>
      <c r="AC200" s="22">
        <v>1646.5135006540697</v>
      </c>
      <c r="AD200" s="22">
        <v>138.71539048969521</v>
      </c>
      <c r="AE200" s="22">
        <v>3.2404157228256283</v>
      </c>
      <c r="AF200" s="22">
        <v>22.403742706543174</v>
      </c>
      <c r="AG200" s="22">
        <v>46.381975587127286</v>
      </c>
      <c r="AH200" s="22">
        <v>7.1771923362169362E-4</v>
      </c>
      <c r="AI200" s="22">
        <v>264.29103205597181</v>
      </c>
      <c r="AJ200" s="22">
        <v>0.3406289465332562</v>
      </c>
      <c r="AK200" s="22">
        <v>0.36792866082653641</v>
      </c>
      <c r="AL200" s="22">
        <v>33.55848837765005</v>
      </c>
      <c r="AM200" s="22">
        <v>34.442909485790004</v>
      </c>
      <c r="AN200" s="22">
        <v>277.31573520982317</v>
      </c>
      <c r="AO200" s="22">
        <v>19.263384690623777</v>
      </c>
      <c r="AP200" s="22">
        <v>150.30799692691377</v>
      </c>
      <c r="AQ200" s="22">
        <v>131.50399536111925</v>
      </c>
      <c r="AR200" s="22">
        <v>542.12849660665245</v>
      </c>
      <c r="AS200" s="22">
        <v>5983.6102312673465</v>
      </c>
      <c r="AT200" s="22">
        <v>4.4114788118283323</v>
      </c>
      <c r="AU200" s="22">
        <v>1.9549256153571084</v>
      </c>
      <c r="AV200" s="22">
        <v>465.34692735657455</v>
      </c>
      <c r="AW200" s="22">
        <v>644.52059892975478</v>
      </c>
      <c r="AX200" s="22">
        <v>2.3449827902906342</v>
      </c>
      <c r="AY200" s="22">
        <v>1985.4066118149726</v>
      </c>
      <c r="AZ200" s="22">
        <v>616.73640641348811</v>
      </c>
      <c r="BA200" s="22">
        <v>630.07275284692605</v>
      </c>
      <c r="BB200" s="22">
        <v>25.923003375165585</v>
      </c>
      <c r="BC200" s="22">
        <v>3329.1680006076626</v>
      </c>
      <c r="BD200" s="22">
        <v>25141.193764596075</v>
      </c>
    </row>
    <row r="201" spans="1:56" x14ac:dyDescent="0.3">
      <c r="A201" s="23" t="s">
        <v>17</v>
      </c>
      <c r="B201" s="22">
        <v>1413.6353091812766</v>
      </c>
      <c r="C201" s="22">
        <v>630.96816812196096</v>
      </c>
      <c r="D201" s="22">
        <v>428.24285715520506</v>
      </c>
      <c r="E201" s="22">
        <v>19.765349443327814</v>
      </c>
      <c r="F201" s="22">
        <v>0</v>
      </c>
      <c r="G201" s="22">
        <v>298.30303794311595</v>
      </c>
      <c r="H201" s="22">
        <v>0.21165808833895955</v>
      </c>
      <c r="I201" s="22">
        <v>27.539094459001191</v>
      </c>
      <c r="J201" s="22">
        <v>2213.322355081933</v>
      </c>
      <c r="K201" s="22">
        <v>248.27638158917034</v>
      </c>
      <c r="L201" s="22">
        <v>60.761565912387418</v>
      </c>
      <c r="M201" s="22">
        <v>226.99867642741901</v>
      </c>
      <c r="N201" s="22">
        <v>938.09819994624922</v>
      </c>
      <c r="O201" s="22">
        <v>1243.8618220352205</v>
      </c>
      <c r="P201" s="22">
        <v>174.81780570429009</v>
      </c>
      <c r="Q201" s="22">
        <v>896.34731596390202</v>
      </c>
      <c r="R201" s="22">
        <v>4126.4481290018402</v>
      </c>
      <c r="S201" s="22">
        <v>0</v>
      </c>
      <c r="T201" s="22">
        <v>873.69879753640453</v>
      </c>
      <c r="U201" s="22">
        <v>3538.9489099952252</v>
      </c>
      <c r="V201" s="22">
        <v>3332.4217775558805</v>
      </c>
      <c r="W201" s="22">
        <v>223.71583582349214</v>
      </c>
      <c r="X201" s="22">
        <v>285.69161433613186</v>
      </c>
      <c r="Y201" s="22">
        <v>1581.0924277539682</v>
      </c>
      <c r="Z201" s="22">
        <v>385.49364487634534</v>
      </c>
      <c r="AA201" s="22">
        <v>1.1849371868991874</v>
      </c>
      <c r="AB201" s="22">
        <v>94.76053758298761</v>
      </c>
      <c r="AC201" s="22">
        <v>514.5395018444849</v>
      </c>
      <c r="AD201" s="22">
        <v>1372.402060235713</v>
      </c>
      <c r="AE201" s="22">
        <v>813.02543167055933</v>
      </c>
      <c r="AF201" s="22">
        <v>199.37406351704138</v>
      </c>
      <c r="AG201" s="22">
        <v>263.09943826276447</v>
      </c>
      <c r="AH201" s="22">
        <v>2.8242035408391306</v>
      </c>
      <c r="AI201" s="22">
        <v>1944.096825423803</v>
      </c>
      <c r="AJ201" s="22">
        <v>32.11363362934479</v>
      </c>
      <c r="AK201" s="22">
        <v>154.50033940909103</v>
      </c>
      <c r="AL201" s="22">
        <v>39.579503324349851</v>
      </c>
      <c r="AM201" s="22">
        <v>778.4544476827582</v>
      </c>
      <c r="AN201" s="22">
        <v>9734.2291454147944</v>
      </c>
      <c r="AO201" s="22">
        <v>299.64466607319014</v>
      </c>
      <c r="AP201" s="22">
        <v>229.69619891537874</v>
      </c>
      <c r="AQ201" s="22">
        <v>2185.1979586845187</v>
      </c>
      <c r="AR201" s="22">
        <v>1028.3132176732324</v>
      </c>
      <c r="AS201" s="22">
        <v>737.02834030114343</v>
      </c>
      <c r="AT201" s="22">
        <v>428.95336395109058</v>
      </c>
      <c r="AU201" s="22">
        <v>201.05934684817677</v>
      </c>
      <c r="AV201" s="22">
        <v>2512.5701350355657</v>
      </c>
      <c r="AW201" s="22">
        <v>1307.7351991223904</v>
      </c>
      <c r="AX201" s="22">
        <v>1579.7375746876971</v>
      </c>
      <c r="AY201" s="22">
        <v>16395.596691817009</v>
      </c>
      <c r="AZ201" s="22">
        <v>2090.6618373889087</v>
      </c>
      <c r="BA201" s="22">
        <v>2087.1971928062007</v>
      </c>
      <c r="BB201" s="22">
        <v>174.6777583301419</v>
      </c>
      <c r="BC201" s="22">
        <v>11368.717980581414</v>
      </c>
      <c r="BD201" s="22">
        <v>81739.632264873566</v>
      </c>
    </row>
    <row r="202" spans="1:56" x14ac:dyDescent="0.3">
      <c r="A202" s="23" t="s">
        <v>18</v>
      </c>
      <c r="B202" s="22">
        <v>8.1907679765174163E-6</v>
      </c>
      <c r="C202" s="22">
        <v>3.3235280329362256E-6</v>
      </c>
      <c r="D202" s="22">
        <v>6.3145571358600575E-7</v>
      </c>
      <c r="E202" s="22">
        <v>1.8350111606059525E-7</v>
      </c>
      <c r="F202" s="22">
        <v>0</v>
      </c>
      <c r="G202" s="22">
        <v>41.017786407503479</v>
      </c>
      <c r="H202" s="22">
        <v>0</v>
      </c>
      <c r="I202" s="22">
        <v>6.8571183353124084E-5</v>
      </c>
      <c r="J202" s="22">
        <v>1.6981746554868681E-2</v>
      </c>
      <c r="K202" s="22">
        <v>1.0645159255364469E-6</v>
      </c>
      <c r="L202" s="22">
        <v>0</v>
      </c>
      <c r="M202" s="22">
        <v>35.703987174082705</v>
      </c>
      <c r="N202" s="22">
        <v>0</v>
      </c>
      <c r="O202" s="22">
        <v>4.6942089184261978E-7</v>
      </c>
      <c r="P202" s="22">
        <v>0</v>
      </c>
      <c r="Q202" s="22">
        <v>0</v>
      </c>
      <c r="R202" s="22">
        <v>0.14595056017866292</v>
      </c>
      <c r="S202" s="22">
        <v>1.5362023693239764</v>
      </c>
      <c r="T202" s="22">
        <v>0</v>
      </c>
      <c r="U202" s="22">
        <v>0</v>
      </c>
      <c r="V202" s="22">
        <v>4.6526660603531372E-5</v>
      </c>
      <c r="W202" s="22">
        <v>0</v>
      </c>
      <c r="X202" s="22">
        <v>0</v>
      </c>
      <c r="Y202" s="22">
        <v>9.2187453855479759E-2</v>
      </c>
      <c r="Z202" s="22">
        <v>2.8789926385959515E-2</v>
      </c>
      <c r="AA202" s="22">
        <v>0</v>
      </c>
      <c r="AB202" s="22">
        <v>0</v>
      </c>
      <c r="AC202" s="22">
        <v>1.5337251035627286E-6</v>
      </c>
      <c r="AD202" s="22">
        <v>0</v>
      </c>
      <c r="AE202" s="22">
        <v>1.2081704111327803E-5</v>
      </c>
      <c r="AF202" s="22">
        <v>10.666803331600093</v>
      </c>
      <c r="AG202" s="22">
        <v>1.830757628200553E-4</v>
      </c>
      <c r="AH202" s="22">
        <v>0</v>
      </c>
      <c r="AI202" s="22">
        <v>1.235321992939731E-3</v>
      </c>
      <c r="AJ202" s="22">
        <v>1.5574747855540176E-6</v>
      </c>
      <c r="AK202" s="22">
        <v>4.3255849190307994E-7</v>
      </c>
      <c r="AL202" s="22">
        <v>2.4353089782837205E-7</v>
      </c>
      <c r="AM202" s="22">
        <v>0</v>
      </c>
      <c r="AN202" s="22">
        <v>0</v>
      </c>
      <c r="AO202" s="22">
        <v>0</v>
      </c>
      <c r="AP202" s="22">
        <v>2.4595883707078255E-7</v>
      </c>
      <c r="AQ202" s="22">
        <v>0</v>
      </c>
      <c r="AR202" s="22">
        <v>0</v>
      </c>
      <c r="AS202" s="22">
        <v>1.1446993328573421E-6</v>
      </c>
      <c r="AT202" s="22">
        <v>0</v>
      </c>
      <c r="AU202" s="22">
        <v>0.56845998936893705</v>
      </c>
      <c r="AV202" s="22">
        <v>0.47502360703852958</v>
      </c>
      <c r="AW202" s="22">
        <v>0</v>
      </c>
      <c r="AX202" s="22">
        <v>3.2354695403342441E-6</v>
      </c>
      <c r="AY202" s="22">
        <v>6.2421134955481185E-7</v>
      </c>
      <c r="AZ202" s="22">
        <v>0.13791464861545702</v>
      </c>
      <c r="BA202" s="22">
        <v>8.5618936869518589E-2</v>
      </c>
      <c r="BB202" s="22">
        <v>0</v>
      </c>
      <c r="BC202" s="22">
        <v>24.844576833485863</v>
      </c>
      <c r="BD202" s="22">
        <v>115.32185144298533</v>
      </c>
    </row>
    <row r="203" spans="1:56" x14ac:dyDescent="0.3">
      <c r="A203" s="23" t="s">
        <v>19</v>
      </c>
      <c r="B203" s="22">
        <v>183.26193566809317</v>
      </c>
      <c r="C203" s="22">
        <v>2.2606638372814722</v>
      </c>
      <c r="D203" s="22">
        <v>0.15169649678044714</v>
      </c>
      <c r="E203" s="22">
        <v>3.0508905628899912E-3</v>
      </c>
      <c r="F203" s="22">
        <v>0</v>
      </c>
      <c r="G203" s="22">
        <v>4.7759567622332275</v>
      </c>
      <c r="H203" s="22">
        <v>0</v>
      </c>
      <c r="I203" s="22">
        <v>1.7901991981482668E-2</v>
      </c>
      <c r="J203" s="22">
        <v>9.3149712756376797</v>
      </c>
      <c r="K203" s="22">
        <v>0.85900296329183468</v>
      </c>
      <c r="L203" s="22">
        <v>4.3037173493954362E-2</v>
      </c>
      <c r="M203" s="22">
        <v>2.6360895117564357E-3</v>
      </c>
      <c r="N203" s="22">
        <v>0.50053911782060101</v>
      </c>
      <c r="O203" s="22">
        <v>2.9736430025292674E-3</v>
      </c>
      <c r="P203" s="22">
        <v>1.1345037496192765</v>
      </c>
      <c r="Q203" s="22">
        <v>4.2687750428181779E-4</v>
      </c>
      <c r="R203" s="22">
        <v>4.3234236635848582</v>
      </c>
      <c r="S203" s="22">
        <v>193.11350125753592</v>
      </c>
      <c r="T203" s="22">
        <v>0.17617132758462398</v>
      </c>
      <c r="U203" s="22">
        <v>0</v>
      </c>
      <c r="V203" s="22">
        <v>15.333536620554771</v>
      </c>
      <c r="W203" s="22">
        <v>1.0824293393701322E-2</v>
      </c>
      <c r="X203" s="22">
        <v>0.12188419542140362</v>
      </c>
      <c r="Y203" s="22">
        <v>0.88048174097677356</v>
      </c>
      <c r="Z203" s="22">
        <v>0.37716105497660629</v>
      </c>
      <c r="AA203" s="22">
        <v>0</v>
      </c>
      <c r="AB203" s="22">
        <v>4.8941445964924446E-2</v>
      </c>
      <c r="AC203" s="22">
        <v>3.2514006789209683E-3</v>
      </c>
      <c r="AD203" s="22">
        <v>0</v>
      </c>
      <c r="AE203" s="22">
        <v>12.044979980370913</v>
      </c>
      <c r="AF203" s="22">
        <v>8.0055062153954598E-4</v>
      </c>
      <c r="AG203" s="22">
        <v>9.4281572882323097</v>
      </c>
      <c r="AH203" s="22">
        <v>1.4766590516220339E-7</v>
      </c>
      <c r="AI203" s="22">
        <v>7.5082012314043505</v>
      </c>
      <c r="AJ203" s="22">
        <v>3.6039124478731777E-3</v>
      </c>
      <c r="AK203" s="22">
        <v>5.9909065194810215E-5</v>
      </c>
      <c r="AL203" s="22">
        <v>3.3537289282868907E-2</v>
      </c>
      <c r="AM203" s="22">
        <v>1.2558683705987854</v>
      </c>
      <c r="AN203" s="22">
        <v>36.100203249282011</v>
      </c>
      <c r="AO203" s="22">
        <v>6.8937331232986976E-3</v>
      </c>
      <c r="AP203" s="22">
        <v>0.5017187993587503</v>
      </c>
      <c r="AQ203" s="22">
        <v>50.114835738894577</v>
      </c>
      <c r="AR203" s="22">
        <v>4.317040027436664</v>
      </c>
      <c r="AS203" s="22">
        <v>1.4928040488827103</v>
      </c>
      <c r="AT203" s="22">
        <v>440.07956186669475</v>
      </c>
      <c r="AU203" s="22">
        <v>0.25968601131106817</v>
      </c>
      <c r="AV203" s="22">
        <v>10.587011170078673</v>
      </c>
      <c r="AW203" s="22">
        <v>2.1183762719294936</v>
      </c>
      <c r="AX203" s="22">
        <v>0.95541654760625516</v>
      </c>
      <c r="AY203" s="22">
        <v>77.176787757446974</v>
      </c>
      <c r="AZ203" s="22">
        <v>96.761856887786109</v>
      </c>
      <c r="BA203" s="22">
        <v>11.763566739809455</v>
      </c>
      <c r="BB203" s="22">
        <v>0.99137006731173505</v>
      </c>
      <c r="BC203" s="22">
        <v>76.771784998634303</v>
      </c>
      <c r="BD203" s="22">
        <v>1256.9925961327635</v>
      </c>
    </row>
    <row r="204" spans="1:56" x14ac:dyDescent="0.3">
      <c r="A204" s="23" t="s">
        <v>20</v>
      </c>
      <c r="B204" s="22">
        <v>15.046278413484652</v>
      </c>
      <c r="C204" s="22">
        <v>6.1401145289405774E-3</v>
      </c>
      <c r="D204" s="22">
        <v>123.1970024913594</v>
      </c>
      <c r="E204" s="22">
        <v>0.46412351557705672</v>
      </c>
      <c r="F204" s="22">
        <v>0</v>
      </c>
      <c r="G204" s="22">
        <v>5.2580630364650518E-3</v>
      </c>
      <c r="H204" s="22">
        <v>0</v>
      </c>
      <c r="I204" s="22">
        <v>4.4389081921670952</v>
      </c>
      <c r="J204" s="22">
        <v>34.978256772285484</v>
      </c>
      <c r="K204" s="22">
        <v>1.5046443896847483</v>
      </c>
      <c r="L204" s="22">
        <v>159.43738286591147</v>
      </c>
      <c r="M204" s="22">
        <v>0</v>
      </c>
      <c r="N204" s="22">
        <v>2.9218251556171171</v>
      </c>
      <c r="O204" s="22">
        <v>798.39573634644432</v>
      </c>
      <c r="P204" s="22">
        <v>8.8670621126415288</v>
      </c>
      <c r="Q204" s="22">
        <v>13.257481967876888</v>
      </c>
      <c r="R204" s="22">
        <v>11.598971139474397</v>
      </c>
      <c r="S204" s="22">
        <v>306.91268127501905</v>
      </c>
      <c r="T204" s="22">
        <v>111.81283929864472</v>
      </c>
      <c r="U204" s="22">
        <v>4.7311836428011759E-3</v>
      </c>
      <c r="V204" s="22">
        <v>0</v>
      </c>
      <c r="W204" s="22">
        <v>2.2482171447290103E-2</v>
      </c>
      <c r="X204" s="22">
        <v>7.1004366828185601</v>
      </c>
      <c r="Y204" s="22">
        <v>66.985941876525388</v>
      </c>
      <c r="Z204" s="22">
        <v>39.588782938169686</v>
      </c>
      <c r="AA204" s="22">
        <v>0</v>
      </c>
      <c r="AB204" s="22">
        <v>8.2863199945777774E-4</v>
      </c>
      <c r="AC204" s="22">
        <v>36.061124622452745</v>
      </c>
      <c r="AD204" s="22">
        <v>0</v>
      </c>
      <c r="AE204" s="22">
        <v>1.8055182368238911</v>
      </c>
      <c r="AF204" s="22">
        <v>0</v>
      </c>
      <c r="AG204" s="22">
        <v>3.3433365784323676</v>
      </c>
      <c r="AH204" s="22">
        <v>124.28961698368303</v>
      </c>
      <c r="AI204" s="22">
        <v>1.0718813992204574</v>
      </c>
      <c r="AJ204" s="22">
        <v>3.415739012929337E-2</v>
      </c>
      <c r="AK204" s="22">
        <v>8.5544194587962516E-3</v>
      </c>
      <c r="AL204" s="22">
        <v>1.3318798758343533</v>
      </c>
      <c r="AM204" s="22">
        <v>5.9978706014499661</v>
      </c>
      <c r="AN204" s="22">
        <v>14.089455576838752</v>
      </c>
      <c r="AO204" s="22">
        <v>15.446893218915081</v>
      </c>
      <c r="AP204" s="22">
        <v>3.0052947736170568</v>
      </c>
      <c r="AQ204" s="22">
        <v>2.5941399040572635E-4</v>
      </c>
      <c r="AR204" s="22">
        <v>6.9552691031425765E-2</v>
      </c>
      <c r="AS204" s="22">
        <v>1.7239699377388773</v>
      </c>
      <c r="AT204" s="22">
        <v>0.57512167237387135</v>
      </c>
      <c r="AU204" s="22">
        <v>23.184508771242776</v>
      </c>
      <c r="AV204" s="22">
        <v>124.35072582550106</v>
      </c>
      <c r="AW204" s="22">
        <v>1.2481367275877986</v>
      </c>
      <c r="AX204" s="22">
        <v>0.14351630401109705</v>
      </c>
      <c r="AY204" s="22">
        <v>4406.7065926276427</v>
      </c>
      <c r="AZ204" s="22">
        <v>25.396559634435693</v>
      </c>
      <c r="BA204" s="22">
        <v>1487.9365137688608</v>
      </c>
      <c r="BB204" s="22">
        <v>30.211549799666269</v>
      </c>
      <c r="BC204" s="22">
        <v>2192.772090312691</v>
      </c>
      <c r="BD204" s="22">
        <v>10207.352476761987</v>
      </c>
    </row>
    <row r="205" spans="1:56" x14ac:dyDescent="0.3">
      <c r="A205" s="23" t="s">
        <v>21</v>
      </c>
      <c r="B205" s="22">
        <v>80.206127398364657</v>
      </c>
      <c r="C205" s="22">
        <v>4.8933651657422934E-3</v>
      </c>
      <c r="D205" s="22">
        <v>7.3105504872878167E-3</v>
      </c>
      <c r="E205" s="22">
        <v>1.9724776668807464E-2</v>
      </c>
      <c r="F205" s="22">
        <v>0</v>
      </c>
      <c r="G205" s="22">
        <v>3.2257499106781759E-2</v>
      </c>
      <c r="H205" s="22">
        <v>0</v>
      </c>
      <c r="I205" s="22">
        <v>59.540880590115954</v>
      </c>
      <c r="J205" s="22">
        <v>8.4218254776050703</v>
      </c>
      <c r="K205" s="22">
        <v>0.30435007880230275</v>
      </c>
      <c r="L205" s="22">
        <v>0</v>
      </c>
      <c r="M205" s="22">
        <v>0</v>
      </c>
      <c r="N205" s="22">
        <v>1.8874779397312975E-2</v>
      </c>
      <c r="O205" s="22">
        <v>1.6870095383526768E-3</v>
      </c>
      <c r="P205" s="22">
        <v>2.1588926549186302E-2</v>
      </c>
      <c r="Q205" s="22">
        <v>13.600425552990941</v>
      </c>
      <c r="R205" s="22">
        <v>0.1968897054000783</v>
      </c>
      <c r="S205" s="22">
        <v>74.992955267489506</v>
      </c>
      <c r="T205" s="22">
        <v>1.2036519917094927E-4</v>
      </c>
      <c r="U205" s="22">
        <v>5.2049723144317779E-3</v>
      </c>
      <c r="V205" s="22">
        <v>34.006332813353737</v>
      </c>
      <c r="W205" s="22">
        <v>0</v>
      </c>
      <c r="X205" s="22">
        <v>2.7582516572544624E-3</v>
      </c>
      <c r="Y205" s="22">
        <v>1.3547137655050372E-2</v>
      </c>
      <c r="Z205" s="22">
        <v>5.1244255187829459</v>
      </c>
      <c r="AA205" s="22">
        <v>0</v>
      </c>
      <c r="AB205" s="22">
        <v>1.0465710654278673E-2</v>
      </c>
      <c r="AC205" s="22">
        <v>5.9366044795420144E-3</v>
      </c>
      <c r="AD205" s="22">
        <v>0</v>
      </c>
      <c r="AE205" s="22">
        <v>0.12614127013924628</v>
      </c>
      <c r="AF205" s="22">
        <v>0</v>
      </c>
      <c r="AG205" s="22">
        <v>8.1407640942339796</v>
      </c>
      <c r="AH205" s="22">
        <v>1.0487611742772494E-3</v>
      </c>
      <c r="AI205" s="22">
        <v>2.539036454814942</v>
      </c>
      <c r="AJ205" s="22">
        <v>10.517726142057537</v>
      </c>
      <c r="AK205" s="22">
        <v>2.0232893177933448E-2</v>
      </c>
      <c r="AL205" s="22">
        <v>0.11527867023805541</v>
      </c>
      <c r="AM205" s="22">
        <v>0.50763193918745841</v>
      </c>
      <c r="AN205" s="22">
        <v>2.2348103513360491E-2</v>
      </c>
      <c r="AO205" s="22">
        <v>4.095557557435475</v>
      </c>
      <c r="AP205" s="22">
        <v>0.74985809823815797</v>
      </c>
      <c r="AQ205" s="22">
        <v>7.6835880658765183E-5</v>
      </c>
      <c r="AR205" s="22">
        <v>0.98253881510294971</v>
      </c>
      <c r="AS205" s="22">
        <v>2.9680761946840071</v>
      </c>
      <c r="AT205" s="22">
        <v>1.4017124618434607E-4</v>
      </c>
      <c r="AU205" s="22">
        <v>5.1767528716898219E-5</v>
      </c>
      <c r="AV205" s="22">
        <v>5.0030084011996968E-2</v>
      </c>
      <c r="AW205" s="22">
        <v>2.8814407485673392</v>
      </c>
      <c r="AX205" s="22">
        <v>4.3033989496432792E-2</v>
      </c>
      <c r="AY205" s="22">
        <v>401.51847525179454</v>
      </c>
      <c r="AZ205" s="22">
        <v>0.3406525810323815</v>
      </c>
      <c r="BA205" s="22">
        <v>238.83920633866001</v>
      </c>
      <c r="BB205" s="22">
        <v>22.67854720818384</v>
      </c>
      <c r="BC205" s="22">
        <v>155.11991669647816</v>
      </c>
      <c r="BD205" s="22">
        <v>1128.7963930186561</v>
      </c>
    </row>
    <row r="206" spans="1:56" x14ac:dyDescent="0.3">
      <c r="A206" s="23" t="s">
        <v>22</v>
      </c>
      <c r="B206" s="22">
        <v>26.017626390558636</v>
      </c>
      <c r="C206" s="22">
        <v>8.5434811733316809E-2</v>
      </c>
      <c r="D206" s="22">
        <v>0.18317811045880111</v>
      </c>
      <c r="E206" s="22">
        <v>1.6127798693546618E-2</v>
      </c>
      <c r="F206" s="22">
        <v>0</v>
      </c>
      <c r="G206" s="22">
        <v>119.78117503546862</v>
      </c>
      <c r="H206" s="22">
        <v>0</v>
      </c>
      <c r="I206" s="22">
        <v>0.61929548346311691</v>
      </c>
      <c r="J206" s="22">
        <v>33.266255779903538</v>
      </c>
      <c r="K206" s="22">
        <v>1.1321811685485845</v>
      </c>
      <c r="L206" s="22">
        <v>0</v>
      </c>
      <c r="M206" s="22">
        <v>0</v>
      </c>
      <c r="N206" s="22">
        <v>0.91994417116113369</v>
      </c>
      <c r="O206" s="22">
        <v>0.13499430840725971</v>
      </c>
      <c r="P206" s="22">
        <v>7.7161887510461949E-2</v>
      </c>
      <c r="Q206" s="22">
        <v>2.2975637888866411</v>
      </c>
      <c r="R206" s="22">
        <v>0.67533571583286489</v>
      </c>
      <c r="S206" s="22">
        <v>23.808153952020991</v>
      </c>
      <c r="T206" s="22">
        <v>0.83088852657240164</v>
      </c>
      <c r="U206" s="22">
        <v>0.31601666078596136</v>
      </c>
      <c r="V206" s="22">
        <v>11.464829987289859</v>
      </c>
      <c r="W206" s="22">
        <v>1.4848931068118E-2</v>
      </c>
      <c r="X206" s="22">
        <v>0</v>
      </c>
      <c r="Y206" s="22">
        <v>2.5306734564216193</v>
      </c>
      <c r="Z206" s="22">
        <v>1.8856085410465964</v>
      </c>
      <c r="AA206" s="22">
        <v>0</v>
      </c>
      <c r="AB206" s="22">
        <v>2.8933788413464876E-4</v>
      </c>
      <c r="AC206" s="22">
        <v>3.9204166567982219</v>
      </c>
      <c r="AD206" s="22">
        <v>0</v>
      </c>
      <c r="AE206" s="22">
        <v>1.1118706452946845</v>
      </c>
      <c r="AF206" s="22">
        <v>0</v>
      </c>
      <c r="AG206" s="22">
        <v>1.9021327238713941</v>
      </c>
      <c r="AH206" s="22">
        <v>9.2994215513947709E-6</v>
      </c>
      <c r="AI206" s="22">
        <v>1.7909336437703343</v>
      </c>
      <c r="AJ206" s="22">
        <v>6.7678030572136966E-3</v>
      </c>
      <c r="AK206" s="22">
        <v>0.21576784434814161</v>
      </c>
      <c r="AL206" s="22">
        <v>0.84754525234346134</v>
      </c>
      <c r="AM206" s="22">
        <v>1.654011740348835</v>
      </c>
      <c r="AN206" s="22">
        <v>2.7840267901327067</v>
      </c>
      <c r="AO206" s="22">
        <v>4.4697059368677065E-2</v>
      </c>
      <c r="AP206" s="22">
        <v>4.1783945923670789</v>
      </c>
      <c r="AQ206" s="22">
        <v>1.0274988700416927</v>
      </c>
      <c r="AR206" s="22">
        <v>2.890843655628168</v>
      </c>
      <c r="AS206" s="22">
        <v>1.3790221466524886</v>
      </c>
      <c r="AT206" s="22">
        <v>0.1129562179920561</v>
      </c>
      <c r="AU206" s="22">
        <v>1.7909838613188952E-2</v>
      </c>
      <c r="AV206" s="22">
        <v>45.963760870963334</v>
      </c>
      <c r="AW206" s="22">
        <v>1.565528902848605</v>
      </c>
      <c r="AX206" s="22">
        <v>0.53258538637179376</v>
      </c>
      <c r="AY206" s="22">
        <v>3.5103820605653556E-2</v>
      </c>
      <c r="AZ206" s="22">
        <v>15.124322799568384</v>
      </c>
      <c r="BA206" s="22">
        <v>115.966543591792</v>
      </c>
      <c r="BB206" s="22">
        <v>0.25945315706446331</v>
      </c>
      <c r="BC206" s="22">
        <v>24.021296187705694</v>
      </c>
      <c r="BD206" s="22">
        <v>453.41098334068596</v>
      </c>
    </row>
    <row r="207" spans="1:56" x14ac:dyDescent="0.3">
      <c r="A207" s="23" t="s">
        <v>23</v>
      </c>
      <c r="B207" s="22">
        <v>56.008996343155808</v>
      </c>
      <c r="C207" s="22">
        <v>19.75955831829344</v>
      </c>
      <c r="D207" s="22">
        <v>27.560840403207695</v>
      </c>
      <c r="E207" s="22">
        <v>11.870577495820266</v>
      </c>
      <c r="F207" s="22">
        <v>0</v>
      </c>
      <c r="G207" s="22">
        <v>51.557515189382379</v>
      </c>
      <c r="H207" s="22">
        <v>0</v>
      </c>
      <c r="I207" s="22">
        <v>7.2618957164363858</v>
      </c>
      <c r="J207" s="22">
        <v>182.47855090938157</v>
      </c>
      <c r="K207" s="22">
        <v>9.0665596839209996</v>
      </c>
      <c r="L207" s="22">
        <v>27.646923234636194</v>
      </c>
      <c r="M207" s="22">
        <v>51.272072808138262</v>
      </c>
      <c r="N207" s="22">
        <v>53.004420348191481</v>
      </c>
      <c r="O207" s="22">
        <v>10.260745853974587</v>
      </c>
      <c r="P207" s="22">
        <v>0.93835442595137875</v>
      </c>
      <c r="Q207" s="22">
        <v>11.728664419079468</v>
      </c>
      <c r="R207" s="22">
        <v>362.04474341555692</v>
      </c>
      <c r="S207" s="22">
        <v>398.39918263812194</v>
      </c>
      <c r="T207" s="22">
        <v>55.09848185198382</v>
      </c>
      <c r="U207" s="22">
        <v>103.19268388465346</v>
      </c>
      <c r="V207" s="22">
        <v>1279.0614199876445</v>
      </c>
      <c r="W207" s="22">
        <v>17.833690535413165</v>
      </c>
      <c r="X207" s="22">
        <v>9.9031531636340766</v>
      </c>
      <c r="Y207" s="22">
        <v>0</v>
      </c>
      <c r="Z207" s="22">
        <v>13.078576777540031</v>
      </c>
      <c r="AA207" s="22">
        <v>0.62052420929539609</v>
      </c>
      <c r="AB207" s="22">
        <v>3.4698999919786333</v>
      </c>
      <c r="AC207" s="22">
        <v>5.8987494058458054</v>
      </c>
      <c r="AD207" s="22">
        <v>2.9348315885437648</v>
      </c>
      <c r="AE207" s="22">
        <v>2.1478416768105069</v>
      </c>
      <c r="AF207" s="22">
        <v>101.13055795426008</v>
      </c>
      <c r="AG207" s="22">
        <v>24.52483807642329</v>
      </c>
      <c r="AH207" s="22">
        <v>4.7848665236135173E-6</v>
      </c>
      <c r="AI207" s="22">
        <v>19.19155837133329</v>
      </c>
      <c r="AJ207" s="22">
        <v>0.68404731599221746</v>
      </c>
      <c r="AK207" s="22">
        <v>6.8473522904383977</v>
      </c>
      <c r="AL207" s="22">
        <v>6.144669624191792</v>
      </c>
      <c r="AM207" s="22">
        <v>19.249632808959056</v>
      </c>
      <c r="AN207" s="22">
        <v>244.16702581727444</v>
      </c>
      <c r="AO207" s="22">
        <v>25.014690209708885</v>
      </c>
      <c r="AP207" s="22">
        <v>21.069587153459263</v>
      </c>
      <c r="AQ207" s="22">
        <v>213.74697406530035</v>
      </c>
      <c r="AR207" s="22">
        <v>315.96163005776685</v>
      </c>
      <c r="AS207" s="22">
        <v>18.613645218461091</v>
      </c>
      <c r="AT207" s="22">
        <v>94.061317555939809</v>
      </c>
      <c r="AU207" s="22">
        <v>38.192647676012243</v>
      </c>
      <c r="AV207" s="22">
        <v>225.69667423304577</v>
      </c>
      <c r="AW207" s="22">
        <v>182.34177722926967</v>
      </c>
      <c r="AX207" s="22">
        <v>21.069894601941268</v>
      </c>
      <c r="AY207" s="22">
        <v>236.97053460756504</v>
      </c>
      <c r="AZ207" s="22">
        <v>167.23831820709037</v>
      </c>
      <c r="BA207" s="22">
        <v>8727.5910657015938</v>
      </c>
      <c r="BB207" s="22">
        <v>3.9133634011859022</v>
      </c>
      <c r="BC207" s="22">
        <v>1628.4484650257828</v>
      </c>
      <c r="BD207" s="22">
        <v>15115.969726264455</v>
      </c>
    </row>
    <row r="208" spans="1:56" x14ac:dyDescent="0.3">
      <c r="A208" s="23" t="s">
        <v>24</v>
      </c>
      <c r="B208" s="22">
        <v>56.754720872449674</v>
      </c>
      <c r="C208" s="22">
        <v>1.8059039577538074</v>
      </c>
      <c r="D208" s="22">
        <v>21.842578745469805</v>
      </c>
      <c r="E208" s="22">
        <v>2.9412070024352235</v>
      </c>
      <c r="F208" s="22">
        <v>0</v>
      </c>
      <c r="G208" s="22">
        <v>1.8246033006298761</v>
      </c>
      <c r="H208" s="22">
        <v>0</v>
      </c>
      <c r="I208" s="22">
        <v>0.82476210277910866</v>
      </c>
      <c r="J208" s="22">
        <v>9015.8767918734648</v>
      </c>
      <c r="K208" s="22">
        <v>767.6016454701238</v>
      </c>
      <c r="L208" s="22">
        <v>0</v>
      </c>
      <c r="M208" s="22">
        <v>0</v>
      </c>
      <c r="N208" s="22">
        <v>12.780323855906223</v>
      </c>
      <c r="O208" s="22">
        <v>2.6037143280302604</v>
      </c>
      <c r="P208" s="22">
        <v>6.736596892834781E-5</v>
      </c>
      <c r="Q208" s="22">
        <v>0.37017550798835436</v>
      </c>
      <c r="R208" s="22">
        <v>67.461297430281661</v>
      </c>
      <c r="S208" s="22">
        <v>228.39203041203328</v>
      </c>
      <c r="T208" s="22">
        <v>0.21831098576993616</v>
      </c>
      <c r="U208" s="22">
        <v>2.322352609844629</v>
      </c>
      <c r="V208" s="22">
        <v>1149.7633208572754</v>
      </c>
      <c r="W208" s="22">
        <v>6071.1546960258647</v>
      </c>
      <c r="X208" s="22">
        <v>8.6068334623229025E-6</v>
      </c>
      <c r="Y208" s="22">
        <v>0.66309817488552436</v>
      </c>
      <c r="Z208" s="22">
        <v>0</v>
      </c>
      <c r="AA208" s="22">
        <v>0</v>
      </c>
      <c r="AB208" s="22">
        <v>0.13376671344416682</v>
      </c>
      <c r="AC208" s="22">
        <v>2.7293178232396924</v>
      </c>
      <c r="AD208" s="22">
        <v>0</v>
      </c>
      <c r="AE208" s="22">
        <v>5349.2489474571294</v>
      </c>
      <c r="AF208" s="22">
        <v>0</v>
      </c>
      <c r="AG208" s="22">
        <v>48.102943887014689</v>
      </c>
      <c r="AH208" s="22">
        <v>3.2725486614007514E-6</v>
      </c>
      <c r="AI208" s="22">
        <v>2.0695167508069621</v>
      </c>
      <c r="AJ208" s="22">
        <v>3.0389508338679336</v>
      </c>
      <c r="AK208" s="22">
        <v>11.568362838435053</v>
      </c>
      <c r="AL208" s="22">
        <v>1535.6273982151713</v>
      </c>
      <c r="AM208" s="22">
        <v>2285.120004238247</v>
      </c>
      <c r="AN208" s="22">
        <v>4.3392876557951201</v>
      </c>
      <c r="AO208" s="22">
        <v>0.11845115082369448</v>
      </c>
      <c r="AP208" s="22">
        <v>426.84316231306462</v>
      </c>
      <c r="AQ208" s="22">
        <v>0.13329495465042271</v>
      </c>
      <c r="AR208" s="22">
        <v>8.2541834095970295</v>
      </c>
      <c r="AS208" s="22">
        <v>2524.586065444269</v>
      </c>
      <c r="AT208" s="22">
        <v>0.2245702275029596</v>
      </c>
      <c r="AU208" s="22">
        <v>1.615351149161865E-7</v>
      </c>
      <c r="AV208" s="22">
        <v>2.1296848439011722</v>
      </c>
      <c r="AW208" s="22">
        <v>0.84165090233161322</v>
      </c>
      <c r="AX208" s="22">
        <v>5433.9761339084262</v>
      </c>
      <c r="AY208" s="22">
        <v>23.282856167399192</v>
      </c>
      <c r="AZ208" s="22">
        <v>219.59859949569258</v>
      </c>
      <c r="BA208" s="22">
        <v>659.91203436850333</v>
      </c>
      <c r="BB208" s="22">
        <v>1984.3985161456471</v>
      </c>
      <c r="BC208" s="22">
        <v>596.84782643464041</v>
      </c>
      <c r="BD208" s="22">
        <v>38528.327139099471</v>
      </c>
    </row>
    <row r="209" spans="1:56" x14ac:dyDescent="0.3">
      <c r="A209" s="23" t="s">
        <v>25</v>
      </c>
      <c r="B209" s="22">
        <v>0</v>
      </c>
      <c r="C209" s="22">
        <v>0</v>
      </c>
      <c r="D209" s="22">
        <v>0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  <c r="AQ209" s="22"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</row>
    <row r="210" spans="1:56" x14ac:dyDescent="0.3">
      <c r="A210" s="23" t="s">
        <v>26</v>
      </c>
      <c r="B210" s="22">
        <v>5.4449623796941543E-2</v>
      </c>
      <c r="C210" s="22">
        <v>5.7045532472561547E-5</v>
      </c>
      <c r="D210" s="22">
        <v>6.4920589338043422E-4</v>
      </c>
      <c r="E210" s="22">
        <v>8.5374970665569623E-5</v>
      </c>
      <c r="F210" s="22">
        <v>0</v>
      </c>
      <c r="G210" s="22">
        <v>5.7633521664325603E-5</v>
      </c>
      <c r="H210" s="22">
        <v>0</v>
      </c>
      <c r="I210" s="22">
        <v>1.3358833969599142E-5</v>
      </c>
      <c r="J210" s="22">
        <v>0.10755937900828232</v>
      </c>
      <c r="K210" s="22">
        <v>2.4247341128078945E-2</v>
      </c>
      <c r="L210" s="22">
        <v>0</v>
      </c>
      <c r="M210" s="22">
        <v>0</v>
      </c>
      <c r="N210" s="22">
        <v>1.333812111240399E-2</v>
      </c>
      <c r="O210" s="22">
        <v>8.2200852728865593E-5</v>
      </c>
      <c r="P210" s="22">
        <v>0.14424489503509505</v>
      </c>
      <c r="Q210" s="22">
        <v>1.1684209751578762E-5</v>
      </c>
      <c r="R210" s="22">
        <v>1.8641858725113403E-3</v>
      </c>
      <c r="S210" s="22">
        <v>1.4020687086290957E-2</v>
      </c>
      <c r="T210" s="22">
        <v>6.8961310192826243E-6</v>
      </c>
      <c r="U210" s="22">
        <v>7.3359402243706957E-5</v>
      </c>
      <c r="V210" s="22">
        <v>1.8336531033950412</v>
      </c>
      <c r="W210" s="22">
        <v>3.0531693327528185E-4</v>
      </c>
      <c r="X210" s="22">
        <v>0</v>
      </c>
      <c r="Y210" s="22">
        <v>2.0926863738938668E-5</v>
      </c>
      <c r="Z210" s="22">
        <v>1.338004895424418E-2</v>
      </c>
      <c r="AA210" s="22">
        <v>0</v>
      </c>
      <c r="AB210" s="22">
        <v>0</v>
      </c>
      <c r="AC210" s="22">
        <v>2.7374077952782575E-2</v>
      </c>
      <c r="AD210" s="22">
        <v>0</v>
      </c>
      <c r="AE210" s="22">
        <v>2.4812767289930453E-3</v>
      </c>
      <c r="AF210" s="22">
        <v>0</v>
      </c>
      <c r="AG210" s="22">
        <v>1.5011021142850771E-3</v>
      </c>
      <c r="AH210" s="22">
        <v>0</v>
      </c>
      <c r="AI210" s="22">
        <v>6.0901866981892154E-5</v>
      </c>
      <c r="AJ210" s="22">
        <v>9.5838476060591175E-5</v>
      </c>
      <c r="AK210" s="22">
        <v>0</v>
      </c>
      <c r="AL210" s="22">
        <v>8.7778338368041636E-4</v>
      </c>
      <c r="AM210" s="22">
        <v>3.5455330271295514E-2</v>
      </c>
      <c r="AN210" s="22">
        <v>1.3706990823130746E-4</v>
      </c>
      <c r="AO210" s="22">
        <v>0</v>
      </c>
      <c r="AP210" s="22">
        <v>6.1495195459108148E-3</v>
      </c>
      <c r="AQ210" s="22">
        <v>4.210596165269345E-6</v>
      </c>
      <c r="AR210" s="22">
        <v>52.395301998355066</v>
      </c>
      <c r="AS210" s="22">
        <v>2.7403932837755995E-2</v>
      </c>
      <c r="AT210" s="22">
        <v>0</v>
      </c>
      <c r="AU210" s="22">
        <v>0</v>
      </c>
      <c r="AV210" s="22">
        <v>5.8963933506545018E-5</v>
      </c>
      <c r="AW210" s="22">
        <v>2.6581937567807376E-5</v>
      </c>
      <c r="AX210" s="22">
        <v>1.4098983423686358E-3</v>
      </c>
      <c r="AY210" s="22">
        <v>0.79047173950986804</v>
      </c>
      <c r="AZ210" s="22">
        <v>0.68308894281148569</v>
      </c>
      <c r="BA210" s="22">
        <v>1.2299903378544383E-2</v>
      </c>
      <c r="BB210" s="22">
        <v>5.5689050067864324E-3</v>
      </c>
      <c r="BC210" s="22">
        <v>1.4948887018489756</v>
      </c>
      <c r="BD210" s="22">
        <v>57.692777067340117</v>
      </c>
    </row>
    <row r="211" spans="1:56" x14ac:dyDescent="0.3">
      <c r="A211" s="23" t="s">
        <v>27</v>
      </c>
      <c r="B211" s="22">
        <v>0.92722841746080142</v>
      </c>
      <c r="C211" s="22">
        <v>0.66699322739253397</v>
      </c>
      <c r="D211" s="22">
        <v>0.97826422157156845</v>
      </c>
      <c r="E211" s="22">
        <v>4.1665968236552081E-2</v>
      </c>
      <c r="F211" s="22">
        <v>0</v>
      </c>
      <c r="G211" s="22">
        <v>2.8758078180254658E-2</v>
      </c>
      <c r="H211" s="22">
        <v>0</v>
      </c>
      <c r="I211" s="22">
        <v>2.2974617532815222</v>
      </c>
      <c r="J211" s="22">
        <v>57.942132175196498</v>
      </c>
      <c r="K211" s="22">
        <v>11.598505860647839</v>
      </c>
      <c r="L211" s="22">
        <v>3.3434102691945129</v>
      </c>
      <c r="M211" s="22">
        <v>0</v>
      </c>
      <c r="N211" s="22">
        <v>0.15749358398362148</v>
      </c>
      <c r="O211" s="22">
        <v>4.7619091680328909</v>
      </c>
      <c r="P211" s="22">
        <v>0.34615316097592119</v>
      </c>
      <c r="Q211" s="22">
        <v>0.67910983541312486</v>
      </c>
      <c r="R211" s="22">
        <v>0.94932822871083111</v>
      </c>
      <c r="S211" s="22">
        <v>169.29218357941329</v>
      </c>
      <c r="T211" s="22">
        <v>3.2997960666310247E-3</v>
      </c>
      <c r="U211" s="22">
        <v>3.52506876287687E-2</v>
      </c>
      <c r="V211" s="22">
        <v>19.204352679652775</v>
      </c>
      <c r="W211" s="22">
        <v>0.14863817055424822</v>
      </c>
      <c r="X211" s="22">
        <v>1.2565429695290382E-3</v>
      </c>
      <c r="Y211" s="22">
        <v>8.7579338298673033</v>
      </c>
      <c r="Z211" s="22">
        <v>5.3681503590797339</v>
      </c>
      <c r="AA211" s="22">
        <v>0</v>
      </c>
      <c r="AB211" s="22">
        <v>0.64554421305383225</v>
      </c>
      <c r="AC211" s="22">
        <v>0</v>
      </c>
      <c r="AD211" s="22">
        <v>0</v>
      </c>
      <c r="AE211" s="22">
        <v>1.1974131047167584</v>
      </c>
      <c r="AF211" s="22">
        <v>0</v>
      </c>
      <c r="AG211" s="22">
        <v>84.480617302469767</v>
      </c>
      <c r="AH211" s="22">
        <v>3.9614679285292231E-5</v>
      </c>
      <c r="AI211" s="22">
        <v>2.6151357518974776</v>
      </c>
      <c r="AJ211" s="22">
        <v>4.7809023446364035E-2</v>
      </c>
      <c r="AK211" s="22">
        <v>17.018625391983075</v>
      </c>
      <c r="AL211" s="22">
        <v>0.42394404812049374</v>
      </c>
      <c r="AM211" s="22">
        <v>16.961161465566487</v>
      </c>
      <c r="AN211" s="22">
        <v>2.8526073988232103</v>
      </c>
      <c r="AO211" s="22">
        <v>8.7267701181443363E-2</v>
      </c>
      <c r="AP211" s="22">
        <v>6.8518324421384493</v>
      </c>
      <c r="AQ211" s="22">
        <v>2.0148949761516224E-3</v>
      </c>
      <c r="AR211" s="22">
        <v>45.015615300569209</v>
      </c>
      <c r="AS211" s="22">
        <v>13.16909259902272</v>
      </c>
      <c r="AT211" s="22">
        <v>6.3624462826383583</v>
      </c>
      <c r="AU211" s="22">
        <v>1.9554061475677229E-6</v>
      </c>
      <c r="AV211" s="22">
        <v>26.887939430126146</v>
      </c>
      <c r="AW211" s="22">
        <v>64.944870783597622</v>
      </c>
      <c r="AX211" s="22">
        <v>0.67731593153869518</v>
      </c>
      <c r="AY211" s="22">
        <v>391.4382259873488</v>
      </c>
      <c r="AZ211" s="22">
        <v>5.4876640268374084</v>
      </c>
      <c r="BA211" s="22">
        <v>67.404113875214463</v>
      </c>
      <c r="BB211" s="22">
        <v>2.6626129343025258</v>
      </c>
      <c r="BC211" s="22">
        <v>71.995321482339236</v>
      </c>
      <c r="BD211" s="22">
        <v>1116.7587125355049</v>
      </c>
    </row>
    <row r="212" spans="1:56" x14ac:dyDescent="0.3">
      <c r="A212" s="23" t="s">
        <v>28</v>
      </c>
      <c r="B212" s="22">
        <v>2.4190876453574531E-3</v>
      </c>
      <c r="C212" s="22">
        <v>34.859335277876511</v>
      </c>
      <c r="D212" s="22">
        <v>300.61805397880272</v>
      </c>
      <c r="E212" s="22">
        <v>1.1483599633590496E-5</v>
      </c>
      <c r="F212" s="22">
        <v>0</v>
      </c>
      <c r="G212" s="22">
        <v>1.872249430609855E-5</v>
      </c>
      <c r="H212" s="22">
        <v>0</v>
      </c>
      <c r="I212" s="22">
        <v>3.5118788748898261E-2</v>
      </c>
      <c r="J212" s="22">
        <v>1.5303156077959229E-2</v>
      </c>
      <c r="K212" s="22">
        <v>7.4345132455571787E-5</v>
      </c>
      <c r="L212" s="22">
        <v>0</v>
      </c>
      <c r="M212" s="22">
        <v>6.5638628842735261E-2</v>
      </c>
      <c r="N212" s="22">
        <v>0.91505566504991098</v>
      </c>
      <c r="O212" s="22">
        <v>0.29030582986513309</v>
      </c>
      <c r="P212" s="22">
        <v>7.3179195191954123E-3</v>
      </c>
      <c r="Q212" s="22">
        <v>1.374933585882516</v>
      </c>
      <c r="R212" s="22">
        <v>404.86389688654918</v>
      </c>
      <c r="S212" s="22">
        <v>414.494618478272</v>
      </c>
      <c r="T212" s="22">
        <v>1.0547637880581474E-3</v>
      </c>
      <c r="U212" s="22">
        <v>7.3158533773780592</v>
      </c>
      <c r="V212" s="22">
        <v>3.7415233419567793</v>
      </c>
      <c r="W212" s="22">
        <v>0.36084502999212448</v>
      </c>
      <c r="X212" s="22">
        <v>1.6224841118305556E-6</v>
      </c>
      <c r="Y212" s="22">
        <v>0.73558256972023439</v>
      </c>
      <c r="Z212" s="22">
        <v>1.0602419744955138E-3</v>
      </c>
      <c r="AA212" s="22">
        <v>0</v>
      </c>
      <c r="AB212" s="22">
        <v>6.137742502637028E-6</v>
      </c>
      <c r="AC212" s="22">
        <v>5.2438417468428987E-6</v>
      </c>
      <c r="AD212" s="22">
        <v>0</v>
      </c>
      <c r="AE212" s="22">
        <v>7.3646415087683524E-5</v>
      </c>
      <c r="AF212" s="22">
        <v>0</v>
      </c>
      <c r="AG212" s="22">
        <v>0.13294634283724585</v>
      </c>
      <c r="AH212" s="22">
        <v>6.169119260362738E-7</v>
      </c>
      <c r="AI212" s="22">
        <v>187.79006516565084</v>
      </c>
      <c r="AJ212" s="22">
        <v>1.8224585795068791E-5</v>
      </c>
      <c r="AK212" s="22">
        <v>1.6247907443403733</v>
      </c>
      <c r="AL212" s="22">
        <v>6.4305493594122283E-5</v>
      </c>
      <c r="AM212" s="22">
        <v>1.4338762033761293E-4</v>
      </c>
      <c r="AN212" s="22">
        <v>0.17697211557094991</v>
      </c>
      <c r="AO212" s="22">
        <v>13.595328906399608</v>
      </c>
      <c r="AP212" s="22">
        <v>2.5876691953794099E-5</v>
      </c>
      <c r="AQ212" s="22">
        <v>0.9802945500100867</v>
      </c>
      <c r="AR212" s="22">
        <v>0.5419075329756452</v>
      </c>
      <c r="AS212" s="22">
        <v>3.4684282492708127E-4</v>
      </c>
      <c r="AT212" s="22">
        <v>8.2452817266125842E-8</v>
      </c>
      <c r="AU212" s="22">
        <v>3.045117099123009E-8</v>
      </c>
      <c r="AV212" s="22">
        <v>0.11241762984609914</v>
      </c>
      <c r="AW212" s="22">
        <v>2.832932486416242</v>
      </c>
      <c r="AX212" s="22">
        <v>2.3631817238053341E-5</v>
      </c>
      <c r="AY212" s="22">
        <v>2.6768476159985677</v>
      </c>
      <c r="AZ212" s="22">
        <v>0.27170598745770203</v>
      </c>
      <c r="BA212" s="22">
        <v>0.25926115263000066</v>
      </c>
      <c r="BB212" s="22">
        <v>0</v>
      </c>
      <c r="BC212" s="22">
        <v>17.593087415490942</v>
      </c>
      <c r="BD212" s="22">
        <v>1398.2872884541259</v>
      </c>
    </row>
    <row r="213" spans="1:56" x14ac:dyDescent="0.3">
      <c r="A213" s="23" t="s">
        <v>29</v>
      </c>
      <c r="B213" s="22">
        <v>3230.5146103473808</v>
      </c>
      <c r="C213" s="22">
        <v>8.7647590083516427E-3</v>
      </c>
      <c r="D213" s="22">
        <v>0.18912753946685082</v>
      </c>
      <c r="E213" s="22">
        <v>5.8201630034839996E-2</v>
      </c>
      <c r="F213" s="22">
        <v>0</v>
      </c>
      <c r="G213" s="22">
        <v>1.3571643123148819E-2</v>
      </c>
      <c r="H213" s="22">
        <v>0</v>
      </c>
      <c r="I213" s="22">
        <v>20.918423071945124</v>
      </c>
      <c r="J213" s="22">
        <v>52.429316803385973</v>
      </c>
      <c r="K213" s="22">
        <v>3.580817152400956</v>
      </c>
      <c r="L213" s="22">
        <v>0</v>
      </c>
      <c r="M213" s="22">
        <v>0</v>
      </c>
      <c r="N213" s="22">
        <v>1.2241660671469611E-2</v>
      </c>
      <c r="O213" s="22">
        <v>8.4407633610478636E-2</v>
      </c>
      <c r="P213" s="22">
        <v>3.7327864728630925E-3</v>
      </c>
      <c r="Q213" s="22">
        <v>1.7625194854271588E-2</v>
      </c>
      <c r="R213" s="22">
        <v>177.14881295345637</v>
      </c>
      <c r="S213" s="22">
        <v>1536.742643813471</v>
      </c>
      <c r="T213" s="22">
        <v>9.7735999517630087E-4</v>
      </c>
      <c r="U213" s="22">
        <v>1.1075490088085178E-2</v>
      </c>
      <c r="V213" s="22">
        <v>3742.1562064661653</v>
      </c>
      <c r="W213" s="22">
        <v>234.71063144304949</v>
      </c>
      <c r="X213" s="22">
        <v>4.7690951430559786E-4</v>
      </c>
      <c r="Y213" s="22">
        <v>0.20022993019075069</v>
      </c>
      <c r="Z213" s="22">
        <v>2415.9798019763384</v>
      </c>
      <c r="AA213" s="22">
        <v>0</v>
      </c>
      <c r="AB213" s="22">
        <v>2.3955193489169683E-3</v>
      </c>
      <c r="AC213" s="22">
        <v>0.25054037641953053</v>
      </c>
      <c r="AD213" s="22">
        <v>0</v>
      </c>
      <c r="AE213" s="22">
        <v>0</v>
      </c>
      <c r="AF213" s="22">
        <v>0</v>
      </c>
      <c r="AG213" s="22">
        <v>47.676342467543748</v>
      </c>
      <c r="AH213" s="22">
        <v>1.8133377385332213E-4</v>
      </c>
      <c r="AI213" s="22">
        <v>152.20020202377196</v>
      </c>
      <c r="AJ213" s="22">
        <v>1.3793035661647062</v>
      </c>
      <c r="AK213" s="22">
        <v>7.0502310501173379E-2</v>
      </c>
      <c r="AL213" s="22">
        <v>22.931155461069284</v>
      </c>
      <c r="AM213" s="22">
        <v>96.14381787518019</v>
      </c>
      <c r="AN213" s="22">
        <v>2.2876742558571413E-2</v>
      </c>
      <c r="AO213" s="22">
        <v>1.333975501305255E-3</v>
      </c>
      <c r="AP213" s="22">
        <v>2.2269317778001176</v>
      </c>
      <c r="AQ213" s="22">
        <v>5.9732849589469656E-4</v>
      </c>
      <c r="AR213" s="22">
        <v>0.20603678951816526</v>
      </c>
      <c r="AS213" s="22">
        <v>296.12255882796126</v>
      </c>
      <c r="AT213" s="22">
        <v>2.4236004993078748E-5</v>
      </c>
      <c r="AU213" s="22">
        <v>8.950752159341271E-6</v>
      </c>
      <c r="AV213" s="22">
        <v>1.6829112089876423E-2</v>
      </c>
      <c r="AW213" s="22">
        <v>1.1849783444642711E-2</v>
      </c>
      <c r="AX213" s="22">
        <v>105.22846162013734</v>
      </c>
      <c r="AY213" s="22">
        <v>6850.3844024971304</v>
      </c>
      <c r="AZ213" s="22">
        <v>2.2430571712456411</v>
      </c>
      <c r="BA213" s="22">
        <v>13305.509113749709</v>
      </c>
      <c r="BB213" s="22">
        <v>692.89033964560758</v>
      </c>
      <c r="BC213" s="22">
        <v>1611.18787784143</v>
      </c>
      <c r="BD213" s="22">
        <v>34601.488437547785</v>
      </c>
    </row>
    <row r="214" spans="1:56" x14ac:dyDescent="0.3">
      <c r="A214" s="23" t="s">
        <v>30</v>
      </c>
      <c r="B214" s="22">
        <v>0</v>
      </c>
      <c r="C214" s="22">
        <v>8.7072547295639115E-8</v>
      </c>
      <c r="D214" s="22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1.9559930101247233E-7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2.4151986902457372E-3</v>
      </c>
      <c r="Z214" s="22">
        <v>1.3880396464955858E-6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  <c r="AQ214" s="22"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0.26903230977374948</v>
      </c>
      <c r="BD214" s="22">
        <v>0.27144917917549</v>
      </c>
    </row>
    <row r="215" spans="1:56" x14ac:dyDescent="0.3">
      <c r="A215" s="25" t="s">
        <v>31</v>
      </c>
      <c r="B215" s="22">
        <v>2.489251400274051E-2</v>
      </c>
      <c r="C215" s="22">
        <v>8.3713723639494873E-5</v>
      </c>
      <c r="D215" s="22">
        <v>1.1036021539506714E-3</v>
      </c>
      <c r="E215" s="22">
        <v>2.8764428133952642E-4</v>
      </c>
      <c r="F215" s="22">
        <v>0</v>
      </c>
      <c r="G215" s="22">
        <v>2.0690580316076409E-4</v>
      </c>
      <c r="H215" s="22">
        <v>0</v>
      </c>
      <c r="I215" s="22">
        <v>0.30659408042216307</v>
      </c>
      <c r="J215" s="22">
        <v>0.12067735993984779</v>
      </c>
      <c r="K215" s="22">
        <v>2.8250021520813386E-2</v>
      </c>
      <c r="L215" s="22">
        <v>0</v>
      </c>
      <c r="M215" s="22">
        <v>0</v>
      </c>
      <c r="N215" s="22">
        <v>1.5465339974479983E-4</v>
      </c>
      <c r="O215" s="22">
        <v>3.6985420652647016E-4</v>
      </c>
      <c r="P215" s="22">
        <v>9.6689819627914742E-5</v>
      </c>
      <c r="Q215" s="22">
        <v>4.2721985864869929E-4</v>
      </c>
      <c r="R215" s="22">
        <v>419.9756906696058</v>
      </c>
      <c r="S215" s="22">
        <v>1.523706352731875E-2</v>
      </c>
      <c r="T215" s="22">
        <v>8.0097157780798998E-6</v>
      </c>
      <c r="U215" s="22">
        <v>1.0278226892348124E-4</v>
      </c>
      <c r="V215" s="22">
        <v>6.6698164579614819E-2</v>
      </c>
      <c r="W215" s="22">
        <v>6.5627416187159998E-4</v>
      </c>
      <c r="X215" s="22">
        <v>1.2353317086920323E-5</v>
      </c>
      <c r="Y215" s="22">
        <v>1.8952998040103108E-4</v>
      </c>
      <c r="Z215" s="22">
        <v>1.3585956996777454E-2</v>
      </c>
      <c r="AA215" s="22">
        <v>0</v>
      </c>
      <c r="AB215" s="22">
        <v>5.1448943128483486E-5</v>
      </c>
      <c r="AC215" s="22">
        <v>1.0126008349164322E-3</v>
      </c>
      <c r="AD215" s="22">
        <v>0</v>
      </c>
      <c r="AE215" s="22">
        <v>2.7350964236719819</v>
      </c>
      <c r="AF215" s="22">
        <v>0</v>
      </c>
      <c r="AG215" s="22">
        <v>0</v>
      </c>
      <c r="AH215" s="22">
        <v>4.6970621046209142E-6</v>
      </c>
      <c r="AI215" s="22">
        <v>1.2836184564416983E-3</v>
      </c>
      <c r="AJ215" s="22">
        <v>1.1359243899549249E-3</v>
      </c>
      <c r="AK215" s="22">
        <v>3.4240872934080335E-4</v>
      </c>
      <c r="AL215" s="22">
        <v>1.150074078388315E-2</v>
      </c>
      <c r="AM215" s="22">
        <v>0.40445125435609114</v>
      </c>
      <c r="AN215" s="22">
        <v>2.4857895678845533E-4</v>
      </c>
      <c r="AO215" s="22">
        <v>3.4553771437756949E-5</v>
      </c>
      <c r="AP215" s="22">
        <v>7.2043972083459824E-3</v>
      </c>
      <c r="AQ215" s="22">
        <v>4.9054986698477479E-6</v>
      </c>
      <c r="AR215" s="22">
        <v>4.6828287026550158E-3</v>
      </c>
      <c r="AS215" s="22">
        <v>3.3895378207409635E-2</v>
      </c>
      <c r="AT215" s="22">
        <v>6.2778167685670698E-7</v>
      </c>
      <c r="AU215" s="22">
        <v>2.318500182404133E-7</v>
      </c>
      <c r="AV215" s="22">
        <v>0.25051732454852055</v>
      </c>
      <c r="AW215" s="22">
        <v>2.4023252861838382E-4</v>
      </c>
      <c r="AX215" s="22">
        <v>3.6034561833917628E-3</v>
      </c>
      <c r="AY215" s="22">
        <v>1.1923596635319931E-3</v>
      </c>
      <c r="AZ215" s="22">
        <v>1.0596975772392906E-2</v>
      </c>
      <c r="BA215" s="22">
        <v>50.921760241080641</v>
      </c>
      <c r="BB215" s="22">
        <v>6.2184651412214922E-3</v>
      </c>
      <c r="BC215" s="22">
        <v>7.6976708705804091</v>
      </c>
      <c r="BD215" s="22">
        <v>482.64807560798931</v>
      </c>
    </row>
    <row r="216" spans="1:56" x14ac:dyDescent="0.3">
      <c r="A216" s="23" t="s">
        <v>32</v>
      </c>
      <c r="B216" s="22">
        <v>0</v>
      </c>
      <c r="C216" s="22">
        <v>0</v>
      </c>
      <c r="D216" s="22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</row>
    <row r="217" spans="1:56" x14ac:dyDescent="0.3">
      <c r="A217" s="23" t="s">
        <v>33</v>
      </c>
      <c r="B217" s="22">
        <v>36.303877407762172</v>
      </c>
      <c r="C217" s="22">
        <v>316.98349157099796</v>
      </c>
      <c r="D217" s="22">
        <v>1219.7122169237389</v>
      </c>
      <c r="E217" s="22">
        <v>1.1988418617393821</v>
      </c>
      <c r="F217" s="22">
        <v>0</v>
      </c>
      <c r="G217" s="22">
        <v>52.322663700534093</v>
      </c>
      <c r="H217" s="22">
        <v>0</v>
      </c>
      <c r="I217" s="22">
        <v>7.3342762772512211</v>
      </c>
      <c r="J217" s="22">
        <v>221.33580211179085</v>
      </c>
      <c r="K217" s="22">
        <v>33.858788711412544</v>
      </c>
      <c r="L217" s="22">
        <v>116.91879660679474</v>
      </c>
      <c r="M217" s="22">
        <v>512.12141313088489</v>
      </c>
      <c r="N217" s="22">
        <v>848.07284990636276</v>
      </c>
      <c r="O217" s="22">
        <v>266.37157790778872</v>
      </c>
      <c r="P217" s="22">
        <v>178.59047673796096</v>
      </c>
      <c r="Q217" s="22">
        <v>442.1087671765921</v>
      </c>
      <c r="R217" s="22">
        <v>12978.748146421434</v>
      </c>
      <c r="S217" s="22">
        <v>21565.52414512635</v>
      </c>
      <c r="T217" s="22">
        <v>421.6135965214591</v>
      </c>
      <c r="U217" s="22">
        <v>1824.1787155754466</v>
      </c>
      <c r="V217" s="22">
        <v>116.09615804438801</v>
      </c>
      <c r="W217" s="22">
        <v>118.24062484760519</v>
      </c>
      <c r="X217" s="22">
        <v>39.596290308595556</v>
      </c>
      <c r="Y217" s="22">
        <v>1541.1763040340613</v>
      </c>
      <c r="Z217" s="22">
        <v>64.421035530039973</v>
      </c>
      <c r="AA217" s="22">
        <v>0</v>
      </c>
      <c r="AB217" s="22">
        <v>16.690449040409611</v>
      </c>
      <c r="AC217" s="22">
        <v>136.05490324427345</v>
      </c>
      <c r="AD217" s="22">
        <v>8136.4887322671166</v>
      </c>
      <c r="AE217" s="22">
        <v>9.5460251513058765</v>
      </c>
      <c r="AF217" s="22">
        <v>136.31549160899291</v>
      </c>
      <c r="AG217" s="22">
        <v>5.0724930900911698</v>
      </c>
      <c r="AH217" s="22">
        <v>1.2689551365990275E-4</v>
      </c>
      <c r="AI217" s="22">
        <v>0</v>
      </c>
      <c r="AJ217" s="22">
        <v>0.93609658278126062</v>
      </c>
      <c r="AK217" s="22">
        <v>40.236258148733732</v>
      </c>
      <c r="AL217" s="22">
        <v>50.215647099982746</v>
      </c>
      <c r="AM217" s="22">
        <v>57.350193595029445</v>
      </c>
      <c r="AN217" s="22">
        <v>1334.7234111380453</v>
      </c>
      <c r="AO217" s="22">
        <v>642.54140444407574</v>
      </c>
      <c r="AP217" s="22">
        <v>22.980568303716311</v>
      </c>
      <c r="AQ217" s="22">
        <v>175.3788982030305</v>
      </c>
      <c r="AR217" s="22">
        <v>125.91018188731465</v>
      </c>
      <c r="AS217" s="22">
        <v>93.415668231180987</v>
      </c>
      <c r="AT217" s="22">
        <v>134.05540788133007</v>
      </c>
      <c r="AU217" s="22">
        <v>6.2636444869935394E-6</v>
      </c>
      <c r="AV217" s="22">
        <v>3712.8545103618544</v>
      </c>
      <c r="AW217" s="22">
        <v>1258.8320344961289</v>
      </c>
      <c r="AX217" s="22">
        <v>157.12185915098382</v>
      </c>
      <c r="AY217" s="22">
        <v>6689.6773958594049</v>
      </c>
      <c r="AZ217" s="22">
        <v>8125.5972943435663</v>
      </c>
      <c r="BA217" s="22">
        <v>185.221556978796</v>
      </c>
      <c r="BB217" s="22">
        <v>49.319316917196666</v>
      </c>
      <c r="BC217" s="22">
        <v>2409.1579101396514</v>
      </c>
      <c r="BD217" s="22">
        <v>76628.522697765147</v>
      </c>
    </row>
    <row r="218" spans="1:56" x14ac:dyDescent="0.3">
      <c r="A218" s="23" t="s">
        <v>34</v>
      </c>
      <c r="B218" s="22">
        <v>125.5645080176116</v>
      </c>
      <c r="C218" s="22">
        <v>0</v>
      </c>
      <c r="D218" s="22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0.86830772576398563</v>
      </c>
      <c r="X218" s="22">
        <v>0</v>
      </c>
      <c r="Y218" s="22">
        <v>0</v>
      </c>
      <c r="Z218" s="22">
        <v>0</v>
      </c>
      <c r="AA218" s="22">
        <v>6.4585268350912883E-2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  <c r="AQ218" s="22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8.7647477157586433</v>
      </c>
      <c r="AW218" s="22">
        <v>0</v>
      </c>
      <c r="AX218" s="22">
        <v>0.47362725029612524</v>
      </c>
      <c r="AY218" s="22">
        <v>0</v>
      </c>
      <c r="AZ218" s="22">
        <v>6.0087083815891978E-2</v>
      </c>
      <c r="BA218" s="22">
        <v>0.35449455221937298</v>
      </c>
      <c r="BB218" s="22">
        <v>1.1050426332368226</v>
      </c>
      <c r="BC218" s="22">
        <v>22.604922667310603</v>
      </c>
      <c r="BD218" s="22">
        <v>159.86032291436393</v>
      </c>
    </row>
    <row r="219" spans="1:56" x14ac:dyDescent="0.3">
      <c r="A219" s="23" t="s">
        <v>35</v>
      </c>
      <c r="B219" s="22">
        <v>3.1664002153931554E-5</v>
      </c>
      <c r="C219" s="22">
        <v>1.5776473349628908E-2</v>
      </c>
      <c r="D219" s="22">
        <v>2.4410916207641113E-6</v>
      </c>
      <c r="E219" s="22">
        <v>7.093815562654985E-7</v>
      </c>
      <c r="F219" s="22">
        <v>0</v>
      </c>
      <c r="G219" s="22">
        <v>0</v>
      </c>
      <c r="H219" s="22">
        <v>0</v>
      </c>
      <c r="I219" s="22">
        <v>2.6508357990554789E-4</v>
      </c>
      <c r="J219" s="22">
        <v>5.7336978580682398E-6</v>
      </c>
      <c r="K219" s="22">
        <v>4.1152227307276395E-6</v>
      </c>
      <c r="L219" s="22">
        <v>0</v>
      </c>
      <c r="M219" s="22">
        <v>0</v>
      </c>
      <c r="N219" s="22">
        <v>0.25303929481951554</v>
      </c>
      <c r="O219" s="22">
        <v>2.1813811937773235</v>
      </c>
      <c r="P219" s="22">
        <v>1.6579161696305587</v>
      </c>
      <c r="Q219" s="22">
        <v>0.29702022729168859</v>
      </c>
      <c r="R219" s="22">
        <v>2.5931316422364211E-5</v>
      </c>
      <c r="S219" s="22">
        <v>1.2845242532882661</v>
      </c>
      <c r="T219" s="22">
        <v>6.409596974927589</v>
      </c>
      <c r="U219" s="22">
        <v>0</v>
      </c>
      <c r="V219" s="22">
        <v>57.303851645128198</v>
      </c>
      <c r="W219" s="22">
        <v>0</v>
      </c>
      <c r="X219" s="22">
        <v>0</v>
      </c>
      <c r="Y219" s="22">
        <v>4.3305000770836523E-2</v>
      </c>
      <c r="Z219" s="22">
        <v>0.31951502808104559</v>
      </c>
      <c r="AA219" s="22">
        <v>0</v>
      </c>
      <c r="AB219" s="22">
        <v>0.5346198174739839</v>
      </c>
      <c r="AC219" s="22">
        <v>0.57925776413777896</v>
      </c>
      <c r="AD219" s="22">
        <v>0</v>
      </c>
      <c r="AE219" s="22">
        <v>4.6705645441430718E-5</v>
      </c>
      <c r="AF219" s="22">
        <v>0</v>
      </c>
      <c r="AG219" s="22">
        <v>7.0773721888916803E-4</v>
      </c>
      <c r="AH219" s="22">
        <v>0</v>
      </c>
      <c r="AI219" s="22">
        <v>6.7193164852876436E-2</v>
      </c>
      <c r="AJ219" s="22">
        <v>6.0209109946543559E-6</v>
      </c>
      <c r="AK219" s="22">
        <v>0</v>
      </c>
      <c r="AL219" s="22">
        <v>9.4144564899091684E-7</v>
      </c>
      <c r="AM219" s="22">
        <v>0</v>
      </c>
      <c r="AN219" s="22">
        <v>5.1165046164316959</v>
      </c>
      <c r="AO219" s="22">
        <v>0</v>
      </c>
      <c r="AP219" s="22">
        <v>2.7060234643994749E-2</v>
      </c>
      <c r="AQ219" s="22">
        <v>0</v>
      </c>
      <c r="AR219" s="22">
        <v>0.10801041305370948</v>
      </c>
      <c r="AS219" s="22">
        <v>4.4251970322091848E-6</v>
      </c>
      <c r="AT219" s="22">
        <v>0</v>
      </c>
      <c r="AU219" s="22">
        <v>0</v>
      </c>
      <c r="AV219" s="22">
        <v>0.34608492456173062</v>
      </c>
      <c r="AW219" s="22">
        <v>7.6098609514931868</v>
      </c>
      <c r="AX219" s="22">
        <v>1.2507730018459475E-5</v>
      </c>
      <c r="AY219" s="22">
        <v>0.2754042071203075</v>
      </c>
      <c r="AZ219" s="22">
        <v>0.12392003712786737</v>
      </c>
      <c r="BA219" s="22">
        <v>0.33098705875031476</v>
      </c>
      <c r="BB219" s="22">
        <v>0</v>
      </c>
      <c r="BC219" s="22">
        <v>41.250626959823713</v>
      </c>
      <c r="BD219" s="22">
        <v>126.13657042697611</v>
      </c>
    </row>
    <row r="220" spans="1:56" x14ac:dyDescent="0.3">
      <c r="A220" s="23" t="s">
        <v>361</v>
      </c>
      <c r="B220" s="22">
        <v>3339.9604016360454</v>
      </c>
      <c r="C220" s="22">
        <v>369.97295675623059</v>
      </c>
      <c r="D220" s="22">
        <v>38.9750622243102</v>
      </c>
      <c r="E220" s="22">
        <v>6.3996809931004153</v>
      </c>
      <c r="F220" s="22">
        <v>0</v>
      </c>
      <c r="G220" s="22">
        <v>1.435261186013175</v>
      </c>
      <c r="H220" s="22">
        <v>0</v>
      </c>
      <c r="I220" s="22">
        <v>90.23075778194243</v>
      </c>
      <c r="J220" s="22">
        <v>17568.811533632728</v>
      </c>
      <c r="K220" s="22">
        <v>583.84744447563151</v>
      </c>
      <c r="L220" s="22">
        <v>169.71470170820842</v>
      </c>
      <c r="M220" s="22">
        <v>0</v>
      </c>
      <c r="N220" s="22">
        <v>4238.4336002962291</v>
      </c>
      <c r="O220" s="22">
        <v>3.1627407990491099</v>
      </c>
      <c r="P220" s="22">
        <v>27.925345674992254</v>
      </c>
      <c r="Q220" s="22">
        <v>14.07107718495787</v>
      </c>
      <c r="R220" s="22">
        <v>1302.9754610976231</v>
      </c>
      <c r="S220" s="22">
        <v>4248.2799511473868</v>
      </c>
      <c r="T220" s="22">
        <v>13.376616352389311</v>
      </c>
      <c r="U220" s="22">
        <v>48.665488821753705</v>
      </c>
      <c r="V220" s="22">
        <v>44733.35437270804</v>
      </c>
      <c r="W220" s="22">
        <v>2445.8383394296525</v>
      </c>
      <c r="X220" s="22">
        <v>4.1565698883683057E-3</v>
      </c>
      <c r="Y220" s="22">
        <v>517.91086076611407</v>
      </c>
      <c r="Z220" s="22">
        <v>2418.8973013410978</v>
      </c>
      <c r="AA220" s="22">
        <v>0</v>
      </c>
      <c r="AB220" s="22">
        <v>0.11741135815602621</v>
      </c>
      <c r="AC220" s="22">
        <v>464.57350895460138</v>
      </c>
      <c r="AD220" s="22">
        <v>1462.092898952448</v>
      </c>
      <c r="AE220" s="22">
        <v>1066.0187196707798</v>
      </c>
      <c r="AF220" s="22">
        <v>15.109451159878104</v>
      </c>
      <c r="AG220" s="22">
        <v>560.46363407454157</v>
      </c>
      <c r="AH220" s="22">
        <v>1.5804392270101118E-3</v>
      </c>
      <c r="AI220" s="22">
        <v>838.89059550729769</v>
      </c>
      <c r="AJ220" s="22">
        <v>12.073153710333205</v>
      </c>
      <c r="AK220" s="22">
        <v>3.1649124478446665E-2</v>
      </c>
      <c r="AL220" s="22">
        <v>0</v>
      </c>
      <c r="AM220" s="22">
        <v>4374.4102778846636</v>
      </c>
      <c r="AN220" s="22">
        <v>1097.089176472007</v>
      </c>
      <c r="AO220" s="22">
        <v>340.94213383743096</v>
      </c>
      <c r="AP220" s="22">
        <v>1194.3021208047817</v>
      </c>
      <c r="AQ220" s="22">
        <v>124.00836573052035</v>
      </c>
      <c r="AR220" s="22">
        <v>34.022317309452845</v>
      </c>
      <c r="AS220" s="22">
        <v>8087.4923402950908</v>
      </c>
      <c r="AT220" s="22">
        <v>2.1123220557940669E-4</v>
      </c>
      <c r="AU220" s="22">
        <v>246.48739164981296</v>
      </c>
      <c r="AV220" s="22">
        <v>151.80116828548941</v>
      </c>
      <c r="AW220" s="22">
        <v>0.96829447334179364</v>
      </c>
      <c r="AX220" s="22">
        <v>3301.576296869438</v>
      </c>
      <c r="AY220" s="22">
        <v>32857.198090524886</v>
      </c>
      <c r="AZ220" s="22">
        <v>181.3737852990684</v>
      </c>
      <c r="BA220" s="22">
        <v>885.26177260855695</v>
      </c>
      <c r="BB220" s="22">
        <v>73749.447653475945</v>
      </c>
      <c r="BC220" s="22">
        <v>2669.1977433684269</v>
      </c>
      <c r="BD220" s="22">
        <v>215897.19485565627</v>
      </c>
    </row>
    <row r="221" spans="1:56" x14ac:dyDescent="0.3">
      <c r="A221" s="23" t="s">
        <v>36</v>
      </c>
      <c r="B221" s="22">
        <v>187.1934710853794</v>
      </c>
      <c r="C221" s="22">
        <v>0.19376168623601478</v>
      </c>
      <c r="D221" s="22">
        <v>11.605927172582017</v>
      </c>
      <c r="E221" s="22">
        <v>0.23752357560329806</v>
      </c>
      <c r="F221" s="22">
        <v>0</v>
      </c>
      <c r="G221" s="22">
        <v>0.1625984005222787</v>
      </c>
      <c r="H221" s="22">
        <v>0</v>
      </c>
      <c r="I221" s="22">
        <v>9.4251823660072294</v>
      </c>
      <c r="J221" s="22">
        <v>331.38854892093951</v>
      </c>
      <c r="K221" s="22">
        <v>66.397870832894554</v>
      </c>
      <c r="L221" s="22">
        <v>0</v>
      </c>
      <c r="M221" s="22">
        <v>0</v>
      </c>
      <c r="N221" s="22">
        <v>0.17997508789047989</v>
      </c>
      <c r="O221" s="22">
        <v>0.22753499485364242</v>
      </c>
      <c r="P221" s="22">
        <v>3.2793124844213255E-3</v>
      </c>
      <c r="Q221" s="22">
        <v>0.20709013169403812</v>
      </c>
      <c r="R221" s="22">
        <v>106.24977045811255</v>
      </c>
      <c r="S221" s="22">
        <v>41.740675146833134</v>
      </c>
      <c r="T221" s="22">
        <v>1.8887681806576351E-2</v>
      </c>
      <c r="U221" s="22">
        <v>0.20151880033902556</v>
      </c>
      <c r="V221" s="22">
        <v>92.621254194942765</v>
      </c>
      <c r="W221" s="22">
        <v>0.84645759131819209</v>
      </c>
      <c r="X221" s="22">
        <v>1.3484213763395119</v>
      </c>
      <c r="Y221" s="22">
        <v>13.967577604647314</v>
      </c>
      <c r="Z221" s="22">
        <v>6004.7889241482353</v>
      </c>
      <c r="AA221" s="22">
        <v>0</v>
      </c>
      <c r="AB221" s="22">
        <v>1.3148851652961145E-2</v>
      </c>
      <c r="AC221" s="22">
        <v>0.24409282428573462</v>
      </c>
      <c r="AD221" s="22">
        <v>0</v>
      </c>
      <c r="AE221" s="22">
        <v>15.790325711707027</v>
      </c>
      <c r="AF221" s="22">
        <v>0</v>
      </c>
      <c r="AG221" s="22">
        <v>3075.2732037958976</v>
      </c>
      <c r="AH221" s="22">
        <v>1.5930461406444407E-4</v>
      </c>
      <c r="AI221" s="22">
        <v>1.1773710841855716</v>
      </c>
      <c r="AJ221" s="22">
        <v>0.2743169959078407</v>
      </c>
      <c r="AK221" s="22">
        <v>5.2464668075427904E-3</v>
      </c>
      <c r="AL221" s="22">
        <v>3.6559238574303077</v>
      </c>
      <c r="AM221" s="22">
        <v>0</v>
      </c>
      <c r="AN221" s="22">
        <v>1.9624409370325764</v>
      </c>
      <c r="AO221" s="22">
        <v>1.1719187655508207E-3</v>
      </c>
      <c r="AP221" s="22">
        <v>23.629915352387393</v>
      </c>
      <c r="AQ221" s="22">
        <v>1.153282953713475E-2</v>
      </c>
      <c r="AR221" s="22">
        <v>4.9471136673144311</v>
      </c>
      <c r="AS221" s="22">
        <v>89.164943903691082</v>
      </c>
      <c r="AT221" s="22">
        <v>2.1291717145915541E-5</v>
      </c>
      <c r="AU221" s="22">
        <v>7.863378608574785E-6</v>
      </c>
      <c r="AV221" s="22">
        <v>112.40869943385039</v>
      </c>
      <c r="AW221" s="22">
        <v>0.61679098881909233</v>
      </c>
      <c r="AX221" s="22">
        <v>70.343989696448176</v>
      </c>
      <c r="AY221" s="22">
        <v>10.959304975333399</v>
      </c>
      <c r="AZ221" s="22">
        <v>92.916503958684302</v>
      </c>
      <c r="BA221" s="22">
        <v>500.0759487801335</v>
      </c>
      <c r="BB221" s="22">
        <v>15.308621810502464</v>
      </c>
      <c r="BC221" s="22">
        <v>129.9594540739661</v>
      </c>
      <c r="BD221" s="22">
        <v>11017.746500943711</v>
      </c>
    </row>
    <row r="222" spans="1:56" x14ac:dyDescent="0.3">
      <c r="A222" s="23" t="s">
        <v>37</v>
      </c>
      <c r="B222" s="22">
        <v>2.508417859600435</v>
      </c>
      <c r="C222" s="22">
        <v>1.4722359413128692</v>
      </c>
      <c r="D222" s="22">
        <v>6.0509153415199464</v>
      </c>
      <c r="E222" s="22">
        <v>0.17443150962315179</v>
      </c>
      <c r="F222" s="22">
        <v>0</v>
      </c>
      <c r="G222" s="22">
        <v>14.034014970102369</v>
      </c>
      <c r="H222" s="22">
        <v>0</v>
      </c>
      <c r="I222" s="22">
        <v>5.7958949160671534E-2</v>
      </c>
      <c r="J222" s="22">
        <v>9.6860732462632395</v>
      </c>
      <c r="K222" s="22">
        <v>0.82279542217795376</v>
      </c>
      <c r="L222" s="22">
        <v>0.57539915872016589</v>
      </c>
      <c r="M222" s="22">
        <v>570.96815734657957</v>
      </c>
      <c r="N222" s="22">
        <v>35.669528522584578</v>
      </c>
      <c r="O222" s="22">
        <v>2.7240947356434346</v>
      </c>
      <c r="P222" s="22">
        <v>41.109533643162294</v>
      </c>
      <c r="Q222" s="22">
        <v>38.271511821340418</v>
      </c>
      <c r="R222" s="22">
        <v>40.896433881142407</v>
      </c>
      <c r="S222" s="22">
        <v>284.79724681845715</v>
      </c>
      <c r="T222" s="22">
        <v>44.061502913392296</v>
      </c>
      <c r="U222" s="22">
        <v>56.215816517270774</v>
      </c>
      <c r="V222" s="22">
        <v>57.901552071764677</v>
      </c>
      <c r="W222" s="22">
        <v>1.036793050383184E-2</v>
      </c>
      <c r="X222" s="22">
        <v>3.1232339122187296E-2</v>
      </c>
      <c r="Y222" s="22">
        <v>26.058176012479784</v>
      </c>
      <c r="Z222" s="22">
        <v>0.60903425015131873</v>
      </c>
      <c r="AA222" s="22">
        <v>0</v>
      </c>
      <c r="AB222" s="22">
        <v>1.9967063313103235</v>
      </c>
      <c r="AC222" s="22">
        <v>1.9243024212173929</v>
      </c>
      <c r="AD222" s="22">
        <v>20.31267915482627</v>
      </c>
      <c r="AE222" s="22">
        <v>0.43446448246177816</v>
      </c>
      <c r="AF222" s="22">
        <v>3.2689150379531461E-3</v>
      </c>
      <c r="AG222" s="22">
        <v>0.1738353840009674</v>
      </c>
      <c r="AH222" s="22">
        <v>2.041534863469132E-7</v>
      </c>
      <c r="AI222" s="22">
        <v>39.192161664065942</v>
      </c>
      <c r="AJ222" s="22">
        <v>1.4291140369583791E-2</v>
      </c>
      <c r="AK222" s="22">
        <v>5.7915634965539038</v>
      </c>
      <c r="AL222" s="22">
        <v>0.15536022328306007</v>
      </c>
      <c r="AM222" s="22">
        <v>1.2020907980443378</v>
      </c>
      <c r="AN222" s="22">
        <v>0</v>
      </c>
      <c r="AO222" s="22">
        <v>3.0759567188059105</v>
      </c>
      <c r="AP222" s="22">
        <v>0.42557414820664285</v>
      </c>
      <c r="AQ222" s="22">
        <v>4.2543462431102528</v>
      </c>
      <c r="AR222" s="22">
        <v>26.496126408937183</v>
      </c>
      <c r="AS222" s="22">
        <v>1.5173811903633871</v>
      </c>
      <c r="AT222" s="22">
        <v>2.865941732116458</v>
      </c>
      <c r="AU222" s="22">
        <v>2.8129936994146276</v>
      </c>
      <c r="AV222" s="22">
        <v>38.613440839521701</v>
      </c>
      <c r="AW222" s="22">
        <v>66.780367918541984</v>
      </c>
      <c r="AX222" s="22">
        <v>7.7228101027952967E-2</v>
      </c>
      <c r="AY222" s="22">
        <v>1142.2490767836844</v>
      </c>
      <c r="AZ222" s="22">
        <v>79.867965122592679</v>
      </c>
      <c r="BA222" s="22">
        <v>57.794516646710413</v>
      </c>
      <c r="BB222" s="22">
        <v>0.82450032947892316</v>
      </c>
      <c r="BC222" s="22">
        <v>293.46581760352393</v>
      </c>
      <c r="BD222" s="22">
        <v>3027.0283889034367</v>
      </c>
    </row>
    <row r="223" spans="1:56" x14ac:dyDescent="0.3">
      <c r="A223" s="23" t="s">
        <v>38</v>
      </c>
      <c r="B223" s="22">
        <v>0.96518446465584951</v>
      </c>
      <c r="C223" s="22">
        <v>2.4843158713796032</v>
      </c>
      <c r="D223" s="22">
        <v>60.895299957511014</v>
      </c>
      <c r="E223" s="22">
        <v>1.0841402648238063</v>
      </c>
      <c r="F223" s="22">
        <v>0</v>
      </c>
      <c r="G223" s="22">
        <v>3.4569507886006774E-2</v>
      </c>
      <c r="H223" s="22">
        <v>0</v>
      </c>
      <c r="I223" s="22">
        <v>2.6806249888906487E-2</v>
      </c>
      <c r="J223" s="22">
        <v>65.692955450836351</v>
      </c>
      <c r="K223" s="22">
        <v>14.54413083834026</v>
      </c>
      <c r="L223" s="22">
        <v>0</v>
      </c>
      <c r="M223" s="22">
        <v>0</v>
      </c>
      <c r="N223" s="22">
        <v>3.8824186334388881E-2</v>
      </c>
      <c r="O223" s="22">
        <v>6.1853019492783696</v>
      </c>
      <c r="P223" s="22">
        <v>1.5799000461424282E-7</v>
      </c>
      <c r="Q223" s="22">
        <v>7.0090053778091724E-3</v>
      </c>
      <c r="R223" s="22">
        <v>27.123664267848234</v>
      </c>
      <c r="S223" s="22">
        <v>81.217717615573818</v>
      </c>
      <c r="T223" s="22">
        <v>14.531142183573348</v>
      </c>
      <c r="U223" s="22">
        <v>16.607640796583201</v>
      </c>
      <c r="V223" s="22">
        <v>18.063977885377074</v>
      </c>
      <c r="W223" s="22">
        <v>0.18313326010155287</v>
      </c>
      <c r="X223" s="22">
        <v>0.44794147836937925</v>
      </c>
      <c r="Y223" s="22">
        <v>6.470094577830128E-2</v>
      </c>
      <c r="Z223" s="22">
        <v>4.6203604754804344</v>
      </c>
      <c r="AA223" s="22">
        <v>0</v>
      </c>
      <c r="AB223" s="22">
        <v>2.5339665552636596E-3</v>
      </c>
      <c r="AC223" s="22">
        <v>5.2031742729701597E-2</v>
      </c>
      <c r="AD223" s="22">
        <v>35.513620185782898</v>
      </c>
      <c r="AE223" s="22">
        <v>1.4915346275791286</v>
      </c>
      <c r="AF223" s="22">
        <v>0</v>
      </c>
      <c r="AG223" s="22">
        <v>1.5251833380675492</v>
      </c>
      <c r="AH223" s="22">
        <v>7.6749430957486169E-9</v>
      </c>
      <c r="AI223" s="22">
        <v>32.2693805306955</v>
      </c>
      <c r="AJ223" s="22">
        <v>5.7902226904409368E-2</v>
      </c>
      <c r="AK223" s="22">
        <v>1.1595173531663503E-4</v>
      </c>
      <c r="AL223" s="22">
        <v>0.52657095563066214</v>
      </c>
      <c r="AM223" s="22">
        <v>21.266532538801876</v>
      </c>
      <c r="AN223" s="22">
        <v>8.2216324895398415E-2</v>
      </c>
      <c r="AO223" s="22">
        <v>0</v>
      </c>
      <c r="AP223" s="22">
        <v>3.6886214699503292</v>
      </c>
      <c r="AQ223" s="22">
        <v>6.1948874451674421</v>
      </c>
      <c r="AR223" s="22">
        <v>0.15634301399471773</v>
      </c>
      <c r="AS223" s="22">
        <v>16.43751711940881</v>
      </c>
      <c r="AT223" s="22">
        <v>1.0257877241369226E-9</v>
      </c>
      <c r="AU223" s="22">
        <v>3.516750938748698E-2</v>
      </c>
      <c r="AV223" s="22">
        <v>70.005652569426147</v>
      </c>
      <c r="AW223" s="22">
        <v>23.737512863620974</v>
      </c>
      <c r="AX223" s="22">
        <v>0.84654030410903469</v>
      </c>
      <c r="AY223" s="22">
        <v>0.44127510925098201</v>
      </c>
      <c r="AZ223" s="22">
        <v>7.1373218952480668</v>
      </c>
      <c r="BA223" s="22">
        <v>30.301101705192238</v>
      </c>
      <c r="BB223" s="22">
        <v>3.3402957663036883</v>
      </c>
      <c r="BC223" s="22">
        <v>140.61385001521847</v>
      </c>
      <c r="BD223" s="22">
        <v>710.54252599734468</v>
      </c>
    </row>
    <row r="224" spans="1:56" x14ac:dyDescent="0.3">
      <c r="A224" s="23" t="s">
        <v>197</v>
      </c>
      <c r="B224" s="22">
        <v>15459.083692119937</v>
      </c>
      <c r="C224" s="22">
        <v>6.6440783721336896E-2</v>
      </c>
      <c r="D224" s="22">
        <v>214.54157166834131</v>
      </c>
      <c r="E224" s="22">
        <v>0.32059193818893883</v>
      </c>
      <c r="F224" s="22">
        <v>0</v>
      </c>
      <c r="G224" s="22">
        <v>58.755738153122614</v>
      </c>
      <c r="H224" s="22">
        <v>0</v>
      </c>
      <c r="I224" s="22">
        <v>308.0813461864588</v>
      </c>
      <c r="J224" s="22">
        <v>427.94702236781001</v>
      </c>
      <c r="K224" s="22">
        <v>20.466215106948827</v>
      </c>
      <c r="L224" s="22">
        <v>0</v>
      </c>
      <c r="M224" s="22">
        <v>7.9768068625749748</v>
      </c>
      <c r="N224" s="22">
        <v>0.13726767170543505</v>
      </c>
      <c r="O224" s="22">
        <v>0.40026415421313233</v>
      </c>
      <c r="P224" s="22">
        <v>8.0205102187925768</v>
      </c>
      <c r="Q224" s="22">
        <v>0.43908638519169574</v>
      </c>
      <c r="R224" s="22">
        <v>7.2256181741002559</v>
      </c>
      <c r="S224" s="22">
        <v>2036.7507472779068</v>
      </c>
      <c r="T224" s="22">
        <v>614.2740565260118</v>
      </c>
      <c r="U224" s="22">
        <v>1.3054997303656348</v>
      </c>
      <c r="V224" s="22">
        <v>266.60079343768484</v>
      </c>
      <c r="W224" s="22">
        <v>3.099227164950662</v>
      </c>
      <c r="X224" s="22">
        <v>1.2817527594636601E-2</v>
      </c>
      <c r="Y224" s="22">
        <v>0.8725834156005654</v>
      </c>
      <c r="Z224" s="22">
        <v>5227.2188527747549</v>
      </c>
      <c r="AA224" s="22">
        <v>0</v>
      </c>
      <c r="AB224" s="22">
        <v>5.1868288999345535E-2</v>
      </c>
      <c r="AC224" s="22">
        <v>0.79548924907632024</v>
      </c>
      <c r="AD224" s="22">
        <v>0</v>
      </c>
      <c r="AE224" s="22">
        <v>1176.3177283340533</v>
      </c>
      <c r="AF224" s="22">
        <v>10.03423491548026</v>
      </c>
      <c r="AG224" s="22">
        <v>108.03026347549681</v>
      </c>
      <c r="AH224" s="22">
        <v>4.8735673759597031E-3</v>
      </c>
      <c r="AI224" s="22">
        <v>1710.5220686244104</v>
      </c>
      <c r="AJ224" s="22">
        <v>139.37270542521074</v>
      </c>
      <c r="AK224" s="22">
        <v>0.29201059335257523</v>
      </c>
      <c r="AL224" s="22">
        <v>12.056449476480951</v>
      </c>
      <c r="AM224" s="22">
        <v>135.92227681028899</v>
      </c>
      <c r="AN224" s="22">
        <v>42.750283465951739</v>
      </c>
      <c r="AO224" s="22">
        <v>1.4039682397704332</v>
      </c>
      <c r="AP224" s="22">
        <v>0</v>
      </c>
      <c r="AQ224" s="22">
        <v>3.5808179329133577E-3</v>
      </c>
      <c r="AR224" s="22">
        <v>4.7653888857287461</v>
      </c>
      <c r="AS224" s="22">
        <v>31.237630042078951</v>
      </c>
      <c r="AT224" s="22">
        <v>6.5137233262131829E-4</v>
      </c>
      <c r="AU224" s="22">
        <v>42.022157576931221</v>
      </c>
      <c r="AV224" s="22">
        <v>0.49771180267480153</v>
      </c>
      <c r="AW224" s="22">
        <v>0.23973334558055495</v>
      </c>
      <c r="AX224" s="22">
        <v>1340.4379730454232</v>
      </c>
      <c r="AY224" s="22">
        <v>2411.1366025983998</v>
      </c>
      <c r="AZ224" s="22">
        <v>13.906093616283117</v>
      </c>
      <c r="BA224" s="22">
        <v>40308.434684313419</v>
      </c>
      <c r="BB224" s="22">
        <v>7668.3506981288556</v>
      </c>
      <c r="BC224" s="22">
        <v>4904.7169564367005</v>
      </c>
      <c r="BD224" s="22">
        <v>84726.900832094267</v>
      </c>
    </row>
    <row r="225" spans="1:56" x14ac:dyDescent="0.3">
      <c r="A225" s="23" t="s">
        <v>40</v>
      </c>
      <c r="B225" s="22">
        <v>7.4323125043460935E-3</v>
      </c>
      <c r="C225" s="22">
        <v>0.12335449504710208</v>
      </c>
      <c r="D225" s="22">
        <v>6.1521535214560715E-3</v>
      </c>
      <c r="E225" s="22">
        <v>3.9283588535641325E-4</v>
      </c>
      <c r="F225" s="22">
        <v>0</v>
      </c>
      <c r="G225" s="22">
        <v>1.8023389679793616</v>
      </c>
      <c r="H225" s="22">
        <v>0</v>
      </c>
      <c r="I225" s="22">
        <v>7.1512094586836223E-4</v>
      </c>
      <c r="J225" s="22">
        <v>0.93452301900227785</v>
      </c>
      <c r="K225" s="22">
        <v>0.1110824479549989</v>
      </c>
      <c r="L225" s="22">
        <v>0</v>
      </c>
      <c r="M225" s="22">
        <v>0</v>
      </c>
      <c r="N225" s="22">
        <v>0.27748102126109325</v>
      </c>
      <c r="O225" s="22">
        <v>3.8102254017885056E-4</v>
      </c>
      <c r="P225" s="22">
        <v>0</v>
      </c>
      <c r="Q225" s="22">
        <v>5.3523064650473914E-5</v>
      </c>
      <c r="R225" s="22">
        <v>112.61899918697392</v>
      </c>
      <c r="S225" s="22">
        <v>3.5175735982789629</v>
      </c>
      <c r="T225" s="22">
        <v>3.7540172752337127E-3</v>
      </c>
      <c r="U225" s="22">
        <v>0.16988341866850934</v>
      </c>
      <c r="V225" s="22">
        <v>0.13830427951534824</v>
      </c>
      <c r="W225" s="22">
        <v>1.3985967648663009E-3</v>
      </c>
      <c r="X225" s="22">
        <v>1.3000939419594409E-2</v>
      </c>
      <c r="Y225" s="22">
        <v>8.4445163578167648</v>
      </c>
      <c r="Z225" s="22">
        <v>0.18535848107152561</v>
      </c>
      <c r="AA225" s="22">
        <v>0</v>
      </c>
      <c r="AB225" s="22">
        <v>1.935148536199921E-5</v>
      </c>
      <c r="AC225" s="22">
        <v>4.0886002501992888E-4</v>
      </c>
      <c r="AD225" s="22">
        <v>0</v>
      </c>
      <c r="AE225" s="22">
        <v>1.148145697719965E-2</v>
      </c>
      <c r="AF225" s="22">
        <v>0</v>
      </c>
      <c r="AG225" s="22">
        <v>0.10731292512225485</v>
      </c>
      <c r="AH225" s="22">
        <v>0</v>
      </c>
      <c r="AI225" s="22">
        <v>0.84728676190243291</v>
      </c>
      <c r="AJ225" s="22">
        <v>4.5386999682292333E-4</v>
      </c>
      <c r="AK225" s="22">
        <v>0.36487221078661758</v>
      </c>
      <c r="AL225" s="22">
        <v>4.0232752992188439E-3</v>
      </c>
      <c r="AM225" s="22">
        <v>0.20255689893046525</v>
      </c>
      <c r="AN225" s="22">
        <v>7.4982549874010054E-2</v>
      </c>
      <c r="AO225" s="22">
        <v>9.9323536611805013E-2</v>
      </c>
      <c r="AP225" s="22">
        <v>2.8172083987705342E-2</v>
      </c>
      <c r="AQ225" s="22">
        <v>0</v>
      </c>
      <c r="AR225" s="22">
        <v>1.1939470315776605E-3</v>
      </c>
      <c r="AS225" s="22">
        <v>0.12554293781835721</v>
      </c>
      <c r="AT225" s="22">
        <v>5.7899117664272096E-2</v>
      </c>
      <c r="AU225" s="22">
        <v>0</v>
      </c>
      <c r="AV225" s="22">
        <v>2.7010217141049076E-4</v>
      </c>
      <c r="AW225" s="22">
        <v>0.83565992141307799</v>
      </c>
      <c r="AX225" s="22">
        <v>6.489321690805753E-3</v>
      </c>
      <c r="AY225" s="22">
        <v>702.04597390527158</v>
      </c>
      <c r="AZ225" s="22">
        <v>7.6755140191223536E-2</v>
      </c>
      <c r="BA225" s="22">
        <v>0.87284551476636374</v>
      </c>
      <c r="BB225" s="22">
        <v>2.5510057509050089E-2</v>
      </c>
      <c r="BC225" s="22">
        <v>65.416927473230942</v>
      </c>
      <c r="BD225" s="22">
        <v>899.56265701524899</v>
      </c>
    </row>
    <row r="226" spans="1:56" x14ac:dyDescent="0.3">
      <c r="A226" s="23" t="s">
        <v>41</v>
      </c>
      <c r="B226" s="22">
        <v>9.4204430129723224E-2</v>
      </c>
      <c r="C226" s="22">
        <v>1.8139500576073973E-2</v>
      </c>
      <c r="D226" s="22">
        <v>3.1257933443182381E-2</v>
      </c>
      <c r="E226" s="22">
        <v>1.0287945187711826E-4</v>
      </c>
      <c r="F226" s="22">
        <v>0</v>
      </c>
      <c r="G226" s="22">
        <v>0.10878798777576661</v>
      </c>
      <c r="H226" s="22">
        <v>0</v>
      </c>
      <c r="I226" s="22">
        <v>8.2499169696885217E-3</v>
      </c>
      <c r="J226" s="22">
        <v>7.7466855143891875</v>
      </c>
      <c r="K226" s="22">
        <v>2.3086214596978849E-2</v>
      </c>
      <c r="L226" s="22">
        <v>0</v>
      </c>
      <c r="M226" s="22">
        <v>0</v>
      </c>
      <c r="N226" s="22">
        <v>0.17892371217497252</v>
      </c>
      <c r="O226" s="22">
        <v>1.3422084680306229E-4</v>
      </c>
      <c r="P226" s="22">
        <v>2.0982584984501972E-2</v>
      </c>
      <c r="Q226" s="22">
        <v>1.1063012617655941E-5</v>
      </c>
      <c r="R226" s="22">
        <v>0.1701273071335507</v>
      </c>
      <c r="S226" s="22">
        <v>1.1009433423280082</v>
      </c>
      <c r="T226" s="22">
        <v>6.5294946000968258E-6</v>
      </c>
      <c r="U226" s="22">
        <v>2.0495367416490155E-2</v>
      </c>
      <c r="V226" s="22">
        <v>701.02753739313937</v>
      </c>
      <c r="W226" s="22">
        <v>3.1183841583294993E-4</v>
      </c>
      <c r="X226" s="22">
        <v>7.1213236622620175E-3</v>
      </c>
      <c r="Y226" s="22">
        <v>0.13981279104326569</v>
      </c>
      <c r="Z226" s="22">
        <v>8.3941098311492768E-2</v>
      </c>
      <c r="AA226" s="22">
        <v>0</v>
      </c>
      <c r="AB226" s="22">
        <v>3.9998779615525234E-6</v>
      </c>
      <c r="AC226" s="22">
        <v>3.9438593054112476</v>
      </c>
      <c r="AD226" s="22">
        <v>0</v>
      </c>
      <c r="AE226" s="22">
        <v>25.297969773748139</v>
      </c>
      <c r="AF226" s="22">
        <v>0</v>
      </c>
      <c r="AG226" s="22">
        <v>2.3413684977660575E-2</v>
      </c>
      <c r="AH226" s="22">
        <v>0</v>
      </c>
      <c r="AI226" s="22">
        <v>2.0822412698926516E-2</v>
      </c>
      <c r="AJ226" s="22">
        <v>7.4753655057122059E-2</v>
      </c>
      <c r="AK226" s="22">
        <v>5.1962066383938299E-5</v>
      </c>
      <c r="AL226" s="22">
        <v>17.516898932677666</v>
      </c>
      <c r="AM226" s="22">
        <v>3.3570329058967924E-2</v>
      </c>
      <c r="AN226" s="22">
        <v>5.7280443755073316</v>
      </c>
      <c r="AO226" s="22">
        <v>0</v>
      </c>
      <c r="AP226" s="22">
        <v>3.6680143910965342</v>
      </c>
      <c r="AQ226" s="22">
        <v>3.986737613806905E-6</v>
      </c>
      <c r="AR226" s="22">
        <v>0</v>
      </c>
      <c r="AS226" s="22">
        <v>2.608449798316238E-2</v>
      </c>
      <c r="AT226" s="22">
        <v>0</v>
      </c>
      <c r="AU226" s="22">
        <v>0</v>
      </c>
      <c r="AV226" s="22">
        <v>2.7312564962873702E-2</v>
      </c>
      <c r="AW226" s="22">
        <v>4.1404923261663062E-2</v>
      </c>
      <c r="AX226" s="22">
        <v>16.76561116880189</v>
      </c>
      <c r="AY226" s="22">
        <v>9.084709613301821E-2</v>
      </c>
      <c r="AZ226" s="22">
        <v>6.7111322357354241E-3</v>
      </c>
      <c r="BA226" s="22">
        <v>10.296815322811874</v>
      </c>
      <c r="BB226" s="22">
        <v>5.0199932667883862E-2</v>
      </c>
      <c r="BC226" s="22">
        <v>177.31946435476146</v>
      </c>
      <c r="BD226" s="22">
        <v>971.71272075183174</v>
      </c>
    </row>
    <row r="227" spans="1:56" x14ac:dyDescent="0.3">
      <c r="A227" s="23" t="s">
        <v>42</v>
      </c>
      <c r="B227" s="22">
        <v>14156.820485707103</v>
      </c>
      <c r="C227" s="22">
        <v>0.2070303983878338</v>
      </c>
      <c r="D227" s="22">
        <v>1.8687365622907821</v>
      </c>
      <c r="E227" s="22">
        <v>0.25893676036614771</v>
      </c>
      <c r="F227" s="22">
        <v>3.9438595705108881</v>
      </c>
      <c r="G227" s="22">
        <v>0.17188260782142786</v>
      </c>
      <c r="H227" s="22">
        <v>17.195180289794781</v>
      </c>
      <c r="I227" s="22">
        <v>23.855520806867613</v>
      </c>
      <c r="J227" s="22">
        <v>397.49975438539354</v>
      </c>
      <c r="K227" s="22">
        <v>68.183860483085979</v>
      </c>
      <c r="L227" s="22">
        <v>0</v>
      </c>
      <c r="M227" s="22">
        <v>0</v>
      </c>
      <c r="N227" s="22">
        <v>0.18753562123372405</v>
      </c>
      <c r="O227" s="22">
        <v>0.59532897033175769</v>
      </c>
      <c r="P227" s="22">
        <v>6.84538264614449E-3</v>
      </c>
      <c r="Q227" s="22">
        <v>6.2122579546156111E-2</v>
      </c>
      <c r="R227" s="22">
        <v>5.931032771584988</v>
      </c>
      <c r="S227" s="22">
        <v>21.50959609194576</v>
      </c>
      <c r="T227" s="22">
        <v>1.938090606859549E-2</v>
      </c>
      <c r="U227" s="22">
        <v>0.20741386297548536</v>
      </c>
      <c r="V227" s="22">
        <v>20440.400637893628</v>
      </c>
      <c r="W227" s="22">
        <v>385.76631757496534</v>
      </c>
      <c r="X227" s="22">
        <v>8.7458206804546374E-4</v>
      </c>
      <c r="Y227" s="22">
        <v>7.6131611624385698E-2</v>
      </c>
      <c r="Z227" s="22">
        <v>662.33451425998294</v>
      </c>
      <c r="AA227" s="22">
        <v>0</v>
      </c>
      <c r="AB227" s="22">
        <v>1.5167546126754276E-2</v>
      </c>
      <c r="AC227" s="22">
        <v>0.35374376546944225</v>
      </c>
      <c r="AD227" s="22">
        <v>0</v>
      </c>
      <c r="AE227" s="22">
        <v>889.64964842426002</v>
      </c>
      <c r="AF227" s="22">
        <v>0</v>
      </c>
      <c r="AG227" s="22">
        <v>18.771399138160444</v>
      </c>
      <c r="AH227" s="22">
        <v>47.231165440838168</v>
      </c>
      <c r="AI227" s="22">
        <v>1472.8273280373435</v>
      </c>
      <c r="AJ227" s="22">
        <v>54.27249595656928</v>
      </c>
      <c r="AK227" s="22">
        <v>3.7570965293512011E-2</v>
      </c>
      <c r="AL227" s="22">
        <v>274.56357490061879</v>
      </c>
      <c r="AM227" s="22">
        <v>297.16965604570061</v>
      </c>
      <c r="AN227" s="22">
        <v>0.3915491730271749</v>
      </c>
      <c r="AO227" s="22">
        <v>2.4463153232584609E-3</v>
      </c>
      <c r="AP227" s="22">
        <v>23.317707675469798</v>
      </c>
      <c r="AQ227" s="22">
        <v>1.1834531667995012E-2</v>
      </c>
      <c r="AR227" s="22">
        <v>1100.3881524382898</v>
      </c>
      <c r="AS227" s="22">
        <v>0</v>
      </c>
      <c r="AT227" s="22">
        <v>4.444527679190862E-5</v>
      </c>
      <c r="AU227" s="22">
        <v>1.6414366036452975E-5</v>
      </c>
      <c r="AV227" s="22">
        <v>0.18124954120761594</v>
      </c>
      <c r="AW227" s="22">
        <v>8.9527953723933143E-2</v>
      </c>
      <c r="AX227" s="22">
        <v>862.25981474280525</v>
      </c>
      <c r="AY227" s="22">
        <v>3357.0720298280135</v>
      </c>
      <c r="AZ227" s="22">
        <v>19.618459859418472</v>
      </c>
      <c r="BA227" s="22">
        <v>6277.0391724144511</v>
      </c>
      <c r="BB227" s="22">
        <v>4122.521520242025</v>
      </c>
      <c r="BC227" s="22">
        <v>833.95435649462308</v>
      </c>
      <c r="BD227" s="22">
        <v>55838.842611970285</v>
      </c>
    </row>
    <row r="228" spans="1:56" x14ac:dyDescent="0.3">
      <c r="A228" s="23" t="s">
        <v>43</v>
      </c>
      <c r="B228" s="22">
        <v>21.632167658348543</v>
      </c>
      <c r="C228" s="22">
        <v>1.1754511803611074</v>
      </c>
      <c r="D228" s="22">
        <v>2.343588759437268E-3</v>
      </c>
      <c r="E228" s="22">
        <v>6.7533421772968422E-2</v>
      </c>
      <c r="F228" s="22">
        <v>0</v>
      </c>
      <c r="G228" s="22">
        <v>2.31362411955902E-3</v>
      </c>
      <c r="H228" s="22">
        <v>0</v>
      </c>
      <c r="I228" s="22">
        <v>4.1378470593239314</v>
      </c>
      <c r="J228" s="22">
        <v>0.46521029169544736</v>
      </c>
      <c r="K228" s="22">
        <v>6.7487299591039912E-2</v>
      </c>
      <c r="L228" s="22">
        <v>2.683578314050885E-2</v>
      </c>
      <c r="M228" s="22">
        <v>0</v>
      </c>
      <c r="N228" s="22">
        <v>16.019039447841568</v>
      </c>
      <c r="O228" s="22">
        <v>1.1188137253599897E-3</v>
      </c>
      <c r="P228" s="22">
        <v>1.4758415095033031E-3</v>
      </c>
      <c r="Q228" s="22">
        <v>6.3497314602988068E-3</v>
      </c>
      <c r="R228" s="22">
        <v>0.21878095072708106</v>
      </c>
      <c r="S228" s="22">
        <v>98.519727940416587</v>
      </c>
      <c r="T228" s="22">
        <v>2.1206999009152048E-5</v>
      </c>
      <c r="U228" s="22">
        <v>496.17136171540159</v>
      </c>
      <c r="V228" s="22">
        <v>0.75707845422495723</v>
      </c>
      <c r="W228" s="22">
        <v>5.5432701231409092E-3</v>
      </c>
      <c r="X228" s="22">
        <v>1.8855695674159588E-4</v>
      </c>
      <c r="Y228" s="22">
        <v>1.1451719638841235E-3</v>
      </c>
      <c r="Z228" s="22">
        <v>4.6195765995747751</v>
      </c>
      <c r="AA228" s="22">
        <v>0</v>
      </c>
      <c r="AB228" s="22">
        <v>7.2339746028398039E-4</v>
      </c>
      <c r="AC228" s="22">
        <v>9.4969586793420682</v>
      </c>
      <c r="AD228" s="22">
        <v>0</v>
      </c>
      <c r="AE228" s="22">
        <v>2.4443396085359913E-2</v>
      </c>
      <c r="AF228" s="22">
        <v>0</v>
      </c>
      <c r="AG228" s="22">
        <v>3.6950164423455392</v>
      </c>
      <c r="AH228" s="22">
        <v>7.1694406436902304E-5</v>
      </c>
      <c r="AI228" s="22">
        <v>9.534708297837223E-3</v>
      </c>
      <c r="AJ228" s="22">
        <v>3.6300769003945279E-3</v>
      </c>
      <c r="AK228" s="22">
        <v>1.8092286586168633E-3</v>
      </c>
      <c r="AL228" s="22">
        <v>9.772469948888883E-3</v>
      </c>
      <c r="AM228" s="22">
        <v>0.10143015674020556</v>
      </c>
      <c r="AN228" s="22">
        <v>1.1310047264143779</v>
      </c>
      <c r="AO228" s="22">
        <v>5.274173681777001E-4</v>
      </c>
      <c r="AP228" s="22">
        <v>3.9098668088583657E-2</v>
      </c>
      <c r="AQ228" s="22">
        <v>1.0645567916740934</v>
      </c>
      <c r="AR228" s="22">
        <v>6.7657911309153468E-2</v>
      </c>
      <c r="AS228" s="22">
        <v>5.2529308145763274</v>
      </c>
      <c r="AT228" s="22">
        <v>0</v>
      </c>
      <c r="AU228" s="22">
        <v>2.3041513533690522E-2</v>
      </c>
      <c r="AV228" s="22">
        <v>0.34626024196958677</v>
      </c>
      <c r="AW228" s="22">
        <v>9.2174944731372496E-3</v>
      </c>
      <c r="AX228" s="22">
        <v>1.5043764330968863E-2</v>
      </c>
      <c r="AY228" s="22">
        <v>2.4924078986015355E-3</v>
      </c>
      <c r="AZ228" s="22">
        <v>5.0124019519800694E-2</v>
      </c>
      <c r="BA228" s="22">
        <v>100.68843110159449</v>
      </c>
      <c r="BB228" s="22">
        <v>1.3314101000554046E-2</v>
      </c>
      <c r="BC228" s="22">
        <v>34.251004534470844</v>
      </c>
      <c r="BD228" s="22">
        <v>800.19669336644506</v>
      </c>
    </row>
    <row r="229" spans="1:56" x14ac:dyDescent="0.3">
      <c r="A229" s="23" t="s">
        <v>44</v>
      </c>
      <c r="B229" s="22">
        <v>0.32571886098599862</v>
      </c>
      <c r="C229" s="22">
        <v>9.7225083542529358</v>
      </c>
      <c r="D229" s="22">
        <v>109.03157849476989</v>
      </c>
      <c r="E229" s="22">
        <v>3.8136061651648651E-2</v>
      </c>
      <c r="F229" s="22">
        <v>0</v>
      </c>
      <c r="G229" s="22">
        <v>7.4397154691208982</v>
      </c>
      <c r="H229" s="22">
        <v>0</v>
      </c>
      <c r="I229" s="22">
        <v>1.2976571799676295E-2</v>
      </c>
      <c r="J229" s="22">
        <v>3.4032171873553891</v>
      </c>
      <c r="K229" s="22">
        <v>0.78413733455136791</v>
      </c>
      <c r="L229" s="22">
        <v>3600.416421587639</v>
      </c>
      <c r="M229" s="22">
        <v>7.1498655827369824</v>
      </c>
      <c r="N229" s="22">
        <v>0.176859048314087</v>
      </c>
      <c r="O229" s="22">
        <v>14.722497706648845</v>
      </c>
      <c r="P229" s="22">
        <v>47.894817272410258</v>
      </c>
      <c r="Q229" s="22">
        <v>5.9363332727044464E-2</v>
      </c>
      <c r="R229" s="22">
        <v>267.5136556030871</v>
      </c>
      <c r="S229" s="22">
        <v>16.952995952473415</v>
      </c>
      <c r="T229" s="22">
        <v>181.977562058742</v>
      </c>
      <c r="U229" s="22">
        <v>50.226861844770141</v>
      </c>
      <c r="V229" s="22">
        <v>0.98152389003559759</v>
      </c>
      <c r="W229" s="22">
        <v>9.993601850258698E-3</v>
      </c>
      <c r="X229" s="22">
        <v>0.29955346326329124</v>
      </c>
      <c r="Y229" s="22">
        <v>213.44471646041572</v>
      </c>
      <c r="Z229" s="22">
        <v>0.41850654211258498</v>
      </c>
      <c r="AA229" s="22">
        <v>0</v>
      </c>
      <c r="AB229" s="22">
        <v>1.365816830873624E-4</v>
      </c>
      <c r="AC229" s="22">
        <v>7.9756617071884044</v>
      </c>
      <c r="AD229" s="22">
        <v>184.03599979337264</v>
      </c>
      <c r="AE229" s="22">
        <v>8.2432548782943205E-2</v>
      </c>
      <c r="AF229" s="22">
        <v>5.8115305245145397</v>
      </c>
      <c r="AG229" s="22">
        <v>0.13940541482229418</v>
      </c>
      <c r="AH229" s="22">
        <v>0</v>
      </c>
      <c r="AI229" s="22">
        <v>46.770337631038274</v>
      </c>
      <c r="AJ229" s="22">
        <v>0.40396483112204618</v>
      </c>
      <c r="AK229" s="22">
        <v>6.3749464779329593E-2</v>
      </c>
      <c r="AL229" s="22">
        <v>3.0775322540980241E-2</v>
      </c>
      <c r="AM229" s="22">
        <v>1.1463079845792994</v>
      </c>
      <c r="AN229" s="22">
        <v>52.386498301151128</v>
      </c>
      <c r="AO229" s="22">
        <v>0</v>
      </c>
      <c r="AP229" s="22">
        <v>0.19886540818981399</v>
      </c>
      <c r="AQ229" s="22">
        <v>14.610216464059375</v>
      </c>
      <c r="AR229" s="22">
        <v>8.4518690781446679</v>
      </c>
      <c r="AS229" s="22">
        <v>1.5866355024474794</v>
      </c>
      <c r="AT229" s="22">
        <v>0.40225670475456898</v>
      </c>
      <c r="AU229" s="22">
        <v>0</v>
      </c>
      <c r="AV229" s="22">
        <v>5.9023622738066273</v>
      </c>
      <c r="AW229" s="22">
        <v>16.694221296512737</v>
      </c>
      <c r="AX229" s="22">
        <v>0.51660795945667581</v>
      </c>
      <c r="AY229" s="22">
        <v>5.0796309654630376E-2</v>
      </c>
      <c r="AZ229" s="22">
        <v>35.651466495090176</v>
      </c>
      <c r="BA229" s="22">
        <v>16.061120485228667</v>
      </c>
      <c r="BB229" s="22">
        <v>0.30311564087148707</v>
      </c>
      <c r="BC229" s="22">
        <v>294.2706605458128</v>
      </c>
      <c r="BD229" s="22">
        <v>5226.5501765513154</v>
      </c>
    </row>
    <row r="230" spans="1:56" x14ac:dyDescent="0.3">
      <c r="A230" s="23" t="s">
        <v>45</v>
      </c>
      <c r="B230" s="22">
        <v>76.056817385811016</v>
      </c>
      <c r="C230" s="22">
        <v>5.1209411380745027E-3</v>
      </c>
      <c r="D230" s="22">
        <v>0.28777540167802845</v>
      </c>
      <c r="E230" s="22">
        <v>1.7777764482055503</v>
      </c>
      <c r="F230" s="22">
        <v>0</v>
      </c>
      <c r="G230" s="22">
        <v>1.1837662021827511</v>
      </c>
      <c r="H230" s="22">
        <v>0</v>
      </c>
      <c r="I230" s="22">
        <v>6.5540676492983882E-2</v>
      </c>
      <c r="J230" s="22">
        <v>0.63933617886089089</v>
      </c>
      <c r="K230" s="22">
        <v>0.15431094415068827</v>
      </c>
      <c r="L230" s="22">
        <v>0</v>
      </c>
      <c r="M230" s="22">
        <v>7.789644507240269E-2</v>
      </c>
      <c r="N230" s="22">
        <v>14.147227282300523</v>
      </c>
      <c r="O230" s="22">
        <v>0.4274360932463398</v>
      </c>
      <c r="P230" s="22">
        <v>1.9906740581394597E-6</v>
      </c>
      <c r="Q230" s="22">
        <v>0.14977979087711055</v>
      </c>
      <c r="R230" s="22">
        <v>26.691745040591236</v>
      </c>
      <c r="S230" s="22">
        <v>27.512020400681973</v>
      </c>
      <c r="T230" s="22">
        <v>0.95842447491901794</v>
      </c>
      <c r="U230" s="22">
        <v>2.7995813656015209E-2</v>
      </c>
      <c r="V230" s="22">
        <v>210.92400153393612</v>
      </c>
      <c r="W230" s="22">
        <v>40.098613902009518</v>
      </c>
      <c r="X230" s="22">
        <v>0.97879370709108426</v>
      </c>
      <c r="Y230" s="22">
        <v>4.6074355800052667</v>
      </c>
      <c r="Z230" s="22">
        <v>0.29002585032195388</v>
      </c>
      <c r="AA230" s="22">
        <v>0</v>
      </c>
      <c r="AB230" s="22">
        <v>0.67239874101936314</v>
      </c>
      <c r="AC230" s="22">
        <v>1.886100726141828E-3</v>
      </c>
      <c r="AD230" s="22">
        <v>9.1114052585509024E-3</v>
      </c>
      <c r="AE230" s="22">
        <v>0.63076161376485351</v>
      </c>
      <c r="AF230" s="22">
        <v>0.34116798987943664</v>
      </c>
      <c r="AG230" s="22">
        <v>35.531329544544668</v>
      </c>
      <c r="AH230" s="22">
        <v>9.6704283006432565E-8</v>
      </c>
      <c r="AI230" s="22">
        <v>2.1042630360989221</v>
      </c>
      <c r="AJ230" s="22">
        <v>5.4685363278730017E-3</v>
      </c>
      <c r="AK230" s="22">
        <v>7.2241809878043934</v>
      </c>
      <c r="AL230" s="22">
        <v>4.0994330903370131E-2</v>
      </c>
      <c r="AM230" s="22">
        <v>0.22428351781586045</v>
      </c>
      <c r="AN230" s="22">
        <v>9.2625441186675594</v>
      </c>
      <c r="AO230" s="22">
        <v>469.13848602794633</v>
      </c>
      <c r="AP230" s="22">
        <v>8.5505234962703194E-2</v>
      </c>
      <c r="AQ230" s="22">
        <v>0.13868883575916607</v>
      </c>
      <c r="AR230" s="22">
        <v>2.6676098331160657E-2</v>
      </c>
      <c r="AS230" s="22">
        <v>7.0258254509414932</v>
      </c>
      <c r="AT230" s="22">
        <v>0.30054554446123061</v>
      </c>
      <c r="AU230" s="22">
        <v>2.3933448404270495E-2</v>
      </c>
      <c r="AV230" s="22">
        <v>0</v>
      </c>
      <c r="AW230" s="22">
        <v>0.11820725968320654</v>
      </c>
      <c r="AX230" s="22">
        <v>9.379284712089575E-2</v>
      </c>
      <c r="AY230" s="22">
        <v>1597.4700359119474</v>
      </c>
      <c r="AZ230" s="22">
        <v>114.74306924003629</v>
      </c>
      <c r="BA230" s="22">
        <v>74.97424429030913</v>
      </c>
      <c r="BB230" s="22">
        <v>2.7133882599877031</v>
      </c>
      <c r="BC230" s="22">
        <v>1262.9902535422041</v>
      </c>
      <c r="BD230" s="22">
        <v>3992.9528840955136</v>
      </c>
    </row>
    <row r="231" spans="1:56" x14ac:dyDescent="0.3">
      <c r="A231" s="23" t="s">
        <v>46</v>
      </c>
      <c r="B231" s="22">
        <v>8.6412643431646217</v>
      </c>
      <c r="C231" s="22">
        <v>0.70512296450942769</v>
      </c>
      <c r="D231" s="22">
        <v>0.31955626901101042</v>
      </c>
      <c r="E231" s="22">
        <v>1.3710878482663751</v>
      </c>
      <c r="F231" s="22">
        <v>0</v>
      </c>
      <c r="G231" s="22">
        <v>0.5768730317363604</v>
      </c>
      <c r="H231" s="22">
        <v>0</v>
      </c>
      <c r="I231" s="22">
        <v>0.15498362273199087</v>
      </c>
      <c r="J231" s="22">
        <v>81.542868648584502</v>
      </c>
      <c r="K231" s="22">
        <v>2.1905928001737536</v>
      </c>
      <c r="L231" s="22">
        <v>0.24737453288564815</v>
      </c>
      <c r="M231" s="22">
        <v>0.40411252215226162</v>
      </c>
      <c r="N231" s="22">
        <v>0.52396248745940044</v>
      </c>
      <c r="O231" s="22">
        <v>10.183232475727136</v>
      </c>
      <c r="P231" s="22">
        <v>8.0064402861000268</v>
      </c>
      <c r="Q231" s="22">
        <v>71.746971724179531</v>
      </c>
      <c r="R231" s="22">
        <v>70.664691537302176</v>
      </c>
      <c r="S231" s="22">
        <v>15.286131335663624</v>
      </c>
      <c r="T231" s="22">
        <v>2.2982706889567592</v>
      </c>
      <c r="U231" s="22">
        <v>1.1986692675643087</v>
      </c>
      <c r="V231" s="22">
        <v>42.613007148479788</v>
      </c>
      <c r="W231" s="22">
        <v>2.7767168518058601E-2</v>
      </c>
      <c r="X231" s="22">
        <v>0.20314628100086873</v>
      </c>
      <c r="Y231" s="22">
        <v>2.5601220171727248</v>
      </c>
      <c r="Z231" s="22">
        <v>1.4451674228972524</v>
      </c>
      <c r="AA231" s="22">
        <v>0</v>
      </c>
      <c r="AB231" s="22">
        <v>2.4340756509681958</v>
      </c>
      <c r="AC231" s="22">
        <v>109.97574287771697</v>
      </c>
      <c r="AD231" s="22">
        <v>6.8335539439131773E-2</v>
      </c>
      <c r="AE231" s="22">
        <v>0.85300455843889933</v>
      </c>
      <c r="AF231" s="22">
        <v>0</v>
      </c>
      <c r="AG231" s="22">
        <v>26.994750292019781</v>
      </c>
      <c r="AH231" s="22">
        <v>2.5104738866193728E-6</v>
      </c>
      <c r="AI231" s="22">
        <v>8.2718849471010358</v>
      </c>
      <c r="AJ231" s="22">
        <v>7.8100634484762746E-2</v>
      </c>
      <c r="AK231" s="22">
        <v>128.32169585115199</v>
      </c>
      <c r="AL231" s="22">
        <v>0.90359121589263269</v>
      </c>
      <c r="AM231" s="22">
        <v>3.4447743016544727</v>
      </c>
      <c r="AN231" s="22">
        <v>51.675473091413956</v>
      </c>
      <c r="AO231" s="22">
        <v>0.56357912402532095</v>
      </c>
      <c r="AP231" s="22">
        <v>10.327982407382802</v>
      </c>
      <c r="AQ231" s="22">
        <v>49.067802518415689</v>
      </c>
      <c r="AR231" s="22">
        <v>1.6180799056818131</v>
      </c>
      <c r="AS231" s="22">
        <v>5.117757214639167</v>
      </c>
      <c r="AT231" s="22">
        <v>0.10533020360744529</v>
      </c>
      <c r="AU231" s="22">
        <v>0.3586761532984683</v>
      </c>
      <c r="AV231" s="22">
        <v>5.9865135508183194</v>
      </c>
      <c r="AW231" s="22">
        <v>0</v>
      </c>
      <c r="AX231" s="22">
        <v>32.131735110477059</v>
      </c>
      <c r="AY231" s="22">
        <v>3.6920088883649065</v>
      </c>
      <c r="AZ231" s="22">
        <v>16.120934485343813</v>
      </c>
      <c r="BA231" s="22">
        <v>15.730822922420282</v>
      </c>
      <c r="BB231" s="22">
        <v>0.50300684488819936</v>
      </c>
      <c r="BC231" s="22">
        <v>116.13184409159322</v>
      </c>
      <c r="BD231" s="22">
        <v>913.3889213159498</v>
      </c>
    </row>
    <row r="232" spans="1:56" x14ac:dyDescent="0.3">
      <c r="A232" s="23" t="s">
        <v>47</v>
      </c>
      <c r="B232" s="22">
        <v>0.57673773939263451</v>
      </c>
      <c r="C232" s="22">
        <v>1.9283056025316712</v>
      </c>
      <c r="D232" s="22">
        <v>5.5489866902728682E-2</v>
      </c>
      <c r="E232" s="22">
        <v>7.6002268229265271E-2</v>
      </c>
      <c r="F232" s="22">
        <v>0</v>
      </c>
      <c r="G232" s="22">
        <v>8.2383292916759967E-3</v>
      </c>
      <c r="H232" s="22">
        <v>0</v>
      </c>
      <c r="I232" s="22">
        <v>6.3813862377331931</v>
      </c>
      <c r="J232" s="22">
        <v>380.62232306303395</v>
      </c>
      <c r="K232" s="22">
        <v>2.0575836287464941</v>
      </c>
      <c r="L232" s="22">
        <v>0</v>
      </c>
      <c r="M232" s="22">
        <v>0</v>
      </c>
      <c r="N232" s="22">
        <v>7.4089851125947303E-3</v>
      </c>
      <c r="O232" s="22">
        <v>7.4223855508885701E-3</v>
      </c>
      <c r="P232" s="22">
        <v>2.2932798513376654E-3</v>
      </c>
      <c r="Q232" s="22">
        <v>1.0808054126012918E-2</v>
      </c>
      <c r="R232" s="22">
        <v>0.18157145809251654</v>
      </c>
      <c r="S232" s="22">
        <v>392.37864855580392</v>
      </c>
      <c r="T232" s="22">
        <v>5.8853890564297023E-4</v>
      </c>
      <c r="U232" s="22">
        <v>6.677622205652275E-3</v>
      </c>
      <c r="V232" s="22">
        <v>4483.4185818532424</v>
      </c>
      <c r="W232" s="22">
        <v>13.360050680661111</v>
      </c>
      <c r="X232" s="22">
        <v>2.9299478767918591E-4</v>
      </c>
      <c r="Y232" s="22">
        <v>3.930368711112723</v>
      </c>
      <c r="Z232" s="22">
        <v>0.78004137837365684</v>
      </c>
      <c r="AA232" s="22">
        <v>0</v>
      </c>
      <c r="AB232" s="22">
        <v>1.4644166334695161E-3</v>
      </c>
      <c r="AC232" s="22">
        <v>9.0583984225479242E-3</v>
      </c>
      <c r="AD232" s="22">
        <v>0</v>
      </c>
      <c r="AE232" s="22">
        <v>719.5548612013057</v>
      </c>
      <c r="AF232" s="22">
        <v>0</v>
      </c>
      <c r="AG232" s="22">
        <v>4524.9846472116233</v>
      </c>
      <c r="AH232" s="22">
        <v>0.4743572226415399</v>
      </c>
      <c r="AI232" s="22">
        <v>0.63150217695946798</v>
      </c>
      <c r="AJ232" s="22">
        <v>1.2239750754544356E-2</v>
      </c>
      <c r="AK232" s="22">
        <v>2.4996639443041284E-3</v>
      </c>
      <c r="AL232" s="22">
        <v>52.258370106568115</v>
      </c>
      <c r="AM232" s="22">
        <v>3.0140637270323425</v>
      </c>
      <c r="AN232" s="22">
        <v>712.64596890249959</v>
      </c>
      <c r="AO232" s="22">
        <v>2.0776650266040653</v>
      </c>
      <c r="AP232" s="22">
        <v>42.348430199022424</v>
      </c>
      <c r="AQ232" s="22">
        <v>3.5970159334211533E-4</v>
      </c>
      <c r="AR232" s="22">
        <v>0.12613077844991685</v>
      </c>
      <c r="AS232" s="22">
        <v>12.923681710342207</v>
      </c>
      <c r="AT232" s="22">
        <v>1.4889665490272751E-5</v>
      </c>
      <c r="AU232" s="22">
        <v>4.1297365134114177</v>
      </c>
      <c r="AV232" s="22">
        <v>1.0237294086263645E-2</v>
      </c>
      <c r="AW232" s="22">
        <v>7.2341280029235792E-3</v>
      </c>
      <c r="AX232" s="22">
        <v>0</v>
      </c>
      <c r="AY232" s="22">
        <v>644.64640287529198</v>
      </c>
      <c r="AZ232" s="22">
        <v>0.5973129159738223</v>
      </c>
      <c r="BA232" s="22">
        <v>95.759992474029104</v>
      </c>
      <c r="BB232" s="22">
        <v>35523.018475804813</v>
      </c>
      <c r="BC232" s="22">
        <v>649.03398878481653</v>
      </c>
      <c r="BD232" s="22">
        <v>48274.059517108173</v>
      </c>
    </row>
    <row r="233" spans="1:56" x14ac:dyDescent="0.3">
      <c r="A233" s="23" t="s">
        <v>48</v>
      </c>
      <c r="B233" s="22">
        <v>0</v>
      </c>
      <c r="C233" s="22">
        <v>8.9578184233424417E-5</v>
      </c>
      <c r="D233" s="22">
        <v>0</v>
      </c>
      <c r="E233" s="22">
        <v>0</v>
      </c>
      <c r="F233" s="22">
        <v>0</v>
      </c>
      <c r="G233" s="22">
        <v>8.0721251646470265</v>
      </c>
      <c r="H233" s="22">
        <v>0</v>
      </c>
      <c r="I233" s="22">
        <v>0</v>
      </c>
      <c r="J233" s="22">
        <v>4.5711203862892935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0.742703883619663</v>
      </c>
      <c r="S233" s="22">
        <v>0.74129516823533947</v>
      </c>
      <c r="T233" s="22">
        <v>0.19111640517573059</v>
      </c>
      <c r="U233" s="22">
        <v>0</v>
      </c>
      <c r="V233" s="22">
        <v>0</v>
      </c>
      <c r="W233" s="22">
        <v>0</v>
      </c>
      <c r="X233" s="22">
        <v>0</v>
      </c>
      <c r="Y233" s="22">
        <v>2.4846994828414015</v>
      </c>
      <c r="Z233" s="22">
        <v>1.4279824702372766E-3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2.1059290477702204</v>
      </c>
      <c r="AH233" s="22">
        <v>0</v>
      </c>
      <c r="AI233" s="22">
        <v>4.0839796410320019E-2</v>
      </c>
      <c r="AJ233" s="22">
        <v>0</v>
      </c>
      <c r="AK233" s="22">
        <v>0</v>
      </c>
      <c r="AL233" s="22">
        <v>0.22332584883424197</v>
      </c>
      <c r="AM233" s="22">
        <v>0</v>
      </c>
      <c r="AN233" s="22">
        <v>0</v>
      </c>
      <c r="AO233" s="22">
        <v>0</v>
      </c>
      <c r="AP233" s="22">
        <v>0</v>
      </c>
      <c r="AQ233" s="22">
        <v>0.44320388254841098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v>0</v>
      </c>
      <c r="AX233" s="22">
        <v>74.260898268049857</v>
      </c>
      <c r="AY233" s="22">
        <v>0</v>
      </c>
      <c r="AZ233" s="22">
        <v>2.7659498494191918E-2</v>
      </c>
      <c r="BA233" s="22">
        <v>0</v>
      </c>
      <c r="BB233" s="22">
        <v>0</v>
      </c>
      <c r="BC233" s="22">
        <v>278.2708651030635</v>
      </c>
      <c r="BD233" s="22">
        <v>372.17729949663368</v>
      </c>
    </row>
    <row r="234" spans="1:56" x14ac:dyDescent="0.3">
      <c r="A234" s="23" t="s">
        <v>49</v>
      </c>
      <c r="B234" s="22">
        <v>164.74278382506191</v>
      </c>
      <c r="C234" s="22">
        <v>6.5929229847684576</v>
      </c>
      <c r="D234" s="22">
        <v>12.240096293933044</v>
      </c>
      <c r="E234" s="22">
        <v>1.2033781586229166</v>
      </c>
      <c r="F234" s="22">
        <v>0</v>
      </c>
      <c r="G234" s="22">
        <v>12.118841205930432</v>
      </c>
      <c r="H234" s="22">
        <v>0</v>
      </c>
      <c r="I234" s="22">
        <v>7.4185679427363524</v>
      </c>
      <c r="J234" s="22">
        <v>573.4198464318556</v>
      </c>
      <c r="K234" s="22">
        <v>127.47210720675918</v>
      </c>
      <c r="L234" s="22">
        <v>64.665387269931074</v>
      </c>
      <c r="M234" s="22">
        <v>0.65941779136587242</v>
      </c>
      <c r="N234" s="22">
        <v>17.706472155098069</v>
      </c>
      <c r="O234" s="22">
        <v>9.4750051315886115</v>
      </c>
      <c r="P234" s="22">
        <v>118.23120645362621</v>
      </c>
      <c r="Q234" s="22">
        <v>31.445685252090882</v>
      </c>
      <c r="R234" s="22">
        <v>186.70383380203683</v>
      </c>
      <c r="S234" s="22">
        <v>787.91273157283763</v>
      </c>
      <c r="T234" s="22">
        <v>6.3593894408073028</v>
      </c>
      <c r="U234" s="22">
        <v>24.297405088978472</v>
      </c>
      <c r="V234" s="22">
        <v>1131.5054209349926</v>
      </c>
      <c r="W234" s="22">
        <v>2.2744874900615648</v>
      </c>
      <c r="X234" s="22">
        <v>56.444947863414384</v>
      </c>
      <c r="Y234" s="22">
        <v>95.386680102177394</v>
      </c>
      <c r="Z234" s="22">
        <v>70.485934427192106</v>
      </c>
      <c r="AA234" s="22">
        <v>0</v>
      </c>
      <c r="AB234" s="22">
        <v>2.061360052120059</v>
      </c>
      <c r="AC234" s="22">
        <v>3.6904553287332806</v>
      </c>
      <c r="AD234" s="22">
        <v>65.357069014875989</v>
      </c>
      <c r="AE234" s="22">
        <v>86.206479261909919</v>
      </c>
      <c r="AF234" s="22">
        <v>1.4040990776285687</v>
      </c>
      <c r="AG234" s="22">
        <v>118.40266868370311</v>
      </c>
      <c r="AH234" s="22">
        <v>0.6441077103490962</v>
      </c>
      <c r="AI234" s="22">
        <v>34.710456494713029</v>
      </c>
      <c r="AJ234" s="22">
        <v>0.71801556617731133</v>
      </c>
      <c r="AK234" s="22">
        <v>5.4792749215904362</v>
      </c>
      <c r="AL234" s="22">
        <v>13.844023614658925</v>
      </c>
      <c r="AM234" s="22">
        <v>208.81661718966163</v>
      </c>
      <c r="AN234" s="22">
        <v>319.91708884572068</v>
      </c>
      <c r="AO234" s="22">
        <v>3.1464308778901544</v>
      </c>
      <c r="AP234" s="22">
        <v>34.903181025680325</v>
      </c>
      <c r="AQ234" s="22">
        <v>36.880201637078194</v>
      </c>
      <c r="AR234" s="22">
        <v>127.59089168177158</v>
      </c>
      <c r="AS234" s="22">
        <v>505.58061266761649</v>
      </c>
      <c r="AT234" s="22">
        <v>15.692098050437309</v>
      </c>
      <c r="AU234" s="22">
        <v>4.1898236849807473</v>
      </c>
      <c r="AV234" s="22">
        <v>729.81456057008791</v>
      </c>
      <c r="AW234" s="22">
        <v>394.10473139339251</v>
      </c>
      <c r="AX234" s="22">
        <v>22.916590123759779</v>
      </c>
      <c r="AY234" s="22">
        <v>126.35380923306882</v>
      </c>
      <c r="AZ234" s="22">
        <v>0</v>
      </c>
      <c r="BA234" s="22">
        <v>1027.875207654605</v>
      </c>
      <c r="BB234" s="22">
        <v>34.154984306055439</v>
      </c>
      <c r="BC234" s="22">
        <v>606.67735586820015</v>
      </c>
      <c r="BD234" s="22">
        <v>8039.8947433623334</v>
      </c>
    </row>
    <row r="235" spans="1:56" x14ac:dyDescent="0.3">
      <c r="A235" s="23" t="s">
        <v>50</v>
      </c>
      <c r="B235" s="22">
        <v>179.24767852719739</v>
      </c>
      <c r="C235" s="22">
        <v>0.4339813029304273</v>
      </c>
      <c r="D235" s="22">
        <v>0.21169012141822113</v>
      </c>
      <c r="E235" s="22">
        <v>0.57758436896480103</v>
      </c>
      <c r="F235" s="22">
        <v>0</v>
      </c>
      <c r="G235" s="22">
        <v>0</v>
      </c>
      <c r="H235" s="22">
        <v>0.46784387122472076</v>
      </c>
      <c r="I235" s="22">
        <v>68.215257924066108</v>
      </c>
      <c r="J235" s="22">
        <v>89.069982936503891</v>
      </c>
      <c r="K235" s="22">
        <v>36.680837377450416</v>
      </c>
      <c r="L235" s="22">
        <v>0</v>
      </c>
      <c r="M235" s="22">
        <v>0</v>
      </c>
      <c r="N235" s="22">
        <v>9.0546186486787938</v>
      </c>
      <c r="O235" s="22">
        <v>2.2995481592564047</v>
      </c>
      <c r="P235" s="22">
        <v>0</v>
      </c>
      <c r="Q235" s="22">
        <v>10.642142175412557</v>
      </c>
      <c r="R235" s="22">
        <v>1046.4696842798014</v>
      </c>
      <c r="S235" s="22">
        <v>338.62609564470114</v>
      </c>
      <c r="T235" s="22">
        <v>0</v>
      </c>
      <c r="U235" s="22">
        <v>0</v>
      </c>
      <c r="V235" s="22">
        <v>394.10195705134623</v>
      </c>
      <c r="W235" s="22">
        <v>4.921115527381029</v>
      </c>
      <c r="X235" s="22">
        <v>0.98983243222873829</v>
      </c>
      <c r="Y235" s="22">
        <v>23.526148973132923</v>
      </c>
      <c r="Z235" s="22">
        <v>310.93676116656894</v>
      </c>
      <c r="AA235" s="22">
        <v>0</v>
      </c>
      <c r="AB235" s="22">
        <v>0</v>
      </c>
      <c r="AC235" s="22">
        <v>2.8584481441730327</v>
      </c>
      <c r="AD235" s="22">
        <v>0</v>
      </c>
      <c r="AE235" s="22">
        <v>15.593742735296736</v>
      </c>
      <c r="AF235" s="22">
        <v>0</v>
      </c>
      <c r="AG235" s="22">
        <v>287.2114296223038</v>
      </c>
      <c r="AH235" s="22">
        <v>0</v>
      </c>
      <c r="AI235" s="22">
        <v>2.3156155095651587</v>
      </c>
      <c r="AJ235" s="22">
        <v>3.5577619445297648</v>
      </c>
      <c r="AK235" s="22">
        <v>0.48386669788699316</v>
      </c>
      <c r="AL235" s="22">
        <v>9.1286712860225041</v>
      </c>
      <c r="AM235" s="22">
        <v>32.58232381265713</v>
      </c>
      <c r="AN235" s="22">
        <v>1.0132517386733224</v>
      </c>
      <c r="AO235" s="22">
        <v>0.52200245832728021</v>
      </c>
      <c r="AP235" s="22">
        <v>7.4915891427282695</v>
      </c>
      <c r="AQ235" s="22">
        <v>0.49325535549137811</v>
      </c>
      <c r="AR235" s="22">
        <v>3.8145000593783003</v>
      </c>
      <c r="AS235" s="22">
        <v>29.439488634323375</v>
      </c>
      <c r="AT235" s="22">
        <v>0</v>
      </c>
      <c r="AU235" s="22">
        <v>0</v>
      </c>
      <c r="AV235" s="22">
        <v>4.2062524381448574</v>
      </c>
      <c r="AW235" s="22">
        <v>4.2037800265391185</v>
      </c>
      <c r="AX235" s="22">
        <v>9.3735773110480718</v>
      </c>
      <c r="AY235" s="22">
        <v>33.171117181705164</v>
      </c>
      <c r="AZ235" s="22">
        <v>155.26070335956487</v>
      </c>
      <c r="BA235" s="22">
        <v>0</v>
      </c>
      <c r="BB235" s="22">
        <v>16.430255208553792</v>
      </c>
      <c r="BC235" s="22">
        <v>887.98985453880414</v>
      </c>
      <c r="BD235" s="22">
        <v>4023.6142476939817</v>
      </c>
    </row>
    <row r="236" spans="1:56" x14ac:dyDescent="0.3">
      <c r="A236" s="23" t="s">
        <v>229</v>
      </c>
      <c r="B236" s="22">
        <v>421.80304973256438</v>
      </c>
      <c r="C236" s="22">
        <v>0.51139677923303617</v>
      </c>
      <c r="D236" s="22">
        <v>166.20516050579226</v>
      </c>
      <c r="E236" s="22">
        <v>60.240146371556072</v>
      </c>
      <c r="F236" s="22">
        <v>0</v>
      </c>
      <c r="G236" s="22">
        <v>46.902043773663642</v>
      </c>
      <c r="H236" s="22">
        <v>3.4391683493899419</v>
      </c>
      <c r="I236" s="22">
        <v>56.379002803703443</v>
      </c>
      <c r="J236" s="22">
        <v>1050.2370015289785</v>
      </c>
      <c r="K236" s="22">
        <v>54.391900071554701</v>
      </c>
      <c r="L236" s="22">
        <v>0</v>
      </c>
      <c r="M236" s="22">
        <v>0</v>
      </c>
      <c r="N236" s="22">
        <v>0.15381208013957068</v>
      </c>
      <c r="O236" s="22">
        <v>0.35178266942510739</v>
      </c>
      <c r="P236" s="22">
        <v>1.1515802059626538E-2</v>
      </c>
      <c r="Q236" s="22">
        <v>19.933504782211116</v>
      </c>
      <c r="R236" s="22">
        <v>11.27758663458258</v>
      </c>
      <c r="S236" s="22">
        <v>2742.3332617153692</v>
      </c>
      <c r="T236" s="22">
        <v>86.701464993015094</v>
      </c>
      <c r="U236" s="22">
        <v>0.16569094983316129</v>
      </c>
      <c r="V236" s="22">
        <v>13228.927758303613</v>
      </c>
      <c r="W236" s="22">
        <v>19.107067703439952</v>
      </c>
      <c r="X236" s="22">
        <v>7.4211878765143355</v>
      </c>
      <c r="Y236" s="22">
        <v>84.506554689315479</v>
      </c>
      <c r="Z236" s="22">
        <v>596.57720431941311</v>
      </c>
      <c r="AA236" s="22">
        <v>5.0237977385425596</v>
      </c>
      <c r="AB236" s="22">
        <v>1.4964137323523512E-2</v>
      </c>
      <c r="AC236" s="22">
        <v>0.74428185387028689</v>
      </c>
      <c r="AD236" s="22">
        <v>0.10669935105408294</v>
      </c>
      <c r="AE236" s="22">
        <v>1956.9687845517778</v>
      </c>
      <c r="AF236" s="22">
        <v>6.7330310024583513</v>
      </c>
      <c r="AG236" s="22">
        <v>219.75854429369696</v>
      </c>
      <c r="AH236" s="22">
        <v>4.3116315754447756</v>
      </c>
      <c r="AI236" s="22">
        <v>7017.6502180194948</v>
      </c>
      <c r="AJ236" s="22">
        <v>0.78628946610363248</v>
      </c>
      <c r="AK236" s="22">
        <v>0.16590708749892411</v>
      </c>
      <c r="AL236" s="22">
        <v>164.2584464161371</v>
      </c>
      <c r="AM236" s="22">
        <v>79.266928544603559</v>
      </c>
      <c r="AN236" s="22">
        <v>33.622413616228968</v>
      </c>
      <c r="AO236" s="22">
        <v>95.625012060556614</v>
      </c>
      <c r="AP236" s="22">
        <v>177.61823652769419</v>
      </c>
      <c r="AQ236" s="22">
        <v>14.261550430435548</v>
      </c>
      <c r="AR236" s="22">
        <v>1.102923761451579</v>
      </c>
      <c r="AS236" s="22">
        <v>2934.3264339897587</v>
      </c>
      <c r="AT236" s="22">
        <v>7.4769086912797477E-5</v>
      </c>
      <c r="AU236" s="22">
        <v>194.84718272060599</v>
      </c>
      <c r="AV236" s="22">
        <v>301.81784372744647</v>
      </c>
      <c r="AW236" s="22">
        <v>127.95649000130065</v>
      </c>
      <c r="AX236" s="22">
        <v>803.97038259944441</v>
      </c>
      <c r="AY236" s="22">
        <v>29243.279244127414</v>
      </c>
      <c r="AZ236" s="22">
        <v>988.64622272368217</v>
      </c>
      <c r="BA236" s="22">
        <v>30857.494622587965</v>
      </c>
      <c r="BB236" s="22">
        <v>0</v>
      </c>
      <c r="BC236" s="22">
        <v>1355.6255691342203</v>
      </c>
      <c r="BD236" s="22">
        <v>95243.560989250676</v>
      </c>
    </row>
    <row r="237" spans="1:56" x14ac:dyDescent="0.3">
      <c r="A237" s="23" t="s">
        <v>51</v>
      </c>
      <c r="B237" s="22">
        <v>28.87747683448945</v>
      </c>
      <c r="C237" s="22">
        <v>0.45187451588630601</v>
      </c>
      <c r="D237" s="22">
        <v>0.84785042724120185</v>
      </c>
      <c r="E237" s="22">
        <v>0.16730662198697854</v>
      </c>
      <c r="F237" s="22">
        <v>0</v>
      </c>
      <c r="G237" s="22">
        <v>2.0061303633575736</v>
      </c>
      <c r="H237" s="22">
        <v>0</v>
      </c>
      <c r="I237" s="22">
        <v>4.41213243422846</v>
      </c>
      <c r="J237" s="22">
        <v>2011.6253512823525</v>
      </c>
      <c r="K237" s="22">
        <v>4.0588073593392409</v>
      </c>
      <c r="L237" s="22">
        <v>1.073334146929118</v>
      </c>
      <c r="M237" s="22">
        <v>0.70766258813397021</v>
      </c>
      <c r="N237" s="22">
        <v>3.0167560583057256</v>
      </c>
      <c r="O237" s="22">
        <v>0.14132905490247619</v>
      </c>
      <c r="P237" s="22">
        <v>2.0112297756209194E-2</v>
      </c>
      <c r="Q237" s="22">
        <v>0.57261160640963393</v>
      </c>
      <c r="R237" s="22">
        <v>34.593376651606114</v>
      </c>
      <c r="S237" s="22">
        <v>37.434196278525114</v>
      </c>
      <c r="T237" s="22">
        <v>0.15384455605460062</v>
      </c>
      <c r="U237" s="22">
        <v>6.7686347715314499</v>
      </c>
      <c r="V237" s="22">
        <v>68.926676178048567</v>
      </c>
      <c r="W237" s="22">
        <v>0.32959762285408611</v>
      </c>
      <c r="X237" s="22">
        <v>4.6161396322105266E-2</v>
      </c>
      <c r="Y237" s="22">
        <v>1.7993004099854157</v>
      </c>
      <c r="Z237" s="22">
        <v>7.9250888386549478</v>
      </c>
      <c r="AA237" s="22">
        <v>0</v>
      </c>
      <c r="AB237" s="22">
        <v>7.3013767178089037E-2</v>
      </c>
      <c r="AC237" s="22">
        <v>0.28339046744100604</v>
      </c>
      <c r="AD237" s="22">
        <v>4.2745003742867466E-2</v>
      </c>
      <c r="AE237" s="22">
        <v>2.4582950356126405</v>
      </c>
      <c r="AF237" s="22">
        <v>0.35275418730835528</v>
      </c>
      <c r="AG237" s="22">
        <v>4.4062318211700422</v>
      </c>
      <c r="AH237" s="22">
        <v>4.3845408217511243E-4</v>
      </c>
      <c r="AI237" s="22">
        <v>11.651612486523517</v>
      </c>
      <c r="AJ237" s="22">
        <v>2.7402555335943406</v>
      </c>
      <c r="AK237" s="22">
        <v>3.7506327230782439</v>
      </c>
      <c r="AL237" s="22">
        <v>8.4710990293004116</v>
      </c>
      <c r="AM237" s="22">
        <v>53.84411094124178</v>
      </c>
      <c r="AN237" s="22">
        <v>5.7195125998386693</v>
      </c>
      <c r="AO237" s="22">
        <v>1.4185431180644806E-2</v>
      </c>
      <c r="AP237" s="22">
        <v>6.0281718780094415</v>
      </c>
      <c r="AQ237" s="22">
        <v>0.3227922325832337</v>
      </c>
      <c r="AR237" s="22">
        <v>27.977876581534591</v>
      </c>
      <c r="AS237" s="22">
        <v>26.785388092507674</v>
      </c>
      <c r="AT237" s="22">
        <v>8.3258213880823745E-2</v>
      </c>
      <c r="AU237" s="22">
        <v>1.2037807753321119</v>
      </c>
      <c r="AV237" s="22">
        <v>10.354769610293742</v>
      </c>
      <c r="AW237" s="22">
        <v>0.38558909174814515</v>
      </c>
      <c r="AX237" s="22">
        <v>1.3861742066583986</v>
      </c>
      <c r="AY237" s="22">
        <v>3263.4286189757172</v>
      </c>
      <c r="AZ237" s="22">
        <v>15.560252080426475</v>
      </c>
      <c r="BA237" s="22">
        <v>64.047852781596248</v>
      </c>
      <c r="BB237" s="22">
        <v>6.3694507708661359</v>
      </c>
      <c r="BC237" s="22">
        <v>0</v>
      </c>
      <c r="BD237" s="22">
        <v>5733.6978650673482</v>
      </c>
    </row>
    <row r="238" spans="1:56" x14ac:dyDescent="0.3">
      <c r="A238" s="23" t="s">
        <v>52</v>
      </c>
      <c r="B238" s="22">
        <v>267370.88855712226</v>
      </c>
      <c r="C238" s="22">
        <v>1713.674984413253</v>
      </c>
      <c r="D238" s="22">
        <v>3216.2212556271852</v>
      </c>
      <c r="E238" s="22">
        <v>4940.9224301799904</v>
      </c>
      <c r="F238" s="22">
        <v>4.3488105228870149</v>
      </c>
      <c r="G238" s="22">
        <v>751.52535963895377</v>
      </c>
      <c r="H238" s="22">
        <v>958.25094549069195</v>
      </c>
      <c r="I238" s="22">
        <v>1399.1933064952632</v>
      </c>
      <c r="J238" s="22">
        <v>36022.271194866742</v>
      </c>
      <c r="K238" s="22">
        <v>3268.2866310563086</v>
      </c>
      <c r="L238" s="22">
        <v>4529.1207759373865</v>
      </c>
      <c r="M238" s="22">
        <v>1493.8466149854489</v>
      </c>
      <c r="N238" s="22">
        <v>6744.3620870773693</v>
      </c>
      <c r="O238" s="22">
        <v>2562.3991371181064</v>
      </c>
      <c r="P238" s="22">
        <v>700.6806260096331</v>
      </c>
      <c r="Q238" s="22">
        <v>2540.8893109323462</v>
      </c>
      <c r="R238" s="22">
        <v>27030.312896990836</v>
      </c>
      <c r="S238" s="22">
        <v>43834.6351783508</v>
      </c>
      <c r="T238" s="22">
        <v>2860.1956975942758</v>
      </c>
      <c r="U238" s="22">
        <v>7374.8086721885156</v>
      </c>
      <c r="V238" s="22">
        <v>1619690.3977527125</v>
      </c>
      <c r="W238" s="22">
        <v>15349.396217793286</v>
      </c>
      <c r="X238" s="22">
        <v>457.24828590294942</v>
      </c>
      <c r="Y238" s="22">
        <v>6095.6646829855508</v>
      </c>
      <c r="Z238" s="22">
        <v>40102.207188242857</v>
      </c>
      <c r="AA238" s="22">
        <v>794.75070606291729</v>
      </c>
      <c r="AB238" s="22">
        <v>148.96617499922758</v>
      </c>
      <c r="AC238" s="22">
        <v>3556.0625511220646</v>
      </c>
      <c r="AD238" s="22">
        <v>14433.928784453652</v>
      </c>
      <c r="AE238" s="22">
        <v>23614.561599751618</v>
      </c>
      <c r="AF238" s="22">
        <v>528.61610841065169</v>
      </c>
      <c r="AG238" s="22">
        <v>56469.906286503843</v>
      </c>
      <c r="AH238" s="22">
        <v>9281.8263785257259</v>
      </c>
      <c r="AI238" s="22">
        <v>16366.046985646746</v>
      </c>
      <c r="AJ238" s="22">
        <v>1655.8352470313796</v>
      </c>
      <c r="AK238" s="22">
        <v>500.32615970353305</v>
      </c>
      <c r="AL238" s="22">
        <v>2411.5896618395732</v>
      </c>
      <c r="AM238" s="22">
        <v>20662.470968958405</v>
      </c>
      <c r="AN238" s="22">
        <v>15073.931034711841</v>
      </c>
      <c r="AO238" s="22">
        <v>2214.0114409484349</v>
      </c>
      <c r="AP238" s="22">
        <v>10863.844597363179</v>
      </c>
      <c r="AQ238" s="22">
        <v>3124.0072700887977</v>
      </c>
      <c r="AR238" s="22">
        <v>10422.445022598875</v>
      </c>
      <c r="AS238" s="22">
        <v>24628.701343770106</v>
      </c>
      <c r="AT238" s="22">
        <v>1482.8175318728518</v>
      </c>
      <c r="AU238" s="22">
        <v>5089.7634943901994</v>
      </c>
      <c r="AV238" s="22">
        <v>11022.758079262434</v>
      </c>
      <c r="AW238" s="22">
        <v>4666.5116602073504</v>
      </c>
      <c r="AX238" s="22">
        <v>19629.635392241205</v>
      </c>
      <c r="AY238" s="22">
        <v>137242.80816640821</v>
      </c>
      <c r="AZ238" s="22">
        <v>14644.78862619324</v>
      </c>
      <c r="BA238" s="22">
        <v>137416.5480664286</v>
      </c>
      <c r="BB238" s="22">
        <v>135631.12519371379</v>
      </c>
      <c r="BC238" s="22">
        <v>468413.8124402017</v>
      </c>
      <c r="BD238" s="22">
        <v>3253004.1455736482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D69"/>
  <sheetViews>
    <sheetView workbookViewId="0">
      <selection activeCell="F30" sqref="F30"/>
    </sheetView>
  </sheetViews>
  <sheetFormatPr defaultRowHeight="14" x14ac:dyDescent="0.3"/>
  <cols>
    <col min="2" max="2" width="10.4140625" bestFit="1" customWidth="1"/>
    <col min="3" max="3" width="11.58203125" customWidth="1"/>
    <col min="4" max="4" width="12" customWidth="1"/>
    <col min="5" max="5" width="12.25" customWidth="1"/>
    <col min="6" max="6" width="12.1640625" customWidth="1"/>
    <col min="7" max="7" width="12" customWidth="1"/>
    <col min="8" max="8" width="12.33203125" customWidth="1"/>
    <col min="9" max="9" width="9.08203125" bestFit="1" customWidth="1"/>
    <col min="10" max="10" width="10.4140625" bestFit="1" customWidth="1"/>
    <col min="11" max="12" width="9.08203125" bestFit="1" customWidth="1"/>
    <col min="13" max="13" width="8.75" bestFit="1" customWidth="1"/>
    <col min="14" max="15" width="9.08203125" bestFit="1" customWidth="1"/>
    <col min="16" max="17" width="8.75" bestFit="1" customWidth="1"/>
    <col min="18" max="19" width="10.4140625" bestFit="1" customWidth="1"/>
    <col min="20" max="20" width="8.75" bestFit="1" customWidth="1"/>
    <col min="21" max="21" width="9.08203125" bestFit="1" customWidth="1"/>
    <col min="22" max="22" width="10.4140625" bestFit="1" customWidth="1"/>
    <col min="23" max="23" width="9.08203125" bestFit="1" customWidth="1"/>
    <col min="24" max="24" width="8.75" bestFit="1" customWidth="1"/>
    <col min="25" max="25" width="9.08203125" bestFit="1" customWidth="1"/>
    <col min="26" max="26" width="10.4140625" bestFit="1" customWidth="1"/>
    <col min="27" max="29" width="8.75" bestFit="1" customWidth="1"/>
    <col min="30" max="31" width="9.08203125" bestFit="1" customWidth="1"/>
    <col min="32" max="32" width="8.75" bestFit="1" customWidth="1"/>
    <col min="33" max="33" width="10.4140625" bestFit="1" customWidth="1"/>
    <col min="34" max="34" width="8.75" bestFit="1" customWidth="1"/>
    <col min="35" max="35" width="10.4140625" bestFit="1" customWidth="1"/>
    <col min="36" max="37" width="8.75" bestFit="1" customWidth="1"/>
    <col min="38" max="42" width="9.08203125" bestFit="1" customWidth="1"/>
    <col min="43" max="43" width="8.75" bestFit="1" customWidth="1"/>
    <col min="44" max="45" width="9.08203125" bestFit="1" customWidth="1"/>
    <col min="46" max="46" width="8.75" bestFit="1" customWidth="1"/>
    <col min="47" max="50" width="9.08203125" bestFit="1" customWidth="1"/>
    <col min="51" max="52" width="10.4140625" bestFit="1" customWidth="1"/>
    <col min="53" max="53" width="11.25" bestFit="1" customWidth="1"/>
    <col min="54" max="54" width="10.4140625" bestFit="1" customWidth="1"/>
    <col min="55" max="56" width="11.25" bestFit="1" customWidth="1"/>
  </cols>
  <sheetData>
    <row r="1" spans="1:56" x14ac:dyDescent="0.3">
      <c r="A1" s="7" t="s">
        <v>70</v>
      </c>
    </row>
    <row r="2" spans="1:56" x14ac:dyDescent="0.3">
      <c r="A2" s="6" t="s">
        <v>71</v>
      </c>
    </row>
    <row r="3" spans="1:56" x14ac:dyDescent="0.3">
      <c r="A3" s="1" t="s">
        <v>67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360</v>
      </c>
      <c r="L3" s="1" t="s">
        <v>10</v>
      </c>
      <c r="M3" s="1" t="s">
        <v>11</v>
      </c>
      <c r="N3" s="1" t="s">
        <v>12</v>
      </c>
      <c r="O3" s="1" t="s">
        <v>13</v>
      </c>
      <c r="P3" s="1" t="s">
        <v>14</v>
      </c>
      <c r="Q3" s="1" t="s">
        <v>15</v>
      </c>
      <c r="R3" s="1" t="s">
        <v>16</v>
      </c>
      <c r="S3" s="1" t="s">
        <v>17</v>
      </c>
      <c r="T3" s="1" t="s">
        <v>18</v>
      </c>
      <c r="U3" s="1" t="s">
        <v>19</v>
      </c>
      <c r="V3" s="1" t="s">
        <v>20</v>
      </c>
      <c r="W3" s="1" t="s">
        <v>21</v>
      </c>
      <c r="X3" s="1" t="s">
        <v>22</v>
      </c>
      <c r="Y3" s="1" t="s">
        <v>23</v>
      </c>
      <c r="Z3" s="1" t="s">
        <v>24</v>
      </c>
      <c r="AA3" s="1" t="s">
        <v>25</v>
      </c>
      <c r="AB3" s="1" t="s">
        <v>26</v>
      </c>
      <c r="AC3" s="1" t="s">
        <v>27</v>
      </c>
      <c r="AD3" s="1" t="s">
        <v>28</v>
      </c>
      <c r="AE3" s="1" t="s">
        <v>29</v>
      </c>
      <c r="AF3" s="1" t="s">
        <v>30</v>
      </c>
      <c r="AG3" s="1" t="s">
        <v>31</v>
      </c>
      <c r="AH3" s="1" t="s">
        <v>32</v>
      </c>
      <c r="AI3" s="1" t="s">
        <v>33</v>
      </c>
      <c r="AJ3" s="2" t="s">
        <v>34</v>
      </c>
      <c r="AK3" s="1" t="s">
        <v>35</v>
      </c>
      <c r="AL3" s="1" t="s">
        <v>361</v>
      </c>
      <c r="AM3" s="1" t="s">
        <v>36</v>
      </c>
      <c r="AN3" s="1" t="s">
        <v>37</v>
      </c>
      <c r="AO3" s="1" t="s">
        <v>38</v>
      </c>
      <c r="AP3" s="1" t="s">
        <v>197</v>
      </c>
      <c r="AQ3" s="1" t="s">
        <v>40</v>
      </c>
      <c r="AR3" s="1" t="s">
        <v>41</v>
      </c>
      <c r="AS3" s="1" t="s">
        <v>42</v>
      </c>
      <c r="AT3" s="1" t="s">
        <v>43</v>
      </c>
      <c r="AU3" s="1" t="s">
        <v>44</v>
      </c>
      <c r="AV3" s="1" t="s">
        <v>45</v>
      </c>
      <c r="AW3" s="1" t="s">
        <v>46</v>
      </c>
      <c r="AX3" s="1" t="s">
        <v>47</v>
      </c>
      <c r="AY3" s="1" t="s">
        <v>48</v>
      </c>
      <c r="AZ3" s="1" t="s">
        <v>49</v>
      </c>
      <c r="BA3" s="1" t="s">
        <v>50</v>
      </c>
      <c r="BB3" s="1" t="s">
        <v>229</v>
      </c>
      <c r="BC3" s="2" t="s">
        <v>51</v>
      </c>
      <c r="BD3" s="1" t="s">
        <v>52</v>
      </c>
    </row>
    <row r="4" spans="1:56" x14ac:dyDescent="0.3">
      <c r="A4" s="1" t="s">
        <v>1</v>
      </c>
      <c r="B4" s="8">
        <v>0</v>
      </c>
      <c r="C4" s="8">
        <v>10.362222038890767</v>
      </c>
      <c r="D4" s="8">
        <v>118.96912053964859</v>
      </c>
      <c r="E4" s="8">
        <v>11.022376345718206</v>
      </c>
      <c r="F4" s="8">
        <v>0</v>
      </c>
      <c r="G4" s="8">
        <v>0.96145630237310697</v>
      </c>
      <c r="H4" s="8">
        <v>762.79735529520951</v>
      </c>
      <c r="I4" s="8">
        <v>585.39886784548924</v>
      </c>
      <c r="J4" s="8">
        <v>13843.178752957971</v>
      </c>
      <c r="K4" s="8">
        <v>1652.5378286894725</v>
      </c>
      <c r="L4" s="8">
        <v>0</v>
      </c>
      <c r="M4" s="8">
        <v>0</v>
      </c>
      <c r="N4" s="8">
        <v>7.1854766260972944</v>
      </c>
      <c r="O4" s="8">
        <v>7.8617588331876957</v>
      </c>
      <c r="P4" s="8">
        <v>2.5239214125507514E-2</v>
      </c>
      <c r="Q4" s="8">
        <v>0.22772247768613049</v>
      </c>
      <c r="R4" s="8">
        <v>144.32952729557661</v>
      </c>
      <c r="S4" s="8">
        <v>680.97701476243208</v>
      </c>
      <c r="T4" s="8">
        <v>4.7975986504302022E-2</v>
      </c>
      <c r="U4" s="8">
        <v>1.5565681925741479</v>
      </c>
      <c r="V4" s="8">
        <v>676.23525821424369</v>
      </c>
      <c r="W4" s="8">
        <v>1007.8587881188458</v>
      </c>
      <c r="X4" s="8">
        <v>334.4696070055254</v>
      </c>
      <c r="Y4" s="8">
        <v>376.4275630035558</v>
      </c>
      <c r="Z4" s="8">
        <v>638.26920826782873</v>
      </c>
      <c r="AA4" s="8">
        <v>21.578703166686001</v>
      </c>
      <c r="AB4" s="8">
        <v>4.5749732282011027E-2</v>
      </c>
      <c r="AC4" s="8">
        <v>0.9975233057697579</v>
      </c>
      <c r="AD4" s="8">
        <v>0</v>
      </c>
      <c r="AE4" s="8">
        <v>425.38583288155877</v>
      </c>
      <c r="AF4" s="8">
        <v>0</v>
      </c>
      <c r="AG4" s="8">
        <v>92.634322340776137</v>
      </c>
      <c r="AH4" s="8">
        <v>2.0407293633039459E-4</v>
      </c>
      <c r="AI4" s="8">
        <v>182.60732876360666</v>
      </c>
      <c r="AJ4" s="8">
        <v>9165.9573326033878</v>
      </c>
      <c r="AK4" s="8">
        <v>12.428866701213627</v>
      </c>
      <c r="AL4" s="8">
        <v>231.57983507535633</v>
      </c>
      <c r="AM4" s="8">
        <v>541.33778289141799</v>
      </c>
      <c r="AN4" s="8">
        <v>1.977001204355908</v>
      </c>
      <c r="AO4" s="8">
        <v>1.2079805442088372E-2</v>
      </c>
      <c r="AP4" s="8">
        <v>456.31209868739722</v>
      </c>
      <c r="AQ4" s="8">
        <v>6.3502267988443967E-2</v>
      </c>
      <c r="AR4" s="8">
        <v>260.9474837511595</v>
      </c>
      <c r="AS4" s="8">
        <v>1758.661252438905</v>
      </c>
      <c r="AT4" s="8">
        <v>1.6841486018110387E-4</v>
      </c>
      <c r="AU4" s="8">
        <v>4.9372484596063202E-5</v>
      </c>
      <c r="AV4" s="8">
        <v>757.83664330138072</v>
      </c>
      <c r="AW4" s="8">
        <v>109.10998709022276</v>
      </c>
      <c r="AX4" s="8">
        <v>3432.2169893583327</v>
      </c>
      <c r="AY4" s="8">
        <v>41.741182716569234</v>
      </c>
      <c r="AZ4" s="8">
        <v>685.16960681509579</v>
      </c>
      <c r="BA4" s="8">
        <v>14135.725478337101</v>
      </c>
      <c r="BB4" s="8">
        <v>55.363608286261098</v>
      </c>
      <c r="BC4" s="8">
        <v>8618.116947836781</v>
      </c>
      <c r="BD4" s="8">
        <v>61848.50724923228</v>
      </c>
    </row>
    <row r="5" spans="1:56" x14ac:dyDescent="0.3">
      <c r="A5" s="1" t="s">
        <v>2</v>
      </c>
      <c r="B5" s="8">
        <v>52.345692778455458</v>
      </c>
      <c r="C5" s="8">
        <v>0</v>
      </c>
      <c r="D5" s="8">
        <v>73.796047748682469</v>
      </c>
      <c r="E5" s="8">
        <v>4.6671193533989941</v>
      </c>
      <c r="F5" s="8">
        <v>0</v>
      </c>
      <c r="G5" s="8">
        <v>53.94248870104721</v>
      </c>
      <c r="H5" s="8">
        <v>0</v>
      </c>
      <c r="I5" s="8">
        <v>72.669725066247153</v>
      </c>
      <c r="J5" s="8">
        <v>335.17959550634799</v>
      </c>
      <c r="K5" s="8">
        <v>3.7971422438948066</v>
      </c>
      <c r="L5" s="8">
        <v>488.45712665455159</v>
      </c>
      <c r="M5" s="8">
        <v>335.04181714626816</v>
      </c>
      <c r="N5" s="8">
        <v>15730.573013513404</v>
      </c>
      <c r="O5" s="8">
        <v>947.9273827375755</v>
      </c>
      <c r="P5" s="8">
        <v>3.4096827647401738E-3</v>
      </c>
      <c r="Q5" s="8">
        <v>0.67301599826554948</v>
      </c>
      <c r="R5" s="8">
        <v>1037.4202483654178</v>
      </c>
      <c r="S5" s="8">
        <v>40992.842024841208</v>
      </c>
      <c r="T5" s="8">
        <v>174.95593749629367</v>
      </c>
      <c r="U5" s="8">
        <v>22189.205069697062</v>
      </c>
      <c r="V5" s="8">
        <v>166.79769055198437</v>
      </c>
      <c r="W5" s="8">
        <v>11.252578125815377</v>
      </c>
      <c r="X5" s="8">
        <v>0.89219197895004942</v>
      </c>
      <c r="Y5" s="8">
        <v>20424.152971135143</v>
      </c>
      <c r="Z5" s="8">
        <v>1510.1945297146483</v>
      </c>
      <c r="AA5" s="8">
        <v>0</v>
      </c>
      <c r="AB5" s="8">
        <v>7.475443283308812E-4</v>
      </c>
      <c r="AC5" s="8">
        <v>5.2694737840678814</v>
      </c>
      <c r="AD5" s="8">
        <v>268.56682597628736</v>
      </c>
      <c r="AE5" s="8">
        <v>4823.3784342806075</v>
      </c>
      <c r="AF5" s="8">
        <v>0.10165926161489648</v>
      </c>
      <c r="AG5" s="8">
        <v>15.160833593292823</v>
      </c>
      <c r="AH5" s="8">
        <v>2.756916163457104E-5</v>
      </c>
      <c r="AI5" s="8">
        <v>4121.1464677889117</v>
      </c>
      <c r="AJ5" s="8">
        <v>13.267932874504744</v>
      </c>
      <c r="AK5" s="8">
        <v>214.18749309501405</v>
      </c>
      <c r="AL5" s="8">
        <v>83.389108528398793</v>
      </c>
      <c r="AM5" s="8">
        <v>4499.1642450201352</v>
      </c>
      <c r="AN5" s="8">
        <v>13609.328313822289</v>
      </c>
      <c r="AO5" s="8">
        <v>2117.04558912113</v>
      </c>
      <c r="AP5" s="8">
        <v>66.812783501091531</v>
      </c>
      <c r="AQ5" s="8">
        <v>1156.5233491892877</v>
      </c>
      <c r="AR5" s="8">
        <v>103.5253024903908</v>
      </c>
      <c r="AS5" s="8">
        <v>6854.1719078468723</v>
      </c>
      <c r="AT5" s="8">
        <v>659.31455259741131</v>
      </c>
      <c r="AU5" s="8">
        <v>70042.526421786431</v>
      </c>
      <c r="AV5" s="8">
        <v>268.37284891728353</v>
      </c>
      <c r="AW5" s="8">
        <v>1570.6575948170648</v>
      </c>
      <c r="AX5" s="8">
        <v>603.14677821616397</v>
      </c>
      <c r="AY5" s="8">
        <v>20032.583854089531</v>
      </c>
      <c r="AZ5" s="8">
        <v>1794.4167557496255</v>
      </c>
      <c r="BA5" s="8">
        <v>270.98266460092952</v>
      </c>
      <c r="BB5" s="8">
        <v>9.1109985706823146E-2</v>
      </c>
      <c r="BC5" s="8">
        <v>54631.287770241383</v>
      </c>
      <c r="BD5" s="8">
        <v>292431.20766532631</v>
      </c>
    </row>
    <row r="6" spans="1:56" x14ac:dyDescent="0.3">
      <c r="A6" s="1" t="s">
        <v>3</v>
      </c>
      <c r="B6" s="8">
        <v>49.841364774700097</v>
      </c>
      <c r="C6" s="8">
        <v>150.87901698457361</v>
      </c>
      <c r="D6" s="8">
        <v>0</v>
      </c>
      <c r="E6" s="8">
        <v>9.9597487279593384</v>
      </c>
      <c r="F6" s="8">
        <v>0</v>
      </c>
      <c r="G6" s="8">
        <v>17.349207104262952</v>
      </c>
      <c r="H6" s="8">
        <v>0</v>
      </c>
      <c r="I6" s="8">
        <v>191.80314001988179</v>
      </c>
      <c r="J6" s="8">
        <v>2087.3481321129098</v>
      </c>
      <c r="K6" s="8">
        <v>503.46591103706288</v>
      </c>
      <c r="L6" s="8">
        <v>1.5079457139542978</v>
      </c>
      <c r="M6" s="8">
        <v>0.92509928069555802</v>
      </c>
      <c r="N6" s="8">
        <v>275.94978767975937</v>
      </c>
      <c r="O6" s="8">
        <v>67.571856741142327</v>
      </c>
      <c r="P6" s="8">
        <v>34.240977377617313</v>
      </c>
      <c r="Q6" s="8">
        <v>2170.0673093910159</v>
      </c>
      <c r="R6" s="8">
        <v>82091.114061598113</v>
      </c>
      <c r="S6" s="8">
        <v>77105.80816434235</v>
      </c>
      <c r="T6" s="8">
        <v>357.05375693657373</v>
      </c>
      <c r="U6" s="8">
        <v>1357.6121222372192</v>
      </c>
      <c r="V6" s="8">
        <v>73.394015028334621</v>
      </c>
      <c r="W6" s="8">
        <v>0.62380277873139611</v>
      </c>
      <c r="X6" s="8">
        <v>109.01517498863404</v>
      </c>
      <c r="Y6" s="8">
        <v>1743.4433596793433</v>
      </c>
      <c r="Z6" s="8">
        <v>200.12169440949717</v>
      </c>
      <c r="AA6" s="8">
        <v>0</v>
      </c>
      <c r="AB6" s="8">
        <v>33.565120713628588</v>
      </c>
      <c r="AC6" s="8">
        <v>7.5736159937940268</v>
      </c>
      <c r="AD6" s="8">
        <v>19355.452390230806</v>
      </c>
      <c r="AE6" s="8">
        <v>20.61088975563764</v>
      </c>
      <c r="AF6" s="8">
        <v>0.38630519413660658</v>
      </c>
      <c r="AG6" s="8">
        <v>8.9992420255495258</v>
      </c>
      <c r="AH6" s="8">
        <v>7.2085509823398923E-5</v>
      </c>
      <c r="AI6" s="8">
        <v>36197.967167170616</v>
      </c>
      <c r="AJ6" s="8">
        <v>0.29189665230116874</v>
      </c>
      <c r="AK6" s="8">
        <v>15.449411902421605</v>
      </c>
      <c r="AL6" s="8">
        <v>20.220483561378487</v>
      </c>
      <c r="AM6" s="8">
        <v>86.982444108765819</v>
      </c>
      <c r="AN6" s="8">
        <v>1544.0177570234341</v>
      </c>
      <c r="AO6" s="8">
        <v>16105.931914277457</v>
      </c>
      <c r="AP6" s="8">
        <v>82.544523692266438</v>
      </c>
      <c r="AQ6" s="8">
        <v>379.39477262584205</v>
      </c>
      <c r="AR6" s="8">
        <v>880.49896324939175</v>
      </c>
      <c r="AS6" s="8">
        <v>96.588537829923339</v>
      </c>
      <c r="AT6" s="8">
        <v>39.101600149006181</v>
      </c>
      <c r="AU6" s="8">
        <v>61.341215898471226</v>
      </c>
      <c r="AV6" s="8">
        <v>32885.661765565957</v>
      </c>
      <c r="AW6" s="8">
        <v>286.00063566222724</v>
      </c>
      <c r="AX6" s="8">
        <v>64.51116636456814</v>
      </c>
      <c r="AY6" s="8">
        <v>139.46883712090127</v>
      </c>
      <c r="AZ6" s="8">
        <v>1870.0389970811327</v>
      </c>
      <c r="BA6" s="8">
        <v>1122.1930816609895</v>
      </c>
      <c r="BB6" s="8">
        <v>12.268624521375632</v>
      </c>
      <c r="BC6" s="8">
        <v>9980.9712084680905</v>
      </c>
      <c r="BD6" s="8">
        <v>289897.12828952994</v>
      </c>
    </row>
    <row r="7" spans="1:56" x14ac:dyDescent="0.3">
      <c r="A7" s="1" t="s">
        <v>4</v>
      </c>
      <c r="B7" s="8">
        <v>0.41032679209606754</v>
      </c>
      <c r="C7" s="8">
        <v>7.268332736298986E-5</v>
      </c>
      <c r="D7" s="8">
        <v>4.0545601504166795E-4</v>
      </c>
      <c r="E7" s="8">
        <v>0</v>
      </c>
      <c r="F7" s="8">
        <v>0</v>
      </c>
      <c r="G7" s="8">
        <v>0</v>
      </c>
      <c r="H7" s="8">
        <v>0</v>
      </c>
      <c r="I7" s="8">
        <v>6.5324862961196467E-2</v>
      </c>
      <c r="J7" s="8">
        <v>2824.7779211295051</v>
      </c>
      <c r="K7" s="8">
        <v>3.7114751654526902E-4</v>
      </c>
      <c r="L7" s="8">
        <v>0</v>
      </c>
      <c r="M7" s="8">
        <v>0</v>
      </c>
      <c r="N7" s="8">
        <v>0</v>
      </c>
      <c r="O7" s="8">
        <v>6.0356668671523333E-5</v>
      </c>
      <c r="P7" s="8">
        <v>0</v>
      </c>
      <c r="Q7" s="8">
        <v>0</v>
      </c>
      <c r="R7" s="8">
        <v>9.4188452071971836E-4</v>
      </c>
      <c r="S7" s="8">
        <v>1.3748003108644308E-3</v>
      </c>
      <c r="T7" s="8">
        <v>38.304837025867073</v>
      </c>
      <c r="U7" s="8">
        <v>0</v>
      </c>
      <c r="V7" s="8">
        <v>6.6344670428475339E-4</v>
      </c>
      <c r="W7" s="8">
        <v>0</v>
      </c>
      <c r="X7" s="8">
        <v>0</v>
      </c>
      <c r="Y7" s="8">
        <v>1.2064266149823106</v>
      </c>
      <c r="Z7" s="8">
        <v>2.1450679751943071</v>
      </c>
      <c r="AA7" s="8">
        <v>0</v>
      </c>
      <c r="AB7" s="8">
        <v>0</v>
      </c>
      <c r="AC7" s="8">
        <v>8.4699282655156059E-5</v>
      </c>
      <c r="AD7" s="8">
        <v>0</v>
      </c>
      <c r="AE7" s="8">
        <v>6.1793708385019333E-4</v>
      </c>
      <c r="AF7" s="8">
        <v>0</v>
      </c>
      <c r="AG7" s="8">
        <v>337.61124576169652</v>
      </c>
      <c r="AH7" s="8">
        <v>0</v>
      </c>
      <c r="AI7" s="8">
        <v>0.73376455180474343</v>
      </c>
      <c r="AJ7" s="8">
        <v>7.7424456192888135E-5</v>
      </c>
      <c r="AK7" s="8">
        <v>6.9527879195582833E-5</v>
      </c>
      <c r="AL7" s="8">
        <v>617.09369353806096</v>
      </c>
      <c r="AM7" s="8">
        <v>0</v>
      </c>
      <c r="AN7" s="8">
        <v>0</v>
      </c>
      <c r="AO7" s="8">
        <v>0</v>
      </c>
      <c r="AP7" s="8">
        <v>5.5271649378025738E-5</v>
      </c>
      <c r="AQ7" s="8">
        <v>0</v>
      </c>
      <c r="AR7" s="8">
        <v>0</v>
      </c>
      <c r="AS7" s="8">
        <v>6.6847861743208413E-5</v>
      </c>
      <c r="AT7" s="8">
        <v>0</v>
      </c>
      <c r="AU7" s="8">
        <v>0</v>
      </c>
      <c r="AV7" s="8">
        <v>208.55793991416311</v>
      </c>
      <c r="AW7" s="8">
        <v>3.6522445191973096</v>
      </c>
      <c r="AX7" s="8">
        <v>2.9094347516258267E-4</v>
      </c>
      <c r="AY7" s="8">
        <v>3.0543592810038439E-5</v>
      </c>
      <c r="AZ7" s="8">
        <v>6.4845047994111719E-4</v>
      </c>
      <c r="BA7" s="8">
        <v>16.916135019139315</v>
      </c>
      <c r="BB7" s="8">
        <v>0</v>
      </c>
      <c r="BC7" s="8">
        <v>217.88946004355338</v>
      </c>
      <c r="BD7" s="8">
        <v>4269.3702191690454</v>
      </c>
    </row>
    <row r="8" spans="1:56" x14ac:dyDescent="0.3">
      <c r="A8" s="1" t="s">
        <v>5</v>
      </c>
      <c r="B8" s="8">
        <v>0</v>
      </c>
      <c r="C8" s="8">
        <v>0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8">
        <v>0</v>
      </c>
      <c r="BB8" s="8">
        <v>0</v>
      </c>
      <c r="BC8" s="8">
        <v>0</v>
      </c>
      <c r="BD8" s="8">
        <v>0</v>
      </c>
    </row>
    <row r="9" spans="1:56" x14ac:dyDescent="0.3">
      <c r="A9" s="1" t="s">
        <v>6</v>
      </c>
      <c r="B9" s="8">
        <v>0.26139193015061685</v>
      </c>
      <c r="C9" s="8">
        <v>0.31586533470247674</v>
      </c>
      <c r="D9" s="8">
        <v>3.3252436106055945</v>
      </c>
      <c r="E9" s="8">
        <v>0.44272001618186962</v>
      </c>
      <c r="F9" s="8">
        <v>0</v>
      </c>
      <c r="G9" s="8">
        <v>0</v>
      </c>
      <c r="H9" s="8">
        <v>0</v>
      </c>
      <c r="I9" s="8">
        <v>1.3372722824276517</v>
      </c>
      <c r="J9" s="8">
        <v>319.2791405121003</v>
      </c>
      <c r="K9" s="8">
        <v>67.288510325548984</v>
      </c>
      <c r="L9" s="8">
        <v>0</v>
      </c>
      <c r="M9" s="8">
        <v>0</v>
      </c>
      <c r="N9" s="8">
        <v>5.2058136223203717E-2</v>
      </c>
      <c r="O9" s="8">
        <v>8.5257526868278699E-2</v>
      </c>
      <c r="P9" s="8">
        <v>0</v>
      </c>
      <c r="Q9" s="8">
        <v>6.7224973377219364E-3</v>
      </c>
      <c r="R9" s="8">
        <v>2.3382714244664093</v>
      </c>
      <c r="S9" s="8">
        <v>26.718673517318052</v>
      </c>
      <c r="T9" s="8">
        <v>1114.7872502434197</v>
      </c>
      <c r="U9" s="8">
        <v>6.3212105414564332E-2</v>
      </c>
      <c r="V9" s="8">
        <v>5.9626423501310022</v>
      </c>
      <c r="W9" s="8">
        <v>8.0251893150065676</v>
      </c>
      <c r="X9" s="8">
        <v>0</v>
      </c>
      <c r="Y9" s="8">
        <v>407.26483834812132</v>
      </c>
      <c r="Z9" s="8">
        <v>23.389115727702197</v>
      </c>
      <c r="AA9" s="8">
        <v>0</v>
      </c>
      <c r="AB9" s="8">
        <v>1.2419090549493588</v>
      </c>
      <c r="AC9" s="8">
        <v>3.9427778956883194E-2</v>
      </c>
      <c r="AD9" s="8">
        <v>13.205538083775052</v>
      </c>
      <c r="AE9" s="8">
        <v>1.0217079522995081</v>
      </c>
      <c r="AF9" s="8">
        <v>0</v>
      </c>
      <c r="AG9" s="8">
        <v>1.2942244674203098</v>
      </c>
      <c r="AH9" s="8">
        <v>0</v>
      </c>
      <c r="AI9" s="8">
        <v>0.39429683698472601</v>
      </c>
      <c r="AJ9" s="8">
        <v>3.9381932049029171E-2</v>
      </c>
      <c r="AK9" s="8">
        <v>1.3155116367517673E-3</v>
      </c>
      <c r="AL9" s="8">
        <v>31.278011128454995</v>
      </c>
      <c r="AM9" s="8">
        <v>10.883862435954889</v>
      </c>
      <c r="AN9" s="8">
        <v>7.9933654937625595E-2</v>
      </c>
      <c r="AO9" s="8">
        <v>0</v>
      </c>
      <c r="AP9" s="8">
        <v>10.999160590840322</v>
      </c>
      <c r="AQ9" s="8">
        <v>45.074913299190968</v>
      </c>
      <c r="AR9" s="8">
        <v>182.77379456858867</v>
      </c>
      <c r="AS9" s="8">
        <v>12.737646153751513</v>
      </c>
      <c r="AT9" s="8">
        <v>0</v>
      </c>
      <c r="AU9" s="8">
        <v>0</v>
      </c>
      <c r="AV9" s="8">
        <v>1.6545862206980761</v>
      </c>
      <c r="AW9" s="8">
        <v>2.5065484222428935E-2</v>
      </c>
      <c r="AX9" s="8">
        <v>11.990328085986254</v>
      </c>
      <c r="AY9" s="8">
        <v>3.7603243511953099</v>
      </c>
      <c r="AZ9" s="8">
        <v>11.03523709591899</v>
      </c>
      <c r="BA9" s="8">
        <v>339.4046254207675</v>
      </c>
      <c r="BB9" s="8">
        <v>1.6400623447044185</v>
      </c>
      <c r="BC9" s="8">
        <v>159.80155715050273</v>
      </c>
      <c r="BD9" s="8">
        <v>2821.3202848075116</v>
      </c>
    </row>
    <row r="10" spans="1:56" x14ac:dyDescent="0.3">
      <c r="A10" s="1" t="s">
        <v>7</v>
      </c>
      <c r="B10" s="8">
        <v>0</v>
      </c>
      <c r="C10" s="8">
        <v>0</v>
      </c>
      <c r="D10" s="8">
        <v>0</v>
      </c>
      <c r="E10" s="8">
        <v>0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</row>
    <row r="11" spans="1:56" x14ac:dyDescent="0.3">
      <c r="A11" s="3" t="s">
        <v>8</v>
      </c>
      <c r="B11" s="8">
        <v>771.92344275606092</v>
      </c>
      <c r="C11" s="8">
        <v>1759.6339171789816</v>
      </c>
      <c r="D11" s="8">
        <v>81.323512353555287</v>
      </c>
      <c r="E11" s="8">
        <v>1.1068321540424546</v>
      </c>
      <c r="F11" s="8">
        <v>0</v>
      </c>
      <c r="G11" s="8">
        <v>0</v>
      </c>
      <c r="H11" s="8">
        <v>0</v>
      </c>
      <c r="I11" s="8">
        <v>0</v>
      </c>
      <c r="J11" s="8">
        <v>4894.7767080385111</v>
      </c>
      <c r="K11" s="8">
        <v>9892.7723001971935</v>
      </c>
      <c r="L11" s="8">
        <v>0</v>
      </c>
      <c r="M11" s="8">
        <v>0</v>
      </c>
      <c r="N11" s="8">
        <v>14.406913351119361</v>
      </c>
      <c r="O11" s="8">
        <v>48.739821366430817</v>
      </c>
      <c r="P11" s="8">
        <v>0</v>
      </c>
      <c r="Q11" s="8">
        <v>1463.5638557011948</v>
      </c>
      <c r="R11" s="8">
        <v>1165.2258438696208</v>
      </c>
      <c r="S11" s="8">
        <v>24229.698874840509</v>
      </c>
      <c r="T11" s="8">
        <v>34.942118083748987</v>
      </c>
      <c r="U11" s="8">
        <v>0.99826006263774503</v>
      </c>
      <c r="V11" s="8">
        <v>104.14476278853962</v>
      </c>
      <c r="W11" s="8">
        <v>545.85222132003253</v>
      </c>
      <c r="X11" s="8">
        <v>86.945133975176901</v>
      </c>
      <c r="Y11" s="8">
        <v>1784.1983528592971</v>
      </c>
      <c r="Z11" s="8">
        <v>3616.7987472450995</v>
      </c>
      <c r="AA11" s="8">
        <v>0</v>
      </c>
      <c r="AB11" s="8">
        <v>1.2003247883076209</v>
      </c>
      <c r="AC11" s="8">
        <v>105.83667787959634</v>
      </c>
      <c r="AD11" s="8">
        <v>0</v>
      </c>
      <c r="AE11" s="8">
        <v>3054.2837257858719</v>
      </c>
      <c r="AF11" s="8">
        <v>0</v>
      </c>
      <c r="AG11" s="8">
        <v>46.465839229787733</v>
      </c>
      <c r="AH11" s="8">
        <v>0</v>
      </c>
      <c r="AI11" s="8">
        <v>4156.5166454007658</v>
      </c>
      <c r="AJ11" s="8">
        <v>71.63345319568495</v>
      </c>
      <c r="AK11" s="8">
        <v>21.750608978076791</v>
      </c>
      <c r="AL11" s="8">
        <v>3045.3385918106951</v>
      </c>
      <c r="AM11" s="8">
        <v>8676.1918570931466</v>
      </c>
      <c r="AN11" s="8">
        <v>22.978076789235587</v>
      </c>
      <c r="AO11" s="8">
        <v>17.685187333256003</v>
      </c>
      <c r="AP11" s="8">
        <v>15014.877856397172</v>
      </c>
      <c r="AQ11" s="8">
        <v>20.969493098248464</v>
      </c>
      <c r="AR11" s="8">
        <v>146.35216332212042</v>
      </c>
      <c r="AS11" s="8">
        <v>3181.111008003712</v>
      </c>
      <c r="AT11" s="8">
        <v>0</v>
      </c>
      <c r="AU11" s="8">
        <v>0</v>
      </c>
      <c r="AV11" s="8">
        <v>16.566291613501917</v>
      </c>
      <c r="AW11" s="8">
        <v>1826.2368634729153</v>
      </c>
      <c r="AX11" s="8">
        <v>0.83841781695858963</v>
      </c>
      <c r="AY11" s="8">
        <v>26012.947221900013</v>
      </c>
      <c r="AZ11" s="8">
        <v>12153.418164946062</v>
      </c>
      <c r="BA11" s="8">
        <v>507636.11483586597</v>
      </c>
      <c r="BB11" s="8">
        <v>0</v>
      </c>
      <c r="BC11" s="8">
        <v>30493.545528360984</v>
      </c>
      <c r="BD11" s="8">
        <v>666219.91045122384</v>
      </c>
    </row>
    <row r="12" spans="1:56" x14ac:dyDescent="0.3">
      <c r="A12" s="4" t="s">
        <v>9</v>
      </c>
      <c r="B12" s="8">
        <v>1878337.7660089096</v>
      </c>
      <c r="C12" s="8">
        <v>58801.767830085424</v>
      </c>
      <c r="D12" s="8">
        <v>83812.009698558511</v>
      </c>
      <c r="E12" s="8">
        <v>1279751.6045359415</v>
      </c>
      <c r="F12" s="8">
        <v>6.5444843985616519</v>
      </c>
      <c r="G12" s="8">
        <v>201.92387514874142</v>
      </c>
      <c r="H12" s="8">
        <v>18407.644124811512</v>
      </c>
      <c r="I12" s="8">
        <v>250595.87543900023</v>
      </c>
      <c r="J12" s="8">
        <v>0</v>
      </c>
      <c r="K12" s="8">
        <v>155239.30717899179</v>
      </c>
      <c r="L12" s="8">
        <v>2827.7088504813828</v>
      </c>
      <c r="M12" s="8">
        <v>826.46583922978778</v>
      </c>
      <c r="N12" s="8">
        <v>3908.2327524463608</v>
      </c>
      <c r="O12" s="8">
        <v>2384.0338507684382</v>
      </c>
      <c r="P12" s="8">
        <v>3158.0859692660197</v>
      </c>
      <c r="Q12" s="8">
        <v>5377.5191364547381</v>
      </c>
      <c r="R12" s="8">
        <v>110665.94963161096</v>
      </c>
      <c r="S12" s="8">
        <v>354817.01731414645</v>
      </c>
      <c r="T12" s="8">
        <v>1215.0707410420312</v>
      </c>
      <c r="U12" s="8">
        <v>394.77921143363056</v>
      </c>
      <c r="V12" s="8">
        <v>8871095.4852827881</v>
      </c>
      <c r="W12" s="8">
        <v>67033.398969619331</v>
      </c>
      <c r="X12" s="8">
        <v>1498.5825331958758</v>
      </c>
      <c r="Y12" s="8">
        <v>152084.45079164975</v>
      </c>
      <c r="Z12" s="8">
        <v>3357521.710695927</v>
      </c>
      <c r="AA12" s="8">
        <v>7258.1408189305193</v>
      </c>
      <c r="AB12" s="8">
        <v>7.8742713379144487</v>
      </c>
      <c r="AC12" s="8">
        <v>13025.565432436084</v>
      </c>
      <c r="AD12" s="8">
        <v>13559.755480802693</v>
      </c>
      <c r="AE12" s="8">
        <v>231129.6191834964</v>
      </c>
      <c r="AF12" s="8">
        <v>285.84317364574878</v>
      </c>
      <c r="AG12" s="8">
        <v>1612646.8801796599</v>
      </c>
      <c r="AH12" s="8">
        <v>77301.50165547803</v>
      </c>
      <c r="AI12" s="8">
        <v>732308.65549980255</v>
      </c>
      <c r="AJ12" s="8">
        <v>18989.994402210788</v>
      </c>
      <c r="AK12" s="8">
        <v>4336.6122488793117</v>
      </c>
      <c r="AL12" s="8">
        <v>17922.74533915038</v>
      </c>
      <c r="AM12" s="8">
        <v>177668.6725005992</v>
      </c>
      <c r="AN12" s="8">
        <v>4803.745403309902</v>
      </c>
      <c r="AO12" s="8">
        <v>236.04487881816806</v>
      </c>
      <c r="AP12" s="8">
        <v>762600.27663369512</v>
      </c>
      <c r="AQ12" s="8">
        <v>1244.8125381040454</v>
      </c>
      <c r="AR12" s="8">
        <v>162863.29585597658</v>
      </c>
      <c r="AS12" s="8">
        <v>63550.294524253994</v>
      </c>
      <c r="AT12" s="8">
        <v>17.020604137027146</v>
      </c>
      <c r="AU12" s="8">
        <v>108551.37378827047</v>
      </c>
      <c r="AV12" s="8">
        <v>29536.37602120265</v>
      </c>
      <c r="AW12" s="8">
        <v>14531.600562872114</v>
      </c>
      <c r="AX12" s="8">
        <v>208815.96202256595</v>
      </c>
      <c r="AY12" s="8">
        <v>274992.93582639162</v>
      </c>
      <c r="AZ12" s="8">
        <v>109352.77521090729</v>
      </c>
      <c r="BA12" s="8">
        <v>1842862.9218010907</v>
      </c>
      <c r="BB12" s="8">
        <v>174015.79204255031</v>
      </c>
      <c r="BC12" s="8">
        <v>13206831.586432125</v>
      </c>
      <c r="BD12" s="8">
        <v>36531211.609078601</v>
      </c>
    </row>
    <row r="13" spans="1:56" x14ac:dyDescent="0.3">
      <c r="A13" s="1" t="s">
        <v>360</v>
      </c>
      <c r="B13" s="8">
        <v>0</v>
      </c>
      <c r="C13" s="8">
        <v>0</v>
      </c>
      <c r="D13" s="8">
        <v>0</v>
      </c>
      <c r="E13" s="8">
        <v>0</v>
      </c>
      <c r="F13" s="8">
        <v>0</v>
      </c>
      <c r="G13" s="8">
        <v>0</v>
      </c>
      <c r="H13" s="8">
        <v>0</v>
      </c>
      <c r="I13" s="8">
        <v>0</v>
      </c>
      <c r="J13" s="8">
        <v>1278.7534513968271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8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8">
        <v>0</v>
      </c>
      <c r="BB13" s="8">
        <v>0</v>
      </c>
      <c r="BC13" s="8">
        <v>0</v>
      </c>
      <c r="BD13" s="8">
        <v>1278.7534513968271</v>
      </c>
    </row>
    <row r="14" spans="1:56" x14ac:dyDescent="0.3">
      <c r="A14" s="1" t="s">
        <v>10</v>
      </c>
      <c r="B14" s="8">
        <v>224.39666858696197</v>
      </c>
      <c r="C14" s="8">
        <v>3570.7106044248599</v>
      </c>
      <c r="D14" s="8">
        <v>0</v>
      </c>
      <c r="E14" s="8">
        <v>0</v>
      </c>
      <c r="F14" s="8">
        <v>0</v>
      </c>
      <c r="G14" s="8">
        <v>0.74727087602624087</v>
      </c>
      <c r="H14" s="8">
        <v>0</v>
      </c>
      <c r="I14" s="8">
        <v>0</v>
      </c>
      <c r="J14" s="8">
        <v>4.1585791800384078</v>
      </c>
      <c r="K14" s="8">
        <v>1.3097360553050017E-4</v>
      </c>
      <c r="L14" s="8">
        <v>0</v>
      </c>
      <c r="M14" s="8">
        <v>0</v>
      </c>
      <c r="N14" s="8">
        <v>0.29488716183995156</v>
      </c>
      <c r="O14" s="8">
        <v>1185.282192063308</v>
      </c>
      <c r="P14" s="8">
        <v>40.151567876889764</v>
      </c>
      <c r="Q14" s="8">
        <v>0</v>
      </c>
      <c r="R14" s="8">
        <v>25875.588378013868</v>
      </c>
      <c r="S14" s="8">
        <v>31154.791788488114</v>
      </c>
      <c r="T14" s="8">
        <v>632.11743932773982</v>
      </c>
      <c r="U14" s="8">
        <v>6281.7030764670253</v>
      </c>
      <c r="V14" s="8">
        <v>2.1312299423887411</v>
      </c>
      <c r="W14" s="8">
        <v>2.1353796092457352E-3</v>
      </c>
      <c r="X14" s="8">
        <v>0</v>
      </c>
      <c r="Y14" s="8">
        <v>12887.31289333618</v>
      </c>
      <c r="Z14" s="8">
        <v>7.2863796324118288</v>
      </c>
      <c r="AA14" s="8">
        <v>0</v>
      </c>
      <c r="AB14" s="8">
        <v>0.31164211421722149</v>
      </c>
      <c r="AC14" s="8">
        <v>0</v>
      </c>
      <c r="AD14" s="8">
        <v>6.1591204938844424</v>
      </c>
      <c r="AE14" s="8">
        <v>0</v>
      </c>
      <c r="AF14" s="8">
        <v>0</v>
      </c>
      <c r="AG14" s="8">
        <v>0</v>
      </c>
      <c r="AH14" s="8">
        <v>0</v>
      </c>
      <c r="AI14" s="8">
        <v>9819.1862248514608</v>
      </c>
      <c r="AJ14" s="8">
        <v>11.718413692662621</v>
      </c>
      <c r="AK14" s="8">
        <v>1326.6202683370066</v>
      </c>
      <c r="AL14" s="8">
        <v>0</v>
      </c>
      <c r="AM14" s="8">
        <v>0</v>
      </c>
      <c r="AN14" s="8">
        <v>6.1457165319826279</v>
      </c>
      <c r="AO14" s="8">
        <v>0.66014512366443701</v>
      </c>
      <c r="AP14" s="8">
        <v>0</v>
      </c>
      <c r="AQ14" s="8">
        <v>7.2515433888824443</v>
      </c>
      <c r="AR14" s="8">
        <v>1.6185283996442796</v>
      </c>
      <c r="AS14" s="8">
        <v>0</v>
      </c>
      <c r="AT14" s="8">
        <v>558.31187410586563</v>
      </c>
      <c r="AU14" s="8">
        <v>1308.3071053886506</v>
      </c>
      <c r="AV14" s="8">
        <v>54.989753702200055</v>
      </c>
      <c r="AW14" s="8">
        <v>0.4724896570390133</v>
      </c>
      <c r="AX14" s="8">
        <v>0.52610550464627714</v>
      </c>
      <c r="AY14" s="8">
        <v>166760.77098557784</v>
      </c>
      <c r="AZ14" s="8">
        <v>0.96173440198905247</v>
      </c>
      <c r="BA14" s="8">
        <v>6.6759117790403497E-4</v>
      </c>
      <c r="BB14" s="8">
        <v>0</v>
      </c>
      <c r="BC14" s="8">
        <v>1139.8761759981571</v>
      </c>
      <c r="BD14" s="8">
        <v>262870.5637165918</v>
      </c>
    </row>
    <row r="15" spans="1:56" x14ac:dyDescent="0.3">
      <c r="A15" s="1" t="s">
        <v>11</v>
      </c>
      <c r="B15" s="8">
        <v>0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6.4001958357859419</v>
      </c>
      <c r="S15" s="8">
        <v>0</v>
      </c>
      <c r="T15" s="8">
        <v>180.69098689530981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422.98724436931502</v>
      </c>
      <c r="BD15" s="8">
        <v>610.07842710041075</v>
      </c>
    </row>
    <row r="16" spans="1:56" x14ac:dyDescent="0.3">
      <c r="A16" s="1" t="s">
        <v>12</v>
      </c>
      <c r="B16" s="8">
        <v>274.08212081874711</v>
      </c>
      <c r="C16" s="8">
        <v>10468.944124475305</v>
      </c>
      <c r="D16" s="8">
        <v>4909.3281000880497</v>
      </c>
      <c r="E16" s="8">
        <v>8.0854505681357036</v>
      </c>
      <c r="F16" s="8">
        <v>0</v>
      </c>
      <c r="G16" s="8">
        <v>438.50203231495107</v>
      </c>
      <c r="H16" s="8">
        <v>0</v>
      </c>
      <c r="I16" s="8">
        <v>15.225748870430914</v>
      </c>
      <c r="J16" s="8">
        <v>307.63334550539145</v>
      </c>
      <c r="K16" s="8">
        <v>73.345908384443447</v>
      </c>
      <c r="L16" s="8">
        <v>100.38513220265644</v>
      </c>
      <c r="M16" s="8">
        <v>727.54144895727586</v>
      </c>
      <c r="N16" s="8">
        <v>0</v>
      </c>
      <c r="O16" s="8">
        <v>4125.3304510658591</v>
      </c>
      <c r="P16" s="8">
        <v>18.651762867208042</v>
      </c>
      <c r="Q16" s="8">
        <v>163.58553757108464</v>
      </c>
      <c r="R16" s="8">
        <v>110944.72383039334</v>
      </c>
      <c r="S16" s="8">
        <v>123200.67396792906</v>
      </c>
      <c r="T16" s="8">
        <v>14.530920977529599</v>
      </c>
      <c r="U16" s="8">
        <v>21288.802699357118</v>
      </c>
      <c r="V16" s="8">
        <v>26.222896141981252</v>
      </c>
      <c r="W16" s="8">
        <v>7.9190622418959355E-2</v>
      </c>
      <c r="X16" s="8">
        <v>1715.0664879755147</v>
      </c>
      <c r="Y16" s="8">
        <v>20682.497786737702</v>
      </c>
      <c r="Z16" s="8">
        <v>41.292949928949454</v>
      </c>
      <c r="AA16" s="8">
        <v>0</v>
      </c>
      <c r="AB16" s="8">
        <v>198.16973320353353</v>
      </c>
      <c r="AC16" s="8">
        <v>80.183784467324131</v>
      </c>
      <c r="AD16" s="8">
        <v>9418.8254705976669</v>
      </c>
      <c r="AE16" s="8">
        <v>226.00748752622118</v>
      </c>
      <c r="AF16" s="8">
        <v>674.18389117767049</v>
      </c>
      <c r="AG16" s="8">
        <v>109.52095678683122</v>
      </c>
      <c r="AH16" s="8">
        <v>5.4739412570249581E-6</v>
      </c>
      <c r="AI16" s="8">
        <v>23840.770006533756</v>
      </c>
      <c r="AJ16" s="8">
        <v>0.82206096154876984</v>
      </c>
      <c r="AK16" s="8">
        <v>89.360212362480567</v>
      </c>
      <c r="AL16" s="8">
        <v>905.69094918857093</v>
      </c>
      <c r="AM16" s="8">
        <v>52.247153297819217</v>
      </c>
      <c r="AN16" s="8">
        <v>10970.324809077816</v>
      </c>
      <c r="AO16" s="8">
        <v>222.99669165850273</v>
      </c>
      <c r="AP16" s="8">
        <v>53.744884169689122</v>
      </c>
      <c r="AQ16" s="8">
        <v>522.85673298862537</v>
      </c>
      <c r="AR16" s="8">
        <v>599.4464884737165</v>
      </c>
      <c r="AS16" s="8">
        <v>306.23921028514764</v>
      </c>
      <c r="AT16" s="8">
        <v>17263.199742810037</v>
      </c>
      <c r="AU16" s="8">
        <v>209.76372174051801</v>
      </c>
      <c r="AV16" s="8">
        <v>2412.788893332327</v>
      </c>
      <c r="AW16" s="8">
        <v>880.87911263168633</v>
      </c>
      <c r="AX16" s="8">
        <v>1.4498815168890584</v>
      </c>
      <c r="AY16" s="8">
        <v>317.32679494348429</v>
      </c>
      <c r="AZ16" s="8">
        <v>2890.967022990319</v>
      </c>
      <c r="BA16" s="8">
        <v>252.74788680156567</v>
      </c>
      <c r="BB16" s="8">
        <v>1.7875068818636921</v>
      </c>
      <c r="BC16" s="8">
        <v>13457.805319141435</v>
      </c>
      <c r="BD16" s="8">
        <v>385504.63830477413</v>
      </c>
    </row>
    <row r="17" spans="1:56" x14ac:dyDescent="0.3">
      <c r="A17" s="1" t="s">
        <v>13</v>
      </c>
      <c r="B17" s="8">
        <v>367.09520646977609</v>
      </c>
      <c r="C17" s="8">
        <v>3444.3357030828074</v>
      </c>
      <c r="D17" s="8">
        <v>746.86277666233559</v>
      </c>
      <c r="E17" s="8">
        <v>25.47738733706549</v>
      </c>
      <c r="F17" s="8">
        <v>0</v>
      </c>
      <c r="G17" s="8">
        <v>58.969180697656249</v>
      </c>
      <c r="H17" s="8">
        <v>0</v>
      </c>
      <c r="I17" s="8">
        <v>146.49442402219373</v>
      </c>
      <c r="J17" s="8">
        <v>7723.8140645300336</v>
      </c>
      <c r="K17" s="8">
        <v>1595.7564769702994</v>
      </c>
      <c r="L17" s="8">
        <v>5.3506658029973844</v>
      </c>
      <c r="M17" s="8">
        <v>1.0301471843642842</v>
      </c>
      <c r="N17" s="8">
        <v>2130.2562643454953</v>
      </c>
      <c r="O17" s="8">
        <v>0</v>
      </c>
      <c r="P17" s="8">
        <v>0.79994452080994871</v>
      </c>
      <c r="Q17" s="8">
        <v>2613.0384349578399</v>
      </c>
      <c r="R17" s="8">
        <v>372.83072041475145</v>
      </c>
      <c r="S17" s="8">
        <v>23283.529594273412</v>
      </c>
      <c r="T17" s="8">
        <v>26.737863377090633</v>
      </c>
      <c r="U17" s="8">
        <v>2.5398128527111172</v>
      </c>
      <c r="V17" s="8">
        <v>156.58353382984632</v>
      </c>
      <c r="W17" s="8">
        <v>25.78674041582293</v>
      </c>
      <c r="X17" s="8">
        <v>10.336395950463665</v>
      </c>
      <c r="Y17" s="8">
        <v>1337.2666079587452</v>
      </c>
      <c r="Z17" s="8">
        <v>704.2597876385712</v>
      </c>
      <c r="AA17" s="8">
        <v>0</v>
      </c>
      <c r="AB17" s="8">
        <v>39.856742335282824</v>
      </c>
      <c r="AC17" s="8">
        <v>1.0971847702407012</v>
      </c>
      <c r="AD17" s="8">
        <v>0</v>
      </c>
      <c r="AE17" s="8">
        <v>212.97922450392849</v>
      </c>
      <c r="AF17" s="8">
        <v>1.2876839804553553</v>
      </c>
      <c r="AG17" s="8">
        <v>51.426376087151446</v>
      </c>
      <c r="AH17" s="8">
        <v>2.9218253249273735E-5</v>
      </c>
      <c r="AI17" s="8">
        <v>4847.6583579430762</v>
      </c>
      <c r="AJ17" s="8">
        <v>71.759966271028816</v>
      </c>
      <c r="AK17" s="8">
        <v>1434.0076740914656</v>
      </c>
      <c r="AL17" s="8">
        <v>57.891444135547566</v>
      </c>
      <c r="AM17" s="8">
        <v>262.67154694117073</v>
      </c>
      <c r="AN17" s="8">
        <v>1432.4228143036726</v>
      </c>
      <c r="AO17" s="8">
        <v>226.5019530527336</v>
      </c>
      <c r="AP17" s="8">
        <v>377.82624822890403</v>
      </c>
      <c r="AQ17" s="8">
        <v>102.34068886092494</v>
      </c>
      <c r="AR17" s="8">
        <v>7.7491888066072345</v>
      </c>
      <c r="AS17" s="8">
        <v>671.02262473154838</v>
      </c>
      <c r="AT17" s="8">
        <v>49.121779325206852</v>
      </c>
      <c r="AU17" s="8">
        <v>1.6434984650397306</v>
      </c>
      <c r="AV17" s="8">
        <v>1061.2353133896645</v>
      </c>
      <c r="AW17" s="8">
        <v>7419.972587017809</v>
      </c>
      <c r="AX17" s="8">
        <v>132.27467273636955</v>
      </c>
      <c r="AY17" s="8">
        <v>38.468965583843271</v>
      </c>
      <c r="AZ17" s="8">
        <v>1939.7359306426231</v>
      </c>
      <c r="BA17" s="8">
        <v>18115.860847215579</v>
      </c>
      <c r="BB17" s="8">
        <v>50.419075011657803</v>
      </c>
      <c r="BC17" s="8">
        <v>13827.966996705249</v>
      </c>
      <c r="BD17" s="8">
        <v>97214.351147650144</v>
      </c>
    </row>
    <row r="18" spans="1:56" x14ac:dyDescent="0.3">
      <c r="A18" s="1" t="s">
        <v>14</v>
      </c>
      <c r="B18" s="8">
        <v>9.9493731281692134E-6</v>
      </c>
      <c r="C18" s="8">
        <v>1.6394581986651927E-4</v>
      </c>
      <c r="D18" s="8">
        <v>2.4366298247098944E-5</v>
      </c>
      <c r="E18" s="8">
        <v>7.1487896257101211E-6</v>
      </c>
      <c r="F18" s="8">
        <v>0</v>
      </c>
      <c r="G18" s="8">
        <v>0</v>
      </c>
      <c r="H18" s="8">
        <v>0</v>
      </c>
      <c r="I18" s="8">
        <v>3.9257651503820977E-3</v>
      </c>
      <c r="J18" s="8">
        <v>4.0694781269362823E-2</v>
      </c>
      <c r="K18" s="8">
        <v>2.2304493573446507E-5</v>
      </c>
      <c r="L18" s="8">
        <v>0</v>
      </c>
      <c r="M18" s="8">
        <v>0</v>
      </c>
      <c r="N18" s="8">
        <v>0</v>
      </c>
      <c r="O18" s="8">
        <v>3.6271963801068098E-6</v>
      </c>
      <c r="P18" s="8">
        <v>0</v>
      </c>
      <c r="Q18" s="8">
        <v>8648.6549046032105</v>
      </c>
      <c r="R18" s="8">
        <v>1.4350094342972309E-4</v>
      </c>
      <c r="S18" s="8">
        <v>8.2620045484550146E-5</v>
      </c>
      <c r="T18" s="8">
        <v>0</v>
      </c>
      <c r="U18" s="8">
        <v>0</v>
      </c>
      <c r="V18" s="8">
        <v>3.9870515340599481E-5</v>
      </c>
      <c r="W18" s="8">
        <v>0</v>
      </c>
      <c r="X18" s="8">
        <v>0</v>
      </c>
      <c r="Y18" s="8">
        <v>2.7210837785810784</v>
      </c>
      <c r="Z18" s="8">
        <v>1.5437105030318137E-3</v>
      </c>
      <c r="AA18" s="8">
        <v>0</v>
      </c>
      <c r="AB18" s="8">
        <v>62.212079466262821</v>
      </c>
      <c r="AC18" s="8">
        <v>9.1498425544331435E-2</v>
      </c>
      <c r="AD18" s="8">
        <v>0</v>
      </c>
      <c r="AE18" s="8">
        <v>3.7135567668145295E-5</v>
      </c>
      <c r="AF18" s="8">
        <v>0</v>
      </c>
      <c r="AG18" s="8">
        <v>9.2398931710467884E-4</v>
      </c>
      <c r="AH18" s="8">
        <v>0</v>
      </c>
      <c r="AI18" s="8">
        <v>5.4262801333807649E-5</v>
      </c>
      <c r="AJ18" s="8">
        <v>4.6529027101040341E-6</v>
      </c>
      <c r="AK18" s="8">
        <v>1.779041256610443</v>
      </c>
      <c r="AL18" s="8">
        <v>5.1026323000393726E-6</v>
      </c>
      <c r="AM18" s="8">
        <v>0</v>
      </c>
      <c r="AN18" s="8">
        <v>0</v>
      </c>
      <c r="AO18" s="8">
        <v>0</v>
      </c>
      <c r="AP18" s="8">
        <v>3.3216068904925521E-6</v>
      </c>
      <c r="AQ18" s="8">
        <v>0</v>
      </c>
      <c r="AR18" s="8">
        <v>374.19418743621861</v>
      </c>
      <c r="AS18" s="8">
        <v>4.0172913361476679E-6</v>
      </c>
      <c r="AT18" s="8">
        <v>0</v>
      </c>
      <c r="AU18" s="8">
        <v>0</v>
      </c>
      <c r="AV18" s="8">
        <v>0</v>
      </c>
      <c r="AW18" s="8">
        <v>1.680766458699622</v>
      </c>
      <c r="AX18" s="8">
        <v>1.7484548818767349E-5</v>
      </c>
      <c r="AY18" s="8">
        <v>1.8355487755456282E-6</v>
      </c>
      <c r="AZ18" s="8">
        <v>4.5170988270569739</v>
      </c>
      <c r="BA18" s="8">
        <v>1.0165926161489647</v>
      </c>
      <c r="BB18" s="8">
        <v>0</v>
      </c>
      <c r="BC18" s="8">
        <v>61.649767285333859</v>
      </c>
      <c r="BD18" s="8">
        <v>9158.5647335462818</v>
      </c>
    </row>
    <row r="19" spans="1:56" x14ac:dyDescent="0.3">
      <c r="A19" s="1" t="s">
        <v>15</v>
      </c>
      <c r="B19" s="8">
        <v>30.107600088147631</v>
      </c>
      <c r="C19" s="8">
        <v>343.9276332571273</v>
      </c>
      <c r="D19" s="8">
        <v>59.700633355883717</v>
      </c>
      <c r="E19" s="8">
        <v>25.097589087799804</v>
      </c>
      <c r="F19" s="8">
        <v>0</v>
      </c>
      <c r="G19" s="8">
        <v>8.150203586644747E-2</v>
      </c>
      <c r="H19" s="8">
        <v>0</v>
      </c>
      <c r="I19" s="8">
        <v>1060.0924305308754</v>
      </c>
      <c r="J19" s="8">
        <v>1479.5516645829898</v>
      </c>
      <c r="K19" s="8">
        <v>57.842195483703698</v>
      </c>
      <c r="L19" s="8">
        <v>62.259520455016428</v>
      </c>
      <c r="M19" s="8">
        <v>0</v>
      </c>
      <c r="N19" s="8">
        <v>0.45477221131205647</v>
      </c>
      <c r="O19" s="8">
        <v>45.046998626351105</v>
      </c>
      <c r="P19" s="8">
        <v>906.71506714447185</v>
      </c>
      <c r="Q19" s="8">
        <v>0</v>
      </c>
      <c r="R19" s="8">
        <v>478.00533556920072</v>
      </c>
      <c r="S19" s="8">
        <v>2831.3922458846841</v>
      </c>
      <c r="T19" s="8">
        <v>3.4106744690001536</v>
      </c>
      <c r="U19" s="8">
        <v>2.4383640890177882</v>
      </c>
      <c r="V19" s="8">
        <v>43.828350409907323</v>
      </c>
      <c r="W19" s="8">
        <v>9.9820138628771149E-2</v>
      </c>
      <c r="X19" s="8">
        <v>9.5601623584262683</v>
      </c>
      <c r="Y19" s="8">
        <v>206.8941859543603</v>
      </c>
      <c r="Z19" s="8">
        <v>281.91949519249425</v>
      </c>
      <c r="AA19" s="8">
        <v>0</v>
      </c>
      <c r="AB19" s="8">
        <v>125.66186361744718</v>
      </c>
      <c r="AC19" s="8">
        <v>391.59654943296084</v>
      </c>
      <c r="AD19" s="8">
        <v>0</v>
      </c>
      <c r="AE19" s="8">
        <v>6.2432917400526424</v>
      </c>
      <c r="AF19" s="8">
        <v>0</v>
      </c>
      <c r="AG19" s="8">
        <v>32.144476476577175</v>
      </c>
      <c r="AH19" s="8">
        <v>4.0427122436259203E-4</v>
      </c>
      <c r="AI19" s="8">
        <v>178.10330809643563</v>
      </c>
      <c r="AJ19" s="8">
        <v>6.4889310720597518E-2</v>
      </c>
      <c r="AK19" s="8">
        <v>167.35428107010389</v>
      </c>
      <c r="AL19" s="8">
        <v>360.07458413721082</v>
      </c>
      <c r="AM19" s="8">
        <v>30.686759332274967</v>
      </c>
      <c r="AN19" s="8">
        <v>71.841082305272195</v>
      </c>
      <c r="AO19" s="8">
        <v>39.169523262465511</v>
      </c>
      <c r="AP19" s="8">
        <v>49.599078762401099</v>
      </c>
      <c r="AQ19" s="8">
        <v>124.99570641356777</v>
      </c>
      <c r="AR19" s="8">
        <v>2778.0031635153464</v>
      </c>
      <c r="AS19" s="8">
        <v>59.318912355545727</v>
      </c>
      <c r="AT19" s="8">
        <v>2.4435445529085285</v>
      </c>
      <c r="AU19" s="8">
        <v>9.7807554281272268E-5</v>
      </c>
      <c r="AV19" s="8">
        <v>64.157372084032204</v>
      </c>
      <c r="AW19" s="8">
        <v>147.32731347015721</v>
      </c>
      <c r="AX19" s="8">
        <v>29.910486878509662</v>
      </c>
      <c r="AY19" s="8">
        <v>31.300720366403944</v>
      </c>
      <c r="AZ19" s="8">
        <v>1187.0776628349829</v>
      </c>
      <c r="BA19" s="8">
        <v>2541.7690236901431</v>
      </c>
      <c r="BB19" s="8">
        <v>1.3895305345060549</v>
      </c>
      <c r="BC19" s="8">
        <v>15095.715755903364</v>
      </c>
      <c r="BD19" s="8">
        <v>31444.37562314744</v>
      </c>
    </row>
    <row r="20" spans="1:56" x14ac:dyDescent="0.3">
      <c r="A20" s="1" t="s">
        <v>16</v>
      </c>
      <c r="B20" s="8">
        <v>6752.0328682174595</v>
      </c>
      <c r="C20" s="8">
        <v>2908.663568715499</v>
      </c>
      <c r="D20" s="8">
        <v>33796.27748864406</v>
      </c>
      <c r="E20" s="8">
        <v>1717.8587693212619</v>
      </c>
      <c r="F20" s="8">
        <v>0.37275062592128705</v>
      </c>
      <c r="G20" s="8">
        <v>148.24085584649407</v>
      </c>
      <c r="H20" s="8">
        <v>0</v>
      </c>
      <c r="I20" s="8">
        <v>16033.308406634927</v>
      </c>
      <c r="J20" s="8">
        <v>134320.77578333596</v>
      </c>
      <c r="K20" s="8">
        <v>3309.0356682199758</v>
      </c>
      <c r="L20" s="8">
        <v>11909.324891270207</v>
      </c>
      <c r="M20" s="8">
        <v>159.03574887034404</v>
      </c>
      <c r="N20" s="8">
        <v>711.89690012235371</v>
      </c>
      <c r="O20" s="8">
        <v>793.60381979659269</v>
      </c>
      <c r="P20" s="8">
        <v>67.225468425107721</v>
      </c>
      <c r="Q20" s="8">
        <v>8296.1776360516506</v>
      </c>
      <c r="R20" s="8">
        <v>0</v>
      </c>
      <c r="S20" s="8">
        <v>91659.117992049592</v>
      </c>
      <c r="T20" s="8">
        <v>2403.508514041293</v>
      </c>
      <c r="U20" s="8">
        <v>1484.6642506556989</v>
      </c>
      <c r="V20" s="8">
        <v>21665.330235416128</v>
      </c>
      <c r="W20" s="8">
        <v>1339.0807918657679</v>
      </c>
      <c r="X20" s="8">
        <v>1577.2057746696748</v>
      </c>
      <c r="Y20" s="8">
        <v>85485.237726585532</v>
      </c>
      <c r="Z20" s="8">
        <v>14603.351501649709</v>
      </c>
      <c r="AA20" s="8">
        <v>0</v>
      </c>
      <c r="AB20" s="8">
        <v>41.195118564496802</v>
      </c>
      <c r="AC20" s="8">
        <v>37212.634914014416</v>
      </c>
      <c r="AD20" s="8">
        <v>1960.4175328339863</v>
      </c>
      <c r="AE20" s="8">
        <v>67.828109775585745</v>
      </c>
      <c r="AF20" s="8">
        <v>1137.9907177274204</v>
      </c>
      <c r="AG20" s="8">
        <v>1594.1619996832371</v>
      </c>
      <c r="AH20" s="8">
        <v>6.0954206605642568E-3</v>
      </c>
      <c r="AI20" s="8">
        <v>84177.111580900324</v>
      </c>
      <c r="AJ20" s="8">
        <v>6.9299740857144672</v>
      </c>
      <c r="AK20" s="8">
        <v>24.203082413508735</v>
      </c>
      <c r="AL20" s="8">
        <v>4788.3921033132219</v>
      </c>
      <c r="AM20" s="8">
        <v>543.69731687981346</v>
      </c>
      <c r="AN20" s="8">
        <v>8316.0657178992406</v>
      </c>
      <c r="AO20" s="8">
        <v>1316.3975582233361</v>
      </c>
      <c r="AP20" s="8">
        <v>13823.404003844376</v>
      </c>
      <c r="AQ20" s="8">
        <v>4152.1121455458579</v>
      </c>
      <c r="AR20" s="8">
        <v>13113.009621246689</v>
      </c>
      <c r="AS20" s="8">
        <v>143005.35698338127</v>
      </c>
      <c r="AT20" s="8">
        <v>231.33745744430763</v>
      </c>
      <c r="AU20" s="8">
        <v>81.376324979217713</v>
      </c>
      <c r="AV20" s="8">
        <v>12753.950124550731</v>
      </c>
      <c r="AW20" s="8">
        <v>31252.309593217728</v>
      </c>
      <c r="AX20" s="8">
        <v>86.298626983444024</v>
      </c>
      <c r="AY20" s="8">
        <v>39758.578110342845</v>
      </c>
      <c r="AZ20" s="8">
        <v>52250.687135812404</v>
      </c>
      <c r="BA20" s="8">
        <v>50946.567759409096</v>
      </c>
      <c r="BB20" s="8">
        <v>392.58320362809718</v>
      </c>
      <c r="BC20" s="8">
        <v>103365.09096995358</v>
      </c>
      <c r="BD20" s="8">
        <v>1047541.0212931058</v>
      </c>
    </row>
    <row r="21" spans="1:56" x14ac:dyDescent="0.3">
      <c r="A21" s="1" t="s">
        <v>17</v>
      </c>
      <c r="B21" s="8">
        <v>11693.798090965134</v>
      </c>
      <c r="C21" s="8">
        <v>165702.48649761011</v>
      </c>
      <c r="D21" s="8">
        <v>112534.03686817011</v>
      </c>
      <c r="E21" s="8">
        <v>5243.7915051476957</v>
      </c>
      <c r="F21" s="8">
        <v>0</v>
      </c>
      <c r="G21" s="8">
        <v>10154.559104349328</v>
      </c>
      <c r="H21" s="8">
        <v>4.3306845447945905</v>
      </c>
      <c r="I21" s="8">
        <v>10736.913114406783</v>
      </c>
      <c r="J21" s="8">
        <v>315814.44217312802</v>
      </c>
      <c r="K21" s="8">
        <v>35426.049339949823</v>
      </c>
      <c r="L21" s="8">
        <v>2884.8831374654787</v>
      </c>
      <c r="M21" s="8">
        <v>5836.048113503869</v>
      </c>
      <c r="N21" s="8">
        <v>38797.793311023765</v>
      </c>
      <c r="O21" s="8">
        <v>65452.75106611575</v>
      </c>
      <c r="P21" s="8">
        <v>8920.1206777366406</v>
      </c>
      <c r="Q21" s="8">
        <v>26519.386156832239</v>
      </c>
      <c r="R21" s="8">
        <v>262691.61794991809</v>
      </c>
      <c r="S21" s="8">
        <v>0</v>
      </c>
      <c r="T21" s="8">
        <v>12725.685149031884</v>
      </c>
      <c r="U21" s="8">
        <v>156810.31074908626</v>
      </c>
      <c r="V21" s="8">
        <v>19447.198283781563</v>
      </c>
      <c r="W21" s="8">
        <v>2714.6513473032874</v>
      </c>
      <c r="X21" s="8">
        <v>32764.317908829493</v>
      </c>
      <c r="Y21" s="8">
        <v>248455.21285331706</v>
      </c>
      <c r="Z21" s="8">
        <v>59594.817303190408</v>
      </c>
      <c r="AA21" s="8">
        <v>10.94870247592435</v>
      </c>
      <c r="AB21" s="8">
        <v>1921.7733775527852</v>
      </c>
      <c r="AC21" s="8">
        <v>11629.039557447577</v>
      </c>
      <c r="AD21" s="8">
        <v>19395.692514620034</v>
      </c>
      <c r="AE21" s="8">
        <v>17018.180056726374</v>
      </c>
      <c r="AF21" s="8">
        <v>10127.139764541511</v>
      </c>
      <c r="AG21" s="8">
        <v>9042.8042640967287</v>
      </c>
      <c r="AH21" s="8">
        <v>23.985296486485627</v>
      </c>
      <c r="AI21" s="8">
        <v>619197.91271281557</v>
      </c>
      <c r="AJ21" s="8">
        <v>653.34039022359013</v>
      </c>
      <c r="AK21" s="8">
        <v>10163.341010816963</v>
      </c>
      <c r="AL21" s="8">
        <v>5647.5184173551143</v>
      </c>
      <c r="AM21" s="8">
        <v>12288.264866035457</v>
      </c>
      <c r="AN21" s="8">
        <v>291907.30639612168</v>
      </c>
      <c r="AO21" s="8">
        <v>20476.749703565278</v>
      </c>
      <c r="AP21" s="8">
        <v>21124.513802805792</v>
      </c>
      <c r="AQ21" s="8">
        <v>68995.523366118228</v>
      </c>
      <c r="AR21" s="8">
        <v>24872.850627492302</v>
      </c>
      <c r="AS21" s="8">
        <v>17614.616734370782</v>
      </c>
      <c r="AT21" s="8">
        <v>22494.266619292917</v>
      </c>
      <c r="AU21" s="8">
        <v>8369.3571871468466</v>
      </c>
      <c r="AV21" s="8">
        <v>68863.018756164485</v>
      </c>
      <c r="AW21" s="8">
        <v>63411.076972228017</v>
      </c>
      <c r="AX21" s="8">
        <v>58136.539105605822</v>
      </c>
      <c r="AY21" s="8">
        <v>328328.51863094082</v>
      </c>
      <c r="AZ21" s="8">
        <v>177123.51084873706</v>
      </c>
      <c r="BA21" s="8">
        <v>168767.07131054657</v>
      </c>
      <c r="BB21" s="8">
        <v>2645.3552844697574</v>
      </c>
      <c r="BC21" s="8">
        <v>352979.65379339585</v>
      </c>
      <c r="BD21" s="8">
        <v>4024155.0714556039</v>
      </c>
    </row>
    <row r="22" spans="1:56" x14ac:dyDescent="0.3">
      <c r="A22" s="1" t="s">
        <v>18</v>
      </c>
      <c r="B22" s="8">
        <v>6.7755231002832346E-5</v>
      </c>
      <c r="C22" s="8">
        <v>8.7281242830556662E-4</v>
      </c>
      <c r="D22" s="8">
        <v>1.6593449106274376E-4</v>
      </c>
      <c r="E22" s="8">
        <v>4.8683257351085925E-5</v>
      </c>
      <c r="F22" s="8">
        <v>0</v>
      </c>
      <c r="G22" s="8">
        <v>1396.2899582806031</v>
      </c>
      <c r="H22" s="8">
        <v>0</v>
      </c>
      <c r="I22" s="8">
        <v>2.6734460674102088E-2</v>
      </c>
      <c r="J22" s="8">
        <v>2.423090700293749</v>
      </c>
      <c r="K22" s="8">
        <v>1.518936012351707E-4</v>
      </c>
      <c r="L22" s="8">
        <v>0</v>
      </c>
      <c r="M22" s="8">
        <v>917.93569139376177</v>
      </c>
      <c r="N22" s="8">
        <v>0</v>
      </c>
      <c r="O22" s="8">
        <v>2.4701207348527375E-5</v>
      </c>
      <c r="P22" s="8">
        <v>0</v>
      </c>
      <c r="Q22" s="8">
        <v>0</v>
      </c>
      <c r="R22" s="8">
        <v>9.29128092621972</v>
      </c>
      <c r="S22" s="8">
        <v>152.75376914505318</v>
      </c>
      <c r="T22" s="8">
        <v>0</v>
      </c>
      <c r="U22" s="8">
        <v>0</v>
      </c>
      <c r="V22" s="8">
        <v>2.7151820946948239E-4</v>
      </c>
      <c r="W22" s="8">
        <v>0</v>
      </c>
      <c r="X22" s="8">
        <v>0</v>
      </c>
      <c r="Y22" s="8">
        <v>14.486473445834948</v>
      </c>
      <c r="Z22" s="8">
        <v>4.4507358965513228</v>
      </c>
      <c r="AA22" s="8">
        <v>0</v>
      </c>
      <c r="AB22" s="8">
        <v>0</v>
      </c>
      <c r="AC22" s="8">
        <v>3.4663519196572891E-5</v>
      </c>
      <c r="AD22" s="8">
        <v>0</v>
      </c>
      <c r="AE22" s="8">
        <v>2.5289321582006941E-4</v>
      </c>
      <c r="AF22" s="8">
        <v>541.81675527096763</v>
      </c>
      <c r="AG22" s="8">
        <v>6.2923672494828624E-3</v>
      </c>
      <c r="AH22" s="8">
        <v>0</v>
      </c>
      <c r="AI22" s="8">
        <v>0.3934520079213496</v>
      </c>
      <c r="AJ22" s="8">
        <v>3.1686267455808471E-5</v>
      </c>
      <c r="AK22" s="8">
        <v>2.8454561829118075E-5</v>
      </c>
      <c r="AL22" s="8">
        <v>3.4748925963268131E-5</v>
      </c>
      <c r="AM22" s="8">
        <v>0</v>
      </c>
      <c r="AN22" s="8">
        <v>0</v>
      </c>
      <c r="AO22" s="8">
        <v>0</v>
      </c>
      <c r="AP22" s="8">
        <v>2.2620142924254273E-5</v>
      </c>
      <c r="AQ22" s="8">
        <v>0</v>
      </c>
      <c r="AR22" s="8">
        <v>0</v>
      </c>
      <c r="AS22" s="8">
        <v>2.735775399916562E-5</v>
      </c>
      <c r="AT22" s="8">
        <v>0</v>
      </c>
      <c r="AU22" s="8">
        <v>23.662887461894069</v>
      </c>
      <c r="AV22" s="8">
        <v>13.019162770814409</v>
      </c>
      <c r="AW22" s="8">
        <v>0</v>
      </c>
      <c r="AX22" s="8">
        <v>1.1906977745580566E-4</v>
      </c>
      <c r="AY22" s="8">
        <v>1.2500087161465727E-5</v>
      </c>
      <c r="AZ22" s="8">
        <v>11.684303182550289</v>
      </c>
      <c r="BA22" s="8">
        <v>6.9229957159744497</v>
      </c>
      <c r="BB22" s="8">
        <v>0</v>
      </c>
      <c r="BC22" s="8">
        <v>771.38250278583928</v>
      </c>
      <c r="BD22" s="8">
        <v>3866.548253104881</v>
      </c>
    </row>
    <row r="23" spans="1:56" x14ac:dyDescent="0.3">
      <c r="A23" s="1" t="s">
        <v>19</v>
      </c>
      <c r="B23" s="8">
        <v>1515.9695428825155</v>
      </c>
      <c r="C23" s="8">
        <v>593.68703192704004</v>
      </c>
      <c r="D23" s="8">
        <v>39.862939629314482</v>
      </c>
      <c r="E23" s="8">
        <v>0.80940810394922358</v>
      </c>
      <c r="F23" s="8">
        <v>0</v>
      </c>
      <c r="G23" s="8">
        <v>162.5787506433719</v>
      </c>
      <c r="H23" s="8">
        <v>0</v>
      </c>
      <c r="I23" s="8">
        <v>6.9796097604495309</v>
      </c>
      <c r="J23" s="8">
        <v>1329.1342088149306</v>
      </c>
      <c r="K23" s="8">
        <v>122.56937678065076</v>
      </c>
      <c r="L23" s="8">
        <v>2.0433511584594193</v>
      </c>
      <c r="M23" s="8">
        <v>6.7772841076597645E-2</v>
      </c>
      <c r="N23" s="8">
        <v>20.7012583953349</v>
      </c>
      <c r="O23" s="8">
        <v>0.15647486863579776</v>
      </c>
      <c r="P23" s="8">
        <v>57.888327308413956</v>
      </c>
      <c r="Q23" s="8">
        <v>1.2629623780978932E-2</v>
      </c>
      <c r="R23" s="8">
        <v>275.23117261255715</v>
      </c>
      <c r="S23" s="8">
        <v>19202.427869492138</v>
      </c>
      <c r="T23" s="8">
        <v>2.5659882484105938</v>
      </c>
      <c r="U23" s="8">
        <v>0</v>
      </c>
      <c r="V23" s="8">
        <v>89.482768675897034</v>
      </c>
      <c r="W23" s="8">
        <v>0.13134601105306185</v>
      </c>
      <c r="X23" s="8">
        <v>13.97819301111951</v>
      </c>
      <c r="Y23" s="8">
        <v>138.36020875680549</v>
      </c>
      <c r="Z23" s="8">
        <v>58.306652947337938</v>
      </c>
      <c r="AA23" s="8">
        <v>0</v>
      </c>
      <c r="AB23" s="8">
        <v>0.99254785075444307</v>
      </c>
      <c r="AC23" s="8">
        <v>7.3484478794617003E-2</v>
      </c>
      <c r="AD23" s="8">
        <v>0</v>
      </c>
      <c r="AE23" s="8">
        <v>252.12450939502315</v>
      </c>
      <c r="AF23" s="8">
        <v>4.0663704645958587E-2</v>
      </c>
      <c r="AG23" s="8">
        <v>324.04850991530185</v>
      </c>
      <c r="AH23" s="8">
        <v>1.2540918050150058E-6</v>
      </c>
      <c r="AI23" s="8">
        <v>2391.3739634340968</v>
      </c>
      <c r="AJ23" s="8">
        <v>7.3320309753846943E-2</v>
      </c>
      <c r="AK23" s="8">
        <v>3.9409380040384204E-3</v>
      </c>
      <c r="AL23" s="8">
        <v>4.785367247816005</v>
      </c>
      <c r="AM23" s="8">
        <v>19.824465285968024</v>
      </c>
      <c r="AN23" s="8">
        <v>1082.5626696710958</v>
      </c>
      <c r="AO23" s="8">
        <v>0.47109547965217313</v>
      </c>
      <c r="AP23" s="8">
        <v>46.141667786525446</v>
      </c>
      <c r="AQ23" s="8">
        <v>1582.3277275499559</v>
      </c>
      <c r="AR23" s="8">
        <v>104.42060834178513</v>
      </c>
      <c r="AS23" s="8">
        <v>35.677286398297611</v>
      </c>
      <c r="AT23" s="8">
        <v>23077.723198505471</v>
      </c>
      <c r="AU23" s="8">
        <v>10.809768455126633</v>
      </c>
      <c r="AV23" s="8">
        <v>290.16246695399434</v>
      </c>
      <c r="AW23" s="8">
        <v>102.71844095472021</v>
      </c>
      <c r="AX23" s="8">
        <v>35.160657296535298</v>
      </c>
      <c r="AY23" s="8">
        <v>1545.496688738622</v>
      </c>
      <c r="AZ23" s="8">
        <v>8197.7867016565888</v>
      </c>
      <c r="BA23" s="8">
        <v>951.18118867081773</v>
      </c>
      <c r="BB23" s="8">
        <v>15.013508711690983</v>
      </c>
      <c r="BC23" s="8">
        <v>2383.6353523946841</v>
      </c>
      <c r="BD23" s="8">
        <v>66087.57468387307</v>
      </c>
    </row>
    <row r="24" spans="1:56" x14ac:dyDescent="0.3">
      <c r="A24" s="1" t="s">
        <v>20</v>
      </c>
      <c r="B24" s="8">
        <v>124.46501629167651</v>
      </c>
      <c r="C24" s="8">
        <v>1.6124937773863965</v>
      </c>
      <c r="D24" s="8">
        <v>32373.817306627257</v>
      </c>
      <c r="E24" s="8">
        <v>123.13300886991507</v>
      </c>
      <c r="F24" s="8">
        <v>0</v>
      </c>
      <c r="G24" s="8">
        <v>0.17899017135843096</v>
      </c>
      <c r="H24" s="8">
        <v>0</v>
      </c>
      <c r="I24" s="8">
        <v>1730.6368462144112</v>
      </c>
      <c r="J24" s="8">
        <v>4990.9759531249356</v>
      </c>
      <c r="K24" s="8">
        <v>214.69463203412357</v>
      </c>
      <c r="L24" s="8">
        <v>7569.8874840505741</v>
      </c>
      <c r="M24" s="8">
        <v>0</v>
      </c>
      <c r="N24" s="8">
        <v>120.84062040101776</v>
      </c>
      <c r="O24" s="8">
        <v>42012.059906966366</v>
      </c>
      <c r="P24" s="8">
        <v>452.44398179634521</v>
      </c>
      <c r="Q24" s="8">
        <v>392.23666709515351</v>
      </c>
      <c r="R24" s="8">
        <v>738.39592790906408</v>
      </c>
      <c r="S24" s="8">
        <v>30518.159455648118</v>
      </c>
      <c r="T24" s="8">
        <v>1628.5875550544797</v>
      </c>
      <c r="U24" s="8">
        <v>0.20963805810908054</v>
      </c>
      <c r="V24" s="8">
        <v>0</v>
      </c>
      <c r="W24" s="8">
        <v>0.27280704910778947</v>
      </c>
      <c r="X24" s="8">
        <v>814.3079918812989</v>
      </c>
      <c r="Y24" s="8">
        <v>10526.270415926525</v>
      </c>
      <c r="Z24" s="8">
        <v>6120.1690814194135</v>
      </c>
      <c r="AA24" s="8">
        <v>0</v>
      </c>
      <c r="AB24" s="8">
        <v>1.6804916444798462E-2</v>
      </c>
      <c r="AC24" s="8">
        <v>815.01273122329997</v>
      </c>
      <c r="AD24" s="8">
        <v>0</v>
      </c>
      <c r="AE24" s="8">
        <v>37.792956103275557</v>
      </c>
      <c r="AF24" s="8">
        <v>0</v>
      </c>
      <c r="AG24" s="8">
        <v>114.91145122690888</v>
      </c>
      <c r="AH24" s="8">
        <v>1055.5624870648035</v>
      </c>
      <c r="AI24" s="8">
        <v>341.39592040551526</v>
      </c>
      <c r="AJ24" s="8">
        <v>0.69491988523216075</v>
      </c>
      <c r="AK24" s="8">
        <v>0.56272680333153258</v>
      </c>
      <c r="AL24" s="8">
        <v>190.04321673363771</v>
      </c>
      <c r="AM24" s="8">
        <v>94.67917204689256</v>
      </c>
      <c r="AN24" s="8">
        <v>422.51060300548937</v>
      </c>
      <c r="AO24" s="8">
        <v>1055.5908446044725</v>
      </c>
      <c r="AP24" s="8">
        <v>276.38851329081837</v>
      </c>
      <c r="AQ24" s="8">
        <v>8.1907471885572479E-3</v>
      </c>
      <c r="AR24" s="8">
        <v>1.6823412021088222</v>
      </c>
      <c r="AS24" s="8">
        <v>41.202038041630338</v>
      </c>
      <c r="AT24" s="8">
        <v>30.15931642952814</v>
      </c>
      <c r="AU24" s="8">
        <v>965.08537482513646</v>
      </c>
      <c r="AV24" s="8">
        <v>3408.1302827962386</v>
      </c>
      <c r="AW24" s="8">
        <v>60.521192790443095</v>
      </c>
      <c r="AX24" s="8">
        <v>5.2815995226818711</v>
      </c>
      <c r="AY24" s="8">
        <v>88246.098924887061</v>
      </c>
      <c r="AZ24" s="8">
        <v>2151.6286017583157</v>
      </c>
      <c r="BA24" s="8">
        <v>120311.9133114471</v>
      </c>
      <c r="BB24" s="8">
        <v>457.52981764008359</v>
      </c>
      <c r="BC24" s="8">
        <v>68081.901108678139</v>
      </c>
      <c r="BD24" s="8">
        <v>428619.66022844234</v>
      </c>
    </row>
    <row r="25" spans="1:56" x14ac:dyDescent="0.3">
      <c r="A25" s="1" t="s">
        <v>21</v>
      </c>
      <c r="B25" s="8">
        <v>663.47681991468301</v>
      </c>
      <c r="C25" s="8">
        <v>1.2850771501163254</v>
      </c>
      <c r="D25" s="8">
        <v>1.9210729246673828</v>
      </c>
      <c r="E25" s="8">
        <v>5.2330274571362958</v>
      </c>
      <c r="F25" s="8">
        <v>0</v>
      </c>
      <c r="G25" s="8">
        <v>1.0980802726547298</v>
      </c>
      <c r="H25" s="8">
        <v>0</v>
      </c>
      <c r="I25" s="8">
        <v>23213.735753115623</v>
      </c>
      <c r="J25" s="8">
        <v>1201.6930607429863</v>
      </c>
      <c r="K25" s="8">
        <v>43.427090564374062</v>
      </c>
      <c r="L25" s="8">
        <v>0</v>
      </c>
      <c r="M25" s="8">
        <v>0</v>
      </c>
      <c r="N25" s="8">
        <v>0.78062167680321481</v>
      </c>
      <c r="O25" s="8">
        <v>8.877144824598858E-2</v>
      </c>
      <c r="P25" s="8">
        <v>1.1015801814105963</v>
      </c>
      <c r="Q25" s="8">
        <v>402.38301684337353</v>
      </c>
      <c r="R25" s="8">
        <v>12.534090736708308</v>
      </c>
      <c r="S25" s="8">
        <v>7456.9970761576806</v>
      </c>
      <c r="T25" s="8">
        <v>1.7531552428240479E-3</v>
      </c>
      <c r="U25" s="8">
        <v>0.2306315651410574</v>
      </c>
      <c r="V25" s="8">
        <v>198.45263933264758</v>
      </c>
      <c r="W25" s="8">
        <v>0</v>
      </c>
      <c r="X25" s="8">
        <v>0.3163279201625887</v>
      </c>
      <c r="Y25" s="8">
        <v>2.1288173357582378</v>
      </c>
      <c r="Z25" s="8">
        <v>792.2029497363983</v>
      </c>
      <c r="AA25" s="8">
        <v>0</v>
      </c>
      <c r="AB25" s="8">
        <v>0.21224788952837412</v>
      </c>
      <c r="AC25" s="8">
        <v>0.13417241646566608</v>
      </c>
      <c r="AD25" s="8">
        <v>0</v>
      </c>
      <c r="AE25" s="8">
        <v>2.6403784730361344</v>
      </c>
      <c r="AF25" s="8">
        <v>0</v>
      </c>
      <c r="AG25" s="8">
        <v>279.80043116178365</v>
      </c>
      <c r="AH25" s="8">
        <v>8.9068820093188526E-3</v>
      </c>
      <c r="AI25" s="8">
        <v>808.68712533411747</v>
      </c>
      <c r="AJ25" s="8">
        <v>213.97937652366898</v>
      </c>
      <c r="AK25" s="8">
        <v>1.3309601376232962</v>
      </c>
      <c r="AL25" s="8">
        <v>16.448877793195983</v>
      </c>
      <c r="AM25" s="8">
        <v>8.0132058359525438</v>
      </c>
      <c r="AN25" s="8">
        <v>0.67016859806712326</v>
      </c>
      <c r="AO25" s="8">
        <v>279.87718953644634</v>
      </c>
      <c r="AP25" s="8">
        <v>68.962341654653798</v>
      </c>
      <c r="AQ25" s="8">
        <v>2.426019015018432E-3</v>
      </c>
      <c r="AR25" s="8">
        <v>23.765658909905014</v>
      </c>
      <c r="AS25" s="8">
        <v>70.935568890616437</v>
      </c>
      <c r="AT25" s="8">
        <v>7.3505645345369932E-3</v>
      </c>
      <c r="AU25" s="8">
        <v>2.1548908087061745E-3</v>
      </c>
      <c r="AV25" s="8">
        <v>1.3711946049386057</v>
      </c>
      <c r="AW25" s="8">
        <v>139.71885227294976</v>
      </c>
      <c r="AX25" s="8">
        <v>1.583710644930499</v>
      </c>
      <c r="AY25" s="8">
        <v>8040.5714205065606</v>
      </c>
      <c r="AZ25" s="8">
        <v>28.86051682442185</v>
      </c>
      <c r="BA25" s="8">
        <v>19312.115552300693</v>
      </c>
      <c r="BB25" s="8">
        <v>343.44850354605103</v>
      </c>
      <c r="BC25" s="8">
        <v>4816.2136298487949</v>
      </c>
      <c r="BD25" s="8">
        <v>68458.450180292552</v>
      </c>
    </row>
    <row r="26" spans="1:56" x14ac:dyDescent="0.3">
      <c r="A26" s="1" t="s">
        <v>22</v>
      </c>
      <c r="B26" s="8">
        <v>215.22161185515782</v>
      </c>
      <c r="C26" s="8">
        <v>22.436568836432023</v>
      </c>
      <c r="D26" s="8">
        <v>48.135705923383462</v>
      </c>
      <c r="E26" s="8">
        <v>4.278741138801391</v>
      </c>
      <c r="F26" s="8">
        <v>0</v>
      </c>
      <c r="G26" s="8">
        <v>4077.4811744224407</v>
      </c>
      <c r="H26" s="8">
        <v>0</v>
      </c>
      <c r="I26" s="8">
        <v>241.45027019632772</v>
      </c>
      <c r="J26" s="8">
        <v>4746.6940313490486</v>
      </c>
      <c r="K26" s="8">
        <v>161.54861643316988</v>
      </c>
      <c r="L26" s="8">
        <v>0</v>
      </c>
      <c r="M26" s="8">
        <v>0</v>
      </c>
      <c r="N26" s="8">
        <v>38.046980382688922</v>
      </c>
      <c r="O26" s="8">
        <v>7.1034810354301881</v>
      </c>
      <c r="P26" s="8">
        <v>3.9372039109078543</v>
      </c>
      <c r="Q26" s="8">
        <v>67.975861869924103</v>
      </c>
      <c r="R26" s="8">
        <v>42.992187543725287</v>
      </c>
      <c r="S26" s="8">
        <v>2367.3868268783558</v>
      </c>
      <c r="T26" s="8">
        <v>12.102140706749484</v>
      </c>
      <c r="U26" s="8">
        <v>14.002652211162337</v>
      </c>
      <c r="V26" s="8">
        <v>66.905943165512753</v>
      </c>
      <c r="W26" s="8">
        <v>0.18018246487425144</v>
      </c>
      <c r="X26" s="8">
        <v>0</v>
      </c>
      <c r="Y26" s="8">
        <v>397.67378632674939</v>
      </c>
      <c r="Z26" s="8">
        <v>291.50285096153272</v>
      </c>
      <c r="AA26" s="8">
        <v>0</v>
      </c>
      <c r="AB26" s="8">
        <v>5.867862899790543E-3</v>
      </c>
      <c r="AC26" s="8">
        <v>88.604820854672298</v>
      </c>
      <c r="AD26" s="8">
        <v>0</v>
      </c>
      <c r="AE26" s="8">
        <v>23.27358297087163</v>
      </c>
      <c r="AF26" s="8">
        <v>0</v>
      </c>
      <c r="AG26" s="8">
        <v>65.376855305648562</v>
      </c>
      <c r="AH26" s="8">
        <v>7.8977800232041709E-5</v>
      </c>
      <c r="AI26" s="8">
        <v>570.41519718957647</v>
      </c>
      <c r="AJ26" s="8">
        <v>0.13768853258374231</v>
      </c>
      <c r="AK26" s="8">
        <v>14.193639895330895</v>
      </c>
      <c r="AL26" s="8">
        <v>120.93449942831519</v>
      </c>
      <c r="AM26" s="8">
        <v>26.109343221610992</v>
      </c>
      <c r="AN26" s="8">
        <v>83.486606808006186</v>
      </c>
      <c r="AO26" s="8">
        <v>3.0544528263160942</v>
      </c>
      <c r="AP26" s="8">
        <v>384.27520636745624</v>
      </c>
      <c r="AQ26" s="8">
        <v>32.442288358762198</v>
      </c>
      <c r="AR26" s="8">
        <v>69.923755912201102</v>
      </c>
      <c r="AS26" s="8">
        <v>32.957954603981406</v>
      </c>
      <c r="AT26" s="8">
        <v>5.9234114879443913</v>
      </c>
      <c r="AU26" s="8">
        <v>0.74552035937488825</v>
      </c>
      <c r="AV26" s="8">
        <v>1259.7472535492836</v>
      </c>
      <c r="AW26" s="8">
        <v>75.911295977504494</v>
      </c>
      <c r="AX26" s="8">
        <v>19.599882688109812</v>
      </c>
      <c r="AY26" s="8">
        <v>0.70296834170682621</v>
      </c>
      <c r="AZ26" s="8">
        <v>1281.3517258318918</v>
      </c>
      <c r="BA26" s="8">
        <v>9376.8494895684689</v>
      </c>
      <c r="BB26" s="8">
        <v>3.92921106083605</v>
      </c>
      <c r="BC26" s="8">
        <v>745.82101750503148</v>
      </c>
      <c r="BD26" s="8">
        <v>27112.830433098559</v>
      </c>
    </row>
    <row r="27" spans="1:56" x14ac:dyDescent="0.3">
      <c r="A27" s="1" t="s">
        <v>23</v>
      </c>
      <c r="B27" s="8">
        <v>463.31461181016709</v>
      </c>
      <c r="C27" s="8">
        <v>5189.1808665740509</v>
      </c>
      <c r="D27" s="8">
        <v>7242.4620241319299</v>
      </c>
      <c r="E27" s="8">
        <v>3149.2908138182388</v>
      </c>
      <c r="F27" s="8">
        <v>0</v>
      </c>
      <c r="G27" s="8">
        <v>1755.0737628217091</v>
      </c>
      <c r="H27" s="8">
        <v>0</v>
      </c>
      <c r="I27" s="8">
        <v>2831.2602460236508</v>
      </c>
      <c r="J27" s="8">
        <v>26037.491390120507</v>
      </c>
      <c r="K27" s="8">
        <v>1293.6888666182954</v>
      </c>
      <c r="L27" s="8">
        <v>1312.6413291818124</v>
      </c>
      <c r="M27" s="8">
        <v>1318.185147581878</v>
      </c>
      <c r="N27" s="8">
        <v>2192.1527462237805</v>
      </c>
      <c r="O27" s="8">
        <v>539.92656759414672</v>
      </c>
      <c r="P27" s="8">
        <v>47.879760784396922</v>
      </c>
      <c r="Q27" s="8">
        <v>347.00497819752837</v>
      </c>
      <c r="R27" s="8">
        <v>23047.937704502572</v>
      </c>
      <c r="S27" s="8">
        <v>39615.208248287221</v>
      </c>
      <c r="T27" s="8">
        <v>802.52592107839985</v>
      </c>
      <c r="U27" s="8">
        <v>4572.4527927718991</v>
      </c>
      <c r="V27" s="8">
        <v>7464.2895503697437</v>
      </c>
      <c r="W27" s="8">
        <v>216.40064889079039</v>
      </c>
      <c r="X27" s="8">
        <v>1135.7353253336328</v>
      </c>
      <c r="Y27" s="8">
        <v>0</v>
      </c>
      <c r="Z27" s="8">
        <v>2021.863146131137</v>
      </c>
      <c r="AA27" s="8">
        <v>5.733582355080161</v>
      </c>
      <c r="AB27" s="8">
        <v>70.370658477061383</v>
      </c>
      <c r="AC27" s="8">
        <v>133.31685892754652</v>
      </c>
      <c r="AD27" s="8">
        <v>41.476978738877769</v>
      </c>
      <c r="AE27" s="8">
        <v>44.958441600278796</v>
      </c>
      <c r="AF27" s="8">
        <v>5136.8933190315265</v>
      </c>
      <c r="AG27" s="8">
        <v>842.92582225991464</v>
      </c>
      <c r="AH27" s="8">
        <v>4.0636746097638012E-5</v>
      </c>
      <c r="AI27" s="8">
        <v>6112.5416850805368</v>
      </c>
      <c r="AJ27" s="8">
        <v>13.916697983169749</v>
      </c>
      <c r="AK27" s="8">
        <v>450.43251435620556</v>
      </c>
      <c r="AL27" s="8">
        <v>876.77034718716254</v>
      </c>
      <c r="AM27" s="8">
        <v>303.86439082536202</v>
      </c>
      <c r="AN27" s="8">
        <v>7322.0116099943871</v>
      </c>
      <c r="AO27" s="8">
        <v>1709.4232213408422</v>
      </c>
      <c r="AP27" s="8">
        <v>1937.7107098173674</v>
      </c>
      <c r="AQ27" s="8">
        <v>6748.8550796731888</v>
      </c>
      <c r="AR27" s="8">
        <v>7642.4831397461758</v>
      </c>
      <c r="AS27" s="8">
        <v>444.8570138005544</v>
      </c>
      <c r="AT27" s="8">
        <v>4932.565014005897</v>
      </c>
      <c r="AU27" s="8">
        <v>1589.8187044483525</v>
      </c>
      <c r="AV27" s="8">
        <v>6185.7593920235677</v>
      </c>
      <c r="AW27" s="8">
        <v>8841.6129495463265</v>
      </c>
      <c r="AX27" s="8">
        <v>775.401415465421</v>
      </c>
      <c r="AY27" s="8">
        <v>4745.431718609897</v>
      </c>
      <c r="AZ27" s="8">
        <v>14168.641498844083</v>
      </c>
      <c r="BA27" s="8">
        <v>705697.56840953813</v>
      </c>
      <c r="BB27" s="8">
        <v>59.26476646106191</v>
      </c>
      <c r="BC27" s="8">
        <v>50560.597631764911</v>
      </c>
      <c r="BD27" s="8">
        <v>969991.17006138712</v>
      </c>
    </row>
    <row r="28" spans="1:56" x14ac:dyDescent="0.3">
      <c r="A28" s="1" t="s">
        <v>24</v>
      </c>
      <c r="B28" s="8">
        <v>469.4833542152312</v>
      </c>
      <c r="C28" s="8">
        <v>474.25970325311209</v>
      </c>
      <c r="D28" s="8">
        <v>5739.8121667859132</v>
      </c>
      <c r="E28" s="8">
        <v>780.30880953926737</v>
      </c>
      <c r="F28" s="8">
        <v>0</v>
      </c>
      <c r="G28" s="8">
        <v>62.111476255800298</v>
      </c>
      <c r="H28" s="8">
        <v>0</v>
      </c>
      <c r="I28" s="8">
        <v>321.55737912073312</v>
      </c>
      <c r="J28" s="8">
        <v>1286457.0283625794</v>
      </c>
      <c r="K28" s="8">
        <v>109527.50959150204</v>
      </c>
      <c r="L28" s="8">
        <v>0</v>
      </c>
      <c r="M28" s="8">
        <v>0</v>
      </c>
      <c r="N28" s="8">
        <v>528.56765255258654</v>
      </c>
      <c r="O28" s="8">
        <v>137.00900111316221</v>
      </c>
      <c r="P28" s="8">
        <v>3.4373648038460236E-3</v>
      </c>
      <c r="Q28" s="8">
        <v>10.952035073132359</v>
      </c>
      <c r="R28" s="8">
        <v>4294.6177479875541</v>
      </c>
      <c r="S28" s="8">
        <v>22710.382554274052</v>
      </c>
      <c r="T28" s="8">
        <v>3.1797650143466401</v>
      </c>
      <c r="U28" s="8">
        <v>102.90310588834669</v>
      </c>
      <c r="V28" s="8">
        <v>6709.7374740270725</v>
      </c>
      <c r="W28" s="8">
        <v>73669.654249494299</v>
      </c>
      <c r="X28" s="8">
        <v>9.8706792078298187E-4</v>
      </c>
      <c r="Y28" s="8">
        <v>104.20023225199178</v>
      </c>
      <c r="Z28" s="8">
        <v>0</v>
      </c>
      <c r="AA28" s="8">
        <v>0</v>
      </c>
      <c r="AB28" s="8">
        <v>2.7128308392573302</v>
      </c>
      <c r="AC28" s="8">
        <v>61.684952889961089</v>
      </c>
      <c r="AD28" s="8">
        <v>0</v>
      </c>
      <c r="AE28" s="8">
        <v>111970.02973083744</v>
      </c>
      <c r="AF28" s="8">
        <v>0</v>
      </c>
      <c r="AG28" s="8">
        <v>1653.312181011464</v>
      </c>
      <c r="AH28" s="8">
        <v>2.7792986155249543E-5</v>
      </c>
      <c r="AI28" s="8">
        <v>659.14435724904365</v>
      </c>
      <c r="AJ28" s="8">
        <v>61.826367784656384</v>
      </c>
      <c r="AK28" s="8">
        <v>760.99002056276197</v>
      </c>
      <c r="AL28" s="8">
        <v>219115.53418306456</v>
      </c>
      <c r="AM28" s="8">
        <v>36071.680168752908</v>
      </c>
      <c r="AN28" s="8">
        <v>130.12532912046208</v>
      </c>
      <c r="AO28" s="8">
        <v>8.0945694755788153</v>
      </c>
      <c r="AP28" s="8">
        <v>39255.565901799979</v>
      </c>
      <c r="AQ28" s="8">
        <v>4.20865996218728</v>
      </c>
      <c r="AR28" s="8">
        <v>199.65227274173958</v>
      </c>
      <c r="AS28" s="8">
        <v>60336.371783972398</v>
      </c>
      <c r="AT28" s="8">
        <v>11.776437712661975</v>
      </c>
      <c r="AU28" s="8">
        <v>6.7241095536894043E-6</v>
      </c>
      <c r="AV28" s="8">
        <v>58.369127812708683</v>
      </c>
      <c r="AW28" s="8">
        <v>40.811006836331408</v>
      </c>
      <c r="AX28" s="8">
        <v>199977.8767497821</v>
      </c>
      <c r="AY28" s="8">
        <v>466.24870193072928</v>
      </c>
      <c r="AZ28" s="8">
        <v>18604.670647607581</v>
      </c>
      <c r="BA28" s="8">
        <v>53359.319256854738</v>
      </c>
      <c r="BB28" s="8">
        <v>30052.13228840712</v>
      </c>
      <c r="BC28" s="8">
        <v>18531.125453379042</v>
      </c>
      <c r="BD28" s="8">
        <v>2303496.5421002661</v>
      </c>
    </row>
    <row r="29" spans="1:56" x14ac:dyDescent="0.3">
      <c r="A29" s="1" t="s">
        <v>25</v>
      </c>
      <c r="B29" s="8">
        <v>0</v>
      </c>
      <c r="C29" s="8">
        <v>0</v>
      </c>
      <c r="D29" s="8">
        <v>0</v>
      </c>
      <c r="E29" s="8">
        <v>0</v>
      </c>
      <c r="F29" s="8">
        <v>0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8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8">
        <v>0</v>
      </c>
      <c r="BB29" s="8">
        <v>0</v>
      </c>
      <c r="BC29" s="8">
        <v>0</v>
      </c>
      <c r="BD29" s="8">
        <v>0</v>
      </c>
    </row>
    <row r="30" spans="1:56" x14ac:dyDescent="0.3">
      <c r="A30" s="1" t="s">
        <v>26</v>
      </c>
      <c r="B30" s="8">
        <v>0.45041525397325449</v>
      </c>
      <c r="C30" s="8">
        <v>1.4981083122495178E-2</v>
      </c>
      <c r="D30" s="8">
        <v>0.1705988990126443</v>
      </c>
      <c r="E30" s="8">
        <v>2.2650171058800777E-2</v>
      </c>
      <c r="F30" s="8">
        <v>0</v>
      </c>
      <c r="G30" s="8">
        <v>1.9619076163877119E-3</v>
      </c>
      <c r="H30" s="8">
        <v>0</v>
      </c>
      <c r="I30" s="8">
        <v>5.2083281044301251E-3</v>
      </c>
      <c r="J30" s="8">
        <v>15.347427908092163</v>
      </c>
      <c r="K30" s="8">
        <v>3.4598035369603104</v>
      </c>
      <c r="L30" s="8">
        <v>0</v>
      </c>
      <c r="M30" s="8">
        <v>0</v>
      </c>
      <c r="N30" s="8">
        <v>0.55163698865012567</v>
      </c>
      <c r="O30" s="8">
        <v>4.3254579051888757E-3</v>
      </c>
      <c r="P30" s="8">
        <v>7.3601305409185045</v>
      </c>
      <c r="Q30" s="8">
        <v>3.4568973970355572E-4</v>
      </c>
      <c r="R30" s="8">
        <v>0.11867494457705452</v>
      </c>
      <c r="S30" s="8">
        <v>1.3941605879548298</v>
      </c>
      <c r="T30" s="8">
        <v>1.0044421755565755E-4</v>
      </c>
      <c r="U30" s="8">
        <v>3.2505444285202815E-3</v>
      </c>
      <c r="V30" s="8">
        <v>10.70075094502254</v>
      </c>
      <c r="W30" s="8">
        <v>3.70482948254134E-3</v>
      </c>
      <c r="X30" s="8">
        <v>0</v>
      </c>
      <c r="Y30" s="8">
        <v>3.2884784553654442E-3</v>
      </c>
      <c r="Z30" s="8">
        <v>2.0684687893926283</v>
      </c>
      <c r="AA30" s="8">
        <v>0</v>
      </c>
      <c r="AB30" s="8">
        <v>0</v>
      </c>
      <c r="AC30" s="8">
        <v>0.61867793283201789</v>
      </c>
      <c r="AD30" s="8">
        <v>0</v>
      </c>
      <c r="AE30" s="8">
        <v>5.1937876110226204E-2</v>
      </c>
      <c r="AF30" s="8">
        <v>0</v>
      </c>
      <c r="AG30" s="8">
        <v>5.1593316540436016E-2</v>
      </c>
      <c r="AH30" s="8">
        <v>0</v>
      </c>
      <c r="AI30" s="8">
        <v>1.9397340925794943E-2</v>
      </c>
      <c r="AJ30" s="8">
        <v>1.9497995172568822E-3</v>
      </c>
      <c r="AK30" s="8">
        <v>0</v>
      </c>
      <c r="AL30" s="8">
        <v>0.12524911657326546</v>
      </c>
      <c r="AM30" s="8">
        <v>0.55967884901082554</v>
      </c>
      <c r="AN30" s="8">
        <v>4.1104135830428478E-3</v>
      </c>
      <c r="AO30" s="8">
        <v>0</v>
      </c>
      <c r="AP30" s="8">
        <v>0.56555402806676347</v>
      </c>
      <c r="AQ30" s="8">
        <v>1.3294552328843294E-4</v>
      </c>
      <c r="AR30" s="8">
        <v>1267.3381006773752</v>
      </c>
      <c r="AS30" s="8">
        <v>0.6549405871615176</v>
      </c>
      <c r="AT30" s="8">
        <v>0</v>
      </c>
      <c r="AU30" s="8">
        <v>0</v>
      </c>
      <c r="AV30" s="8">
        <v>1.6160482059303664E-3</v>
      </c>
      <c r="AW30" s="8">
        <v>1.2889377683757209E-3</v>
      </c>
      <c r="AX30" s="8">
        <v>5.1886219223624679E-2</v>
      </c>
      <c r="AY30" s="8">
        <v>15.829519360062738</v>
      </c>
      <c r="AZ30" s="8">
        <v>57.872157806176823</v>
      </c>
      <c r="BA30" s="8">
        <v>0.99454842012734301</v>
      </c>
      <c r="BB30" s="8">
        <v>8.4336623215472736E-2</v>
      </c>
      <c r="BC30" s="8">
        <v>46.413790661321762</v>
      </c>
      <c r="BD30" s="8">
        <v>1432.922352288007</v>
      </c>
    </row>
    <row r="31" spans="1:56" x14ac:dyDescent="0.3">
      <c r="A31" s="1" t="s">
        <v>27</v>
      </c>
      <c r="B31" s="8">
        <v>7.670169121816496</v>
      </c>
      <c r="C31" s="8">
        <v>175.16325203056152</v>
      </c>
      <c r="D31" s="8">
        <v>257.06913761143755</v>
      </c>
      <c r="E31" s="8">
        <v>11.054074754359599</v>
      </c>
      <c r="F31" s="8">
        <v>0</v>
      </c>
      <c r="G31" s="8">
        <v>0.97895618704554277</v>
      </c>
      <c r="H31" s="8">
        <v>0</v>
      </c>
      <c r="I31" s="8">
        <v>895.73196625547428</v>
      </c>
      <c r="J31" s="8">
        <v>8267.6443895376196</v>
      </c>
      <c r="K31" s="8">
        <v>1654.9670905423338</v>
      </c>
      <c r="L31" s="8">
        <v>158.74093701166083</v>
      </c>
      <c r="M31" s="8">
        <v>0</v>
      </c>
      <c r="N31" s="8">
        <v>6.5136075514898337</v>
      </c>
      <c r="O31" s="8">
        <v>250.5745010042489</v>
      </c>
      <c r="P31" s="8">
        <v>17.662548482665464</v>
      </c>
      <c r="Q31" s="8">
        <v>20.092184856777919</v>
      </c>
      <c r="R31" s="8">
        <v>60.434679067661421</v>
      </c>
      <c r="S31" s="8">
        <v>16833.732094770603</v>
      </c>
      <c r="T31" s="8">
        <v>4.8062519850510119E-2</v>
      </c>
      <c r="U31" s="8">
        <v>1.5619528345193454</v>
      </c>
      <c r="V31" s="8">
        <v>112.07190427941461</v>
      </c>
      <c r="W31" s="8">
        <v>1.8036309699333972</v>
      </c>
      <c r="X31" s="8">
        <v>0.14410564137635332</v>
      </c>
      <c r="Y31" s="8">
        <v>1376.2347321756606</v>
      </c>
      <c r="Z31" s="8">
        <v>829.88122932099532</v>
      </c>
      <c r="AA31" s="8">
        <v>0</v>
      </c>
      <c r="AB31" s="8">
        <v>13.091838800446416</v>
      </c>
      <c r="AC31" s="8">
        <v>0</v>
      </c>
      <c r="AD31" s="8">
        <v>0</v>
      </c>
      <c r="AE31" s="8">
        <v>25.064150547520264</v>
      </c>
      <c r="AF31" s="8">
        <v>0</v>
      </c>
      <c r="AG31" s="8">
        <v>2903.6234034575491</v>
      </c>
      <c r="AH31" s="8">
        <v>3.3643815473457665E-4</v>
      </c>
      <c r="AI31" s="8">
        <v>832.9248717756542</v>
      </c>
      <c r="AJ31" s="8">
        <v>0.9726574823383991</v>
      </c>
      <c r="AK31" s="8">
        <v>1119.5191807060517</v>
      </c>
      <c r="AL31" s="8">
        <v>60.491709561590369</v>
      </c>
      <c r="AM31" s="8">
        <v>267.73980821214781</v>
      </c>
      <c r="AN31" s="8">
        <v>85.543182675986586</v>
      </c>
      <c r="AO31" s="8">
        <v>5.9635931375513538</v>
      </c>
      <c r="AP31" s="8">
        <v>630.14377112870613</v>
      </c>
      <c r="AQ31" s="8">
        <v>6.3618370525584902E-2</v>
      </c>
      <c r="AR31" s="8">
        <v>1088.8381633459778</v>
      </c>
      <c r="AS31" s="8">
        <v>314.73487000030917</v>
      </c>
      <c r="AT31" s="8">
        <v>333.64597427172703</v>
      </c>
      <c r="AU31" s="8">
        <v>8.1396327758365294E-5</v>
      </c>
      <c r="AV31" s="8">
        <v>736.92855434070566</v>
      </c>
      <c r="AW31" s="8">
        <v>3149.1269814973357</v>
      </c>
      <c r="AX31" s="8">
        <v>24.926167973521618</v>
      </c>
      <c r="AY31" s="8">
        <v>7838.7103128789304</v>
      </c>
      <c r="AZ31" s="8">
        <v>464.9218259064379</v>
      </c>
      <c r="BA31" s="8">
        <v>5450.1773633128687</v>
      </c>
      <c r="BB31" s="8">
        <v>40.323148542714598</v>
      </c>
      <c r="BC31" s="8">
        <v>2235.3341594881122</v>
      </c>
      <c r="BD31" s="8">
        <v>58562.584931776684</v>
      </c>
    </row>
    <row r="32" spans="1:56" x14ac:dyDescent="0.3">
      <c r="A32" s="1" t="s">
        <v>28</v>
      </c>
      <c r="B32" s="8">
        <v>2.0011046912475499E-2</v>
      </c>
      <c r="C32" s="8">
        <v>9154.6274836506327</v>
      </c>
      <c r="D32" s="8">
        <v>78996.678180267831</v>
      </c>
      <c r="E32" s="8">
        <v>3.0466247196791496E-3</v>
      </c>
      <c r="F32" s="8">
        <v>0</v>
      </c>
      <c r="G32" s="8">
        <v>6.3733402221795548E-4</v>
      </c>
      <c r="H32" s="8">
        <v>0</v>
      </c>
      <c r="I32" s="8">
        <v>13.69207633321008</v>
      </c>
      <c r="J32" s="8">
        <v>2.1835760566698386</v>
      </c>
      <c r="K32" s="8">
        <v>1.0608154967049324E-2</v>
      </c>
      <c r="L32" s="8">
        <v>0</v>
      </c>
      <c r="M32" s="8">
        <v>1.6875437428072817</v>
      </c>
      <c r="N32" s="8">
        <v>37.844801922359544</v>
      </c>
      <c r="O32" s="8">
        <v>15.276065941243015</v>
      </c>
      <c r="P32" s="8">
        <v>0.37339860752860177</v>
      </c>
      <c r="Q32" s="8">
        <v>40.678868620034933</v>
      </c>
      <c r="R32" s="8">
        <v>25773.825042207136</v>
      </c>
      <c r="S32" s="8">
        <v>41215.673486273576</v>
      </c>
      <c r="T32" s="8">
        <v>1.5362951066518893E-2</v>
      </c>
      <c r="U32" s="8">
        <v>324.16439758746151</v>
      </c>
      <c r="V32" s="8">
        <v>21.834614935146938</v>
      </c>
      <c r="W32" s="8">
        <v>4.3786281075277937</v>
      </c>
      <c r="X32" s="8">
        <v>1.8607331323171431E-4</v>
      </c>
      <c r="Y32" s="8">
        <v>115.59053773386974</v>
      </c>
      <c r="Z32" s="8">
        <v>0.16390653284959289</v>
      </c>
      <c r="AA32" s="8">
        <v>0</v>
      </c>
      <c r="AB32" s="8">
        <v>1.2447534005927453E-4</v>
      </c>
      <c r="AC32" s="8">
        <v>1.1851537712543205E-4</v>
      </c>
      <c r="AD32" s="8">
        <v>0</v>
      </c>
      <c r="AE32" s="8">
        <v>1.5415605756874538E-3</v>
      </c>
      <c r="AF32" s="8">
        <v>0</v>
      </c>
      <c r="AG32" s="8">
        <v>4.5694044952845365</v>
      </c>
      <c r="AH32" s="8">
        <v>5.2392879047352484E-6</v>
      </c>
      <c r="AI32" s="8">
        <v>59811.432670503098</v>
      </c>
      <c r="AJ32" s="8">
        <v>3.7077267967998786E-4</v>
      </c>
      <c r="AK32" s="8">
        <v>106.8819814189914</v>
      </c>
      <c r="AL32" s="8">
        <v>9.1756194218458511E-3</v>
      </c>
      <c r="AM32" s="8">
        <v>2.2634401569212666E-3</v>
      </c>
      <c r="AN32" s="8">
        <v>5.3069896744595102</v>
      </c>
      <c r="AO32" s="8">
        <v>929.06091338863519</v>
      </c>
      <c r="AP32" s="8">
        <v>2.3798066268839705E-3</v>
      </c>
      <c r="AQ32" s="8">
        <v>30.951857364728586</v>
      </c>
      <c r="AR32" s="8">
        <v>13.107664950679688</v>
      </c>
      <c r="AS32" s="8">
        <v>8.2893738192763525E-3</v>
      </c>
      <c r="AT32" s="8">
        <v>4.3238165520192741E-6</v>
      </c>
      <c r="AU32" s="8">
        <v>1.2675696543714311E-6</v>
      </c>
      <c r="AV32" s="8">
        <v>3.0810751288763125</v>
      </c>
      <c r="AW32" s="8">
        <v>137.36672383967331</v>
      </c>
      <c r="AX32" s="8">
        <v>8.6968373039314625E-4</v>
      </c>
      <c r="AY32" s="8">
        <v>53.604966557894421</v>
      </c>
      <c r="AZ32" s="8">
        <v>23.019274354400867</v>
      </c>
      <c r="BA32" s="8">
        <v>20.963397988828412</v>
      </c>
      <c r="BB32" s="8">
        <v>0</v>
      </c>
      <c r="BC32" s="8">
        <v>546.23590062521305</v>
      </c>
      <c r="BD32" s="8">
        <v>217404.33042507409</v>
      </c>
    </row>
    <row r="33" spans="1:56" x14ac:dyDescent="0.3">
      <c r="A33" s="1" t="s">
        <v>29</v>
      </c>
      <c r="B33" s="8">
        <v>26723.289477817416</v>
      </c>
      <c r="C33" s="8">
        <v>2.3017680361895354</v>
      </c>
      <c r="D33" s="8">
        <v>49.69910214155734</v>
      </c>
      <c r="E33" s="8">
        <v>15.441022888946108</v>
      </c>
      <c r="F33" s="8">
        <v>0</v>
      </c>
      <c r="G33" s="8">
        <v>0.46199345869025588</v>
      </c>
      <c r="H33" s="8">
        <v>0</v>
      </c>
      <c r="I33" s="8">
        <v>8155.6527339070308</v>
      </c>
      <c r="J33" s="8">
        <v>7481.0320339291939</v>
      </c>
      <c r="K33" s="8">
        <v>510.93947924617322</v>
      </c>
      <c r="L33" s="8">
        <v>0</v>
      </c>
      <c r="M33" s="8">
        <v>0</v>
      </c>
      <c r="N33" s="8">
        <v>0.50628966193792913</v>
      </c>
      <c r="O33" s="8">
        <v>4.4415800315721317</v>
      </c>
      <c r="P33" s="8">
        <v>0.19046632960537485</v>
      </c>
      <c r="Q33" s="8">
        <v>0.52146008595697568</v>
      </c>
      <c r="R33" s="8">
        <v>11277.376290177064</v>
      </c>
      <c r="S33" s="8">
        <v>152807.49186172857</v>
      </c>
      <c r="T33" s="8">
        <v>1.4235541597337141E-2</v>
      </c>
      <c r="U33" s="8">
        <v>0.49075335264260844</v>
      </c>
      <c r="V33" s="8">
        <v>21838.308177606126</v>
      </c>
      <c r="W33" s="8">
        <v>2848.0662959236633</v>
      </c>
      <c r="X33" s="8">
        <v>5.4693992250222929E-2</v>
      </c>
      <c r="Y33" s="8">
        <v>31.464428677213949</v>
      </c>
      <c r="Z33" s="8">
        <v>373494.80807436502</v>
      </c>
      <c r="AA33" s="8">
        <v>0</v>
      </c>
      <c r="AB33" s="8">
        <v>4.8581882580916315E-2</v>
      </c>
      <c r="AC33" s="8">
        <v>5.6624300713089282</v>
      </c>
      <c r="AD33" s="8">
        <v>0</v>
      </c>
      <c r="AE33" s="8">
        <v>0</v>
      </c>
      <c r="AF33" s="8">
        <v>0</v>
      </c>
      <c r="AG33" s="8">
        <v>1638.64976606853</v>
      </c>
      <c r="AH33" s="8">
        <v>1.5400250959224364E-3</v>
      </c>
      <c r="AI33" s="8">
        <v>48476.004988611705</v>
      </c>
      <c r="AJ33" s="8">
        <v>28.061437723178784</v>
      </c>
      <c r="AK33" s="8">
        <v>4.637782845102052</v>
      </c>
      <c r="AL33" s="8">
        <v>3271.9996948003491</v>
      </c>
      <c r="AM33" s="8">
        <v>1517.6748013951337</v>
      </c>
      <c r="AN33" s="8">
        <v>0.6860212760181067</v>
      </c>
      <c r="AO33" s="8">
        <v>9.1159581810289061E-2</v>
      </c>
      <c r="AP33" s="8">
        <v>204.80465632509771</v>
      </c>
      <c r="AQ33" s="8">
        <v>1.8860072622693121E-2</v>
      </c>
      <c r="AR33" s="8">
        <v>4.9836199723748784</v>
      </c>
      <c r="AS33" s="8">
        <v>7077.1842749282278</v>
      </c>
      <c r="AT33" s="8">
        <v>1.2709334018953828E-3</v>
      </c>
      <c r="AU33" s="8">
        <v>3.7258671675542812E-4</v>
      </c>
      <c r="AV33" s="8">
        <v>0.46124223373304968</v>
      </c>
      <c r="AW33" s="8">
        <v>0.57458691225619307</v>
      </c>
      <c r="AX33" s="8">
        <v>3872.5536899451577</v>
      </c>
      <c r="AY33" s="8">
        <v>137181.74490391937</v>
      </c>
      <c r="AZ33" s="8">
        <v>190.03463597042671</v>
      </c>
      <c r="BA33" s="8">
        <v>1075859.9202618923</v>
      </c>
      <c r="BB33" s="8">
        <v>10493.271376171913</v>
      </c>
      <c r="BC33" s="8">
        <v>50024.685306469284</v>
      </c>
      <c r="BD33" s="8">
        <v>1945096.3094815118</v>
      </c>
    </row>
    <row r="34" spans="1:56" x14ac:dyDescent="0.3">
      <c r="A34" s="1" t="s">
        <v>30</v>
      </c>
      <c r="B34" s="8">
        <v>0</v>
      </c>
      <c r="C34" s="8">
        <v>2.286666478835636E-5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1.245194298983432E-5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0.37952791002894687</v>
      </c>
      <c r="Z34" s="8">
        <v>2.1458192694466722E-4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8">
        <v>0</v>
      </c>
      <c r="BB34" s="8">
        <v>0</v>
      </c>
      <c r="BC34" s="8">
        <v>8.3530026626906597</v>
      </c>
      <c r="BD34" s="8">
        <v>8.7327804732543299</v>
      </c>
    </row>
    <row r="35" spans="1:56" x14ac:dyDescent="0.3">
      <c r="A35" s="3" t="s">
        <v>31</v>
      </c>
      <c r="B35" s="8">
        <v>0.20591451758032056</v>
      </c>
      <c r="C35" s="8">
        <v>2.198458315627232E-2</v>
      </c>
      <c r="D35" s="8">
        <v>0.29000555036803916</v>
      </c>
      <c r="E35" s="8">
        <v>7.6312672503834472E-2</v>
      </c>
      <c r="F35" s="8">
        <v>0</v>
      </c>
      <c r="G35" s="8">
        <v>7.0432980559503996E-3</v>
      </c>
      <c r="H35" s="8">
        <v>0</v>
      </c>
      <c r="I35" s="8">
        <v>119.53457684619899</v>
      </c>
      <c r="J35" s="8">
        <v>17.219205790255526</v>
      </c>
      <c r="K35" s="8">
        <v>4.0309378195587211</v>
      </c>
      <c r="L35" s="8">
        <v>0</v>
      </c>
      <c r="M35" s="8">
        <v>0</v>
      </c>
      <c r="N35" s="8">
        <v>6.3961434298559329E-3</v>
      </c>
      <c r="O35" s="8">
        <v>1.9461948973498889E-2</v>
      </c>
      <c r="P35" s="8">
        <v>4.9336213546148106E-3</v>
      </c>
      <c r="Q35" s="8">
        <v>1.2639752698080721E-2</v>
      </c>
      <c r="R35" s="8">
        <v>26735.848902654139</v>
      </c>
      <c r="S35" s="8">
        <v>1.5151121564308025</v>
      </c>
      <c r="T35" s="8">
        <v>1.1666391371086973E-4</v>
      </c>
      <c r="U35" s="8">
        <v>4.5542673656198641E-3</v>
      </c>
      <c r="V35" s="8">
        <v>0.3892341721207333</v>
      </c>
      <c r="W35" s="8">
        <v>7.9634753220182881E-3</v>
      </c>
      <c r="X35" s="8">
        <v>1.4167304462364256E-3</v>
      </c>
      <c r="Y35" s="8">
        <v>2.9783022672189258E-2</v>
      </c>
      <c r="Z35" s="8">
        <v>2.1003008373112499</v>
      </c>
      <c r="AA35" s="8">
        <v>0</v>
      </c>
      <c r="AB35" s="8">
        <v>1.043400678483462E-3</v>
      </c>
      <c r="AC35" s="8">
        <v>2.2885658191325223E-2</v>
      </c>
      <c r="AD35" s="8">
        <v>0</v>
      </c>
      <c r="AE35" s="8">
        <v>57.250808643116216</v>
      </c>
      <c r="AF35" s="8">
        <v>0</v>
      </c>
      <c r="AG35" s="8">
        <v>0</v>
      </c>
      <c r="AH35" s="8">
        <v>3.9891043816656007E-5</v>
      </c>
      <c r="AI35" s="8">
        <v>0.40883450790836023</v>
      </c>
      <c r="AJ35" s="8">
        <v>2.3109975431727128E-2</v>
      </c>
      <c r="AK35" s="8">
        <v>2.2524330332741926E-2</v>
      </c>
      <c r="AL35" s="8">
        <v>1.6410171915989826</v>
      </c>
      <c r="AM35" s="8">
        <v>6.3844508226810719</v>
      </c>
      <c r="AN35" s="8">
        <v>7.4543153462804483E-3</v>
      </c>
      <c r="AO35" s="8">
        <v>2.3612932554999281E-3</v>
      </c>
      <c r="AP35" s="8">
        <v>0.66256816171637023</v>
      </c>
      <c r="AQ35" s="8">
        <v>1.5488640136827344E-4</v>
      </c>
      <c r="AR35" s="8">
        <v>0.11326830855954649</v>
      </c>
      <c r="AS35" s="8">
        <v>0.8100829554886767</v>
      </c>
      <c r="AT35" s="8">
        <v>3.2920801198173361E-5</v>
      </c>
      <c r="AU35" s="8">
        <v>9.6510589879006487E-6</v>
      </c>
      <c r="AV35" s="8">
        <v>6.8660289233616636</v>
      </c>
      <c r="AW35" s="8">
        <v>1.1648691091037625E-2</v>
      </c>
      <c r="AX35" s="8">
        <v>0.13261219754332138</v>
      </c>
      <c r="AY35" s="8">
        <v>2.3877489143053605E-2</v>
      </c>
      <c r="AZ35" s="8">
        <v>0.89778916877798287</v>
      </c>
      <c r="BA35" s="8">
        <v>4117.4434171745115</v>
      </c>
      <c r="BB35" s="8">
        <v>9.4173693204435166E-2</v>
      </c>
      <c r="BC35" s="8">
        <v>238.99978903109559</v>
      </c>
      <c r="BD35" s="8">
        <v>31313.146779806226</v>
      </c>
    </row>
    <row r="36" spans="1:56" x14ac:dyDescent="0.3">
      <c r="A36" s="1" t="s">
        <v>32</v>
      </c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</row>
    <row r="37" spans="1:56" x14ac:dyDescent="0.3">
      <c r="A37" s="1" t="s">
        <v>33</v>
      </c>
      <c r="B37" s="8">
        <v>300.31098513759764</v>
      </c>
      <c r="C37" s="8">
        <v>83245.012008047852</v>
      </c>
      <c r="D37" s="8">
        <v>320517.05543825956</v>
      </c>
      <c r="E37" s="8">
        <v>318.05543274756252</v>
      </c>
      <c r="F37" s="8">
        <v>0</v>
      </c>
      <c r="G37" s="8">
        <v>1781.1202484145797</v>
      </c>
      <c r="H37" s="8">
        <v>0</v>
      </c>
      <c r="I37" s="8">
        <v>2859.479902766464</v>
      </c>
      <c r="J37" s="8">
        <v>31581.953128688965</v>
      </c>
      <c r="K37" s="8">
        <v>4831.2413440367191</v>
      </c>
      <c r="L37" s="8">
        <v>5551.1581987542841</v>
      </c>
      <c r="M37" s="8">
        <v>13166.443320400018</v>
      </c>
      <c r="N37" s="8">
        <v>35074.531797676646</v>
      </c>
      <c r="O37" s="8">
        <v>14016.631325945851</v>
      </c>
      <c r="P37" s="8">
        <v>9112.6221266718276</v>
      </c>
      <c r="Q37" s="8">
        <v>13080.256850514466</v>
      </c>
      <c r="R37" s="8">
        <v>826233.17753243155</v>
      </c>
      <c r="S37" s="8">
        <v>2144388.7618832137</v>
      </c>
      <c r="T37" s="8">
        <v>6140.9285431224325</v>
      </c>
      <c r="U37" s="8">
        <v>80829.093192995759</v>
      </c>
      <c r="V37" s="8">
        <v>677.50877775452784</v>
      </c>
      <c r="W37" s="8">
        <v>1434.7758189178132</v>
      </c>
      <c r="X37" s="8">
        <v>4541.0693859384019</v>
      </c>
      <c r="Y37" s="8">
        <v>242182.73387547708</v>
      </c>
      <c r="Z37" s="8">
        <v>9959.0742776746847</v>
      </c>
      <c r="AA37" s="8">
        <v>0</v>
      </c>
      <c r="AB37" s="8">
        <v>338.48753334868269</v>
      </c>
      <c r="AC37" s="8">
        <v>3074.9589606641339</v>
      </c>
      <c r="AD37" s="8">
        <v>114990.2336729361</v>
      </c>
      <c r="AE37" s="8">
        <v>199.81659677872136</v>
      </c>
      <c r="AF37" s="8">
        <v>6924.1004132839989</v>
      </c>
      <c r="AG37" s="8">
        <v>174.34306377677046</v>
      </c>
      <c r="AH37" s="8">
        <v>1.0776937546906865E-3</v>
      </c>
      <c r="AI37" s="8">
        <v>0</v>
      </c>
      <c r="AJ37" s="8">
        <v>19.044550166457018</v>
      </c>
      <c r="AK37" s="8">
        <v>2646.8214511946985</v>
      </c>
      <c r="AL37" s="8">
        <v>7165.1680293341815</v>
      </c>
      <c r="AM37" s="8">
        <v>905.29943160056416</v>
      </c>
      <c r="AN37" s="8">
        <v>40025.307593326412</v>
      </c>
      <c r="AO37" s="8">
        <v>43909.206479133274</v>
      </c>
      <c r="AP37" s="8">
        <v>2113.458274975721</v>
      </c>
      <c r="AQ37" s="8">
        <v>5537.4199947430088</v>
      </c>
      <c r="AR37" s="8">
        <v>3045.5167674006702</v>
      </c>
      <c r="AS37" s="8">
        <v>2232.5887661321954</v>
      </c>
      <c r="AT37" s="8">
        <v>7029.8506552440167</v>
      </c>
      <c r="AU37" s="8">
        <v>2.6073236000581125E-4</v>
      </c>
      <c r="AV37" s="8">
        <v>101759.6946730958</v>
      </c>
      <c r="AW37" s="8">
        <v>61039.800020760726</v>
      </c>
      <c r="AX37" s="8">
        <v>5782.302868045972</v>
      </c>
      <c r="AY37" s="8">
        <v>133963.52147388636</v>
      </c>
      <c r="AZ37" s="8">
        <v>688410.86338220758</v>
      </c>
      <c r="BA37" s="8">
        <v>14976.687311879401</v>
      </c>
      <c r="BB37" s="8">
        <v>746.90170563536412</v>
      </c>
      <c r="BC37" s="8">
        <v>74800.318427040911</v>
      </c>
      <c r="BD37" s="8">
        <v>5173634.7088306062</v>
      </c>
    </row>
    <row r="38" spans="1:56" x14ac:dyDescent="0.3">
      <c r="A38" s="1" t="s">
        <v>34</v>
      </c>
      <c r="B38" s="8">
        <v>1038.6879802823553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10.53636962686365</v>
      </c>
      <c r="X38" s="8">
        <v>0</v>
      </c>
      <c r="Y38" s="8">
        <v>0</v>
      </c>
      <c r="Z38" s="8">
        <v>0</v>
      </c>
      <c r="AA38" s="8">
        <v>0.59676149530957323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8">
        <v>0</v>
      </c>
      <c r="AU38" s="8">
        <v>0</v>
      </c>
      <c r="AV38" s="8">
        <v>240.21896062805573</v>
      </c>
      <c r="AW38" s="8">
        <v>0</v>
      </c>
      <c r="AX38" s="8">
        <v>17.430141309239115</v>
      </c>
      <c r="AY38" s="8">
        <v>0</v>
      </c>
      <c r="AZ38" s="8">
        <v>5.0906536159024531</v>
      </c>
      <c r="BA38" s="8">
        <v>28.663802145675948</v>
      </c>
      <c r="BB38" s="8">
        <v>16.734989029756633</v>
      </c>
      <c r="BC38" s="8">
        <v>701.84499173632605</v>
      </c>
      <c r="BD38" s="8">
        <v>2059.8046498694844</v>
      </c>
    </row>
    <row r="39" spans="1:56" x14ac:dyDescent="0.3">
      <c r="A39" s="1" t="s">
        <v>35</v>
      </c>
      <c r="B39" s="8">
        <v>2.6192925822884856E-4</v>
      </c>
      <c r="C39" s="8">
        <v>4.1431580771781293</v>
      </c>
      <c r="D39" s="8">
        <v>6.4147221572942632E-4</v>
      </c>
      <c r="E39" s="8">
        <v>1.8820051673354971E-4</v>
      </c>
      <c r="F39" s="8">
        <v>0</v>
      </c>
      <c r="G39" s="8">
        <v>0</v>
      </c>
      <c r="H39" s="8">
        <v>0</v>
      </c>
      <c r="I39" s="8">
        <v>0.10335050666749493</v>
      </c>
      <c r="J39" s="8">
        <v>8.1812962602460511E-4</v>
      </c>
      <c r="K39" s="8">
        <v>5.8719271873744548E-4</v>
      </c>
      <c r="L39" s="8">
        <v>0</v>
      </c>
      <c r="M39" s="8">
        <v>0</v>
      </c>
      <c r="N39" s="8">
        <v>10.465179722695643</v>
      </c>
      <c r="O39" s="8">
        <v>114.7855796578752</v>
      </c>
      <c r="P39" s="8">
        <v>84.595572213572026</v>
      </c>
      <c r="Q39" s="8">
        <v>8.7876584931455177</v>
      </c>
      <c r="R39" s="8">
        <v>1.6507997322651184E-3</v>
      </c>
      <c r="S39" s="8">
        <v>127.72791213332442</v>
      </c>
      <c r="T39" s="8">
        <v>93.35770320974612</v>
      </c>
      <c r="U39" s="8">
        <v>0</v>
      </c>
      <c r="V39" s="8">
        <v>334.411259964983</v>
      </c>
      <c r="W39" s="8">
        <v>0</v>
      </c>
      <c r="X39" s="8">
        <v>0</v>
      </c>
      <c r="Y39" s="8">
        <v>6.8050121518926767</v>
      </c>
      <c r="Z39" s="8">
        <v>49.394951063905552</v>
      </c>
      <c r="AA39" s="8">
        <v>0</v>
      </c>
      <c r="AB39" s="8">
        <v>10.842257320816259</v>
      </c>
      <c r="AC39" s="8">
        <v>13.091728485314297</v>
      </c>
      <c r="AD39" s="8">
        <v>0</v>
      </c>
      <c r="AE39" s="8">
        <v>9.7763864797523734E-4</v>
      </c>
      <c r="AF39" s="8">
        <v>0</v>
      </c>
      <c r="AG39" s="8">
        <v>2.432513418914695E-2</v>
      </c>
      <c r="AH39" s="8">
        <v>0</v>
      </c>
      <c r="AI39" s="8">
        <v>21.401129244886942</v>
      </c>
      <c r="AJ39" s="8">
        <v>1.224932807091142E-4</v>
      </c>
      <c r="AK39" s="8">
        <v>0</v>
      </c>
      <c r="AL39" s="8">
        <v>1.3433295506626669E-4</v>
      </c>
      <c r="AM39" s="8">
        <v>0</v>
      </c>
      <c r="AN39" s="8">
        <v>153.43229118963328</v>
      </c>
      <c r="AO39" s="8">
        <v>0</v>
      </c>
      <c r="AP39" s="8">
        <v>2.4886537214959468</v>
      </c>
      <c r="AQ39" s="8">
        <v>0</v>
      </c>
      <c r="AR39" s="8">
        <v>2.6125569757602394</v>
      </c>
      <c r="AS39" s="8">
        <v>1.057600439958535E-4</v>
      </c>
      <c r="AT39" s="8">
        <v>0</v>
      </c>
      <c r="AU39" s="8">
        <v>0</v>
      </c>
      <c r="AV39" s="8">
        <v>9.4852885175214716</v>
      </c>
      <c r="AW39" s="8">
        <v>368.99632193652161</v>
      </c>
      <c r="AX39" s="8">
        <v>4.6030185455599019E-4</v>
      </c>
      <c r="AY39" s="8">
        <v>5.5150817044474643</v>
      </c>
      <c r="AZ39" s="8">
        <v>10.498662025613228</v>
      </c>
      <c r="BA39" s="8">
        <v>26.763027824831443</v>
      </c>
      <c r="BB39" s="8">
        <v>0</v>
      </c>
      <c r="BC39" s="8">
        <v>1280.7628835467376</v>
      </c>
      <c r="BD39" s="8">
        <v>2740.4974930736048</v>
      </c>
    </row>
    <row r="40" spans="1:56" x14ac:dyDescent="0.3">
      <c r="A40" s="1" t="s">
        <v>361</v>
      </c>
      <c r="B40" s="8">
        <v>27628.64107516595</v>
      </c>
      <c r="C40" s="8">
        <v>97160.905999191949</v>
      </c>
      <c r="D40" s="8">
        <v>10241.901332402498</v>
      </c>
      <c r="E40" s="8">
        <v>1697.8497103476964</v>
      </c>
      <c r="F40" s="8">
        <v>0</v>
      </c>
      <c r="G40" s="8">
        <v>48.857848193716791</v>
      </c>
      <c r="H40" s="8">
        <v>0</v>
      </c>
      <c r="I40" s="8">
        <v>35179.072717663235</v>
      </c>
      <c r="J40" s="8">
        <v>2506857.801982325</v>
      </c>
      <c r="K40" s="8">
        <v>83307.998298536229</v>
      </c>
      <c r="L40" s="8">
        <v>8057.8417258693189</v>
      </c>
      <c r="M40" s="8">
        <v>0</v>
      </c>
      <c r="N40" s="8">
        <v>175292.81134556441</v>
      </c>
      <c r="O40" s="8">
        <v>166.42530748961909</v>
      </c>
      <c r="P40" s="8">
        <v>1424.8974947654831</v>
      </c>
      <c r="Q40" s="8">
        <v>416.30774462598777</v>
      </c>
      <c r="R40" s="8">
        <v>82948.027292317041</v>
      </c>
      <c r="S40" s="8">
        <v>422431.82791515911</v>
      </c>
      <c r="T40" s="8">
        <v>194.83443097311221</v>
      </c>
      <c r="U40" s="8">
        <v>2156.360721496168</v>
      </c>
      <c r="V40" s="8">
        <v>261052.91300273663</v>
      </c>
      <c r="W40" s="8">
        <v>29678.71415529685</v>
      </c>
      <c r="X40" s="8">
        <v>0.47669294581581734</v>
      </c>
      <c r="Y40" s="8">
        <v>81385.282031540337</v>
      </c>
      <c r="Z40" s="8">
        <v>373945.83455414209</v>
      </c>
      <c r="AA40" s="8">
        <v>0</v>
      </c>
      <c r="AB40" s="8">
        <v>2.3811391121431873</v>
      </c>
      <c r="AC40" s="8">
        <v>10499.764728672199</v>
      </c>
      <c r="AD40" s="8">
        <v>20663.262696516569</v>
      </c>
      <c r="AE40" s="8">
        <v>22313.814314420273</v>
      </c>
      <c r="AF40" s="8">
        <v>767.47958567098408</v>
      </c>
      <c r="AG40" s="8">
        <v>19263.298217378568</v>
      </c>
      <c r="AH40" s="8">
        <v>1.3422298673078864E-2</v>
      </c>
      <c r="AI40" s="8">
        <v>267187.98104065337</v>
      </c>
      <c r="AJ40" s="8">
        <v>245.62399407617013</v>
      </c>
      <c r="AK40" s="8">
        <v>2.0819426416698277</v>
      </c>
      <c r="AL40" s="8">
        <v>0</v>
      </c>
      <c r="AM40" s="8">
        <v>69052.097123171334</v>
      </c>
      <c r="AN40" s="8">
        <v>32899.199473964771</v>
      </c>
      <c r="AO40" s="8">
        <v>23298.885408102939</v>
      </c>
      <c r="AP40" s="8">
        <v>109836.60920290349</v>
      </c>
      <c r="AQ40" s="8">
        <v>3915.4448508202645</v>
      </c>
      <c r="AR40" s="8">
        <v>822.93215908858815</v>
      </c>
      <c r="AS40" s="8">
        <v>193287.11004281093</v>
      </c>
      <c r="AT40" s="8">
        <v>1.1076993328874411E-2</v>
      </c>
      <c r="AU40" s="8">
        <v>10260.358720866643</v>
      </c>
      <c r="AV40" s="8">
        <v>4160.4755835814185</v>
      </c>
      <c r="AW40" s="8">
        <v>46.951856478333582</v>
      </c>
      <c r="AX40" s="8">
        <v>121502.5980065309</v>
      </c>
      <c r="AY40" s="8">
        <v>657978.8084693281</v>
      </c>
      <c r="AZ40" s="8">
        <v>15366.21612045047</v>
      </c>
      <c r="BA40" s="8">
        <v>71580.70029092909</v>
      </c>
      <c r="BB40" s="8">
        <v>1116876.5442256285</v>
      </c>
      <c r="BC40" s="8">
        <v>82874.119752957107</v>
      </c>
      <c r="BD40" s="8">
        <v>7055980.3468247969</v>
      </c>
    </row>
    <row r="41" spans="1:56" x14ac:dyDescent="0.3">
      <c r="A41" s="1" t="s">
        <v>36</v>
      </c>
      <c r="B41" s="8">
        <v>1548.4917790339671</v>
      </c>
      <c r="C41" s="8">
        <v>50.884965073343338</v>
      </c>
      <c r="D41" s="8">
        <v>3049.8158101333961</v>
      </c>
      <c r="E41" s="8">
        <v>63.015536942167877</v>
      </c>
      <c r="F41" s="8">
        <v>0</v>
      </c>
      <c r="G41" s="8">
        <v>5.5350259915589541</v>
      </c>
      <c r="H41" s="8">
        <v>0</v>
      </c>
      <c r="I41" s="8">
        <v>3674.6801642993778</v>
      </c>
      <c r="J41" s="8">
        <v>47285.154591119026</v>
      </c>
      <c r="K41" s="8">
        <v>9474.1764526196876</v>
      </c>
      <c r="L41" s="8">
        <v>0</v>
      </c>
      <c r="M41" s="8">
        <v>0</v>
      </c>
      <c r="N41" s="8">
        <v>7.4433958635761828</v>
      </c>
      <c r="O41" s="8">
        <v>11.973027158770448</v>
      </c>
      <c r="P41" s="8">
        <v>0.16732771003044761</v>
      </c>
      <c r="Q41" s="8">
        <v>6.1269812201731533</v>
      </c>
      <c r="R41" s="8">
        <v>6763.910083416089</v>
      </c>
      <c r="S41" s="8">
        <v>4150.5244248151112</v>
      </c>
      <c r="T41" s="8">
        <v>0.27510475296902687</v>
      </c>
      <c r="U41" s="8">
        <v>8.9292686915303054</v>
      </c>
      <c r="V41" s="8">
        <v>540.51498155274624</v>
      </c>
      <c r="W41" s="8">
        <v>10.271231950338906</v>
      </c>
      <c r="X41" s="8">
        <v>154.64264413959617</v>
      </c>
      <c r="Y41" s="8">
        <v>2194.8858940129494</v>
      </c>
      <c r="Z41" s="8">
        <v>928301.42243622232</v>
      </c>
      <c r="AA41" s="8">
        <v>0</v>
      </c>
      <c r="AB41" s="8">
        <v>0.26666282923861584</v>
      </c>
      <c r="AC41" s="8">
        <v>5.5167097941604499</v>
      </c>
      <c r="AD41" s="8">
        <v>0</v>
      </c>
      <c r="AE41" s="8">
        <v>330.52177170402899</v>
      </c>
      <c r="AF41" s="8">
        <v>0</v>
      </c>
      <c r="AG41" s="8">
        <v>105698.03502497129</v>
      </c>
      <c r="AH41" s="8">
        <v>1.3529366225727374E-3</v>
      </c>
      <c r="AI41" s="8">
        <v>374.99455185685355</v>
      </c>
      <c r="AJ41" s="8">
        <v>5.5808811677922945</v>
      </c>
      <c r="AK41" s="8">
        <v>0.34512306879665056</v>
      </c>
      <c r="AL41" s="8">
        <v>521.65630144689976</v>
      </c>
      <c r="AM41" s="8">
        <v>0</v>
      </c>
      <c r="AN41" s="8">
        <v>58.849122959109266</v>
      </c>
      <c r="AO41" s="8">
        <v>8.0085147349941196E-2</v>
      </c>
      <c r="AP41" s="8">
        <v>2173.1768979099948</v>
      </c>
      <c r="AQ41" s="8">
        <v>0.36413799795321783</v>
      </c>
      <c r="AR41" s="8">
        <v>119.66083598804695</v>
      </c>
      <c r="AS41" s="8">
        <v>2130.9985344165366</v>
      </c>
      <c r="AT41" s="8">
        <v>1.1165352751899707E-3</v>
      </c>
      <c r="AU41" s="8">
        <v>3.2732337642888808E-4</v>
      </c>
      <c r="AV41" s="8">
        <v>3080.8303694812976</v>
      </c>
      <c r="AW41" s="8">
        <v>29.90772206332856</v>
      </c>
      <c r="AX41" s="8">
        <v>2588.7566222132614</v>
      </c>
      <c r="AY41" s="8">
        <v>219.46455718636889</v>
      </c>
      <c r="AZ41" s="8">
        <v>7872.0035457801523</v>
      </c>
      <c r="BA41" s="8">
        <v>40435.256237095913</v>
      </c>
      <c r="BB41" s="8">
        <v>231.83686344212535</v>
      </c>
      <c r="BC41" s="8">
        <v>4035.0234023362823</v>
      </c>
      <c r="BD41" s="8">
        <v>1177215.9698843702</v>
      </c>
    </row>
    <row r="42" spans="1:56" x14ac:dyDescent="0.3">
      <c r="A42" s="1" t="s">
        <v>37</v>
      </c>
      <c r="B42" s="8">
        <v>20.749999513613542</v>
      </c>
      <c r="C42" s="8">
        <v>386.63306409387343</v>
      </c>
      <c r="D42" s="8">
        <v>1590.06488666779</v>
      </c>
      <c r="E42" s="8">
        <v>46.277070436553366</v>
      </c>
      <c r="F42" s="8">
        <v>0</v>
      </c>
      <c r="G42" s="8">
        <v>477.7330980866617</v>
      </c>
      <c r="H42" s="8">
        <v>0</v>
      </c>
      <c r="I42" s="8">
        <v>22.596973995165282</v>
      </c>
      <c r="J42" s="8">
        <v>1382.0859903633177</v>
      </c>
      <c r="K42" s="8">
        <v>117.40299675783767</v>
      </c>
      <c r="L42" s="8">
        <v>27.319232237976514</v>
      </c>
      <c r="M42" s="8">
        <v>14679.370338173445</v>
      </c>
      <c r="N42" s="8">
        <v>1475.2176213537109</v>
      </c>
      <c r="O42" s="8">
        <v>143.34348997129806</v>
      </c>
      <c r="P42" s="8">
        <v>2097.6238640288752</v>
      </c>
      <c r="Q42" s="8">
        <v>1132.3032743222611</v>
      </c>
      <c r="R42" s="8">
        <v>2603.4861093038489</v>
      </c>
      <c r="S42" s="8">
        <v>28319.089829810448</v>
      </c>
      <c r="T42" s="8">
        <v>641.76901107113883</v>
      </c>
      <c r="U42" s="8">
        <v>2490.9146419688605</v>
      </c>
      <c r="V42" s="8">
        <v>337.89929343943282</v>
      </c>
      <c r="W42" s="8">
        <v>0.12580833362721858</v>
      </c>
      <c r="X42" s="8">
        <v>3.5818562277846255</v>
      </c>
      <c r="Y42" s="8">
        <v>4094.820488734465</v>
      </c>
      <c r="Z42" s="8">
        <v>94.152745062232682</v>
      </c>
      <c r="AA42" s="8">
        <v>0</v>
      </c>
      <c r="AB42" s="8">
        <v>40.49382969089622</v>
      </c>
      <c r="AC42" s="8">
        <v>43.490905745061156</v>
      </c>
      <c r="AD42" s="8">
        <v>287.07220023225233</v>
      </c>
      <c r="AE42" s="8">
        <v>9.0941740599609808</v>
      </c>
      <c r="AF42" s="8">
        <v>0.16604346063766423</v>
      </c>
      <c r="AG42" s="8">
        <v>5.9747727402020612</v>
      </c>
      <c r="AH42" s="8">
        <v>1.7338275474739688E-6</v>
      </c>
      <c r="AI42" s="8">
        <v>12482.765456809295</v>
      </c>
      <c r="AJ42" s="8">
        <v>0.29074813935947857</v>
      </c>
      <c r="AK42" s="8">
        <v>380.98061807761479</v>
      </c>
      <c r="AL42" s="8">
        <v>22.168032658855935</v>
      </c>
      <c r="AM42" s="8">
        <v>18.975561336136913</v>
      </c>
      <c r="AN42" s="8">
        <v>0</v>
      </c>
      <c r="AO42" s="8">
        <v>210.20095787256204</v>
      </c>
      <c r="AP42" s="8">
        <v>39.138858241274264</v>
      </c>
      <c r="AQ42" s="8">
        <v>134.32688990830619</v>
      </c>
      <c r="AR42" s="8">
        <v>640.88857660299982</v>
      </c>
      <c r="AS42" s="8">
        <v>36.264668055062181</v>
      </c>
      <c r="AT42" s="8">
        <v>150.28966516028149</v>
      </c>
      <c r="AU42" s="8">
        <v>117.09452658956599</v>
      </c>
      <c r="AV42" s="8">
        <v>1058.2940805090766</v>
      </c>
      <c r="AW42" s="8">
        <v>3238.128830024752</v>
      </c>
      <c r="AX42" s="8">
        <v>2.8421014904015696</v>
      </c>
      <c r="AY42" s="8">
        <v>22874.004181569348</v>
      </c>
      <c r="AZ42" s="8">
        <v>6766.5148585321112</v>
      </c>
      <c r="BA42" s="8">
        <v>4673.1623374598903</v>
      </c>
      <c r="BB42" s="8">
        <v>12.486399668078187</v>
      </c>
      <c r="BC42" s="8">
        <v>9111.6221613397884</v>
      </c>
      <c r="BD42" s="8">
        <v>124541.29312166185</v>
      </c>
    </row>
    <row r="43" spans="1:56" x14ac:dyDescent="0.3">
      <c r="A43" s="1" t="s">
        <v>38</v>
      </c>
      <c r="B43" s="8">
        <v>7.9841470971452937</v>
      </c>
      <c r="C43" s="8">
        <v>652.42168770312242</v>
      </c>
      <c r="D43" s="8">
        <v>16002.120796688996</v>
      </c>
      <c r="E43" s="8">
        <v>287.62484201819842</v>
      </c>
      <c r="F43" s="8">
        <v>0</v>
      </c>
      <c r="G43" s="8">
        <v>1.1767835602923566</v>
      </c>
      <c r="H43" s="8">
        <v>0</v>
      </c>
      <c r="I43" s="8">
        <v>10.451192446024391</v>
      </c>
      <c r="J43" s="8">
        <v>9373.5935178055097</v>
      </c>
      <c r="K43" s="8">
        <v>2075.2722968965741</v>
      </c>
      <c r="L43" s="8">
        <v>0</v>
      </c>
      <c r="M43" s="8">
        <v>0</v>
      </c>
      <c r="N43" s="8">
        <v>1.6056877168686607</v>
      </c>
      <c r="O43" s="8">
        <v>325.47427823812922</v>
      </c>
      <c r="P43" s="8">
        <v>8.0614780705981045E-6</v>
      </c>
      <c r="Q43" s="8">
        <v>0.2073688590114782</v>
      </c>
      <c r="R43" s="8">
        <v>1726.7051538037781</v>
      </c>
      <c r="S43" s="8">
        <v>8075.9623438134813</v>
      </c>
      <c r="T43" s="8">
        <v>211.6504461324557</v>
      </c>
      <c r="U43" s="8">
        <v>735.88214477075564</v>
      </c>
      <c r="V43" s="8">
        <v>105.41695594980321</v>
      </c>
      <c r="W43" s="8">
        <v>2.2222072453689017</v>
      </c>
      <c r="X43" s="8">
        <v>51.371815850981569</v>
      </c>
      <c r="Y43" s="8">
        <v>10.167202734627368</v>
      </c>
      <c r="Z43" s="8">
        <v>714.27776325459843</v>
      </c>
      <c r="AA43" s="8">
        <v>0</v>
      </c>
      <c r="AB43" s="8">
        <v>5.1389635281987901E-2</v>
      </c>
      <c r="AC43" s="8">
        <v>1.1759625690109119</v>
      </c>
      <c r="AD43" s="8">
        <v>501.90194051890541</v>
      </c>
      <c r="AE43" s="8">
        <v>31.220677563342555</v>
      </c>
      <c r="AF43" s="8">
        <v>0</v>
      </c>
      <c r="AG43" s="8">
        <v>52.420995210305783</v>
      </c>
      <c r="AH43" s="8">
        <v>6.5181486747141686E-8</v>
      </c>
      <c r="AI43" s="8">
        <v>10277.848720207872</v>
      </c>
      <c r="AJ43" s="8">
        <v>1.1780000966933095</v>
      </c>
      <c r="AK43" s="8">
        <v>7.6275368152984658E-3</v>
      </c>
      <c r="AL43" s="8">
        <v>75.135333195020493</v>
      </c>
      <c r="AM43" s="8">
        <v>335.70208943742546</v>
      </c>
      <c r="AN43" s="8">
        <v>2.4654798632215145</v>
      </c>
      <c r="AO43" s="8">
        <v>0</v>
      </c>
      <c r="AP43" s="8">
        <v>339.23214891334692</v>
      </c>
      <c r="AQ43" s="8">
        <v>195.59761154583342</v>
      </c>
      <c r="AR43" s="8">
        <v>3.7816264217059454</v>
      </c>
      <c r="AS43" s="8">
        <v>392.84861692664464</v>
      </c>
      <c r="AT43" s="8">
        <v>5.3792193978841427E-8</v>
      </c>
      <c r="AU43" s="8">
        <v>1.4638933830242238</v>
      </c>
      <c r="AV43" s="8">
        <v>1918.6730347161783</v>
      </c>
      <c r="AW43" s="8">
        <v>1151.0137957091488</v>
      </c>
      <c r="AX43" s="8">
        <v>31.153860161891625</v>
      </c>
      <c r="AY43" s="8">
        <v>8.8367142503201634</v>
      </c>
      <c r="AZ43" s="8">
        <v>604.68292362517207</v>
      </c>
      <c r="BA43" s="8">
        <v>2450.0934602124717</v>
      </c>
      <c r="BB43" s="8">
        <v>50.586114348816089</v>
      </c>
      <c r="BC43" s="8">
        <v>4365.8245531032126</v>
      </c>
      <c r="BD43" s="8">
        <v>63164.485209917846</v>
      </c>
    </row>
    <row r="44" spans="1:56" x14ac:dyDescent="0.3">
      <c r="A44" s="1" t="s">
        <v>197</v>
      </c>
      <c r="B44" s="8">
        <v>127879.80194954283</v>
      </c>
      <c r="C44" s="8">
        <v>17.448428658840733</v>
      </c>
      <c r="D44" s="8">
        <v>56377.424007168484</v>
      </c>
      <c r="E44" s="8">
        <v>85.05375970782481</v>
      </c>
      <c r="F44" s="8">
        <v>0</v>
      </c>
      <c r="G44" s="8">
        <v>2000.1090833990456</v>
      </c>
      <c r="H44" s="8">
        <v>0</v>
      </c>
      <c r="I44" s="8">
        <v>120114.43045442304</v>
      </c>
      <c r="J44" s="8">
        <v>61062.885773698326</v>
      </c>
      <c r="K44" s="8">
        <v>2920.2823947246588</v>
      </c>
      <c r="L44" s="8">
        <v>0</v>
      </c>
      <c r="M44" s="8">
        <v>205.08061709778451</v>
      </c>
      <c r="N44" s="8">
        <v>5.6771058247612913</v>
      </c>
      <c r="O44" s="8">
        <v>21.062138560966062</v>
      </c>
      <c r="P44" s="8">
        <v>409.24846734244295</v>
      </c>
      <c r="Q44" s="8">
        <v>12.990836473453678</v>
      </c>
      <c r="R44" s="8">
        <v>459.98623259124042</v>
      </c>
      <c r="S44" s="8">
        <v>202526.28147723567</v>
      </c>
      <c r="T44" s="8">
        <v>8947.0859529744594</v>
      </c>
      <c r="U44" s="8">
        <v>57.84650290466039</v>
      </c>
      <c r="V44" s="8">
        <v>1555.8170119746217</v>
      </c>
      <c r="W44" s="8">
        <v>37.607177730459036</v>
      </c>
      <c r="X44" s="8">
        <v>1.4699680629119378</v>
      </c>
      <c r="Y44" s="8">
        <v>137.1190541740097</v>
      </c>
      <c r="Z44" s="8">
        <v>808094.13248518959</v>
      </c>
      <c r="AA44" s="8">
        <v>0</v>
      </c>
      <c r="AB44" s="8">
        <v>1.0519051440676046</v>
      </c>
      <c r="AC44" s="8">
        <v>17.978747816001039</v>
      </c>
      <c r="AD44" s="8">
        <v>0</v>
      </c>
      <c r="AE44" s="8">
        <v>24622.583900696402</v>
      </c>
      <c r="AF44" s="8">
        <v>509.68565131655265</v>
      </c>
      <c r="AG44" s="8">
        <v>3713.0315961832762</v>
      </c>
      <c r="AH44" s="8">
        <v>4.1390061576272077E-2</v>
      </c>
      <c r="AI44" s="8">
        <v>544803.98336669919</v>
      </c>
      <c r="AJ44" s="8">
        <v>2835.4878429520936</v>
      </c>
      <c r="AK44" s="8">
        <v>19.209040254306345</v>
      </c>
      <c r="AL44" s="8">
        <v>1720.3101289158499</v>
      </c>
      <c r="AM44" s="8">
        <v>2145.596243442742</v>
      </c>
      <c r="AN44" s="8">
        <v>1281.9833915759816</v>
      </c>
      <c r="AO44" s="8">
        <v>95.942659731884646</v>
      </c>
      <c r="AP44" s="8">
        <v>0</v>
      </c>
      <c r="AQ44" s="8">
        <v>0.11306088145390188</v>
      </c>
      <c r="AR44" s="8">
        <v>115.26527511222562</v>
      </c>
      <c r="AS44" s="8">
        <v>746.56407466836959</v>
      </c>
      <c r="AT44" s="8">
        <v>3.4157892558421166E-2</v>
      </c>
      <c r="AU44" s="8">
        <v>1749.2270419115603</v>
      </c>
      <c r="AV44" s="8">
        <v>13.640987260351297</v>
      </c>
      <c r="AW44" s="8">
        <v>11.624486088330473</v>
      </c>
      <c r="AX44" s="8">
        <v>49329.981059670718</v>
      </c>
      <c r="AY44" s="8">
        <v>48283.995015751978</v>
      </c>
      <c r="AZ44" s="8">
        <v>1178.1418111039475</v>
      </c>
      <c r="BA44" s="8">
        <v>3259268.6949898913</v>
      </c>
      <c r="BB44" s="8">
        <v>116131.05318264273</v>
      </c>
      <c r="BC44" s="8">
        <v>152283.24743341777</v>
      </c>
      <c r="BD44" s="8">
        <v>5603807.3093205439</v>
      </c>
    </row>
    <row r="45" spans="1:56" x14ac:dyDescent="0.3">
      <c r="A45" s="1" t="s">
        <v>40</v>
      </c>
      <c r="B45" s="8">
        <v>6.1481176375761816E-2</v>
      </c>
      <c r="C45" s="8">
        <v>32.394893407698873</v>
      </c>
      <c r="D45" s="8">
        <v>1.616668345156461</v>
      </c>
      <c r="E45" s="8">
        <v>0.10422024080350935</v>
      </c>
      <c r="F45" s="8">
        <v>0</v>
      </c>
      <c r="G45" s="8">
        <v>61.353574213040488</v>
      </c>
      <c r="H45" s="8">
        <v>0</v>
      </c>
      <c r="I45" s="8">
        <v>0.2788106004542707</v>
      </c>
      <c r="J45" s="8">
        <v>133.34517914505341</v>
      </c>
      <c r="K45" s="8">
        <v>15.850127413923333</v>
      </c>
      <c r="L45" s="8">
        <v>0</v>
      </c>
      <c r="M45" s="8">
        <v>0</v>
      </c>
      <c r="N45" s="8">
        <v>11.476038767835323</v>
      </c>
      <c r="O45" s="8">
        <v>2.0049633352441004E-2</v>
      </c>
      <c r="P45" s="8">
        <v>0</v>
      </c>
      <c r="Q45" s="8">
        <v>1.5835366430886678E-3</v>
      </c>
      <c r="R45" s="8">
        <v>7169.3781633656154</v>
      </c>
      <c r="S45" s="8">
        <v>349.77333462823248</v>
      </c>
      <c r="T45" s="8">
        <v>5.4678388047867559E-2</v>
      </c>
      <c r="U45" s="8">
        <v>7.5275095374468153</v>
      </c>
      <c r="V45" s="8">
        <v>0.80710994188832796</v>
      </c>
      <c r="W45" s="8">
        <v>1.6971094505235894E-2</v>
      </c>
      <c r="X45" s="8">
        <v>1.4910025036851482</v>
      </c>
      <c r="Y45" s="8">
        <v>1326.9838450274094</v>
      </c>
      <c r="Z45" s="8">
        <v>28.655218994849569</v>
      </c>
      <c r="AA45" s="8">
        <v>0</v>
      </c>
      <c r="AB45" s="8">
        <v>3.9245418328514306E-4</v>
      </c>
      <c r="AC45" s="8">
        <v>9.2405916112788759E-3</v>
      </c>
      <c r="AD45" s="8">
        <v>0</v>
      </c>
      <c r="AE45" s="8">
        <v>0.24032889321808459</v>
      </c>
      <c r="AF45" s="8">
        <v>0</v>
      </c>
      <c r="AG45" s="8">
        <v>3.6883764682121627</v>
      </c>
      <c r="AH45" s="8">
        <v>0</v>
      </c>
      <c r="AI45" s="8">
        <v>269.86217331269927</v>
      </c>
      <c r="AJ45" s="8">
        <v>9.2338227513470723E-3</v>
      </c>
      <c r="AK45" s="8">
        <v>24.002023023237957</v>
      </c>
      <c r="AL45" s="8">
        <v>0.57407292770270169</v>
      </c>
      <c r="AM45" s="8">
        <v>3.1974546897504497</v>
      </c>
      <c r="AN45" s="8">
        <v>2.2485554668440506</v>
      </c>
      <c r="AO45" s="8">
        <v>6.7874500338212558</v>
      </c>
      <c r="AP45" s="8">
        <v>2.5909073805410743</v>
      </c>
      <c r="AQ45" s="8">
        <v>0</v>
      </c>
      <c r="AR45" s="8">
        <v>2.8879203012448076E-2</v>
      </c>
      <c r="AS45" s="8">
        <v>3.0004147906629344</v>
      </c>
      <c r="AT45" s="8">
        <v>3.036223280231575</v>
      </c>
      <c r="AU45" s="8">
        <v>0</v>
      </c>
      <c r="AV45" s="8">
        <v>7.402798686715303E-3</v>
      </c>
      <c r="AW45" s="8">
        <v>40.520508765759217</v>
      </c>
      <c r="AX45" s="8">
        <v>0.23881606052256349</v>
      </c>
      <c r="AY45" s="8">
        <v>14058.757296596385</v>
      </c>
      <c r="AZ45" s="8">
        <v>6.5027923996239867</v>
      </c>
      <c r="BA45" s="8">
        <v>70.576743654782859</v>
      </c>
      <c r="BB45" s="8">
        <v>0.38632946795177858</v>
      </c>
      <c r="BC45" s="8">
        <v>2031.0860425220826</v>
      </c>
      <c r="BD45" s="8">
        <v>25668.542118566285</v>
      </c>
    </row>
    <row r="46" spans="1:56" x14ac:dyDescent="0.3">
      <c r="A46" s="1" t="s">
        <v>41</v>
      </c>
      <c r="B46" s="8">
        <v>0.77927282804602904</v>
      </c>
      <c r="C46" s="8">
        <v>4.7637273972580179</v>
      </c>
      <c r="D46" s="8">
        <v>8.2139874039814771</v>
      </c>
      <c r="E46" s="8">
        <v>2.7294149155030274E-2</v>
      </c>
      <c r="F46" s="8">
        <v>0</v>
      </c>
      <c r="G46" s="8">
        <v>3.7032611512421494</v>
      </c>
      <c r="H46" s="8">
        <v>0</v>
      </c>
      <c r="I46" s="8">
        <v>3.2164689306137921</v>
      </c>
      <c r="J46" s="8">
        <v>1105.3587195738178</v>
      </c>
      <c r="K46" s="8">
        <v>3.2941247659173909</v>
      </c>
      <c r="L46" s="8">
        <v>0</v>
      </c>
      <c r="M46" s="8">
        <v>0</v>
      </c>
      <c r="N46" s="8">
        <v>7.3999131474758624</v>
      </c>
      <c r="O46" s="8">
        <v>7.0627810244306543E-3</v>
      </c>
      <c r="P46" s="8">
        <v>1.0706414569075515</v>
      </c>
      <c r="Q46" s="8">
        <v>3.2731096355214685E-4</v>
      </c>
      <c r="R46" s="8">
        <v>10.830383945523032</v>
      </c>
      <c r="S46" s="8">
        <v>109.47336660453297</v>
      </c>
      <c r="T46" s="8">
        <v>9.5104048096934533E-5</v>
      </c>
      <c r="U46" s="8">
        <v>0.90814674504607495</v>
      </c>
      <c r="V46" s="8">
        <v>4091.0252159240272</v>
      </c>
      <c r="W46" s="8">
        <v>3.7839635829344672E-3</v>
      </c>
      <c r="X46" s="8">
        <v>0.81670339867764774</v>
      </c>
      <c r="Y46" s="8">
        <v>21.970389680265001</v>
      </c>
      <c r="Z46" s="8">
        <v>12.97674938248902</v>
      </c>
      <c r="AA46" s="8">
        <v>0</v>
      </c>
      <c r="AB46" s="8">
        <v>8.111877766881482E-5</v>
      </c>
      <c r="AC46" s="8">
        <v>89.134645070451569</v>
      </c>
      <c r="AD46" s="8">
        <v>0</v>
      </c>
      <c r="AE46" s="8">
        <v>529.5349787455574</v>
      </c>
      <c r="AF46" s="8">
        <v>0</v>
      </c>
      <c r="AG46" s="8">
        <v>0.80473516687158708</v>
      </c>
      <c r="AH46" s="8">
        <v>0</v>
      </c>
      <c r="AI46" s="8">
        <v>6.6319713669659821</v>
      </c>
      <c r="AJ46" s="8">
        <v>1.5208363752718146</v>
      </c>
      <c r="AK46" s="8">
        <v>3.4181685445255332E-3</v>
      </c>
      <c r="AL46" s="8">
        <v>2499.4504990764763</v>
      </c>
      <c r="AM46" s="8">
        <v>0.52992322973364081</v>
      </c>
      <c r="AN46" s="8">
        <v>171.77097226639722</v>
      </c>
      <c r="AO46" s="8">
        <v>0</v>
      </c>
      <c r="AP46" s="8">
        <v>337.33697379186884</v>
      </c>
      <c r="AQ46" s="8">
        <v>1.2587740487987004E-4</v>
      </c>
      <c r="AR46" s="8">
        <v>0</v>
      </c>
      <c r="AS46" s="8">
        <v>0.62340673968403726</v>
      </c>
      <c r="AT46" s="8">
        <v>0</v>
      </c>
      <c r="AU46" s="8">
        <v>0</v>
      </c>
      <c r="AV46" s="8">
        <v>0.7485664368492182</v>
      </c>
      <c r="AW46" s="8">
        <v>2.0076929777041106</v>
      </c>
      <c r="AX46" s="8">
        <v>616.99780074999035</v>
      </c>
      <c r="AY46" s="8">
        <v>1.8192501960092398</v>
      </c>
      <c r="AZ46" s="8">
        <v>0.56857559749987829</v>
      </c>
      <c r="BA46" s="8">
        <v>832.58226479316352</v>
      </c>
      <c r="BB46" s="8">
        <v>0.76023792858634121</v>
      </c>
      <c r="BC46" s="8">
        <v>5505.472406447464</v>
      </c>
      <c r="BD46" s="8">
        <v>15984.138997765864</v>
      </c>
    </row>
    <row r="47" spans="1:56" x14ac:dyDescent="0.3">
      <c r="A47" s="1" t="s">
        <v>42</v>
      </c>
      <c r="B47" s="8">
        <v>117107.29018630437</v>
      </c>
      <c r="C47" s="8">
        <v>54.369544339396711</v>
      </c>
      <c r="D47" s="8">
        <v>491.06824710333012</v>
      </c>
      <c r="E47" s="8">
        <v>68.696502850690862</v>
      </c>
      <c r="F47" s="8">
        <v>67.367673523684829</v>
      </c>
      <c r="G47" s="8">
        <v>5.8510704824441575</v>
      </c>
      <c r="H47" s="8">
        <v>351.82639184908408</v>
      </c>
      <c r="I47" s="8">
        <v>9300.7653023443108</v>
      </c>
      <c r="J47" s="8">
        <v>56718.42734834319</v>
      </c>
      <c r="K47" s="8">
        <v>9729.0156647241092</v>
      </c>
      <c r="L47" s="8">
        <v>0</v>
      </c>
      <c r="M47" s="8">
        <v>0</v>
      </c>
      <c r="N47" s="8">
        <v>7.7560838209660359</v>
      </c>
      <c r="O47" s="8">
        <v>31.326565545532286</v>
      </c>
      <c r="P47" s="8">
        <v>0.34928729967118305</v>
      </c>
      <c r="Q47" s="8">
        <v>1.837962413343567</v>
      </c>
      <c r="R47" s="8">
        <v>377.57232035254617</v>
      </c>
      <c r="S47" s="8">
        <v>2138.827501794779</v>
      </c>
      <c r="T47" s="8">
        <v>0.28228871234268921</v>
      </c>
      <c r="U47" s="8">
        <v>9.1904780583278161</v>
      </c>
      <c r="V47" s="8">
        <v>119285.17778940927</v>
      </c>
      <c r="W47" s="8">
        <v>4681.0323010631519</v>
      </c>
      <c r="X47" s="8">
        <v>0.1003007560491042</v>
      </c>
      <c r="Y47" s="8">
        <v>11.963434546247919</v>
      </c>
      <c r="Z47" s="8">
        <v>102392.62020410835</v>
      </c>
      <c r="AA47" s="8">
        <v>0</v>
      </c>
      <c r="AB47" s="8">
        <v>0.3076025853449072</v>
      </c>
      <c r="AC47" s="8">
        <v>7.9949162835858081</v>
      </c>
      <c r="AD47" s="8">
        <v>0</v>
      </c>
      <c r="AE47" s="8">
        <v>18622.071726806989</v>
      </c>
      <c r="AF47" s="8">
        <v>0</v>
      </c>
      <c r="AG47" s="8">
        <v>645.17845150276969</v>
      </c>
      <c r="AH47" s="8">
        <v>401.12318043626635</v>
      </c>
      <c r="AI47" s="8">
        <v>469097.83267009415</v>
      </c>
      <c r="AJ47" s="8">
        <v>1104.1545187920437</v>
      </c>
      <c r="AK47" s="8">
        <v>2.4714931620471439</v>
      </c>
      <c r="AL47" s="8">
        <v>39176.915214905013</v>
      </c>
      <c r="AM47" s="8">
        <v>4690.9609862315192</v>
      </c>
      <c r="AN47" s="8">
        <v>11.741665694589647</v>
      </c>
      <c r="AO47" s="8">
        <v>0.16717329638073533</v>
      </c>
      <c r="AP47" s="8">
        <v>2144.464035391894</v>
      </c>
      <c r="AQ47" s="8">
        <v>0.37366395249507001</v>
      </c>
      <c r="AR47" s="8">
        <v>26616.199886829741</v>
      </c>
      <c r="AS47" s="8">
        <v>0</v>
      </c>
      <c r="AT47" s="8">
        <v>2.3307053636708575E-3</v>
      </c>
      <c r="AU47" s="8">
        <v>6.8326936555395746E-4</v>
      </c>
      <c r="AV47" s="8">
        <v>4.9675789669248722</v>
      </c>
      <c r="AW47" s="8">
        <v>4.3411418218032356</v>
      </c>
      <c r="AX47" s="8">
        <v>31732.360008527136</v>
      </c>
      <c r="AY47" s="8">
        <v>67226.738203490517</v>
      </c>
      <c r="AZ47" s="8">
        <v>1662.1006925180766</v>
      </c>
      <c r="BA47" s="8">
        <v>507550.27904463391</v>
      </c>
      <c r="BB47" s="8">
        <v>62432.299298809536</v>
      </c>
      <c r="BC47" s="8">
        <v>25892.886122935721</v>
      </c>
      <c r="BD47" s="8">
        <v>1681860.6467413888</v>
      </c>
    </row>
    <row r="48" spans="1:56" x14ac:dyDescent="0.3">
      <c r="A48" s="1" t="s">
        <v>43</v>
      </c>
      <c r="B48" s="8">
        <v>178.94445563413376</v>
      </c>
      <c r="C48" s="8">
        <v>308.69256672982885</v>
      </c>
      <c r="D48" s="8">
        <v>0.61585032756952551</v>
      </c>
      <c r="E48" s="8">
        <v>17.916768151356528</v>
      </c>
      <c r="F48" s="8">
        <v>0</v>
      </c>
      <c r="G48" s="8">
        <v>7.8758275575424516E-2</v>
      </c>
      <c r="H48" s="8">
        <v>0</v>
      </c>
      <c r="I48" s="8">
        <v>1613.2594491371667</v>
      </c>
      <c r="J48" s="8">
        <v>66.379905497117321</v>
      </c>
      <c r="K48" s="8">
        <v>9.6296248150107608</v>
      </c>
      <c r="L48" s="8">
        <v>1.274129412240036</v>
      </c>
      <c r="M48" s="8">
        <v>0</v>
      </c>
      <c r="N48" s="8">
        <v>662.5142032828802</v>
      </c>
      <c r="O48" s="8">
        <v>5.8872645625156497E-2</v>
      </c>
      <c r="P48" s="8">
        <v>7.5305168789562296E-2</v>
      </c>
      <c r="Q48" s="8">
        <v>0.18786354082710482</v>
      </c>
      <c r="R48" s="8">
        <v>13.927697653386064</v>
      </c>
      <c r="S48" s="8">
        <v>9796.4044832624768</v>
      </c>
      <c r="T48" s="8">
        <v>3.0888630396112604E-4</v>
      </c>
      <c r="U48" s="8">
        <v>21985.280769564535</v>
      </c>
      <c r="V48" s="8">
        <v>4.4181246548238597</v>
      </c>
      <c r="W48" s="8">
        <v>6.72641060605257E-2</v>
      </c>
      <c r="X48" s="8">
        <v>2.1624506161858757E-2</v>
      </c>
      <c r="Y48" s="8">
        <v>0.17995402358903426</v>
      </c>
      <c r="Z48" s="8">
        <v>714.15658112356471</v>
      </c>
      <c r="AA48" s="8">
        <v>0</v>
      </c>
      <c r="AB48" s="8">
        <v>1.4670727034928051E-2</v>
      </c>
      <c r="AC48" s="8">
        <v>214.63951312117862</v>
      </c>
      <c r="AD48" s="8">
        <v>0</v>
      </c>
      <c r="AE48" s="8">
        <v>0.51164711406849683</v>
      </c>
      <c r="AF48" s="8">
        <v>0</v>
      </c>
      <c r="AG48" s="8">
        <v>126.99879050056731</v>
      </c>
      <c r="AH48" s="8">
        <v>6.0888373304027947E-4</v>
      </c>
      <c r="AI48" s="8">
        <v>3.0368196682072965</v>
      </c>
      <c r="AJ48" s="8">
        <v>7.3852616182250141E-2</v>
      </c>
      <c r="AK48" s="8">
        <v>0.11901467591846701</v>
      </c>
      <c r="AL48" s="8">
        <v>1.3944137592410262</v>
      </c>
      <c r="AM48" s="8">
        <v>1.6011221146430914</v>
      </c>
      <c r="AN48" s="8">
        <v>33.9162493790704</v>
      </c>
      <c r="AO48" s="8">
        <v>3.6042001277773399E-2</v>
      </c>
      <c r="AP48" s="8">
        <v>3.5957946087426911</v>
      </c>
      <c r="AQ48" s="8">
        <v>33.612356584263964</v>
      </c>
      <c r="AR48" s="8">
        <v>1.6365102508051734</v>
      </c>
      <c r="AS48" s="8">
        <v>125.54247641701515</v>
      </c>
      <c r="AT48" s="8">
        <v>0</v>
      </c>
      <c r="AU48" s="8">
        <v>0.959133011814431</v>
      </c>
      <c r="AV48" s="8">
        <v>9.4900935121272472</v>
      </c>
      <c r="AW48" s="8">
        <v>0.44694923859160424</v>
      </c>
      <c r="AX48" s="8">
        <v>0.55363144318181445</v>
      </c>
      <c r="AY48" s="8">
        <v>4.9911485904036872E-2</v>
      </c>
      <c r="AZ48" s="8">
        <v>4.2465702278690403</v>
      </c>
      <c r="BA48" s="8">
        <v>8141.4883511908147</v>
      </c>
      <c r="BB48" s="8">
        <v>0.2016314370900773</v>
      </c>
      <c r="BC48" s="8">
        <v>1063.43632969909</v>
      </c>
      <c r="BD48" s="8">
        <v>45141.687044067476</v>
      </c>
    </row>
    <row r="49" spans="1:56" x14ac:dyDescent="0.3">
      <c r="A49" s="1" t="s">
        <v>44</v>
      </c>
      <c r="B49" s="8">
        <v>2.6943940704164868</v>
      </c>
      <c r="C49" s="8">
        <v>2553.2885661865866</v>
      </c>
      <c r="D49" s="8">
        <v>28651.41465670348</v>
      </c>
      <c r="E49" s="8">
        <v>10.117582626206003</v>
      </c>
      <c r="F49" s="8">
        <v>0</v>
      </c>
      <c r="G49" s="8">
        <v>253.25598750736279</v>
      </c>
      <c r="H49" s="8">
        <v>0</v>
      </c>
      <c r="I49" s="8">
        <v>5.0592921326229723</v>
      </c>
      <c r="J49" s="8">
        <v>485.59810329971452</v>
      </c>
      <c r="K49" s="8">
        <v>111.88695326275528</v>
      </c>
      <c r="L49" s="8">
        <v>170943.26761539956</v>
      </c>
      <c r="M49" s="8">
        <v>183.82027685205583</v>
      </c>
      <c r="N49" s="8">
        <v>7.3145229380756467</v>
      </c>
      <c r="O49" s="8">
        <v>774.70661161385942</v>
      </c>
      <c r="P49" s="8">
        <v>2443.8445968754113</v>
      </c>
      <c r="Q49" s="8">
        <v>1.7563271692871438</v>
      </c>
      <c r="R49" s="8">
        <v>17030.044439470716</v>
      </c>
      <c r="S49" s="8">
        <v>1685.7375575984461</v>
      </c>
      <c r="T49" s="8">
        <v>2650.5577957505075</v>
      </c>
      <c r="U49" s="8">
        <v>2225.544932729887</v>
      </c>
      <c r="V49" s="8">
        <v>5.7279333121483296</v>
      </c>
      <c r="W49" s="8">
        <v>0.12126609020481598</v>
      </c>
      <c r="X49" s="8">
        <v>34.354053141727356</v>
      </c>
      <c r="Y49" s="8">
        <v>33541.01982255566</v>
      </c>
      <c r="Z49" s="8">
        <v>64.698397104288773</v>
      </c>
      <c r="AA49" s="8">
        <v>0</v>
      </c>
      <c r="AB49" s="8">
        <v>2.7699193051619782E-3</v>
      </c>
      <c r="AC49" s="8">
        <v>180.25688048679012</v>
      </c>
      <c r="AD49" s="8">
        <v>2600.918321996588</v>
      </c>
      <c r="AE49" s="8">
        <v>1.7254711883249532</v>
      </c>
      <c r="AF49" s="8">
        <v>295.19477523528258</v>
      </c>
      <c r="AG49" s="8">
        <v>4.7914046792232385</v>
      </c>
      <c r="AH49" s="8">
        <v>0</v>
      </c>
      <c r="AI49" s="8">
        <v>14896.426484158985</v>
      </c>
      <c r="AJ49" s="8">
        <v>8.2185200045601068</v>
      </c>
      <c r="AK49" s="8">
        <v>4.1935671616477244</v>
      </c>
      <c r="AL49" s="8">
        <v>4.3912678596778445</v>
      </c>
      <c r="AM49" s="8">
        <v>18.095003727568415</v>
      </c>
      <c r="AN49" s="8">
        <v>1570.9514725998786</v>
      </c>
      <c r="AO49" s="8">
        <v>0</v>
      </c>
      <c r="AP49" s="8">
        <v>18.289092636460996</v>
      </c>
      <c r="AQ49" s="8">
        <v>461.30352969800958</v>
      </c>
      <c r="AR49" s="8">
        <v>204.43389571465741</v>
      </c>
      <c r="AS49" s="8">
        <v>37.919812230475237</v>
      </c>
      <c r="AT49" s="8">
        <v>21.094296785091018</v>
      </c>
      <c r="AU49" s="8">
        <v>0</v>
      </c>
      <c r="AV49" s="8">
        <v>161.76841326702706</v>
      </c>
      <c r="AW49" s="8">
        <v>809.48998874924632</v>
      </c>
      <c r="AX49" s="8">
        <v>19.011891163731882</v>
      </c>
      <c r="AY49" s="8">
        <v>1.0172168426872334</v>
      </c>
      <c r="AZ49" s="8">
        <v>3020.4372603859879</v>
      </c>
      <c r="BA49" s="8">
        <v>1298.6737791715441</v>
      </c>
      <c r="BB49" s="8">
        <v>4.5904445422829827</v>
      </c>
      <c r="BC49" s="8">
        <v>9136.6111868053194</v>
      </c>
      <c r="BD49" s="8">
        <v>298445.63843140146</v>
      </c>
    </row>
    <row r="50" spans="1:56" x14ac:dyDescent="0.3">
      <c r="A50" s="1" t="s">
        <v>45</v>
      </c>
      <c r="B50" s="8">
        <v>629.15312045097619</v>
      </c>
      <c r="C50" s="8">
        <v>1.344842295788887</v>
      </c>
      <c r="D50" s="8">
        <v>75.621874646821766</v>
      </c>
      <c r="E50" s="8">
        <v>471.64807603737216</v>
      </c>
      <c r="F50" s="8">
        <v>0</v>
      </c>
      <c r="G50" s="8">
        <v>40.296686043432516</v>
      </c>
      <c r="H50" s="8">
        <v>0</v>
      </c>
      <c r="I50" s="8">
        <v>25.552929854402102</v>
      </c>
      <c r="J50" s="8">
        <v>91.225572372885139</v>
      </c>
      <c r="K50" s="8">
        <v>22.018313164489001</v>
      </c>
      <c r="L50" s="8">
        <v>0</v>
      </c>
      <c r="M50" s="8">
        <v>2.0026874538134605</v>
      </c>
      <c r="N50" s="8">
        <v>585.09993948844772</v>
      </c>
      <c r="O50" s="8">
        <v>22.491942201545879</v>
      </c>
      <c r="P50" s="8">
        <v>1.0157462368953612E-4</v>
      </c>
      <c r="Q50" s="8">
        <v>4.4313939942891931</v>
      </c>
      <c r="R50" s="8">
        <v>1699.2089737756371</v>
      </c>
      <c r="S50" s="8">
        <v>2735.6843713560702</v>
      </c>
      <c r="T50" s="8">
        <v>13.959740062979121</v>
      </c>
      <c r="U50" s="8">
        <v>1.2404904254690641</v>
      </c>
      <c r="V50" s="8">
        <v>1230.9008746328536</v>
      </c>
      <c r="W50" s="8">
        <v>486.57152880303107</v>
      </c>
      <c r="X50" s="8">
        <v>112.25218584316752</v>
      </c>
      <c r="Y50" s="8">
        <v>724.01927151363645</v>
      </c>
      <c r="Z50" s="8">
        <v>44.836115440200018</v>
      </c>
      <c r="AA50" s="8">
        <v>0</v>
      </c>
      <c r="AB50" s="8">
        <v>13.63645703739666</v>
      </c>
      <c r="AC50" s="8">
        <v>4.2627514262769159E-2</v>
      </c>
      <c r="AD50" s="8">
        <v>0.12876839804553553</v>
      </c>
      <c r="AE50" s="8">
        <v>13.203049127091999</v>
      </c>
      <c r="AF50" s="8">
        <v>17.329515463286022</v>
      </c>
      <c r="AG50" s="8">
        <v>1221.222137287655</v>
      </c>
      <c r="AH50" s="8">
        <v>8.2128673301398528E-7</v>
      </c>
      <c r="AI50" s="8">
        <v>670.21110405195338</v>
      </c>
      <c r="AJ50" s="8">
        <v>0.1112554156792665</v>
      </c>
      <c r="AK50" s="8">
        <v>475.22105895513869</v>
      </c>
      <c r="AL50" s="8">
        <v>5.8493972722871632</v>
      </c>
      <c r="AM50" s="8">
        <v>3.5404194557709618</v>
      </c>
      <c r="AN50" s="8">
        <v>277.76254941862391</v>
      </c>
      <c r="AO50" s="8">
        <v>32059.410503096962</v>
      </c>
      <c r="AP50" s="8">
        <v>7.8636761283420729</v>
      </c>
      <c r="AQ50" s="8">
        <v>4.3789665692355504</v>
      </c>
      <c r="AR50" s="8">
        <v>0.64524173929863837</v>
      </c>
      <c r="AS50" s="8">
        <v>167.91379081889312</v>
      </c>
      <c r="AT50" s="8">
        <v>15.760574870144429</v>
      </c>
      <c r="AU50" s="8">
        <v>0.99626096252438856</v>
      </c>
      <c r="AV50" s="8">
        <v>0</v>
      </c>
      <c r="AW50" s="8">
        <v>5.7317793751198405</v>
      </c>
      <c r="AX50" s="8">
        <v>3.4517071770911327</v>
      </c>
      <c r="AY50" s="8">
        <v>31989.989770244796</v>
      </c>
      <c r="AZ50" s="8">
        <v>9721.1777179315795</v>
      </c>
      <c r="BA50" s="8">
        <v>6062.2847118651744</v>
      </c>
      <c r="BB50" s="8">
        <v>41.092100339474506</v>
      </c>
      <c r="BC50" s="8">
        <v>39213.732208085006</v>
      </c>
      <c r="BD50" s="8">
        <v>131012.24838085404</v>
      </c>
    </row>
    <row r="51" spans="1:56" x14ac:dyDescent="0.3">
      <c r="A51" s="1" t="s">
        <v>46</v>
      </c>
      <c r="B51" s="8">
        <v>71.481802854901346</v>
      </c>
      <c r="C51" s="8">
        <v>185.1767401413409</v>
      </c>
      <c r="D51" s="8">
        <v>83.973279081002516</v>
      </c>
      <c r="E51" s="8">
        <v>363.75267900854016</v>
      </c>
      <c r="F51" s="8">
        <v>0</v>
      </c>
      <c r="G51" s="8">
        <v>19.637383973237011</v>
      </c>
      <c r="H51" s="8">
        <v>0</v>
      </c>
      <c r="I51" s="8">
        <v>60.424851438261086</v>
      </c>
      <c r="J51" s="8">
        <v>11635.18523016773</v>
      </c>
      <c r="K51" s="8">
        <v>312.5712084490894</v>
      </c>
      <c r="L51" s="8">
        <v>11.745033358574375</v>
      </c>
      <c r="M51" s="8">
        <v>10.389576537042421</v>
      </c>
      <c r="N51" s="8">
        <v>21.670000318031185</v>
      </c>
      <c r="O51" s="8">
        <v>535.84776739235031</v>
      </c>
      <c r="P51" s="8">
        <v>408.53054563509994</v>
      </c>
      <c r="Q51" s="8">
        <v>2122.7102651506871</v>
      </c>
      <c r="R51" s="8">
        <v>4498.5473151594097</v>
      </c>
      <c r="S51" s="8">
        <v>1519.9912614354805</v>
      </c>
      <c r="T51" s="8">
        <v>33.475002206001861</v>
      </c>
      <c r="U51" s="8">
        <v>53.112860657938249</v>
      </c>
      <c r="V51" s="8">
        <v>248.67908530248806</v>
      </c>
      <c r="W51" s="8">
        <v>0.3369371736733795</v>
      </c>
      <c r="X51" s="8">
        <v>23.297671330589996</v>
      </c>
      <c r="Y51" s="8">
        <v>402.30137690982087</v>
      </c>
      <c r="Z51" s="8">
        <v>223.41351066295891</v>
      </c>
      <c r="AA51" s="8">
        <v>0</v>
      </c>
      <c r="AB51" s="8">
        <v>49.363816460871796</v>
      </c>
      <c r="AC51" s="8">
        <v>2485.5472897612331</v>
      </c>
      <c r="AD51" s="8">
        <v>0.9657629853415165</v>
      </c>
      <c r="AE51" s="8">
        <v>17.855019780738829</v>
      </c>
      <c r="AF51" s="8">
        <v>0</v>
      </c>
      <c r="AG51" s="8">
        <v>927.8174239395579</v>
      </c>
      <c r="AH51" s="8">
        <v>2.1320864314990048E-5</v>
      </c>
      <c r="AI51" s="8">
        <v>2634.6084343453235</v>
      </c>
      <c r="AJ51" s="8">
        <v>1.5889294746253215</v>
      </c>
      <c r="AK51" s="8">
        <v>8441.2575338643819</v>
      </c>
      <c r="AL51" s="8">
        <v>128.93158339292449</v>
      </c>
      <c r="AM51" s="8">
        <v>54.37736164068172</v>
      </c>
      <c r="AN51" s="8">
        <v>1549.6294500078911</v>
      </c>
      <c r="AO51" s="8">
        <v>38.513178999830039</v>
      </c>
      <c r="AP51" s="8">
        <v>949.83551295191285</v>
      </c>
      <c r="AQ51" s="8">
        <v>1549.2686608683537</v>
      </c>
      <c r="AR51" s="8">
        <v>39.138133309650456</v>
      </c>
      <c r="AS51" s="8">
        <v>122.31189351361503</v>
      </c>
      <c r="AT51" s="8">
        <v>5.523504143169359</v>
      </c>
      <c r="AU51" s="8">
        <v>14.930362047448089</v>
      </c>
      <c r="AV51" s="8">
        <v>164.07478111181135</v>
      </c>
      <c r="AW51" s="8">
        <v>0</v>
      </c>
      <c r="AX51" s="8">
        <v>1182.4925257921479</v>
      </c>
      <c r="AY51" s="8">
        <v>73.933985561752522</v>
      </c>
      <c r="AZ51" s="8">
        <v>1365.7859263231044</v>
      </c>
      <c r="BA51" s="8">
        <v>1271.9665027683805</v>
      </c>
      <c r="BB51" s="8">
        <v>7.6176373453027519</v>
      </c>
      <c r="BC51" s="8">
        <v>3605.6992698611034</v>
      </c>
      <c r="BD51" s="8">
        <v>49529.285885916266</v>
      </c>
    </row>
    <row r="52" spans="1:56" x14ac:dyDescent="0.3">
      <c r="A52" s="1" t="s">
        <v>47</v>
      </c>
      <c r="B52" s="8">
        <v>4.7708589564044992</v>
      </c>
      <c r="C52" s="8">
        <v>506.40436270789598</v>
      </c>
      <c r="D52" s="8">
        <v>14.581676316385987</v>
      </c>
      <c r="E52" s="8">
        <v>20.163572096475786</v>
      </c>
      <c r="F52" s="8">
        <v>0</v>
      </c>
      <c r="G52" s="8">
        <v>0.28044166861407854</v>
      </c>
      <c r="H52" s="8">
        <v>0</v>
      </c>
      <c r="I52" s="8">
        <v>2487.9681387496676</v>
      </c>
      <c r="J52" s="8">
        <v>54310.221175325532</v>
      </c>
      <c r="K52" s="8">
        <v>293.59240168749824</v>
      </c>
      <c r="L52" s="8">
        <v>0</v>
      </c>
      <c r="M52" s="8">
        <v>0</v>
      </c>
      <c r="N52" s="8">
        <v>0.30642023730497814</v>
      </c>
      <c r="O52" s="8">
        <v>0.39057035530212453</v>
      </c>
      <c r="P52" s="8">
        <v>0.11701515723379149</v>
      </c>
      <c r="Q52" s="8">
        <v>0.31976774612579251</v>
      </c>
      <c r="R52" s="8">
        <v>11.5589239483271</v>
      </c>
      <c r="S52" s="8">
        <v>39016.550615865366</v>
      </c>
      <c r="T52" s="8">
        <v>8.5722457582484597E-3</v>
      </c>
      <c r="U52" s="8">
        <v>0.29588446732754464</v>
      </c>
      <c r="V52" s="8">
        <v>26164.134065418035</v>
      </c>
      <c r="W52" s="8">
        <v>162.11583523712468</v>
      </c>
      <c r="X52" s="8">
        <v>3.3601876595006339E-2</v>
      </c>
      <c r="Y52" s="8">
        <v>617.62397793450464</v>
      </c>
      <c r="Z52" s="8">
        <v>120.58933798511345</v>
      </c>
      <c r="AA52" s="8">
        <v>0</v>
      </c>
      <c r="AB52" s="8">
        <v>2.9698827925944978E-2</v>
      </c>
      <c r="AC52" s="8">
        <v>0.20472767048071808</v>
      </c>
      <c r="AD52" s="8">
        <v>0</v>
      </c>
      <c r="AE52" s="8">
        <v>15061.661925451919</v>
      </c>
      <c r="AF52" s="8">
        <v>0</v>
      </c>
      <c r="AG52" s="8">
        <v>155525.03925117108</v>
      </c>
      <c r="AH52" s="8">
        <v>4.0286043342976194</v>
      </c>
      <c r="AI52" s="8">
        <v>201.13444183093102</v>
      </c>
      <c r="AJ52" s="8">
        <v>0.24901335135449287</v>
      </c>
      <c r="AK52" s="8">
        <v>0.16443288846853996</v>
      </c>
      <c r="AL52" s="8">
        <v>7456.6399992249353</v>
      </c>
      <c r="AM52" s="8">
        <v>47.578395256310849</v>
      </c>
      <c r="AN52" s="8">
        <v>21370.625458757731</v>
      </c>
      <c r="AO52" s="8">
        <v>141.98092452355263</v>
      </c>
      <c r="AP52" s="8">
        <v>3894.6660958720454</v>
      </c>
      <c r="AQ52" s="8">
        <v>1.1357231773731885E-2</v>
      </c>
      <c r="AR52" s="8">
        <v>3.0508525593133311</v>
      </c>
      <c r="AS52" s="8">
        <v>308.86966983068976</v>
      </c>
      <c r="AT52" s="8">
        <v>7.808123995700128E-4</v>
      </c>
      <c r="AU52" s="8">
        <v>171.90566124559174</v>
      </c>
      <c r="AV52" s="8">
        <v>0.28057763038911787</v>
      </c>
      <c r="AW52" s="8">
        <v>0.35077731939018136</v>
      </c>
      <c r="AX52" s="8">
        <v>0</v>
      </c>
      <c r="AY52" s="8">
        <v>12909.307448532569</v>
      </c>
      <c r="AZ52" s="8">
        <v>50.605104498733581</v>
      </c>
      <c r="BA52" s="8">
        <v>7742.9835255927619</v>
      </c>
      <c r="BB52" s="8">
        <v>537967.77302168822</v>
      </c>
      <c r="BC52" s="8">
        <v>20151.418396755325</v>
      </c>
      <c r="BD52" s="8">
        <v>906742.58735884086</v>
      </c>
    </row>
    <row r="53" spans="1:56" x14ac:dyDescent="0.3">
      <c r="A53" s="1" t="s">
        <v>48</v>
      </c>
      <c r="B53" s="8">
        <v>0</v>
      </c>
      <c r="C53" s="8">
        <v>2.3524685734305301E-2</v>
      </c>
      <c r="D53" s="8">
        <v>0</v>
      </c>
      <c r="E53" s="8">
        <v>0</v>
      </c>
      <c r="F53" s="8">
        <v>0</v>
      </c>
      <c r="G53" s="8">
        <v>274.78389977960796</v>
      </c>
      <c r="H53" s="8">
        <v>0</v>
      </c>
      <c r="I53" s="8">
        <v>0</v>
      </c>
      <c r="J53" s="8">
        <v>652.24382322236409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47.28087661504928</v>
      </c>
      <c r="S53" s="8">
        <v>73.711402389513992</v>
      </c>
      <c r="T53" s="8">
        <v>2.7836677879596339</v>
      </c>
      <c r="U53" s="8">
        <v>0</v>
      </c>
      <c r="V53" s="8">
        <v>0</v>
      </c>
      <c r="W53" s="8">
        <v>0</v>
      </c>
      <c r="X53" s="8">
        <v>0</v>
      </c>
      <c r="Y53" s="8">
        <v>390.4493678227584</v>
      </c>
      <c r="Z53" s="8">
        <v>0.22075682843810993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72.381394269806293</v>
      </c>
      <c r="AH53" s="8">
        <v>0</v>
      </c>
      <c r="AI53" s="8">
        <v>13.007539728569773</v>
      </c>
      <c r="AJ53" s="8">
        <v>0</v>
      </c>
      <c r="AK53" s="8">
        <v>0</v>
      </c>
      <c r="AL53" s="8">
        <v>31.865908827282219</v>
      </c>
      <c r="AM53" s="8">
        <v>0</v>
      </c>
      <c r="AN53" s="8">
        <v>0</v>
      </c>
      <c r="AO53" s="8">
        <v>0</v>
      </c>
      <c r="AP53" s="8">
        <v>0</v>
      </c>
      <c r="AQ53" s="8">
        <v>13.993736225495883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2732.9043034450765</v>
      </c>
      <c r="AY53" s="8">
        <v>0</v>
      </c>
      <c r="AZ53" s="8">
        <v>2.3433476394849788</v>
      </c>
      <c r="BA53" s="8">
        <v>0</v>
      </c>
      <c r="BB53" s="8">
        <v>0</v>
      </c>
      <c r="BC53" s="8">
        <v>8639.8443336039909</v>
      </c>
      <c r="BD53" s="8">
        <v>12947.83788287113</v>
      </c>
    </row>
    <row r="54" spans="1:56" x14ac:dyDescent="0.3">
      <c r="A54" s="1" t="s">
        <v>49</v>
      </c>
      <c r="B54" s="8">
        <v>1362.7764095037553</v>
      </c>
      <c r="C54" s="8">
        <v>1731.4086305098906</v>
      </c>
      <c r="D54" s="8">
        <v>3216.4633328891746</v>
      </c>
      <c r="E54" s="8">
        <v>319.25892247745116</v>
      </c>
      <c r="F54" s="8">
        <v>0</v>
      </c>
      <c r="G54" s="8">
        <v>412.53850497262289</v>
      </c>
      <c r="H54" s="8">
        <v>0</v>
      </c>
      <c r="I54" s="8">
        <v>2892.3434484407735</v>
      </c>
      <c r="J54" s="8">
        <v>81820.105650707803</v>
      </c>
      <c r="K54" s="8">
        <v>18188.734387334898</v>
      </c>
      <c r="L54" s="8">
        <v>3070.2316918838119</v>
      </c>
      <c r="M54" s="8">
        <v>16.953376195310902</v>
      </c>
      <c r="N54" s="8">
        <v>732.30291560121771</v>
      </c>
      <c r="O54" s="8">
        <v>498.58042207077125</v>
      </c>
      <c r="P54" s="8">
        <v>6032.7758101751524</v>
      </c>
      <c r="Q54" s="8">
        <v>930.35395467172521</v>
      </c>
      <c r="R54" s="8">
        <v>11885.653386553884</v>
      </c>
      <c r="S54" s="8">
        <v>78346.864910831908</v>
      </c>
      <c r="T54" s="8">
        <v>92.626415409962434</v>
      </c>
      <c r="U54" s="8">
        <v>1076.6144805419881</v>
      </c>
      <c r="V54" s="8">
        <v>6603.1888365090163</v>
      </c>
      <c r="W54" s="8">
        <v>27.599479073942824</v>
      </c>
      <c r="X54" s="8">
        <v>6473.344415241806</v>
      </c>
      <c r="Y54" s="8">
        <v>14989.204610779132</v>
      </c>
      <c r="Z54" s="8">
        <v>10896.668312082282</v>
      </c>
      <c r="AA54" s="8">
        <v>0</v>
      </c>
      <c r="AB54" s="8">
        <v>41.805027395985931</v>
      </c>
      <c r="AC54" s="8">
        <v>83.407495146609079</v>
      </c>
      <c r="AD54" s="8">
        <v>923.66927374884176</v>
      </c>
      <c r="AE54" s="8">
        <v>1804.4667841707758</v>
      </c>
      <c r="AF54" s="8">
        <v>71.320749306957538</v>
      </c>
      <c r="AG54" s="8">
        <v>4069.534181916777</v>
      </c>
      <c r="AH54" s="8">
        <v>5.4702553050989451</v>
      </c>
      <c r="AI54" s="8">
        <v>11055.335274337489</v>
      </c>
      <c r="AJ54" s="8">
        <v>14.60776988388616</v>
      </c>
      <c r="AK54" s="8">
        <v>360.43765167848056</v>
      </c>
      <c r="AL54" s="8">
        <v>1975.3754283719195</v>
      </c>
      <c r="AM54" s="8">
        <v>3296.2672486416427</v>
      </c>
      <c r="AN54" s="8">
        <v>9593.5830439158726</v>
      </c>
      <c r="AO54" s="8">
        <v>215.01693452600531</v>
      </c>
      <c r="AP54" s="8">
        <v>3209.947455902146</v>
      </c>
      <c r="AQ54" s="8">
        <v>1164.4568876176334</v>
      </c>
      <c r="AR54" s="8">
        <v>3086.169793100642</v>
      </c>
      <c r="AS54" s="8">
        <v>12083.12928215172</v>
      </c>
      <c r="AT54" s="8">
        <v>822.8918736323759</v>
      </c>
      <c r="AU54" s="8">
        <v>174.40686802414967</v>
      </c>
      <c r="AV54" s="8">
        <v>20002.320760032635</v>
      </c>
      <c r="AW54" s="8">
        <v>19109.83620711336</v>
      </c>
      <c r="AX54" s="8">
        <v>843.36237818517736</v>
      </c>
      <c r="AY54" s="8">
        <v>2530.2866244310148</v>
      </c>
      <c r="AZ54" s="8">
        <v>0</v>
      </c>
      <c r="BA54" s="8">
        <v>83112.170266652247</v>
      </c>
      <c r="BB54" s="8">
        <v>517.24998699742582</v>
      </c>
      <c r="BC54" s="8">
        <v>18836.315880508671</v>
      </c>
      <c r="BD54" s="8">
        <v>450619.43368715391</v>
      </c>
    </row>
    <row r="55" spans="1:56" x14ac:dyDescent="0.3">
      <c r="A55" s="1" t="s">
        <v>50</v>
      </c>
      <c r="B55" s="8">
        <v>1482.7630205312612</v>
      </c>
      <c r="C55" s="8">
        <v>113.97053706066583</v>
      </c>
      <c r="D55" s="8">
        <v>55.628117387774047</v>
      </c>
      <c r="E55" s="8">
        <v>153.23442756060786</v>
      </c>
      <c r="F55" s="8">
        <v>0</v>
      </c>
      <c r="G55" s="8">
        <v>0</v>
      </c>
      <c r="H55" s="8">
        <v>9.5724393921818827</v>
      </c>
      <c r="I55" s="8">
        <v>26595.692843057652</v>
      </c>
      <c r="J55" s="8">
        <v>12709.21378030391</v>
      </c>
      <c r="K55" s="8">
        <v>5233.9136991068326</v>
      </c>
      <c r="L55" s="8">
        <v>0</v>
      </c>
      <c r="M55" s="8">
        <v>0</v>
      </c>
      <c r="N55" s="8">
        <v>374.48022271198238</v>
      </c>
      <c r="O55" s="8">
        <v>121.00359587054868</v>
      </c>
      <c r="P55" s="8">
        <v>0</v>
      </c>
      <c r="Q55" s="8">
        <v>314.85906507365735</v>
      </c>
      <c r="R55" s="8">
        <v>66618.749565015663</v>
      </c>
      <c r="S55" s="8">
        <v>33671.613501913933</v>
      </c>
      <c r="T55" s="8">
        <v>0</v>
      </c>
      <c r="U55" s="8">
        <v>0</v>
      </c>
      <c r="V55" s="8">
        <v>2299.8826122259602</v>
      </c>
      <c r="W55" s="8">
        <v>59.714650272590198</v>
      </c>
      <c r="X55" s="8">
        <v>113.51815334647954</v>
      </c>
      <c r="Y55" s="8">
        <v>3696.9339983760588</v>
      </c>
      <c r="Z55" s="8">
        <v>48068.806634961147</v>
      </c>
      <c r="AA55" s="8">
        <v>0</v>
      </c>
      <c r="AB55" s="8">
        <v>0</v>
      </c>
      <c r="AC55" s="8">
        <v>64.603410277230026</v>
      </c>
      <c r="AD55" s="8">
        <v>0</v>
      </c>
      <c r="AE55" s="8">
        <v>326.40691335111939</v>
      </c>
      <c r="AF55" s="8">
        <v>0</v>
      </c>
      <c r="AG55" s="8">
        <v>9871.5404245447171</v>
      </c>
      <c r="AH55" s="8">
        <v>0</v>
      </c>
      <c r="AI55" s="8">
        <v>737.5272010207633</v>
      </c>
      <c r="AJ55" s="8">
        <v>72.381394269806293</v>
      </c>
      <c r="AK55" s="8">
        <v>31.829718130147317</v>
      </c>
      <c r="AL55" s="8">
        <v>1302.5514441480109</v>
      </c>
      <c r="AM55" s="8">
        <v>514.32710822410399</v>
      </c>
      <c r="AN55" s="8">
        <v>30.385106136179097</v>
      </c>
      <c r="AO55" s="8">
        <v>35.671963809302866</v>
      </c>
      <c r="AP55" s="8">
        <v>688.9803967057187</v>
      </c>
      <c r="AQ55" s="8">
        <v>15.574063333719987</v>
      </c>
      <c r="AR55" s="8">
        <v>92.265166454007655</v>
      </c>
      <c r="AS55" s="8">
        <v>703.58937478250789</v>
      </c>
      <c r="AT55" s="8">
        <v>0</v>
      </c>
      <c r="AU55" s="8">
        <v>0</v>
      </c>
      <c r="AV55" s="8">
        <v>115.28244983180608</v>
      </c>
      <c r="AW55" s="8">
        <v>203.83806982948616</v>
      </c>
      <c r="AX55" s="8">
        <v>344.96067741561308</v>
      </c>
      <c r="AY55" s="8">
        <v>664.26516645400773</v>
      </c>
      <c r="AZ55" s="8">
        <v>13153.882844217609</v>
      </c>
      <c r="BA55" s="8">
        <v>0</v>
      </c>
      <c r="BB55" s="8">
        <v>248.82310636817078</v>
      </c>
      <c r="BC55" s="8">
        <v>27570.597842477673</v>
      </c>
      <c r="BD55" s="8">
        <v>258482.8347059506</v>
      </c>
    </row>
    <row r="56" spans="1:56" x14ac:dyDescent="0.3">
      <c r="A56" s="1" t="s">
        <v>229</v>
      </c>
      <c r="B56" s="8">
        <v>3489.2165367478242</v>
      </c>
      <c r="C56" s="8">
        <v>134.3010981964529</v>
      </c>
      <c r="D56" s="8">
        <v>43675.539118823624</v>
      </c>
      <c r="E56" s="8">
        <v>15981.845841772021</v>
      </c>
      <c r="F56" s="8">
        <v>0</v>
      </c>
      <c r="G56" s="8">
        <v>1596.5964641140117</v>
      </c>
      <c r="H56" s="8">
        <v>70.367985152534516</v>
      </c>
      <c r="I56" s="8">
        <v>21980.986175179238</v>
      </c>
      <c r="J56" s="8">
        <v>149856.17075881147</v>
      </c>
      <c r="K56" s="8">
        <v>7761.0690283741696</v>
      </c>
      <c r="L56" s="8">
        <v>0</v>
      </c>
      <c r="M56" s="8">
        <v>0</v>
      </c>
      <c r="N56" s="8">
        <v>6.3613481982329931</v>
      </c>
      <c r="O56" s="8">
        <v>18.511013911160365</v>
      </c>
      <c r="P56" s="8">
        <v>0.58759657609794635</v>
      </c>
      <c r="Q56" s="8">
        <v>589.75388374990985</v>
      </c>
      <c r="R56" s="8">
        <v>717.93644000693757</v>
      </c>
      <c r="S56" s="8">
        <v>272686.5615779598</v>
      </c>
      <c r="T56" s="8">
        <v>1262.8328533494946</v>
      </c>
      <c r="U56" s="8">
        <v>7.3417418539914259</v>
      </c>
      <c r="V56" s="8">
        <v>77200.786206072706</v>
      </c>
      <c r="W56" s="8">
        <v>231.85228212938017</v>
      </c>
      <c r="X56" s="8">
        <v>851.09309005194484</v>
      </c>
      <c r="Y56" s="8">
        <v>13279.485540678039</v>
      </c>
      <c r="Z56" s="8">
        <v>92226.966569235679</v>
      </c>
      <c r="AA56" s="8">
        <v>46.419394501797946</v>
      </c>
      <c r="AB56" s="8">
        <v>0.30347739111554339</v>
      </c>
      <c r="AC56" s="8">
        <v>16.821416216871853</v>
      </c>
      <c r="AD56" s="8">
        <v>1.5079457139542978</v>
      </c>
      <c r="AE56" s="8">
        <v>40963.106249288925</v>
      </c>
      <c r="AF56" s="8">
        <v>342.00208792483471</v>
      </c>
      <c r="AG56" s="8">
        <v>7553.1651246857837</v>
      </c>
      <c r="AH56" s="8">
        <v>36.61767297650546</v>
      </c>
      <c r="AI56" s="8">
        <v>2235132.690059843</v>
      </c>
      <c r="AJ56" s="8">
        <v>15.996777958612055</v>
      </c>
      <c r="AK56" s="8">
        <v>10.913699690317941</v>
      </c>
      <c r="AL56" s="8">
        <v>23437.701927163092</v>
      </c>
      <c r="AM56" s="8">
        <v>1251.265267958426</v>
      </c>
      <c r="AN56" s="8">
        <v>1008.2594159880404</v>
      </c>
      <c r="AO56" s="8">
        <v>6534.7047989372613</v>
      </c>
      <c r="AP56" s="8">
        <v>16335.049978522249</v>
      </c>
      <c r="AQ56" s="8">
        <v>450.29473510607869</v>
      </c>
      <c r="AR56" s="8">
        <v>26.677531223579418</v>
      </c>
      <c r="AS56" s="8">
        <v>70128.966122447426</v>
      </c>
      <c r="AT56" s="8">
        <v>3.9208825882743733E-3</v>
      </c>
      <c r="AU56" s="8">
        <v>8110.7677641538421</v>
      </c>
      <c r="AV56" s="8">
        <v>8272.042855135689</v>
      </c>
      <c r="AW56" s="8">
        <v>6204.512077073201</v>
      </c>
      <c r="AX56" s="8">
        <v>29587.227864084736</v>
      </c>
      <c r="AY56" s="8">
        <v>585608.60788478178</v>
      </c>
      <c r="AZ56" s="8">
        <v>83759.35640307299</v>
      </c>
      <c r="BA56" s="8">
        <v>2495082.4068680387</v>
      </c>
      <c r="BB56" s="8">
        <v>0</v>
      </c>
      <c r="BC56" s="8">
        <v>42089.903618314645</v>
      </c>
      <c r="BD56" s="8">
        <v>6365633.4560900209</v>
      </c>
    </row>
    <row r="57" spans="1:56" x14ac:dyDescent="0.3">
      <c r="A57" s="1" t="s">
        <v>51</v>
      </c>
      <c r="B57" s="8">
        <v>238.87871312058431</v>
      </c>
      <c r="C57" s="8">
        <v>118.66958532968604</v>
      </c>
      <c r="D57" s="8">
        <v>222.79888536068606</v>
      </c>
      <c r="E57" s="8">
        <v>44.386821778475166</v>
      </c>
      <c r="F57" s="8">
        <v>0</v>
      </c>
      <c r="G57" s="8">
        <v>68.290854448585719</v>
      </c>
      <c r="H57" s="8">
        <v>0</v>
      </c>
      <c r="I57" s="8">
        <v>1720.1975419378123</v>
      </c>
      <c r="J57" s="8">
        <v>287034.70902820263</v>
      </c>
      <c r="K57" s="8">
        <v>579.14292472343379</v>
      </c>
      <c r="L57" s="8">
        <v>50.96056256691103</v>
      </c>
      <c r="M57" s="8">
        <v>18.193731247578622</v>
      </c>
      <c r="N57" s="8">
        <v>124.76676538408304</v>
      </c>
      <c r="O57" s="8">
        <v>7.4368191748225021</v>
      </c>
      <c r="P57" s="8">
        <v>1.0262348412920004</v>
      </c>
      <c r="Q57" s="8">
        <v>16.941321782094413</v>
      </c>
      <c r="R57" s="8">
        <v>2202.230537951657</v>
      </c>
      <c r="S57" s="8">
        <v>3722.3055312541937</v>
      </c>
      <c r="T57" s="8">
        <v>2.2407921216829414</v>
      </c>
      <c r="U57" s="8">
        <v>299.91722086554483</v>
      </c>
      <c r="V57" s="8">
        <v>402.2392206486042</v>
      </c>
      <c r="W57" s="8">
        <v>3.9994604210975124</v>
      </c>
      <c r="X57" s="8">
        <v>5.2939834013939695</v>
      </c>
      <c r="Y57" s="8">
        <v>282.74473933509427</v>
      </c>
      <c r="Z57" s="8">
        <v>1225.1673347369776</v>
      </c>
      <c r="AA57" s="8">
        <v>0</v>
      </c>
      <c r="AB57" s="8">
        <v>1.4807420634861386</v>
      </c>
      <c r="AC57" s="8">
        <v>6.4048706547530978</v>
      </c>
      <c r="AD57" s="8">
        <v>0.60410062994990354</v>
      </c>
      <c r="AE57" s="8">
        <v>51.456825234422013</v>
      </c>
      <c r="AF57" s="8">
        <v>17.918032538337773</v>
      </c>
      <c r="AG57" s="8">
        <v>151.44347005895614</v>
      </c>
      <c r="AH57" s="8">
        <v>3.7236874058855351E-3</v>
      </c>
      <c r="AI57" s="8">
        <v>3711.0569993452787</v>
      </c>
      <c r="AJ57" s="8">
        <v>55.749518733841462</v>
      </c>
      <c r="AK57" s="8">
        <v>246.72411411369518</v>
      </c>
      <c r="AL57" s="8">
        <v>1208.7238031049487</v>
      </c>
      <c r="AM57" s="8">
        <v>849.95428915812147</v>
      </c>
      <c r="AN57" s="8">
        <v>171.51512379426748</v>
      </c>
      <c r="AO57" s="8">
        <v>0.9693865988999939</v>
      </c>
      <c r="AP57" s="8">
        <v>554.39402412405468</v>
      </c>
      <c r="AQ57" s="8">
        <v>10.191854214894636</v>
      </c>
      <c r="AR57" s="8">
        <v>676.72916493431489</v>
      </c>
      <c r="AS57" s="8">
        <v>640.15767037957085</v>
      </c>
      <c r="AT57" s="8">
        <v>4.366051460771164</v>
      </c>
      <c r="AU57" s="8">
        <v>50.108942666479038</v>
      </c>
      <c r="AV57" s="8">
        <v>283.79732925517976</v>
      </c>
      <c r="AW57" s="8">
        <v>18.696919370910653</v>
      </c>
      <c r="AX57" s="8">
        <v>51.013138045101996</v>
      </c>
      <c r="AY57" s="8">
        <v>65351.490663397744</v>
      </c>
      <c r="AZ57" s="8">
        <v>1318.2842049762874</v>
      </c>
      <c r="BA57" s="8">
        <v>5178.7960308370766</v>
      </c>
      <c r="BB57" s="8">
        <v>96.460250102563904</v>
      </c>
      <c r="BC57" s="8">
        <v>0</v>
      </c>
      <c r="BD57" s="8">
        <v>379101.0298541162</v>
      </c>
    </row>
    <row r="58" spans="1:56" x14ac:dyDescent="0.3">
      <c r="A58" s="1" t="s">
        <v>52</v>
      </c>
      <c r="B58" s="8">
        <v>2211731.1062354003</v>
      </c>
      <c r="C58" s="8">
        <v>450038.87725623295</v>
      </c>
      <c r="D58" s="8">
        <v>845161.46693316312</v>
      </c>
      <c r="E58" s="8">
        <v>1310837.794255021</v>
      </c>
      <c r="F58" s="8">
        <v>74.284908548167763</v>
      </c>
      <c r="G58" s="8">
        <v>25582.738732705748</v>
      </c>
      <c r="H58" s="8">
        <v>19606.538981045313</v>
      </c>
      <c r="I58" s="8">
        <v>545516.01122777245</v>
      </c>
      <c r="J58" s="8">
        <v>5139944.236814457</v>
      </c>
      <c r="K58" s="8">
        <v>466345.13805863145</v>
      </c>
      <c r="L58" s="8">
        <v>215036.98856093144</v>
      </c>
      <c r="M58" s="8">
        <v>38406.218293689184</v>
      </c>
      <c r="N58" s="8">
        <v>278932.80925613706</v>
      </c>
      <c r="O58" s="8">
        <v>134834.97112195488</v>
      </c>
      <c r="P58" s="8">
        <v>35752.397848593995</v>
      </c>
      <c r="Q58" s="8">
        <v>75174.90555089245</v>
      </c>
      <c r="R58" s="8">
        <v>1720762.3618718931</v>
      </c>
      <c r="S58" s="8">
        <v>4358739.366830972</v>
      </c>
      <c r="T58" s="8">
        <v>41659.60856857396</v>
      </c>
      <c r="U58" s="8">
        <v>326776.69811359263</v>
      </c>
      <c r="V58" s="8">
        <v>9452116.9365710169</v>
      </c>
      <c r="W58" s="8">
        <v>186255.29556074907</v>
      </c>
      <c r="X58" s="8">
        <v>52439.159747143029</v>
      </c>
      <c r="Y58" s="8">
        <v>957881.80356100749</v>
      </c>
      <c r="Z58" s="8">
        <v>6199541.1405669842</v>
      </c>
      <c r="AA58" s="8">
        <v>7343.4179629253176</v>
      </c>
      <c r="AB58" s="8">
        <v>3021.0806794829828</v>
      </c>
      <c r="AC58" s="8">
        <v>80370.10166860852</v>
      </c>
      <c r="AD58" s="8">
        <v>203989.8165360546</v>
      </c>
      <c r="AE58" s="8">
        <v>494298.02022241196</v>
      </c>
      <c r="AF58" s="8">
        <v>26850.880787736569</v>
      </c>
      <c r="AG58" s="8">
        <v>1940887.1137563714</v>
      </c>
      <c r="AH58" s="8">
        <v>78828.368566833306</v>
      </c>
      <c r="AI58" s="8">
        <v>5212611.8413177347</v>
      </c>
      <c r="AJ58" s="8">
        <v>33687.375864340269</v>
      </c>
      <c r="AK58" s="8">
        <v>32912.454413677915</v>
      </c>
      <c r="AL58" s="8">
        <v>344104.7988584353</v>
      </c>
      <c r="AM58" s="8">
        <v>326166.69711263943</v>
      </c>
      <c r="AN58" s="8">
        <v>452032.7741839012</v>
      </c>
      <c r="AO58" s="8">
        <v>151298.39857071728</v>
      </c>
      <c r="AP58" s="8">
        <v>999117.25240643718</v>
      </c>
      <c r="AQ58" s="8">
        <v>98637.524231026968</v>
      </c>
      <c r="AR58" s="8">
        <v>252098.2068157467</v>
      </c>
      <c r="AS58" s="8">
        <v>588613.91226629901</v>
      </c>
      <c r="AT58" s="8">
        <v>77758.786182436699</v>
      </c>
      <c r="AU58" s="8">
        <v>211868.03473910992</v>
      </c>
      <c r="AV58" s="8">
        <v>302105.1574929143</v>
      </c>
      <c r="AW58" s="8">
        <v>226275.57190155119</v>
      </c>
      <c r="AX58" s="8">
        <v>722397.87411236414</v>
      </c>
      <c r="AY58" s="8">
        <v>2748343.2744181165</v>
      </c>
      <c r="AZ58" s="8">
        <v>1240724.9851313336</v>
      </c>
      <c r="BA58" s="8">
        <v>11111258.89144939</v>
      </c>
      <c r="BB58" s="8">
        <v>2054025.1787044937</v>
      </c>
      <c r="BC58" s="8">
        <v>14543464.410815768</v>
      </c>
      <c r="BD58" s="8">
        <v>79654241.056595922</v>
      </c>
    </row>
    <row r="60" spans="1:56" x14ac:dyDescent="0.3">
      <c r="A60" s="7" t="s">
        <v>73</v>
      </c>
    </row>
    <row r="61" spans="1:56" x14ac:dyDescent="0.3">
      <c r="A61" s="6" t="s">
        <v>71</v>
      </c>
    </row>
    <row r="62" spans="1:56" x14ac:dyDescent="0.3">
      <c r="A62" s="1" t="s">
        <v>84</v>
      </c>
      <c r="B62" s="12" t="s">
        <v>56</v>
      </c>
      <c r="C62" s="12" t="s">
        <v>57</v>
      </c>
      <c r="D62" s="12" t="s">
        <v>66</v>
      </c>
      <c r="E62" s="12" t="s">
        <v>58</v>
      </c>
      <c r="F62" s="12" t="s">
        <v>59</v>
      </c>
      <c r="G62" s="12" t="s">
        <v>60</v>
      </c>
      <c r="H62" s="12" t="s">
        <v>61</v>
      </c>
    </row>
    <row r="63" spans="1:56" x14ac:dyDescent="0.3">
      <c r="A63" s="12" t="s">
        <v>62</v>
      </c>
      <c r="B63" s="13">
        <f>B4+AJ4+B38+AJ38</f>
        <v>10204.645312885743</v>
      </c>
      <c r="C63" s="13">
        <f>SUM(C4,D4,G4,L4:U4,X4:Y4,AB4:AD4,AF4,AI4,AK4,AN4:AO4,AQ4,AT4:AW4,AZ4,AR4)+SUM(C38,D38,G38,L38:U38,X38:Y38,AB38:AD38,AF38,AI38,AK38,AN38:AO38,AQ38,AT38:AW38,AZ38,AR38)</f>
        <v>3939.9068570479972</v>
      </c>
      <c r="D63" s="13">
        <f>SUM(F4,H4,V4:W4,AA4,AE4,AH4,AM4,AS4,AX4,BB4,AY4)+SUM(F38,H38,V38:W38,AA38,AE38,AH38,AM38,AS38,AX38,BB38,AY38)</f>
        <v>8768.4752189021347</v>
      </c>
      <c r="E63" s="13">
        <f>SUM(E4,I4,AG4,BA4)+SUM(E38,I38,AG38,BA38)</f>
        <v>14853.444847014762</v>
      </c>
      <c r="F63" s="13">
        <f>SUM(J4:K4,Z4,AL4,AP4)+SUM(J38:K38,Z38,AL38,AP38)</f>
        <v>16821.877723678026</v>
      </c>
      <c r="G63" s="13">
        <f>BC4+BC38</f>
        <v>9319.9619395731079</v>
      </c>
      <c r="H63" s="13">
        <f>SUM(B63:G63)</f>
        <v>63908.311899101776</v>
      </c>
    </row>
    <row r="64" spans="1:56" x14ac:dyDescent="0.3">
      <c r="A64" s="12" t="s">
        <v>63</v>
      </c>
      <c r="B64" s="13">
        <f>B69-SUM(B65:B68,B63)</f>
        <v>25041.525220212061</v>
      </c>
      <c r="C64" s="13">
        <f t="shared" ref="C64:H64" si="0">C69-SUM(C65:C68,C63)</f>
        <v>10157735.025159515</v>
      </c>
      <c r="D64" s="13">
        <f t="shared" si="0"/>
        <v>1150457.1754509509</v>
      </c>
      <c r="E64" s="13">
        <f t="shared" si="0"/>
        <v>1160137.8391206879</v>
      </c>
      <c r="F64" s="13">
        <f t="shared" si="0"/>
        <v>883853.94784642756</v>
      </c>
      <c r="G64" s="13">
        <f t="shared" si="0"/>
        <v>791371.46126545966</v>
      </c>
      <c r="H64" s="13">
        <f t="shared" si="0"/>
        <v>14168596.974063247</v>
      </c>
    </row>
    <row r="65" spans="1:8" x14ac:dyDescent="0.3">
      <c r="A65" s="12" t="s">
        <v>65</v>
      </c>
      <c r="B65" s="13">
        <f>B8+AJ8+B10+AJ10+B24+AJ24+B25+AJ25+B29+AJ29+B33+AJ33+B36+AJ36+B41+AJ41+B47+AJ47+B52+AJ52+B53+AJ53+B56+AJ56</f>
        <v>151029.71760046826</v>
      </c>
      <c r="C65" s="13">
        <f>SUM(C8,D8,G8,L8:U8,X8:Y8,AB8:AD8,AF8,AI8,AK8,AN8:AO8,AQ8,AT8:AW8,AZ8,AR8)+SUM(C10,D10,G10,L10:U10,X10:Y10,AB10:AD10,AF10,AI10,AK10,AN10:AO10,AQ10,AT10:AW10,AZ10,AR10)+SUM(C24,D24,G24,L24:U24,X24:Y24,AB24:AD24,AF24,AI24,AK24,AN24:AO24,AQ24,AT24:AW24,AZ24,AR24)+SUM(C25,D25,G25,L25:U25,X25:Y25,AB25:AD25,AF25,AI25,AK25,AN25:AO25,AQ25,AT25:AW25,AZ25,AR25)+SUM(C29,D29,G29,L29:U29,X29:Y29,AB29:AD29,AF29,AI29,AK29,AN29:AO29,AQ29,AT29:AW29,AZ29,AR29)+SUM(C33,D33,G33,L33:U33,X33:Y33,AB33:AD33,AF33,AI33,AK33,AN33:AO33,AQ33,AT33:AW33,AZ33,AR33)+SUM(C36,D36,G36,L36:U36,X36:Y36,AB36:AD36,AF36,AI36,AK36,AN36:AO36,AQ36,AT36:AW36,AZ36,AR36)+SUM(C41,D41,G41,L41:U41,X41:Y41,AB41:AD41,AF41,AI41,AK41,AN41:AO41,AQ41,AT41:AW41,AZ41,AR41)+SUM(C47,D47,G47,L47:U47,X47:Y47,AB47:AD47,AF47,AI47,AK47,AN47:AO47,AQ47,AT47:AW47,AZ47,AR47)+SUM(C52,D52,G52,L52:U52,X52:Y52,AB52:AD52,AF52,AI52,AK52,AN52:AO52,AQ52,AT52:AW52,AZ52,AR52)+SUM(C53,D53,G53,L53:U53,X53:Y53,AB53:AD53,AF53,AI53,AK53,AN53:AO53,AQ53,AT53:AW53,AZ53,AR53)+SUM(C56,D56,G56,L56:U56,X56:Y56,AB56:AD56,AF56,AI56,AK56,AN56:AO56,AQ56,AT56:AW56,AZ56,AR56)</f>
        <v>3634536.9255714319</v>
      </c>
      <c r="D65" s="13">
        <f>SUM(F8,H8,V8:W8,AA8,AE8,AH8,AM8,AS8,AX8,BB8,AY8)+SUM(F10,H10,V10:W10,AA10,AE10,AH10,AM10,AS10,AX10,BB10,AY10)+SUM(F24,H24,V24:W24,AA24,AE24,AH24,AM24,AS24,AX24,BB24,AY24)+SUM(F25,H25,V25:W25,AA25,AE25,AH25,AM25,AS25,AX25,BB25,AY25)+SUM(F29,H29,V29:W29,AA29,AE29,AH29,AM29,AS29,AX29,BB29,AY29)+SUM(F33,H33,V33:W33,AA33,AE33,AH33,AM33,AS33,AX33,BB33,AY33)+SUM(F36,H36,V36:W36,AA36,AE36,AH36,AM36,AS36,AX36,BB36,AY36)+SUM(F41,H41,V41:W41,AA41,AE41,AH41,AM41,AS41,AX41,BB41,AY41)+SUM(F47,H47,V47:W47,AA47,AE47,AH47,AM47,AS47,AX47,BB47,AY47)+SUM(F52,H52,V52:W52,AA52,AE52,AH52,AM52,AS52,AX52,BB52,AY52)+SUM(F53,H53,V53:W53,AA53,AE53,AH53,AM53,AS53,AX53,BB53,AY53)+SUM(F56,H56,V56:W56,AA56,AE56,AH56,AM56,AS56,AX56,BB56,AY56)</f>
        <v>1999459.7928705197</v>
      </c>
      <c r="E65" s="13">
        <f>SUM(E8,I8,AG8,BA8)+SUM(E10,I10,AG10,BA10)+SUM(E24,I24,AG24,BA24)+SUM(E25,I25,AG25,BA25)+SUM(E29,I29,AG29,BA29)+SUM(E33,I33,AG33,BA33)+SUM(E36,I36,AG36,BA36)+SUM(E41,I41,AG41,BA41)+SUM(E47,I47,AG47,BA47)+SUM(E52,I52,AG52,BA52)+SUM(E53,I53,AG53,BA53)+SUM(E56,I56,AG56,BA56)</f>
        <v>4624643.9893227462</v>
      </c>
      <c r="F65" s="13">
        <f>SUM(J8:K8,Z8,AL8,AP8)+SUM(J10:K10,Z10,AL10,AP10)+SUM(J24:K24,Z24,AL24,AP24)+SUM(J25:K25,Z25,AL25,AP25)+SUM(J29:K29,Z29,AL29,AP29)+SUM(J33:K33,Z33,AL33,AP33)+SUM(J36:K36,Z36,AL36,AP36)+SUM(J41:K41,Z41,AL41,AP41)+SUM(J47:K47,Z47,AL47,AP47)+SUM(J52:K52,Z52,AL52,AP52)+SUM(J53:K53,Z53,AL53,AP53)+SUM(J56:K56,Z56,AL56,AP56)</f>
        <v>1953172.6165636305</v>
      </c>
      <c r="G65" s="13">
        <f>BC8+BC10+BC24+BC25+BC29+BC33+BC36+BC41+BC47+BC52+BC53+BC56</f>
        <v>223731.87591894218</v>
      </c>
      <c r="H65" s="13">
        <f>SUM(B65:G65)</f>
        <v>12586574.917847738</v>
      </c>
    </row>
    <row r="66" spans="1:8" x14ac:dyDescent="0.3">
      <c r="A66" s="12" t="s">
        <v>64</v>
      </c>
      <c r="B66" s="13">
        <f>B7+AJ7+B11+AJ11+B35+AJ35+B55+AJ55</f>
        <v>2399.3407394623773</v>
      </c>
      <c r="C66" s="13">
        <f>SUM(C7,D7,G7,L7:U7,X7:Y7,AB7:AD7,AF7,AI7,AK7,AN7:AO7,AQ7,AT7:AW7,AZ7,AR7)+SUM(C11,D11,G11,L11:U11,X11:Y11,AB11:AD11,AF11,AI11,AK11,AN11:AO11,AQ11,AT11:AW11,AZ11,AR11)+SUM(C35,D35,G35,L35:U35,X35:Y35,AB35:AD35,AF35,AI35,AK35,AN35:AO35,AQ35,AT35:AW35,AZ35,AR35)+SUM(C55,D55,G55,L55:U55,X55:Y55,AB55:AD55,AF55,AI55,AK55,AN55:AO55,AQ55,AT55:AW55,AZ55,AR55)</f>
        <v>195719.37910799467</v>
      </c>
      <c r="D66" s="13">
        <f>SUM(F7,H7,V7:W7,AA7,AE7,AH7,AM7,AS7,AX7,BB7,AY7)+SUM(F11,H11,V11:W11,AA11,AE11,AH11,AM11,AS11,AX11,BB11,AY11)+SUM(F35,H35,V35:W35,AA35,AE35,AH35,AM35,AS35,AX35,BB35,AY35)+SUM(F55,H55,V55:W55,AA55,AE55,AH55,AM55,AS55,AX55,BB55,AY55)</f>
        <v>46812.006176252915</v>
      </c>
      <c r="E66" s="13">
        <f>SUM(E7,I7,AG7,BA7)+SUM(E11,I11,AG11,BA11)+SUM(E35,I35,AG35,BA35)+SUM(E55,I55,AG55,BA55)</f>
        <v>548895.80221474986</v>
      </c>
      <c r="F66" s="13">
        <f>SUM(J7:K7,Z7,AL7,AP7)+SUM(J11:K11,Z11,AL11,AP11)+SUM(J35:K35,Z35,AL35,AP35)+SUM(J55:K55,Z55,AL55,AP55)</f>
        <v>107937.70129777666</v>
      </c>
      <c r="G66" s="13">
        <f>BC7+BC11+BC35+BC55</f>
        <v>58521.032619913305</v>
      </c>
      <c r="H66" s="13">
        <f>SUM(B66:G66)</f>
        <v>960285.26215614984</v>
      </c>
    </row>
    <row r="67" spans="1:8" x14ac:dyDescent="0.3">
      <c r="A67" s="12" t="s">
        <v>59</v>
      </c>
      <c r="B67" s="13">
        <f>B12+AJ12+B13+AJ13+B28+AJ28+B40+AJ40+B44+AJ44</f>
        <v>2056448.6249948575</v>
      </c>
      <c r="C67" s="13">
        <f>SUM(C12,D12,G12,L12:U12,X12:Y12,AB12:AD12,AF12,AI12,AK12,AN12:AO12,AQ12,AT12:AW12,AZ12,AR12)+SUM(C13,D13,G13,L13:U13,X13:Y13,AB13:AD13,AF13,AI13,AK13,AN13:AO13,AQ13,AT13:AW13,AZ13,AR13)+SUM(C28,D28,G28,L28:U28,X28:Y28,AB28:AD28,AF28,AI28,AK28,AN28:AO28,AQ28,AT28:AW28,AZ28,AR28)+SUM(C40,D40,G40,L40:U40,X40:Y40,AB40:AD40,AF40,AI40,AK40,AN40:AO40,AQ40,AT40:AW40,AZ40,AR40)+SUM(C44,D44,G44,L44:U44,X44:Y44,AB44:AD44,AF44,AI44,AK44,AN44:AO44,AQ44,AT44:AW44,AZ44,AR44)</f>
        <v>4124142.0848018439</v>
      </c>
      <c r="D67" s="13">
        <f>SUM(F12,H12,V12:W12,AA12,AE12,AH12,AM12,AS12,AX12,BB12,AY12)+SUM(F13,H13,V13:W13,AA13,AE13,AH13,AM13,AS13,AX13,BB13,AY13)+SUM(F28,H28,V28:W28,AA28,AE28,AH28,AM28,AS28,AX28,BB28,AY28)+SUM(F40,H40,V40:W40,AA40,AE40,AH40,AM40,AS40,AX40,BB40,AY40)+SUM(F44,H44,V44:W44,AA44,AE44,AH44,AM44,AS44,AX44,BB44,AY44)</f>
        <v>13405125.574429741</v>
      </c>
      <c r="E67" s="13">
        <f>SUM(E12,I12,AG12,BA12)+SUM(E13,I13,AG13,BA13)+SUM(E28,I28,AG28,BA28)+SUM(E40,I40,AG40,BA40)+SUM(E44,I44,AG44,BA44)</f>
        <v>8552873.9113187436</v>
      </c>
      <c r="F67" s="13">
        <f>SUM(J12:K12,Z12,AL12,AP12)+SUM(J13:K13,Z13,AL13,AP13)+SUM(J28:K28,Z28,AL28,AP28)+SUM(J40:K40,Z40,AL40,AP40)+SUM(J44:K44,Z44,AL44,AP44)</f>
        <v>9896664.2861585412</v>
      </c>
      <c r="G67" s="13">
        <f>BC12+BC13+BC28+BC40+BC44</f>
        <v>13460520.079071879</v>
      </c>
      <c r="H67" s="13">
        <f>SUM(B67:G67)</f>
        <v>51495774.560775608</v>
      </c>
    </row>
    <row r="68" spans="1:8" x14ac:dyDescent="0.3">
      <c r="A68" s="12" t="s">
        <v>60</v>
      </c>
      <c r="B68" s="13">
        <f>B57+AJ57</f>
        <v>294.62823185442579</v>
      </c>
      <c r="C68" s="13">
        <f>SUM(C57,D57,G57,L57:U57,X57:Y57,AB57:AD57,AF57,AI57,AK57,AN57:AO57,AQ57,AT57:AW57,AZ57,AR57)</f>
        <v>13662.665401682809</v>
      </c>
      <c r="D68" s="13">
        <f>SUM(F57,H57,V57:W57,AA57,AE57,AH57,AM57,AS57,AX57,BB57,AY57)</f>
        <v>67446.775241074633</v>
      </c>
      <c r="E68" s="13">
        <f>SUM(E57,I57,AG57,BA57)</f>
        <v>7094.82386461232</v>
      </c>
      <c r="F68" s="13">
        <f>SUM(J57:K57,Z57,AL57,AP57)</f>
        <v>290602.13711489207</v>
      </c>
      <c r="G68" s="13">
        <f>BC57</f>
        <v>0</v>
      </c>
      <c r="H68" s="13">
        <f>SUM(B68:G68)</f>
        <v>379101.02985411626</v>
      </c>
    </row>
    <row r="69" spans="1:8" x14ac:dyDescent="0.3">
      <c r="A69" s="12" t="s">
        <v>61</v>
      </c>
      <c r="B69" s="13">
        <f>B58+AJ58</f>
        <v>2245418.4820997408</v>
      </c>
      <c r="C69" s="13">
        <f>SUM(C58,D58,G58,L58:U58,X58:Y58,AB58:AD58,AF58,AI58,AK58,AN58:AO58,AQ58,AT58:AW58,AZ58,AR58)</f>
        <v>18129735.986899517</v>
      </c>
      <c r="D69" s="13">
        <f>SUM(F58,H58,V58:W58,AA58,AE58,AH58,AM58,AS58,AX58,BB58,AY58)</f>
        <v>16678069.79938744</v>
      </c>
      <c r="E69" s="13">
        <f>SUM(E58,I58,AG58,BA58)</f>
        <v>14908499.810688555</v>
      </c>
      <c r="F69" s="13">
        <f>SUM(J58:K58,Z58,AL58,AP58)</f>
        <v>13149052.566704946</v>
      </c>
      <c r="G69" s="13">
        <f>BC58</f>
        <v>14543464.410815768</v>
      </c>
      <c r="H69" s="13">
        <f>SUM(B69:G69)</f>
        <v>79654241.056595966</v>
      </c>
    </row>
  </sheetData>
  <phoneticPr fontId="2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J154"/>
  <sheetViews>
    <sheetView workbookViewId="0"/>
  </sheetViews>
  <sheetFormatPr defaultRowHeight="14" x14ac:dyDescent="0.3"/>
  <cols>
    <col min="1" max="1" width="8.6640625" style="97"/>
    <col min="2" max="2" width="26.1640625" style="97" customWidth="1"/>
    <col min="3" max="3" width="27.5" style="97" customWidth="1"/>
    <col min="4" max="4" width="28.33203125" style="97" customWidth="1"/>
    <col min="5" max="5" width="24.75" style="97" customWidth="1"/>
    <col min="6" max="6" width="27.5" style="97" customWidth="1"/>
    <col min="7" max="7" width="26.08203125" style="97" customWidth="1"/>
    <col min="8" max="8" width="22.33203125" style="97" customWidth="1"/>
    <col min="9" max="9" width="23.08203125" style="97" customWidth="1"/>
    <col min="10" max="16384" width="8.6640625" style="97"/>
  </cols>
  <sheetData>
    <row r="1" spans="1:7" x14ac:dyDescent="0.3">
      <c r="A1" s="98" t="s">
        <v>389</v>
      </c>
    </row>
    <row r="3" spans="1:7" x14ac:dyDescent="0.3">
      <c r="A3" s="97" t="s">
        <v>168</v>
      </c>
    </row>
    <row r="5" spans="1:7" ht="26" x14ac:dyDescent="0.3">
      <c r="A5" s="99" t="s">
        <v>169</v>
      </c>
      <c r="B5" s="101" t="s">
        <v>356</v>
      </c>
      <c r="C5" s="101" t="s">
        <v>357</v>
      </c>
      <c r="D5" s="101" t="s">
        <v>358</v>
      </c>
      <c r="E5" s="101" t="s">
        <v>170</v>
      </c>
      <c r="F5" s="101" t="s">
        <v>359</v>
      </c>
      <c r="G5" s="101" t="s">
        <v>171</v>
      </c>
    </row>
    <row r="6" spans="1:7" x14ac:dyDescent="0.3">
      <c r="A6" s="99">
        <v>2017</v>
      </c>
      <c r="B6" s="100">
        <v>103.60000000000002</v>
      </c>
      <c r="C6" s="100">
        <v>79.65424105659595</v>
      </c>
      <c r="D6" s="100">
        <v>23.945758943404073</v>
      </c>
      <c r="E6" s="100"/>
      <c r="F6" s="100">
        <v>100241.61572250916</v>
      </c>
      <c r="G6" s="100">
        <v>3007248.471675274</v>
      </c>
    </row>
    <row r="7" spans="1:7" x14ac:dyDescent="0.3">
      <c r="A7" s="99">
        <v>2018</v>
      </c>
      <c r="B7" s="100">
        <v>103.19999999999993</v>
      </c>
      <c r="C7" s="100">
        <v>99.239800000000002</v>
      </c>
      <c r="D7" s="100">
        <v>3.9601999999999293</v>
      </c>
      <c r="E7" s="100"/>
      <c r="F7" s="100">
        <v>99854.582457171186</v>
      </c>
      <c r="G7" s="100">
        <v>2995637.4737151358</v>
      </c>
    </row>
    <row r="8" spans="1:7" x14ac:dyDescent="0.3">
      <c r="A8" s="99">
        <v>2019</v>
      </c>
      <c r="B8" s="100">
        <v>133.81538461538466</v>
      </c>
      <c r="C8" s="100">
        <v>102.88574230921763</v>
      </c>
      <c r="D8" s="100">
        <v>30.929642306167025</v>
      </c>
      <c r="E8" s="100"/>
      <c r="F8" s="100">
        <v>129477.51315033931</v>
      </c>
      <c r="G8" s="100">
        <v>3884325.3945101779</v>
      </c>
    </row>
    <row r="9" spans="1:7" x14ac:dyDescent="0.3">
      <c r="A9" s="99">
        <v>2020</v>
      </c>
      <c r="B9" s="100">
        <v>148.92307692307693</v>
      </c>
      <c r="C9" s="100">
        <v>114.50149293552847</v>
      </c>
      <c r="D9" s="100">
        <v>34.421583987548459</v>
      </c>
      <c r="E9" s="100"/>
      <c r="F9" s="100">
        <v>144095.46186425429</v>
      </c>
      <c r="G9" s="100">
        <v>4322863.8559276275</v>
      </c>
    </row>
    <row r="10" spans="1:7" x14ac:dyDescent="0.3">
      <c r="A10" s="99">
        <v>2021</v>
      </c>
      <c r="B10" s="100">
        <v>164.03076923076924</v>
      </c>
      <c r="C10" s="100">
        <v>126.11724356183932</v>
      </c>
      <c r="D10" s="100">
        <v>37.913525668929921</v>
      </c>
      <c r="E10" s="100"/>
      <c r="F10" s="100">
        <v>158713.41057816934</v>
      </c>
      <c r="G10" s="100">
        <v>4761402.31734508</v>
      </c>
    </row>
    <row r="11" spans="1:7" x14ac:dyDescent="0.3">
      <c r="A11" s="99">
        <v>2022</v>
      </c>
      <c r="B11" s="100">
        <v>179.13846153846157</v>
      </c>
      <c r="C11" s="100">
        <v>137.73299418815014</v>
      </c>
      <c r="D11" s="100">
        <v>41.405467350311426</v>
      </c>
      <c r="E11" s="100"/>
      <c r="F11" s="100">
        <v>173331.35929208444</v>
      </c>
      <c r="G11" s="100">
        <v>5199940.7787625315</v>
      </c>
    </row>
    <row r="12" spans="1:7" x14ac:dyDescent="0.3">
      <c r="A12" s="99">
        <v>2023</v>
      </c>
      <c r="B12" s="100">
        <v>194.24615384615385</v>
      </c>
      <c r="C12" s="100">
        <v>149.34874481446099</v>
      </c>
      <c r="D12" s="100">
        <v>44.89740903169286</v>
      </c>
      <c r="E12" s="100"/>
      <c r="F12" s="100">
        <v>187949.30800599945</v>
      </c>
      <c r="G12" s="100">
        <v>5638479.240179982</v>
      </c>
    </row>
    <row r="13" spans="1:7" x14ac:dyDescent="0.3">
      <c r="A13" s="99">
        <v>2024</v>
      </c>
      <c r="B13" s="100">
        <v>209.35384615384615</v>
      </c>
      <c r="C13" s="100">
        <v>160.96449544077183</v>
      </c>
      <c r="D13" s="100">
        <v>48.389350713074322</v>
      </c>
      <c r="E13" s="100"/>
      <c r="F13" s="100">
        <v>202567.25671991447</v>
      </c>
      <c r="G13" s="100">
        <v>6077017.7015974335</v>
      </c>
    </row>
    <row r="14" spans="1:7" x14ac:dyDescent="0.3">
      <c r="A14" s="99">
        <v>2025</v>
      </c>
      <c r="B14" s="100">
        <v>224.46153846153848</v>
      </c>
      <c r="C14" s="100">
        <v>172.58024606708267</v>
      </c>
      <c r="D14" s="100">
        <v>51.881292394455812</v>
      </c>
      <c r="E14" s="100"/>
      <c r="F14" s="100">
        <v>217185.20543382954</v>
      </c>
      <c r="G14" s="100">
        <v>6515556.1630148869</v>
      </c>
    </row>
    <row r="15" spans="1:7" x14ac:dyDescent="0.3">
      <c r="A15" s="99">
        <v>2026</v>
      </c>
      <c r="B15" s="100">
        <v>239.56923076923081</v>
      </c>
      <c r="C15" s="100">
        <v>184.19599669339354</v>
      </c>
      <c r="D15" s="100">
        <v>55.373234075837274</v>
      </c>
      <c r="E15" s="100"/>
      <c r="F15" s="100">
        <v>231803.15414774462</v>
      </c>
      <c r="G15" s="100">
        <v>6954094.6244323384</v>
      </c>
    </row>
    <row r="16" spans="1:7" x14ac:dyDescent="0.3">
      <c r="A16" s="99">
        <v>2027</v>
      </c>
      <c r="B16" s="100">
        <v>254.67692307692312</v>
      </c>
      <c r="C16" s="100">
        <v>195.81174731970435</v>
      </c>
      <c r="D16" s="100">
        <v>58.865175757218765</v>
      </c>
      <c r="E16" s="100"/>
      <c r="F16" s="100">
        <v>246421.10286165963</v>
      </c>
      <c r="G16" s="100">
        <v>7392633.085849789</v>
      </c>
    </row>
    <row r="17" spans="1:7" x14ac:dyDescent="0.3">
      <c r="A17" s="99">
        <v>2028</v>
      </c>
      <c r="B17" s="100">
        <v>269.78461538461539</v>
      </c>
      <c r="C17" s="100">
        <v>207.42749794601519</v>
      </c>
      <c r="D17" s="100">
        <v>62.357117438600199</v>
      </c>
      <c r="E17" s="100"/>
      <c r="F17" s="100">
        <v>261039.05157557473</v>
      </c>
      <c r="G17" s="100">
        <v>7831171.5472672395</v>
      </c>
    </row>
    <row r="18" spans="1:7" x14ac:dyDescent="0.3">
      <c r="A18" s="99">
        <v>2029</v>
      </c>
      <c r="B18" s="100">
        <v>284.89230769230767</v>
      </c>
      <c r="C18" s="100">
        <v>219.04324857232604</v>
      </c>
      <c r="D18" s="100">
        <v>65.849059119981632</v>
      </c>
      <c r="E18" s="100"/>
      <c r="F18" s="100">
        <v>275657.00028948975</v>
      </c>
      <c r="G18" s="100">
        <v>8269710.0086846892</v>
      </c>
    </row>
    <row r="19" spans="1:7" x14ac:dyDescent="0.3">
      <c r="A19" s="99">
        <v>2030</v>
      </c>
      <c r="B19" s="100">
        <v>300</v>
      </c>
      <c r="C19" s="100">
        <v>230.65899919863688</v>
      </c>
      <c r="D19" s="100">
        <v>69.341000801363123</v>
      </c>
      <c r="E19" s="100"/>
      <c r="F19" s="100">
        <v>290274.94900340482</v>
      </c>
      <c r="G19" s="100">
        <v>8708248.4701021407</v>
      </c>
    </row>
    <row r="20" spans="1:7" x14ac:dyDescent="0.3">
      <c r="A20" s="99">
        <v>2031</v>
      </c>
      <c r="B20" s="100">
        <v>305.5</v>
      </c>
      <c r="C20" s="100">
        <v>234.88774751727854</v>
      </c>
      <c r="D20" s="100">
        <v>70.612252482721459</v>
      </c>
      <c r="E20" s="100"/>
      <c r="F20" s="100">
        <v>295596.65640180057</v>
      </c>
      <c r="G20" s="100">
        <v>8867899.6920540165</v>
      </c>
    </row>
    <row r="21" spans="1:7" x14ac:dyDescent="0.3">
      <c r="A21" s="99">
        <v>2032</v>
      </c>
      <c r="B21" s="100">
        <v>311</v>
      </c>
      <c r="C21" s="100">
        <v>239.11649583592023</v>
      </c>
      <c r="D21" s="100">
        <v>71.883504164079767</v>
      </c>
      <c r="E21" s="100"/>
      <c r="F21" s="100">
        <v>300918.36380019627</v>
      </c>
      <c r="G21" s="100">
        <v>9027550.9140058868</v>
      </c>
    </row>
    <row r="22" spans="1:7" x14ac:dyDescent="0.3">
      <c r="A22" s="99">
        <v>2033</v>
      </c>
      <c r="B22" s="100">
        <v>316.5</v>
      </c>
      <c r="C22" s="100">
        <v>243.3452441545619</v>
      </c>
      <c r="D22" s="100">
        <v>73.154755845438103</v>
      </c>
      <c r="E22" s="100"/>
      <c r="F22" s="100">
        <v>306240.07119859202</v>
      </c>
      <c r="G22" s="100">
        <v>9187202.1359577626</v>
      </c>
    </row>
    <row r="23" spans="1:7" x14ac:dyDescent="0.3">
      <c r="A23" s="99">
        <v>2034</v>
      </c>
      <c r="B23" s="100">
        <v>322</v>
      </c>
      <c r="C23" s="100">
        <v>247.57399247320356</v>
      </c>
      <c r="D23" s="100">
        <v>74.42600752679644</v>
      </c>
      <c r="E23" s="100"/>
      <c r="F23" s="100">
        <v>311561.77859698783</v>
      </c>
      <c r="G23" s="100">
        <v>9346853.3579096328</v>
      </c>
    </row>
    <row r="24" spans="1:7" x14ac:dyDescent="0.3">
      <c r="A24" s="99">
        <v>2035</v>
      </c>
      <c r="B24" s="100">
        <v>327.50000000000006</v>
      </c>
      <c r="C24" s="100">
        <v>251.80274079184528</v>
      </c>
      <c r="D24" s="100">
        <v>75.697259208154776</v>
      </c>
      <c r="E24" s="100"/>
      <c r="F24" s="100">
        <v>316883.48599538358</v>
      </c>
      <c r="G24" s="100">
        <v>9506504.579861505</v>
      </c>
    </row>
    <row r="25" spans="1:7" x14ac:dyDescent="0.3">
      <c r="A25" s="99">
        <v>2036</v>
      </c>
      <c r="B25" s="100">
        <v>333.00000000000006</v>
      </c>
      <c r="C25" s="100">
        <v>256.03148911048697</v>
      </c>
      <c r="D25" s="100">
        <v>76.968510889513084</v>
      </c>
      <c r="E25" s="100"/>
      <c r="F25" s="100">
        <v>322205.19339377934</v>
      </c>
      <c r="G25" s="100">
        <v>9666155.8018133808</v>
      </c>
    </row>
    <row r="26" spans="1:7" x14ac:dyDescent="0.3">
      <c r="A26" s="99">
        <v>2037</v>
      </c>
      <c r="B26" s="100">
        <v>338.5</v>
      </c>
      <c r="C26" s="100">
        <v>260.26023742912861</v>
      </c>
      <c r="D26" s="100">
        <v>78.239762570871392</v>
      </c>
      <c r="E26" s="100"/>
      <c r="F26" s="100">
        <v>327526.90079217509</v>
      </c>
      <c r="G26" s="100">
        <v>9825807.023765251</v>
      </c>
    </row>
    <row r="27" spans="1:7" x14ac:dyDescent="0.3">
      <c r="A27" s="99">
        <v>2038</v>
      </c>
      <c r="B27" s="100">
        <v>344</v>
      </c>
      <c r="C27" s="100">
        <v>264.4889857477703</v>
      </c>
      <c r="D27" s="100">
        <v>79.5110142522297</v>
      </c>
      <c r="E27" s="100"/>
      <c r="F27" s="100">
        <v>332848.60819057084</v>
      </c>
      <c r="G27" s="100">
        <v>9985458.245717125</v>
      </c>
    </row>
    <row r="28" spans="1:7" x14ac:dyDescent="0.3">
      <c r="A28" s="99">
        <v>2039</v>
      </c>
      <c r="B28" s="100">
        <v>349.5</v>
      </c>
      <c r="C28" s="100">
        <v>268.71773406641199</v>
      </c>
      <c r="D28" s="100">
        <v>80.782265933588008</v>
      </c>
      <c r="E28" s="100"/>
      <c r="F28" s="100">
        <v>338170.31558896659</v>
      </c>
      <c r="G28" s="100">
        <v>10145109.467668997</v>
      </c>
    </row>
    <row r="29" spans="1:7" x14ac:dyDescent="0.3">
      <c r="A29" s="99">
        <v>2040</v>
      </c>
      <c r="B29" s="100">
        <v>355</v>
      </c>
      <c r="C29" s="100">
        <v>272.94648238505363</v>
      </c>
      <c r="D29" s="100">
        <v>82.053517614946372</v>
      </c>
      <c r="E29" s="100">
        <v>-39.799999999999997</v>
      </c>
      <c r="F29" s="100">
        <v>343492.02298736235</v>
      </c>
      <c r="G29" s="100">
        <v>10304760.689620871</v>
      </c>
    </row>
    <row r="30" spans="1:7" x14ac:dyDescent="0.3">
      <c r="A30" s="99">
        <v>2041</v>
      </c>
      <c r="B30" s="100">
        <v>355.5</v>
      </c>
      <c r="C30" s="100">
        <v>273.33091405038471</v>
      </c>
      <c r="D30" s="100">
        <v>82.169085949615294</v>
      </c>
      <c r="E30" s="100">
        <v>-31.1</v>
      </c>
      <c r="F30" s="100">
        <v>343975.81456903473</v>
      </c>
      <c r="G30" s="100">
        <v>10319274.437071038</v>
      </c>
    </row>
    <row r="31" spans="1:7" x14ac:dyDescent="0.3">
      <c r="A31" s="99">
        <v>2042</v>
      </c>
      <c r="B31" s="100">
        <v>356</v>
      </c>
      <c r="C31" s="100">
        <v>273.71534571571573</v>
      </c>
      <c r="D31" s="100">
        <v>82.284654284284272</v>
      </c>
      <c r="E31" s="100">
        <v>-29.9</v>
      </c>
      <c r="F31" s="100">
        <v>344459.60615070711</v>
      </c>
      <c r="G31" s="100">
        <v>10333788.184521209</v>
      </c>
    </row>
    <row r="32" spans="1:7" x14ac:dyDescent="0.3">
      <c r="A32" s="99">
        <v>2043</v>
      </c>
      <c r="B32" s="100">
        <v>356.5</v>
      </c>
      <c r="C32" s="100">
        <v>274.09977738104681</v>
      </c>
      <c r="D32" s="100">
        <v>82.400222618953194</v>
      </c>
      <c r="E32" s="100">
        <v>-37.4</v>
      </c>
      <c r="F32" s="100">
        <v>344943.39773237932</v>
      </c>
      <c r="G32" s="100">
        <v>10348301.931971379</v>
      </c>
    </row>
    <row r="33" spans="1:7" x14ac:dyDescent="0.3">
      <c r="A33" s="99">
        <v>2044</v>
      </c>
      <c r="B33" s="100">
        <v>357</v>
      </c>
      <c r="C33" s="100">
        <v>274.48420904637788</v>
      </c>
      <c r="D33" s="100">
        <v>82.515790953622115</v>
      </c>
      <c r="E33" s="100">
        <v>-40</v>
      </c>
      <c r="F33" s="100">
        <v>345427.18931405176</v>
      </c>
      <c r="G33" s="100">
        <v>10362815.67942155</v>
      </c>
    </row>
    <row r="34" spans="1:7" x14ac:dyDescent="0.3">
      <c r="A34" s="99">
        <v>2045</v>
      </c>
      <c r="B34" s="100">
        <v>357.5</v>
      </c>
      <c r="C34" s="100">
        <v>274.86864071170891</v>
      </c>
      <c r="D34" s="100">
        <v>82.631359288291094</v>
      </c>
      <c r="E34" s="100">
        <v>-50.1</v>
      </c>
      <c r="F34" s="100">
        <v>345910.98089572415</v>
      </c>
      <c r="G34" s="100">
        <v>10377329.426871719</v>
      </c>
    </row>
    <row r="35" spans="1:7" x14ac:dyDescent="0.3">
      <c r="A35" s="99">
        <v>2046</v>
      </c>
      <c r="B35" s="100">
        <v>358</v>
      </c>
      <c r="C35" s="100">
        <v>275.25307237703998</v>
      </c>
      <c r="D35" s="100">
        <v>82.746927622960015</v>
      </c>
      <c r="E35" s="100">
        <v>-77.2</v>
      </c>
      <c r="F35" s="100">
        <v>346394.77247739641</v>
      </c>
      <c r="G35" s="100">
        <v>10391843.17432189</v>
      </c>
    </row>
    <row r="36" spans="1:7" x14ac:dyDescent="0.3">
      <c r="A36" s="99">
        <v>2047</v>
      </c>
      <c r="B36" s="100">
        <v>358.5</v>
      </c>
      <c r="C36" s="100">
        <v>275.63750404237106</v>
      </c>
      <c r="D36" s="100">
        <v>82.862495957628937</v>
      </c>
      <c r="E36" s="100">
        <v>-103.60000000000002</v>
      </c>
      <c r="F36" s="100">
        <v>346878.5640590688</v>
      </c>
      <c r="G36" s="100">
        <v>10406356.921772061</v>
      </c>
    </row>
    <row r="37" spans="1:7" x14ac:dyDescent="0.3">
      <c r="A37" s="99">
        <v>2048</v>
      </c>
      <c r="B37" s="100">
        <v>359</v>
      </c>
      <c r="C37" s="100">
        <v>276.02193570770214</v>
      </c>
      <c r="D37" s="100">
        <v>82.978064292297859</v>
      </c>
      <c r="E37" s="100">
        <v>-103.19999999999993</v>
      </c>
      <c r="F37" s="100">
        <v>347362.35564074107</v>
      </c>
      <c r="G37" s="100">
        <v>10420870.66922223</v>
      </c>
    </row>
    <row r="38" spans="1:7" x14ac:dyDescent="0.3">
      <c r="A38" s="99">
        <v>2049</v>
      </c>
      <c r="B38" s="100">
        <v>359.5</v>
      </c>
      <c r="C38" s="100">
        <v>276.40636737303316</v>
      </c>
      <c r="D38" s="100">
        <v>83.093632626966837</v>
      </c>
      <c r="E38" s="100">
        <v>-133.81538461538466</v>
      </c>
      <c r="F38" s="100">
        <v>347846.14722241339</v>
      </c>
      <c r="G38" s="100">
        <v>10435384.416672405</v>
      </c>
    </row>
    <row r="39" spans="1:7" x14ac:dyDescent="0.3">
      <c r="A39" s="99">
        <v>2050</v>
      </c>
      <c r="B39" s="100">
        <v>360</v>
      </c>
      <c r="C39" s="100">
        <v>276.79079903836424</v>
      </c>
      <c r="D39" s="100">
        <v>83.209200961635759</v>
      </c>
      <c r="E39" s="100">
        <v>-148.92307692307693</v>
      </c>
      <c r="F39" s="100">
        <v>348329.93880408583</v>
      </c>
      <c r="G39" s="100">
        <v>10449898.164122572</v>
      </c>
    </row>
    <row r="41" spans="1:7" x14ac:dyDescent="0.3">
      <c r="A41" s="97" t="s">
        <v>172</v>
      </c>
    </row>
    <row r="43" spans="1:7" ht="26" x14ac:dyDescent="0.3">
      <c r="A43" s="99" t="s">
        <v>169</v>
      </c>
      <c r="B43" s="101" t="s">
        <v>173</v>
      </c>
      <c r="C43" s="101" t="s">
        <v>174</v>
      </c>
      <c r="D43" s="101" t="s">
        <v>175</v>
      </c>
      <c r="E43" s="101" t="s">
        <v>176</v>
      </c>
      <c r="F43" s="101" t="s">
        <v>177</v>
      </c>
      <c r="G43" s="101" t="s">
        <v>217</v>
      </c>
    </row>
    <row r="44" spans="1:7" x14ac:dyDescent="0.3">
      <c r="A44" s="99">
        <v>2017</v>
      </c>
      <c r="B44" s="100">
        <v>409.1</v>
      </c>
      <c r="C44" s="100">
        <v>79.65424105659595</v>
      </c>
      <c r="D44" s="100">
        <v>329.44575894340409</v>
      </c>
      <c r="E44" s="100"/>
      <c r="F44" s="100">
        <v>390219.05316000007</v>
      </c>
      <c r="G44" s="100">
        <v>75978.006661655498</v>
      </c>
    </row>
    <row r="45" spans="1:7" x14ac:dyDescent="0.3">
      <c r="A45" s="99">
        <v>2018</v>
      </c>
      <c r="B45" s="100">
        <v>512.29999999999995</v>
      </c>
      <c r="C45" s="100">
        <v>178.89404105659594</v>
      </c>
      <c r="D45" s="100">
        <v>333.40595894340402</v>
      </c>
      <c r="E45" s="100"/>
      <c r="F45" s="100">
        <v>488656.12548000028</v>
      </c>
      <c r="G45" s="100">
        <v>170637.65171613553</v>
      </c>
    </row>
    <row r="46" spans="1:7" x14ac:dyDescent="0.3">
      <c r="A46" s="99">
        <v>2019</v>
      </c>
      <c r="B46" s="100">
        <v>646.11538461538464</v>
      </c>
      <c r="C46" s="100">
        <v>281.77978336581356</v>
      </c>
      <c r="D46" s="100">
        <v>364.33560124957108</v>
      </c>
      <c r="E46" s="100"/>
      <c r="F46" s="100">
        <v>616295.60893846187</v>
      </c>
      <c r="G46" s="100">
        <v>268774.9700920012</v>
      </c>
    </row>
    <row r="47" spans="1:7" x14ac:dyDescent="0.3">
      <c r="A47" s="99">
        <v>2020</v>
      </c>
      <c r="B47" s="100">
        <v>795.03846153846155</v>
      </c>
      <c r="C47" s="100">
        <v>396.28127630134202</v>
      </c>
      <c r="D47" s="100">
        <v>398.75718523711953</v>
      </c>
      <c r="E47" s="100"/>
      <c r="F47" s="100">
        <v>758345.52844615397</v>
      </c>
      <c r="G47" s="100">
        <v>377991.94432497205</v>
      </c>
    </row>
    <row r="48" spans="1:7" x14ac:dyDescent="0.3">
      <c r="A48" s="99">
        <v>2021</v>
      </c>
      <c r="B48" s="100">
        <v>959.06923076923078</v>
      </c>
      <c r="C48" s="100">
        <v>522.39851986318138</v>
      </c>
      <c r="D48" s="100">
        <v>436.67071090604941</v>
      </c>
      <c r="E48" s="100"/>
      <c r="F48" s="100">
        <v>914805.88400307705</v>
      </c>
      <c r="G48" s="100">
        <v>498288.57441504789</v>
      </c>
    </row>
    <row r="49" spans="1:7" x14ac:dyDescent="0.3">
      <c r="A49" s="99">
        <v>2022</v>
      </c>
      <c r="B49" s="100">
        <v>1138.2076923076925</v>
      </c>
      <c r="C49" s="100">
        <v>660.13151405133158</v>
      </c>
      <c r="D49" s="100">
        <v>478.07617825636089</v>
      </c>
      <c r="E49" s="100"/>
      <c r="F49" s="100">
        <v>1085676.6756092312</v>
      </c>
      <c r="G49" s="100">
        <v>629664.86036222882</v>
      </c>
    </row>
    <row r="50" spans="1:7" x14ac:dyDescent="0.3">
      <c r="A50" s="99">
        <v>2023</v>
      </c>
      <c r="B50" s="100">
        <v>1332.4538461538464</v>
      </c>
      <c r="C50" s="100">
        <v>809.48025886579262</v>
      </c>
      <c r="D50" s="100">
        <v>522.97358728805375</v>
      </c>
      <c r="E50" s="100"/>
      <c r="F50" s="100">
        <v>1270957.9032646159</v>
      </c>
      <c r="G50" s="100">
        <v>772120.8021665148</v>
      </c>
    </row>
    <row r="51" spans="1:7" x14ac:dyDescent="0.3">
      <c r="A51" s="99">
        <v>2024</v>
      </c>
      <c r="B51" s="100">
        <v>1541.8076923076926</v>
      </c>
      <c r="C51" s="100">
        <v>970.44475430656439</v>
      </c>
      <c r="D51" s="100">
        <v>571.36293800112821</v>
      </c>
      <c r="E51" s="100"/>
      <c r="F51" s="100">
        <v>1470649.566969231</v>
      </c>
      <c r="G51" s="100">
        <v>925656.39982790605</v>
      </c>
    </row>
    <row r="52" spans="1:7" x14ac:dyDescent="0.3">
      <c r="A52" s="99">
        <v>2025</v>
      </c>
      <c r="B52" s="100">
        <v>1766.2692307692312</v>
      </c>
      <c r="C52" s="100">
        <v>1143.0250003736471</v>
      </c>
      <c r="D52" s="100">
        <v>623.24423039558405</v>
      </c>
      <c r="E52" s="100"/>
      <c r="F52" s="100">
        <v>1684751.6667230772</v>
      </c>
      <c r="G52" s="100">
        <v>1090271.6533464019</v>
      </c>
    </row>
    <row r="53" spans="1:7" x14ac:dyDescent="0.3">
      <c r="A53" s="99">
        <v>2026</v>
      </c>
      <c r="B53" s="100">
        <v>2005.8384615384621</v>
      </c>
      <c r="C53" s="100">
        <v>1327.2209970670406</v>
      </c>
      <c r="D53" s="100">
        <v>678.6174644714215</v>
      </c>
      <c r="E53" s="100"/>
      <c r="F53" s="100">
        <v>1913264.2025261542</v>
      </c>
      <c r="G53" s="100">
        <v>1265966.5627220036</v>
      </c>
    </row>
    <row r="54" spans="1:7" x14ac:dyDescent="0.3">
      <c r="A54" s="99">
        <v>2027</v>
      </c>
      <c r="B54" s="100">
        <v>2260.5153846153853</v>
      </c>
      <c r="C54" s="100">
        <v>1523.032744386745</v>
      </c>
      <c r="D54" s="100">
        <v>737.48264022864032</v>
      </c>
      <c r="E54" s="100"/>
      <c r="F54" s="100">
        <v>2156187.1743784626</v>
      </c>
      <c r="G54" s="100">
        <v>1452741.12795471</v>
      </c>
    </row>
    <row r="55" spans="1:7" x14ac:dyDescent="0.3">
      <c r="A55" s="99">
        <v>2028</v>
      </c>
      <c r="B55" s="100">
        <v>2530.3000000000006</v>
      </c>
      <c r="C55" s="100">
        <v>1730.4602423327601</v>
      </c>
      <c r="D55" s="100">
        <v>799.83975766724052</v>
      </c>
      <c r="E55" s="100"/>
      <c r="F55" s="100">
        <v>2413520.5822800011</v>
      </c>
      <c r="G55" s="100">
        <v>1650595.3490445218</v>
      </c>
    </row>
    <row r="56" spans="1:7" x14ac:dyDescent="0.3">
      <c r="A56" s="99">
        <v>2029</v>
      </c>
      <c r="B56" s="100">
        <v>2815.1923076923085</v>
      </c>
      <c r="C56" s="100">
        <v>1949.5034909050862</v>
      </c>
      <c r="D56" s="100">
        <v>865.68881678722232</v>
      </c>
      <c r="E56" s="100"/>
      <c r="F56" s="100">
        <v>2685264.4262307705</v>
      </c>
      <c r="G56" s="100">
        <v>1859529.2259914384</v>
      </c>
    </row>
    <row r="57" spans="1:7" x14ac:dyDescent="0.3">
      <c r="A57" s="99">
        <v>2030</v>
      </c>
      <c r="B57" s="100">
        <v>3115.1923076923085</v>
      </c>
      <c r="C57" s="100">
        <v>2180.162490103723</v>
      </c>
      <c r="D57" s="100">
        <v>935.0298175885855</v>
      </c>
      <c r="E57" s="100"/>
      <c r="F57" s="100">
        <v>2971418.7062307703</v>
      </c>
      <c r="G57" s="100">
        <v>2079542.7587954602</v>
      </c>
    </row>
    <row r="58" spans="1:7" x14ac:dyDescent="0.3">
      <c r="A58" s="99">
        <v>2031</v>
      </c>
      <c r="B58" s="100">
        <v>3420.6923076923085</v>
      </c>
      <c r="C58" s="100">
        <v>2415.0502376210015</v>
      </c>
      <c r="D58" s="100">
        <v>1005.642070071307</v>
      </c>
      <c r="E58" s="100"/>
      <c r="F58" s="100">
        <v>3262819.1480307705</v>
      </c>
      <c r="G58" s="100">
        <v>2303589.8730342216</v>
      </c>
    </row>
    <row r="59" spans="1:7" x14ac:dyDescent="0.3">
      <c r="A59" s="99">
        <v>2032</v>
      </c>
      <c r="B59" s="100">
        <v>3731.6923076923085</v>
      </c>
      <c r="C59" s="100">
        <v>2654.166733456922</v>
      </c>
      <c r="D59" s="100">
        <v>1077.5255742353866</v>
      </c>
      <c r="E59" s="100"/>
      <c r="F59" s="100">
        <v>3559465.7516307696</v>
      </c>
      <c r="G59" s="100">
        <v>2531670.5687077241</v>
      </c>
    </row>
    <row r="60" spans="1:7" x14ac:dyDescent="0.3">
      <c r="A60" s="99">
        <v>2033</v>
      </c>
      <c r="B60" s="100">
        <v>4048.1923076923085</v>
      </c>
      <c r="C60" s="100">
        <v>2897.5119776114839</v>
      </c>
      <c r="D60" s="100">
        <v>1150.6803300808247</v>
      </c>
      <c r="E60" s="100"/>
      <c r="F60" s="100">
        <v>3861358.5170307704</v>
      </c>
      <c r="G60" s="100">
        <v>2763784.8458159668</v>
      </c>
    </row>
    <row r="61" spans="1:7" x14ac:dyDescent="0.3">
      <c r="A61" s="99">
        <v>2034</v>
      </c>
      <c r="B61" s="100">
        <v>4370.1923076923085</v>
      </c>
      <c r="C61" s="100">
        <v>3145.0859700846872</v>
      </c>
      <c r="D61" s="100">
        <v>1225.1063376076213</v>
      </c>
      <c r="E61" s="100"/>
      <c r="F61" s="100">
        <v>4168497.4442307707</v>
      </c>
      <c r="G61" s="100">
        <v>2999932.7043589493</v>
      </c>
    </row>
    <row r="62" spans="1:7" x14ac:dyDescent="0.3">
      <c r="A62" s="99">
        <v>2035</v>
      </c>
      <c r="B62" s="100">
        <v>4697.6923076923085</v>
      </c>
      <c r="C62" s="100">
        <v>3396.8887108765325</v>
      </c>
      <c r="D62" s="100">
        <v>1300.803596815776</v>
      </c>
      <c r="E62" s="100"/>
      <c r="F62" s="100">
        <v>4480882.5332307694</v>
      </c>
      <c r="G62" s="100">
        <v>3240114.1443366744</v>
      </c>
    </row>
    <row r="63" spans="1:7" x14ac:dyDescent="0.3">
      <c r="A63" s="99">
        <v>2036</v>
      </c>
      <c r="B63" s="100">
        <v>5030.6923076923085</v>
      </c>
      <c r="C63" s="100">
        <v>3652.9201999870193</v>
      </c>
      <c r="D63" s="100">
        <v>1377.7721077052893</v>
      </c>
      <c r="E63" s="100"/>
      <c r="F63" s="100">
        <v>4798513.78403077</v>
      </c>
      <c r="G63" s="100">
        <v>3484329.1657491387</v>
      </c>
    </row>
    <row r="64" spans="1:7" x14ac:dyDescent="0.3">
      <c r="A64" s="99">
        <v>2037</v>
      </c>
      <c r="B64" s="100">
        <v>5369.1923076923085</v>
      </c>
      <c r="C64" s="100">
        <v>3913.1804374161479</v>
      </c>
      <c r="D64" s="100">
        <v>1456.0118702761606</v>
      </c>
      <c r="E64" s="100"/>
      <c r="F64" s="100">
        <v>5121391.1966307713</v>
      </c>
      <c r="G64" s="100">
        <v>3732577.7685963418</v>
      </c>
    </row>
    <row r="65" spans="1:7" x14ac:dyDescent="0.3">
      <c r="A65" s="99">
        <v>2038</v>
      </c>
      <c r="B65" s="100">
        <v>5713.1923076923085</v>
      </c>
      <c r="C65" s="100">
        <v>4177.6694231639185</v>
      </c>
      <c r="D65" s="100">
        <v>1535.52288452839</v>
      </c>
      <c r="E65" s="100"/>
      <c r="F65" s="100">
        <v>5449514.7710307697</v>
      </c>
      <c r="G65" s="100">
        <v>3984859.9528782871</v>
      </c>
    </row>
    <row r="66" spans="1:7" x14ac:dyDescent="0.3">
      <c r="A66" s="99">
        <v>2039</v>
      </c>
      <c r="B66" s="100">
        <v>6062.6923076923085</v>
      </c>
      <c r="C66" s="100">
        <v>4446.3871572303306</v>
      </c>
      <c r="D66" s="100">
        <v>1616.305150461978</v>
      </c>
      <c r="E66" s="100"/>
      <c r="F66" s="100">
        <v>5782884.5072307708</v>
      </c>
      <c r="G66" s="100">
        <v>4241175.718594972</v>
      </c>
    </row>
    <row r="67" spans="1:7" x14ac:dyDescent="0.3">
      <c r="A67" s="99">
        <v>2040</v>
      </c>
      <c r="B67" s="100">
        <v>6377.8923076923083</v>
      </c>
      <c r="C67" s="100">
        <v>4719.3336396153845</v>
      </c>
      <c r="D67" s="100">
        <v>1658.5586680769238</v>
      </c>
      <c r="E67" s="100">
        <v>-39.799999999999997</v>
      </c>
      <c r="F67" s="100">
        <v>6083537.2707507713</v>
      </c>
      <c r="G67" s="100">
        <v>4501525.0657463986</v>
      </c>
    </row>
    <row r="68" spans="1:7" x14ac:dyDescent="0.3">
      <c r="A68" s="99">
        <v>2041</v>
      </c>
      <c r="B68" s="100">
        <v>6702.292307692308</v>
      </c>
      <c r="C68" s="100">
        <v>4992.6645536657688</v>
      </c>
      <c r="D68" s="100">
        <v>1709.6277540265392</v>
      </c>
      <c r="E68" s="100">
        <v>-70.900000000000006</v>
      </c>
      <c r="F68" s="100">
        <v>6392965.4321907694</v>
      </c>
      <c r="G68" s="100">
        <v>4762241.1021191636</v>
      </c>
    </row>
    <row r="69" spans="1:7" x14ac:dyDescent="0.3">
      <c r="A69" s="99">
        <v>2042</v>
      </c>
      <c r="B69" s="100">
        <v>7028.3923076923083</v>
      </c>
      <c r="C69" s="100">
        <v>5266.3798993814844</v>
      </c>
      <c r="D69" s="100">
        <v>1762.012408310824</v>
      </c>
      <c r="E69" s="100">
        <v>-100.80000000000001</v>
      </c>
      <c r="F69" s="100">
        <v>6704015.1345507707</v>
      </c>
      <c r="G69" s="100">
        <v>5023323.8277132688</v>
      </c>
    </row>
    <row r="70" spans="1:7" x14ac:dyDescent="0.3">
      <c r="A70" s="99">
        <v>2043</v>
      </c>
      <c r="B70" s="100">
        <v>7347.4923076923087</v>
      </c>
      <c r="C70" s="100">
        <v>5540.4796767625312</v>
      </c>
      <c r="D70" s="100">
        <v>1807.0126309297775</v>
      </c>
      <c r="E70" s="100">
        <v>-138.20000000000002</v>
      </c>
      <c r="F70" s="100">
        <v>7008387.9037107714</v>
      </c>
      <c r="G70" s="100">
        <v>5284773.2425287161</v>
      </c>
    </row>
    <row r="71" spans="1:7" x14ac:dyDescent="0.3">
      <c r="A71" s="99">
        <v>2044</v>
      </c>
      <c r="B71" s="100">
        <v>7664.4923076923087</v>
      </c>
      <c r="C71" s="100">
        <v>5814.9638858089093</v>
      </c>
      <c r="D71" s="100">
        <v>1849.5284218833995</v>
      </c>
      <c r="E71" s="100">
        <v>-178.20000000000002</v>
      </c>
      <c r="F71" s="100">
        <v>7310757.5929107722</v>
      </c>
      <c r="G71" s="100">
        <v>5546589.3465655027</v>
      </c>
    </row>
    <row r="72" spans="1:7" x14ac:dyDescent="0.3">
      <c r="A72" s="99">
        <v>2045</v>
      </c>
      <c r="B72" s="100">
        <v>7971.8923076923083</v>
      </c>
      <c r="C72" s="100">
        <v>6089.8325265206186</v>
      </c>
      <c r="D72" s="100">
        <v>1882.0597811716898</v>
      </c>
      <c r="E72" s="100">
        <v>-228.3</v>
      </c>
      <c r="F72" s="100">
        <v>7603970.3451507706</v>
      </c>
      <c r="G72" s="100">
        <v>5808772.1398236249</v>
      </c>
    </row>
    <row r="73" spans="1:7" x14ac:dyDescent="0.3">
      <c r="A73" s="99">
        <v>2046</v>
      </c>
      <c r="B73" s="100">
        <v>8252.6923076923085</v>
      </c>
      <c r="C73" s="100">
        <v>6365.0855988976582</v>
      </c>
      <c r="D73" s="100">
        <v>1887.6067087946503</v>
      </c>
      <c r="E73" s="100">
        <v>-305.5</v>
      </c>
      <c r="F73" s="100">
        <v>7871810.7512307698</v>
      </c>
      <c r="G73" s="100">
        <v>6071321.622303091</v>
      </c>
    </row>
    <row r="74" spans="1:7" x14ac:dyDescent="0.3">
      <c r="A74" s="99">
        <v>2047</v>
      </c>
      <c r="B74" s="100">
        <v>8507.5923076923082</v>
      </c>
      <c r="C74" s="100">
        <v>6561.0688618834329</v>
      </c>
      <c r="D74" s="100">
        <v>1946.5234458088753</v>
      </c>
      <c r="E74" s="100">
        <v>-409.1</v>
      </c>
      <c r="F74" s="100">
        <v>8114946.5044707712</v>
      </c>
      <c r="G74" s="100">
        <v>6258259.787342242</v>
      </c>
    </row>
    <row r="75" spans="1:7" x14ac:dyDescent="0.3">
      <c r="A75" s="99">
        <v>2048</v>
      </c>
      <c r="B75" s="100">
        <v>8763.3923076923074</v>
      </c>
      <c r="C75" s="100">
        <v>6737.8509975911347</v>
      </c>
      <c r="D75" s="100">
        <v>2025.5413101011727</v>
      </c>
      <c r="E75" s="100">
        <v>-512.29999999999995</v>
      </c>
      <c r="F75" s="100">
        <v>8358940.7205507671</v>
      </c>
      <c r="G75" s="100">
        <v>6426883.0032099104</v>
      </c>
    </row>
    <row r="76" spans="1:7" x14ac:dyDescent="0.3">
      <c r="A76" s="99">
        <v>2049</v>
      </c>
      <c r="B76" s="100">
        <v>8989.076923076922</v>
      </c>
      <c r="C76" s="100">
        <v>6911.3716226549504</v>
      </c>
      <c r="D76" s="100">
        <v>2077.7053004219715</v>
      </c>
      <c r="E76" s="100">
        <v>-646.11538461538464</v>
      </c>
      <c r="F76" s="100">
        <v>8574209.4492923114</v>
      </c>
      <c r="G76" s="100">
        <v>6592395.2349775294</v>
      </c>
    </row>
    <row r="77" spans="1:7" x14ac:dyDescent="0.3">
      <c r="A77" s="99">
        <v>2050</v>
      </c>
      <c r="B77" s="100">
        <v>9200.1538461538457</v>
      </c>
      <c r="C77" s="100">
        <v>7073.6609287577867</v>
      </c>
      <c r="D77" s="100">
        <v>2126.4929173960591</v>
      </c>
      <c r="E77" s="100">
        <v>-795.03846153846155</v>
      </c>
      <c r="F77" s="100">
        <v>8775544.6657846179</v>
      </c>
      <c r="G77" s="100">
        <v>6747194.5001093838</v>
      </c>
    </row>
    <row r="79" spans="1:7" x14ac:dyDescent="0.3">
      <c r="A79" s="97" t="s">
        <v>211</v>
      </c>
    </row>
    <row r="80" spans="1:7" x14ac:dyDescent="0.3">
      <c r="A80" s="97" t="s">
        <v>213</v>
      </c>
    </row>
    <row r="81" spans="1:10" ht="26" x14ac:dyDescent="0.3">
      <c r="A81" s="99" t="s">
        <v>169</v>
      </c>
      <c r="B81" s="101" t="s">
        <v>212</v>
      </c>
      <c r="C81" s="101" t="s">
        <v>214</v>
      </c>
      <c r="D81" s="101" t="s">
        <v>215</v>
      </c>
      <c r="E81" s="101" t="s">
        <v>221</v>
      </c>
      <c r="F81" s="101" t="s">
        <v>216</v>
      </c>
      <c r="G81" s="101" t="s">
        <v>218</v>
      </c>
      <c r="H81" s="101" t="s">
        <v>219</v>
      </c>
      <c r="I81" s="101" t="s">
        <v>227</v>
      </c>
    </row>
    <row r="82" spans="1:10" x14ac:dyDescent="0.3">
      <c r="A82" s="99">
        <v>2017</v>
      </c>
      <c r="B82" s="100">
        <v>0.2063783398801449</v>
      </c>
      <c r="C82" s="100">
        <v>5.3420936586781473E-2</v>
      </c>
      <c r="D82" s="100">
        <v>0.24772396388118845</v>
      </c>
      <c r="E82" s="100">
        <v>0.22210186363515824</v>
      </c>
      <c r="F82" s="100">
        <v>4.0183109346548875E-2</v>
      </c>
      <c r="G82" s="100">
        <v>1.0401379027994661E-2</v>
      </c>
      <c r="H82" s="100">
        <v>4.8233352076479212E-2</v>
      </c>
      <c r="I82" s="100">
        <v>4.3244574395292321E-2</v>
      </c>
      <c r="J82" s="103"/>
    </row>
    <row r="83" spans="1:10" x14ac:dyDescent="0.3">
      <c r="A83" s="99">
        <v>2018</v>
      </c>
      <c r="B83" s="100">
        <v>0.25843955883793268</v>
      </c>
      <c r="C83" s="100">
        <v>6.6896958722581668E-2</v>
      </c>
      <c r="D83" s="100">
        <v>0.31021507381161789</v>
      </c>
      <c r="E83" s="100">
        <v>0.27812951537592667</v>
      </c>
      <c r="F83" s="100">
        <v>9.0246529473749088E-2</v>
      </c>
      <c r="G83" s="100">
        <v>2.3360271872494481E-2</v>
      </c>
      <c r="H83" s="100">
        <v>0.10832642621672943</v>
      </c>
      <c r="I83" s="100">
        <v>9.7122219290868908E-2</v>
      </c>
      <c r="J83" s="103"/>
    </row>
    <row r="84" spans="1:10" x14ac:dyDescent="0.3">
      <c r="A84" s="99">
        <v>2019</v>
      </c>
      <c r="B84" s="100">
        <v>0.32594529564396102</v>
      </c>
      <c r="C84" s="100">
        <v>8.437078706742214E-2</v>
      </c>
      <c r="D84" s="100">
        <v>0.39124484038509355</v>
      </c>
      <c r="E84" s="100">
        <v>0.35077836970526527</v>
      </c>
      <c r="F84" s="100">
        <v>0.14214921511323261</v>
      </c>
      <c r="G84" s="100">
        <v>3.6795257733126731E-2</v>
      </c>
      <c r="H84" s="100">
        <v>0.17062724242718624</v>
      </c>
      <c r="I84" s="100">
        <v>0.15297925939931153</v>
      </c>
      <c r="J84" s="103"/>
    </row>
    <row r="85" spans="1:10" x14ac:dyDescent="0.3">
      <c r="A85" s="99">
        <v>2020</v>
      </c>
      <c r="B85" s="100">
        <v>0.40107239753891988</v>
      </c>
      <c r="C85" s="100">
        <v>0.10381740219481411</v>
      </c>
      <c r="D85" s="100">
        <v>0.48142282847790141</v>
      </c>
      <c r="E85" s="100">
        <v>0.43162924460846097</v>
      </c>
      <c r="F85" s="100">
        <v>0.19991168889918351</v>
      </c>
      <c r="G85" s="100">
        <v>5.1747047010077783E-2</v>
      </c>
      <c r="H85" s="100">
        <v>0.23996179070463192</v>
      </c>
      <c r="I85" s="100">
        <v>0.21514253236432934</v>
      </c>
      <c r="J85" s="103"/>
    </row>
    <row r="86" spans="1:10" x14ac:dyDescent="0.3">
      <c r="A86" s="99">
        <v>2021</v>
      </c>
      <c r="B86" s="100">
        <v>0.48382086452280965</v>
      </c>
      <c r="C86" s="100">
        <v>0.12523680410475768</v>
      </c>
      <c r="D86" s="100">
        <v>0.58074903809004186</v>
      </c>
      <c r="E86" s="100">
        <v>0.52068214008551406</v>
      </c>
      <c r="F86" s="100">
        <v>0.26353395083160169</v>
      </c>
      <c r="G86" s="100">
        <v>6.8215639703347611E-2</v>
      </c>
      <c r="H86" s="100">
        <v>0.3163300710490663</v>
      </c>
      <c r="I86" s="100">
        <v>0.28361203818592223</v>
      </c>
      <c r="J86" s="103"/>
    </row>
    <row r="87" spans="1:10" x14ac:dyDescent="0.3">
      <c r="A87" s="99">
        <v>2022</v>
      </c>
      <c r="B87" s="100">
        <v>0.57419069659563027</v>
      </c>
      <c r="C87" s="100">
        <v>0.14862899279725281</v>
      </c>
      <c r="D87" s="100">
        <v>0.68922346922151478</v>
      </c>
      <c r="E87" s="100">
        <v>0.61793705613642458</v>
      </c>
      <c r="F87" s="100">
        <v>0.33301600091048722</v>
      </c>
      <c r="G87" s="100">
        <v>8.6201035812936241E-2</v>
      </c>
      <c r="H87" s="100">
        <v>0.3997320834604895</v>
      </c>
      <c r="I87" s="100">
        <v>0.35838777686409029</v>
      </c>
      <c r="J87" s="103"/>
    </row>
    <row r="88" spans="1:10" x14ac:dyDescent="0.3">
      <c r="A88" s="99">
        <v>2023</v>
      </c>
      <c r="B88" s="100">
        <v>0.67218189375738169</v>
      </c>
      <c r="C88" s="100">
        <v>0.17399396827229946</v>
      </c>
      <c r="D88" s="100">
        <v>0.80684612187231997</v>
      </c>
      <c r="E88" s="100">
        <v>0.7233939927611921</v>
      </c>
      <c r="F88" s="100">
        <v>0.40835783913584001</v>
      </c>
      <c r="G88" s="100">
        <v>0.10570323533884365</v>
      </c>
      <c r="H88" s="100">
        <v>0.49016782793890151</v>
      </c>
      <c r="I88" s="100">
        <v>0.43946974839883352</v>
      </c>
      <c r="J88" s="103"/>
    </row>
    <row r="89" spans="1:10" x14ac:dyDescent="0.3">
      <c r="A89" s="99">
        <v>2024</v>
      </c>
      <c r="B89" s="100">
        <v>0.77779445600806352</v>
      </c>
      <c r="C89" s="100">
        <v>0.20133173052989761</v>
      </c>
      <c r="D89" s="100">
        <v>0.93361699604245729</v>
      </c>
      <c r="E89" s="100">
        <v>0.83705294995981683</v>
      </c>
      <c r="F89" s="100">
        <v>0.48955946550766027</v>
      </c>
      <c r="G89" s="100">
        <v>0.1267222382810699</v>
      </c>
      <c r="H89" s="100">
        <v>0.58763730448430229</v>
      </c>
      <c r="I89" s="100">
        <v>0.52685795279015191</v>
      </c>
      <c r="J89" s="103"/>
    </row>
    <row r="90" spans="1:10" x14ac:dyDescent="0.3">
      <c r="A90" s="99">
        <v>2025</v>
      </c>
      <c r="B90" s="100">
        <v>0.89102838334767631</v>
      </c>
      <c r="C90" s="100">
        <v>0.23064227957004735</v>
      </c>
      <c r="D90" s="100">
        <v>1.0695360917319272</v>
      </c>
      <c r="E90" s="100">
        <v>0.958913927732299</v>
      </c>
      <c r="F90" s="100">
        <v>0.57662088002594758</v>
      </c>
      <c r="G90" s="100">
        <v>0.14925804463961484</v>
      </c>
      <c r="H90" s="100">
        <v>0.69214051309669167</v>
      </c>
      <c r="I90" s="100">
        <v>0.62055239003804519</v>
      </c>
      <c r="J90" s="103"/>
    </row>
    <row r="91" spans="1:10" x14ac:dyDescent="0.3">
      <c r="A91" s="99">
        <v>2026</v>
      </c>
      <c r="B91" s="100">
        <v>1.01188367577622</v>
      </c>
      <c r="C91" s="100">
        <v>0.26192561539274861</v>
      </c>
      <c r="D91" s="100">
        <v>1.2146034089407294</v>
      </c>
      <c r="E91" s="100">
        <v>1.0889769260786386</v>
      </c>
      <c r="F91" s="100">
        <v>0.66954208269070259</v>
      </c>
      <c r="G91" s="100">
        <v>0.17331065441447868</v>
      </c>
      <c r="H91" s="100">
        <v>0.80367745377607036</v>
      </c>
      <c r="I91" s="100">
        <v>0.72055306014251408</v>
      </c>
      <c r="J91" s="103"/>
    </row>
    <row r="92" spans="1:10" x14ac:dyDescent="0.3">
      <c r="A92" s="99">
        <v>2027</v>
      </c>
      <c r="B92" s="100">
        <v>1.1403603332936947</v>
      </c>
      <c r="C92" s="100">
        <v>0.29518173799800157</v>
      </c>
      <c r="D92" s="100">
        <v>1.3688189476688646</v>
      </c>
      <c r="E92" s="100">
        <v>1.2272419449988354</v>
      </c>
      <c r="F92" s="100">
        <v>0.76832307350192475</v>
      </c>
      <c r="G92" s="100">
        <v>0.19888006760566129</v>
      </c>
      <c r="H92" s="100">
        <v>0.92224812652243759</v>
      </c>
      <c r="I92" s="100">
        <v>0.82685996310355792</v>
      </c>
      <c r="J92" s="103"/>
    </row>
    <row r="93" spans="1:10" x14ac:dyDescent="0.3">
      <c r="A93" s="99">
        <v>2028</v>
      </c>
      <c r="B93" s="100">
        <v>1.2764583559000997</v>
      </c>
      <c r="C93" s="100">
        <v>0.33041064738580589</v>
      </c>
      <c r="D93" s="100">
        <v>1.5321827079163317</v>
      </c>
      <c r="E93" s="100">
        <v>1.3737089844928894</v>
      </c>
      <c r="F93" s="100">
        <v>0.87296385245961439</v>
      </c>
      <c r="G93" s="100">
        <v>0.22596628421316273</v>
      </c>
      <c r="H93" s="100">
        <v>1.0478525313357938</v>
      </c>
      <c r="I93" s="100">
        <v>0.93947309892117714</v>
      </c>
      <c r="J93" s="103"/>
    </row>
    <row r="94" spans="1:10" x14ac:dyDescent="0.3">
      <c r="A94" s="99">
        <v>2029</v>
      </c>
      <c r="B94" s="100">
        <v>1.4201777435954357</v>
      </c>
      <c r="C94" s="100">
        <v>0.36761234355616185</v>
      </c>
      <c r="D94" s="100">
        <v>1.7046946896831312</v>
      </c>
      <c r="E94" s="100">
        <v>1.5283780445608008</v>
      </c>
      <c r="F94" s="100">
        <v>0.98346441956377129</v>
      </c>
      <c r="G94" s="100">
        <v>0.25456930423698293</v>
      </c>
      <c r="H94" s="100">
        <v>1.1804906682161387</v>
      </c>
      <c r="I94" s="100">
        <v>1.0583924675953711</v>
      </c>
      <c r="J94" s="103"/>
    </row>
    <row r="95" spans="1:10" x14ac:dyDescent="0.3">
      <c r="A95" s="99">
        <v>2030</v>
      </c>
      <c r="B95" s="100">
        <v>1.5715184963797022</v>
      </c>
      <c r="C95" s="100">
        <v>0.40678682650906922</v>
      </c>
      <c r="D95" s="100">
        <v>1.8863548929692628</v>
      </c>
      <c r="E95" s="100">
        <v>1.691249125202569</v>
      </c>
      <c r="F95" s="100">
        <v>1.0998247748143954</v>
      </c>
      <c r="G95" s="100">
        <v>0.2846891276771219</v>
      </c>
      <c r="H95" s="100">
        <v>1.3201625371634722</v>
      </c>
      <c r="I95" s="100">
        <v>1.1836180691261406</v>
      </c>
      <c r="J95" s="103"/>
    </row>
    <row r="96" spans="1:10" x14ac:dyDescent="0.3">
      <c r="A96" s="99">
        <v>2031</v>
      </c>
      <c r="B96" s="100">
        <v>1.7256338296316802</v>
      </c>
      <c r="C96" s="100">
        <v>0.44667950831611336</v>
      </c>
      <c r="D96" s="100">
        <v>2.0713455333156405</v>
      </c>
      <c r="E96" s="100">
        <v>1.8571061756561034</v>
      </c>
      <c r="F96" s="100">
        <v>1.2183184032446139</v>
      </c>
      <c r="G96" s="100">
        <v>0.31536114788032998</v>
      </c>
      <c r="H96" s="100">
        <v>1.4623950570415065</v>
      </c>
      <c r="I96" s="100">
        <v>1.3111394733516402</v>
      </c>
      <c r="J96" s="103"/>
    </row>
    <row r="97" spans="1:10" x14ac:dyDescent="0.3">
      <c r="A97" s="99">
        <v>2032</v>
      </c>
      <c r="B97" s="100">
        <v>1.8825237433513695</v>
      </c>
      <c r="C97" s="100">
        <v>0.48729038897729399</v>
      </c>
      <c r="D97" s="100">
        <v>2.2596666107222632</v>
      </c>
      <c r="E97" s="100">
        <v>2.0259491959214029</v>
      </c>
      <c r="F97" s="100">
        <v>1.3389453048544275</v>
      </c>
      <c r="G97" s="100">
        <v>0.34658536484660746</v>
      </c>
      <c r="H97" s="100">
        <v>1.6071882278502425</v>
      </c>
      <c r="I97" s="100">
        <v>1.440956680271871</v>
      </c>
      <c r="J97" s="103"/>
    </row>
    <row r="98" spans="1:10" x14ac:dyDescent="0.3">
      <c r="A98" s="99">
        <v>2033</v>
      </c>
      <c r="B98" s="100">
        <v>2.0421882375387712</v>
      </c>
      <c r="C98" s="100">
        <v>0.52861946849261143</v>
      </c>
      <c r="D98" s="100">
        <v>2.4513181251891329</v>
      </c>
      <c r="E98" s="100">
        <v>2.1977781859984686</v>
      </c>
      <c r="F98" s="100">
        <v>1.461705479643836</v>
      </c>
      <c r="G98" s="100">
        <v>0.37836177857595404</v>
      </c>
      <c r="H98" s="100">
        <v>1.7545420495896793</v>
      </c>
      <c r="I98" s="100">
        <v>1.5730696898868324</v>
      </c>
      <c r="J98" s="103"/>
    </row>
    <row r="99" spans="1:10" x14ac:dyDescent="0.3">
      <c r="A99" s="99">
        <v>2034</v>
      </c>
      <c r="B99" s="100">
        <v>2.2046273121938844</v>
      </c>
      <c r="C99" s="100">
        <v>0.57066674686206553</v>
      </c>
      <c r="D99" s="100">
        <v>2.6463000767162481</v>
      </c>
      <c r="E99" s="100">
        <v>2.3725931458873002</v>
      </c>
      <c r="F99" s="100">
        <v>1.5865989276128389</v>
      </c>
      <c r="G99" s="100">
        <v>0.41069038906836974</v>
      </c>
      <c r="H99" s="100">
        <v>1.9044565222598167</v>
      </c>
      <c r="I99" s="100">
        <v>1.7074785021965242</v>
      </c>
      <c r="J99" s="103"/>
    </row>
    <row r="100" spans="1:10" x14ac:dyDescent="0.3">
      <c r="A100" s="99">
        <v>2035</v>
      </c>
      <c r="B100" s="100">
        <v>2.369840967316708</v>
      </c>
      <c r="C100" s="100">
        <v>0.61343222408565601</v>
      </c>
      <c r="D100" s="100">
        <v>2.8446124653036078</v>
      </c>
      <c r="E100" s="100">
        <v>2.5503940755878971</v>
      </c>
      <c r="F100" s="100">
        <v>1.7136256487614376</v>
      </c>
      <c r="G100" s="100">
        <v>0.44357119632385494</v>
      </c>
      <c r="H100" s="100">
        <v>2.056931645860657</v>
      </c>
      <c r="I100" s="100">
        <v>1.8441831172009484</v>
      </c>
      <c r="J100" s="103"/>
    </row>
    <row r="101" spans="1:10" x14ac:dyDescent="0.3">
      <c r="A101" s="99">
        <v>2036</v>
      </c>
      <c r="B101" s="100">
        <v>2.5378292029072442</v>
      </c>
      <c r="C101" s="100">
        <v>0.6569159001633833</v>
      </c>
      <c r="D101" s="100">
        <v>3.0462552909512142</v>
      </c>
      <c r="E101" s="100">
        <v>2.7311809751002603</v>
      </c>
      <c r="F101" s="100">
        <v>1.8427856430896306</v>
      </c>
      <c r="G101" s="100">
        <v>0.47700420034240926</v>
      </c>
      <c r="H101" s="100">
        <v>2.2119674203921975</v>
      </c>
      <c r="I101" s="100">
        <v>1.9831835349001024</v>
      </c>
      <c r="J101" s="103"/>
    </row>
    <row r="102" spans="1:10" x14ac:dyDescent="0.3">
      <c r="A102" s="99">
        <v>2037</v>
      </c>
      <c r="B102" s="100">
        <v>2.7085920189654922</v>
      </c>
      <c r="C102" s="100">
        <v>0.70111777509524742</v>
      </c>
      <c r="D102" s="100">
        <v>3.2512285536590668</v>
      </c>
      <c r="E102" s="100">
        <v>2.9149538444243897</v>
      </c>
      <c r="F102" s="100">
        <v>1.9740789105974177</v>
      </c>
      <c r="G102" s="100">
        <v>0.51098940112403257</v>
      </c>
      <c r="H102" s="100">
        <v>2.3695638458544379</v>
      </c>
      <c r="I102" s="100">
        <v>2.1244797552939865</v>
      </c>
      <c r="J102" s="103"/>
    </row>
    <row r="103" spans="1:10" x14ac:dyDescent="0.3">
      <c r="A103" s="99">
        <v>2038</v>
      </c>
      <c r="B103" s="100">
        <v>2.8821294154914505</v>
      </c>
      <c r="C103" s="100">
        <v>0.74603784888124769</v>
      </c>
      <c r="D103" s="100">
        <v>3.4595322534271635</v>
      </c>
      <c r="E103" s="100">
        <v>3.1017126835602831</v>
      </c>
      <c r="F103" s="100">
        <v>2.1075054512847999</v>
      </c>
      <c r="G103" s="100">
        <v>0.54552679866872533</v>
      </c>
      <c r="H103" s="100">
        <v>2.5297209222473809</v>
      </c>
      <c r="I103" s="100">
        <v>2.2680717783826019</v>
      </c>
      <c r="J103" s="103"/>
    </row>
    <row r="104" spans="1:10" x14ac:dyDescent="0.3">
      <c r="A104" s="99">
        <v>2039</v>
      </c>
      <c r="B104" s="100">
        <v>3.0584413924851219</v>
      </c>
      <c r="C104" s="100">
        <v>0.791676121521385</v>
      </c>
      <c r="D104" s="100">
        <v>3.6711663902555078</v>
      </c>
      <c r="E104" s="100">
        <v>3.2914574925079441</v>
      </c>
      <c r="F104" s="100">
        <v>2.2430652651517766</v>
      </c>
      <c r="G104" s="100">
        <v>0.58061639297648715</v>
      </c>
      <c r="H104" s="100">
        <v>2.6924386495710242</v>
      </c>
      <c r="I104" s="100">
        <v>2.4139596041659481</v>
      </c>
      <c r="J104" s="103"/>
    </row>
    <row r="105" spans="1:10" x14ac:dyDescent="0.3">
      <c r="A105" s="99">
        <v>2040</v>
      </c>
      <c r="B105" s="100">
        <v>3.2174500767437912</v>
      </c>
      <c r="C105" s="100">
        <v>0.83283544494390649</v>
      </c>
      <c r="D105" s="100">
        <v>3.8620307105081375</v>
      </c>
      <c r="E105" s="100">
        <v>3.4625807079022288</v>
      </c>
      <c r="F105" s="100">
        <v>2.3807583521983493</v>
      </c>
      <c r="G105" s="100">
        <v>0.61625818404731836</v>
      </c>
      <c r="H105" s="100">
        <v>2.8577170278253696</v>
      </c>
      <c r="I105" s="100">
        <v>2.5621432326440252</v>
      </c>
      <c r="J105" s="103"/>
    </row>
    <row r="106" spans="1:10" x14ac:dyDescent="0.3">
      <c r="A106" s="99">
        <v>2041</v>
      </c>
      <c r="B106" s="100">
        <v>3.3810998774211769</v>
      </c>
      <c r="C106" s="100">
        <v>0.87519611917698359</v>
      </c>
      <c r="D106" s="100">
        <v>4.05846594366154</v>
      </c>
      <c r="E106" s="100">
        <v>3.6386986364361933</v>
      </c>
      <c r="F106" s="100">
        <v>2.5186453731703384</v>
      </c>
      <c r="G106" s="100">
        <v>0.65195017482388296</v>
      </c>
      <c r="H106" s="100">
        <v>3.0232281925279594</v>
      </c>
      <c r="I106" s="100">
        <v>2.7105355704579868</v>
      </c>
      <c r="J106" s="103"/>
    </row>
    <row r="107" spans="1:10" x14ac:dyDescent="0.3">
      <c r="A107" s="99">
        <v>2042</v>
      </c>
      <c r="B107" s="100">
        <v>3.5456072756976758</v>
      </c>
      <c r="C107" s="100">
        <v>0.91777878214679409</v>
      </c>
      <c r="D107" s="100">
        <v>4.2559305846335667</v>
      </c>
      <c r="E107" s="100">
        <v>3.8157395010937964</v>
      </c>
      <c r="F107" s="100">
        <v>2.6567263280677458</v>
      </c>
      <c r="G107" s="100">
        <v>0.68769236530618127</v>
      </c>
      <c r="H107" s="100">
        <v>3.1889721436787952</v>
      </c>
      <c r="I107" s="100">
        <v>2.8591366176078323</v>
      </c>
      <c r="J107" s="103"/>
    </row>
    <row r="108" spans="1:10" x14ac:dyDescent="0.3">
      <c r="A108" s="99">
        <v>2043</v>
      </c>
      <c r="B108" s="100">
        <v>3.7065833897425406</v>
      </c>
      <c r="C108" s="100">
        <v>0.9594473738477034</v>
      </c>
      <c r="D108" s="100">
        <v>4.4491564875289153</v>
      </c>
      <c r="E108" s="100">
        <v>3.9889800405364246</v>
      </c>
      <c r="F108" s="100">
        <v>2.7950012168905718</v>
      </c>
      <c r="G108" s="100">
        <v>0.72348475549421321</v>
      </c>
      <c r="H108" s="100">
        <v>3.3549488812778772</v>
      </c>
      <c r="I108" s="100">
        <v>3.0079463740935641</v>
      </c>
      <c r="J108" s="103"/>
    </row>
    <row r="109" spans="1:10" x14ac:dyDescent="0.3">
      <c r="A109" s="99">
        <v>2044</v>
      </c>
      <c r="B109" s="100">
        <v>3.8665001185179162</v>
      </c>
      <c r="C109" s="100">
        <v>1.0008417441679425</v>
      </c>
      <c r="D109" s="100">
        <v>4.6411107690012621</v>
      </c>
      <c r="E109" s="100">
        <v>4.16108048241456</v>
      </c>
      <c r="F109" s="100">
        <v>2.9334700396388143</v>
      </c>
      <c r="G109" s="100">
        <v>0.75932734538797875</v>
      </c>
      <c r="H109" s="100">
        <v>3.5211584053252052</v>
      </c>
      <c r="I109" s="100">
        <v>3.15696483991518</v>
      </c>
      <c r="J109" s="103"/>
    </row>
    <row r="110" spans="1:10" x14ac:dyDescent="0.3">
      <c r="A110" s="99">
        <v>2045</v>
      </c>
      <c r="B110" s="100">
        <v>4.0215739432041939</v>
      </c>
      <c r="C110" s="100">
        <v>1.0409825310336882</v>
      </c>
      <c r="D110" s="100">
        <v>4.8272519239684515</v>
      </c>
      <c r="E110" s="100">
        <v>4.3279690497121575</v>
      </c>
      <c r="F110" s="100">
        <v>3.0721327963124732</v>
      </c>
      <c r="G110" s="100">
        <v>0.79522013498747723</v>
      </c>
      <c r="H110" s="100">
        <v>3.6876007158207749</v>
      </c>
      <c r="I110" s="100">
        <v>3.3061920150726776</v>
      </c>
      <c r="J110" s="103"/>
    </row>
    <row r="111" spans="1:10" x14ac:dyDescent="0.3">
      <c r="A111" s="99">
        <v>2046</v>
      </c>
      <c r="B111" s="100">
        <v>4.1632288878102672</v>
      </c>
      <c r="C111" s="100">
        <v>1.0776498470776092</v>
      </c>
      <c r="D111" s="100">
        <v>4.9972858742442696</v>
      </c>
      <c r="E111" s="100">
        <v>4.4804163811928523</v>
      </c>
      <c r="F111" s="100">
        <v>3.2109894869115516</v>
      </c>
      <c r="G111" s="100">
        <v>0.83116312429270978</v>
      </c>
      <c r="H111" s="100">
        <v>3.8542758127645933</v>
      </c>
      <c r="I111" s="100">
        <v>3.4556278995660628</v>
      </c>
      <c r="J111" s="103"/>
    </row>
    <row r="112" spans="1:10" x14ac:dyDescent="0.3">
      <c r="A112" s="99">
        <v>2047</v>
      </c>
      <c r="B112" s="100">
        <v>4.2918180807592998</v>
      </c>
      <c r="C112" s="100">
        <v>1.1109350994265967</v>
      </c>
      <c r="D112" s="100">
        <v>5.1516364936363876</v>
      </c>
      <c r="E112" s="100">
        <v>4.6188025093781429</v>
      </c>
      <c r="F112" s="100">
        <v>3.3098570020894984</v>
      </c>
      <c r="G112" s="100">
        <v>0.85675493427568117</v>
      </c>
      <c r="H112" s="100">
        <v>3.9729503440801781</v>
      </c>
      <c r="I112" s="100">
        <v>3.5620279190000397</v>
      </c>
      <c r="J112" s="103"/>
    </row>
    <row r="113" spans="1:10" x14ac:dyDescent="0.3">
      <c r="A113" s="99">
        <v>2048</v>
      </c>
      <c r="B113" s="100">
        <v>4.4208612959666826</v>
      </c>
      <c r="C113" s="100">
        <v>1.1443378752244417</v>
      </c>
      <c r="D113" s="100">
        <v>5.30653209363836</v>
      </c>
      <c r="E113" s="100">
        <v>4.7576772508053544</v>
      </c>
      <c r="F113" s="100">
        <v>3.3990381404122134</v>
      </c>
      <c r="G113" s="100">
        <v>0.87983943014788135</v>
      </c>
      <c r="H113" s="100">
        <v>4.0799979397802382</v>
      </c>
      <c r="I113" s="100">
        <v>3.6580035772696187</v>
      </c>
      <c r="J113" s="103"/>
    </row>
    <row r="114" spans="1:10" x14ac:dyDescent="0.3">
      <c r="A114" s="99">
        <v>2049</v>
      </c>
      <c r="B114" s="100">
        <v>4.5347122279138032</v>
      </c>
      <c r="C114" s="100">
        <v>1.1738081356181695</v>
      </c>
      <c r="D114" s="100">
        <v>5.4431918040027689</v>
      </c>
      <c r="E114" s="100">
        <v>4.8802022414450716</v>
      </c>
      <c r="F114" s="100">
        <v>3.4865739471480603</v>
      </c>
      <c r="G114" s="100">
        <v>0.9024980327096821</v>
      </c>
      <c r="H114" s="100">
        <v>4.1850705798583361</v>
      </c>
      <c r="I114" s="100">
        <v>3.752208549662214</v>
      </c>
      <c r="J114" s="103"/>
    </row>
    <row r="115" spans="1:10" x14ac:dyDescent="0.3">
      <c r="A115" s="99">
        <v>2050</v>
      </c>
      <c r="B115" s="100">
        <v>4.6411940293599638</v>
      </c>
      <c r="C115" s="100">
        <v>1.2013709000342663</v>
      </c>
      <c r="D115" s="100">
        <v>5.5710060598533184</v>
      </c>
      <c r="E115" s="100">
        <v>4.9947966633119982</v>
      </c>
      <c r="F115" s="100">
        <v>3.5684438996628578</v>
      </c>
      <c r="G115" s="100">
        <v>0.9236900315608978</v>
      </c>
      <c r="H115" s="100">
        <v>4.2833422743176905</v>
      </c>
      <c r="I115" s="100">
        <v>3.8403159985341189</v>
      </c>
      <c r="J115" s="103"/>
    </row>
    <row r="116" spans="1:10" x14ac:dyDescent="0.3">
      <c r="A116" s="99" t="s">
        <v>362</v>
      </c>
      <c r="B116" s="100">
        <f>SUM(B82:B115)</f>
        <v>76.213685814096721</v>
      </c>
      <c r="C116" s="100">
        <f t="shared" ref="C116" si="0">SUM(C82:C115)</f>
        <v>19.727876865780747</v>
      </c>
      <c r="D116" s="100">
        <f t="shared" ref="D116" si="1">SUM(D82:D115)</f>
        <v>91.482257114909203</v>
      </c>
      <c r="E116" s="100">
        <f t="shared" ref="E116" si="2">SUM(E82:E115)</f>
        <v>82.020243324206632</v>
      </c>
      <c r="F116" s="100">
        <f t="shared" ref="F116" si="3">SUM(F82:F115)</f>
        <v>55.755962499017919</v>
      </c>
      <c r="G116" s="100">
        <f t="shared" ref="G116" si="4">SUM(G82:G115)</f>
        <v>14.432404770407588</v>
      </c>
      <c r="H116" s="100">
        <f t="shared" ref="H116" si="5">SUM(H82:H115)</f>
        <v>66.92605458639234</v>
      </c>
      <c r="I116" s="100">
        <f t="shared" ref="I116" si="6">SUM(I82:I115)</f>
        <v>60.003889880089375</v>
      </c>
    </row>
    <row r="118" spans="1:10" x14ac:dyDescent="0.3">
      <c r="A118" s="97" t="s">
        <v>220</v>
      </c>
    </row>
    <row r="119" spans="1:10" ht="26" x14ac:dyDescent="0.3">
      <c r="A119" s="99" t="s">
        <v>169</v>
      </c>
      <c r="B119" s="101" t="s">
        <v>212</v>
      </c>
      <c r="C119" s="101" t="s">
        <v>214</v>
      </c>
      <c r="D119" s="101" t="s">
        <v>215</v>
      </c>
      <c r="E119" s="101" t="s">
        <v>221</v>
      </c>
      <c r="F119" s="101" t="s">
        <v>216</v>
      </c>
      <c r="G119" s="101" t="s">
        <v>218</v>
      </c>
      <c r="H119" s="101" t="s">
        <v>219</v>
      </c>
      <c r="I119" s="101" t="s">
        <v>227</v>
      </c>
    </row>
    <row r="120" spans="1:10" x14ac:dyDescent="0.3">
      <c r="A120" s="99">
        <v>2017</v>
      </c>
      <c r="B120" s="100">
        <v>0.32000567631636101</v>
      </c>
      <c r="C120" s="100">
        <v>8.8860051631727097E-2</v>
      </c>
      <c r="D120" s="100">
        <v>0.42443667450331224</v>
      </c>
      <c r="E120" s="100">
        <v>0.35469385984188734</v>
      </c>
      <c r="F120" s="100">
        <v>6.2307038085510698E-2</v>
      </c>
      <c r="G120" s="100">
        <v>1.7301588787521756E-2</v>
      </c>
      <c r="H120" s="100">
        <v>8.2640384219376126E-2</v>
      </c>
      <c r="I120" s="100">
        <v>6.9061036942410503E-2</v>
      </c>
      <c r="J120" s="103"/>
    </row>
    <row r="121" spans="1:10" x14ac:dyDescent="0.3">
      <c r="A121" s="99">
        <v>2018</v>
      </c>
      <c r="B121" s="100">
        <v>0.40073064770684869</v>
      </c>
      <c r="C121" s="100">
        <v>0.11127598252489321</v>
      </c>
      <c r="D121" s="100">
        <v>0.53150552028366405</v>
      </c>
      <c r="E121" s="100">
        <v>0.44416930920801501</v>
      </c>
      <c r="F121" s="100">
        <v>0.1399342669207598</v>
      </c>
      <c r="G121" s="100">
        <v>3.8857330053525846E-2</v>
      </c>
      <c r="H121" s="100">
        <v>0.18560056679178827</v>
      </c>
      <c r="I121" s="100">
        <v>0.15510295264012972</v>
      </c>
      <c r="J121" s="103"/>
    </row>
    <row r="122" spans="1:10" x14ac:dyDescent="0.3">
      <c r="A122" s="99">
        <v>2019</v>
      </c>
      <c r="B122" s="100">
        <v>0.50540354591115122</v>
      </c>
      <c r="C122" s="100">
        <v>0.14034183924951432</v>
      </c>
      <c r="D122" s="100">
        <v>0.670337485190864</v>
      </c>
      <c r="E122" s="100">
        <v>0.56018860834137474</v>
      </c>
      <c r="F122" s="100">
        <v>0.22041342006417711</v>
      </c>
      <c r="G122" s="100">
        <v>6.120500146336609E-2</v>
      </c>
      <c r="H122" s="100">
        <v>0.29234337373270503</v>
      </c>
      <c r="I122" s="100">
        <v>0.2443059373928898</v>
      </c>
      <c r="J122" s="103"/>
    </row>
    <row r="123" spans="1:10" x14ac:dyDescent="0.3">
      <c r="A123" s="99">
        <v>2020</v>
      </c>
      <c r="B123" s="100">
        <v>0.62189396377935602</v>
      </c>
      <c r="C123" s="100">
        <v>0.17268921716332578</v>
      </c>
      <c r="D123" s="100">
        <v>0.8248435118983477</v>
      </c>
      <c r="E123" s="100">
        <v>0.68930643032469519</v>
      </c>
      <c r="F123" s="100">
        <v>0.30997863073654769</v>
      </c>
      <c r="G123" s="100">
        <v>8.6075714184365604E-2</v>
      </c>
      <c r="H123" s="100">
        <v>0.41113739203439215</v>
      </c>
      <c r="I123" s="100">
        <v>0.34357989605082478</v>
      </c>
      <c r="J123" s="103"/>
    </row>
    <row r="124" spans="1:10" x14ac:dyDescent="0.3">
      <c r="A124" s="99">
        <v>2021</v>
      </c>
      <c r="B124" s="100">
        <v>0.75020190131146358</v>
      </c>
      <c r="C124" s="100">
        <v>0.20831811626632765</v>
      </c>
      <c r="D124" s="100">
        <v>0.99502360040611593</v>
      </c>
      <c r="E124" s="100">
        <v>0.83152277515797657</v>
      </c>
      <c r="F124" s="100">
        <v>0.40862989893787155</v>
      </c>
      <c r="G124" s="100">
        <v>0.11346946821652433</v>
      </c>
      <c r="H124" s="100">
        <v>0.54198262169684952</v>
      </c>
      <c r="I124" s="100">
        <v>0.45292482861393452</v>
      </c>
      <c r="J124" s="103"/>
    </row>
    <row r="125" spans="1:10" x14ac:dyDescent="0.3">
      <c r="A125" s="99">
        <v>2022</v>
      </c>
      <c r="B125" s="100">
        <v>0.89032735850747413</v>
      </c>
      <c r="C125" s="100">
        <v>0.24722853655851995</v>
      </c>
      <c r="D125" s="100">
        <v>1.1808777507141681</v>
      </c>
      <c r="E125" s="100">
        <v>0.986837642841219</v>
      </c>
      <c r="F125" s="100">
        <v>0.51636722466814877</v>
      </c>
      <c r="G125" s="100">
        <v>0.1433862635598423</v>
      </c>
      <c r="H125" s="100">
        <v>0.68487906272007726</v>
      </c>
      <c r="I125" s="100">
        <v>0.57234073508221905</v>
      </c>
      <c r="J125" s="103"/>
    </row>
    <row r="126" spans="1:10" x14ac:dyDescent="0.3">
      <c r="A126" s="99">
        <v>2023</v>
      </c>
      <c r="B126" s="100">
        <v>1.042270335367387</v>
      </c>
      <c r="C126" s="100">
        <v>0.28942047803990262</v>
      </c>
      <c r="D126" s="100">
        <v>1.3824059628225043</v>
      </c>
      <c r="E126" s="100">
        <v>1.1552510333744219</v>
      </c>
      <c r="F126" s="100">
        <v>0.63319060792737913</v>
      </c>
      <c r="G126" s="100">
        <v>0.17582610021431955</v>
      </c>
      <c r="H126" s="100">
        <v>0.83982671510407514</v>
      </c>
      <c r="I126" s="100">
        <v>0.70182761545567818</v>
      </c>
      <c r="J126" s="103"/>
    </row>
    <row r="127" spans="1:10" x14ac:dyDescent="0.3">
      <c r="A127" s="99">
        <v>2024</v>
      </c>
      <c r="B127" s="100">
        <v>1.2060308318912025</v>
      </c>
      <c r="C127" s="100">
        <v>0.33489394071047557</v>
      </c>
      <c r="D127" s="100">
        <v>1.5996082367311242</v>
      </c>
      <c r="E127" s="100">
        <v>1.3367629467575857</v>
      </c>
      <c r="F127" s="100">
        <v>0.75910004871556302</v>
      </c>
      <c r="G127" s="100">
        <v>0.21078897817995604</v>
      </c>
      <c r="H127" s="100">
        <v>1.0068255788488436</v>
      </c>
      <c r="I127" s="100">
        <v>0.8413854697343125</v>
      </c>
      <c r="J127" s="103"/>
    </row>
    <row r="128" spans="1:10" x14ac:dyDescent="0.3">
      <c r="A128" s="99">
        <v>2025</v>
      </c>
      <c r="B128" s="100">
        <v>1.3816088480789206</v>
      </c>
      <c r="C128" s="100">
        <v>0.38364892457023891</v>
      </c>
      <c r="D128" s="100">
        <v>1.8324845724400283</v>
      </c>
      <c r="E128" s="100">
        <v>1.5313733829907104</v>
      </c>
      <c r="F128" s="100">
        <v>0.89409554703269978</v>
      </c>
      <c r="G128" s="100">
        <v>0.24827489745675166</v>
      </c>
      <c r="H128" s="100">
        <v>1.1858756539543818</v>
      </c>
      <c r="I128" s="100">
        <v>0.99101429791812101</v>
      </c>
      <c r="J128" s="103"/>
    </row>
    <row r="129" spans="1:10" x14ac:dyDescent="0.3">
      <c r="A129" s="99">
        <v>2026</v>
      </c>
      <c r="B129" s="100">
        <v>1.5690043839305412</v>
      </c>
      <c r="C129" s="100">
        <v>0.43568542961919271</v>
      </c>
      <c r="D129" s="100">
        <v>2.0810349699492168</v>
      </c>
      <c r="E129" s="100">
        <v>1.7390823420737962</v>
      </c>
      <c r="F129" s="100">
        <v>1.0381771028787905</v>
      </c>
      <c r="G129" s="100">
        <v>0.28828385804470669</v>
      </c>
      <c r="H129" s="100">
        <v>1.3769769404206911</v>
      </c>
      <c r="I129" s="100">
        <v>1.1507141000071048</v>
      </c>
      <c r="J129" s="103"/>
    </row>
    <row r="130" spans="1:10" x14ac:dyDescent="0.3">
      <c r="A130" s="99">
        <v>2027</v>
      </c>
      <c r="B130" s="100">
        <v>1.7682174394460652</v>
      </c>
      <c r="C130" s="100">
        <v>0.49100345585733707</v>
      </c>
      <c r="D130" s="100">
        <v>2.3452594292586895</v>
      </c>
      <c r="E130" s="100">
        <v>1.959889824006843</v>
      </c>
      <c r="F130" s="100">
        <v>1.1913447162538342</v>
      </c>
      <c r="G130" s="100">
        <v>0.3308158599438209</v>
      </c>
      <c r="H130" s="100">
        <v>1.5801294382477709</v>
      </c>
      <c r="I130" s="100">
        <v>1.3204848760012635</v>
      </c>
      <c r="J130" s="103"/>
    </row>
    <row r="131" spans="1:10" x14ac:dyDescent="0.3">
      <c r="A131" s="99">
        <v>2028</v>
      </c>
      <c r="B131" s="100">
        <v>1.9792480146254912</v>
      </c>
      <c r="C131" s="100">
        <v>0.5496030032846716</v>
      </c>
      <c r="D131" s="100">
        <v>2.6251579503684459</v>
      </c>
      <c r="E131" s="100">
        <v>2.1937958287898502</v>
      </c>
      <c r="F131" s="100">
        <v>1.3535983871578314</v>
      </c>
      <c r="G131" s="100">
        <v>0.37587090315409449</v>
      </c>
      <c r="H131" s="100">
        <v>1.7953331474356207</v>
      </c>
      <c r="I131" s="100">
        <v>1.5003266259005972</v>
      </c>
      <c r="J131" s="103"/>
    </row>
    <row r="132" spans="1:10" x14ac:dyDescent="0.3">
      <c r="A132" s="99">
        <v>2029</v>
      </c>
      <c r="B132" s="100">
        <v>2.2020961094688203</v>
      </c>
      <c r="C132" s="100">
        <v>0.61148407190119647</v>
      </c>
      <c r="D132" s="100">
        <v>2.9207305332784861</v>
      </c>
      <c r="E132" s="100">
        <v>2.4408003564228182</v>
      </c>
      <c r="F132" s="100">
        <v>1.5249381155907817</v>
      </c>
      <c r="G132" s="100">
        <v>0.42344898767552719</v>
      </c>
      <c r="H132" s="100">
        <v>2.0225880679842407</v>
      </c>
      <c r="I132" s="100">
        <v>1.6902393497051051</v>
      </c>
      <c r="J132" s="103"/>
    </row>
    <row r="133" spans="1:10" x14ac:dyDescent="0.3">
      <c r="A133" s="99">
        <v>2030</v>
      </c>
      <c r="B133" s="100">
        <v>2.4367617239760508</v>
      </c>
      <c r="C133" s="100">
        <v>0.67664666170691179</v>
      </c>
      <c r="D133" s="100">
        <v>3.23197717798881</v>
      </c>
      <c r="E133" s="100">
        <v>2.7009034069057472</v>
      </c>
      <c r="F133" s="100">
        <v>1.7053639015526854</v>
      </c>
      <c r="G133" s="100">
        <v>0.47355011350811915</v>
      </c>
      <c r="H133" s="100">
        <v>2.2618941998936308</v>
      </c>
      <c r="I133" s="100">
        <v>1.8902230474147883</v>
      </c>
      <c r="J133" s="103"/>
    </row>
    <row r="134" spans="1:10" x14ac:dyDescent="0.3">
      <c r="A134" s="99">
        <v>2031</v>
      </c>
      <c r="B134" s="100">
        <v>2.6757295414159148</v>
      </c>
      <c r="C134" s="100">
        <v>0.74300389899239849</v>
      </c>
      <c r="D134" s="100">
        <v>3.5489300111854907</v>
      </c>
      <c r="E134" s="100">
        <v>2.9657750133141962</v>
      </c>
      <c r="F134" s="100">
        <v>1.8890974935905565</v>
      </c>
      <c r="G134" s="100">
        <v>0.5245697599809751</v>
      </c>
      <c r="H134" s="100">
        <v>2.5055876108880257</v>
      </c>
      <c r="I134" s="100">
        <v>2.0938731129158148</v>
      </c>
      <c r="J134" s="103"/>
    </row>
    <row r="135" spans="1:10" x14ac:dyDescent="0.3">
      <c r="A135" s="99">
        <v>2032</v>
      </c>
      <c r="B135" s="100">
        <v>2.9189995617884108</v>
      </c>
      <c r="C135" s="100">
        <v>0.81055578375765658</v>
      </c>
      <c r="D135" s="100">
        <v>3.8715890328685254</v>
      </c>
      <c r="E135" s="100">
        <v>3.2354151756481651</v>
      </c>
      <c r="F135" s="100">
        <v>2.0761388917043964</v>
      </c>
      <c r="G135" s="100">
        <v>0.57650792709409548</v>
      </c>
      <c r="H135" s="100">
        <v>2.7536683009674268</v>
      </c>
      <c r="I135" s="100">
        <v>2.3011895462081862</v>
      </c>
      <c r="J135" s="103"/>
    </row>
    <row r="136" spans="1:10" x14ac:dyDescent="0.3">
      <c r="A136" s="99">
        <v>2033</v>
      </c>
      <c r="B136" s="100">
        <v>3.1665717850935402</v>
      </c>
      <c r="C136" s="100">
        <v>0.87930231600268638</v>
      </c>
      <c r="D136" s="100">
        <v>4.1999542430379186</v>
      </c>
      <c r="E136" s="100">
        <v>3.5098238939076554</v>
      </c>
      <c r="F136" s="100">
        <v>2.2664880958942044</v>
      </c>
      <c r="G136" s="100">
        <v>0.62936461484747996</v>
      </c>
      <c r="H136" s="100">
        <v>3.0061362701318339</v>
      </c>
      <c r="I136" s="100">
        <v>2.5121723472919011</v>
      </c>
      <c r="J136" s="103"/>
    </row>
    <row r="137" spans="1:10" x14ac:dyDescent="0.3">
      <c r="A137" s="99">
        <v>2034</v>
      </c>
      <c r="B137" s="100">
        <v>3.4184462113313017</v>
      </c>
      <c r="C137" s="100">
        <v>0.94924349572748745</v>
      </c>
      <c r="D137" s="100">
        <v>4.5340256416936668</v>
      </c>
      <c r="E137" s="100">
        <v>3.7890011680926663</v>
      </c>
      <c r="F137" s="100">
        <v>2.4601451061599802</v>
      </c>
      <c r="G137" s="100">
        <v>0.68313982324112843</v>
      </c>
      <c r="H137" s="100">
        <v>3.262991518381245</v>
      </c>
      <c r="I137" s="100">
        <v>2.7268215161669604</v>
      </c>
      <c r="J137" s="103"/>
    </row>
    <row r="138" spans="1:10" x14ac:dyDescent="0.3">
      <c r="A138" s="99">
        <v>2035</v>
      </c>
      <c r="B138" s="100">
        <v>3.6746228405016947</v>
      </c>
      <c r="C138" s="100">
        <v>1.0203793229320597</v>
      </c>
      <c r="D138" s="100">
        <v>4.8738032288357687</v>
      </c>
      <c r="E138" s="100">
        <v>4.0729469982031956</v>
      </c>
      <c r="F138" s="100">
        <v>2.6571099225017263</v>
      </c>
      <c r="G138" s="100">
        <v>0.73783355227504155</v>
      </c>
      <c r="H138" s="100">
        <v>3.5242340457156645</v>
      </c>
      <c r="I138" s="100">
        <v>2.9451370528333651</v>
      </c>
      <c r="J138" s="103"/>
    </row>
    <row r="139" spans="1:10" x14ac:dyDescent="0.3">
      <c r="A139" s="99">
        <v>2036</v>
      </c>
      <c r="B139" s="100">
        <v>3.9351016726047221</v>
      </c>
      <c r="C139" s="100">
        <v>1.0927097976164037</v>
      </c>
      <c r="D139" s="100">
        <v>5.2192870044642294</v>
      </c>
      <c r="E139" s="100">
        <v>4.3616613842392473</v>
      </c>
      <c r="F139" s="100">
        <v>2.8573825449194392</v>
      </c>
      <c r="G139" s="100">
        <v>0.79344580194921877</v>
      </c>
      <c r="H139" s="100">
        <v>3.7898638521350878</v>
      </c>
      <c r="I139" s="100">
        <v>3.1671189572911138</v>
      </c>
      <c r="J139" s="103"/>
    </row>
    <row r="140" spans="1:10" x14ac:dyDescent="0.3">
      <c r="A140" s="99">
        <v>2037</v>
      </c>
      <c r="B140" s="100">
        <v>4.1998827076403824</v>
      </c>
      <c r="C140" s="100">
        <v>1.1662349197805195</v>
      </c>
      <c r="D140" s="100">
        <v>5.5704769685790474</v>
      </c>
      <c r="E140" s="100">
        <v>4.6551443262008192</v>
      </c>
      <c r="F140" s="100">
        <v>3.0609629734131194</v>
      </c>
      <c r="G140" s="100">
        <v>0.84997657226365964</v>
      </c>
      <c r="H140" s="100">
        <v>4.0598809376395151</v>
      </c>
      <c r="I140" s="100">
        <v>3.3927672295402047</v>
      </c>
      <c r="J140" s="103"/>
    </row>
    <row r="141" spans="1:10" x14ac:dyDescent="0.3">
      <c r="A141" s="99">
        <v>2038</v>
      </c>
      <c r="B141" s="100">
        <v>4.4689659456086721</v>
      </c>
      <c r="C141" s="100">
        <v>1.2409546894244061</v>
      </c>
      <c r="D141" s="100">
        <v>5.9273731211802172</v>
      </c>
      <c r="E141" s="100">
        <v>4.9533958240879095</v>
      </c>
      <c r="F141" s="100">
        <v>3.2678512079827691</v>
      </c>
      <c r="G141" s="100">
        <v>0.90742586321836527</v>
      </c>
      <c r="H141" s="100">
        <v>4.3342853022289498</v>
      </c>
      <c r="I141" s="100">
        <v>3.6220818695806414</v>
      </c>
      <c r="J141" s="103"/>
    </row>
    <row r="142" spans="1:10" x14ac:dyDescent="0.3">
      <c r="A142" s="99">
        <v>2039</v>
      </c>
      <c r="B142" s="100">
        <v>4.7423513865095979</v>
      </c>
      <c r="C142" s="100">
        <v>1.3168691065480647</v>
      </c>
      <c r="D142" s="100">
        <v>6.289975462267746</v>
      </c>
      <c r="E142" s="100">
        <v>5.2564158779005234</v>
      </c>
      <c r="F142" s="100">
        <v>3.4780472486283864</v>
      </c>
      <c r="G142" s="100">
        <v>0.96579367481333478</v>
      </c>
      <c r="H142" s="100">
        <v>4.6130769459033889</v>
      </c>
      <c r="I142" s="100">
        <v>3.8550628774124216</v>
      </c>
      <c r="J142" s="103"/>
    </row>
    <row r="143" spans="1:10" x14ac:dyDescent="0.3">
      <c r="A143" s="99">
        <v>2040</v>
      </c>
      <c r="B143" s="100">
        <v>4.9889067254851964</v>
      </c>
      <c r="C143" s="100">
        <v>1.3853332675706029</v>
      </c>
      <c r="D143" s="100">
        <v>6.6169919369767269</v>
      </c>
      <c r="E143" s="100">
        <v>5.5296974829412537</v>
      </c>
      <c r="F143" s="100">
        <v>3.6915510953499733</v>
      </c>
      <c r="G143" s="100">
        <v>1.0250800070485688</v>
      </c>
      <c r="H143" s="100">
        <v>4.896255868662835</v>
      </c>
      <c r="I143" s="100">
        <v>4.091710253035548</v>
      </c>
      <c r="J143" s="103"/>
    </row>
    <row r="144" spans="1:10" x14ac:dyDescent="0.3">
      <c r="A144" s="99">
        <v>2041</v>
      </c>
      <c r="B144" s="100">
        <v>5.2426584766390132</v>
      </c>
      <c r="C144" s="100">
        <v>1.4557957480138495</v>
      </c>
      <c r="D144" s="100">
        <v>6.9535533087901555</v>
      </c>
      <c r="E144" s="100">
        <v>5.8109555815301261</v>
      </c>
      <c r="F144" s="100">
        <v>3.9053556517148285</v>
      </c>
      <c r="G144" s="100">
        <v>1.0844498411601902</v>
      </c>
      <c r="H144" s="100">
        <v>5.1798336349754619</v>
      </c>
      <c r="I144" s="100">
        <v>4.3286909348215206</v>
      </c>
      <c r="J144" s="103"/>
    </row>
    <row r="145" spans="1:10" x14ac:dyDescent="0.3">
      <c r="A145" s="99">
        <v>2042</v>
      </c>
      <c r="B145" s="100">
        <v>5.4977399996083749</v>
      </c>
      <c r="C145" s="100">
        <v>1.5266274831326621</v>
      </c>
      <c r="D145" s="100">
        <v>7.2918784115902788</v>
      </c>
      <c r="E145" s="100">
        <v>6.0936875974050704</v>
      </c>
      <c r="F145" s="100">
        <v>4.1194609177229538</v>
      </c>
      <c r="G145" s="100">
        <v>1.1439031771481991</v>
      </c>
      <c r="H145" s="100">
        <v>5.4638102448412713</v>
      </c>
      <c r="I145" s="100">
        <v>4.566004922770345</v>
      </c>
      <c r="J145" s="103"/>
    </row>
    <row r="146" spans="1:10" x14ac:dyDescent="0.3">
      <c r="A146" s="99">
        <v>2043</v>
      </c>
      <c r="B146" s="100">
        <v>5.7473459915725673</v>
      </c>
      <c r="C146" s="100">
        <v>1.5959387578226747</v>
      </c>
      <c r="D146" s="100">
        <v>7.6229410926804952</v>
      </c>
      <c r="E146" s="100">
        <v>6.3703505421020798</v>
      </c>
      <c r="F146" s="100">
        <v>4.3338668933743509</v>
      </c>
      <c r="G146" s="100">
        <v>1.2034400150125963</v>
      </c>
      <c r="H146" s="100">
        <v>5.7481856982602642</v>
      </c>
      <c r="I146" s="100">
        <v>4.8036522168820195</v>
      </c>
      <c r="J146" s="103"/>
    </row>
    <row r="147" spans="1:10" x14ac:dyDescent="0.3">
      <c r="A147" s="99">
        <v>2044</v>
      </c>
      <c r="B147" s="100">
        <v>5.9953093242352082</v>
      </c>
      <c r="C147" s="100">
        <v>1.6647938943840475</v>
      </c>
      <c r="D147" s="100">
        <v>7.9518250472577385</v>
      </c>
      <c r="E147" s="100">
        <v>6.6451927654457084</v>
      </c>
      <c r="F147" s="100">
        <v>4.548573578669016</v>
      </c>
      <c r="G147" s="100">
        <v>1.263060354753381</v>
      </c>
      <c r="H147" s="100">
        <v>6.0329599952324395</v>
      </c>
      <c r="I147" s="100">
        <v>5.0416328171565423</v>
      </c>
      <c r="J147" s="103"/>
    </row>
    <row r="148" spans="1:10" x14ac:dyDescent="0.3">
      <c r="A148" s="99">
        <v>2045</v>
      </c>
      <c r="B148" s="100">
        <v>6.2357633572336164</v>
      </c>
      <c r="C148" s="100">
        <v>1.7315638280716366</v>
      </c>
      <c r="D148" s="100">
        <v>8.2707491092042478</v>
      </c>
      <c r="E148" s="100">
        <v>6.9117116911738812</v>
      </c>
      <c r="F148" s="100">
        <v>4.7635809736069481</v>
      </c>
      <c r="G148" s="100">
        <v>1.3227641963705521</v>
      </c>
      <c r="H148" s="100">
        <v>6.318133135757793</v>
      </c>
      <c r="I148" s="100">
        <v>5.2799467235939108</v>
      </c>
      <c r="J148" s="103"/>
    </row>
    <row r="149" spans="1:10" x14ac:dyDescent="0.3">
      <c r="A149" s="99">
        <v>2046</v>
      </c>
      <c r="B149" s="100">
        <v>6.455410372412385</v>
      </c>
      <c r="C149" s="100">
        <v>1.7925560121297859</v>
      </c>
      <c r="D149" s="100">
        <v>8.5620759686531116</v>
      </c>
      <c r="E149" s="100">
        <v>7.1551681464259023</v>
      </c>
      <c r="F149" s="100">
        <v>4.9788890781881534</v>
      </c>
      <c r="G149" s="100">
        <v>1.3825515398641119</v>
      </c>
      <c r="H149" s="100">
        <v>6.6037051198363326</v>
      </c>
      <c r="I149" s="100">
        <v>5.518593936194133</v>
      </c>
      <c r="J149" s="103"/>
    </row>
    <row r="150" spans="1:10" x14ac:dyDescent="0.3">
      <c r="A150" s="99">
        <v>2047</v>
      </c>
      <c r="B150" s="100">
        <v>6.6547979228720306</v>
      </c>
      <c r="C150" s="100">
        <v>1.8479224926013758</v>
      </c>
      <c r="D150" s="100">
        <v>8.8265318677753193</v>
      </c>
      <c r="E150" s="100">
        <v>7.3761690383195653</v>
      </c>
      <c r="F150" s="100">
        <v>5.132190854327118</v>
      </c>
      <c r="G150" s="100">
        <v>1.4251207964465376</v>
      </c>
      <c r="H150" s="100">
        <v>6.8070355632486779</v>
      </c>
      <c r="I150" s="100">
        <v>5.6885134180147938</v>
      </c>
      <c r="J150" s="103"/>
    </row>
    <row r="151" spans="1:10" x14ac:dyDescent="0.3">
      <c r="A151" s="99">
        <v>2048</v>
      </c>
      <c r="B151" s="100">
        <v>6.854889470175193</v>
      </c>
      <c r="C151" s="100">
        <v>1.9034844608423815</v>
      </c>
      <c r="D151" s="100">
        <v>9.0919215068316497</v>
      </c>
      <c r="E151" s="100">
        <v>7.5979502393646721</v>
      </c>
      <c r="F151" s="100">
        <v>5.2704731493596153</v>
      </c>
      <c r="G151" s="100">
        <v>1.4635194024268692</v>
      </c>
      <c r="H151" s="100">
        <v>6.9904450518611725</v>
      </c>
      <c r="I151" s="100">
        <v>5.8417853272429978</v>
      </c>
      <c r="J151" s="103"/>
    </row>
    <row r="152" spans="1:10" x14ac:dyDescent="0.3">
      <c r="A152" s="99">
        <v>2049</v>
      </c>
      <c r="B152" s="100">
        <v>7.0314242000220606</v>
      </c>
      <c r="C152" s="100">
        <v>1.9525051075682771</v>
      </c>
      <c r="D152" s="100">
        <v>9.3260667711689962</v>
      </c>
      <c r="E152" s="100">
        <v>7.793621095726694</v>
      </c>
      <c r="F152" s="100">
        <v>5.4062042297272113</v>
      </c>
      <c r="G152" s="100">
        <v>1.5012095801397514</v>
      </c>
      <c r="H152" s="100">
        <v>7.1704707596583406</v>
      </c>
      <c r="I152" s="100">
        <v>5.9922294735790063</v>
      </c>
      <c r="J152" s="103"/>
    </row>
    <row r="153" spans="1:10" x14ac:dyDescent="0.3">
      <c r="A153" s="99">
        <v>2050</v>
      </c>
      <c r="B153" s="100">
        <v>7.1965325195625311</v>
      </c>
      <c r="C153" s="100">
        <v>1.9983528374213237</v>
      </c>
      <c r="D153" s="100">
        <v>9.5450567181138997</v>
      </c>
      <c r="E153" s="100">
        <v>7.9766269343228871</v>
      </c>
      <c r="F153" s="100">
        <v>5.5331499622091247</v>
      </c>
      <c r="G153" s="100">
        <v>1.536460218417862</v>
      </c>
      <c r="H153" s="100">
        <v>7.3388440996479209</v>
      </c>
      <c r="I153" s="100">
        <v>6.1329359521726898</v>
      </c>
      <c r="J153" s="103"/>
    </row>
    <row r="154" spans="1:10" x14ac:dyDescent="0.3">
      <c r="A154" s="99" t="s">
        <v>362</v>
      </c>
      <c r="B154" s="100">
        <f>SUM(B120:B153)</f>
        <v>118.17525079262956</v>
      </c>
      <c r="C154" s="100">
        <f t="shared" ref="C154:I154" si="7">SUM(C120:C153)</f>
        <v>32.815226929424533</v>
      </c>
      <c r="D154" s="100">
        <f t="shared" si="7"/>
        <v>156.74068982898899</v>
      </c>
      <c r="E154" s="100">
        <f t="shared" si="7"/>
        <v>130.98528852338916</v>
      </c>
      <c r="F154" s="100">
        <f t="shared" si="7"/>
        <v>86.453958775566448</v>
      </c>
      <c r="G154" s="100">
        <f t="shared" si="7"/>
        <v>24.006771782914363</v>
      </c>
      <c r="H154" s="100">
        <f t="shared" si="7"/>
        <v>114.66743709905808</v>
      </c>
      <c r="I154" s="100">
        <f t="shared" si="7"/>
        <v>95.8254512535635</v>
      </c>
    </row>
  </sheetData>
  <phoneticPr fontId="2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A150"/>
  <sheetViews>
    <sheetView topLeftCell="A124" workbookViewId="0">
      <selection activeCell="C35" sqref="C35:F35"/>
    </sheetView>
  </sheetViews>
  <sheetFormatPr defaultRowHeight="14" x14ac:dyDescent="0.3"/>
  <cols>
    <col min="1" max="1" width="8.6640625" style="32"/>
    <col min="2" max="2" width="14.75" style="32" bestFit="1" customWidth="1"/>
    <col min="3" max="4" width="13.75" style="32" bestFit="1" customWidth="1"/>
    <col min="5" max="5" width="14.83203125" style="32" bestFit="1" customWidth="1"/>
    <col min="6" max="6" width="13.75" style="32" bestFit="1" customWidth="1"/>
    <col min="7" max="7" width="17.4140625" style="32" bestFit="1" customWidth="1"/>
    <col min="8" max="8" width="16.4140625" style="32" customWidth="1"/>
    <col min="9" max="10" width="14.83203125" style="32" bestFit="1" customWidth="1"/>
    <col min="11" max="11" width="16.33203125" style="32" bestFit="1" customWidth="1"/>
    <col min="12" max="12" width="13.9140625" style="32" bestFit="1" customWidth="1"/>
    <col min="13" max="14" width="16.33203125" style="32" bestFit="1" customWidth="1"/>
    <col min="15" max="16" width="14.83203125" style="32" bestFit="1" customWidth="1"/>
    <col min="17" max="17" width="16.33203125" style="32" bestFit="1" customWidth="1"/>
    <col min="18" max="18" width="13.9140625" style="32" bestFit="1" customWidth="1"/>
    <col min="19" max="19" width="16.33203125" style="32" bestFit="1" customWidth="1"/>
    <col min="20" max="20" width="13.9140625" style="32" bestFit="1" customWidth="1"/>
    <col min="21" max="25" width="14.83203125" style="32" bestFit="1" customWidth="1"/>
    <col min="26" max="26" width="16.33203125" style="32" bestFit="1" customWidth="1"/>
    <col min="27" max="27" width="13.9140625" style="32" bestFit="1" customWidth="1"/>
    <col min="28" max="16384" width="8.6640625" style="32"/>
  </cols>
  <sheetData>
    <row r="1" spans="1:27" x14ac:dyDescent="0.3">
      <c r="A1" s="32" t="s">
        <v>366</v>
      </c>
    </row>
    <row r="3" spans="1:27" x14ac:dyDescent="0.3">
      <c r="A3" s="32" t="s">
        <v>367</v>
      </c>
    </row>
    <row r="4" spans="1:27" s="36" customFormat="1" ht="13" x14ac:dyDescent="0.3">
      <c r="A4" s="33" t="s">
        <v>142</v>
      </c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</row>
    <row r="5" spans="1:27" s="31" customFormat="1" ht="13" x14ac:dyDescent="0.3">
      <c r="A5" s="34" t="s">
        <v>111</v>
      </c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52"/>
    </row>
    <row r="6" spans="1:27" s="31" customFormat="1" ht="13" x14ac:dyDescent="0.3">
      <c r="B6" s="39"/>
      <c r="C6" s="37" t="s">
        <v>112</v>
      </c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50"/>
    </row>
    <row r="7" spans="1:27" s="31" customFormat="1" ht="13" x14ac:dyDescent="0.3">
      <c r="B7" s="40"/>
      <c r="C7" s="40" t="s">
        <v>1</v>
      </c>
      <c r="D7" s="40" t="s">
        <v>2</v>
      </c>
      <c r="E7" s="40" t="s">
        <v>3</v>
      </c>
      <c r="F7" s="40" t="s">
        <v>4</v>
      </c>
      <c r="G7" s="40" t="s">
        <v>8</v>
      </c>
      <c r="H7" s="40" t="s">
        <v>114</v>
      </c>
      <c r="I7" s="40" t="s">
        <v>12</v>
      </c>
      <c r="J7" s="40" t="s">
        <v>16</v>
      </c>
      <c r="K7" s="40" t="s">
        <v>17</v>
      </c>
      <c r="L7" s="40" t="s">
        <v>20</v>
      </c>
      <c r="M7" s="40" t="s">
        <v>23</v>
      </c>
      <c r="N7" s="40" t="s">
        <v>24</v>
      </c>
      <c r="O7" s="40" t="s">
        <v>29</v>
      </c>
      <c r="P7" s="40" t="s">
        <v>31</v>
      </c>
      <c r="Q7" s="40" t="s">
        <v>33</v>
      </c>
      <c r="R7" s="40" t="s">
        <v>361</v>
      </c>
      <c r="S7" s="40" t="s">
        <v>37</v>
      </c>
      <c r="T7" s="40" t="s">
        <v>197</v>
      </c>
      <c r="U7" s="40" t="s">
        <v>42</v>
      </c>
      <c r="V7" s="40" t="s">
        <v>47</v>
      </c>
      <c r="W7" s="40" t="s">
        <v>48</v>
      </c>
      <c r="X7" s="40" t="s">
        <v>49</v>
      </c>
      <c r="Y7" s="40" t="s">
        <v>50</v>
      </c>
      <c r="Z7" s="40" t="s">
        <v>229</v>
      </c>
      <c r="AA7" s="38" t="s">
        <v>51</v>
      </c>
    </row>
    <row r="8" spans="1:27" s="31" customFormat="1" ht="13" x14ac:dyDescent="0.3">
      <c r="A8" s="41" t="s">
        <v>116</v>
      </c>
      <c r="B8" s="40" t="s">
        <v>1</v>
      </c>
      <c r="C8" s="42">
        <v>2.2469476099880259</v>
      </c>
      <c r="D8" s="42">
        <v>-67.791199857219695</v>
      </c>
      <c r="E8" s="42">
        <v>-67.779238115201892</v>
      </c>
      <c r="F8" s="42">
        <v>4.0217969103232107</v>
      </c>
      <c r="G8" s="42">
        <v>0.65623160537635339</v>
      </c>
      <c r="H8" s="42">
        <v>3.5152515203494024</v>
      </c>
      <c r="I8" s="42">
        <v>-40.735279777680113</v>
      </c>
      <c r="J8" s="42">
        <v>-74.679252861875725</v>
      </c>
      <c r="K8" s="42">
        <v>-71.53046498552952</v>
      </c>
      <c r="L8" s="42">
        <v>-22.583032092848743</v>
      </c>
      <c r="M8" s="42">
        <v>-71.26332650355495</v>
      </c>
      <c r="N8" s="42">
        <v>2.4504400538988271</v>
      </c>
      <c r="O8" s="42">
        <v>-0.19515975176898209</v>
      </c>
      <c r="P8" s="42">
        <v>2.9770554800614293</v>
      </c>
      <c r="Q8" s="42">
        <v>-70.135343348845041</v>
      </c>
      <c r="R8" s="42">
        <v>-9.2566938085552469E-2</v>
      </c>
      <c r="S8" s="42">
        <v>-50.840484345248115</v>
      </c>
      <c r="T8" s="42">
        <v>-0.80634356734602675</v>
      </c>
      <c r="U8" s="42">
        <v>-0.25430514556401618</v>
      </c>
      <c r="V8" s="42">
        <v>2.8342679240658168</v>
      </c>
      <c r="W8" s="42">
        <v>1.2715259305451483</v>
      </c>
      <c r="X8" s="42">
        <v>-78.712538481807684</v>
      </c>
      <c r="Y8" s="42">
        <v>-30.225840850792324</v>
      </c>
      <c r="Z8" s="42">
        <v>0.11452157833096097</v>
      </c>
      <c r="AA8" s="43">
        <v>2.206874936827723</v>
      </c>
    </row>
    <row r="9" spans="1:27" s="31" customFormat="1" ht="13" x14ac:dyDescent="0.3">
      <c r="A9" s="44"/>
      <c r="B9" s="40" t="s">
        <v>2</v>
      </c>
      <c r="C9" s="42">
        <v>0.96155368390294549</v>
      </c>
      <c r="D9" s="42">
        <v>59.787140555700383</v>
      </c>
      <c r="E9" s="42">
        <v>-69.676479550103437</v>
      </c>
      <c r="F9" s="42">
        <v>2.7364029842381297</v>
      </c>
      <c r="G9" s="42">
        <v>-0.62916232070872669</v>
      </c>
      <c r="H9" s="42">
        <v>2.2298575942643222</v>
      </c>
      <c r="I9" s="42">
        <v>-42.632521212581665</v>
      </c>
      <c r="J9" s="42">
        <v>-76.576494296777241</v>
      </c>
      <c r="K9" s="42">
        <v>-73.427706420431022</v>
      </c>
      <c r="L9" s="42">
        <v>-24.254044196759374</v>
      </c>
      <c r="M9" s="42">
        <v>-73.160567938456524</v>
      </c>
      <c r="N9" s="42">
        <v>1.1650461278137465</v>
      </c>
      <c r="O9" s="42">
        <v>-1.4805536778540629</v>
      </c>
      <c r="P9" s="42">
        <v>1.691661553976348</v>
      </c>
      <c r="Q9" s="42">
        <v>-72.032584783746557</v>
      </c>
      <c r="R9" s="42">
        <v>-1.3779608641706333</v>
      </c>
      <c r="S9" s="42">
        <v>-52.737725780149681</v>
      </c>
      <c r="T9" s="42">
        <v>-2.0917374934311082</v>
      </c>
      <c r="U9" s="42">
        <v>-1.5396990716490957</v>
      </c>
      <c r="V9" s="42">
        <v>1.5488739979807358</v>
      </c>
      <c r="W9" s="42">
        <v>-1.3867995539933176E-2</v>
      </c>
      <c r="X9" s="42">
        <v>-80.609779916709186</v>
      </c>
      <c r="Y9" s="42">
        <v>-31.896852954702926</v>
      </c>
      <c r="Z9" s="42">
        <v>-1.1708723477541199</v>
      </c>
      <c r="AA9" s="43">
        <v>0.92148101074264188</v>
      </c>
    </row>
    <row r="10" spans="1:27" s="31" customFormat="1" ht="13" x14ac:dyDescent="0.3">
      <c r="A10" s="44"/>
      <c r="B10" s="40" t="s">
        <v>3</v>
      </c>
      <c r="C10" s="42">
        <v>5.2021378234581803</v>
      </c>
      <c r="D10" s="42">
        <v>-63.42933910213776</v>
      </c>
      <c r="E10" s="42">
        <v>64.03968643727346</v>
      </c>
      <c r="F10" s="42">
        <v>6.9769871237933643</v>
      </c>
      <c r="G10" s="42">
        <v>3.6114218188465075</v>
      </c>
      <c r="H10" s="42">
        <v>6.4704417338195572</v>
      </c>
      <c r="I10" s="42">
        <v>-36.373419022598178</v>
      </c>
      <c r="J10" s="42">
        <v>-70.317392106793733</v>
      </c>
      <c r="K10" s="42">
        <v>-67.168604230447542</v>
      </c>
      <c r="L10" s="42">
        <v>-18.741284815337544</v>
      </c>
      <c r="M10" s="42">
        <v>-66.901465748473015</v>
      </c>
      <c r="N10" s="42">
        <v>5.4056302673689824</v>
      </c>
      <c r="O10" s="42">
        <v>2.7600304617011724</v>
      </c>
      <c r="P10" s="42">
        <v>5.9322456935315842</v>
      </c>
      <c r="Q10" s="42">
        <v>-65.773482593763063</v>
      </c>
      <c r="R10" s="42">
        <v>2.8626232753846006</v>
      </c>
      <c r="S10" s="42">
        <v>-46.47862359016618</v>
      </c>
      <c r="T10" s="42">
        <v>2.148846646124126</v>
      </c>
      <c r="U10" s="42">
        <v>2.7008850679061389</v>
      </c>
      <c r="V10" s="42">
        <v>5.7894581375359699</v>
      </c>
      <c r="W10" s="42">
        <v>4.2267161440153016</v>
      </c>
      <c r="X10" s="42">
        <v>-74.350677726725749</v>
      </c>
      <c r="Y10" s="42">
        <v>-26.38409357328111</v>
      </c>
      <c r="Z10" s="42">
        <v>3.0697117918011148</v>
      </c>
      <c r="AA10" s="43">
        <v>5.1620651502978765</v>
      </c>
    </row>
    <row r="11" spans="1:27" s="31" customFormat="1" ht="13" x14ac:dyDescent="0.3">
      <c r="A11" s="44"/>
      <c r="B11" s="40" t="s">
        <v>4</v>
      </c>
      <c r="C11" s="42">
        <v>-2.3514219380692372</v>
      </c>
      <c r="D11" s="42">
        <v>-74.578393310152222</v>
      </c>
      <c r="E11" s="42">
        <v>-74.566431568134433</v>
      </c>
      <c r="F11" s="42">
        <v>-0.57657263773405365</v>
      </c>
      <c r="G11" s="42">
        <v>-3.9421379426809109</v>
      </c>
      <c r="H11" s="42">
        <v>-1.0831180277078614</v>
      </c>
      <c r="I11" s="42">
        <v>0</v>
      </c>
      <c r="J11" s="42">
        <v>-81.466446314808238</v>
      </c>
      <c r="K11" s="42">
        <v>-78.317658438462004</v>
      </c>
      <c r="L11" s="42">
        <v>-28.560912505323209</v>
      </c>
      <c r="M11" s="42">
        <v>-78.050519956487491</v>
      </c>
      <c r="N11" s="42">
        <v>-2.1479294941584368</v>
      </c>
      <c r="O11" s="42">
        <v>-4.793529299826246</v>
      </c>
      <c r="P11" s="42">
        <v>-1.6213140679958347</v>
      </c>
      <c r="Q11" s="42">
        <v>-76.922536801777554</v>
      </c>
      <c r="R11" s="42">
        <v>-4.6909364861428164</v>
      </c>
      <c r="S11" s="42">
        <v>0</v>
      </c>
      <c r="T11" s="42">
        <v>-5.4047131154032915</v>
      </c>
      <c r="U11" s="42">
        <v>-4.8526746936212799</v>
      </c>
      <c r="V11" s="42">
        <v>-1.764101623991448</v>
      </c>
      <c r="W11" s="42">
        <v>-3.3268436175121168</v>
      </c>
      <c r="X11" s="42">
        <v>-85.499731934740211</v>
      </c>
      <c r="Y11" s="42">
        <v>-36.203721263266772</v>
      </c>
      <c r="Z11" s="42">
        <v>0</v>
      </c>
      <c r="AA11" s="43">
        <v>-2.3914946112295414</v>
      </c>
    </row>
    <row r="12" spans="1:27" s="31" customFormat="1" ht="13" x14ac:dyDescent="0.3">
      <c r="A12" s="44"/>
      <c r="B12" s="40" t="s">
        <v>8</v>
      </c>
      <c r="C12" s="42">
        <v>9.8149906146631984</v>
      </c>
      <c r="D12" s="42">
        <v>-56.620768382319156</v>
      </c>
      <c r="E12" s="42">
        <v>-56.608806640301324</v>
      </c>
      <c r="F12" s="42">
        <v>11.589839914998382</v>
      </c>
      <c r="G12" s="42">
        <v>8.2242746100515269</v>
      </c>
      <c r="H12" s="42">
        <v>11.083294525024574</v>
      </c>
      <c r="I12" s="42">
        <v>-29.564848302779545</v>
      </c>
      <c r="J12" s="42">
        <v>-63.508821386975164</v>
      </c>
      <c r="K12" s="42">
        <v>-60.360033510628931</v>
      </c>
      <c r="L12" s="42">
        <v>-12.74457618677104</v>
      </c>
      <c r="M12" s="42">
        <v>-60.092895028654411</v>
      </c>
      <c r="N12" s="42">
        <v>10.018483058574001</v>
      </c>
      <c r="O12" s="42">
        <v>7.3728832529061901</v>
      </c>
      <c r="P12" s="42">
        <v>10.5450984847366</v>
      </c>
      <c r="Q12" s="42">
        <v>-58.964911873944473</v>
      </c>
      <c r="R12" s="42">
        <v>7.4754760665896187</v>
      </c>
      <c r="S12" s="42">
        <v>-39.670052870347583</v>
      </c>
      <c r="T12" s="42">
        <v>6.7616994373291437</v>
      </c>
      <c r="U12" s="42">
        <v>7.3137378591111579</v>
      </c>
      <c r="V12" s="42">
        <v>10.40231092874099</v>
      </c>
      <c r="W12" s="42">
        <v>8.8395689352203188</v>
      </c>
      <c r="X12" s="42">
        <v>-67.542107006907131</v>
      </c>
      <c r="Y12" s="42">
        <v>-20.387384944714608</v>
      </c>
      <c r="Z12" s="42">
        <v>0</v>
      </c>
      <c r="AA12" s="43">
        <v>9.7749179415028973</v>
      </c>
    </row>
    <row r="13" spans="1:27" s="31" customFormat="1" ht="13" x14ac:dyDescent="0.3">
      <c r="A13" s="44"/>
      <c r="B13" s="40" t="s">
        <v>114</v>
      </c>
      <c r="C13" s="42">
        <v>-0.6667457842856227</v>
      </c>
      <c r="D13" s="42">
        <v>58.158841087511817</v>
      </c>
      <c r="E13" s="42">
        <v>58.170802829529656</v>
      </c>
      <c r="F13" s="42">
        <v>1.1081035160495609</v>
      </c>
      <c r="G13" s="42">
        <v>-2.2574617888972957</v>
      </c>
      <c r="H13" s="42">
        <v>0.6015581260757531</v>
      </c>
      <c r="I13" s="42">
        <v>85.214761167051421</v>
      </c>
      <c r="J13" s="42">
        <v>51.270788082855809</v>
      </c>
      <c r="K13" s="42">
        <v>54.419575959202035</v>
      </c>
      <c r="L13" s="42">
        <v>-26.370833505404516</v>
      </c>
      <c r="M13" s="42">
        <v>54.686714441176562</v>
      </c>
      <c r="N13" s="42">
        <v>-0.46325334037482202</v>
      </c>
      <c r="O13" s="42">
        <v>-3.1088531460426321</v>
      </c>
      <c r="P13" s="42">
        <v>6.3362085787779451E-2</v>
      </c>
      <c r="Q13" s="42">
        <v>55.814697595886507</v>
      </c>
      <c r="R13" s="42">
        <v>-3.0062603323592016</v>
      </c>
      <c r="S13" s="42">
        <v>75.109556599483412</v>
      </c>
      <c r="T13" s="42">
        <v>-3.7200369616196771</v>
      </c>
      <c r="U13" s="42">
        <v>-3.1679985398376647</v>
      </c>
      <c r="V13" s="42">
        <v>-7.9425470207833068E-2</v>
      </c>
      <c r="W13" s="42">
        <v>-1.6333225129383182</v>
      </c>
      <c r="X13" s="42">
        <v>47.237502462923857</v>
      </c>
      <c r="Y13" s="42">
        <v>-43.134836408633795</v>
      </c>
      <c r="Z13" s="42">
        <v>-2.7991718159426884</v>
      </c>
      <c r="AA13" s="43">
        <v>-0.70681845744592686</v>
      </c>
    </row>
    <row r="14" spans="1:27" s="31" customFormat="1" ht="13" x14ac:dyDescent="0.3">
      <c r="A14" s="44"/>
      <c r="B14" s="40" t="s">
        <v>12</v>
      </c>
      <c r="C14" s="42">
        <v>25.47418587992809</v>
      </c>
      <c r="D14" s="42">
        <v>-33.507796170788161</v>
      </c>
      <c r="E14" s="42">
        <v>-33.495834428770287</v>
      </c>
      <c r="F14" s="42">
        <v>27.249035180263277</v>
      </c>
      <c r="G14" s="42">
        <v>23.883469875316425</v>
      </c>
      <c r="H14" s="42">
        <v>26.742489790289468</v>
      </c>
      <c r="I14" s="42">
        <v>111.35569283126515</v>
      </c>
      <c r="J14" s="42">
        <v>-40.395849175444141</v>
      </c>
      <c r="K14" s="42">
        <v>-37.247061299097929</v>
      </c>
      <c r="L14" s="42">
        <v>7.6123776580732825</v>
      </c>
      <c r="M14" s="42">
        <v>-36.979922817123402</v>
      </c>
      <c r="N14" s="42">
        <v>25.677678323838894</v>
      </c>
      <c r="O14" s="42">
        <v>23.032078518171083</v>
      </c>
      <c r="P14" s="42">
        <v>26.204293750001501</v>
      </c>
      <c r="Q14" s="42">
        <v>-35.851939662413443</v>
      </c>
      <c r="R14" s="42">
        <v>23.134671331854513</v>
      </c>
      <c r="S14" s="42">
        <v>-16.55708065881657</v>
      </c>
      <c r="T14" s="42">
        <v>22.42089470259404</v>
      </c>
      <c r="U14" s="42">
        <v>22.972933124376059</v>
      </c>
      <c r="V14" s="42">
        <v>26.061506194005879</v>
      </c>
      <c r="W14" s="42">
        <v>24.498764200485219</v>
      </c>
      <c r="X14" s="42">
        <v>-44.429134795376108</v>
      </c>
      <c r="Y14" s="42">
        <v>-3.0431099870281697E-2</v>
      </c>
      <c r="Z14" s="42">
        <v>23.341759848271032</v>
      </c>
      <c r="AA14" s="43">
        <v>25.434113206767794</v>
      </c>
    </row>
    <row r="15" spans="1:27" s="31" customFormat="1" ht="13" x14ac:dyDescent="0.3">
      <c r="A15" s="44"/>
      <c r="B15" s="40" t="s">
        <v>16</v>
      </c>
      <c r="C15" s="42">
        <v>-2.2245157027248217</v>
      </c>
      <c r="D15" s="42">
        <v>-74.391079706783856</v>
      </c>
      <c r="E15" s="42">
        <v>-74.37911796476601</v>
      </c>
      <c r="F15" s="42">
        <v>-0.44966640238963823</v>
      </c>
      <c r="G15" s="42">
        <v>-3.8152317073364959</v>
      </c>
      <c r="H15" s="42">
        <v>-0.95621179236344589</v>
      </c>
      <c r="I15" s="42">
        <v>-47.335159627244238</v>
      </c>
      <c r="J15" s="42">
        <v>49.713018164416624</v>
      </c>
      <c r="K15" s="42">
        <v>-78.130344835093652</v>
      </c>
      <c r="L15" s="42">
        <v>-28.395934399375477</v>
      </c>
      <c r="M15" s="42">
        <v>-77.863206353119125</v>
      </c>
      <c r="N15" s="42">
        <v>-2.0210232588140213</v>
      </c>
      <c r="O15" s="42">
        <v>-4.666623064481831</v>
      </c>
      <c r="P15" s="42">
        <v>-1.4944078326514196</v>
      </c>
      <c r="Q15" s="42">
        <v>-76.735223198409159</v>
      </c>
      <c r="R15" s="42">
        <v>-4.5640302507984014</v>
      </c>
      <c r="S15" s="42">
        <v>-57.440364194812275</v>
      </c>
      <c r="T15" s="42">
        <v>-5.2778068800588755</v>
      </c>
      <c r="U15" s="42">
        <v>-4.725768458276864</v>
      </c>
      <c r="V15" s="42">
        <v>-1.6371953886470323</v>
      </c>
      <c r="W15" s="42">
        <v>-3.1999373821677009</v>
      </c>
      <c r="X15" s="42">
        <v>-85.312418331371831</v>
      </c>
      <c r="Y15" s="42">
        <v>-36.03874315731904</v>
      </c>
      <c r="Z15" s="42">
        <v>-4.3569417343818877</v>
      </c>
      <c r="AA15" s="43">
        <v>-2.264588375885126</v>
      </c>
    </row>
    <row r="16" spans="1:27" s="31" customFormat="1" ht="13" x14ac:dyDescent="0.3">
      <c r="A16" s="44"/>
      <c r="B16" s="40" t="s">
        <v>17</v>
      </c>
      <c r="C16" s="42">
        <v>8.02242791712548</v>
      </c>
      <c r="D16" s="42">
        <v>-59.266590923884841</v>
      </c>
      <c r="E16" s="42">
        <v>-59.254629181867003</v>
      </c>
      <c r="F16" s="42">
        <v>9.7972772174606639</v>
      </c>
      <c r="G16" s="42">
        <v>6.4317119125138076</v>
      </c>
      <c r="H16" s="42">
        <v>9.2907318274868551</v>
      </c>
      <c r="I16" s="42">
        <v>-32.210670844345245</v>
      </c>
      <c r="J16" s="42">
        <v>-66.15464392854085</v>
      </c>
      <c r="K16" s="42">
        <v>63.108749660613142</v>
      </c>
      <c r="L16" s="42">
        <v>-15.074907693570093</v>
      </c>
      <c r="M16" s="42">
        <v>-62.738717570220103</v>
      </c>
      <c r="N16" s="42">
        <v>8.2259203610362821</v>
      </c>
      <c r="O16" s="42">
        <v>5.5803205553684725</v>
      </c>
      <c r="P16" s="42">
        <v>8.7525357871988838</v>
      </c>
      <c r="Q16" s="42">
        <v>-61.610734415510159</v>
      </c>
      <c r="R16" s="42">
        <v>5.682913369051902</v>
      </c>
      <c r="S16" s="42">
        <v>-42.315875411913254</v>
      </c>
      <c r="T16" s="42">
        <v>4.9691367397914261</v>
      </c>
      <c r="U16" s="42">
        <v>5.5211751615734368</v>
      </c>
      <c r="V16" s="42">
        <v>8.6097482312032714</v>
      </c>
      <c r="W16" s="42">
        <v>7.047006237682603</v>
      </c>
      <c r="X16" s="42">
        <v>-70.187929548472766</v>
      </c>
      <c r="Y16" s="42">
        <v>-22.71771645151366</v>
      </c>
      <c r="Z16" s="42">
        <v>5.8900018854684131</v>
      </c>
      <c r="AA16" s="43">
        <v>7.9823552439651762</v>
      </c>
    </row>
    <row r="17" spans="1:27" s="31" customFormat="1" ht="13" x14ac:dyDescent="0.3">
      <c r="A17" s="44"/>
      <c r="B17" s="40" t="s">
        <v>20</v>
      </c>
      <c r="C17" s="42">
        <v>-17.876478482277356</v>
      </c>
      <c r="D17" s="42">
        <v>-97.493376769403412</v>
      </c>
      <c r="E17" s="42">
        <v>-97.481415027385594</v>
      </c>
      <c r="F17" s="42">
        <v>-16.101629181942176</v>
      </c>
      <c r="G17" s="42">
        <v>-19.467194486889031</v>
      </c>
      <c r="H17" s="42">
        <v>-16.608174571915985</v>
      </c>
      <c r="I17" s="42">
        <v>-70.437456689863794</v>
      </c>
      <c r="J17" s="42">
        <v>-104.38142977405943</v>
      </c>
      <c r="K17" s="42">
        <v>-101.23264189771319</v>
      </c>
      <c r="L17" s="42">
        <v>38.510181104174833</v>
      </c>
      <c r="M17" s="42">
        <v>-100.96550341573867</v>
      </c>
      <c r="N17" s="42">
        <v>-17.67298603836656</v>
      </c>
      <c r="O17" s="42">
        <v>-20.318585844034367</v>
      </c>
      <c r="P17" s="42">
        <v>-17.14637061220396</v>
      </c>
      <c r="Q17" s="42">
        <v>-99.8375202610287</v>
      </c>
      <c r="R17" s="42">
        <v>-20.215993030350937</v>
      </c>
      <c r="S17" s="42">
        <v>-80.542661257431817</v>
      </c>
      <c r="T17" s="42">
        <v>-20.929769659611413</v>
      </c>
      <c r="U17" s="42">
        <v>-20.377731237829401</v>
      </c>
      <c r="V17" s="42">
        <v>-17.289158168199574</v>
      </c>
      <c r="W17" s="42">
        <v>-18.851900161720238</v>
      </c>
      <c r="X17" s="42">
        <v>-108.41471539399137</v>
      </c>
      <c r="Y17" s="42">
        <v>-56.386294770737365</v>
      </c>
      <c r="Z17" s="42">
        <v>-20.008904513934429</v>
      </c>
      <c r="AA17" s="43">
        <v>-17.916551155437663</v>
      </c>
    </row>
    <row r="18" spans="1:27" s="31" customFormat="1" ht="13" x14ac:dyDescent="0.3">
      <c r="A18" s="44"/>
      <c r="B18" s="40" t="s">
        <v>23</v>
      </c>
      <c r="C18" s="42">
        <v>7.5821438263351331</v>
      </c>
      <c r="D18" s="42">
        <v>-59.916450241891404</v>
      </c>
      <c r="E18" s="42">
        <v>-59.904488499873565</v>
      </c>
      <c r="F18" s="42">
        <v>9.3569931266703179</v>
      </c>
      <c r="G18" s="42">
        <v>5.9914278217234616</v>
      </c>
      <c r="H18" s="42">
        <v>8.8504477366965109</v>
      </c>
      <c r="I18" s="42">
        <v>-32.860530162351786</v>
      </c>
      <c r="J18" s="42">
        <v>-66.804503246547384</v>
      </c>
      <c r="K18" s="42">
        <v>-63.655715370201158</v>
      </c>
      <c r="L18" s="42">
        <v>-15.647277011597549</v>
      </c>
      <c r="M18" s="42">
        <v>62.93560405179732</v>
      </c>
      <c r="N18" s="42">
        <v>7.7856362702459352</v>
      </c>
      <c r="O18" s="42">
        <v>5.1400364645781247</v>
      </c>
      <c r="P18" s="42">
        <v>8.312251696408536</v>
      </c>
      <c r="Q18" s="42">
        <v>-62.260593733516721</v>
      </c>
      <c r="R18" s="42">
        <v>5.2426292782615542</v>
      </c>
      <c r="S18" s="42">
        <v>-42.965734729919802</v>
      </c>
      <c r="T18" s="42">
        <v>4.5288526490010801</v>
      </c>
      <c r="U18" s="42">
        <v>5.0808910707830917</v>
      </c>
      <c r="V18" s="42">
        <v>8.1694641404129236</v>
      </c>
      <c r="W18" s="42">
        <v>6.6067221468922552</v>
      </c>
      <c r="X18" s="42">
        <v>-70.837788866479372</v>
      </c>
      <c r="Y18" s="42">
        <v>-23.290085769541108</v>
      </c>
      <c r="Z18" s="42">
        <v>5.4497177946780679</v>
      </c>
      <c r="AA18" s="43">
        <v>7.5420711531748301</v>
      </c>
    </row>
    <row r="19" spans="1:27" s="31" customFormat="1" ht="13" x14ac:dyDescent="0.3">
      <c r="A19" s="44"/>
      <c r="B19" s="40" t="s">
        <v>24</v>
      </c>
      <c r="C19" s="42">
        <v>-1.1905015107835233</v>
      </c>
      <c r="D19" s="42">
        <v>-72.864874759478511</v>
      </c>
      <c r="E19" s="42">
        <v>-72.852913017460679</v>
      </c>
      <c r="F19" s="42">
        <v>0.58434778955166067</v>
      </c>
      <c r="G19" s="42">
        <v>-2.7812175153951966</v>
      </c>
      <c r="H19" s="42">
        <v>7.7802399577852482E-2</v>
      </c>
      <c r="I19" s="42">
        <v>-45.808954679938907</v>
      </c>
      <c r="J19" s="42">
        <v>-79.752927764134498</v>
      </c>
      <c r="K19" s="42">
        <v>-76.604139887788293</v>
      </c>
      <c r="L19" s="42">
        <v>-27.051715949851797</v>
      </c>
      <c r="M19" s="42">
        <v>-76.337001405813794</v>
      </c>
      <c r="N19" s="42">
        <v>-0.98700906687272227</v>
      </c>
      <c r="O19" s="42">
        <v>-3.6326088725405326</v>
      </c>
      <c r="P19" s="42">
        <v>-0.46039364071012062</v>
      </c>
      <c r="Q19" s="42">
        <v>-75.209018251103814</v>
      </c>
      <c r="R19" s="42">
        <v>-3.5300160588571021</v>
      </c>
      <c r="S19" s="42">
        <v>-55.914159247506923</v>
      </c>
      <c r="T19" s="42">
        <v>-4.2437926881175771</v>
      </c>
      <c r="U19" s="42">
        <v>-3.6917542663355651</v>
      </c>
      <c r="V19" s="42">
        <v>-0.60318119670573345</v>
      </c>
      <c r="W19" s="42">
        <v>-2.1659231902264025</v>
      </c>
      <c r="X19" s="42">
        <v>-83.786213384066457</v>
      </c>
      <c r="Y19" s="42">
        <v>-34.69452470779536</v>
      </c>
      <c r="Z19" s="42">
        <v>-3.3229275424405889</v>
      </c>
      <c r="AA19" s="43">
        <v>-1.2305741839438271</v>
      </c>
    </row>
    <row r="20" spans="1:27" s="31" customFormat="1" ht="13" x14ac:dyDescent="0.3">
      <c r="A20" s="44"/>
      <c r="B20" s="40" t="s">
        <v>29</v>
      </c>
      <c r="C20" s="42">
        <v>11.030563217173372</v>
      </c>
      <c r="D20" s="42">
        <v>-54.826583221014133</v>
      </c>
      <c r="E20" s="42">
        <v>-54.814621478996287</v>
      </c>
      <c r="F20" s="42">
        <v>12.805412517508557</v>
      </c>
      <c r="G20" s="42">
        <v>9.4398472125616966</v>
      </c>
      <c r="H20" s="42">
        <v>12.298867127534747</v>
      </c>
      <c r="I20" s="42">
        <v>-27.770663141474515</v>
      </c>
      <c r="J20" s="42">
        <v>-61.71463622567012</v>
      </c>
      <c r="K20" s="42">
        <v>-58.565848349323893</v>
      </c>
      <c r="L20" s="42">
        <v>-11.1643318035078</v>
      </c>
      <c r="M20" s="42">
        <v>-58.298709867349366</v>
      </c>
      <c r="N20" s="42">
        <v>11.23405566108417</v>
      </c>
      <c r="O20" s="42">
        <v>8.5884558554163632</v>
      </c>
      <c r="P20" s="42">
        <v>11.760671087246774</v>
      </c>
      <c r="Q20" s="42">
        <v>-57.170726712639429</v>
      </c>
      <c r="R20" s="42">
        <v>8.6910486690997928</v>
      </c>
      <c r="S20" s="42">
        <v>-37.87586770904251</v>
      </c>
      <c r="T20" s="42">
        <v>7.9772720398393169</v>
      </c>
      <c r="U20" s="42">
        <v>8.529310461621332</v>
      </c>
      <c r="V20" s="42">
        <v>11.617883531251163</v>
      </c>
      <c r="W20" s="42">
        <v>10.055141537730494</v>
      </c>
      <c r="X20" s="42">
        <v>-65.747921845602079</v>
      </c>
      <c r="Y20" s="42">
        <v>-18.807140561451384</v>
      </c>
      <c r="Z20" s="42">
        <v>8.8981371855163047</v>
      </c>
      <c r="AA20" s="43">
        <v>10.990490544013069</v>
      </c>
    </row>
    <row r="21" spans="1:27" s="31" customFormat="1" ht="13" x14ac:dyDescent="0.3">
      <c r="A21" s="44"/>
      <c r="B21" s="40" t="s">
        <v>31</v>
      </c>
      <c r="C21" s="42">
        <v>0.69569479758902308</v>
      </c>
      <c r="D21" s="42">
        <v>-70.080849008320627</v>
      </c>
      <c r="E21" s="42">
        <v>-70.068887266302781</v>
      </c>
      <c r="F21" s="42">
        <v>2.4705440979242059</v>
      </c>
      <c r="G21" s="42">
        <v>-0.89502120702265109</v>
      </c>
      <c r="H21" s="42">
        <v>1.963998707950398</v>
      </c>
      <c r="I21" s="42">
        <v>-43.024928928781002</v>
      </c>
      <c r="J21" s="42">
        <v>-76.968902012976599</v>
      </c>
      <c r="K21" s="42">
        <v>-73.820114136630394</v>
      </c>
      <c r="L21" s="42">
        <v>-24.599660748967487</v>
      </c>
      <c r="M21" s="42">
        <v>-73.552975654655867</v>
      </c>
      <c r="N21" s="42">
        <v>0.89918724149982354</v>
      </c>
      <c r="O21" s="42">
        <v>-1.7464125641679866</v>
      </c>
      <c r="P21" s="42">
        <v>1.4258026676624249</v>
      </c>
      <c r="Q21" s="42">
        <v>-72.424992499945915</v>
      </c>
      <c r="R21" s="42">
        <v>-1.6438197504845569</v>
      </c>
      <c r="S21" s="42">
        <v>-53.130133496349039</v>
      </c>
      <c r="T21" s="42">
        <v>-2.3575963797450319</v>
      </c>
      <c r="U21" s="42">
        <v>-1.8055579579630201</v>
      </c>
      <c r="V21" s="42">
        <v>1.283015111666812</v>
      </c>
      <c r="W21" s="42">
        <v>-0.27972688185385758</v>
      </c>
      <c r="X21" s="42">
        <v>-81.002187632908559</v>
      </c>
      <c r="Y21" s="42">
        <v>-32.24246950691105</v>
      </c>
      <c r="Z21" s="42">
        <v>-1.4367312340680429</v>
      </c>
      <c r="AA21" s="43">
        <v>0.65562212442871848</v>
      </c>
    </row>
    <row r="22" spans="1:27" s="31" customFormat="1" ht="13" x14ac:dyDescent="0.3">
      <c r="A22" s="44"/>
      <c r="B22" s="40" t="s">
        <v>33</v>
      </c>
      <c r="C22" s="42">
        <v>23.038459015837841</v>
      </c>
      <c r="D22" s="42">
        <v>-37.102929022185378</v>
      </c>
      <c r="E22" s="42">
        <v>-37.090967280167561</v>
      </c>
      <c r="F22" s="42">
        <v>24.813308316173028</v>
      </c>
      <c r="G22" s="42">
        <v>21.447743011226166</v>
      </c>
      <c r="H22" s="42">
        <v>24.30676292619922</v>
      </c>
      <c r="I22" s="42">
        <v>-10.047008942645785</v>
      </c>
      <c r="J22" s="42">
        <v>-43.990982026841387</v>
      </c>
      <c r="K22" s="42">
        <v>-40.842194150495168</v>
      </c>
      <c r="L22" s="42">
        <v>4.445932734755992</v>
      </c>
      <c r="M22" s="42">
        <v>-40.57505566852064</v>
      </c>
      <c r="N22" s="42">
        <v>23.241951459748645</v>
      </c>
      <c r="O22" s="42">
        <v>20.596351654080834</v>
      </c>
      <c r="P22" s="42">
        <v>23.768566885911248</v>
      </c>
      <c r="Q22" s="42">
        <v>79.519902396009982</v>
      </c>
      <c r="R22" s="42">
        <v>20.698944467764264</v>
      </c>
      <c r="S22" s="42">
        <v>-20.152213510213802</v>
      </c>
      <c r="T22" s="42">
        <v>19.985167838503788</v>
      </c>
      <c r="U22" s="42">
        <v>20.537206260285799</v>
      </c>
      <c r="V22" s="42">
        <v>23.62577932991563</v>
      </c>
      <c r="W22" s="42">
        <v>22.063037336394959</v>
      </c>
      <c r="X22" s="42">
        <v>-48.024267646773339</v>
      </c>
      <c r="Y22" s="42">
        <v>-3.1968760231875892</v>
      </c>
      <c r="Z22" s="42">
        <v>20.906032984180779</v>
      </c>
      <c r="AA22" s="43">
        <v>22.998386342677541</v>
      </c>
    </row>
    <row r="23" spans="1:27" s="31" customFormat="1" ht="13" x14ac:dyDescent="0.3">
      <c r="A23" s="44"/>
      <c r="B23" s="40" t="s">
        <v>361</v>
      </c>
      <c r="C23" s="42">
        <v>4.1231894613868452</v>
      </c>
      <c r="D23" s="42">
        <v>-65.021866884555038</v>
      </c>
      <c r="E23" s="42">
        <v>-65.009905142537178</v>
      </c>
      <c r="F23" s="42">
        <v>5.8980387617220309</v>
      </c>
      <c r="G23" s="42">
        <v>2.5324734567751737</v>
      </c>
      <c r="H23" s="42">
        <v>5.3914933717482221</v>
      </c>
      <c r="I23" s="42">
        <v>-37.965946805015413</v>
      </c>
      <c r="J23" s="42">
        <v>-71.909919889211011</v>
      </c>
      <c r="K23" s="42">
        <v>-68.761132012864792</v>
      </c>
      <c r="L23" s="42">
        <v>-20.143917686030299</v>
      </c>
      <c r="M23" s="42">
        <v>-68.493993530890279</v>
      </c>
      <c r="N23" s="42">
        <v>4.3266819052976473</v>
      </c>
      <c r="O23" s="42">
        <v>1.6810820996298368</v>
      </c>
      <c r="P23" s="42">
        <v>4.853297331460249</v>
      </c>
      <c r="Q23" s="42">
        <v>-67.366010376180327</v>
      </c>
      <c r="R23" s="42">
        <v>1.783674913313267</v>
      </c>
      <c r="S23" s="42">
        <v>-48.071151372583451</v>
      </c>
      <c r="T23" s="42">
        <v>1.0698982840527922</v>
      </c>
      <c r="U23" s="42">
        <v>1.621936705834804</v>
      </c>
      <c r="V23" s="42">
        <v>4.7105097754646357</v>
      </c>
      <c r="W23" s="42">
        <v>3.1477677819439678</v>
      </c>
      <c r="X23" s="42">
        <v>-75.94320550914297</v>
      </c>
      <c r="Y23" s="42">
        <v>-27.786726443973862</v>
      </c>
      <c r="Z23" s="42">
        <v>1.9907634297297805</v>
      </c>
      <c r="AA23" s="43">
        <v>4.0831167882265413</v>
      </c>
    </row>
    <row r="24" spans="1:27" s="31" customFormat="1" ht="13" x14ac:dyDescent="0.3">
      <c r="A24" s="44"/>
      <c r="B24" s="40" t="s">
        <v>37</v>
      </c>
      <c r="C24" s="42">
        <v>-0.89477398239177564</v>
      </c>
      <c r="D24" s="42">
        <v>-72.428380927572277</v>
      </c>
      <c r="E24" s="42">
        <v>-72.416419185554417</v>
      </c>
      <c r="F24" s="42">
        <v>0.88007531794340821</v>
      </c>
      <c r="G24" s="42">
        <v>-2.485489987003449</v>
      </c>
      <c r="H24" s="42">
        <v>0.3735299279696</v>
      </c>
      <c r="I24" s="42">
        <v>-45.372460848032667</v>
      </c>
      <c r="J24" s="42">
        <v>-79.316433932228293</v>
      </c>
      <c r="K24" s="42">
        <v>-76.167646055882045</v>
      </c>
      <c r="L24" s="42">
        <v>-26.667270162942501</v>
      </c>
      <c r="M24" s="42">
        <v>-75.900507573907532</v>
      </c>
      <c r="N24" s="42">
        <v>-0.69128153848097496</v>
      </c>
      <c r="O24" s="42">
        <v>-3.3368813441487841</v>
      </c>
      <c r="P24" s="42">
        <v>-0.16466611231837314</v>
      </c>
      <c r="Q24" s="42">
        <v>-74.77252441919758</v>
      </c>
      <c r="R24" s="42">
        <v>-3.2342885304653546</v>
      </c>
      <c r="S24" s="42">
        <v>74.881528401377253</v>
      </c>
      <c r="T24" s="42">
        <v>-3.9480651597258305</v>
      </c>
      <c r="U24" s="42">
        <v>-3.3960267379438176</v>
      </c>
      <c r="V24" s="42">
        <v>-0.30745366831398602</v>
      </c>
      <c r="W24" s="42">
        <v>-1.8701956618346549</v>
      </c>
      <c r="X24" s="42">
        <v>-83.349719552160238</v>
      </c>
      <c r="Y24" s="42">
        <v>-34.31007892088607</v>
      </c>
      <c r="Z24" s="42">
        <v>-3.0272000140488413</v>
      </c>
      <c r="AA24" s="43">
        <v>-0.93484665555207991</v>
      </c>
    </row>
    <row r="25" spans="1:27" s="31" customFormat="1" ht="13" x14ac:dyDescent="0.3">
      <c r="A25" s="44"/>
      <c r="B25" s="40" t="s">
        <v>197</v>
      </c>
      <c r="C25" s="42">
        <v>11.713231071677352</v>
      </c>
      <c r="D25" s="42">
        <v>-53.818965467766233</v>
      </c>
      <c r="E25" s="42">
        <v>-53.807003725748395</v>
      </c>
      <c r="F25" s="42">
        <v>13.488080372012536</v>
      </c>
      <c r="G25" s="42">
        <v>10.122515067065683</v>
      </c>
      <c r="H25" s="42">
        <v>12.981534982038735</v>
      </c>
      <c r="I25" s="42">
        <v>-26.763045388226615</v>
      </c>
      <c r="J25" s="42">
        <v>-60.707018472422213</v>
      </c>
      <c r="K25" s="42">
        <v>-57.558230596075987</v>
      </c>
      <c r="L25" s="42">
        <v>-10.276863592652653</v>
      </c>
      <c r="M25" s="42">
        <v>-57.291092114101474</v>
      </c>
      <c r="N25" s="42">
        <v>11.916723515588155</v>
      </c>
      <c r="O25" s="42">
        <v>9.2711237099203458</v>
      </c>
      <c r="P25" s="42">
        <v>12.443338941750758</v>
      </c>
      <c r="Q25" s="42">
        <v>-56.163108959391529</v>
      </c>
      <c r="R25" s="42">
        <v>9.3737165236037754</v>
      </c>
      <c r="S25" s="42">
        <v>-36.868249955794631</v>
      </c>
      <c r="T25" s="42">
        <v>8.6599398943433012</v>
      </c>
      <c r="U25" s="42">
        <v>9.2119783161253146</v>
      </c>
      <c r="V25" s="42">
        <v>12.300551385755144</v>
      </c>
      <c r="W25" s="42">
        <v>10.73780939223448</v>
      </c>
      <c r="X25" s="42">
        <v>-64.740304092354179</v>
      </c>
      <c r="Y25" s="42">
        <v>-17.919672350596226</v>
      </c>
      <c r="Z25" s="42">
        <v>9.5808050400202927</v>
      </c>
      <c r="AA25" s="43">
        <v>11.673158398517051</v>
      </c>
    </row>
    <row r="26" spans="1:27" s="31" customFormat="1" ht="13" x14ac:dyDescent="0.3">
      <c r="A26" s="44"/>
      <c r="B26" s="40" t="s">
        <v>42</v>
      </c>
      <c r="C26" s="42">
        <v>13.977547957323837</v>
      </c>
      <c r="D26" s="42">
        <v>-50.476833744552039</v>
      </c>
      <c r="E26" s="42">
        <v>-50.464872002534214</v>
      </c>
      <c r="F26" s="42">
        <v>15.75239725765902</v>
      </c>
      <c r="G26" s="42">
        <v>12.386831952712164</v>
      </c>
      <c r="H26" s="42">
        <v>15.245851867685211</v>
      </c>
      <c r="I26" s="42">
        <v>-23.420913665012442</v>
      </c>
      <c r="J26" s="42">
        <v>-57.364886749208047</v>
      </c>
      <c r="K26" s="42">
        <v>-54.216098872861821</v>
      </c>
      <c r="L26" s="42">
        <v>-7.3332516413122217</v>
      </c>
      <c r="M26" s="42">
        <v>-53.948960390887301</v>
      </c>
      <c r="N26" s="42">
        <v>14.18104040123464</v>
      </c>
      <c r="O26" s="42">
        <v>11.535440595566829</v>
      </c>
      <c r="P26" s="42">
        <v>14.70765582739724</v>
      </c>
      <c r="Q26" s="42">
        <v>-52.820977236177356</v>
      </c>
      <c r="R26" s="42">
        <v>11.638033409250259</v>
      </c>
      <c r="S26" s="42">
        <v>-33.526118232580451</v>
      </c>
      <c r="T26" s="42">
        <v>10.924256779989786</v>
      </c>
      <c r="U26" s="42">
        <v>11.476295201771793</v>
      </c>
      <c r="V26" s="42">
        <v>14.564868271401624</v>
      </c>
      <c r="W26" s="42">
        <v>13.002126277880954</v>
      </c>
      <c r="X26" s="42">
        <v>-61.398172369139999</v>
      </c>
      <c r="Y26" s="42">
        <v>-14.976060399255791</v>
      </c>
      <c r="Z26" s="42">
        <v>11.845121925666771</v>
      </c>
      <c r="AA26" s="43">
        <v>13.937475284163533</v>
      </c>
    </row>
    <row r="27" spans="1:27" s="31" customFormat="1" ht="13" x14ac:dyDescent="0.3">
      <c r="A27" s="44"/>
      <c r="B27" s="40" t="s">
        <v>47</v>
      </c>
      <c r="C27" s="42">
        <v>-0.59592702161465649</v>
      </c>
      <c r="D27" s="42">
        <v>-71.987282813465299</v>
      </c>
      <c r="E27" s="42">
        <v>-71.975321071447439</v>
      </c>
      <c r="F27" s="42">
        <v>1.1789222787205276</v>
      </c>
      <c r="G27" s="42">
        <v>-2.1866430262263297</v>
      </c>
      <c r="H27" s="42">
        <v>0.67237688874672019</v>
      </c>
      <c r="I27" s="42">
        <v>-44.931362733925681</v>
      </c>
      <c r="J27" s="42">
        <v>-78.875335818121272</v>
      </c>
      <c r="K27" s="42">
        <v>-75.726547941775053</v>
      </c>
      <c r="L27" s="42">
        <v>-26.278769113932242</v>
      </c>
      <c r="M27" s="42">
        <v>-75.45940945980054</v>
      </c>
      <c r="N27" s="42">
        <v>-0.39243457770385615</v>
      </c>
      <c r="O27" s="42">
        <v>-3.0380343833716656</v>
      </c>
      <c r="P27" s="42">
        <v>0.13418084845874567</v>
      </c>
      <c r="Q27" s="42">
        <v>-74.331426305090588</v>
      </c>
      <c r="R27" s="42">
        <v>-2.9354415696882357</v>
      </c>
      <c r="S27" s="42">
        <v>-55.036567301493676</v>
      </c>
      <c r="T27" s="42">
        <v>-3.6492181989487102</v>
      </c>
      <c r="U27" s="42">
        <v>-3.0971797771666982</v>
      </c>
      <c r="V27" s="42">
        <v>-8.6067075368666604E-3</v>
      </c>
      <c r="W27" s="42">
        <v>-1.5713487010575358</v>
      </c>
      <c r="X27" s="42">
        <v>-82.908621438053245</v>
      </c>
      <c r="Y27" s="42">
        <v>-33.921577871875805</v>
      </c>
      <c r="Z27" s="42">
        <v>-2.728353053271722</v>
      </c>
      <c r="AA27" s="43">
        <v>-0.63599969477496077</v>
      </c>
    </row>
    <row r="28" spans="1:27" s="31" customFormat="1" ht="13" x14ac:dyDescent="0.3">
      <c r="A28" s="44"/>
      <c r="B28" s="40" t="s">
        <v>48</v>
      </c>
      <c r="C28" s="42">
        <v>0</v>
      </c>
      <c r="D28" s="42">
        <v>-72.389473451808286</v>
      </c>
      <c r="E28" s="42">
        <v>0</v>
      </c>
      <c r="F28" s="42">
        <v>0</v>
      </c>
      <c r="G28" s="42">
        <v>0</v>
      </c>
      <c r="H28" s="42">
        <v>0.39989000640047734</v>
      </c>
      <c r="I28" s="42">
        <v>0</v>
      </c>
      <c r="J28" s="42">
        <v>-79.277526456464315</v>
      </c>
      <c r="K28" s="42">
        <v>-76.128738580118082</v>
      </c>
      <c r="L28" s="42">
        <v>0</v>
      </c>
      <c r="M28" s="42">
        <v>-75.861600098143526</v>
      </c>
      <c r="N28" s="42">
        <v>-0.66492146005009756</v>
      </c>
      <c r="O28" s="42">
        <v>0</v>
      </c>
      <c r="P28" s="42">
        <v>-0.13830603388749613</v>
      </c>
      <c r="Q28" s="42">
        <v>-74.733616943433617</v>
      </c>
      <c r="R28" s="42">
        <v>-3.2079284520344769</v>
      </c>
      <c r="S28" s="42">
        <v>0</v>
      </c>
      <c r="T28" s="42">
        <v>0</v>
      </c>
      <c r="U28" s="42">
        <v>0</v>
      </c>
      <c r="V28" s="42">
        <v>-0.28109358988310862</v>
      </c>
      <c r="W28" s="42">
        <v>-1.8438355834037772</v>
      </c>
      <c r="X28" s="42">
        <v>-83.310812076396275</v>
      </c>
      <c r="Y28" s="42">
        <v>0</v>
      </c>
      <c r="Z28" s="42">
        <v>0</v>
      </c>
      <c r="AA28" s="43">
        <v>-0.90848657712120262</v>
      </c>
    </row>
    <row r="29" spans="1:27" s="31" customFormat="1" ht="13" x14ac:dyDescent="0.3">
      <c r="A29" s="44"/>
      <c r="B29" s="40" t="s">
        <v>49</v>
      </c>
      <c r="C29" s="42">
        <v>-7.4381414948874891</v>
      </c>
      <c r="D29" s="42">
        <v>-82.086391376015968</v>
      </c>
      <c r="E29" s="42">
        <v>-82.074429633998122</v>
      </c>
      <c r="F29" s="42">
        <v>-5.6632921945523051</v>
      </c>
      <c r="G29" s="42">
        <v>-9.0288574994991624</v>
      </c>
      <c r="H29" s="42">
        <v>-6.1698375845261122</v>
      </c>
      <c r="I29" s="42">
        <v>-55.030471296476371</v>
      </c>
      <c r="J29" s="42">
        <v>-88.974444380671969</v>
      </c>
      <c r="K29" s="42">
        <v>-85.825656504325735</v>
      </c>
      <c r="L29" s="42">
        <v>-35.173647929186927</v>
      </c>
      <c r="M29" s="42">
        <v>-85.558518022351222</v>
      </c>
      <c r="N29" s="42">
        <v>-7.2346490509766879</v>
      </c>
      <c r="O29" s="42">
        <v>-9.8802488566444975</v>
      </c>
      <c r="P29" s="42">
        <v>-6.7080336248140862</v>
      </c>
      <c r="Q29" s="42">
        <v>-84.430534867641256</v>
      </c>
      <c r="R29" s="42">
        <v>-9.7776560429610679</v>
      </c>
      <c r="S29" s="42">
        <v>-65.135675864044345</v>
      </c>
      <c r="T29" s="42">
        <v>-10.491432672221542</v>
      </c>
      <c r="U29" s="42">
        <v>-9.9393942504395323</v>
      </c>
      <c r="V29" s="42">
        <v>-6.8508211808096995</v>
      </c>
      <c r="W29" s="42">
        <v>-8.4135631743303669</v>
      </c>
      <c r="X29" s="42">
        <v>40.466106752321998</v>
      </c>
      <c r="Y29" s="42">
        <v>-42.81645668713049</v>
      </c>
      <c r="Z29" s="42">
        <v>-9.5705675265445542</v>
      </c>
      <c r="AA29" s="43">
        <v>-7.4782141680477938</v>
      </c>
    </row>
    <row r="30" spans="1:27" s="31" customFormat="1" ht="13" x14ac:dyDescent="0.3">
      <c r="A30" s="44"/>
      <c r="B30" s="40" t="s">
        <v>50</v>
      </c>
      <c r="C30" s="42">
        <v>-20.480815956199724</v>
      </c>
      <c r="D30" s="42">
        <v>-101.33737888091284</v>
      </c>
      <c r="E30" s="42">
        <v>-101.32541713889501</v>
      </c>
      <c r="F30" s="42">
        <v>-18.705966655864543</v>
      </c>
      <c r="G30" s="42">
        <v>-22.071531960811399</v>
      </c>
      <c r="H30" s="42">
        <v>-92.574985678459413</v>
      </c>
      <c r="I30" s="42">
        <v>-74.281458801373248</v>
      </c>
      <c r="J30" s="42">
        <v>-108.22543188556881</v>
      </c>
      <c r="K30" s="42">
        <v>-105.0766440092226</v>
      </c>
      <c r="L30" s="42">
        <v>-52.129124728892847</v>
      </c>
      <c r="M30" s="42">
        <v>-104.80950552724811</v>
      </c>
      <c r="N30" s="42">
        <v>-20.277323512288923</v>
      </c>
      <c r="O30" s="42">
        <v>-22.922923317956734</v>
      </c>
      <c r="P30" s="42">
        <v>-19.750708086126323</v>
      </c>
      <c r="Q30" s="42">
        <v>-103.68152237253815</v>
      </c>
      <c r="R30" s="42">
        <v>-22.820330504273301</v>
      </c>
      <c r="S30" s="42">
        <v>-84.386663368941257</v>
      </c>
      <c r="T30" s="42">
        <v>-23.534107133533777</v>
      </c>
      <c r="U30" s="42">
        <v>-22.982068711751761</v>
      </c>
      <c r="V30" s="42">
        <v>-19.893495642121934</v>
      </c>
      <c r="W30" s="42">
        <v>-21.456237635642601</v>
      </c>
      <c r="X30" s="42">
        <v>-112.25871750550083</v>
      </c>
      <c r="Y30" s="42">
        <v>28.263034872308896</v>
      </c>
      <c r="Z30" s="42">
        <v>-22.613241987856792</v>
      </c>
      <c r="AA30" s="43">
        <v>-20.520888629360027</v>
      </c>
    </row>
    <row r="31" spans="1:27" s="31" customFormat="1" ht="13" x14ac:dyDescent="0.3">
      <c r="A31" s="44"/>
      <c r="B31" s="40" t="s">
        <v>229</v>
      </c>
      <c r="C31" s="42">
        <v>18.84856668178708</v>
      </c>
      <c r="D31" s="42">
        <v>-43.287210107244277</v>
      </c>
      <c r="E31" s="42">
        <v>-43.275248365226446</v>
      </c>
      <c r="F31" s="42">
        <v>20.623415982122264</v>
      </c>
      <c r="G31" s="42">
        <v>17.257850677175409</v>
      </c>
      <c r="H31" s="42">
        <v>20.116870592148459</v>
      </c>
      <c r="I31" s="42">
        <v>-16.231290027704659</v>
      </c>
      <c r="J31" s="42">
        <v>-50.175263111900257</v>
      </c>
      <c r="K31" s="42">
        <v>-47.026475235554052</v>
      </c>
      <c r="L31" s="42">
        <v>-1.0009272995099905</v>
      </c>
      <c r="M31" s="42">
        <v>-46.759336753579518</v>
      </c>
      <c r="N31" s="42">
        <v>19.052059125697884</v>
      </c>
      <c r="O31" s="42">
        <v>16.406459320030073</v>
      </c>
      <c r="P31" s="42">
        <v>19.57867455186048</v>
      </c>
      <c r="Q31" s="42">
        <v>-45.63135359886958</v>
      </c>
      <c r="R31" s="42">
        <v>16.509052133713503</v>
      </c>
      <c r="S31" s="42">
        <v>-26.336494595272697</v>
      </c>
      <c r="T31" s="42">
        <v>15.795275504453027</v>
      </c>
      <c r="U31" s="42">
        <v>16.347313926235042</v>
      </c>
      <c r="V31" s="42">
        <v>19.43588699586487</v>
      </c>
      <c r="W31" s="42">
        <v>17.873145002344202</v>
      </c>
      <c r="X31" s="42">
        <v>-54.208548731832252</v>
      </c>
      <c r="Y31" s="42">
        <v>-8.6437360574535713</v>
      </c>
      <c r="Z31" s="42">
        <v>16.716140650130018</v>
      </c>
      <c r="AA31" s="43">
        <v>18.808494008626777</v>
      </c>
    </row>
    <row r="32" spans="1:27" s="31" customFormat="1" ht="13" x14ac:dyDescent="0.3">
      <c r="A32" s="45"/>
      <c r="B32" s="40" t="s">
        <v>51</v>
      </c>
      <c r="C32" s="46">
        <v>7.2171784885482104</v>
      </c>
      <c r="D32" s="46">
        <v>-60.455139080464825</v>
      </c>
      <c r="E32" s="46">
        <v>-60.443177338446993</v>
      </c>
      <c r="F32" s="46">
        <v>8.9920277888833944</v>
      </c>
      <c r="G32" s="46">
        <v>5.6264624839365354</v>
      </c>
      <c r="H32" s="46">
        <v>8.4854823989095856</v>
      </c>
      <c r="I32" s="46">
        <v>-33.399219000925214</v>
      </c>
      <c r="J32" s="46">
        <v>-67.343192085120833</v>
      </c>
      <c r="K32" s="46">
        <v>-64.194404208774614</v>
      </c>
      <c r="L32" s="46">
        <v>-16.12173195072052</v>
      </c>
      <c r="M32" s="46">
        <v>-63.927265726800101</v>
      </c>
      <c r="N32" s="46">
        <v>7.4206709324590117</v>
      </c>
      <c r="O32" s="46">
        <v>4.7750711267912012</v>
      </c>
      <c r="P32" s="46">
        <v>7.9472863586216134</v>
      </c>
      <c r="Q32" s="46">
        <v>-62.799282572090135</v>
      </c>
      <c r="R32" s="46">
        <v>4.8776639404746298</v>
      </c>
      <c r="S32" s="46">
        <v>-43.504423568493245</v>
      </c>
      <c r="T32" s="46">
        <v>4.1638873112141557</v>
      </c>
      <c r="U32" s="46">
        <v>4.7159257329961664</v>
      </c>
      <c r="V32" s="46">
        <v>7.804498802626</v>
      </c>
      <c r="W32" s="46">
        <v>6.2417568091053299</v>
      </c>
      <c r="X32" s="46">
        <v>-71.376477705052793</v>
      </c>
      <c r="Y32" s="46">
        <v>-23.764540708664068</v>
      </c>
      <c r="Z32" s="46">
        <v>5.0847524568911453</v>
      </c>
      <c r="AA32" s="42">
        <v>7.1771058153879057</v>
      </c>
    </row>
    <row r="33" spans="1:27" s="31" customFormat="1" ht="13" x14ac:dyDescent="0.3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36"/>
    </row>
    <row r="34" spans="1:27" s="31" customFormat="1" ht="13" x14ac:dyDescent="0.3">
      <c r="A34" s="33" t="s">
        <v>113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52"/>
    </row>
    <row r="35" spans="1:27" s="31" customFormat="1" ht="13" x14ac:dyDescent="0.3">
      <c r="A35" s="41" t="s">
        <v>143</v>
      </c>
      <c r="B35" s="48"/>
      <c r="C35" s="109" t="s">
        <v>112</v>
      </c>
      <c r="D35" s="109"/>
      <c r="E35" s="109"/>
      <c r="F35" s="10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50"/>
    </row>
    <row r="36" spans="1:27" s="31" customFormat="1" ht="13" x14ac:dyDescent="0.3">
      <c r="A36" s="45"/>
      <c r="B36" s="40"/>
      <c r="C36" s="40" t="s">
        <v>1</v>
      </c>
      <c r="D36" s="40" t="s">
        <v>2</v>
      </c>
      <c r="E36" s="40" t="s">
        <v>3</v>
      </c>
      <c r="F36" s="40" t="s">
        <v>4</v>
      </c>
      <c r="G36" s="40" t="s">
        <v>8</v>
      </c>
      <c r="H36" s="40" t="s">
        <v>114</v>
      </c>
      <c r="I36" s="40" t="s">
        <v>12</v>
      </c>
      <c r="J36" s="40" t="s">
        <v>16</v>
      </c>
      <c r="K36" s="40" t="s">
        <v>17</v>
      </c>
      <c r="L36" s="40" t="s">
        <v>20</v>
      </c>
      <c r="M36" s="40" t="s">
        <v>23</v>
      </c>
      <c r="N36" s="40" t="s">
        <v>24</v>
      </c>
      <c r="O36" s="40" t="s">
        <v>29</v>
      </c>
      <c r="P36" s="40" t="s">
        <v>31</v>
      </c>
      <c r="Q36" s="40" t="s">
        <v>33</v>
      </c>
      <c r="R36" s="40" t="s">
        <v>361</v>
      </c>
      <c r="S36" s="40" t="s">
        <v>37</v>
      </c>
      <c r="T36" s="40" t="s">
        <v>197</v>
      </c>
      <c r="U36" s="40" t="s">
        <v>42</v>
      </c>
      <c r="V36" s="40" t="s">
        <v>47</v>
      </c>
      <c r="W36" s="40" t="s">
        <v>48</v>
      </c>
      <c r="X36" s="40" t="s">
        <v>49</v>
      </c>
      <c r="Y36" s="40" t="s">
        <v>50</v>
      </c>
      <c r="Z36" s="40" t="s">
        <v>229</v>
      </c>
      <c r="AA36" s="38" t="s">
        <v>51</v>
      </c>
    </row>
    <row r="37" spans="1:27" s="31" customFormat="1" ht="13" x14ac:dyDescent="0.3">
      <c r="A37" s="41" t="s">
        <v>116</v>
      </c>
      <c r="B37" s="42" t="s">
        <v>1</v>
      </c>
      <c r="C37" s="42">
        <v>9300422.9306630082</v>
      </c>
      <c r="D37" s="42">
        <v>966.45653420322776</v>
      </c>
      <c r="E37" s="42">
        <v>11100.050194507836</v>
      </c>
      <c r="F37" s="42">
        <v>3320.1252929398138</v>
      </c>
      <c r="G37" s="42">
        <v>170626.87287174386</v>
      </c>
      <c r="H37" s="42">
        <v>4644841.4307272714</v>
      </c>
      <c r="I37" s="42">
        <v>1233.1238727957191</v>
      </c>
      <c r="J37" s="42">
        <v>10582.458927527525</v>
      </c>
      <c r="K37" s="42">
        <v>56139.393102105896</v>
      </c>
      <c r="L37" s="42">
        <v>151596.38831527645</v>
      </c>
      <c r="M37" s="42">
        <v>31323.681238640002</v>
      </c>
      <c r="N37" s="42">
        <v>189353.18202914976</v>
      </c>
      <c r="O37" s="42">
        <v>122938.95349784144</v>
      </c>
      <c r="P37" s="42">
        <v>27622.773631124925</v>
      </c>
      <c r="Q37" s="42">
        <v>15791.762933275018</v>
      </c>
      <c r="R37" s="42">
        <v>66996.70240098708</v>
      </c>
      <c r="S37" s="42">
        <v>281.42936794617668</v>
      </c>
      <c r="T37" s="42">
        <v>131069.23639771718</v>
      </c>
      <c r="U37" s="42">
        <v>507962.01969908411</v>
      </c>
      <c r="V37" s="42">
        <v>1022039.0356087144</v>
      </c>
      <c r="W37" s="42">
        <v>12240.72074944469</v>
      </c>
      <c r="X37" s="42">
        <v>42235.423376488667</v>
      </c>
      <c r="Y37" s="42">
        <v>2856061.7963244333</v>
      </c>
      <c r="Z37" s="42">
        <v>16050.048520241473</v>
      </c>
      <c r="AA37" s="42">
        <v>6394019.8281624783</v>
      </c>
    </row>
    <row r="38" spans="1:27" s="31" customFormat="1" ht="13" x14ac:dyDescent="0.3">
      <c r="A38" s="44"/>
      <c r="B38" s="42" t="s">
        <v>2</v>
      </c>
      <c r="C38" s="42">
        <v>15376.20009755371</v>
      </c>
      <c r="D38" s="42">
        <v>38990137.732516617</v>
      </c>
      <c r="E38" s="42">
        <v>6510.6562783516201</v>
      </c>
      <c r="F38" s="42">
        <v>1395.0356570612942</v>
      </c>
      <c r="G38" s="42">
        <v>21009.9255199053</v>
      </c>
      <c r="H38" s="42">
        <v>100823.01873670213</v>
      </c>
      <c r="I38" s="42">
        <v>2625562.4428781173</v>
      </c>
      <c r="J38" s="42">
        <v>70699.877269398203</v>
      </c>
      <c r="K38" s="42">
        <v>3169196.1216846583</v>
      </c>
      <c r="L38" s="42">
        <v>36758.817170948394</v>
      </c>
      <c r="M38" s="42">
        <v>1594885.1747113098</v>
      </c>
      <c r="N38" s="42">
        <v>444503.74218826904</v>
      </c>
      <c r="O38" s="42">
        <v>1382564.3193113508</v>
      </c>
      <c r="P38" s="42">
        <v>4485.5992364125532</v>
      </c>
      <c r="Q38" s="42">
        <v>335337.73367443384</v>
      </c>
      <c r="R38" s="42">
        <v>23927.391400468416</v>
      </c>
      <c r="S38" s="42">
        <v>1871385.8947386637</v>
      </c>
      <c r="T38" s="42">
        <v>19032.285936099484</v>
      </c>
      <c r="U38" s="42">
        <v>1963487.7509873537</v>
      </c>
      <c r="V38" s="42">
        <v>178201.0133604836</v>
      </c>
      <c r="W38" s="42">
        <v>5827587.2179737184</v>
      </c>
      <c r="X38" s="42">
        <v>101232.06575572767</v>
      </c>
      <c r="Y38" s="42">
        <v>53693.378914613975</v>
      </c>
      <c r="Z38" s="42">
        <v>26.19768918683965</v>
      </c>
      <c r="AA38" s="42">
        <v>46907512.898940921</v>
      </c>
    </row>
    <row r="39" spans="1:27" s="31" customFormat="1" ht="13" x14ac:dyDescent="0.3">
      <c r="A39" s="44"/>
      <c r="B39" s="42" t="s">
        <v>3</v>
      </c>
      <c r="C39" s="42">
        <v>15017.670595316011</v>
      </c>
      <c r="D39" s="42">
        <v>15803.371073994609</v>
      </c>
      <c r="E39" s="42">
        <v>74124883.130496874</v>
      </c>
      <c r="F39" s="42">
        <v>3051.594526219239</v>
      </c>
      <c r="G39" s="42">
        <v>56918.235620668544</v>
      </c>
      <c r="H39" s="42">
        <v>790047.82414086291</v>
      </c>
      <c r="I39" s="42">
        <v>50287.116545795594</v>
      </c>
      <c r="J39" s="42">
        <v>6978888.9477153001</v>
      </c>
      <c r="K39" s="42">
        <v>7250442.6696475884</v>
      </c>
      <c r="L39" s="42">
        <v>17081.211914926495</v>
      </c>
      <c r="M39" s="42">
        <v>165274.05684210904</v>
      </c>
      <c r="N39" s="42">
        <v>60415.178614658224</v>
      </c>
      <c r="O39" s="42">
        <v>6066.0927683754226</v>
      </c>
      <c r="P39" s="42">
        <v>2730.374341393815</v>
      </c>
      <c r="Q39" s="42">
        <v>3548419.6545772203</v>
      </c>
      <c r="R39" s="42">
        <v>5957.1318992786455</v>
      </c>
      <c r="S39" s="42">
        <v>236683.31712734915</v>
      </c>
      <c r="T39" s="42">
        <v>24149.593022956196</v>
      </c>
      <c r="U39" s="42">
        <v>28411.087720581243</v>
      </c>
      <c r="V39" s="42">
        <v>19546.336435860914</v>
      </c>
      <c r="W39" s="42">
        <v>41633.633761798294</v>
      </c>
      <c r="X39" s="42">
        <v>137377.19372360167</v>
      </c>
      <c r="Y39" s="42">
        <v>236606.86095434555</v>
      </c>
      <c r="Z39" s="42">
        <v>3621.7212378700551</v>
      </c>
      <c r="AA39" s="42">
        <v>25370998.249144532</v>
      </c>
    </row>
    <row r="40" spans="1:27" s="31" customFormat="1" ht="13" x14ac:dyDescent="0.3">
      <c r="A40" s="44"/>
      <c r="B40" s="42" t="s">
        <v>4</v>
      </c>
      <c r="C40" s="42">
        <v>117.99550820873243</v>
      </c>
      <c r="D40" s="42">
        <v>5.4413601595368491E-3</v>
      </c>
      <c r="E40" s="42">
        <v>3.0368316848684414E-2</v>
      </c>
      <c r="F40" s="42">
        <v>388999354.87378764</v>
      </c>
      <c r="G40" s="42">
        <v>18.479112113060697</v>
      </c>
      <c r="H40" s="42">
        <v>822857.17797186808</v>
      </c>
      <c r="I40" s="42">
        <v>0</v>
      </c>
      <c r="J40" s="42">
        <v>5.1407447016745246E-2</v>
      </c>
      <c r="K40" s="42">
        <v>8.7784022974009474E-2</v>
      </c>
      <c r="L40" s="42">
        <v>0.13957627902236019</v>
      </c>
      <c r="M40" s="42">
        <v>77.982081464214431</v>
      </c>
      <c r="N40" s="42">
        <v>618.1313284758877</v>
      </c>
      <c r="O40" s="42">
        <v>0.1732528557252343</v>
      </c>
      <c r="P40" s="42">
        <v>97810.97731710154</v>
      </c>
      <c r="Q40" s="42">
        <v>49.867141116070165</v>
      </c>
      <c r="R40" s="42">
        <v>173202.83129062949</v>
      </c>
      <c r="S40" s="42">
        <v>0</v>
      </c>
      <c r="T40" s="42">
        <v>1.539719464407451E-2</v>
      </c>
      <c r="U40" s="42">
        <v>1.8730690207857378E-2</v>
      </c>
      <c r="V40" s="42">
        <v>8.4168293056741561E-2</v>
      </c>
      <c r="W40" s="42">
        <v>8.6955227664359935E-3</v>
      </c>
      <c r="X40" s="42">
        <v>2.7689972454321379E-2</v>
      </c>
      <c r="Y40" s="42">
        <v>3178.0898141127618</v>
      </c>
      <c r="Z40" s="42">
        <v>0</v>
      </c>
      <c r="AA40" s="42">
        <v>134641.41020650644</v>
      </c>
    </row>
    <row r="41" spans="1:27" s="31" customFormat="1" ht="13" x14ac:dyDescent="0.3">
      <c r="A41" s="44"/>
      <c r="B41" s="42" t="s">
        <v>8</v>
      </c>
      <c r="C41" s="42">
        <v>238603.66283079688</v>
      </c>
      <c r="D41" s="42">
        <v>214854.98111572393</v>
      </c>
      <c r="E41" s="42">
        <v>9932.5090416433977</v>
      </c>
      <c r="F41" s="42">
        <v>347.65435080219629</v>
      </c>
      <c r="G41" s="42">
        <v>76342469.649805501</v>
      </c>
      <c r="H41" s="42">
        <v>4623663.2464340497</v>
      </c>
      <c r="I41" s="42">
        <v>2856.2857001097741</v>
      </c>
      <c r="J41" s="42">
        <v>119684.86830132075</v>
      </c>
      <c r="K41" s="42">
        <v>2703476.1501320046</v>
      </c>
      <c r="L41" s="42">
        <v>25578.266888653194</v>
      </c>
      <c r="M41" s="42">
        <v>200417.02199414282</v>
      </c>
      <c r="N41" s="42">
        <v>1120034.0952212538</v>
      </c>
      <c r="O41" s="42">
        <v>923092.53850907006</v>
      </c>
      <c r="P41" s="42">
        <v>14458.209837555403</v>
      </c>
      <c r="Q41" s="42">
        <v>480093.84883097373</v>
      </c>
      <c r="R41" s="42">
        <v>921268.4761124074</v>
      </c>
      <c r="S41" s="42">
        <v>3902.0054201909138</v>
      </c>
      <c r="T41" s="42">
        <v>4512098.0560130831</v>
      </c>
      <c r="U41" s="42">
        <v>960893.80570796144</v>
      </c>
      <c r="V41" s="42">
        <v>260.54330029676657</v>
      </c>
      <c r="W41" s="42">
        <v>7969253.099456287</v>
      </c>
      <c r="X41" s="42">
        <v>1110350.2950578621</v>
      </c>
      <c r="Y41" s="42">
        <v>113756349.87063847</v>
      </c>
      <c r="Z41" s="42">
        <v>0</v>
      </c>
      <c r="AA41" s="42">
        <v>13465476.518079154</v>
      </c>
    </row>
    <row r="42" spans="1:27" s="31" customFormat="1" ht="13" x14ac:dyDescent="0.3">
      <c r="A42" s="44"/>
      <c r="B42" s="51" t="s">
        <v>114</v>
      </c>
      <c r="C42" s="42">
        <v>546100324.68826592</v>
      </c>
      <c r="D42" s="42">
        <v>27219988.52398115</v>
      </c>
      <c r="E42" s="42">
        <v>38800440.335183606</v>
      </c>
      <c r="F42" s="42">
        <v>378717808.85000682</v>
      </c>
      <c r="G42" s="42">
        <v>71690500.46234417</v>
      </c>
      <c r="H42" s="42">
        <v>18862318485.842037</v>
      </c>
      <c r="I42" s="42">
        <v>2118654.2893900722</v>
      </c>
      <c r="J42" s="42">
        <v>48997414.675580122</v>
      </c>
      <c r="K42" s="42">
        <v>160365475.76962471</v>
      </c>
      <c r="L42" s="42">
        <v>1911750527.8109746</v>
      </c>
      <c r="M42" s="42">
        <v>68856018.975315139</v>
      </c>
      <c r="N42" s="42">
        <v>978152011.08670104</v>
      </c>
      <c r="O42" s="42">
        <v>65545635.865552597</v>
      </c>
      <c r="P42" s="42">
        <v>472300551.1556015</v>
      </c>
      <c r="Q42" s="42">
        <v>333969394.50511378</v>
      </c>
      <c r="R42" s="42">
        <v>5088061.1127434839</v>
      </c>
      <c r="S42" s="42">
        <v>2462033.2339179683</v>
      </c>
      <c r="T42" s="42">
        <v>214900266.52072179</v>
      </c>
      <c r="U42" s="42">
        <v>18011113.248248372</v>
      </c>
      <c r="V42" s="42">
        <v>61069265.496136099</v>
      </c>
      <c r="W42" s="42">
        <v>79172365.492014602</v>
      </c>
      <c r="X42" s="42">
        <v>47125105.129719794</v>
      </c>
      <c r="Y42" s="42">
        <v>306720925.37168509</v>
      </c>
      <c r="Z42" s="42">
        <v>49506555.268223584</v>
      </c>
      <c r="AA42" s="42">
        <v>4051101534.9789715</v>
      </c>
    </row>
    <row r="43" spans="1:27" s="31" customFormat="1" ht="13" x14ac:dyDescent="0.3">
      <c r="A43" s="44"/>
      <c r="B43" s="42" t="s">
        <v>12</v>
      </c>
      <c r="C43" s="42">
        <v>91040.044250866718</v>
      </c>
      <c r="D43" s="42">
        <v>1842769.3358180993</v>
      </c>
      <c r="E43" s="42">
        <v>864307.484954471</v>
      </c>
      <c r="F43" s="42">
        <v>2723.6800635504769</v>
      </c>
      <c r="G43" s="42">
        <v>4993.3199075940092</v>
      </c>
      <c r="H43" s="42">
        <v>127826.50914091377</v>
      </c>
      <c r="I43" s="42">
        <v>642031.04960392893</v>
      </c>
      <c r="J43" s="42">
        <v>17505742.095319275</v>
      </c>
      <c r="K43" s="42">
        <v>20466544.289508179</v>
      </c>
      <c r="L43" s="42">
        <v>7470.3379532421231</v>
      </c>
      <c r="M43" s="42">
        <v>3450478.1748921704</v>
      </c>
      <c r="N43" s="42">
        <v>13738.250353782472</v>
      </c>
      <c r="O43" s="42">
        <v>73610.294613714213</v>
      </c>
      <c r="P43" s="42">
        <v>36590.532304948305</v>
      </c>
      <c r="Q43" s="42">
        <v>4048565.5434404775</v>
      </c>
      <c r="R43" s="42">
        <v>295228.14023460064</v>
      </c>
      <c r="S43" s="42">
        <v>2423295.3210632969</v>
      </c>
      <c r="T43" s="42">
        <v>17417.669593331128</v>
      </c>
      <c r="U43" s="42">
        <v>99693.695622700834</v>
      </c>
      <c r="V43" s="42">
        <v>483.85181309816841</v>
      </c>
      <c r="W43" s="42">
        <v>104584.94041919199</v>
      </c>
      <c r="X43" s="42">
        <v>425292.44097040565</v>
      </c>
      <c r="Y43" s="42">
        <v>66888.694541318662</v>
      </c>
      <c r="Z43" s="42">
        <v>583.65368337286964</v>
      </c>
      <c r="AA43" s="42">
        <v>24796712.430301141</v>
      </c>
    </row>
    <row r="44" spans="1:27" s="31" customFormat="1" ht="13" x14ac:dyDescent="0.3">
      <c r="A44" s="44"/>
      <c r="B44" s="42" t="s">
        <v>16</v>
      </c>
      <c r="C44" s="42">
        <v>1943273.6875259336</v>
      </c>
      <c r="D44" s="42">
        <v>219257.37308802013</v>
      </c>
      <c r="E44" s="42">
        <v>2548780.2365323738</v>
      </c>
      <c r="F44" s="42">
        <v>503384.24949385517</v>
      </c>
      <c r="G44" s="42">
        <v>4539404.6306241006</v>
      </c>
      <c r="H44" s="42">
        <v>40124460.351709194</v>
      </c>
      <c r="I44" s="42">
        <v>110358.88927109948</v>
      </c>
      <c r="J44" s="42">
        <v>274351664.59187049</v>
      </c>
      <c r="K44" s="42">
        <v>5900476.1036094027</v>
      </c>
      <c r="L44" s="42">
        <v>4566384.1260854667</v>
      </c>
      <c r="M44" s="42">
        <v>5570257.694616775</v>
      </c>
      <c r="N44" s="42">
        <v>4211675.3317451738</v>
      </c>
      <c r="O44" s="42">
        <v>19033.74024541878</v>
      </c>
      <c r="P44" s="42">
        <v>462234.95602205524</v>
      </c>
      <c r="Q44" s="42">
        <v>5764509.4643887021</v>
      </c>
      <c r="R44" s="42">
        <v>1345151.6340046525</v>
      </c>
      <c r="S44" s="42">
        <v>1041802.1812099644</v>
      </c>
      <c r="T44" s="42">
        <v>3854217.264806936</v>
      </c>
      <c r="U44" s="42">
        <v>40104878.758164778</v>
      </c>
      <c r="V44" s="42">
        <v>24986.431524607331</v>
      </c>
      <c r="W44" s="42">
        <v>11328591.826753596</v>
      </c>
      <c r="X44" s="42">
        <v>2258976.6786246561</v>
      </c>
      <c r="Y44" s="42">
        <v>9591827.6591976751</v>
      </c>
      <c r="Z44" s="42">
        <v>110523.49658494526</v>
      </c>
      <c r="AA44" s="42">
        <v>67713385.565147877</v>
      </c>
    </row>
    <row r="45" spans="1:27" s="31" customFormat="1" ht="13" x14ac:dyDescent="0.3">
      <c r="A45" s="44"/>
      <c r="B45" s="42" t="s">
        <v>17</v>
      </c>
      <c r="C45" s="42">
        <v>3579802.649230028</v>
      </c>
      <c r="D45" s="42">
        <v>19127990.353358585</v>
      </c>
      <c r="E45" s="42">
        <v>12994265.405076643</v>
      </c>
      <c r="F45" s="42">
        <v>1631648.2748094972</v>
      </c>
      <c r="G45" s="42">
        <v>3238471.2531020259</v>
      </c>
      <c r="H45" s="42">
        <v>108787117.67276193</v>
      </c>
      <c r="I45" s="42">
        <v>7453459.9321746649</v>
      </c>
      <c r="J45" s="42">
        <v>25196189.3138537</v>
      </c>
      <c r="K45" s="42">
        <v>410073926.7740196</v>
      </c>
      <c r="L45" s="42">
        <v>4680396.326500372</v>
      </c>
      <c r="M45" s="42">
        <v>26235870.048950717</v>
      </c>
      <c r="N45" s="42">
        <v>18278028.09010208</v>
      </c>
      <c r="O45" s="42">
        <v>5091967.8213192532</v>
      </c>
      <c r="P45" s="42">
        <v>2786968.6442922219</v>
      </c>
      <c r="Q45" s="42">
        <v>67364152.049229234</v>
      </c>
      <c r="R45" s="42">
        <v>1691422.0691255985</v>
      </c>
      <c r="S45" s="42">
        <v>47718944.79253684</v>
      </c>
      <c r="T45" s="42">
        <v>6284025.0507120835</v>
      </c>
      <c r="U45" s="42">
        <v>5267473.7157884128</v>
      </c>
      <c r="V45" s="42">
        <v>17894004.463909801</v>
      </c>
      <c r="W45" s="42">
        <v>99603062.778134957</v>
      </c>
      <c r="X45" s="42">
        <v>14964351.842215339</v>
      </c>
      <c r="Y45" s="42">
        <v>36962149.568252325</v>
      </c>
      <c r="Z45" s="42">
        <v>793831.85834988591</v>
      </c>
      <c r="AA45" s="42">
        <v>312582761.81264448</v>
      </c>
    </row>
    <row r="46" spans="1:27" s="31" customFormat="1" ht="13" x14ac:dyDescent="0.3">
      <c r="A46" s="44"/>
      <c r="B46" s="42" t="s">
        <v>20</v>
      </c>
      <c r="C46" s="42">
        <v>31798.63109762629</v>
      </c>
      <c r="D46" s="42">
        <v>12.574208801349263</v>
      </c>
      <c r="E46" s="42">
        <v>253655.38080667736</v>
      </c>
      <c r="F46" s="42">
        <v>32138.202263850751</v>
      </c>
      <c r="G46" s="42">
        <v>433583.08869901189</v>
      </c>
      <c r="H46" s="42">
        <v>1350497.3090732237</v>
      </c>
      <c r="I46" s="42">
        <v>11113.434667740032</v>
      </c>
      <c r="J46" s="42">
        <v>-10064.650729525207</v>
      </c>
      <c r="K46" s="42">
        <v>-117027.74140636763</v>
      </c>
      <c r="L46" s="42">
        <v>402918997.60515863</v>
      </c>
      <c r="M46" s="42">
        <v>-31617.090138408163</v>
      </c>
      <c r="N46" s="42">
        <v>1567470.385244471</v>
      </c>
      <c r="O46" s="42">
        <v>9368.3143820027944</v>
      </c>
      <c r="P46" s="42">
        <v>29618.864635836206</v>
      </c>
      <c r="Q46" s="42">
        <v>172.5643579492646</v>
      </c>
      <c r="R46" s="42">
        <v>47169.554763155844</v>
      </c>
      <c r="S46" s="42">
        <v>25574.939328017408</v>
      </c>
      <c r="T46" s="42">
        <v>67987.105824604514</v>
      </c>
      <c r="U46" s="42">
        <v>10205.794214285132</v>
      </c>
      <c r="V46" s="42">
        <v>1359.0062967551155</v>
      </c>
      <c r="W46" s="42">
        <v>22277550.186794709</v>
      </c>
      <c r="X46" s="42">
        <v>-56324.883298362984</v>
      </c>
      <c r="Y46" s="42">
        <v>16323947.055782264</v>
      </c>
      <c r="Z46" s="42">
        <v>113855.65533517099</v>
      </c>
      <c r="AA46" s="42">
        <v>32798104.93847701</v>
      </c>
    </row>
    <row r="47" spans="1:27" s="31" customFormat="1" ht="13" x14ac:dyDescent="0.3">
      <c r="A47" s="44"/>
      <c r="B47" s="42" t="s">
        <v>23</v>
      </c>
      <c r="C47" s="42">
        <v>141490.36141037542</v>
      </c>
      <c r="D47" s="42">
        <v>590439.83183793933</v>
      </c>
      <c r="E47" s="42">
        <v>824313.94964609132</v>
      </c>
      <c r="F47" s="42">
        <v>977619.80549465306</v>
      </c>
      <c r="G47" s="42">
        <v>851846.21526707732</v>
      </c>
      <c r="H47" s="42">
        <v>8444992.5498862676</v>
      </c>
      <c r="I47" s="42">
        <v>417791.29222931917</v>
      </c>
      <c r="J47" s="42">
        <v>2171810.3976145964</v>
      </c>
      <c r="K47" s="42">
        <v>4087038.5375666013</v>
      </c>
      <c r="L47" s="42">
        <v>1787303.266564046</v>
      </c>
      <c r="M47" s="42">
        <v>84499455.430904523</v>
      </c>
      <c r="N47" s="42">
        <v>618619.0795399819</v>
      </c>
      <c r="O47" s="42">
        <v>13418.069489301253</v>
      </c>
      <c r="P47" s="42">
        <v>259165.75021080885</v>
      </c>
      <c r="Q47" s="42">
        <v>654828.48322557844</v>
      </c>
      <c r="R47" s="42">
        <v>261931.78792271781</v>
      </c>
      <c r="S47" s="42">
        <v>1185432.7707468625</v>
      </c>
      <c r="T47" s="42">
        <v>574957.55841914413</v>
      </c>
      <c r="U47" s="42">
        <v>132695.09009278449</v>
      </c>
      <c r="V47" s="42">
        <v>238090.42610379882</v>
      </c>
      <c r="W47" s="42">
        <v>1436054.7027918294</v>
      </c>
      <c r="X47" s="42">
        <v>1172895.5165627243</v>
      </c>
      <c r="Y47" s="42">
        <v>153667060.13960707</v>
      </c>
      <c r="Z47" s="42">
        <v>17739.961121680393</v>
      </c>
      <c r="AA47" s="42">
        <v>32485659.767327324</v>
      </c>
    </row>
    <row r="48" spans="1:27" s="31" customFormat="1" ht="13" x14ac:dyDescent="0.3">
      <c r="A48" s="44"/>
      <c r="B48" s="42" t="s">
        <v>24</v>
      </c>
      <c r="C48" s="42">
        <v>136035.87243423215</v>
      </c>
      <c r="D48" s="42">
        <v>37738.323938337788</v>
      </c>
      <c r="E48" s="42">
        <v>456936.09663669148</v>
      </c>
      <c r="F48" s="42">
        <v>230160.85738657811</v>
      </c>
      <c r="G48" s="42">
        <v>91673.3729316807</v>
      </c>
      <c r="H48" s="42">
        <v>409687695.5219059</v>
      </c>
      <c r="I48" s="42">
        <v>83996.784761207571</v>
      </c>
      <c r="J48" s="42">
        <v>254988.91400813541</v>
      </c>
      <c r="K48" s="42">
        <v>1558109.6536785392</v>
      </c>
      <c r="L48" s="42">
        <v>1435341.2337226432</v>
      </c>
      <c r="M48" s="42">
        <v>7230.578031691296</v>
      </c>
      <c r="N48" s="42">
        <v>2194658085.0327239</v>
      </c>
      <c r="O48" s="42">
        <v>31642183.722735032</v>
      </c>
      <c r="P48" s="42">
        <v>482597.79900481447</v>
      </c>
      <c r="Q48" s="42">
        <v>47919.1180894219</v>
      </c>
      <c r="R48" s="42">
        <v>61986901.289575286</v>
      </c>
      <c r="S48" s="42">
        <v>16822.693057281853</v>
      </c>
      <c r="T48" s="42">
        <v>11023074.210595282</v>
      </c>
      <c r="U48" s="42">
        <v>17040299.191526052</v>
      </c>
      <c r="V48" s="42">
        <v>58289320.208954886</v>
      </c>
      <c r="W48" s="42">
        <v>133764.95241817649</v>
      </c>
      <c r="X48" s="42">
        <v>884587.89455675043</v>
      </c>
      <c r="Y48" s="42">
        <v>10218671.247878237</v>
      </c>
      <c r="Z48" s="42">
        <v>8519877.1995565686</v>
      </c>
      <c r="AA48" s="42">
        <v>37594782.628569566</v>
      </c>
    </row>
    <row r="49" spans="1:27" s="31" customFormat="1" ht="13" x14ac:dyDescent="0.3">
      <c r="A49" s="44"/>
      <c r="B49" s="42" t="s">
        <v>29</v>
      </c>
      <c r="C49" s="42">
        <v>8313098.8917720569</v>
      </c>
      <c r="D49" s="42">
        <v>291.32314062973751</v>
      </c>
      <c r="E49" s="42">
        <v>6291.8296473742903</v>
      </c>
      <c r="F49" s="42">
        <v>4880.1873251314246</v>
      </c>
      <c r="G49" s="42">
        <v>2500717.8336507715</v>
      </c>
      <c r="H49" s="42">
        <v>2514547.1890330538</v>
      </c>
      <c r="I49" s="42">
        <v>102.45736322331886</v>
      </c>
      <c r="J49" s="42">
        <v>1209682.3317630235</v>
      </c>
      <c r="K49" s="42">
        <v>17739181.877457336</v>
      </c>
      <c r="L49" s="42">
        <v>5435466.8520550067</v>
      </c>
      <c r="M49" s="42">
        <v>3676.2059139251537</v>
      </c>
      <c r="N49" s="42">
        <v>116399959.47313875</v>
      </c>
      <c r="O49" s="42">
        <v>38858252.21884688</v>
      </c>
      <c r="P49" s="42">
        <v>513104.27031951578</v>
      </c>
      <c r="Q49" s="42">
        <v>5816985.9502806645</v>
      </c>
      <c r="R49" s="42">
        <v>996408.72387868911</v>
      </c>
      <c r="S49" s="42">
        <v>119.40662098248039</v>
      </c>
      <c r="T49" s="42">
        <v>61958.752555656363</v>
      </c>
      <c r="U49" s="42">
        <v>2151979.0321720177</v>
      </c>
      <c r="V49" s="42">
        <v>1211049.0094067294</v>
      </c>
      <c r="W49" s="42">
        <v>42299686.353560947</v>
      </c>
      <c r="X49" s="42">
        <v>18236.864757044357</v>
      </c>
      <c r="Y49" s="42">
        <v>244739491.41280803</v>
      </c>
      <c r="Z49" s="42">
        <v>3201561.4598801276</v>
      </c>
      <c r="AA49" s="42">
        <v>16929475.574625384</v>
      </c>
    </row>
    <row r="50" spans="1:27" s="31" customFormat="1" ht="13" x14ac:dyDescent="0.3">
      <c r="A50" s="44"/>
      <c r="B50" s="42" t="s">
        <v>31</v>
      </c>
      <c r="C50" s="42">
        <v>60.385711052468558</v>
      </c>
      <c r="D50" s="42">
        <v>1.9155955343707143</v>
      </c>
      <c r="E50" s="42">
        <v>25.279325822135945</v>
      </c>
      <c r="F50" s="42">
        <v>22.773617401124341</v>
      </c>
      <c r="G50" s="42">
        <v>34500.495806231542</v>
      </c>
      <c r="H50" s="42">
        <v>6310.2278802580795</v>
      </c>
      <c r="I50" s="42">
        <v>1.0613029821075659</v>
      </c>
      <c r="J50" s="42">
        <v>1793266.9155989895</v>
      </c>
      <c r="K50" s="42">
        <v>115.51778330137627</v>
      </c>
      <c r="L50" s="42">
        <v>85.471352489100653</v>
      </c>
      <c r="M50" s="42">
        <v>2.2939391955326647</v>
      </c>
      <c r="N50" s="42">
        <v>617.17096791271047</v>
      </c>
      <c r="O50" s="42">
        <v>16381.978685206806</v>
      </c>
      <c r="P50" s="42">
        <v>133915328.78233947</v>
      </c>
      <c r="Q50" s="42">
        <v>32.832163341233169</v>
      </c>
      <c r="R50" s="42">
        <v>470.05762284494597</v>
      </c>
      <c r="S50" s="42">
        <v>1.0175079066465662</v>
      </c>
      <c r="T50" s="42">
        <v>188.4106030503979</v>
      </c>
      <c r="U50" s="42">
        <v>231.6608877142144</v>
      </c>
      <c r="V50" s="42">
        <v>39.116177510462563</v>
      </c>
      <c r="W50" s="42">
        <v>6.9343926691451072</v>
      </c>
      <c r="X50" s="42">
        <v>49.672300091647493</v>
      </c>
      <c r="Y50" s="42">
        <v>812496.5468369053</v>
      </c>
      <c r="Z50" s="42">
        <v>27.032176566817174</v>
      </c>
      <c r="AA50" s="42">
        <v>74019.33107706155</v>
      </c>
    </row>
    <row r="51" spans="1:27" s="31" customFormat="1" ht="13" x14ac:dyDescent="0.3">
      <c r="A51" s="44"/>
      <c r="B51" s="42" t="s">
        <v>33</v>
      </c>
      <c r="C51" s="42">
        <v>98778.560712954029</v>
      </c>
      <c r="D51" s="42">
        <v>13997137.656739093</v>
      </c>
      <c r="E51" s="42">
        <v>53903224.289588794</v>
      </c>
      <c r="F51" s="42">
        <v>106124.16960230574</v>
      </c>
      <c r="G51" s="42">
        <v>928382.80653414025</v>
      </c>
      <c r="H51" s="42">
        <v>12100522.671850638</v>
      </c>
      <c r="I51" s="42">
        <v>8434475.5420757048</v>
      </c>
      <c r="J51" s="42">
        <v>123711815.47634996</v>
      </c>
      <c r="K51" s="42">
        <v>339129970.62725663</v>
      </c>
      <c r="L51" s="42">
        <v>189172.08515405201</v>
      </c>
      <c r="M51" s="42">
        <v>38473575.862329014</v>
      </c>
      <c r="N51" s="42">
        <v>3281165.4505844549</v>
      </c>
      <c r="O51" s="42">
        <v>64419.347178557648</v>
      </c>
      <c r="P51" s="42">
        <v>57685.362744218939</v>
      </c>
      <c r="Q51" s="42">
        <v>235145019.58376324</v>
      </c>
      <c r="R51" s="42">
        <v>2311960.6793702492</v>
      </c>
      <c r="S51" s="42">
        <v>8543742.5148195382</v>
      </c>
      <c r="T51" s="42">
        <v>677909.67716644844</v>
      </c>
      <c r="U51" s="42">
        <v>719416.5899624204</v>
      </c>
      <c r="V51" s="42">
        <v>1910999.0447774851</v>
      </c>
      <c r="W51" s="42">
        <v>43714077.680192538</v>
      </c>
      <c r="X51" s="42">
        <v>95653072.439289391</v>
      </c>
      <c r="Y51" s="42">
        <v>3875749.747199785</v>
      </c>
      <c r="Z51" s="42">
        <v>241413.75714783327</v>
      </c>
      <c r="AA51" s="42">
        <v>189289822.86996129</v>
      </c>
    </row>
    <row r="52" spans="1:27" s="31" customFormat="1" ht="13" x14ac:dyDescent="0.3">
      <c r="A52" s="44"/>
      <c r="B52" s="42" t="s">
        <v>361</v>
      </c>
      <c r="C52" s="42">
        <v>8272590.2467092238</v>
      </c>
      <c r="D52" s="42">
        <v>9772883.2003415972</v>
      </c>
      <c r="E52" s="42">
        <v>1030529.0382416663</v>
      </c>
      <c r="F52" s="42">
        <v>517037.07765539701</v>
      </c>
      <c r="G52" s="42">
        <v>10372426.076875512</v>
      </c>
      <c r="H52" s="42">
        <v>784996371.91523993</v>
      </c>
      <c r="I52" s="42">
        <v>31270065.48708275</v>
      </c>
      <c r="J52" s="42">
        <v>6700289.4738634126</v>
      </c>
      <c r="K52" s="42">
        <v>37947786.335022427</v>
      </c>
      <c r="L52" s="42">
        <v>59947499.155671693</v>
      </c>
      <c r="M52" s="42">
        <v>7373501.2295285752</v>
      </c>
      <c r="N52" s="42">
        <v>112185989.06778094</v>
      </c>
      <c r="O52" s="42">
        <v>6524519.0044146888</v>
      </c>
      <c r="P52" s="42">
        <v>5808276.2881305143</v>
      </c>
      <c r="Q52" s="42">
        <v>25073884.197069168</v>
      </c>
      <c r="R52" s="42">
        <v>619935681.64833224</v>
      </c>
      <c r="S52" s="42">
        <v>4912793.9589093262</v>
      </c>
      <c r="T52" s="42">
        <v>31922983.407333929</v>
      </c>
      <c r="U52" s="42">
        <v>56483927.440713324</v>
      </c>
      <c r="V52" s="42">
        <v>36585615.391665153</v>
      </c>
      <c r="W52" s="42">
        <v>195166946.1943472</v>
      </c>
      <c r="X52" s="42">
        <v>1063014.5809595324</v>
      </c>
      <c r="Y52" s="42">
        <v>14864404.051031774</v>
      </c>
      <c r="Z52" s="42">
        <v>327567298.68256116</v>
      </c>
      <c r="AA52" s="42">
        <v>80440350.38349548</v>
      </c>
    </row>
    <row r="53" spans="1:27" s="31" customFormat="1" ht="13" x14ac:dyDescent="0.3">
      <c r="A53" s="44"/>
      <c r="B53" s="42" t="s">
        <v>37</v>
      </c>
      <c r="C53" s="42">
        <v>6023.9379073158407</v>
      </c>
      <c r="D53" s="42">
        <v>31226.772585838451</v>
      </c>
      <c r="E53" s="42">
        <v>128478.75837589506</v>
      </c>
      <c r="F53" s="42">
        <v>13675.307340190462</v>
      </c>
      <c r="G53" s="42">
        <v>6454.8383139310763</v>
      </c>
      <c r="H53" s="42">
        <v>440888.03974220279</v>
      </c>
      <c r="I53" s="42">
        <v>236066.06879828867</v>
      </c>
      <c r="J53" s="42">
        <v>157741.70191922484</v>
      </c>
      <c r="K53" s="42">
        <v>1977024.5884959064</v>
      </c>
      <c r="L53" s="42">
        <v>72585.684251041093</v>
      </c>
      <c r="M53" s="42">
        <v>289073.71438692778</v>
      </c>
      <c r="N53" s="42">
        <v>27389.632401179282</v>
      </c>
      <c r="O53" s="42">
        <v>2575.0751297944412</v>
      </c>
      <c r="P53" s="42">
        <v>1747.3162065796328</v>
      </c>
      <c r="Q53" s="42">
        <v>922466.16227913788</v>
      </c>
      <c r="R53" s="42">
        <v>6283.6861629331952</v>
      </c>
      <c r="S53" s="42">
        <v>29391685.932173733</v>
      </c>
      <c r="T53" s="42">
        <v>11012.352622475632</v>
      </c>
      <c r="U53" s="42">
        <v>10262.295953289733</v>
      </c>
      <c r="V53" s="42">
        <v>829.98092372087115</v>
      </c>
      <c r="W53" s="42">
        <v>6575200.0167709282</v>
      </c>
      <c r="X53" s="42">
        <v>330029.2498138012</v>
      </c>
      <c r="Y53" s="42">
        <v>899239.64913991431</v>
      </c>
      <c r="Z53" s="42">
        <v>3546.9331794760692</v>
      </c>
      <c r="AA53" s="42">
        <v>10773817.074717075</v>
      </c>
    </row>
    <row r="54" spans="1:27" s="31" customFormat="1" ht="13" x14ac:dyDescent="0.3">
      <c r="A54" s="44"/>
      <c r="B54" s="42" t="s">
        <v>197</v>
      </c>
      <c r="C54" s="42">
        <v>39921211.640460983</v>
      </c>
      <c r="D54" s="42">
        <v>2251.7342082439764</v>
      </c>
      <c r="E54" s="42">
        <v>7277437.8889047727</v>
      </c>
      <c r="F54" s="42">
        <v>26973.72415447003</v>
      </c>
      <c r="G54" s="42">
        <v>36963105.672857165</v>
      </c>
      <c r="H54" s="42">
        <v>20200883.19225961</v>
      </c>
      <c r="I54" s="42">
        <v>1161.8616382864261</v>
      </c>
      <c r="J54" s="42">
        <v>50507.626871971035</v>
      </c>
      <c r="K54" s="42">
        <v>24019945.417812351</v>
      </c>
      <c r="L54" s="42">
        <v>390085.7705186361</v>
      </c>
      <c r="M54" s="42">
        <v>16364.902456134758</v>
      </c>
      <c r="N54" s="42">
        <v>252728422.50251222</v>
      </c>
      <c r="O54" s="42">
        <v>7518586.1639750833</v>
      </c>
      <c r="P54" s="42">
        <v>1166700.8763743942</v>
      </c>
      <c r="Q54" s="42">
        <v>66738611.388404496</v>
      </c>
      <c r="R54" s="42">
        <v>525795.49657004524</v>
      </c>
      <c r="S54" s="42">
        <v>226166.02916949757</v>
      </c>
      <c r="T54" s="42">
        <v>221421976.81985068</v>
      </c>
      <c r="U54" s="42">
        <v>227842.37949862069</v>
      </c>
      <c r="V54" s="42">
        <v>15480678.210963171</v>
      </c>
      <c r="W54" s="42">
        <v>14941571.260913799</v>
      </c>
      <c r="X54" s="42">
        <v>116084.24399651875</v>
      </c>
      <c r="Y54" s="42">
        <v>747577793.98296499</v>
      </c>
      <c r="Z54" s="42">
        <v>35561493.927082248</v>
      </c>
      <c r="AA54" s="42">
        <v>53516337.410043366</v>
      </c>
    </row>
    <row r="55" spans="1:27" s="31" customFormat="1" ht="13" x14ac:dyDescent="0.3">
      <c r="A55" s="44"/>
      <c r="B55" s="42" t="s">
        <v>42</v>
      </c>
      <c r="C55" s="42">
        <v>36976000.140932627</v>
      </c>
      <c r="D55" s="42">
        <v>7459.0030583190592</v>
      </c>
      <c r="E55" s="42">
        <v>67386.334155465898</v>
      </c>
      <c r="F55" s="42">
        <v>22028.316690771371</v>
      </c>
      <c r="G55" s="42">
        <v>2895681.5771813742</v>
      </c>
      <c r="H55" s="42">
        <v>21213887.642004173</v>
      </c>
      <c r="I55" s="42">
        <v>1645.391929794283</v>
      </c>
      <c r="J55" s="42">
        <v>44594.803877905848</v>
      </c>
      <c r="K55" s="42">
        <v>271272.17113307916</v>
      </c>
      <c r="L55" s="42">
        <v>30621544.693066437</v>
      </c>
      <c r="M55" s="42">
        <v>1526.2019539901378</v>
      </c>
      <c r="N55" s="42">
        <v>32387642.81568975</v>
      </c>
      <c r="O55" s="42">
        <v>5753837.2140056668</v>
      </c>
      <c r="P55" s="42">
        <v>205016.56224546843</v>
      </c>
      <c r="Q55" s="42">
        <v>61309680.915518932</v>
      </c>
      <c r="R55" s="42">
        <v>12115995.480470803</v>
      </c>
      <c r="S55" s="42">
        <v>2162.207850823705</v>
      </c>
      <c r="T55" s="42">
        <v>658964.44598184177</v>
      </c>
      <c r="U55" s="42">
        <v>13938564.850133155</v>
      </c>
      <c r="V55" s="42">
        <v>10070951.891312731</v>
      </c>
      <c r="W55" s="42">
        <v>21044826.223825496</v>
      </c>
      <c r="X55" s="42">
        <v>177738.65363652792</v>
      </c>
      <c r="Y55" s="42">
        <v>119546532.46189463</v>
      </c>
      <c r="Z55" s="42">
        <v>19343856.666174337</v>
      </c>
      <c r="AA55" s="42">
        <v>20161135.079273336</v>
      </c>
    </row>
    <row r="56" spans="1:27" s="31" customFormat="1" ht="13" x14ac:dyDescent="0.3">
      <c r="A56" s="44"/>
      <c r="B56" s="42" t="s">
        <v>47</v>
      </c>
      <c r="C56" s="42">
        <v>1387.6898920590706</v>
      </c>
      <c r="D56" s="42">
        <v>41509.198064265351</v>
      </c>
      <c r="E56" s="42">
        <v>1195.7482863898053</v>
      </c>
      <c r="F56" s="42">
        <v>5969.6544022777171</v>
      </c>
      <c r="G56" s="42">
        <v>712089.60587821912</v>
      </c>
      <c r="H56" s="42">
        <v>16085144.461005049</v>
      </c>
      <c r="I56" s="42">
        <v>49.375720047782721</v>
      </c>
      <c r="J56" s="42">
        <v>714.49449652675719</v>
      </c>
      <c r="K56" s="42">
        <v>2771226.8842872558</v>
      </c>
      <c r="L56" s="42">
        <v>5644046.8686462808</v>
      </c>
      <c r="M56" s="42">
        <v>44350.735396134049</v>
      </c>
      <c r="N56" s="42">
        <v>35147.375741109601</v>
      </c>
      <c r="O56" s="42">
        <v>4273325.4968467308</v>
      </c>
      <c r="P56" s="42">
        <v>45569507.714702569</v>
      </c>
      <c r="Q56" s="42">
        <v>15107.056372073892</v>
      </c>
      <c r="R56" s="42">
        <v>2117851.6092762807</v>
      </c>
      <c r="S56" s="42">
        <v>2811695.98385059</v>
      </c>
      <c r="T56" s="42">
        <v>1098037.4202205404</v>
      </c>
      <c r="U56" s="42">
        <v>87579.678893357312</v>
      </c>
      <c r="V56" s="42">
        <v>681430232.42079985</v>
      </c>
      <c r="W56" s="42">
        <v>3718057.8804400167</v>
      </c>
      <c r="X56" s="42">
        <v>2530.8306623189187</v>
      </c>
      <c r="Y56" s="42">
        <v>1497130.5314899411</v>
      </c>
      <c r="Z56" s="42">
        <v>153120802.68860209</v>
      </c>
      <c r="AA56" s="42">
        <v>6014124.2340337541</v>
      </c>
    </row>
    <row r="57" spans="1:27" s="31" customFormat="1" ht="13" x14ac:dyDescent="0.3">
      <c r="A57" s="44"/>
      <c r="B57" s="42" t="s">
        <v>48</v>
      </c>
      <c r="C57" s="42">
        <v>0</v>
      </c>
      <c r="D57" s="42">
        <v>1.9024907544678722</v>
      </c>
      <c r="E57" s="42">
        <v>0</v>
      </c>
      <c r="F57" s="42">
        <v>0</v>
      </c>
      <c r="G57" s="42">
        <v>0</v>
      </c>
      <c r="H57" s="42">
        <v>191808.23435587416</v>
      </c>
      <c r="I57" s="42">
        <v>0</v>
      </c>
      <c r="J57" s="42">
        <v>2869.7968159568645</v>
      </c>
      <c r="K57" s="42">
        <v>5153.8773399708334</v>
      </c>
      <c r="L57" s="42">
        <v>0</v>
      </c>
      <c r="M57" s="42">
        <v>27605.602967245824</v>
      </c>
      <c r="N57" s="42">
        <v>64.230428756770053</v>
      </c>
      <c r="O57" s="42">
        <v>0</v>
      </c>
      <c r="P57" s="42">
        <v>21171.416153779777</v>
      </c>
      <c r="Q57" s="42">
        <v>962.63638467023247</v>
      </c>
      <c r="R57" s="42">
        <v>9034.2089184810648</v>
      </c>
      <c r="S57" s="42">
        <v>0</v>
      </c>
      <c r="T57" s="42">
        <v>0</v>
      </c>
      <c r="U57" s="42">
        <v>0</v>
      </c>
      <c r="V57" s="42">
        <v>798226.17922072439</v>
      </c>
      <c r="W57" s="42">
        <v>1361922643.4940536</v>
      </c>
      <c r="X57" s="42">
        <v>114.55022910994828</v>
      </c>
      <c r="Y57" s="42">
        <v>0</v>
      </c>
      <c r="Z57" s="42">
        <v>0</v>
      </c>
      <c r="AA57" s="42">
        <v>2592270.4612687682</v>
      </c>
    </row>
    <row r="58" spans="1:27" s="31" customFormat="1" ht="13" x14ac:dyDescent="0.3">
      <c r="A58" s="44"/>
      <c r="B58" s="42" t="s">
        <v>49</v>
      </c>
      <c r="C58" s="42">
        <v>378335.41046167567</v>
      </c>
      <c r="D58" s="42">
        <v>93025.70662676284</v>
      </c>
      <c r="E58" s="42">
        <v>172930.62303794941</v>
      </c>
      <c r="F58" s="42">
        <v>90332.509965968857</v>
      </c>
      <c r="G58" s="42">
        <v>789175.92624752759</v>
      </c>
      <c r="H58" s="42">
        <v>28144995.027070358</v>
      </c>
      <c r="I58" s="42">
        <v>98770.992402955933</v>
      </c>
      <c r="J58" s="42">
        <v>393046.43688326381</v>
      </c>
      <c r="K58" s="42">
        <v>3330771.913259164</v>
      </c>
      <c r="L58" s="42">
        <v>1283883.5042276441</v>
      </c>
      <c r="M58" s="42">
        <v>649248.0720960052</v>
      </c>
      <c r="N58" s="42">
        <v>3031795.0633621993</v>
      </c>
      <c r="O58" s="42">
        <v>487740.92104155163</v>
      </c>
      <c r="P58" s="42">
        <v>1138699.8563015966</v>
      </c>
      <c r="Q58" s="42">
        <v>516256.97134170058</v>
      </c>
      <c r="R58" s="42">
        <v>534544.75327724207</v>
      </c>
      <c r="S58" s="42">
        <v>1003188.1833499002</v>
      </c>
      <c r="T58" s="42">
        <v>861753.08615403553</v>
      </c>
      <c r="U58" s="42">
        <v>3263883.1633629999</v>
      </c>
      <c r="V58" s="42">
        <v>235620.77071767708</v>
      </c>
      <c r="W58" s="42">
        <v>695058.2473789847</v>
      </c>
      <c r="X58" s="42">
        <v>208843193.03705922</v>
      </c>
      <c r="Y58" s="42">
        <v>14254631.787026422</v>
      </c>
      <c r="Z58" s="42">
        <v>140291.25870629482</v>
      </c>
      <c r="AA58" s="42">
        <v>24098179.547835305</v>
      </c>
    </row>
    <row r="59" spans="1:27" s="31" customFormat="1" ht="13" x14ac:dyDescent="0.3">
      <c r="A59" s="44"/>
      <c r="B59" s="42" t="s">
        <v>50</v>
      </c>
      <c r="C59" s="42">
        <v>370091.18876444548</v>
      </c>
      <c r="D59" s="42">
        <v>-478.42309864616027</v>
      </c>
      <c r="E59" s="42">
        <v>-231.42593580754834</v>
      </c>
      <c r="F59" s="42">
        <v>39100.301438892115</v>
      </c>
      <c r="G59" s="42">
        <v>6505377.9196818406</v>
      </c>
      <c r="H59" s="42">
        <v>418177.36553363007</v>
      </c>
      <c r="I59" s="42">
        <v>30230.149947828264</v>
      </c>
      <c r="J59" s="42">
        <v>-1719967.6201924209</v>
      </c>
      <c r="K59" s="42">
        <v>-536544.46871225303</v>
      </c>
      <c r="L59" s="42">
        <v>345574.84510292381</v>
      </c>
      <c r="M59" s="42">
        <v>-55809.381470489643</v>
      </c>
      <c r="N59" s="42">
        <v>12028467.385706212</v>
      </c>
      <c r="O59" s="42">
        <v>78967.732418833781</v>
      </c>
      <c r="P59" s="42">
        <v>2486515.789428371</v>
      </c>
      <c r="Q59" s="42">
        <v>-8522.5698691498037</v>
      </c>
      <c r="R59" s="42">
        <v>315546.14817652066</v>
      </c>
      <c r="S59" s="42">
        <v>1489.0921187835133</v>
      </c>
      <c r="T59" s="42">
        <v>165363.52188419743</v>
      </c>
      <c r="U59" s="42">
        <v>170088.99128712577</v>
      </c>
      <c r="V59" s="42">
        <v>86736.612475876304</v>
      </c>
      <c r="W59" s="42">
        <v>163763.93444223519</v>
      </c>
      <c r="X59" s="42">
        <v>-506132.34296120302</v>
      </c>
      <c r="Y59" s="42">
        <v>629506349.22896183</v>
      </c>
      <c r="Z59" s="42">
        <v>60439.720123774918</v>
      </c>
      <c r="AA59" s="42">
        <v>7318208.152601568</v>
      </c>
    </row>
    <row r="60" spans="1:27" s="31" customFormat="1" ht="13" x14ac:dyDescent="0.3">
      <c r="A60" s="44"/>
      <c r="B60" s="42" t="s">
        <v>229</v>
      </c>
      <c r="C60" s="42">
        <v>1127178.5569006747</v>
      </c>
      <c r="D60" s="42">
        <v>20702.911417199415</v>
      </c>
      <c r="E60" s="42">
        <v>6734133.5540743712</v>
      </c>
      <c r="F60" s="42">
        <v>5239977.3314113487</v>
      </c>
      <c r="G60" s="42">
        <v>7005835.7337829191</v>
      </c>
      <c r="H60" s="42">
        <v>51461041.859571069</v>
      </c>
      <c r="I60" s="42">
        <v>1448.4444470295068</v>
      </c>
      <c r="J60" s="42">
        <v>97230.352194814346</v>
      </c>
      <c r="K60" s="42">
        <v>39263901.770939961</v>
      </c>
      <c r="L60" s="42">
        <v>20774170.781517744</v>
      </c>
      <c r="M60" s="42">
        <v>1921744.0945446475</v>
      </c>
      <c r="N60" s="42">
        <v>29844594.57645417</v>
      </c>
      <c r="O60" s="42">
        <v>12961068.603405202</v>
      </c>
      <c r="P60" s="42">
        <v>2455011.6771056843</v>
      </c>
      <c r="Q60" s="42">
        <v>330310727.69154853</v>
      </c>
      <c r="R60" s="42">
        <v>7422420.3093205849</v>
      </c>
      <c r="S60" s="42">
        <v>201881.03187671455</v>
      </c>
      <c r="T60" s="42">
        <v>5141409.0260041794</v>
      </c>
      <c r="U60" s="42">
        <v>22178115.729804575</v>
      </c>
      <c r="V60" s="42">
        <v>9605278.5402902886</v>
      </c>
      <c r="W60" s="42">
        <v>187626065.1418725</v>
      </c>
      <c r="X60" s="42">
        <v>10425300.62447371</v>
      </c>
      <c r="Y60" s="42">
        <v>619575266.33962309</v>
      </c>
      <c r="Z60" s="42">
        <v>32817960.602924034</v>
      </c>
      <c r="AA60" s="42">
        <v>25201934.878782529</v>
      </c>
    </row>
    <row r="61" spans="1:27" s="31" customFormat="1" ht="13" x14ac:dyDescent="0.3">
      <c r="A61" s="45"/>
      <c r="B61" s="42" t="s">
        <v>51</v>
      </c>
      <c r="C61" s="42">
        <v>2054705.0004729002</v>
      </c>
      <c r="D61" s="42">
        <v>2385106.9384822128</v>
      </c>
      <c r="E61" s="42">
        <v>14420688.776865814</v>
      </c>
      <c r="F61" s="42">
        <v>412367.50942917436</v>
      </c>
      <c r="G61" s="42">
        <v>9815942.5586233176</v>
      </c>
      <c r="H61" s="42">
        <v>122922344.49607122</v>
      </c>
      <c r="I61" s="42">
        <v>695783.31872526929</v>
      </c>
      <c r="J61" s="42">
        <v>8728139.7167168371</v>
      </c>
      <c r="K61" s="42">
        <v>17994575.6209164</v>
      </c>
      <c r="L61" s="42">
        <v>1829241.1239110299</v>
      </c>
      <c r="M61" s="42">
        <v>5680360.5966817047</v>
      </c>
      <c r="N61" s="42">
        <v>285309551.66733247</v>
      </c>
      <c r="O61" s="42">
        <v>446644.06460891879</v>
      </c>
      <c r="P61" s="42">
        <v>34320501.645479433</v>
      </c>
      <c r="Q61" s="42">
        <v>11856806.545810616</v>
      </c>
      <c r="R61" s="42">
        <v>1519857.1059203704</v>
      </c>
      <c r="S61" s="42">
        <v>1085694.1095161915</v>
      </c>
      <c r="T61" s="42">
        <v>1763906.4497328883</v>
      </c>
      <c r="U61" s="42">
        <v>1434531.3592287793</v>
      </c>
      <c r="V61" s="42">
        <v>1460834.3578922832</v>
      </c>
      <c r="W61" s="42">
        <v>89403244.035360277</v>
      </c>
      <c r="X61" s="42">
        <v>3021692.7056709905</v>
      </c>
      <c r="Y61" s="42">
        <v>26419192.27344453</v>
      </c>
      <c r="Z61" s="42">
        <v>270783.19824728882</v>
      </c>
      <c r="AA61" s="42">
        <v>142410764.76275617</v>
      </c>
    </row>
    <row r="63" spans="1:27" x14ac:dyDescent="0.3">
      <c r="A63" s="53"/>
      <c r="B63" s="33" t="s">
        <v>117</v>
      </c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</row>
    <row r="64" spans="1:27" x14ac:dyDescent="0.3">
      <c r="A64" s="41" t="s">
        <v>143</v>
      </c>
      <c r="B64" s="55"/>
      <c r="C64" s="110" t="s">
        <v>112</v>
      </c>
      <c r="D64" s="110"/>
      <c r="E64" s="110"/>
      <c r="F64" s="110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7"/>
    </row>
    <row r="65" spans="1:27" x14ac:dyDescent="0.3">
      <c r="A65" s="58"/>
      <c r="B65" s="59"/>
      <c r="C65" s="60" t="s">
        <v>1</v>
      </c>
      <c r="D65" s="60" t="s">
        <v>2</v>
      </c>
      <c r="E65" s="60" t="s">
        <v>3</v>
      </c>
      <c r="F65" s="60" t="s">
        <v>4</v>
      </c>
      <c r="G65" s="60" t="s">
        <v>8</v>
      </c>
      <c r="H65" s="42" t="s">
        <v>114</v>
      </c>
      <c r="I65" s="60" t="s">
        <v>12</v>
      </c>
      <c r="J65" s="60" t="s">
        <v>16</v>
      </c>
      <c r="K65" s="60" t="s">
        <v>17</v>
      </c>
      <c r="L65" s="60" t="s">
        <v>20</v>
      </c>
      <c r="M65" s="60" t="s">
        <v>23</v>
      </c>
      <c r="N65" s="60" t="s">
        <v>24</v>
      </c>
      <c r="O65" s="60" t="s">
        <v>29</v>
      </c>
      <c r="P65" s="60" t="s">
        <v>31</v>
      </c>
      <c r="Q65" s="60" t="s">
        <v>33</v>
      </c>
      <c r="R65" s="60" t="s">
        <v>361</v>
      </c>
      <c r="S65" s="60" t="s">
        <v>37</v>
      </c>
      <c r="T65" s="60" t="s">
        <v>197</v>
      </c>
      <c r="U65" s="60" t="s">
        <v>42</v>
      </c>
      <c r="V65" s="60" t="s">
        <v>47</v>
      </c>
      <c r="W65" s="60" t="s">
        <v>48</v>
      </c>
      <c r="X65" s="60" t="s">
        <v>49</v>
      </c>
      <c r="Y65" s="60" t="s">
        <v>50</v>
      </c>
      <c r="Z65" s="60" t="s">
        <v>229</v>
      </c>
      <c r="AA65" s="61" t="s">
        <v>51</v>
      </c>
    </row>
    <row r="66" spans="1:27" x14ac:dyDescent="0.3">
      <c r="A66" s="111" t="s">
        <v>115</v>
      </c>
      <c r="B66" s="59" t="s">
        <v>1</v>
      </c>
      <c r="C66" s="62">
        <v>27051.21205159463</v>
      </c>
      <c r="D66" s="62">
        <v>-2092.6394385090784</v>
      </c>
      <c r="E66" s="62">
        <v>-24021.563312137499</v>
      </c>
      <c r="F66" s="62">
        <v>66.141064233267116</v>
      </c>
      <c r="G66" s="62">
        <v>-2192.3653510434087</v>
      </c>
      <c r="H66" s="62">
        <v>70254.627694116905</v>
      </c>
      <c r="I66" s="62">
        <v>-888.14534209032149</v>
      </c>
      <c r="J66" s="62">
        <v>-32025.957880787846</v>
      </c>
      <c r="K66" s="62">
        <v>-144896.06392158859</v>
      </c>
      <c r="L66" s="62">
        <v>-48039.225286253932</v>
      </c>
      <c r="M66" s="62">
        <v>-79803.839256505831</v>
      </c>
      <c r="N66" s="62">
        <v>925.76200376325869</v>
      </c>
      <c r="O66" s="62">
        <v>-2641.8421397074562</v>
      </c>
      <c r="P66" s="62">
        <v>275.61958018390942</v>
      </c>
      <c r="Q66" s="62">
        <v>-38116.881555518281</v>
      </c>
      <c r="R66" s="62">
        <v>-1369.4200562997576</v>
      </c>
      <c r="S66" s="62">
        <v>-302.21344530316509</v>
      </c>
      <c r="T66" s="62">
        <v>-3641.494385266793</v>
      </c>
      <c r="U66" s="62">
        <v>-11223.299290368159</v>
      </c>
      <c r="V66" s="62">
        <v>8792.9258250296116</v>
      </c>
      <c r="W66" s="62">
        <v>-81.953235465807666</v>
      </c>
      <c r="X66" s="62">
        <v>-160037.75480540851</v>
      </c>
      <c r="Y66" s="62">
        <v>-1317033.5803093514</v>
      </c>
      <c r="Z66" s="62">
        <v>-294.18638494422703</v>
      </c>
      <c r="AA66" s="63">
        <v>16098.009185018949</v>
      </c>
    </row>
    <row r="67" spans="1:27" x14ac:dyDescent="0.3">
      <c r="A67" s="111"/>
      <c r="B67" s="59" t="s">
        <v>2</v>
      </c>
      <c r="C67" s="60">
        <v>-77.097213237177129</v>
      </c>
      <c r="D67" s="60">
        <v>14230681.197229981</v>
      </c>
      <c r="E67" s="60">
        <v>-15275.133644197187</v>
      </c>
      <c r="F67" s="60">
        <v>17.226345065617352</v>
      </c>
      <c r="G67" s="60">
        <v>-443.35568309658993</v>
      </c>
      <c r="H67" s="60">
        <v>751.58913375898555</v>
      </c>
      <c r="I67" s="60">
        <v>-2018357.7871160018</v>
      </c>
      <c r="J67" s="60">
        <v>-235563.40215793281</v>
      </c>
      <c r="K67" s="60">
        <v>-8932555.556437768</v>
      </c>
      <c r="L67" s="60">
        <v>-12482.565759300909</v>
      </c>
      <c r="M67" s="60">
        <v>-4434655.9667124245</v>
      </c>
      <c r="N67" s="60">
        <v>-1330.1712835146463</v>
      </c>
      <c r="O67" s="60">
        <v>-41375.207152866526</v>
      </c>
      <c r="P67" s="60">
        <v>9.8753217792645955</v>
      </c>
      <c r="Q67" s="60">
        <v>-881291.52935959119</v>
      </c>
      <c r="R67" s="60">
        <v>-690.42561888210548</v>
      </c>
      <c r="S67" s="60">
        <v>-2146308.5032275366</v>
      </c>
      <c r="T67" s="60">
        <v>-691.93114463844904</v>
      </c>
      <c r="U67" s="60">
        <v>-59974.938856405439</v>
      </c>
      <c r="V67" s="60">
        <v>142.30420808074996</v>
      </c>
      <c r="W67" s="60">
        <v>-86356.370676385239</v>
      </c>
      <c r="X67" s="60">
        <v>-428508.85759827215</v>
      </c>
      <c r="Y67" s="60">
        <v>-26305.097748436776</v>
      </c>
      <c r="Z67" s="60">
        <v>-0.69945597213956034</v>
      </c>
      <c r="AA67" s="61">
        <v>-253916.00887745619</v>
      </c>
    </row>
    <row r="68" spans="1:27" x14ac:dyDescent="0.3">
      <c r="A68" s="111"/>
      <c r="B68" s="59" t="s">
        <v>3</v>
      </c>
      <c r="C68" s="60">
        <v>303.69151973433145</v>
      </c>
      <c r="D68" s="60">
        <v>-28738.561292637845</v>
      </c>
      <c r="E68" s="60">
        <v>27548343.859293826</v>
      </c>
      <c r="F68" s="60">
        <v>111.31520113073839</v>
      </c>
      <c r="G68" s="60">
        <v>294.83853592478408</v>
      </c>
      <c r="H68" s="60">
        <v>25197.507702848525</v>
      </c>
      <c r="I68" s="60">
        <v>-31177.735393656898</v>
      </c>
      <c r="J68" s="60">
        <v>-17255739.057629317</v>
      </c>
      <c r="K68" s="60">
        <v>-15512442.196455579</v>
      </c>
      <c r="L68" s="60">
        <v>-4585.8914294830975</v>
      </c>
      <c r="M68" s="60">
        <v>-349418.69344159425</v>
      </c>
      <c r="N68" s="60">
        <v>1336.0093860100169</v>
      </c>
      <c r="O68" s="60">
        <v>-18.576099831705505</v>
      </c>
      <c r="P68" s="60">
        <v>73.652169788156243</v>
      </c>
      <c r="Q68" s="60">
        <v>-7137807.2150911167</v>
      </c>
      <c r="R68" s="60">
        <v>-12.28272981858936</v>
      </c>
      <c r="S68" s="60">
        <v>-219135.76150072139</v>
      </c>
      <c r="T68" s="60">
        <v>-218.88885754770308</v>
      </c>
      <c r="U68" s="60">
        <v>-103.41486165815149</v>
      </c>
      <c r="V68" s="60">
        <v>501.59405530205549</v>
      </c>
      <c r="W68" s="60">
        <v>460.17151073378773</v>
      </c>
      <c r="X68" s="60">
        <v>-414688.64151092526</v>
      </c>
      <c r="Y68" s="60">
        <v>-94682.733481156698</v>
      </c>
      <c r="Z68" s="60">
        <v>-0.17566061381194231</v>
      </c>
      <c r="AA68" s="61">
        <v>503587.12114382908</v>
      </c>
    </row>
    <row r="69" spans="1:27" x14ac:dyDescent="0.3">
      <c r="A69" s="111"/>
      <c r="B69" s="59" t="s">
        <v>4</v>
      </c>
      <c r="C69" s="60">
        <v>-3.1396144016499932</v>
      </c>
      <c r="D69" s="60">
        <v>-1.6015936662029197E-2</v>
      </c>
      <c r="E69" s="60">
        <v>-8.9328873393990482E-2</v>
      </c>
      <c r="F69" s="60">
        <v>-3221500.5384778976</v>
      </c>
      <c r="G69" s="60">
        <v>-0.80584669718025026</v>
      </c>
      <c r="H69" s="60">
        <v>-11063.178615549346</v>
      </c>
      <c r="I69" s="60">
        <v>0</v>
      </c>
      <c r="J69" s="60">
        <v>-0.22665213646639196</v>
      </c>
      <c r="K69" s="60">
        <v>-0.31807932163148833</v>
      </c>
      <c r="L69" s="60">
        <v>-5.6283946088584863E-2</v>
      </c>
      <c r="M69" s="60">
        <v>-278.17461788213421</v>
      </c>
      <c r="N69" s="60">
        <v>-15.127520782806414</v>
      </c>
      <c r="O69" s="60">
        <v>-9.1721914799947624E-3</v>
      </c>
      <c r="P69" s="60">
        <v>-1857.3369089219341</v>
      </c>
      <c r="Q69" s="60">
        <v>-166.75205280975524</v>
      </c>
      <c r="R69" s="60">
        <v>-8973.2334186073567</v>
      </c>
      <c r="S69" s="60">
        <v>0</v>
      </c>
      <c r="T69" s="60">
        <v>-9.1989250025622908E-4</v>
      </c>
      <c r="U69" s="60">
        <v>-1.0038825387586707E-3</v>
      </c>
      <c r="V69" s="60">
        <v>-1.7229385552045701E-3</v>
      </c>
      <c r="W69" s="60">
        <v>-3.214411054706795E-4</v>
      </c>
      <c r="X69" s="60">
        <v>-0.16374312406168201</v>
      </c>
      <c r="Y69" s="60">
        <v>-1815.8275442192071</v>
      </c>
      <c r="Z69" s="60">
        <v>0</v>
      </c>
      <c r="AA69" s="61">
        <v>-3639.2742711167084</v>
      </c>
    </row>
    <row r="70" spans="1:27" x14ac:dyDescent="0.3">
      <c r="A70" s="91"/>
      <c r="B70" s="59" t="s">
        <v>8</v>
      </c>
      <c r="C70" s="60">
        <v>10719.345537200134</v>
      </c>
      <c r="D70" s="60">
        <v>-304617.48427707702</v>
      </c>
      <c r="E70" s="60">
        <v>-14075.510492573316</v>
      </c>
      <c r="F70" s="60">
        <v>20.899551282169114</v>
      </c>
      <c r="G70" s="60">
        <v>2358014.0203630775</v>
      </c>
      <c r="H70" s="60">
        <v>258138.99424169958</v>
      </c>
      <c r="I70" s="60">
        <v>-1396.8687339697076</v>
      </c>
      <c r="J70" s="60">
        <v>-224308.69532853412</v>
      </c>
      <c r="K70" s="60">
        <v>-4449523.8502415493</v>
      </c>
      <c r="L70" s="60">
        <v>-5166.9558280377569</v>
      </c>
      <c r="M70" s="60">
        <v>-326307.26313187508</v>
      </c>
      <c r="N70" s="60">
        <v>52296.457455602475</v>
      </c>
      <c r="O70" s="60">
        <v>21418.456443900708</v>
      </c>
      <c r="P70" s="60">
        <v>740.74063808657775</v>
      </c>
      <c r="Q70" s="60">
        <v>-746977.26417311095</v>
      </c>
      <c r="R70" s="60">
        <v>22235.142644993961</v>
      </c>
      <c r="S70" s="60">
        <v>-2881.4954450491055</v>
      </c>
      <c r="T70" s="60">
        <v>79462.64163157437</v>
      </c>
      <c r="U70" s="60">
        <v>21778.253386073629</v>
      </c>
      <c r="V70" s="60">
        <v>13.028765510478934</v>
      </c>
      <c r="W70" s="60">
        <v>289809.27107346989</v>
      </c>
      <c r="X70" s="60">
        <v>-2477535.8188991104</v>
      </c>
      <c r="Y70" s="60">
        <v>-36106062.715142384</v>
      </c>
      <c r="Z70" s="60">
        <v>0</v>
      </c>
      <c r="AA70" s="61">
        <v>600246.15956228226</v>
      </c>
    </row>
    <row r="71" spans="1:27" x14ac:dyDescent="0.3">
      <c r="A71" s="91"/>
      <c r="B71" s="51" t="s">
        <v>114</v>
      </c>
      <c r="C71" s="60">
        <v>-8415441.7010029554</v>
      </c>
      <c r="D71" s="60">
        <v>9860753.1705729328</v>
      </c>
      <c r="E71" s="60">
        <v>14057776.032920644</v>
      </c>
      <c r="F71" s="60">
        <v>914383.59865182638</v>
      </c>
      <c r="G71" s="60">
        <v>-2289465.4616268426</v>
      </c>
      <c r="H71" s="60">
        <v>-49204020.096061707</v>
      </c>
      <c r="I71" s="60">
        <v>964880.60759095126</v>
      </c>
      <c r="J71" s="60">
        <v>16327031.859629277</v>
      </c>
      <c r="K71" s="60">
        <v>55617738.784084514</v>
      </c>
      <c r="L71" s="60">
        <v>-707140707.16972876</v>
      </c>
      <c r="M71" s="60">
        <v>23958223.00232894</v>
      </c>
      <c r="N71" s="60">
        <v>-13042841.227379441</v>
      </c>
      <c r="O71" s="60">
        <v>-2687575.5600587204</v>
      </c>
      <c r="P71" s="60">
        <v>-3778957.4719463587</v>
      </c>
      <c r="Q71" s="60">
        <v>117780004.77634338</v>
      </c>
      <c r="R71" s="60">
        <v>-203023.93457251042</v>
      </c>
      <c r="S71" s="60">
        <v>1043889.6965523448</v>
      </c>
      <c r="T71" s="60">
        <v>-10231700.955353588</v>
      </c>
      <c r="U71" s="60">
        <v>-749964.18419745192</v>
      </c>
      <c r="V71" s="60">
        <v>-576592.51229324192</v>
      </c>
      <c r="W71" s="60">
        <v>-2010008.2646568567</v>
      </c>
      <c r="X71" s="60">
        <v>14842392.696314953</v>
      </c>
      <c r="Y71" s="60">
        <v>-237322091.77119225</v>
      </c>
      <c r="Z71" s="60">
        <v>-1865728.2659257874</v>
      </c>
      <c r="AA71" s="61">
        <v>-64087874.751064301</v>
      </c>
    </row>
    <row r="72" spans="1:27" x14ac:dyDescent="0.3">
      <c r="A72" s="91"/>
      <c r="B72" s="59" t="s">
        <v>12</v>
      </c>
      <c r="C72" s="60">
        <v>10126.55785361625</v>
      </c>
      <c r="D72" s="60">
        <v>-1247832.7270924118</v>
      </c>
      <c r="E72" s="60">
        <v>-585005.77655814751</v>
      </c>
      <c r="F72" s="60">
        <v>336.72394760181169</v>
      </c>
      <c r="G72" s="60">
        <v>498.43195052702868</v>
      </c>
      <c r="H72" s="60">
        <v>15355.25568897654</v>
      </c>
      <c r="I72" s="60">
        <v>303276.66700754454</v>
      </c>
      <c r="J72" s="60">
        <v>-15246939.38452727</v>
      </c>
      <c r="K72" s="60">
        <v>-15904292.405193396</v>
      </c>
      <c r="L72" s="60">
        <v>-271.0862007393298</v>
      </c>
      <c r="M72" s="60">
        <v>-2655330.5452434253</v>
      </c>
      <c r="N72" s="60">
        <v>1547.9019560191155</v>
      </c>
      <c r="O72" s="60">
        <v>6889.2195103767008</v>
      </c>
      <c r="P72" s="60">
        <v>4258.1699432112619</v>
      </c>
      <c r="Q72" s="60">
        <v>-2989616.3483996582</v>
      </c>
      <c r="R72" s="60">
        <v>27853.485958101053</v>
      </c>
      <c r="S72" s="60">
        <v>-815322.44999425439</v>
      </c>
      <c r="T72" s="60">
        <v>1551.3082955003701</v>
      </c>
      <c r="U72" s="60">
        <v>9286.9149772076926</v>
      </c>
      <c r="V72" s="60">
        <v>55.823279007799499</v>
      </c>
      <c r="W72" s="60">
        <v>10904.924993733148</v>
      </c>
      <c r="X72" s="60">
        <v>-428167.90219557198</v>
      </c>
      <c r="Y72" s="60">
        <v>-7726.5800324523152</v>
      </c>
      <c r="Z72" s="60">
        <v>55.952666835870559</v>
      </c>
      <c r="AA72" s="61">
        <v>2751144.953359317</v>
      </c>
    </row>
    <row r="73" spans="1:27" x14ac:dyDescent="0.3">
      <c r="A73" s="91"/>
      <c r="B73" s="59" t="s">
        <v>16</v>
      </c>
      <c r="C73" s="60">
        <v>-50035.901601168094</v>
      </c>
      <c r="D73" s="60">
        <v>-639427.27733132849</v>
      </c>
      <c r="E73" s="60">
        <v>-7428428.8958484344</v>
      </c>
      <c r="F73" s="60">
        <v>-3755.5148536117049</v>
      </c>
      <c r="G73" s="60">
        <v>-193887.99637326505</v>
      </c>
      <c r="H73" s="60">
        <v>-506091.70135968179</v>
      </c>
      <c r="I73" s="60">
        <v>-99804.619286934423</v>
      </c>
      <c r="J73" s="60">
        <v>90562969.016999394</v>
      </c>
      <c r="K73" s="60">
        <v>-21158781.810328916</v>
      </c>
      <c r="L73" s="60">
        <v>-1829572.6698507695</v>
      </c>
      <c r="M73" s="60">
        <v>-19666370.653461475</v>
      </c>
      <c r="N73" s="60">
        <v>-99470.829679958522</v>
      </c>
      <c r="O73" s="60">
        <v>-990.2176153986693</v>
      </c>
      <c r="P73" s="60">
        <v>-8387.5161445436534</v>
      </c>
      <c r="Q73" s="60">
        <v>-19085938.833788432</v>
      </c>
      <c r="R73" s="60">
        <v>-68459.360243151896</v>
      </c>
      <c r="S73" s="60">
        <v>-1413235.2664492491</v>
      </c>
      <c r="T73" s="60">
        <v>-226675.74816136807</v>
      </c>
      <c r="U73" s="60">
        <v>-2112621.5021342561</v>
      </c>
      <c r="V73" s="60">
        <v>-490.32252146934115</v>
      </c>
      <c r="W73" s="60">
        <v>-408785.12981439382</v>
      </c>
      <c r="X73" s="60">
        <v>-13166273.425910322</v>
      </c>
      <c r="Y73" s="60">
        <v>-5448425.2586992811</v>
      </c>
      <c r="Z73" s="60">
        <v>-5373.4309915810009</v>
      </c>
      <c r="AA73" s="61">
        <v>-1771979.4938134104</v>
      </c>
    </row>
    <row r="74" spans="1:27" x14ac:dyDescent="0.3">
      <c r="A74" s="91"/>
      <c r="B74" s="59" t="s">
        <v>17</v>
      </c>
      <c r="C74" s="60">
        <v>127603.83400259539</v>
      </c>
      <c r="D74" s="60">
        <v>-29790070.580946196</v>
      </c>
      <c r="E74" s="60">
        <v>-20227607.054754198</v>
      </c>
      <c r="F74" s="60">
        <v>83595.992689370876</v>
      </c>
      <c r="G74" s="60">
        <v>68760.399158610031</v>
      </c>
      <c r="H74" s="60">
        <v>5095229.0982370526</v>
      </c>
      <c r="I74" s="60">
        <v>-4000277.7721934346</v>
      </c>
      <c r="J74" s="60">
        <v>-52354635.935775504</v>
      </c>
      <c r="K74" s="60">
        <v>148173897.64521059</v>
      </c>
      <c r="L74" s="60">
        <v>-1060731.9495756449</v>
      </c>
      <c r="M74" s="60">
        <v>-47112137.568180129</v>
      </c>
      <c r="N74" s="60">
        <v>684671.67267574742</v>
      </c>
      <c r="O74" s="60">
        <v>67925.113197803497</v>
      </c>
      <c r="P74" s="60">
        <v>117386.19349143142</v>
      </c>
      <c r="Q74" s="60">
        <v>-115433112.28099981</v>
      </c>
      <c r="R74" s="60">
        <v>24183.055957437726</v>
      </c>
      <c r="S74" s="60">
        <v>-38456825.428389847</v>
      </c>
      <c r="T74" s="60">
        <v>47726.035198396072</v>
      </c>
      <c r="U74" s="60">
        <v>67353.229009825736</v>
      </c>
      <c r="V74" s="60">
        <v>731155.41687009111</v>
      </c>
      <c r="W74" s="60">
        <v>2675160.1235780418</v>
      </c>
      <c r="X74" s="60">
        <v>-37325380.676200911</v>
      </c>
      <c r="Y74" s="60">
        <v>-12860626.496079989</v>
      </c>
      <c r="Z74" s="60">
        <v>12880.083070139983</v>
      </c>
      <c r="AA74" s="61">
        <v>11030301.193286061</v>
      </c>
    </row>
    <row r="75" spans="1:27" x14ac:dyDescent="0.3">
      <c r="A75" s="91"/>
      <c r="B75" s="59" t="s">
        <v>20</v>
      </c>
      <c r="C75" s="60">
        <v>-4945.459952771329</v>
      </c>
      <c r="D75" s="60">
        <v>-463.46010139901517</v>
      </c>
      <c r="E75" s="60">
        <v>-9303620.4401839972</v>
      </c>
      <c r="F75" s="60">
        <v>-4212.6585967053215</v>
      </c>
      <c r="G75" s="60">
        <v>-77328.971148023906</v>
      </c>
      <c r="H75" s="60">
        <v>-186301.05932302633</v>
      </c>
      <c r="I75" s="60">
        <v>-24560.675944966053</v>
      </c>
      <c r="J75" s="60">
        <v>-228051.10198062987</v>
      </c>
      <c r="K75" s="60">
        <v>-9126483.2746868283</v>
      </c>
      <c r="L75" s="60">
        <v>126872211.08496398</v>
      </c>
      <c r="M75" s="60">
        <v>-3139142.8038499528</v>
      </c>
      <c r="N75" s="60">
        <v>-239302.76814113581</v>
      </c>
      <c r="O75" s="60">
        <v>-1788.7790848728746</v>
      </c>
      <c r="P75" s="60">
        <v>-4304.8590932485349</v>
      </c>
      <c r="Q75" s="60">
        <v>-100613.04719267116</v>
      </c>
      <c r="R75" s="60">
        <v>-8934.2844297548872</v>
      </c>
      <c r="S75" s="60">
        <v>-99157.041827319568</v>
      </c>
      <c r="T75" s="60">
        <v>-13607.265029312402</v>
      </c>
      <c r="U75" s="60">
        <v>-1957.7155201755268</v>
      </c>
      <c r="V75" s="60">
        <v>-200.20752521051418</v>
      </c>
      <c r="W75" s="60">
        <v>-3774129.1552927345</v>
      </c>
      <c r="X75" s="60">
        <v>-691520.53590146569</v>
      </c>
      <c r="Y75" s="60">
        <v>-19194080.650923558</v>
      </c>
      <c r="Z75" s="60">
        <v>-21214.565828358536</v>
      </c>
      <c r="AA75" s="61">
        <v>-5119404.5056822672</v>
      </c>
    </row>
    <row r="76" spans="1:27" x14ac:dyDescent="0.3">
      <c r="A76" s="91"/>
      <c r="B76" s="59" t="s">
        <v>23</v>
      </c>
      <c r="C76" s="60">
        <v>4712.3752055009245</v>
      </c>
      <c r="D76" s="60">
        <v>-941490.50424581673</v>
      </c>
      <c r="E76" s="60">
        <v>-1313778.2787767083</v>
      </c>
      <c r="F76" s="60">
        <v>47898.09047121054</v>
      </c>
      <c r="G76" s="60">
        <v>16012.2808266473</v>
      </c>
      <c r="H76" s="60">
        <v>376384.95403767098</v>
      </c>
      <c r="I76" s="60">
        <v>-229367.74493229337</v>
      </c>
      <c r="J76" s="60">
        <v>-4632314.5426299088</v>
      </c>
      <c r="K76" s="60">
        <v>-7608013.3109331941</v>
      </c>
      <c r="L76" s="60">
        <v>-416276.04461030895</v>
      </c>
      <c r="M76" s="60">
        <v>30564855.849351063</v>
      </c>
      <c r="N76" s="60">
        <v>21732.293627480743</v>
      </c>
      <c r="O76" s="60">
        <v>145.60851301082948</v>
      </c>
      <c r="P76" s="60">
        <v>10320.37916078436</v>
      </c>
      <c r="Q76" s="60">
        <v>-1149692.9390800567</v>
      </c>
      <c r="R76" s="60">
        <v>3094.9643140885746</v>
      </c>
      <c r="S76" s="60">
        <v>-976143.78534518136</v>
      </c>
      <c r="T76" s="60">
        <v>2913.9362658455502</v>
      </c>
      <c r="U76" s="60">
        <v>1366.0861163580848</v>
      </c>
      <c r="V76" s="60">
        <v>9179.3548699298408</v>
      </c>
      <c r="W76" s="60">
        <v>35126.310725186253</v>
      </c>
      <c r="X76" s="60">
        <v>-3009917.2030687984</v>
      </c>
      <c r="Y76" s="60">
        <v>-54666305.172605038</v>
      </c>
      <c r="Z76" s="60">
        <v>244.04106473313732</v>
      </c>
      <c r="AA76" s="61">
        <v>1070242.0343645476</v>
      </c>
    </row>
    <row r="77" spans="1:27" x14ac:dyDescent="0.3">
      <c r="A77" s="91"/>
      <c r="B77" s="59" t="s">
        <v>24</v>
      </c>
      <c r="C77" s="60">
        <v>-2563.2265568002476</v>
      </c>
      <c r="D77" s="60">
        <v>-102270.83073874452</v>
      </c>
      <c r="E77" s="60">
        <v>-1237549.5279368833</v>
      </c>
      <c r="F77" s="60">
        <v>-198.95615289607667</v>
      </c>
      <c r="G77" s="60">
        <v>-3255.5795432131272</v>
      </c>
      <c r="H77" s="60">
        <v>-2429576.4296527505</v>
      </c>
      <c r="I77" s="60">
        <v>-72044.957170304042</v>
      </c>
      <c r="J77" s="60">
        <v>-1012851.8838342791</v>
      </c>
      <c r="K77" s="60">
        <v>-5146363.5326509438</v>
      </c>
      <c r="L77" s="60">
        <v>-545482.06920575607</v>
      </c>
      <c r="M77" s="60">
        <v>-23531.020170066287</v>
      </c>
      <c r="N77" s="60">
        <v>-36756901.12103653</v>
      </c>
      <c r="O77" s="60">
        <v>-1413184.6845943406</v>
      </c>
      <c r="P77" s="60">
        <v>-5486.76582948328</v>
      </c>
      <c r="Q77" s="60">
        <v>-146670.98441261222</v>
      </c>
      <c r="R77" s="60">
        <v>-2699557.4315766543</v>
      </c>
      <c r="S77" s="60">
        <v>-21592.414124003779</v>
      </c>
      <c r="T77" s="60">
        <v>-565805.38550277986</v>
      </c>
      <c r="U77" s="60">
        <v>-771976.13317644596</v>
      </c>
      <c r="V77" s="60">
        <v>-747391.71449486911</v>
      </c>
      <c r="W77" s="60">
        <v>-3879.2247675223916</v>
      </c>
      <c r="X77" s="60">
        <v>-4607812.5614585271</v>
      </c>
      <c r="Y77" s="60">
        <v>-5533865.035622187</v>
      </c>
      <c r="Z77" s="60">
        <v>-351999.55717085861</v>
      </c>
      <c r="AA77" s="61">
        <v>-723911.90825355053</v>
      </c>
    </row>
    <row r="78" spans="1:27" x14ac:dyDescent="0.3">
      <c r="A78" s="91"/>
      <c r="B78" s="59" t="s">
        <v>29</v>
      </c>
      <c r="C78" s="60">
        <v>423950.51100957394</v>
      </c>
      <c r="D78" s="60">
        <v>-388.19610757767373</v>
      </c>
      <c r="E78" s="60">
        <v>-8380.1511920683533</v>
      </c>
      <c r="F78" s="60">
        <v>321.74698705988521</v>
      </c>
      <c r="G78" s="60">
        <v>93036.900015248917</v>
      </c>
      <c r="H78" s="60">
        <v>155187.60590224061</v>
      </c>
      <c r="I78" s="60">
        <v>-47.007554633815332</v>
      </c>
      <c r="J78" s="60">
        <v>-2119582.0154555812</v>
      </c>
      <c r="K78" s="60">
        <v>-27372067.54376442</v>
      </c>
      <c r="L78" s="60">
        <v>-1011555.8373098299</v>
      </c>
      <c r="M78" s="60">
        <v>-5612.6036376275788</v>
      </c>
      <c r="N78" s="60">
        <v>6138235.7886738777</v>
      </c>
      <c r="O78" s="60">
        <v>1152350.9663314819</v>
      </c>
      <c r="P78" s="60">
        <v>29348.288132243382</v>
      </c>
      <c r="Q78" s="60">
        <v>-8493916.7766906116</v>
      </c>
      <c r="R78" s="60">
        <v>30461.357424543472</v>
      </c>
      <c r="S78" s="60">
        <v>-83.117983758241294</v>
      </c>
      <c r="T78" s="60">
        <v>1497.0970337582403</v>
      </c>
      <c r="U78" s="60">
        <v>62679.475347106578</v>
      </c>
      <c r="V78" s="60">
        <v>67808.365405673627</v>
      </c>
      <c r="W78" s="60">
        <v>1801410.8109005243</v>
      </c>
      <c r="X78" s="60">
        <v>-37864.441255426595</v>
      </c>
      <c r="Y78" s="60">
        <v>-72871802.470259815</v>
      </c>
      <c r="Z78" s="60">
        <v>103777.59779440565</v>
      </c>
      <c r="AA78" s="61">
        <v>857566.94563416205</v>
      </c>
    </row>
    <row r="79" spans="1:27" x14ac:dyDescent="0.3">
      <c r="A79" s="91"/>
      <c r="B79" s="59" t="s">
        <v>31</v>
      </c>
      <c r="C79" s="60">
        <v>-0.40359350873591637</v>
      </c>
      <c r="D79" s="60">
        <v>-4.5746099005931757</v>
      </c>
      <c r="E79" s="60">
        <v>-60.335015181702531</v>
      </c>
      <c r="F79" s="60">
        <v>0.24487904295817842</v>
      </c>
      <c r="G79" s="60">
        <v>-788.04957116709556</v>
      </c>
      <c r="H79" s="60">
        <v>36.840908586937985</v>
      </c>
      <c r="I79" s="60">
        <v>-0.82694227395114983</v>
      </c>
      <c r="J79" s="60">
        <v>-6099589.2110304907</v>
      </c>
      <c r="K79" s="60">
        <v>-331.7678933179476</v>
      </c>
      <c r="L79" s="60">
        <v>-29.43688668080658</v>
      </c>
      <c r="M79" s="60">
        <v>-6.4984920387864884</v>
      </c>
      <c r="N79" s="60">
        <v>-2.8718963290696138</v>
      </c>
      <c r="O79" s="60">
        <v>-519.38836689578238</v>
      </c>
      <c r="P79" s="60">
        <v>75389.199163168669</v>
      </c>
      <c r="Q79" s="60">
        <v>-87.862412779060122</v>
      </c>
      <c r="R79" s="60">
        <v>-14.397261747498135</v>
      </c>
      <c r="S79" s="60">
        <v>-1.1831268577456353</v>
      </c>
      <c r="T79" s="60">
        <v>-7.1902620485043087</v>
      </c>
      <c r="U79" s="60">
        <v>-7.4887365070753162</v>
      </c>
      <c r="V79" s="60">
        <v>-3.3093554638924161E-2</v>
      </c>
      <c r="W79" s="60">
        <v>-0.11462930720853937</v>
      </c>
      <c r="X79" s="60">
        <v>-215.36962047768341</v>
      </c>
      <c r="Y79" s="60">
        <v>-403039.51560956764</v>
      </c>
      <c r="Z79" s="60">
        <v>-0.76942472447984045</v>
      </c>
      <c r="AA79" s="61">
        <v>-524.38035257351294</v>
      </c>
    </row>
    <row r="80" spans="1:27" x14ac:dyDescent="0.3">
      <c r="A80" s="91"/>
      <c r="B80" s="59" t="s">
        <v>33</v>
      </c>
      <c r="C80" s="60">
        <v>10121.888259134343</v>
      </c>
      <c r="D80" s="60">
        <v>-10578139.733231455</v>
      </c>
      <c r="E80" s="60">
        <v>-40718607.765048832</v>
      </c>
      <c r="F80" s="60">
        <v>12229.048481981838</v>
      </c>
      <c r="G80" s="60">
        <v>84217.971832234645</v>
      </c>
      <c r="H80" s="60">
        <v>1350757.2116010375</v>
      </c>
      <c r="I80" s="60">
        <v>-1920094.9896447286</v>
      </c>
      <c r="J80" s="60">
        <v>-120205616.17340793</v>
      </c>
      <c r="K80" s="60">
        <v>-293928363.84833598</v>
      </c>
      <c r="L80" s="60">
        <v>-10839.492066307634</v>
      </c>
      <c r="M80" s="60">
        <v>-33022694.250237904</v>
      </c>
      <c r="N80" s="60">
        <v>341085.23415641719</v>
      </c>
      <c r="O80" s="60">
        <v>5430.2477177726905</v>
      </c>
      <c r="P80" s="60">
        <v>6216.4632873091832</v>
      </c>
      <c r="Q80" s="60">
        <v>90496898.215091169</v>
      </c>
      <c r="R80" s="60">
        <v>196686.89155924227</v>
      </c>
      <c r="S80" s="60">
        <v>-3272377.3102313206</v>
      </c>
      <c r="T80" s="60">
        <v>53982.523973945878</v>
      </c>
      <c r="U80" s="60">
        <v>60320.184040507884</v>
      </c>
      <c r="V80" s="60">
        <v>203969.47619127226</v>
      </c>
      <c r="W80" s="60">
        <v>4165873.8786271587</v>
      </c>
      <c r="X80" s="60">
        <v>-107576977.23925838</v>
      </c>
      <c r="Y80" s="60">
        <v>-545611.19916786253</v>
      </c>
      <c r="Z80" s="60">
        <v>20916.262387947005</v>
      </c>
      <c r="AA80" s="61">
        <v>19341271.395261943</v>
      </c>
    </row>
    <row r="81" spans="1:27" x14ac:dyDescent="0.3">
      <c r="A81" s="91"/>
      <c r="B81" s="59" t="s">
        <v>361</v>
      </c>
      <c r="C81" s="60">
        <v>116167.39383612107</v>
      </c>
      <c r="D81" s="60">
        <v>-18910591.746603638</v>
      </c>
      <c r="E81" s="60">
        <v>-1993046.3108755522</v>
      </c>
      <c r="F81" s="60">
        <v>15804.311970385897</v>
      </c>
      <c r="G81" s="60">
        <v>-13006.629590295255</v>
      </c>
      <c r="H81" s="60">
        <v>20337427.283658266</v>
      </c>
      <c r="I81" s="60">
        <v>-20479214.852603562</v>
      </c>
      <c r="J81" s="60">
        <v>-17787313.212318748</v>
      </c>
      <c r="K81" s="60">
        <v>-86760939.136285096</v>
      </c>
      <c r="L81" s="60">
        <v>-17119553.821410917</v>
      </c>
      <c r="M81" s="60">
        <v>-16652753.71524493</v>
      </c>
      <c r="N81" s="60">
        <v>1791115.0529434681</v>
      </c>
      <c r="O81" s="60">
        <v>-62880.807025776245</v>
      </c>
      <c r="P81" s="60">
        <v>121438.29365660343</v>
      </c>
      <c r="Q81" s="60">
        <v>-53804340.346948534</v>
      </c>
      <c r="R81" s="60">
        <v>-5343815.7644538879</v>
      </c>
      <c r="S81" s="60">
        <v>-4799583.1971236812</v>
      </c>
      <c r="T81" s="60">
        <v>-502564.66603519022</v>
      </c>
      <c r="U81" s="60">
        <v>-577561.65786015242</v>
      </c>
      <c r="V81" s="60">
        <v>716078.25562742352</v>
      </c>
      <c r="W81" s="60">
        <v>920932.59184116125</v>
      </c>
      <c r="X81" s="60">
        <v>-3473341.5860357881</v>
      </c>
      <c r="Y81" s="60">
        <v>-6267379.3794020209</v>
      </c>
      <c r="Z81" s="60">
        <v>-2152767.6926228404</v>
      </c>
      <c r="AA81" s="61">
        <v>1099044.0389743447</v>
      </c>
    </row>
    <row r="82" spans="1:27" x14ac:dyDescent="0.3">
      <c r="A82" s="91"/>
      <c r="B82" s="59" t="s">
        <v>37</v>
      </c>
      <c r="C82" s="60">
        <v>-101.79841715616203</v>
      </c>
      <c r="D82" s="60">
        <v>-82913.577316719282</v>
      </c>
      <c r="E82" s="60">
        <v>-340934.1795925115</v>
      </c>
      <c r="F82" s="60">
        <v>13.565749432365919</v>
      </c>
      <c r="G82" s="60">
        <v>-216.15482679248544</v>
      </c>
      <c r="H82" s="60">
        <v>-1785.42396209453</v>
      </c>
      <c r="I82" s="60">
        <v>-199442.09416329607</v>
      </c>
      <c r="J82" s="60">
        <v>-610849.61392912606</v>
      </c>
      <c r="K82" s="60">
        <v>-6383229.9326014472</v>
      </c>
      <c r="L82" s="60">
        <v>-27167.666320237782</v>
      </c>
      <c r="M82" s="60">
        <v>-919783.69274583284</v>
      </c>
      <c r="N82" s="60">
        <v>-405.78465885855621</v>
      </c>
      <c r="O82" s="60">
        <v>-109.67251772357849</v>
      </c>
      <c r="P82" s="60">
        <v>-16.533589229212566</v>
      </c>
      <c r="Q82" s="60">
        <v>-2762648.6127103064</v>
      </c>
      <c r="R82" s="60">
        <v>-260.67653988728034</v>
      </c>
      <c r="S82" s="60">
        <v>12453966.802352648</v>
      </c>
      <c r="T82" s="60">
        <v>-542.07297978221322</v>
      </c>
      <c r="U82" s="60">
        <v>-443.62210006098576</v>
      </c>
      <c r="V82" s="60">
        <v>-9.0535218542567009</v>
      </c>
      <c r="W82" s="60">
        <v>-177576.92711452208</v>
      </c>
      <c r="X82" s="60">
        <v>-1667555.6576844126</v>
      </c>
      <c r="Y82" s="60">
        <v>-480353.6497395091</v>
      </c>
      <c r="Z82" s="60">
        <v>-139.25447360988073</v>
      </c>
      <c r="AA82" s="61">
        <v>-186498.28429051489</v>
      </c>
    </row>
    <row r="83" spans="1:27" x14ac:dyDescent="0.3">
      <c r="A83" s="91"/>
      <c r="B83" s="59" t="s">
        <v>197</v>
      </c>
      <c r="C83" s="60">
        <v>2169020.4919908792</v>
      </c>
      <c r="D83" s="60">
        <v>-2899.3248638439445</v>
      </c>
      <c r="E83" s="60">
        <v>-9366091.8564474862</v>
      </c>
      <c r="F83" s="60">
        <v>1864.4751140876506</v>
      </c>
      <c r="G83" s="60">
        <v>1503378.1077941954</v>
      </c>
      <c r="H83" s="60">
        <v>1312014.4408668689</v>
      </c>
      <c r="I83" s="60">
        <v>-514.11205731756127</v>
      </c>
      <c r="J83" s="60">
        <v>-85287.767816714739</v>
      </c>
      <c r="K83" s="60">
        <v>-35769096.90440087</v>
      </c>
      <c r="L83" s="60">
        <v>-69216.63949981716</v>
      </c>
      <c r="M83" s="60">
        <v>-24114.865766505562</v>
      </c>
      <c r="N83" s="60">
        <v>14165931.081269711</v>
      </c>
      <c r="O83" s="60">
        <v>249600.13320921175</v>
      </c>
      <c r="P83" s="60">
        <v>70553.741154959192</v>
      </c>
      <c r="Q83" s="60">
        <v>-94096358.676866889</v>
      </c>
      <c r="R83" s="60">
        <v>17932.051120655495</v>
      </c>
      <c r="S83" s="60">
        <v>-152296.25580523667</v>
      </c>
      <c r="T83" s="60">
        <v>6146616.0939477682</v>
      </c>
      <c r="U83" s="60">
        <v>7444.5588749881717</v>
      </c>
      <c r="V83" s="60">
        <v>917667.90031296387</v>
      </c>
      <c r="W83" s="60">
        <v>687352.99143544957</v>
      </c>
      <c r="X83" s="60">
        <v>-231722.32259755771</v>
      </c>
      <c r="Y83" s="60">
        <v>-214611174.88979256</v>
      </c>
      <c r="Z83" s="60">
        <v>1277723.9244188294</v>
      </c>
      <c r="AA83" s="61">
        <v>2889517.7365726605</v>
      </c>
    </row>
    <row r="84" spans="1:27" x14ac:dyDescent="0.3">
      <c r="A84" s="91"/>
      <c r="B84" s="59" t="s">
        <v>42</v>
      </c>
      <c r="C84" s="60">
        <v>2404029.1447848305</v>
      </c>
      <c r="D84" s="60">
        <v>-8591.7680506790748</v>
      </c>
      <c r="E84" s="60">
        <v>-77584.975222256719</v>
      </c>
      <c r="F84" s="60">
        <v>1747.9951129041292</v>
      </c>
      <c r="G84" s="60">
        <v>149944.84496698715</v>
      </c>
      <c r="H84" s="60">
        <v>1597524.9974469282</v>
      </c>
      <c r="I84" s="60">
        <v>-644.32978159997629</v>
      </c>
      <c r="J84" s="60">
        <v>-66870.667549278121</v>
      </c>
      <c r="K84" s="60">
        <v>-360144.38918674964</v>
      </c>
      <c r="L84" s="60">
        <v>-4593374.0386803038</v>
      </c>
      <c r="M84" s="60">
        <v>-2005.5979150804035</v>
      </c>
      <c r="N84" s="60">
        <v>2159681.0014900565</v>
      </c>
      <c r="O84" s="60">
        <v>256299.67724651285</v>
      </c>
      <c r="P84" s="60">
        <v>14549.421581480361</v>
      </c>
      <c r="Q84" s="60">
        <v>-77175605.8640306</v>
      </c>
      <c r="R84" s="60">
        <v>550334.8424908407</v>
      </c>
      <c r="S84" s="60">
        <v>-1304.1222571825892</v>
      </c>
      <c r="T84" s="60">
        <v>25883.889545902144</v>
      </c>
      <c r="U84" s="60">
        <v>613815.36172668822</v>
      </c>
      <c r="V84" s="60">
        <v>703044.66616185941</v>
      </c>
      <c r="W84" s="60">
        <v>1198403.0025280006</v>
      </c>
      <c r="X84" s="60">
        <v>-312940.42230312072</v>
      </c>
      <c r="Y84" s="60">
        <v>-30290540.006458998</v>
      </c>
      <c r="Z84" s="60">
        <v>912829.55293927714</v>
      </c>
      <c r="AA84" s="61">
        <v>1304165.1984903365</v>
      </c>
    </row>
    <row r="85" spans="1:27" x14ac:dyDescent="0.3">
      <c r="A85" s="91"/>
      <c r="B85" s="59" t="s">
        <v>47</v>
      </c>
      <c r="C85" s="60">
        <v>-20.74503291554629</v>
      </c>
      <c r="D85" s="60">
        <v>-107989.5813200737</v>
      </c>
      <c r="E85" s="60">
        <v>-3108.9990088752324</v>
      </c>
      <c r="F85" s="60">
        <v>17.040960457843539</v>
      </c>
      <c r="G85" s="60">
        <v>-22398.931900726166</v>
      </c>
      <c r="H85" s="60">
        <v>-34786.725690009072</v>
      </c>
      <c r="I85" s="60">
        <v>-41.084502709376935</v>
      </c>
      <c r="J85" s="60">
        <v>-2697.8872847654329</v>
      </c>
      <c r="K85" s="60">
        <v>-8747091.5236915909</v>
      </c>
      <c r="L85" s="60">
        <v>-2080029.7674873509</v>
      </c>
      <c r="M85" s="60">
        <v>-137981.8778656685</v>
      </c>
      <c r="N85" s="60">
        <v>-452.55222779467294</v>
      </c>
      <c r="O85" s="60">
        <v>-173121.33333877567</v>
      </c>
      <c r="P85" s="60">
        <v>-344005.76180556417</v>
      </c>
      <c r="Q85" s="60">
        <v>-44271.092317413459</v>
      </c>
      <c r="R85" s="60">
        <v>-83469.430360144004</v>
      </c>
      <c r="S85" s="60">
        <v>-3497259.1832813974</v>
      </c>
      <c r="T85" s="60">
        <v>-51731.164570053108</v>
      </c>
      <c r="U85" s="60">
        <v>-3603.656063744842</v>
      </c>
      <c r="V85" s="60">
        <v>-6124567.1227246523</v>
      </c>
      <c r="W85" s="60">
        <v>-92979.007024545688</v>
      </c>
      <c r="X85" s="60">
        <v>-12408.616764087768</v>
      </c>
      <c r="Y85" s="60">
        <v>-788723.76028453815</v>
      </c>
      <c r="Z85" s="60">
        <v>-5696007.2314273119</v>
      </c>
      <c r="AA85" s="61">
        <v>-92368.827525889501</v>
      </c>
    </row>
    <row r="86" spans="1:27" x14ac:dyDescent="0.3">
      <c r="A86" s="91"/>
      <c r="B86" s="59" t="s">
        <v>48</v>
      </c>
      <c r="C86" s="60">
        <v>0</v>
      </c>
      <c r="D86" s="60">
        <v>-5.0423779348001938</v>
      </c>
      <c r="E86" s="60">
        <v>0</v>
      </c>
      <c r="F86" s="60">
        <v>0</v>
      </c>
      <c r="G86" s="60">
        <v>0</v>
      </c>
      <c r="H86" s="60">
        <v>-744.71860705979634</v>
      </c>
      <c r="I86" s="60">
        <v>0</v>
      </c>
      <c r="J86" s="60">
        <v>-11088.284635739907</v>
      </c>
      <c r="K86" s="60">
        <v>-16606.923899999154</v>
      </c>
      <c r="L86" s="60">
        <v>0</v>
      </c>
      <c r="M86" s="60">
        <v>-87661.381678696416</v>
      </c>
      <c r="N86" s="60">
        <v>-0.94056664259638012</v>
      </c>
      <c r="O86" s="60">
        <v>0</v>
      </c>
      <c r="P86" s="60">
        <v>-196.74512273426444</v>
      </c>
      <c r="Q86" s="60">
        <v>-2877.4002647299781</v>
      </c>
      <c r="R86" s="60">
        <v>-373.12408350424084</v>
      </c>
      <c r="S86" s="60">
        <v>0</v>
      </c>
      <c r="T86" s="60">
        <v>0</v>
      </c>
      <c r="U86" s="60">
        <v>0</v>
      </c>
      <c r="V86" s="60">
        <v>-8571.4860966162523</v>
      </c>
      <c r="W86" s="60">
        <v>-36540528.580715179</v>
      </c>
      <c r="X86" s="60">
        <v>-577.24399221719375</v>
      </c>
      <c r="Y86" s="60">
        <v>0</v>
      </c>
      <c r="Z86" s="60">
        <v>0</v>
      </c>
      <c r="AA86" s="61">
        <v>-44425.308564979583</v>
      </c>
    </row>
    <row r="87" spans="1:27" x14ac:dyDescent="0.3">
      <c r="A87" s="91"/>
      <c r="B87" s="59" t="s">
        <v>49</v>
      </c>
      <c r="C87" s="60">
        <v>-23978.283490643313</v>
      </c>
      <c r="D87" s="60">
        <v>-418114.19645903411</v>
      </c>
      <c r="E87" s="60">
        <v>-776621.5088396793</v>
      </c>
      <c r="F87" s="60">
        <v>-3917.900837599198</v>
      </c>
      <c r="G87" s="60">
        <v>-64690.760030614794</v>
      </c>
      <c r="H87" s="60">
        <v>-1379236.2283288911</v>
      </c>
      <c r="I87" s="60">
        <v>-117416.70281467789</v>
      </c>
      <c r="J87" s="60">
        <v>-3115791.1725985627</v>
      </c>
      <c r="K87" s="60">
        <v>-19798493.028550241</v>
      </c>
      <c r="L87" s="60">
        <v>-665484.91318429331</v>
      </c>
      <c r="M87" s="60">
        <v>-3775808.1838789536</v>
      </c>
      <c r="N87" s="60">
        <v>-185078.11541799363</v>
      </c>
      <c r="O87" s="60">
        <v>-44966.933666881523</v>
      </c>
      <c r="P87" s="60">
        <v>-62692.623032817151</v>
      </c>
      <c r="Q87" s="60">
        <v>-2747457.2675331049</v>
      </c>
      <c r="R87" s="60">
        <v>-48618.104539135122</v>
      </c>
      <c r="S87" s="60">
        <v>-1828993.0943122089</v>
      </c>
      <c r="T87" s="60">
        <v>-85875.453179938253</v>
      </c>
      <c r="U87" s="60">
        <v>-303252.53263577586</v>
      </c>
      <c r="V87" s="60">
        <v>-13353.478720382613</v>
      </c>
      <c r="W87" s="60">
        <v>-51923.393581230659</v>
      </c>
      <c r="X87" s="60">
        <v>62501299.755405217</v>
      </c>
      <c r="Y87" s="60">
        <v>-10281428.566811701</v>
      </c>
      <c r="Z87" s="60">
        <v>-12409.324833671359</v>
      </c>
      <c r="AA87" s="61">
        <v>-1538402.2670673132</v>
      </c>
    </row>
    <row r="88" spans="1:27" x14ac:dyDescent="0.3">
      <c r="A88" s="91"/>
      <c r="B88" s="59" t="s">
        <v>50</v>
      </c>
      <c r="C88" s="60">
        <v>-67644.498385476531</v>
      </c>
      <c r="D88" s="60">
        <v>-34124.373708623898</v>
      </c>
      <c r="E88" s="60">
        <v>-16653.748216861775</v>
      </c>
      <c r="F88" s="60">
        <v>-6136.9863235412995</v>
      </c>
      <c r="G88" s="60">
        <v>-1346101.8654782446</v>
      </c>
      <c r="H88" s="60">
        <v>-4878924.8200903172</v>
      </c>
      <c r="I88" s="60">
        <v>-80322.484116483058</v>
      </c>
      <c r="J88" s="60">
        <v>-21386902.736676794</v>
      </c>
      <c r="K88" s="60">
        <v>-10476950.770742862</v>
      </c>
      <c r="L88" s="60">
        <v>-333387.7953776716</v>
      </c>
      <c r="M88" s="60">
        <v>-1147204.2447894015</v>
      </c>
      <c r="N88" s="60">
        <v>-2162223.784412453</v>
      </c>
      <c r="O88" s="60">
        <v>-17392.881197659473</v>
      </c>
      <c r="P88" s="60">
        <v>-427723.01416553929</v>
      </c>
      <c r="Q88" s="60">
        <v>-226252.55885613643</v>
      </c>
      <c r="R88" s="60">
        <v>-68988.159435200505</v>
      </c>
      <c r="S88" s="60">
        <v>-7481.0839170864419</v>
      </c>
      <c r="T88" s="60">
        <v>-38034.663266620599</v>
      </c>
      <c r="U88" s="60">
        <v>-37622.001081335329</v>
      </c>
      <c r="V88" s="60">
        <v>-15101.373147830047</v>
      </c>
      <c r="W88" s="60">
        <v>-32337.913972706476</v>
      </c>
      <c r="X88" s="60">
        <v>-4389371.8531023124</v>
      </c>
      <c r="Y88" s="60">
        <v>167897923.48352468</v>
      </c>
      <c r="Z88" s="60">
        <v>-13016.895624454854</v>
      </c>
      <c r="AA88" s="61">
        <v>-1341971.0642294679</v>
      </c>
    </row>
    <row r="89" spans="1:27" x14ac:dyDescent="0.3">
      <c r="A89" s="91"/>
      <c r="B89" s="59" t="s">
        <v>229</v>
      </c>
      <c r="C89" s="60">
        <v>97105.256461240933</v>
      </c>
      <c r="D89" s="60">
        <v>-18944.950506784968</v>
      </c>
      <c r="E89" s="60">
        <v>-6159593.8070056364</v>
      </c>
      <c r="F89" s="60">
        <v>521877.28804389481</v>
      </c>
      <c r="G89" s="60">
        <v>516692.18596393615</v>
      </c>
      <c r="H89" s="60">
        <v>4929876.859112978</v>
      </c>
      <c r="I89" s="60">
        <v>-429.52869243801479</v>
      </c>
      <c r="J89" s="60">
        <v>-114716.12647027044</v>
      </c>
      <c r="K89" s="60">
        <v>-41237592.908978909</v>
      </c>
      <c r="L89" s="60">
        <v>-2016753.142604351</v>
      </c>
      <c r="M89" s="60">
        <v>-1998575.3682805325</v>
      </c>
      <c r="N89" s="60">
        <v>2617698.5546794459</v>
      </c>
      <c r="O89" s="60">
        <v>868095.40840117075</v>
      </c>
      <c r="P89" s="60">
        <v>225194.85524662351</v>
      </c>
      <c r="Q89" s="60">
        <v>-329536685.82436699</v>
      </c>
      <c r="R89" s="60">
        <v>503230.65039188322</v>
      </c>
      <c r="S89" s="60">
        <v>-95773.496980345575</v>
      </c>
      <c r="T89" s="60">
        <v>319037.39414704219</v>
      </c>
      <c r="U89" s="60">
        <v>1474907.7662526406</v>
      </c>
      <c r="V89" s="60">
        <v>870649.10820067301</v>
      </c>
      <c r="W89" s="60">
        <v>14744908.258482486</v>
      </c>
      <c r="X89" s="60">
        <v>-14301819.571171459</v>
      </c>
      <c r="Y89" s="60">
        <v>-117013518.7480582</v>
      </c>
      <c r="Z89" s="60">
        <v>2279296.7785727195</v>
      </c>
      <c r="AA89" s="61">
        <v>2163352.3753165342</v>
      </c>
    </row>
    <row r="90" spans="1:27" x14ac:dyDescent="0.3">
      <c r="A90" s="64"/>
      <c r="B90" s="59" t="s">
        <v>51</v>
      </c>
      <c r="C90" s="60">
        <v>64408.371768478304</v>
      </c>
      <c r="D90" s="60">
        <v>-3878875.1480481178</v>
      </c>
      <c r="E90" s="60">
        <v>-23440766.905611258</v>
      </c>
      <c r="F90" s="60">
        <v>19430.974724854226</v>
      </c>
      <c r="G90" s="60">
        <v>164505.63173305988</v>
      </c>
      <c r="H90" s="60">
        <v>5245256.1583135575</v>
      </c>
      <c r="I90" s="60">
        <v>-389210.82515171077</v>
      </c>
      <c r="J90" s="60">
        <v>-19029380.296751775</v>
      </c>
      <c r="K90" s="60">
        <v>-34199764.096989587</v>
      </c>
      <c r="L90" s="60">
        <v>-435685.85881130421</v>
      </c>
      <c r="M90" s="60">
        <v>-10673848.543549797</v>
      </c>
      <c r="N90" s="60">
        <v>9467068.0380726457</v>
      </c>
      <c r="O90" s="60">
        <v>3916.7608720053686</v>
      </c>
      <c r="P90" s="60">
        <v>1300689.2433768213</v>
      </c>
      <c r="Q90" s="60">
        <v>-21244803.813971564</v>
      </c>
      <c r="R90" s="60">
        <v>14801.808166054543</v>
      </c>
      <c r="S90" s="60">
        <v>-910145.97658062004</v>
      </c>
      <c r="T90" s="60">
        <v>5209.2466681429651</v>
      </c>
      <c r="U90" s="60">
        <v>11776.70896989922</v>
      </c>
      <c r="V90" s="60">
        <v>53501.610176028684</v>
      </c>
      <c r="W90" s="60">
        <v>2007408.6862883568</v>
      </c>
      <c r="X90" s="60">
        <v>-7942077.5071250778</v>
      </c>
      <c r="Y90" s="60">
        <v>-9571915.8440311886</v>
      </c>
      <c r="Z90" s="60">
        <v>3165.5735947587527</v>
      </c>
      <c r="AA90" s="61">
        <v>4412540.7915149331</v>
      </c>
    </row>
    <row r="92" spans="1:27" ht="14.5" thickBot="1" x14ac:dyDescent="0.35">
      <c r="B92" s="112" t="s">
        <v>118</v>
      </c>
      <c r="C92" s="112"/>
      <c r="D92" s="112"/>
      <c r="E92" s="112"/>
      <c r="F92" s="112"/>
      <c r="G92" s="65"/>
      <c r="H92" s="65"/>
      <c r="I92" s="65"/>
      <c r="J92" s="65"/>
      <c r="K92" s="65"/>
    </row>
    <row r="93" spans="1:27" ht="14.5" thickBot="1" x14ac:dyDescent="0.35">
      <c r="B93" s="66"/>
      <c r="C93" s="113" t="s">
        <v>119</v>
      </c>
      <c r="D93" s="107"/>
      <c r="E93" s="107"/>
      <c r="F93" s="107"/>
      <c r="G93" s="108"/>
      <c r="H93" s="106" t="s">
        <v>120</v>
      </c>
      <c r="I93" s="107"/>
      <c r="J93" s="107"/>
      <c r="K93" s="108"/>
    </row>
    <row r="94" spans="1:27" ht="26" x14ac:dyDescent="0.3">
      <c r="B94" s="67"/>
      <c r="C94" s="68" t="s">
        <v>121</v>
      </c>
      <c r="D94" s="69" t="s">
        <v>122</v>
      </c>
      <c r="E94" s="69" t="s">
        <v>123</v>
      </c>
      <c r="F94" s="69" t="s">
        <v>124</v>
      </c>
      <c r="G94" s="70" t="s">
        <v>125</v>
      </c>
      <c r="H94" s="68" t="s">
        <v>126</v>
      </c>
      <c r="I94" s="69" t="s">
        <v>127</v>
      </c>
      <c r="J94" s="69" t="s">
        <v>128</v>
      </c>
      <c r="K94" s="70" t="s">
        <v>129</v>
      </c>
    </row>
    <row r="95" spans="1:27" ht="14.5" thickBot="1" x14ac:dyDescent="0.35">
      <c r="B95" s="71"/>
      <c r="C95" s="72" t="s">
        <v>130</v>
      </c>
      <c r="D95" s="73" t="s">
        <v>131</v>
      </c>
      <c r="E95" s="73" t="s">
        <v>132</v>
      </c>
      <c r="F95" s="74" t="s">
        <v>133</v>
      </c>
      <c r="G95" s="75" t="s">
        <v>134</v>
      </c>
      <c r="H95" s="76" t="s">
        <v>135</v>
      </c>
      <c r="I95" s="60" t="s">
        <v>135</v>
      </c>
      <c r="J95" s="60" t="s">
        <v>135</v>
      </c>
      <c r="K95" s="61" t="s">
        <v>135</v>
      </c>
    </row>
    <row r="96" spans="1:27" x14ac:dyDescent="0.3">
      <c r="B96" s="58" t="s">
        <v>1</v>
      </c>
      <c r="C96" s="77">
        <v>-514607.50229158957</v>
      </c>
      <c r="D96" s="30">
        <v>10042104.248066984</v>
      </c>
      <c r="E96" s="30">
        <v>0</v>
      </c>
      <c r="F96" s="30">
        <v>0</v>
      </c>
      <c r="G96" s="78">
        <v>9527496.7457753941</v>
      </c>
      <c r="H96" s="84">
        <v>-1.5079211073210841E-2</v>
      </c>
      <c r="I96" s="85">
        <v>-4.5129604798043607E-2</v>
      </c>
      <c r="J96" s="85">
        <v>-1.9122713897476107E-2</v>
      </c>
      <c r="K96" s="86">
        <v>-1.9122713897476152E-2</v>
      </c>
    </row>
    <row r="97" spans="2:11" x14ac:dyDescent="0.3">
      <c r="B97" s="79" t="s">
        <v>2</v>
      </c>
      <c r="C97" s="77">
        <v>-1560362.2201229534</v>
      </c>
      <c r="D97" s="30">
        <v>-50839364.709934697</v>
      </c>
      <c r="E97" s="30">
        <v>27732571.873520523</v>
      </c>
      <c r="F97" s="30">
        <v>0</v>
      </c>
      <c r="G97" s="78">
        <v>-24667155.056537129</v>
      </c>
      <c r="H97" s="84">
        <v>0.27758540022926398</v>
      </c>
      <c r="I97" s="85">
        <v>-3.4138555285142196E-2</v>
      </c>
      <c r="J97" s="85">
        <v>-1.4465489527602626E-2</v>
      </c>
      <c r="K97" s="86">
        <v>-1.4465489527602637E-2</v>
      </c>
    </row>
    <row r="98" spans="2:11" x14ac:dyDescent="0.3">
      <c r="B98" s="79" t="s">
        <v>3</v>
      </c>
      <c r="C98" s="77">
        <v>-3803523.359435319</v>
      </c>
      <c r="D98" s="30">
        <v>-94375050.156377241</v>
      </c>
      <c r="E98" s="30">
        <v>55106362.218864053</v>
      </c>
      <c r="F98" s="30">
        <v>0</v>
      </c>
      <c r="G98" s="78">
        <v>-43072211.296948507</v>
      </c>
      <c r="H98" s="84">
        <v>0.27764491138358161</v>
      </c>
      <c r="I98" s="85">
        <v>-7.0398622565397098E-2</v>
      </c>
      <c r="J98" s="85">
        <v>-2.9829924815846232E-2</v>
      </c>
      <c r="K98" s="86">
        <v>-2.9829924815846256E-2</v>
      </c>
    </row>
    <row r="99" spans="2:11" x14ac:dyDescent="0.3">
      <c r="B99" s="79" t="s">
        <v>4</v>
      </c>
      <c r="C99" s="77">
        <v>-965918.70879526716</v>
      </c>
      <c r="D99" s="30">
        <v>5171604.604103704</v>
      </c>
      <c r="E99" s="30">
        <v>192181.75958192348</v>
      </c>
      <c r="F99" s="30">
        <v>0</v>
      </c>
      <c r="G99" s="78">
        <v>4397867.6548903603</v>
      </c>
      <c r="H99" s="84">
        <v>-6.2491150516427642E-3</v>
      </c>
      <c r="I99" s="85">
        <v>-5.8102130103075827E-3</v>
      </c>
      <c r="J99" s="85">
        <v>-2.4619546653845692E-3</v>
      </c>
      <c r="K99" s="86">
        <v>-2.4619546653845371E-3</v>
      </c>
    </row>
    <row r="100" spans="2:11" x14ac:dyDescent="0.3">
      <c r="B100" s="79" t="s">
        <v>8</v>
      </c>
      <c r="C100" s="77">
        <v>-11735625.38648157</v>
      </c>
      <c r="D100" s="30">
        <v>8185457.4914100608</v>
      </c>
      <c r="E100" s="30">
        <v>-3537224.1382133961</v>
      </c>
      <c r="F100" s="30">
        <v>0</v>
      </c>
      <c r="G100" s="78">
        <v>-7087392.0332849054</v>
      </c>
      <c r="H100" s="84">
        <v>-2.3224308695110819E-2</v>
      </c>
      <c r="I100" s="85">
        <v>-0.10984185657715016</v>
      </c>
      <c r="J100" s="85">
        <v>-4.6543159566589054E-2</v>
      </c>
      <c r="K100" s="86">
        <v>-4.6543159566589005E-2</v>
      </c>
    </row>
    <row r="101" spans="2:11" x14ac:dyDescent="0.3">
      <c r="B101" s="79" t="s">
        <v>114</v>
      </c>
      <c r="C101" s="77">
        <v>-249618137.73205629</v>
      </c>
      <c r="D101" s="30">
        <v>199638595.5803656</v>
      </c>
      <c r="E101" s="30">
        <v>104544.3413848877</v>
      </c>
      <c r="F101" s="30">
        <v>0</v>
      </c>
      <c r="G101" s="78">
        <v>-49874997.810305804</v>
      </c>
      <c r="H101" s="84">
        <v>-9.6847116228241954E-3</v>
      </c>
      <c r="I101" s="85">
        <v>-2.0215414904979072E-2</v>
      </c>
      <c r="J101" s="85">
        <v>-8.565853773296217E-3</v>
      </c>
      <c r="K101" s="86">
        <v>-8.5658537732962517E-3</v>
      </c>
    </row>
    <row r="102" spans="2:11" x14ac:dyDescent="0.3">
      <c r="B102" s="79" t="s">
        <v>12</v>
      </c>
      <c r="C102" s="77">
        <v>-10352212.562544042</v>
      </c>
      <c r="D102" s="30">
        <v>-39611234.697521083</v>
      </c>
      <c r="E102" s="30">
        <v>24985877.869095966</v>
      </c>
      <c r="F102" s="30">
        <v>0</v>
      </c>
      <c r="G102" s="78">
        <v>-24977569.390969157</v>
      </c>
      <c r="H102" s="84">
        <v>0.41219196778916251</v>
      </c>
      <c r="I102" s="85">
        <v>-0.24373932333811085</v>
      </c>
      <c r="J102" s="85">
        <v>-0.10327937429580969</v>
      </c>
      <c r="K102" s="86">
        <v>-0.1032793742958097</v>
      </c>
    </row>
    <row r="103" spans="2:11" x14ac:dyDescent="0.3">
      <c r="B103" s="79" t="s">
        <v>16</v>
      </c>
      <c r="C103" s="77">
        <v>-1433430.7941246827</v>
      </c>
      <c r="D103" s="30">
        <v>-198089928.28665584</v>
      </c>
      <c r="E103" s="30">
        <v>99862651.164866507</v>
      </c>
      <c r="F103" s="30">
        <v>0</v>
      </c>
      <c r="G103" s="78">
        <v>-99660707.915914029</v>
      </c>
      <c r="H103" s="84">
        <v>0.25340213700220759</v>
      </c>
      <c r="I103" s="85">
        <v>-6.8953532835424403E-3</v>
      </c>
      <c r="J103" s="85">
        <v>-2.9217598659078137E-3</v>
      </c>
      <c r="K103" s="86">
        <v>-2.9217598659078367E-3</v>
      </c>
    </row>
    <row r="104" spans="2:11" x14ac:dyDescent="0.3">
      <c r="B104" s="79" t="s">
        <v>17</v>
      </c>
      <c r="C104" s="77">
        <v>-54135956.391453758</v>
      </c>
      <c r="D104" s="30">
        <v>-479410860.43976599</v>
      </c>
      <c r="E104" s="30">
        <v>278272701.70281482</v>
      </c>
      <c r="F104" s="30">
        <v>0</v>
      </c>
      <c r="G104" s="78">
        <v>-255274115.12840492</v>
      </c>
      <c r="H104" s="84">
        <v>0.26971710009208438</v>
      </c>
      <c r="I104" s="85">
        <v>-9.4514146554726189E-2</v>
      </c>
      <c r="J104" s="85">
        <v>-4.0048367184206013E-2</v>
      </c>
      <c r="K104" s="86">
        <v>-4.0048367184205999E-2</v>
      </c>
    </row>
    <row r="105" spans="2:11" x14ac:dyDescent="0.3">
      <c r="B105" s="79" t="s">
        <v>20</v>
      </c>
      <c r="C105" s="77">
        <v>23028590.059518412</v>
      </c>
      <c r="D105" s="30">
        <v>-895026327.5425452</v>
      </c>
      <c r="E105" s="30">
        <v>615297538.42834282</v>
      </c>
      <c r="F105" s="30">
        <v>0</v>
      </c>
      <c r="G105" s="78">
        <v>-256700199.05468392</v>
      </c>
      <c r="H105" s="84">
        <v>0.26545143363550644</v>
      </c>
      <c r="I105" s="85">
        <v>0.12694027048364592</v>
      </c>
      <c r="J105" s="85">
        <v>5.3788250204934718E-2</v>
      </c>
      <c r="K105" s="86">
        <v>5.3788250204934648E-2</v>
      </c>
    </row>
    <row r="106" spans="2:11" x14ac:dyDescent="0.3">
      <c r="B106" s="79" t="s">
        <v>23</v>
      </c>
      <c r="C106" s="77">
        <v>-12491542.700628279</v>
      </c>
      <c r="D106" s="30">
        <v>-102313619.24057138</v>
      </c>
      <c r="E106" s="30">
        <v>55029236.857185632</v>
      </c>
      <c r="F106" s="30">
        <v>0</v>
      </c>
      <c r="G106" s="78">
        <v>-59775925.084014028</v>
      </c>
      <c r="H106" s="84">
        <v>0.26031113830719815</v>
      </c>
      <c r="I106" s="85">
        <v>-9.0749398532026126E-2</v>
      </c>
      <c r="J106" s="85">
        <v>-3.8453134971197511E-2</v>
      </c>
      <c r="K106" s="86">
        <v>-3.8453134971197497E-2</v>
      </c>
    </row>
    <row r="107" spans="2:11" x14ac:dyDescent="0.3">
      <c r="B107" s="79" t="s">
        <v>24</v>
      </c>
      <c r="C107" s="77">
        <v>-19254180.774193875</v>
      </c>
      <c r="D107" s="30">
        <v>59237846.273886114</v>
      </c>
      <c r="E107" s="30">
        <v>0</v>
      </c>
      <c r="F107" s="30">
        <v>0</v>
      </c>
      <c r="G107" s="78">
        <v>39983665.499692239</v>
      </c>
      <c r="H107" s="84">
        <v>-1.4499635804126044E-2</v>
      </c>
      <c r="I107" s="85">
        <v>-1.573692391028688E-2</v>
      </c>
      <c r="J107" s="85">
        <v>-6.6681880975791863E-3</v>
      </c>
      <c r="K107" s="86">
        <v>-6.6681880975792253E-3</v>
      </c>
    </row>
    <row r="108" spans="2:11" x14ac:dyDescent="0.3">
      <c r="B108" s="79" t="s">
        <v>29</v>
      </c>
      <c r="C108" s="77">
        <v>-28833426.653052822</v>
      </c>
      <c r="D108" s="30">
        <v>4948981.8945902614</v>
      </c>
      <c r="E108" s="30">
        <v>0</v>
      </c>
      <c r="F108" s="30">
        <v>0</v>
      </c>
      <c r="G108" s="78">
        <v>-23884444.758462559</v>
      </c>
      <c r="H108" s="84">
        <v>-2.6697701402304333E-2</v>
      </c>
      <c r="I108" s="85">
        <v>-0.12023588317832411</v>
      </c>
      <c r="J108" s="85">
        <v>-5.0947408126408522E-2</v>
      </c>
      <c r="K108" s="86">
        <v>-5.0947408126408474E-2</v>
      </c>
    </row>
    <row r="109" spans="2:11" x14ac:dyDescent="0.3">
      <c r="B109" s="79" t="s">
        <v>31</v>
      </c>
      <c r="C109" s="77">
        <v>-1894521.6730847294</v>
      </c>
      <c r="D109" s="30">
        <v>8802271.6304138098</v>
      </c>
      <c r="E109" s="30">
        <v>-409886.05363500118</v>
      </c>
      <c r="F109" s="30">
        <v>0</v>
      </c>
      <c r="G109" s="78">
        <v>6497863.9036940793</v>
      </c>
      <c r="H109" s="84">
        <v>-1.1061603632894115E-2</v>
      </c>
      <c r="I109" s="85">
        <v>-3.1865269155791257E-2</v>
      </c>
      <c r="J109" s="85">
        <v>-1.3502232693131888E-2</v>
      </c>
      <c r="K109" s="86">
        <v>-1.3502232693131878E-2</v>
      </c>
    </row>
    <row r="110" spans="2:11" x14ac:dyDescent="0.3">
      <c r="B110" s="79" t="s">
        <v>33</v>
      </c>
      <c r="C110" s="77">
        <v>-137415862.95306993</v>
      </c>
      <c r="D110" s="30">
        <v>-547784677.68873739</v>
      </c>
      <c r="E110" s="30">
        <v>334434194.05032277</v>
      </c>
      <c r="F110" s="30">
        <v>0</v>
      </c>
      <c r="G110" s="78">
        <v>-350766346.59148455</v>
      </c>
      <c r="H110" s="84">
        <v>0.27551815440441624</v>
      </c>
      <c r="I110" s="85">
        <v>-0.22291209363067249</v>
      </c>
      <c r="J110" s="85">
        <v>-9.4454276962149364E-2</v>
      </c>
      <c r="K110" s="86">
        <v>-9.4454276962149336E-2</v>
      </c>
    </row>
    <row r="111" spans="2:11" x14ac:dyDescent="0.3">
      <c r="B111" s="79" t="s">
        <v>361</v>
      </c>
      <c r="C111" s="77">
        <v>-67262739.895942956</v>
      </c>
      <c r="D111" s="30">
        <v>18562380.256551061</v>
      </c>
      <c r="E111" s="30">
        <v>0</v>
      </c>
      <c r="F111" s="30">
        <v>0</v>
      </c>
      <c r="G111" s="78">
        <v>-48700359.639391899</v>
      </c>
      <c r="H111" s="84">
        <v>-2.5332245159381889E-2</v>
      </c>
      <c r="I111" s="85">
        <v>-6.1172832223048007E-2</v>
      </c>
      <c r="J111" s="85">
        <v>-2.5920691619935599E-2</v>
      </c>
      <c r="K111" s="86">
        <v>-2.5920691619935588E-2</v>
      </c>
    </row>
    <row r="112" spans="2:11" x14ac:dyDescent="0.3">
      <c r="B112" s="79" t="s">
        <v>37</v>
      </c>
      <c r="C112" s="77">
        <v>-411857.40957963245</v>
      </c>
      <c r="D112" s="30">
        <v>-62091220.322719544</v>
      </c>
      <c r="E112" s="30">
        <v>35393907.522527769</v>
      </c>
      <c r="F112" s="30">
        <v>0</v>
      </c>
      <c r="G112" s="78">
        <v>-27109170.20977141</v>
      </c>
      <c r="H112" s="84">
        <v>0.36191731819927198</v>
      </c>
      <c r="I112" s="85">
        <v>-1.8265608573346748E-2</v>
      </c>
      <c r="J112" s="85">
        <v>-7.7396646497231991E-3</v>
      </c>
      <c r="K112" s="86">
        <v>-7.7396646497232512E-3</v>
      </c>
    </row>
    <row r="113" spans="2:11" x14ac:dyDescent="0.3">
      <c r="B113" s="79" t="s">
        <v>197</v>
      </c>
      <c r="C113" s="77">
        <v>-92006333.611685619</v>
      </c>
      <c r="D113" s="30">
        <v>15539355.100590367</v>
      </c>
      <c r="E113" s="30">
        <v>0</v>
      </c>
      <c r="F113" s="30">
        <v>0</v>
      </c>
      <c r="G113" s="78">
        <v>-76466978.511095256</v>
      </c>
      <c r="H113" s="84">
        <v>-3.0119864371531847E-2</v>
      </c>
      <c r="I113" s="85">
        <v>-0.12607318802118425</v>
      </c>
      <c r="J113" s="85">
        <v>-5.3420842381857736E-2</v>
      </c>
      <c r="K113" s="86">
        <v>-5.3420842381857736E-2</v>
      </c>
    </row>
    <row r="114" spans="2:11" x14ac:dyDescent="0.3">
      <c r="B114" s="79" t="s">
        <v>42</v>
      </c>
      <c r="C114" s="77">
        <v>-28562812.666575819</v>
      </c>
      <c r="D114" s="30">
        <v>4851881.9962756215</v>
      </c>
      <c r="E114" s="30">
        <v>0</v>
      </c>
      <c r="F114" s="30">
        <v>0</v>
      </c>
      <c r="G114" s="78">
        <v>-23710930.670300197</v>
      </c>
      <c r="H114" s="84">
        <v>-2.5731042703569396E-2</v>
      </c>
      <c r="I114" s="85">
        <v>-0.14543473820279909</v>
      </c>
      <c r="J114" s="85">
        <v>-6.1624889068982669E-2</v>
      </c>
      <c r="K114" s="86">
        <v>-6.162488906898269E-2</v>
      </c>
    </row>
    <row r="115" spans="2:11" x14ac:dyDescent="0.3">
      <c r="B115" s="79" t="s">
        <v>47</v>
      </c>
      <c r="C115" s="77">
        <v>-8339815.297234429</v>
      </c>
      <c r="D115" s="30">
        <v>11001373.745898524</v>
      </c>
      <c r="E115" s="30">
        <v>0</v>
      </c>
      <c r="F115" s="30">
        <v>0</v>
      </c>
      <c r="G115" s="78">
        <v>2661558.4486640953</v>
      </c>
      <c r="H115" s="84">
        <v>-1.2157219460883531E-2</v>
      </c>
      <c r="I115" s="85">
        <v>-2.0820966643759799E-2</v>
      </c>
      <c r="J115" s="85">
        <v>-8.8224434931185591E-3</v>
      </c>
      <c r="K115" s="86">
        <v>-8.8224434931185071E-3</v>
      </c>
    </row>
    <row r="116" spans="2:11" x14ac:dyDescent="0.3">
      <c r="B116" s="79" t="s">
        <v>48</v>
      </c>
      <c r="C116" s="77">
        <v>-10885567.273867682</v>
      </c>
      <c r="D116" s="30">
        <v>45194883.23302944</v>
      </c>
      <c r="E116" s="30">
        <v>-1014173.2887163162</v>
      </c>
      <c r="F116" s="30">
        <v>0</v>
      </c>
      <c r="G116" s="78">
        <v>33295142.670445442</v>
      </c>
      <c r="H116" s="84">
        <v>-1.993205524954357E-2</v>
      </c>
      <c r="I116" s="85">
        <v>-1.849100634543686E-2</v>
      </c>
      <c r="J116" s="85">
        <v>-7.835172180269856E-3</v>
      </c>
      <c r="K116" s="86">
        <v>-7.8351721802698768E-3</v>
      </c>
    </row>
    <row r="117" spans="2:11" x14ac:dyDescent="0.3">
      <c r="B117" s="79" t="s">
        <v>49</v>
      </c>
      <c r="C117" s="77">
        <v>4549041.1088213101</v>
      </c>
      <c r="D117" s="30">
        <v>-138305149.96581012</v>
      </c>
      <c r="E117" s="30">
        <v>69584107.249843836</v>
      </c>
      <c r="F117" s="30">
        <v>0</v>
      </c>
      <c r="G117" s="78">
        <v>-64172001.607144982</v>
      </c>
      <c r="H117" s="84">
        <v>0.23742500963753499</v>
      </c>
      <c r="I117" s="85">
        <v>3.7684925229152823E-2</v>
      </c>
      <c r="J117" s="85">
        <v>1.596818865642069E-2</v>
      </c>
      <c r="K117" s="86">
        <v>1.5968188656420579E-2</v>
      </c>
    </row>
    <row r="118" spans="2:11" x14ac:dyDescent="0.3">
      <c r="B118" s="79" t="s">
        <v>50</v>
      </c>
      <c r="C118" s="77">
        <v>37170206.689257793</v>
      </c>
      <c r="D118" s="30">
        <v>-1023983629.2401417</v>
      </c>
      <c r="E118" s="30">
        <v>655776658.24676132</v>
      </c>
      <c r="F118" s="30">
        <v>0</v>
      </c>
      <c r="G118" s="78">
        <v>-331036764.30412269</v>
      </c>
      <c r="H118" s="84">
        <v>0.22971321307936296</v>
      </c>
      <c r="I118" s="85">
        <v>0.14920924308675021</v>
      </c>
      <c r="J118" s="85">
        <v>6.3224255545233143E-2</v>
      </c>
      <c r="K118" s="86">
        <v>6.3224255545233171E-2</v>
      </c>
    </row>
    <row r="119" spans="2:11" x14ac:dyDescent="0.3">
      <c r="B119" s="79" t="s">
        <v>229</v>
      </c>
      <c r="C119" s="77">
        <v>-133692367.09287941</v>
      </c>
      <c r="D119" s="30">
        <v>16185587.230277082</v>
      </c>
      <c r="E119" s="30">
        <v>0</v>
      </c>
      <c r="F119" s="30">
        <v>0</v>
      </c>
      <c r="G119" s="78">
        <v>-117506779.86260234</v>
      </c>
      <c r="H119" s="84">
        <v>-2.5187060767670459E-2</v>
      </c>
      <c r="I119" s="85">
        <v>-0.18708547802067321</v>
      </c>
      <c r="J119" s="85">
        <v>-7.9273507635878482E-2</v>
      </c>
      <c r="K119" s="86">
        <v>-7.927350763587851E-2</v>
      </c>
    </row>
    <row r="120" spans="2:11" ht="14.5" thickBot="1" x14ac:dyDescent="0.35">
      <c r="B120" s="80" t="s">
        <v>51</v>
      </c>
      <c r="C120" s="81">
        <v>-31833043.486258697</v>
      </c>
      <c r="D120" s="82">
        <v>80784155.160342321</v>
      </c>
      <c r="E120" s="82">
        <v>0</v>
      </c>
      <c r="F120" s="82">
        <v>0</v>
      </c>
      <c r="G120" s="83">
        <v>48951111.67408362</v>
      </c>
      <c r="H120" s="87">
        <v>-1.5278577606346681E-2</v>
      </c>
      <c r="I120" s="88">
        <v>-8.7628680426311847E-2</v>
      </c>
      <c r="J120" s="88">
        <v>-3.7130796790810106E-2</v>
      </c>
      <c r="K120" s="89">
        <v>-3.7130796790810126E-2</v>
      </c>
    </row>
    <row r="123" spans="2:11" x14ac:dyDescent="0.3">
      <c r="B123" s="33" t="s">
        <v>209</v>
      </c>
    </row>
    <row r="124" spans="2:11" x14ac:dyDescent="0.3">
      <c r="B124" s="102" t="s">
        <v>208</v>
      </c>
      <c r="C124" s="102" t="s">
        <v>210</v>
      </c>
    </row>
    <row r="125" spans="2:11" x14ac:dyDescent="0.3">
      <c r="B125" s="60" t="s">
        <v>1</v>
      </c>
      <c r="C125" s="30">
        <v>-4.2088159445107376</v>
      </c>
    </row>
    <row r="126" spans="2:11" x14ac:dyDescent="0.3">
      <c r="B126" s="60" t="s">
        <v>2</v>
      </c>
      <c r="C126" s="30">
        <v>-12.846341716365314</v>
      </c>
    </row>
    <row r="127" spans="2:11" x14ac:dyDescent="0.3">
      <c r="B127" s="60" t="s">
        <v>3</v>
      </c>
      <c r="C127" s="30">
        <v>-31.515215249049625</v>
      </c>
    </row>
    <row r="128" spans="2:11" x14ac:dyDescent="0.3">
      <c r="B128" s="60" t="s">
        <v>4</v>
      </c>
      <c r="C128" s="30">
        <v>-7.7441878769464019</v>
      </c>
    </row>
    <row r="129" spans="2:3" x14ac:dyDescent="0.3">
      <c r="B129" s="60" t="s">
        <v>8</v>
      </c>
      <c r="C129" s="30">
        <v>-100.70641855768416</v>
      </c>
    </row>
    <row r="130" spans="2:3" x14ac:dyDescent="0.3">
      <c r="B130" s="60" t="s">
        <v>114</v>
      </c>
      <c r="C130" s="30">
        <v>-2030.3529171404371</v>
      </c>
    </row>
    <row r="131" spans="2:3" x14ac:dyDescent="0.3">
      <c r="B131" s="60" t="s">
        <v>12</v>
      </c>
      <c r="C131" s="30">
        <v>-94.242325418512181</v>
      </c>
    </row>
    <row r="132" spans="2:3" x14ac:dyDescent="0.3">
      <c r="B132" s="60" t="s">
        <v>16</v>
      </c>
      <c r="C132" s="30">
        <v>-11.515910601164279</v>
      </c>
    </row>
    <row r="133" spans="2:3" x14ac:dyDescent="0.3">
      <c r="B133" s="60" t="s">
        <v>17</v>
      </c>
      <c r="C133" s="30">
        <v>-464.18747552482256</v>
      </c>
    </row>
    <row r="134" spans="2:3" x14ac:dyDescent="0.3">
      <c r="B134" s="60" t="s">
        <v>20</v>
      </c>
      <c r="C134" s="30">
        <v>173.10668715754798</v>
      </c>
    </row>
    <row r="135" spans="2:3" x14ac:dyDescent="0.3">
      <c r="B135" s="60" t="s">
        <v>23</v>
      </c>
      <c r="C135" s="30">
        <v>-104.60559910699098</v>
      </c>
    </row>
    <row r="136" spans="2:3" x14ac:dyDescent="0.3">
      <c r="B136" s="60" t="s">
        <v>24</v>
      </c>
      <c r="C136" s="30">
        <v>-155.19872710029861</v>
      </c>
    </row>
    <row r="137" spans="2:3" x14ac:dyDescent="0.3">
      <c r="B137" s="60" t="s">
        <v>29</v>
      </c>
      <c r="C137" s="30">
        <v>-249.22726058169016</v>
      </c>
    </row>
    <row r="138" spans="2:3" x14ac:dyDescent="0.3">
      <c r="B138" s="60" t="s">
        <v>31</v>
      </c>
      <c r="C138" s="30">
        <v>-15.444317580667031</v>
      </c>
    </row>
    <row r="139" spans="2:3" x14ac:dyDescent="0.3">
      <c r="B139" s="60" t="s">
        <v>33</v>
      </c>
      <c r="C139" s="30">
        <v>-1262.4867626453092</v>
      </c>
    </row>
    <row r="140" spans="2:3" x14ac:dyDescent="0.3">
      <c r="B140" s="60" t="s">
        <v>361</v>
      </c>
      <c r="C140" s="30">
        <v>-561.20075458527526</v>
      </c>
    </row>
    <row r="141" spans="2:3" x14ac:dyDescent="0.3">
      <c r="B141" s="60" t="s">
        <v>37</v>
      </c>
      <c r="C141" s="30">
        <v>-3.3227925471933268</v>
      </c>
    </row>
    <row r="142" spans="2:3" x14ac:dyDescent="0.3">
      <c r="B142" s="60" t="s">
        <v>197</v>
      </c>
      <c r="C142" s="30">
        <v>-798.42399985529107</v>
      </c>
    </row>
    <row r="143" spans="2:3" x14ac:dyDescent="0.3">
      <c r="B143" s="60" t="s">
        <v>42</v>
      </c>
      <c r="C143" s="30">
        <v>-251.16524134677982</v>
      </c>
    </row>
    <row r="144" spans="2:3" x14ac:dyDescent="0.3">
      <c r="B144" s="60" t="s">
        <v>47</v>
      </c>
      <c r="C144" s="30">
        <v>-67.371022874392253</v>
      </c>
    </row>
    <row r="145" spans="2:3" x14ac:dyDescent="0.3">
      <c r="B145" s="60" t="s">
        <v>48</v>
      </c>
      <c r="C145" s="30">
        <v>-87.832816360705195</v>
      </c>
    </row>
    <row r="146" spans="2:3" x14ac:dyDescent="0.3">
      <c r="B146" s="60" t="s">
        <v>49</v>
      </c>
      <c r="C146" s="30">
        <v>35.662387546251196</v>
      </c>
    </row>
    <row r="147" spans="2:3" x14ac:dyDescent="0.3">
      <c r="B147" s="60" t="s">
        <v>50</v>
      </c>
      <c r="C147" s="30">
        <v>271.87582163191843</v>
      </c>
    </row>
    <row r="148" spans="2:3" x14ac:dyDescent="0.3">
      <c r="B148" s="60" t="s">
        <v>229</v>
      </c>
      <c r="C148" s="30">
        <v>-1210.2706495250829</v>
      </c>
    </row>
    <row r="149" spans="2:3" x14ac:dyDescent="0.3">
      <c r="B149" s="60" t="s">
        <v>51</v>
      </c>
      <c r="C149" s="30">
        <v>-266.138516096415</v>
      </c>
    </row>
    <row r="150" spans="2:3" x14ac:dyDescent="0.3">
      <c r="B150" s="60" t="s">
        <v>363</v>
      </c>
      <c r="C150" s="30">
        <f>SUM(C125:C149)</f>
        <v>-7309.3631718998658</v>
      </c>
    </row>
  </sheetData>
  <mergeCells count="6">
    <mergeCell ref="H93:K93"/>
    <mergeCell ref="C35:F35"/>
    <mergeCell ref="C64:F64"/>
    <mergeCell ref="A66:A69"/>
    <mergeCell ref="B92:F92"/>
    <mergeCell ref="C93:G93"/>
  </mergeCells>
  <phoneticPr fontId="2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J117"/>
  <sheetViews>
    <sheetView workbookViewId="0">
      <selection activeCell="A2" sqref="A2"/>
    </sheetView>
  </sheetViews>
  <sheetFormatPr defaultRowHeight="14" x14ac:dyDescent="0.3"/>
  <cols>
    <col min="1" max="1" width="8.6640625" style="97"/>
    <col min="2" max="2" width="26.1640625" style="97" customWidth="1"/>
    <col min="3" max="3" width="25.1640625" style="97" customWidth="1"/>
    <col min="4" max="4" width="28.33203125" style="97" customWidth="1"/>
    <col min="5" max="5" width="24.75" style="97" customWidth="1"/>
    <col min="6" max="6" width="27.5" style="97" customWidth="1"/>
    <col min="7" max="7" width="26.08203125" style="97" customWidth="1"/>
    <col min="8" max="8" width="22.33203125" style="97" customWidth="1"/>
    <col min="9" max="9" width="23.08203125" style="97" customWidth="1"/>
    <col min="10" max="16384" width="8.6640625" style="97"/>
  </cols>
  <sheetData>
    <row r="1" spans="1:7" x14ac:dyDescent="0.3">
      <c r="A1" s="98" t="s">
        <v>390</v>
      </c>
    </row>
    <row r="3" spans="1:7" x14ac:dyDescent="0.3">
      <c r="A3" s="97" t="s">
        <v>222</v>
      </c>
    </row>
    <row r="5" spans="1:7" ht="26" x14ac:dyDescent="0.3">
      <c r="A5" s="99" t="s">
        <v>169</v>
      </c>
      <c r="B5" s="101" t="s">
        <v>173</v>
      </c>
      <c r="C5" s="101" t="s">
        <v>174</v>
      </c>
      <c r="D5" s="101" t="s">
        <v>175</v>
      </c>
      <c r="E5" s="101" t="s">
        <v>176</v>
      </c>
      <c r="F5" s="101" t="s">
        <v>177</v>
      </c>
      <c r="G5" s="101" t="s">
        <v>217</v>
      </c>
    </row>
    <row r="6" spans="1:7" x14ac:dyDescent="0.3">
      <c r="A6" s="99">
        <v>2017</v>
      </c>
      <c r="B6" s="100">
        <v>401.79063682810016</v>
      </c>
      <c r="C6" s="100">
        <v>69.361625248121626</v>
      </c>
      <c r="D6" s="100">
        <v>332.42901157997852</v>
      </c>
      <c r="E6" s="100"/>
      <c r="F6" s="100">
        <v>383247.03464095492</v>
      </c>
      <c r="G6" s="100">
        <v>66160.419775020215</v>
      </c>
    </row>
    <row r="7" spans="1:7" x14ac:dyDescent="0.3">
      <c r="A7" s="99">
        <v>2018</v>
      </c>
      <c r="B7" s="100">
        <v>497.7094951356284</v>
      </c>
      <c r="C7" s="100">
        <v>155.77803856135276</v>
      </c>
      <c r="D7" s="100">
        <v>341.93145657427567</v>
      </c>
      <c r="E7" s="100"/>
      <c r="F7" s="100">
        <v>474739.00743233092</v>
      </c>
      <c r="G7" s="100">
        <v>148588.50821445376</v>
      </c>
    </row>
    <row r="8" spans="1:7" x14ac:dyDescent="0.3">
      <c r="A8" s="99">
        <v>2019</v>
      </c>
      <c r="B8" s="100">
        <v>622.08370944076876</v>
      </c>
      <c r="C8" s="100">
        <v>245.36927948920572</v>
      </c>
      <c r="D8" s="100">
        <v>376.71442995156303</v>
      </c>
      <c r="E8" s="100"/>
      <c r="F8" s="100">
        <v>593373.05324917473</v>
      </c>
      <c r="G8" s="100">
        <v>234044.89835450816</v>
      </c>
    </row>
    <row r="9" spans="1:7" x14ac:dyDescent="0.3">
      <c r="A9" s="99">
        <v>2020</v>
      </c>
      <c r="B9" s="100">
        <v>760.49971248442921</v>
      </c>
      <c r="C9" s="100">
        <v>345.07532825692437</v>
      </c>
      <c r="D9" s="100">
        <v>415.42438422750485</v>
      </c>
      <c r="E9" s="100"/>
      <c r="F9" s="100">
        <v>725400.82555396284</v>
      </c>
      <c r="G9" s="100">
        <v>329149.27367707953</v>
      </c>
    </row>
    <row r="10" spans="1:7" x14ac:dyDescent="0.3">
      <c r="A10" s="99">
        <v>2021</v>
      </c>
      <c r="B10" s="100">
        <v>912.9575042666097</v>
      </c>
      <c r="C10" s="100">
        <v>454.89618486450865</v>
      </c>
      <c r="D10" s="100">
        <v>458.06131940210105</v>
      </c>
      <c r="E10" s="100"/>
      <c r="F10" s="100">
        <v>870822.32434669556</v>
      </c>
      <c r="G10" s="100">
        <v>433901.63418216788</v>
      </c>
    </row>
    <row r="11" spans="1:7" x14ac:dyDescent="0.3">
      <c r="A11" s="99">
        <v>2022</v>
      </c>
      <c r="B11" s="100">
        <v>1079.4570847873104</v>
      </c>
      <c r="C11" s="100">
        <v>574.83184931195865</v>
      </c>
      <c r="D11" s="100">
        <v>504.6252354753517</v>
      </c>
      <c r="E11" s="100"/>
      <c r="F11" s="100">
        <v>1029637.5496273729</v>
      </c>
      <c r="G11" s="100">
        <v>548301.97986977338</v>
      </c>
    </row>
    <row r="12" spans="1:7" x14ac:dyDescent="0.3">
      <c r="A12" s="99">
        <v>2023</v>
      </c>
      <c r="B12" s="100">
        <v>1259.9984540465312</v>
      </c>
      <c r="C12" s="100">
        <v>704.88232159927429</v>
      </c>
      <c r="D12" s="100">
        <v>555.11613244725686</v>
      </c>
      <c r="E12" s="100"/>
      <c r="F12" s="100">
        <v>1201846.5013959946</v>
      </c>
      <c r="G12" s="100">
        <v>672350.31073989579</v>
      </c>
    </row>
    <row r="13" spans="1:7" x14ac:dyDescent="0.3">
      <c r="A13" s="99">
        <v>2024</v>
      </c>
      <c r="B13" s="100">
        <v>1454.5816120442719</v>
      </c>
      <c r="C13" s="100">
        <v>845.04760172645558</v>
      </c>
      <c r="D13" s="100">
        <v>609.5340103178163</v>
      </c>
      <c r="E13" s="100"/>
      <c r="F13" s="100">
        <v>1387449.1796525603</v>
      </c>
      <c r="G13" s="100">
        <v>806046.62679253519</v>
      </c>
    </row>
    <row r="14" spans="1:7" x14ac:dyDescent="0.3">
      <c r="A14" s="99">
        <v>2025</v>
      </c>
      <c r="B14" s="100">
        <v>1663.2065587805328</v>
      </c>
      <c r="C14" s="100">
        <v>995.32768969350252</v>
      </c>
      <c r="D14" s="100">
        <v>667.87886908703024</v>
      </c>
      <c r="E14" s="100"/>
      <c r="F14" s="100">
        <v>1586445.5843970706</v>
      </c>
      <c r="G14" s="100">
        <v>949390.92802769225</v>
      </c>
    </row>
    <row r="15" spans="1:7" x14ac:dyDescent="0.3">
      <c r="A15" s="99">
        <v>2026</v>
      </c>
      <c r="B15" s="100">
        <v>1885.8732942553138</v>
      </c>
      <c r="C15" s="100">
        <v>1155.7225855004151</v>
      </c>
      <c r="D15" s="100">
        <v>730.15070875489869</v>
      </c>
      <c r="E15" s="100"/>
      <c r="F15" s="100">
        <v>1798835.7156295252</v>
      </c>
      <c r="G15" s="100">
        <v>1102383.2144453661</v>
      </c>
    </row>
    <row r="16" spans="1:7" x14ac:dyDescent="0.3">
      <c r="A16" s="99">
        <v>2027</v>
      </c>
      <c r="B16" s="100">
        <v>2122.581818468615</v>
      </c>
      <c r="C16" s="100">
        <v>1326.2322891471933</v>
      </c>
      <c r="D16" s="100">
        <v>796.34952932142164</v>
      </c>
      <c r="E16" s="100"/>
      <c r="F16" s="100">
        <v>2024619.5733499248</v>
      </c>
      <c r="G16" s="100">
        <v>1265023.4860455566</v>
      </c>
    </row>
    <row r="17" spans="1:7" x14ac:dyDescent="0.3">
      <c r="A17" s="99">
        <v>2028</v>
      </c>
      <c r="B17" s="100">
        <v>2373.3321314204363</v>
      </c>
      <c r="C17" s="100">
        <v>1506.8568006338373</v>
      </c>
      <c r="D17" s="100">
        <v>866.47533078659899</v>
      </c>
      <c r="E17" s="100"/>
      <c r="F17" s="100">
        <v>2263797.1575582684</v>
      </c>
      <c r="G17" s="100">
        <v>1437311.7428282644</v>
      </c>
    </row>
    <row r="18" spans="1:7" x14ac:dyDescent="0.3">
      <c r="A18" s="99">
        <v>2029</v>
      </c>
      <c r="B18" s="100">
        <v>2638.1242331107778</v>
      </c>
      <c r="C18" s="100">
        <v>1697.5961199603471</v>
      </c>
      <c r="D18" s="100">
        <v>940.52811315043073</v>
      </c>
      <c r="E18" s="100"/>
      <c r="F18" s="100">
        <v>2516368.4682545555</v>
      </c>
      <c r="G18" s="100">
        <v>1619247.9847934891</v>
      </c>
    </row>
    <row r="19" spans="1:7" x14ac:dyDescent="0.3">
      <c r="A19" s="99">
        <v>2030</v>
      </c>
      <c r="B19" s="100">
        <v>2916.958123539639</v>
      </c>
      <c r="C19" s="100">
        <v>1898.4502471267224</v>
      </c>
      <c r="D19" s="100">
        <v>1018.5078764129166</v>
      </c>
      <c r="E19" s="100"/>
      <c r="F19" s="100">
        <v>2782333.5054387888</v>
      </c>
      <c r="G19" s="100">
        <v>1810832.2119412308</v>
      </c>
    </row>
    <row r="20" spans="1:7" x14ac:dyDescent="0.3">
      <c r="A20" s="99">
        <v>2031</v>
      </c>
      <c r="B20" s="100">
        <v>3200.9039686263627</v>
      </c>
      <c r="C20" s="100">
        <v>2102.9866999578144</v>
      </c>
      <c r="D20" s="100">
        <v>1097.9172686685483</v>
      </c>
      <c r="E20" s="100"/>
      <c r="F20" s="100">
        <v>3053174.568304732</v>
      </c>
      <c r="G20" s="100">
        <v>2005928.8165866812</v>
      </c>
    </row>
    <row r="21" spans="1:7" x14ac:dyDescent="0.3">
      <c r="A21" s="99">
        <v>2032</v>
      </c>
      <c r="B21" s="100">
        <v>3489.9617683709489</v>
      </c>
      <c r="C21" s="100">
        <v>2311.2054784536235</v>
      </c>
      <c r="D21" s="100">
        <v>1178.7562899173254</v>
      </c>
      <c r="E21" s="100"/>
      <c r="F21" s="100">
        <v>3328891.6568523874</v>
      </c>
      <c r="G21" s="100">
        <v>2204537.7987298407</v>
      </c>
    </row>
    <row r="22" spans="1:7" x14ac:dyDescent="0.3">
      <c r="A22" s="99">
        <v>2033</v>
      </c>
      <c r="B22" s="100">
        <v>3784.1315227733976</v>
      </c>
      <c r="C22" s="100">
        <v>2523.1065826141494</v>
      </c>
      <c r="D22" s="100">
        <v>1261.0249401592482</v>
      </c>
      <c r="E22" s="100"/>
      <c r="F22" s="100">
        <v>3609484.7710817507</v>
      </c>
      <c r="G22" s="100">
        <v>2406659.1583707081</v>
      </c>
    </row>
    <row r="23" spans="1:7" x14ac:dyDescent="0.3">
      <c r="A23" s="99">
        <v>2034</v>
      </c>
      <c r="B23" s="100">
        <v>4083.4132318337088</v>
      </c>
      <c r="C23" s="100">
        <v>2738.6900124393924</v>
      </c>
      <c r="D23" s="100">
        <v>1344.7232193943164</v>
      </c>
      <c r="E23" s="100"/>
      <c r="F23" s="100">
        <v>3894953.9109928282</v>
      </c>
      <c r="G23" s="100">
        <v>2612292.895509284</v>
      </c>
    </row>
    <row r="24" spans="1:7" x14ac:dyDescent="0.3">
      <c r="A24" s="99">
        <v>2035</v>
      </c>
      <c r="B24" s="100">
        <v>4387.8068955518829</v>
      </c>
      <c r="C24" s="100">
        <v>2957.9557679293521</v>
      </c>
      <c r="D24" s="100">
        <v>1429.8511276225308</v>
      </c>
      <c r="E24" s="100"/>
      <c r="F24" s="100">
        <v>4185299.0765856151</v>
      </c>
      <c r="G24" s="100">
        <v>2821439.0101455697</v>
      </c>
    </row>
    <row r="25" spans="1:7" x14ac:dyDescent="0.3">
      <c r="A25" s="99">
        <v>2036</v>
      </c>
      <c r="B25" s="100">
        <v>4697.3125139279191</v>
      </c>
      <c r="C25" s="100">
        <v>3180.9038490840285</v>
      </c>
      <c r="D25" s="100">
        <v>1516.4086648438906</v>
      </c>
      <c r="E25" s="100"/>
      <c r="F25" s="100">
        <v>4480520.2678601136</v>
      </c>
      <c r="G25" s="100">
        <v>3034097.5022795619</v>
      </c>
    </row>
    <row r="26" spans="1:7" x14ac:dyDescent="0.3">
      <c r="A26" s="99">
        <v>2037</v>
      </c>
      <c r="B26" s="100">
        <v>5011.9300869618173</v>
      </c>
      <c r="C26" s="100">
        <v>3407.534255903422</v>
      </c>
      <c r="D26" s="100">
        <v>1604.3958310583953</v>
      </c>
      <c r="E26" s="100"/>
      <c r="F26" s="100">
        <v>4780617.4848163221</v>
      </c>
      <c r="G26" s="100">
        <v>3250268.3719112654</v>
      </c>
    </row>
    <row r="27" spans="1:7" x14ac:dyDescent="0.3">
      <c r="A27" s="99">
        <v>2038</v>
      </c>
      <c r="B27" s="100">
        <v>5331.6596146535785</v>
      </c>
      <c r="C27" s="100">
        <v>3637.8469883875323</v>
      </c>
      <c r="D27" s="100">
        <v>1693.8126262660462</v>
      </c>
      <c r="E27" s="100"/>
      <c r="F27" s="100">
        <v>5085590.7274542423</v>
      </c>
      <c r="G27" s="100">
        <v>3469951.6190406755</v>
      </c>
    </row>
    <row r="28" spans="1:7" x14ac:dyDescent="0.3">
      <c r="A28" s="99">
        <v>2039</v>
      </c>
      <c r="B28" s="100">
        <v>5656.5010970032017</v>
      </c>
      <c r="C28" s="100">
        <v>3871.8420465363597</v>
      </c>
      <c r="D28" s="100">
        <v>1784.659050466842</v>
      </c>
      <c r="E28" s="100"/>
      <c r="F28" s="100">
        <v>5395439.9957738742</v>
      </c>
      <c r="G28" s="100">
        <v>3693147.2436677949</v>
      </c>
    </row>
    <row r="29" spans="1:7" x14ac:dyDescent="0.3">
      <c r="A29" s="99">
        <v>2040</v>
      </c>
      <c r="B29" s="100">
        <v>5946.6545340106877</v>
      </c>
      <c r="C29" s="100">
        <v>4109.5194303499038</v>
      </c>
      <c r="D29" s="100">
        <v>1837.1351036607839</v>
      </c>
      <c r="E29" s="100">
        <v>-39.799999999999997</v>
      </c>
      <c r="F29" s="100">
        <v>5672202.1552952137</v>
      </c>
      <c r="G29" s="100">
        <v>3919855.2457926227</v>
      </c>
    </row>
    <row r="30" spans="1:7" x14ac:dyDescent="0.3">
      <c r="A30" s="99">
        <v>2041</v>
      </c>
      <c r="B30" s="100">
        <v>6245.9726941688878</v>
      </c>
      <c r="C30" s="100">
        <v>4347.5315710420582</v>
      </c>
      <c r="D30" s="100">
        <v>1898.4411231268296</v>
      </c>
      <c r="E30" s="100">
        <v>-70.900000000000006</v>
      </c>
      <c r="F30" s="100">
        <v>5957706.0639985316</v>
      </c>
      <c r="G30" s="100">
        <v>4146882.5549626974</v>
      </c>
    </row>
    <row r="31" spans="1:7" x14ac:dyDescent="0.3">
      <c r="A31" s="99">
        <v>2042</v>
      </c>
      <c r="B31" s="100">
        <v>6546.9555774778037</v>
      </c>
      <c r="C31" s="100">
        <v>4585.8784686128238</v>
      </c>
      <c r="D31" s="100">
        <v>1961.0771088649799</v>
      </c>
      <c r="E31" s="100">
        <v>-100.80000000000001</v>
      </c>
      <c r="F31" s="100">
        <v>6244797.8648838187</v>
      </c>
      <c r="G31" s="100">
        <v>4374229.1711780168</v>
      </c>
    </row>
    <row r="32" spans="1:7" x14ac:dyDescent="0.3">
      <c r="A32" s="99">
        <v>2043</v>
      </c>
      <c r="B32" s="100">
        <v>6840.9031839374347</v>
      </c>
      <c r="C32" s="100">
        <v>4824.5601230621996</v>
      </c>
      <c r="D32" s="100">
        <v>2016.3430608752351</v>
      </c>
      <c r="E32" s="100">
        <v>-138.20000000000002</v>
      </c>
      <c r="F32" s="100">
        <v>6525179.083831083</v>
      </c>
      <c r="G32" s="100">
        <v>4601895.0944385845</v>
      </c>
    </row>
    <row r="33" spans="1:10" x14ac:dyDescent="0.3">
      <c r="A33" s="99">
        <v>2044</v>
      </c>
      <c r="B33" s="100">
        <v>7132.7155135477797</v>
      </c>
      <c r="C33" s="100">
        <v>5063.5765343901867</v>
      </c>
      <c r="D33" s="100">
        <v>2069.138979157593</v>
      </c>
      <c r="E33" s="100">
        <v>-178.20000000000002</v>
      </c>
      <c r="F33" s="100">
        <v>6803523.574080321</v>
      </c>
      <c r="G33" s="100">
        <v>4829880.3247443968</v>
      </c>
    </row>
    <row r="34" spans="1:10" x14ac:dyDescent="0.3">
      <c r="A34" s="99">
        <v>2045</v>
      </c>
      <c r="B34" s="100">
        <v>7414.8925663088394</v>
      </c>
      <c r="C34" s="100">
        <v>5302.927702596784</v>
      </c>
      <c r="D34" s="100">
        <v>2111.9648637120554</v>
      </c>
      <c r="E34" s="100">
        <v>-228.3</v>
      </c>
      <c r="F34" s="100">
        <v>7072677.47863153</v>
      </c>
      <c r="G34" s="100">
        <v>5058184.8620954566</v>
      </c>
    </row>
    <row r="35" spans="1:10" x14ac:dyDescent="0.3">
      <c r="A35" s="99">
        <v>2046</v>
      </c>
      <c r="B35" s="100">
        <v>7670.4343422206139</v>
      </c>
      <c r="C35" s="100">
        <v>5542.6136276819916</v>
      </c>
      <c r="D35" s="100">
        <v>2127.8207145386223</v>
      </c>
      <c r="E35" s="100">
        <v>-305.5</v>
      </c>
      <c r="F35" s="100">
        <v>7316425.388284714</v>
      </c>
      <c r="G35" s="100">
        <v>5286808.7064917609</v>
      </c>
    </row>
    <row r="36" spans="1:10" x14ac:dyDescent="0.3">
      <c r="A36" s="99">
        <v>2047</v>
      </c>
      <c r="B36" s="100">
        <v>7907.3502044550032</v>
      </c>
      <c r="C36" s="100">
        <v>5713.2726843976889</v>
      </c>
      <c r="D36" s="100">
        <v>2194.0775200573144</v>
      </c>
      <c r="E36" s="100">
        <v>-401.79063682810016</v>
      </c>
      <c r="F36" s="100">
        <v>7542407.0148789166</v>
      </c>
      <c r="G36" s="100">
        <v>5449591.4381582933</v>
      </c>
    </row>
    <row r="37" spans="1:10" x14ac:dyDescent="0.3">
      <c r="A37" s="99">
        <v>2048</v>
      </c>
      <c r="B37" s="100">
        <v>8145.1025683606786</v>
      </c>
      <c r="C37" s="100">
        <v>5867.2117099268871</v>
      </c>
      <c r="D37" s="100">
        <v>2277.8908584337914</v>
      </c>
      <c r="E37" s="100">
        <v>-497.7094951356284</v>
      </c>
      <c r="F37" s="100">
        <v>7769186.5365846725</v>
      </c>
      <c r="G37" s="100">
        <v>5596425.8082056567</v>
      </c>
    </row>
    <row r="38" spans="1:10" x14ac:dyDescent="0.3">
      <c r="A38" s="99">
        <v>2049</v>
      </c>
      <c r="B38" s="100">
        <v>8354.8642994194579</v>
      </c>
      <c r="C38" s="100">
        <v>6018.3106647200739</v>
      </c>
      <c r="D38" s="100">
        <v>2336.553634699384</v>
      </c>
      <c r="E38" s="100">
        <v>-622.08370944076876</v>
      </c>
      <c r="F38" s="100">
        <v>7969267.260326934</v>
      </c>
      <c r="G38" s="100">
        <v>5740551.1835976467</v>
      </c>
    </row>
    <row r="39" spans="1:10" x14ac:dyDescent="0.3">
      <c r="A39" s="99">
        <v>2050</v>
      </c>
      <c r="B39" s="100">
        <v>8551.0489648904313</v>
      </c>
      <c r="C39" s="100">
        <v>6159.6295685520054</v>
      </c>
      <c r="D39" s="100">
        <v>2391.4193963384259</v>
      </c>
      <c r="E39" s="100">
        <v>-760.49971248442921</v>
      </c>
      <c r="F39" s="100">
        <v>8156397.5326432232</v>
      </c>
      <c r="G39" s="100">
        <v>5875347.8808523649</v>
      </c>
    </row>
    <row r="40" spans="1:10" x14ac:dyDescent="0.3">
      <c r="A40" s="104"/>
      <c r="B40" s="105"/>
      <c r="C40" s="105"/>
      <c r="D40" s="105"/>
      <c r="E40" s="105"/>
      <c r="F40" s="105"/>
      <c r="G40" s="105"/>
    </row>
    <row r="42" spans="1:10" x14ac:dyDescent="0.3">
      <c r="A42" s="97" t="s">
        <v>224</v>
      </c>
    </row>
    <row r="43" spans="1:10" x14ac:dyDescent="0.3">
      <c r="A43" s="97" t="s">
        <v>213</v>
      </c>
    </row>
    <row r="44" spans="1:10" ht="26" x14ac:dyDescent="0.3">
      <c r="A44" s="99" t="s">
        <v>169</v>
      </c>
      <c r="B44" s="101" t="s">
        <v>212</v>
      </c>
      <c r="C44" s="101" t="s">
        <v>214</v>
      </c>
      <c r="D44" s="101" t="s">
        <v>215</v>
      </c>
      <c r="E44" s="101" t="s">
        <v>221</v>
      </c>
      <c r="F44" s="101" t="s">
        <v>216</v>
      </c>
      <c r="G44" s="101" t="s">
        <v>218</v>
      </c>
      <c r="H44" s="101" t="s">
        <v>219</v>
      </c>
      <c r="I44" s="101" t="s">
        <v>226</v>
      </c>
    </row>
    <row r="45" spans="1:10" x14ac:dyDescent="0.3">
      <c r="A45" s="99">
        <v>2017</v>
      </c>
      <c r="B45" s="100">
        <v>0.20269099146411515</v>
      </c>
      <c r="C45" s="100">
        <v>5.246646817686746E-2</v>
      </c>
      <c r="D45" s="100">
        <v>0.24329789588219009</v>
      </c>
      <c r="E45" s="100">
        <v>0.21813358403978994</v>
      </c>
      <c r="F45" s="100">
        <v>3.4990801931303064E-2</v>
      </c>
      <c r="G45" s="100">
        <v>9.0573526862283201E-3</v>
      </c>
      <c r="H45" s="100">
        <v>4.2000823142767554E-2</v>
      </c>
      <c r="I45" s="100">
        <v>3.7656676197436456E-2</v>
      </c>
      <c r="J45" s="103"/>
    </row>
    <row r="46" spans="1:10" x14ac:dyDescent="0.3">
      <c r="A46" s="99">
        <v>2018</v>
      </c>
      <c r="B46" s="100">
        <v>0.25107909887234431</v>
      </c>
      <c r="C46" s="100">
        <v>6.499170710896951E-2</v>
      </c>
      <c r="D46" s="100">
        <v>0.3013800268792543</v>
      </c>
      <c r="E46" s="100">
        <v>0.2702082777280293</v>
      </c>
      <c r="F46" s="100">
        <v>7.8585218743772098E-2</v>
      </c>
      <c r="G46" s="100">
        <v>2.0341747053530243E-2</v>
      </c>
      <c r="H46" s="100">
        <v>9.432890050856739E-2</v>
      </c>
      <c r="I46" s="100">
        <v>8.4572458269141976E-2</v>
      </c>
      <c r="J46" s="103"/>
    </row>
    <row r="47" spans="1:10" x14ac:dyDescent="0.3">
      <c r="A47" s="99">
        <v>2019</v>
      </c>
      <c r="B47" s="100">
        <v>0.31382205627198306</v>
      </c>
      <c r="C47" s="100">
        <v>8.1232692235896117E-2</v>
      </c>
      <c r="D47" s="100">
        <v>0.37669284372667006</v>
      </c>
      <c r="E47" s="100">
        <v>0.33773148668752634</v>
      </c>
      <c r="F47" s="100">
        <v>0.12378123822676503</v>
      </c>
      <c r="G47" s="100">
        <v>3.2040715521723585E-2</v>
      </c>
      <c r="H47" s="100">
        <v>0.14857944397393602</v>
      </c>
      <c r="I47" s="100">
        <v>0.13321186568899682</v>
      </c>
      <c r="J47" s="103"/>
    </row>
    <row r="48" spans="1:10" x14ac:dyDescent="0.3">
      <c r="A48" s="99">
        <v>2020</v>
      </c>
      <c r="B48" s="100">
        <v>0.38364866326537278</v>
      </c>
      <c r="C48" s="100">
        <v>9.9307276741374295E-2</v>
      </c>
      <c r="D48" s="100">
        <v>0.46050844122988732</v>
      </c>
      <c r="E48" s="100">
        <v>0.41287803333364387</v>
      </c>
      <c r="F48" s="100">
        <v>0.17407986648560281</v>
      </c>
      <c r="G48" s="100">
        <v>4.5060491880899424E-2</v>
      </c>
      <c r="H48" s="100">
        <v>0.20895484760060518</v>
      </c>
      <c r="I48" s="100">
        <v>0.18734263872006082</v>
      </c>
      <c r="J48" s="103"/>
    </row>
    <row r="49" spans="1:10" x14ac:dyDescent="0.3">
      <c r="A49" s="99">
        <v>2021</v>
      </c>
      <c r="B49" s="100">
        <v>0.46055891985251335</v>
      </c>
      <c r="C49" s="100">
        <v>0.11921546062540413</v>
      </c>
      <c r="D49" s="100">
        <v>0.55282681938890621</v>
      </c>
      <c r="E49" s="100">
        <v>0.49564791766638217</v>
      </c>
      <c r="F49" s="100">
        <v>0.22948110352028542</v>
      </c>
      <c r="G49" s="100">
        <v>5.9401076131057766E-2</v>
      </c>
      <c r="H49" s="100">
        <v>0.27545511138857476</v>
      </c>
      <c r="I49" s="100">
        <v>0.24696477736233394</v>
      </c>
      <c r="J49" s="103"/>
    </row>
    <row r="50" spans="1:10" x14ac:dyDescent="0.3">
      <c r="A50" s="99">
        <v>2022</v>
      </c>
      <c r="B50" s="100">
        <v>0.54455282603340494</v>
      </c>
      <c r="C50" s="100">
        <v>0.14095724388798558</v>
      </c>
      <c r="D50" s="100">
        <v>0.65364797820372689</v>
      </c>
      <c r="E50" s="100">
        <v>0.58604113968574112</v>
      </c>
      <c r="F50" s="100">
        <v>0.28998494933081304</v>
      </c>
      <c r="G50" s="100">
        <v>7.5062468272198632E-2</v>
      </c>
      <c r="H50" s="100">
        <v>0.34808023533784493</v>
      </c>
      <c r="I50" s="100">
        <v>0.3120782816158163</v>
      </c>
      <c r="J50" s="103"/>
    </row>
    <row r="51" spans="1:10" x14ac:dyDescent="0.3">
      <c r="A51" s="99">
        <v>2023</v>
      </c>
      <c r="B51" s="100">
        <v>0.63563038180804743</v>
      </c>
      <c r="C51" s="100">
        <v>0.16453262652911865</v>
      </c>
      <c r="D51" s="100">
        <v>0.76297191767434913</v>
      </c>
      <c r="E51" s="100">
        <v>0.68405769939172067</v>
      </c>
      <c r="F51" s="100">
        <v>0.35559140391718547</v>
      </c>
      <c r="G51" s="100">
        <v>9.204466830432198E-2</v>
      </c>
      <c r="H51" s="100">
        <v>0.42683021944841554</v>
      </c>
      <c r="I51" s="100">
        <v>0.38268315148050774</v>
      </c>
      <c r="J51" s="103"/>
    </row>
    <row r="52" spans="1:10" x14ac:dyDescent="0.3">
      <c r="A52" s="99">
        <v>2024</v>
      </c>
      <c r="B52" s="100">
        <v>0.73379158717644055</v>
      </c>
      <c r="C52" s="100">
        <v>0.18994160854880329</v>
      </c>
      <c r="D52" s="100">
        <v>0.88079863780077272</v>
      </c>
      <c r="E52" s="100">
        <v>0.78969759678432061</v>
      </c>
      <c r="F52" s="100">
        <v>0.42630046727940279</v>
      </c>
      <c r="G52" s="100">
        <v>0.11034767622742783</v>
      </c>
      <c r="H52" s="100">
        <v>0.51170506372028668</v>
      </c>
      <c r="I52" s="100">
        <v>0.45877938695640835</v>
      </c>
      <c r="J52" s="103"/>
    </row>
    <row r="53" spans="1:10" x14ac:dyDescent="0.3">
      <c r="A53" s="99">
        <v>2025</v>
      </c>
      <c r="B53" s="100">
        <v>0.83903644213858475</v>
      </c>
      <c r="C53" s="100">
        <v>0.21718418994703956</v>
      </c>
      <c r="D53" s="100">
        <v>1.007128138582998</v>
      </c>
      <c r="E53" s="100">
        <v>0.90296083186354126</v>
      </c>
      <c r="F53" s="100">
        <v>0.50211213941746524</v>
      </c>
      <c r="G53" s="100">
        <v>0.12997149204151626</v>
      </c>
      <c r="H53" s="100">
        <v>0.60270476815345875</v>
      </c>
      <c r="I53" s="100">
        <v>0.54036698804351835</v>
      </c>
      <c r="J53" s="103"/>
    </row>
    <row r="54" spans="1:10" x14ac:dyDescent="0.3">
      <c r="A54" s="99">
        <v>2026</v>
      </c>
      <c r="B54" s="100">
        <v>0.9513649466944798</v>
      </c>
      <c r="C54" s="100">
        <v>0.24626037072382742</v>
      </c>
      <c r="D54" s="100">
        <v>1.1419604200210247</v>
      </c>
      <c r="E54" s="100">
        <v>1.0238474046293824</v>
      </c>
      <c r="F54" s="100">
        <v>0.58302642033137264</v>
      </c>
      <c r="G54" s="100">
        <v>0.15091611574658717</v>
      </c>
      <c r="H54" s="100">
        <v>0.69982933274793102</v>
      </c>
      <c r="I54" s="100">
        <v>0.62744595474183762</v>
      </c>
      <c r="J54" s="103"/>
    </row>
    <row r="55" spans="1:10" x14ac:dyDescent="0.3">
      <c r="A55" s="99">
        <v>2027</v>
      </c>
      <c r="B55" s="100">
        <v>1.070777100844126</v>
      </c>
      <c r="C55" s="100">
        <v>0.27717015087916697</v>
      </c>
      <c r="D55" s="100">
        <v>1.2852954821148532</v>
      </c>
      <c r="E55" s="100">
        <v>1.1523573150818445</v>
      </c>
      <c r="F55" s="100">
        <v>0.6690433100211246</v>
      </c>
      <c r="G55" s="100">
        <v>0.17318154734264055</v>
      </c>
      <c r="H55" s="100">
        <v>0.80307875750370372</v>
      </c>
      <c r="I55" s="100">
        <v>0.72001628705136556</v>
      </c>
      <c r="J55" s="103"/>
    </row>
    <row r="56" spans="1:10" x14ac:dyDescent="0.3">
      <c r="A56" s="99">
        <v>2028</v>
      </c>
      <c r="B56" s="100">
        <v>1.1972729045875228</v>
      </c>
      <c r="C56" s="100">
        <v>0.30991353041305808</v>
      </c>
      <c r="D56" s="100">
        <v>1.4371333248644835</v>
      </c>
      <c r="E56" s="100">
        <v>1.2884905632209269</v>
      </c>
      <c r="F56" s="100">
        <v>0.76016280848672169</v>
      </c>
      <c r="G56" s="100">
        <v>0.19676778682967644</v>
      </c>
      <c r="H56" s="100">
        <v>0.91245304242077707</v>
      </c>
      <c r="I56" s="100">
        <v>0.81807798497210305</v>
      </c>
      <c r="J56" s="103"/>
    </row>
    <row r="57" spans="1:10" x14ac:dyDescent="0.3">
      <c r="A57" s="99">
        <v>2029</v>
      </c>
      <c r="B57" s="100">
        <v>1.33085235792467</v>
      </c>
      <c r="C57" s="100">
        <v>0.34449050932550063</v>
      </c>
      <c r="D57" s="100">
        <v>1.5974739482699145</v>
      </c>
      <c r="E57" s="100">
        <v>1.4322471490466298</v>
      </c>
      <c r="F57" s="100">
        <v>0.85638491572816344</v>
      </c>
      <c r="G57" s="100">
        <v>0.22167483420769482</v>
      </c>
      <c r="H57" s="100">
        <v>1.0279521874991508</v>
      </c>
      <c r="I57" s="100">
        <v>0.92163104850404953</v>
      </c>
      <c r="J57" s="103"/>
    </row>
    <row r="58" spans="1:10" x14ac:dyDescent="0.3">
      <c r="A58" s="99">
        <v>2030</v>
      </c>
      <c r="B58" s="100">
        <v>1.4715154608555692</v>
      </c>
      <c r="C58" s="100">
        <v>0.3809010876164951</v>
      </c>
      <c r="D58" s="100">
        <v>1.7663173523311482</v>
      </c>
      <c r="E58" s="100">
        <v>1.5836270725589539</v>
      </c>
      <c r="F58" s="100">
        <v>0.9577096317454501</v>
      </c>
      <c r="G58" s="100">
        <v>0.24790268947669572</v>
      </c>
      <c r="H58" s="100">
        <v>1.1495761927388251</v>
      </c>
      <c r="I58" s="100">
        <v>1.0306754776472051</v>
      </c>
      <c r="J58" s="103"/>
    </row>
    <row r="59" spans="1:10" x14ac:dyDescent="0.3">
      <c r="A59" s="99">
        <v>2031</v>
      </c>
      <c r="B59" s="100">
        <v>1.6147573873402008</v>
      </c>
      <c r="C59" s="100">
        <v>0.41797919317615762</v>
      </c>
      <c r="D59" s="100">
        <v>1.9382562188001708</v>
      </c>
      <c r="E59" s="100">
        <v>1.7377822946690031</v>
      </c>
      <c r="F59" s="100">
        <v>1.0608919675563873</v>
      </c>
      <c r="G59" s="100">
        <v>0.27461138875896163</v>
      </c>
      <c r="H59" s="100">
        <v>1.2734299714078934</v>
      </c>
      <c r="I59" s="100">
        <v>1.1417190546579852</v>
      </c>
      <c r="J59" s="103"/>
    </row>
    <row r="60" spans="1:10" x14ac:dyDescent="0.3">
      <c r="A60" s="99">
        <v>2032</v>
      </c>
      <c r="B60" s="100">
        <v>1.7605781373785663</v>
      </c>
      <c r="C60" s="100">
        <v>0.45572482600448849</v>
      </c>
      <c r="D60" s="100">
        <v>2.1132905476769834</v>
      </c>
      <c r="E60" s="100">
        <v>1.8947128153767796</v>
      </c>
      <c r="F60" s="100">
        <v>1.1659319231609748</v>
      </c>
      <c r="G60" s="100">
        <v>0.30180093205449265</v>
      </c>
      <c r="H60" s="100">
        <v>1.3995135235063558</v>
      </c>
      <c r="I60" s="100">
        <v>1.2547617795363903</v>
      </c>
      <c r="J60" s="103"/>
    </row>
    <row r="61" spans="1:10" x14ac:dyDescent="0.3">
      <c r="A61" s="99">
        <v>2033</v>
      </c>
      <c r="B61" s="100">
        <v>1.9089777109706636</v>
      </c>
      <c r="C61" s="100">
        <v>0.49413798610148729</v>
      </c>
      <c r="D61" s="100">
        <v>2.2914203389615833</v>
      </c>
      <c r="E61" s="100">
        <v>2.0544186346822801</v>
      </c>
      <c r="F61" s="100">
        <v>1.2728294985592121</v>
      </c>
      <c r="G61" s="100">
        <v>0.32947131936328861</v>
      </c>
      <c r="H61" s="100">
        <v>1.5278268490342124</v>
      </c>
      <c r="I61" s="100">
        <v>1.3698036522824195</v>
      </c>
      <c r="J61" s="103"/>
    </row>
    <row r="62" spans="1:10" x14ac:dyDescent="0.3">
      <c r="A62" s="99">
        <v>2034</v>
      </c>
      <c r="B62" s="100">
        <v>2.0599561081164954</v>
      </c>
      <c r="C62" s="100">
        <v>0.53321867346715468</v>
      </c>
      <c r="D62" s="100">
        <v>2.4726455926539743</v>
      </c>
      <c r="E62" s="100">
        <v>2.2168997525855079</v>
      </c>
      <c r="F62" s="100">
        <v>1.3815846937510998</v>
      </c>
      <c r="G62" s="100">
        <v>0.35762255068534948</v>
      </c>
      <c r="H62" s="100">
        <v>1.6583699479914624</v>
      </c>
      <c r="I62" s="100">
        <v>1.4868446728960731</v>
      </c>
      <c r="J62" s="103"/>
    </row>
    <row r="63" spans="1:10" x14ac:dyDescent="0.3">
      <c r="A63" s="99">
        <v>2035</v>
      </c>
      <c r="B63" s="100">
        <v>2.2135133288160596</v>
      </c>
      <c r="C63" s="100">
        <v>0.5729668881014901</v>
      </c>
      <c r="D63" s="100">
        <v>2.6569663087541535</v>
      </c>
      <c r="E63" s="100">
        <v>2.3821561690864614</v>
      </c>
      <c r="F63" s="100">
        <v>1.4921975087366386</v>
      </c>
      <c r="G63" s="100">
        <v>0.38625462602067562</v>
      </c>
      <c r="H63" s="100">
        <v>1.7911428203781075</v>
      </c>
      <c r="I63" s="100">
        <v>1.6058848413773519</v>
      </c>
      <c r="J63" s="103"/>
    </row>
    <row r="64" spans="1:10" x14ac:dyDescent="0.3">
      <c r="A64" s="99">
        <v>2036</v>
      </c>
      <c r="B64" s="100">
        <v>2.3696493730693575</v>
      </c>
      <c r="C64" s="100">
        <v>0.61338263000449389</v>
      </c>
      <c r="D64" s="100">
        <v>2.8443824872621226</v>
      </c>
      <c r="E64" s="100">
        <v>2.5501878841851409</v>
      </c>
      <c r="F64" s="100">
        <v>1.6046679435158262</v>
      </c>
      <c r="G64" s="100">
        <v>0.41536754536926646</v>
      </c>
      <c r="H64" s="100">
        <v>1.9261454661941451</v>
      </c>
      <c r="I64" s="100">
        <v>1.7269241577262542</v>
      </c>
      <c r="J64" s="103"/>
    </row>
    <row r="65" spans="1:10" x14ac:dyDescent="0.3">
      <c r="A65" s="99">
        <v>2037</v>
      </c>
      <c r="B65" s="100">
        <v>2.5283642408763876</v>
      </c>
      <c r="C65" s="100">
        <v>0.65446589917616582</v>
      </c>
      <c r="D65" s="100">
        <v>3.0348941281778807</v>
      </c>
      <c r="E65" s="100">
        <v>2.7209948978815461</v>
      </c>
      <c r="F65" s="100">
        <v>1.7189959980886655</v>
      </c>
      <c r="G65" s="100">
        <v>0.44496130873112272</v>
      </c>
      <c r="H65" s="100">
        <v>2.0633778854395786</v>
      </c>
      <c r="I65" s="100">
        <v>1.8499626219427823</v>
      </c>
      <c r="J65" s="103"/>
    </row>
    <row r="66" spans="1:10" x14ac:dyDescent="0.3">
      <c r="A66" s="99">
        <v>2038</v>
      </c>
      <c r="B66" s="100">
        <v>2.6896579322371514</v>
      </c>
      <c r="C66" s="100">
        <v>0.69621669561650601</v>
      </c>
      <c r="D66" s="100">
        <v>3.2285012315014283</v>
      </c>
      <c r="E66" s="100">
        <v>2.8945772101756773</v>
      </c>
      <c r="F66" s="100">
        <v>1.8351816724551542</v>
      </c>
      <c r="G66" s="100">
        <v>0.47503591610624368</v>
      </c>
      <c r="H66" s="100">
        <v>2.2028400781144049</v>
      </c>
      <c r="I66" s="100">
        <v>1.9750002340269337</v>
      </c>
      <c r="J66" s="103"/>
    </row>
    <row r="67" spans="1:10" x14ac:dyDescent="0.3">
      <c r="A67" s="99">
        <v>2039</v>
      </c>
      <c r="B67" s="100">
        <v>2.8535304471516496</v>
      </c>
      <c r="C67" s="100">
        <v>0.73863501932551456</v>
      </c>
      <c r="D67" s="100">
        <v>3.4252037972327658</v>
      </c>
      <c r="E67" s="100">
        <v>3.0709348210675347</v>
      </c>
      <c r="F67" s="100">
        <v>1.9532249666152932</v>
      </c>
      <c r="G67" s="100">
        <v>0.50559136749462974</v>
      </c>
      <c r="H67" s="100">
        <v>2.3445320442186253</v>
      </c>
      <c r="I67" s="100">
        <v>2.1020369939787105</v>
      </c>
      <c r="J67" s="103"/>
    </row>
    <row r="68" spans="1:10" x14ac:dyDescent="0.3">
      <c r="A68" s="99">
        <v>2040</v>
      </c>
      <c r="B68" s="100">
        <v>2.9999039124171651</v>
      </c>
      <c r="C68" s="100">
        <v>0.7765237222314384</v>
      </c>
      <c r="D68" s="100">
        <v>3.6009015717359301</v>
      </c>
      <c r="E68" s="100">
        <v>3.2284601671919759</v>
      </c>
      <c r="F68" s="100">
        <v>2.0731258805690826</v>
      </c>
      <c r="G68" s="100">
        <v>0.53662766289628072</v>
      </c>
      <c r="H68" s="100">
        <v>2.4884537837522402</v>
      </c>
      <c r="I68" s="100">
        <v>2.2310729017981115</v>
      </c>
      <c r="J68" s="103"/>
    </row>
    <row r="69" spans="1:10" x14ac:dyDescent="0.3">
      <c r="A69" s="99">
        <v>2041</v>
      </c>
      <c r="B69" s="100">
        <v>3.1509006980183125</v>
      </c>
      <c r="C69" s="100">
        <v>0.81560916944014894</v>
      </c>
      <c r="D69" s="100">
        <v>3.782148897807831</v>
      </c>
      <c r="E69" s="100">
        <v>3.3909610745275507</v>
      </c>
      <c r="F69" s="100">
        <v>2.1931956690495675</v>
      </c>
      <c r="G69" s="100">
        <v>0.56770767139004696</v>
      </c>
      <c r="H69" s="100">
        <v>2.6325782299612546</v>
      </c>
      <c r="I69" s="100">
        <v>2.3602905503327509</v>
      </c>
      <c r="J69" s="103"/>
    </row>
    <row r="70" spans="1:10" x14ac:dyDescent="0.3">
      <c r="A70" s="99">
        <v>2042</v>
      </c>
      <c r="B70" s="100">
        <v>3.3027372851354793</v>
      </c>
      <c r="C70" s="100">
        <v>0.85491199887782221</v>
      </c>
      <c r="D70" s="100">
        <v>3.9644042703663085</v>
      </c>
      <c r="E70" s="100">
        <v>3.5543657660582109</v>
      </c>
      <c r="F70" s="100">
        <v>2.3134343320567479</v>
      </c>
      <c r="G70" s="100">
        <v>0.59883139297592791</v>
      </c>
      <c r="H70" s="100">
        <v>2.7769053828456678</v>
      </c>
      <c r="I70" s="100">
        <v>2.4896899395826289</v>
      </c>
      <c r="J70" s="103"/>
    </row>
    <row r="71" spans="1:10" x14ac:dyDescent="0.3">
      <c r="A71" s="99">
        <v>2043</v>
      </c>
      <c r="B71" s="100">
        <v>3.4510247919379262</v>
      </c>
      <c r="C71" s="100">
        <v>0.89329615053882483</v>
      </c>
      <c r="D71" s="100">
        <v>4.1423995435160705</v>
      </c>
      <c r="E71" s="100">
        <v>3.713950980445349</v>
      </c>
      <c r="F71" s="100">
        <v>2.4338418695906245</v>
      </c>
      <c r="G71" s="100">
        <v>0.62999882765392412</v>
      </c>
      <c r="H71" s="100">
        <v>2.9214352424054812</v>
      </c>
      <c r="I71" s="100">
        <v>2.6192710695477457</v>
      </c>
      <c r="J71" s="103"/>
    </row>
    <row r="72" spans="1:10" x14ac:dyDescent="0.3">
      <c r="A72" s="99">
        <v>2044</v>
      </c>
      <c r="B72" s="100">
        <v>3.598235117387794</v>
      </c>
      <c r="C72" s="100">
        <v>0.93140147431138731</v>
      </c>
      <c r="D72" s="100">
        <v>4.3191018339107874</v>
      </c>
      <c r="E72" s="100">
        <v>3.8723769453394459</v>
      </c>
      <c r="F72" s="100">
        <v>2.5544182816511949</v>
      </c>
      <c r="G72" s="100">
        <v>0.66120997542403526</v>
      </c>
      <c r="H72" s="100">
        <v>3.0661678086406932</v>
      </c>
      <c r="I72" s="100">
        <v>2.749033940228101</v>
      </c>
      <c r="J72" s="103"/>
    </row>
    <row r="73" spans="1:10" x14ac:dyDescent="0.3">
      <c r="A73" s="99">
        <v>2045</v>
      </c>
      <c r="B73" s="100">
        <v>3.740584742665475</v>
      </c>
      <c r="C73" s="100">
        <v>0.96824860812168634</v>
      </c>
      <c r="D73" s="100">
        <v>4.4899696364683059</v>
      </c>
      <c r="E73" s="100">
        <v>4.0255718837244556</v>
      </c>
      <c r="F73" s="100">
        <v>2.6751635682384625</v>
      </c>
      <c r="G73" s="100">
        <v>0.69246483628626132</v>
      </c>
      <c r="H73" s="100">
        <v>3.2111030815513057</v>
      </c>
      <c r="I73" s="100">
        <v>2.8789785516236956</v>
      </c>
      <c r="J73" s="103"/>
    </row>
    <row r="74" spans="1:10" x14ac:dyDescent="0.3">
      <c r="A74" s="99">
        <v>2046</v>
      </c>
      <c r="B74" s="100">
        <v>3.8694976917798627</v>
      </c>
      <c r="C74" s="100">
        <v>1.0016176646023913</v>
      </c>
      <c r="D74" s="100">
        <v>4.6447088730024131</v>
      </c>
      <c r="E74" s="100">
        <v>4.164306434364013</v>
      </c>
      <c r="F74" s="100">
        <v>2.7960777293524242</v>
      </c>
      <c r="G74" s="100">
        <v>0.72376341024060231</v>
      </c>
      <c r="H74" s="100">
        <v>3.3562410611373168</v>
      </c>
      <c r="I74" s="100">
        <v>3.0091049037345274</v>
      </c>
      <c r="J74" s="103"/>
    </row>
    <row r="75" spans="1:10" x14ac:dyDescent="0.3">
      <c r="A75" s="99">
        <v>2047</v>
      </c>
      <c r="B75" s="100">
        <v>3.9890144415701494</v>
      </c>
      <c r="C75" s="100">
        <v>1.0325545192903063</v>
      </c>
      <c r="D75" s="100">
        <v>4.7881694853197736</v>
      </c>
      <c r="E75" s="100">
        <v>4.2929289093749841</v>
      </c>
      <c r="F75" s="100">
        <v>2.8821699630617794</v>
      </c>
      <c r="G75" s="100">
        <v>0.74604834460083025</v>
      </c>
      <c r="H75" s="100">
        <v>3.4595809242559605</v>
      </c>
      <c r="I75" s="100">
        <v>3.1017563203631626</v>
      </c>
      <c r="J75" s="103"/>
    </row>
    <row r="76" spans="1:10" x14ac:dyDescent="0.3">
      <c r="A76" s="99">
        <v>2048</v>
      </c>
      <c r="B76" s="100">
        <v>4.1089531806692294</v>
      </c>
      <c r="C76" s="100">
        <v>1.0636006057130942</v>
      </c>
      <c r="D76" s="100">
        <v>4.9321366278493191</v>
      </c>
      <c r="E76" s="100">
        <v>4.422005524156492</v>
      </c>
      <c r="F76" s="100">
        <v>2.9598274564166633</v>
      </c>
      <c r="G76" s="100">
        <v>0.76614995037209932</v>
      </c>
      <c r="H76" s="100">
        <v>3.5527962398269701</v>
      </c>
      <c r="I76" s="100">
        <v>3.1853303718327659</v>
      </c>
      <c r="J76" s="103"/>
    </row>
    <row r="77" spans="1:10" x14ac:dyDescent="0.3">
      <c r="A77" s="99">
        <v>2049</v>
      </c>
      <c r="B77" s="100">
        <v>4.2147715082817845</v>
      </c>
      <c r="C77" s="100">
        <v>1.0909916302382092</v>
      </c>
      <c r="D77" s="100">
        <v>5.0591544902019479</v>
      </c>
      <c r="E77" s="100">
        <v>4.5358859235392632</v>
      </c>
      <c r="F77" s="100">
        <v>3.036052221627719</v>
      </c>
      <c r="G77" s="100">
        <v>0.78588069513459213</v>
      </c>
      <c r="H77" s="100">
        <v>3.6442917959738117</v>
      </c>
      <c r="I77" s="100">
        <v>3.26736253866946</v>
      </c>
      <c r="J77" s="103"/>
    </row>
    <row r="78" spans="1:10" x14ac:dyDescent="0.3">
      <c r="A78" s="99">
        <v>2050</v>
      </c>
      <c r="B78" s="100">
        <v>4.3137406248054724</v>
      </c>
      <c r="C78" s="100">
        <v>1.1166097396819237</v>
      </c>
      <c r="D78" s="100">
        <v>5.177950977572209</v>
      </c>
      <c r="E78" s="100">
        <v>4.6423952851079333</v>
      </c>
      <c r="F78" s="100">
        <v>3.1073432525896254</v>
      </c>
      <c r="G78" s="100">
        <v>0.80433434509821722</v>
      </c>
      <c r="H78" s="100">
        <v>3.7298651986347515</v>
      </c>
      <c r="I78" s="100">
        <v>3.3440850806101827</v>
      </c>
      <c r="J78" s="103"/>
    </row>
    <row r="79" spans="1:10" x14ac:dyDescent="0.3">
      <c r="A79" s="99" t="s">
        <v>362</v>
      </c>
      <c r="B79" s="100">
        <f>SUM(B45:B78)</f>
        <v>71.124942398414362</v>
      </c>
      <c r="C79" s="100">
        <f t="shared" ref="C79" si="0">SUM(C45:C78)</f>
        <v>18.4106580167802</v>
      </c>
      <c r="D79" s="100">
        <f t="shared" ref="D79" si="1">SUM(D45:D78)</f>
        <v>85.374040085742138</v>
      </c>
      <c r="E79" s="100">
        <f t="shared" ref="E79" si="2">SUM(E45:E78)</f>
        <v>76.543799445258045</v>
      </c>
      <c r="F79" s="100">
        <f t="shared" ref="F79" si="3">SUM(F45:F78)</f>
        <v>48.551390671808569</v>
      </c>
      <c r="G79" s="100">
        <f t="shared" ref="G79" si="4">SUM(G45:G78)</f>
        <v>12.567504728379046</v>
      </c>
      <c r="H79" s="100">
        <f t="shared" ref="H79" si="5">SUM(H45:H78)</f>
        <v>58.278126261455085</v>
      </c>
      <c r="I79" s="100">
        <f t="shared" ref="I79" si="6">SUM(I45:I78)</f>
        <v>52.250417153998811</v>
      </c>
    </row>
    <row r="81" spans="1:10" x14ac:dyDescent="0.3">
      <c r="A81" s="97" t="s">
        <v>220</v>
      </c>
    </row>
    <row r="82" spans="1:10" ht="26" x14ac:dyDescent="0.3">
      <c r="A82" s="99" t="s">
        <v>169</v>
      </c>
      <c r="B82" s="101" t="s">
        <v>212</v>
      </c>
      <c r="C82" s="101" t="s">
        <v>214</v>
      </c>
      <c r="D82" s="101" t="s">
        <v>215</v>
      </c>
      <c r="E82" s="101" t="s">
        <v>221</v>
      </c>
      <c r="F82" s="101" t="s">
        <v>216</v>
      </c>
      <c r="G82" s="101" t="s">
        <v>218</v>
      </c>
      <c r="H82" s="101" t="s">
        <v>219</v>
      </c>
      <c r="I82" s="101" t="s">
        <v>225</v>
      </c>
    </row>
    <row r="83" spans="1:10" x14ac:dyDescent="0.3">
      <c r="A83" s="99">
        <v>2017</v>
      </c>
      <c r="B83" s="100">
        <v>0.31428815564839291</v>
      </c>
      <c r="C83" s="100">
        <v>8.7272394851355378E-2</v>
      </c>
      <c r="D83" s="100">
        <v>0.41685329196256865</v>
      </c>
      <c r="E83" s="100">
        <v>0.34835656764822481</v>
      </c>
      <c r="F83" s="100">
        <v>5.4255961373569146E-2</v>
      </c>
      <c r="G83" s="100">
        <v>1.5065943781003649E-2</v>
      </c>
      <c r="H83" s="100">
        <v>7.196191043377588E-2</v>
      </c>
      <c r="I83" s="100">
        <v>6.0137234378300555E-2</v>
      </c>
      <c r="J83" s="103"/>
    </row>
    <row r="84" spans="1:10" x14ac:dyDescent="0.3">
      <c r="A84" s="99">
        <v>2018</v>
      </c>
      <c r="B84" s="100">
        <v>0.38931768174028691</v>
      </c>
      <c r="C84" s="100">
        <v>0.10810679891310869</v>
      </c>
      <c r="D84" s="100">
        <v>0.51636803467144599</v>
      </c>
      <c r="E84" s="100">
        <v>0.43151919313031795</v>
      </c>
      <c r="F84" s="100">
        <v>0.12185249715243666</v>
      </c>
      <c r="G84" s="100">
        <v>3.3836334758374428E-2</v>
      </c>
      <c r="H84" s="100">
        <v>0.16161797273925516</v>
      </c>
      <c r="I84" s="100">
        <v>0.13506114342685052</v>
      </c>
      <c r="J84" s="103"/>
    </row>
    <row r="85" spans="1:10" x14ac:dyDescent="0.3">
      <c r="A85" s="99">
        <v>2019</v>
      </c>
      <c r="B85" s="100">
        <v>0.48660551983618627</v>
      </c>
      <c r="C85" s="100">
        <v>0.13512195194368865</v>
      </c>
      <c r="D85" s="100">
        <v>0.64540489097463849</v>
      </c>
      <c r="E85" s="100">
        <v>0.53935290160426641</v>
      </c>
      <c r="F85" s="100">
        <v>0.19193244250843677</v>
      </c>
      <c r="G85" s="100">
        <v>5.329632570093009E-2</v>
      </c>
      <c r="H85" s="100">
        <v>0.25456788318668361</v>
      </c>
      <c r="I85" s="100">
        <v>0.21273766029980251</v>
      </c>
      <c r="J85" s="103"/>
    </row>
    <row r="86" spans="1:10" x14ac:dyDescent="0.3">
      <c r="A86" s="99">
        <v>2020</v>
      </c>
      <c r="B86" s="100">
        <v>0.59487710787577086</v>
      </c>
      <c r="C86" s="100">
        <v>0.16518710270662426</v>
      </c>
      <c r="D86" s="100">
        <v>0.78900994604648289</v>
      </c>
      <c r="E86" s="100">
        <v>0.65936098369530116</v>
      </c>
      <c r="F86" s="100">
        <v>0.26992437985565226</v>
      </c>
      <c r="G86" s="100">
        <v>7.4953340224261727E-2</v>
      </c>
      <c r="H86" s="100">
        <v>0.35801179364093816</v>
      </c>
      <c r="I86" s="100">
        <v>0.29918381842008013</v>
      </c>
      <c r="J86" s="103"/>
    </row>
    <row r="87" spans="1:10" x14ac:dyDescent="0.3">
      <c r="A87" s="99">
        <v>2021</v>
      </c>
      <c r="B87" s="100">
        <v>0.71413244585904045</v>
      </c>
      <c r="C87" s="100">
        <v>0.19830225120191555</v>
      </c>
      <c r="D87" s="100">
        <v>0.94718319988697941</v>
      </c>
      <c r="E87" s="100">
        <v>0.79154343940342231</v>
      </c>
      <c r="F87" s="100">
        <v>0.3558283091940832</v>
      </c>
      <c r="G87" s="100">
        <v>9.8807378328369361E-2</v>
      </c>
      <c r="H87" s="100">
        <v>0.47194970410201892</v>
      </c>
      <c r="I87" s="100">
        <v>0.39439961778768334</v>
      </c>
      <c r="J87" s="103"/>
    </row>
    <row r="88" spans="1:10" x14ac:dyDescent="0.3">
      <c r="A88" s="99">
        <v>2022</v>
      </c>
      <c r="B88" s="100">
        <v>0.8443715337859955</v>
      </c>
      <c r="C88" s="100">
        <v>0.23446739742956255</v>
      </c>
      <c r="D88" s="100">
        <v>1.1199246524961282</v>
      </c>
      <c r="E88" s="100">
        <v>0.93590026872863019</v>
      </c>
      <c r="F88" s="100">
        <v>0.44964423052372965</v>
      </c>
      <c r="G88" s="100">
        <v>0.12485844001325301</v>
      </c>
      <c r="H88" s="100">
        <v>0.596381614569926</v>
      </c>
      <c r="I88" s="100">
        <v>0.49838505840261227</v>
      </c>
      <c r="J88" s="103"/>
    </row>
    <row r="89" spans="1:10" x14ac:dyDescent="0.3">
      <c r="A89" s="99">
        <v>2023</v>
      </c>
      <c r="B89" s="100">
        <v>0.98559437165663555</v>
      </c>
      <c r="C89" s="100">
        <v>0.27368254138956516</v>
      </c>
      <c r="D89" s="100">
        <v>1.3072343038739287</v>
      </c>
      <c r="E89" s="100">
        <v>1.0924314716709242</v>
      </c>
      <c r="F89" s="100">
        <v>0.55137214384459143</v>
      </c>
      <c r="G89" s="100">
        <v>0.15310652527891264</v>
      </c>
      <c r="H89" s="100">
        <v>0.73130752504465912</v>
      </c>
      <c r="I89" s="100">
        <v>0.61114014026486685</v>
      </c>
      <c r="J89" s="103"/>
    </row>
    <row r="90" spans="1:10" x14ac:dyDescent="0.3">
      <c r="A90" s="99">
        <v>2024</v>
      </c>
      <c r="B90" s="100">
        <v>1.1378009594709604</v>
      </c>
      <c r="C90" s="100">
        <v>0.31594768308192339</v>
      </c>
      <c r="D90" s="100">
        <v>1.5091121540203809</v>
      </c>
      <c r="E90" s="100">
        <v>1.2611370482303044</v>
      </c>
      <c r="F90" s="100">
        <v>0.66101204915666867</v>
      </c>
      <c r="G90" s="100">
        <v>0.18355163412534822</v>
      </c>
      <c r="H90" s="100">
        <v>0.87672743552621846</v>
      </c>
      <c r="I90" s="100">
        <v>0.73266486337444703</v>
      </c>
      <c r="J90" s="103"/>
    </row>
    <row r="91" spans="1:10" x14ac:dyDescent="0.3">
      <c r="A91" s="99">
        <v>2025</v>
      </c>
      <c r="B91" s="100">
        <v>1.3009912972289706</v>
      </c>
      <c r="C91" s="100">
        <v>0.36126282250663733</v>
      </c>
      <c r="D91" s="100">
        <v>1.7255582029354855</v>
      </c>
      <c r="E91" s="100">
        <v>1.442016998406771</v>
      </c>
      <c r="F91" s="100">
        <v>0.77856394645996174</v>
      </c>
      <c r="G91" s="100">
        <v>0.21619376655255998</v>
      </c>
      <c r="H91" s="100">
        <v>1.0326413460146049</v>
      </c>
      <c r="I91" s="100">
        <v>0.86295922773135336</v>
      </c>
      <c r="J91" s="103"/>
    </row>
    <row r="92" spans="1:10" x14ac:dyDescent="0.3">
      <c r="A92" s="99">
        <v>2026</v>
      </c>
      <c r="B92" s="100">
        <v>1.4751653849306656</v>
      </c>
      <c r="C92" s="100">
        <v>0.40962795966370685</v>
      </c>
      <c r="D92" s="100">
        <v>1.9565724506192417</v>
      </c>
      <c r="E92" s="100">
        <v>1.6350713222003241</v>
      </c>
      <c r="F92" s="100">
        <v>0.9040278357544701</v>
      </c>
      <c r="G92" s="100">
        <v>0.2510329225605476</v>
      </c>
      <c r="H92" s="100">
        <v>1.199049256509817</v>
      </c>
      <c r="I92" s="100">
        <v>1.0020232333355852</v>
      </c>
      <c r="J92" s="103"/>
    </row>
    <row r="93" spans="1:10" x14ac:dyDescent="0.3">
      <c r="A93" s="99">
        <v>2027</v>
      </c>
      <c r="B93" s="100">
        <v>1.6603232225760465</v>
      </c>
      <c r="C93" s="100">
        <v>0.46104309455313214</v>
      </c>
      <c r="D93" s="100">
        <v>2.2021548970716505</v>
      </c>
      <c r="E93" s="100">
        <v>1.8403000196109638</v>
      </c>
      <c r="F93" s="100">
        <v>1.0374037170401937</v>
      </c>
      <c r="G93" s="100">
        <v>0.2880691021493112</v>
      </c>
      <c r="H93" s="100">
        <v>1.3759511670118549</v>
      </c>
      <c r="I93" s="100">
        <v>1.1498568801871425</v>
      </c>
      <c r="J93" s="103"/>
    </row>
    <row r="94" spans="1:10" x14ac:dyDescent="0.3">
      <c r="A94" s="99">
        <v>2028</v>
      </c>
      <c r="B94" s="100">
        <v>1.856464810165112</v>
      </c>
      <c r="C94" s="100">
        <v>0.51550822717491307</v>
      </c>
      <c r="D94" s="100">
        <v>2.4623055422927109</v>
      </c>
      <c r="E94" s="100">
        <v>2.0577030906386895</v>
      </c>
      <c r="F94" s="100">
        <v>1.1786915903171327</v>
      </c>
      <c r="G94" s="100">
        <v>0.32730230531885085</v>
      </c>
      <c r="H94" s="100">
        <v>1.5633470775207194</v>
      </c>
      <c r="I94" s="100">
        <v>1.3064601682860253</v>
      </c>
      <c r="J94" s="103"/>
    </row>
    <row r="95" spans="1:10" x14ac:dyDescent="0.3">
      <c r="A95" s="99">
        <v>2029</v>
      </c>
      <c r="B95" s="100">
        <v>2.063590147697862</v>
      </c>
      <c r="C95" s="100">
        <v>0.57302335752904943</v>
      </c>
      <c r="D95" s="100">
        <v>2.737024386282422</v>
      </c>
      <c r="E95" s="100">
        <v>2.2872805352835011</v>
      </c>
      <c r="F95" s="100">
        <v>1.3278914555852874</v>
      </c>
      <c r="G95" s="100">
        <v>0.36873253206916651</v>
      </c>
      <c r="H95" s="100">
        <v>1.7612369880364103</v>
      </c>
      <c r="I95" s="100">
        <v>1.471833097632234</v>
      </c>
      <c r="J95" s="103"/>
    </row>
    <row r="96" spans="1:10" x14ac:dyDescent="0.3">
      <c r="A96" s="99">
        <v>2030</v>
      </c>
      <c r="B96" s="100">
        <v>2.2816992351742984</v>
      </c>
      <c r="C96" s="100">
        <v>0.63358848561554182</v>
      </c>
      <c r="D96" s="100">
        <v>3.0263114290407871</v>
      </c>
      <c r="E96" s="100">
        <v>2.5290323535454005</v>
      </c>
      <c r="F96" s="100">
        <v>1.4850033128446571</v>
      </c>
      <c r="G96" s="100">
        <v>0.41235978240025806</v>
      </c>
      <c r="H96" s="100">
        <v>1.969620898558927</v>
      </c>
      <c r="I96" s="100">
        <v>1.6459756682257682</v>
      </c>
      <c r="J96" s="103"/>
    </row>
    <row r="97" spans="1:10" x14ac:dyDescent="0.3">
      <c r="A97" s="99">
        <v>2031</v>
      </c>
      <c r="B97" s="100">
        <v>2.503806989254469</v>
      </c>
      <c r="C97" s="100">
        <v>0.69526397438361964</v>
      </c>
      <c r="D97" s="100">
        <v>3.320902067583055</v>
      </c>
      <c r="E97" s="100">
        <v>2.7752162884754337</v>
      </c>
      <c r="F97" s="100">
        <v>1.6449955541537824</v>
      </c>
      <c r="G97" s="100">
        <v>0.45678686565408633</v>
      </c>
      <c r="H97" s="100">
        <v>2.1818251807743567</v>
      </c>
      <c r="I97" s="100">
        <v>1.8233108526135173</v>
      </c>
      <c r="J97" s="103"/>
    </row>
    <row r="98" spans="1:10" x14ac:dyDescent="0.3">
      <c r="A98" s="99">
        <v>2032</v>
      </c>
      <c r="B98" s="100">
        <v>2.7299134099383751</v>
      </c>
      <c r="C98" s="100">
        <v>0.75804982383328334</v>
      </c>
      <c r="D98" s="100">
        <v>3.6207963019092269</v>
      </c>
      <c r="E98" s="100">
        <v>3.0258323400736029</v>
      </c>
      <c r="F98" s="100">
        <v>1.807868179512663</v>
      </c>
      <c r="G98" s="100">
        <v>0.50201378183065148</v>
      </c>
      <c r="H98" s="100">
        <v>2.3978498346826997</v>
      </c>
      <c r="I98" s="100">
        <v>2.0038386507954815</v>
      </c>
      <c r="J98" s="103"/>
    </row>
    <row r="99" spans="1:10" x14ac:dyDescent="0.3">
      <c r="A99" s="99">
        <v>2033</v>
      </c>
      <c r="B99" s="100">
        <v>2.9600184972260131</v>
      </c>
      <c r="C99" s="100">
        <v>0.82194603396453236</v>
      </c>
      <c r="D99" s="100">
        <v>3.9259941320192997</v>
      </c>
      <c r="E99" s="100">
        <v>3.2808805083399042</v>
      </c>
      <c r="F99" s="100">
        <v>1.9736211889212982</v>
      </c>
      <c r="G99" s="100">
        <v>0.54804053092995308</v>
      </c>
      <c r="H99" s="100">
        <v>2.6176948602839545</v>
      </c>
      <c r="I99" s="100">
        <v>2.1875590627716601</v>
      </c>
      <c r="J99" s="103"/>
    </row>
    <row r="100" spans="1:10" x14ac:dyDescent="0.3">
      <c r="A100" s="99">
        <v>2034</v>
      </c>
      <c r="B100" s="100">
        <v>3.1941222511173888</v>
      </c>
      <c r="C100" s="100">
        <v>0.88695260477736759</v>
      </c>
      <c r="D100" s="100">
        <v>4.2364955579132779</v>
      </c>
      <c r="E100" s="100">
        <v>3.5403607932743433</v>
      </c>
      <c r="F100" s="100">
        <v>2.1422545823796884</v>
      </c>
      <c r="G100" s="100">
        <v>0.59486711295199124</v>
      </c>
      <c r="H100" s="100">
        <v>2.8413602575781223</v>
      </c>
      <c r="I100" s="100">
        <v>2.3744720885420536</v>
      </c>
      <c r="J100" s="103"/>
    </row>
    <row r="101" spans="1:10" x14ac:dyDescent="0.3">
      <c r="A101" s="99">
        <v>2035</v>
      </c>
      <c r="B101" s="100">
        <v>3.4322246716124973</v>
      </c>
      <c r="C101" s="100">
        <v>0.95306953627178814</v>
      </c>
      <c r="D101" s="100">
        <v>4.5523005795911597</v>
      </c>
      <c r="E101" s="100">
        <v>3.8042731948769157</v>
      </c>
      <c r="F101" s="100">
        <v>2.3137683598878347</v>
      </c>
      <c r="G101" s="100">
        <v>0.6424935278967665</v>
      </c>
      <c r="H101" s="100">
        <v>3.0688460265652044</v>
      </c>
      <c r="I101" s="100">
        <v>2.5645777281066628</v>
      </c>
      <c r="J101" s="103"/>
    </row>
    <row r="102" spans="1:10" x14ac:dyDescent="0.3">
      <c r="A102" s="99">
        <v>2036</v>
      </c>
      <c r="B102" s="100">
        <v>3.6743257587113414</v>
      </c>
      <c r="C102" s="100">
        <v>1.0202968284477947</v>
      </c>
      <c r="D102" s="100">
        <v>4.8734091970529443</v>
      </c>
      <c r="E102" s="100">
        <v>4.0726177131476238</v>
      </c>
      <c r="F102" s="100">
        <v>2.4881625214457346</v>
      </c>
      <c r="G102" s="100">
        <v>0.69091977576427788</v>
      </c>
      <c r="H102" s="100">
        <v>3.300152167245197</v>
      </c>
      <c r="I102" s="100">
        <v>2.7578759814654843</v>
      </c>
      <c r="J102" s="103"/>
    </row>
    <row r="103" spans="1:10" x14ac:dyDescent="0.3">
      <c r="A103" s="99">
        <v>2037</v>
      </c>
      <c r="B103" s="100">
        <v>3.9204255124139196</v>
      </c>
      <c r="C103" s="100">
        <v>1.0886344813053865</v>
      </c>
      <c r="D103" s="100">
        <v>5.1998214102986315</v>
      </c>
      <c r="E103" s="100">
        <v>4.3453943480864652</v>
      </c>
      <c r="F103" s="100">
        <v>2.6654370670533916</v>
      </c>
      <c r="G103" s="100">
        <v>0.74014585655452669</v>
      </c>
      <c r="H103" s="100">
        <v>3.5352786796181053</v>
      </c>
      <c r="I103" s="100">
        <v>2.9543668486185237</v>
      </c>
      <c r="J103" s="103"/>
    </row>
    <row r="104" spans="1:10" x14ac:dyDescent="0.3">
      <c r="A104" s="99">
        <v>2038</v>
      </c>
      <c r="B104" s="100">
        <v>4.1705239327202328</v>
      </c>
      <c r="C104" s="100">
        <v>1.1580824948445643</v>
      </c>
      <c r="D104" s="100">
        <v>5.5315372193282224</v>
      </c>
      <c r="E104" s="100">
        <v>4.6226030996934426</v>
      </c>
      <c r="F104" s="100">
        <v>2.8455919967108021</v>
      </c>
      <c r="G104" s="100">
        <v>0.79017177026751162</v>
      </c>
      <c r="H104" s="100">
        <v>3.7742255636839239</v>
      </c>
      <c r="I104" s="100">
        <v>3.1540503295657762</v>
      </c>
      <c r="J104" s="103"/>
    </row>
    <row r="105" spans="1:10" x14ac:dyDescent="0.3">
      <c r="A105" s="99">
        <v>2039</v>
      </c>
      <c r="B105" s="100">
        <v>4.4246210196302815</v>
      </c>
      <c r="C105" s="100">
        <v>1.2286408690653281</v>
      </c>
      <c r="D105" s="100">
        <v>5.8685566241417195</v>
      </c>
      <c r="E105" s="100">
        <v>4.9042439679685561</v>
      </c>
      <c r="F105" s="100">
        <v>3.0286273104179684</v>
      </c>
      <c r="G105" s="100">
        <v>0.84099751690323332</v>
      </c>
      <c r="H105" s="100">
        <v>4.0169928194426561</v>
      </c>
      <c r="I105" s="100">
        <v>3.3569264243072436</v>
      </c>
      <c r="J105" s="103"/>
    </row>
    <row r="106" spans="1:10" x14ac:dyDescent="0.3">
      <c r="A106" s="99">
        <v>2040</v>
      </c>
      <c r="B106" s="100">
        <v>4.6515844682861021</v>
      </c>
      <c r="C106" s="100">
        <v>1.2916647003867849</v>
      </c>
      <c r="D106" s="100">
        <v>6.1695875698742109</v>
      </c>
      <c r="E106" s="100">
        <v>5.1558099482143991</v>
      </c>
      <c r="F106" s="100">
        <v>3.2145430081748896</v>
      </c>
      <c r="G106" s="100">
        <v>0.8926230964616918</v>
      </c>
      <c r="H106" s="100">
        <v>4.2635804468943013</v>
      </c>
      <c r="I106" s="100">
        <v>3.5629951328429259</v>
      </c>
      <c r="J106" s="103"/>
    </row>
    <row r="107" spans="1:10" x14ac:dyDescent="0.3">
      <c r="A107" s="99">
        <v>2041</v>
      </c>
      <c r="B107" s="100">
        <v>4.8857167349084314</v>
      </c>
      <c r="C107" s="100">
        <v>1.3566791886927529</v>
      </c>
      <c r="D107" s="100">
        <v>6.4801268133745715</v>
      </c>
      <c r="E107" s="100">
        <v>5.4153218366213531</v>
      </c>
      <c r="F107" s="100">
        <v>3.4007205590272438</v>
      </c>
      <c r="G107" s="100">
        <v>0.94432138810403554</v>
      </c>
      <c r="H107" s="100">
        <v>4.5105153808634846</v>
      </c>
      <c r="I107" s="100">
        <v>3.769354078996265</v>
      </c>
      <c r="J107" s="103"/>
    </row>
    <row r="108" spans="1:10" x14ac:dyDescent="0.3">
      <c r="A108" s="99">
        <v>2042</v>
      </c>
      <c r="B108" s="100">
        <v>5.1211511791345794</v>
      </c>
      <c r="C108" s="100">
        <v>1.422055269238087</v>
      </c>
      <c r="D108" s="100">
        <v>6.7923931885250335</v>
      </c>
      <c r="E108" s="100">
        <v>5.6762770569273391</v>
      </c>
      <c r="F108" s="100">
        <v>3.5871599629750284</v>
      </c>
      <c r="G108" s="100">
        <v>0.99609239183026399</v>
      </c>
      <c r="H108" s="100">
        <v>4.7577976213502033</v>
      </c>
      <c r="I108" s="100">
        <v>3.9760032627672581</v>
      </c>
      <c r="J108" s="103"/>
    </row>
    <row r="109" spans="1:10" x14ac:dyDescent="0.3">
      <c r="A109" s="99">
        <v>2043</v>
      </c>
      <c r="B109" s="100">
        <v>5.3510824981438434</v>
      </c>
      <c r="C109" s="100">
        <v>1.4859032269184231</v>
      </c>
      <c r="D109" s="100">
        <v>7.0973605426290032</v>
      </c>
      <c r="E109" s="100">
        <v>5.9311326206683583</v>
      </c>
      <c r="F109" s="100">
        <v>3.7738612200182478</v>
      </c>
      <c r="G109" s="100">
        <v>1.0479361076403781</v>
      </c>
      <c r="H109" s="100">
        <v>5.0054271683544629</v>
      </c>
      <c r="I109" s="100">
        <v>4.1829426841559085</v>
      </c>
      <c r="J109" s="103"/>
    </row>
    <row r="110" spans="1:10" x14ac:dyDescent="0.3">
      <c r="A110" s="99">
        <v>2044</v>
      </c>
      <c r="B110" s="100">
        <v>5.5793435636398394</v>
      </c>
      <c r="C110" s="100">
        <v>1.5492873840339205</v>
      </c>
      <c r="D110" s="100">
        <v>7.4001125708834152</v>
      </c>
      <c r="E110" s="100">
        <v>6.184136877668962</v>
      </c>
      <c r="F110" s="100">
        <v>3.9608243301568975</v>
      </c>
      <c r="G110" s="100">
        <v>1.0998525355343769</v>
      </c>
      <c r="H110" s="100">
        <v>5.253404021876257</v>
      </c>
      <c r="I110" s="100">
        <v>4.3901723431622139</v>
      </c>
      <c r="J110" s="103"/>
    </row>
    <row r="111" spans="1:10" x14ac:dyDescent="0.3">
      <c r="A111" s="99">
        <v>2045</v>
      </c>
      <c r="B111" s="100">
        <v>5.8000677352598826</v>
      </c>
      <c r="C111" s="100">
        <v>1.6105786758394356</v>
      </c>
      <c r="D111" s="100">
        <v>7.692868107170507</v>
      </c>
      <c r="E111" s="100">
        <v>6.4287872516670737</v>
      </c>
      <c r="F111" s="100">
        <v>4.1480492933909812</v>
      </c>
      <c r="G111" s="100">
        <v>1.1518416755122614</v>
      </c>
      <c r="H111" s="100">
        <v>5.5017281819155901</v>
      </c>
      <c r="I111" s="100">
        <v>4.597692239786177</v>
      </c>
      <c r="J111" s="103"/>
    </row>
    <row r="112" spans="1:10" x14ac:dyDescent="0.3">
      <c r="A112" s="99">
        <v>2046</v>
      </c>
      <c r="B112" s="100">
        <v>5.9999572948485689</v>
      </c>
      <c r="C112" s="100">
        <v>1.6660845555793122</v>
      </c>
      <c r="D112" s="100">
        <v>7.9579898416233661</v>
      </c>
      <c r="E112" s="100">
        <v>6.650344569801999</v>
      </c>
      <c r="F112" s="100">
        <v>4.3355361097204943</v>
      </c>
      <c r="G112" s="100">
        <v>1.2039035275740304</v>
      </c>
      <c r="H112" s="100">
        <v>5.7503996484724595</v>
      </c>
      <c r="I112" s="100">
        <v>4.8055023740277933</v>
      </c>
      <c r="J112" s="103"/>
    </row>
    <row r="113" spans="1:10" x14ac:dyDescent="0.3">
      <c r="A113" s="99">
        <v>2047</v>
      </c>
      <c r="B113" s="100">
        <v>6.1852773161743801</v>
      </c>
      <c r="C113" s="100">
        <v>1.7175447260768015</v>
      </c>
      <c r="D113" s="100">
        <v>8.2037873989537218</v>
      </c>
      <c r="E113" s="100">
        <v>6.8557530313851922</v>
      </c>
      <c r="F113" s="100">
        <v>4.4690288177718731</v>
      </c>
      <c r="G113" s="100">
        <v>1.2409721479386815</v>
      </c>
      <c r="H113" s="100">
        <v>5.9274565111130926</v>
      </c>
      <c r="I113" s="100">
        <v>4.9534655115087673</v>
      </c>
      <c r="J113" s="103"/>
    </row>
    <row r="114" spans="1:10" x14ac:dyDescent="0.3">
      <c r="A114" s="99">
        <v>2048</v>
      </c>
      <c r="B114" s="100">
        <v>6.3712516647626218</v>
      </c>
      <c r="C114" s="100">
        <v>1.7691865919585508</v>
      </c>
      <c r="D114" s="100">
        <v>8.4504528174123532</v>
      </c>
      <c r="E114" s="100">
        <v>7.0618867484231709</v>
      </c>
      <c r="F114" s="100">
        <v>4.5894428045133848</v>
      </c>
      <c r="G114" s="100">
        <v>1.2744090331908504</v>
      </c>
      <c r="H114" s="100">
        <v>6.0871665283995577</v>
      </c>
      <c r="I114" s="100">
        <v>5.0869322119371461</v>
      </c>
      <c r="J114" s="103"/>
    </row>
    <row r="115" spans="1:10" x14ac:dyDescent="0.3">
      <c r="A115" s="99">
        <v>2049</v>
      </c>
      <c r="B115" s="100">
        <v>6.5353312164926507</v>
      </c>
      <c r="C115" s="100">
        <v>1.8147486507516173</v>
      </c>
      <c r="D115" s="100">
        <v>8.6680782673479353</v>
      </c>
      <c r="E115" s="100">
        <v>7.2437523021663983</v>
      </c>
      <c r="F115" s="100">
        <v>4.7076352347731971</v>
      </c>
      <c r="G115" s="100">
        <v>1.3072290305617196</v>
      </c>
      <c r="H115" s="100">
        <v>6.2439300040616121</v>
      </c>
      <c r="I115" s="100">
        <v>5.21793654215878</v>
      </c>
      <c r="J115" s="103"/>
    </row>
    <row r="116" spans="1:10" x14ac:dyDescent="0.3">
      <c r="A116" s="99">
        <v>2050</v>
      </c>
      <c r="B116" s="100">
        <v>6.6887905334247888</v>
      </c>
      <c r="C116" s="100">
        <v>1.857361653692472</v>
      </c>
      <c r="D116" s="100">
        <v>8.871617663586127</v>
      </c>
      <c r="E116" s="100">
        <v>7.4138464019896411</v>
      </c>
      <c r="F116" s="100">
        <v>4.8181775261372248</v>
      </c>
      <c r="G116" s="100">
        <v>1.3379247164356975</v>
      </c>
      <c r="H116" s="100">
        <v>6.3905467862343777</v>
      </c>
      <c r="I116" s="100">
        <v>5.3404614687507435</v>
      </c>
      <c r="J116" s="103"/>
    </row>
    <row r="117" spans="1:10" x14ac:dyDescent="0.3">
      <c r="A117" s="99" t="s">
        <v>362</v>
      </c>
      <c r="B117" s="100">
        <f>SUM(B83:B116)</f>
        <v>110.28475812134644</v>
      </c>
      <c r="C117" s="100">
        <f t="shared" ref="C117:I117" si="7">SUM(C83:C116)</f>
        <v>30.624173338622551</v>
      </c>
      <c r="D117" s="100">
        <f t="shared" si="7"/>
        <v>146.27520525339267</v>
      </c>
      <c r="E117" s="100">
        <f t="shared" si="7"/>
        <v>122.23947709326723</v>
      </c>
      <c r="F117" s="100">
        <f t="shared" si="7"/>
        <v>75.282709498753476</v>
      </c>
      <c r="G117" s="100">
        <f t="shared" si="7"/>
        <v>20.90470872279813</v>
      </c>
      <c r="H117" s="100">
        <f t="shared" si="7"/>
        <v>99.850550262305433</v>
      </c>
      <c r="I117" s="100">
        <f t="shared" si="7"/>
        <v>83.443253628633144</v>
      </c>
    </row>
  </sheetData>
  <phoneticPr fontId="2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L59"/>
  <sheetViews>
    <sheetView workbookViewId="0">
      <selection activeCell="P17" sqref="P17"/>
    </sheetView>
  </sheetViews>
  <sheetFormatPr defaultRowHeight="14" x14ac:dyDescent="0.3"/>
  <cols>
    <col min="1" max="16384" width="8.6640625" style="6"/>
  </cols>
  <sheetData>
    <row r="1" spans="1:12" x14ac:dyDescent="0.3">
      <c r="A1" s="7" t="s">
        <v>164</v>
      </c>
    </row>
    <row r="2" spans="1:12" x14ac:dyDescent="0.3">
      <c r="A2" s="6" t="s">
        <v>165</v>
      </c>
    </row>
    <row r="4" spans="1:12" x14ac:dyDescent="0.3">
      <c r="A4" s="6" t="s">
        <v>144</v>
      </c>
      <c r="H4" s="6" t="s">
        <v>149</v>
      </c>
    </row>
    <row r="5" spans="1:12" x14ac:dyDescent="0.3">
      <c r="A5" s="1" t="s">
        <v>146</v>
      </c>
      <c r="B5" s="1" t="s">
        <v>147</v>
      </c>
      <c r="C5" s="3" t="s">
        <v>148</v>
      </c>
      <c r="D5" s="1" t="s">
        <v>167</v>
      </c>
      <c r="E5" s="1" t="s">
        <v>163</v>
      </c>
      <c r="H5" s="1" t="s">
        <v>146</v>
      </c>
      <c r="I5" s="1" t="s">
        <v>147</v>
      </c>
      <c r="J5" s="3" t="s">
        <v>148</v>
      </c>
      <c r="K5" s="1" t="s">
        <v>167</v>
      </c>
      <c r="L5" s="1" t="s">
        <v>163</v>
      </c>
    </row>
    <row r="6" spans="1:12" x14ac:dyDescent="0.3">
      <c r="A6" s="1" t="s">
        <v>1</v>
      </c>
      <c r="B6" s="92">
        <v>759.14445260040191</v>
      </c>
      <c r="C6" s="92">
        <v>2.1826583848923624</v>
      </c>
      <c r="D6" s="92">
        <v>2.3749994948494852</v>
      </c>
      <c r="E6" s="92">
        <v>4.5070357790019569E-2</v>
      </c>
      <c r="H6" s="1" t="s">
        <v>1</v>
      </c>
      <c r="I6" s="92">
        <v>745.7076294432743</v>
      </c>
      <c r="J6" s="92">
        <v>2.035923850274012</v>
      </c>
      <c r="K6" s="92">
        <v>2.6152710276027253</v>
      </c>
      <c r="L6" s="92">
        <v>4.2212288771046991E-2</v>
      </c>
    </row>
    <row r="7" spans="1:12" x14ac:dyDescent="0.3">
      <c r="A7" s="1" t="s">
        <v>2</v>
      </c>
      <c r="B7" s="92">
        <v>92.483733939999993</v>
      </c>
      <c r="C7" s="92">
        <v>1.969615167157146E-2</v>
      </c>
      <c r="D7" s="92">
        <v>0.14549639237599069</v>
      </c>
      <c r="E7" s="92">
        <v>1.7807132026607803E-2</v>
      </c>
      <c r="H7" s="1" t="s">
        <v>2</v>
      </c>
      <c r="I7" s="92">
        <v>103.979949</v>
      </c>
      <c r="J7" s="92">
        <v>1.3139460338945631E-2</v>
      </c>
      <c r="K7" s="92">
        <v>0.13295493183333518</v>
      </c>
      <c r="L7" s="92">
        <v>1.5923427319832373E-2</v>
      </c>
    </row>
    <row r="8" spans="1:12" x14ac:dyDescent="0.3">
      <c r="A8" s="1" t="s">
        <v>3</v>
      </c>
      <c r="B8" s="92">
        <v>202.54416749999999</v>
      </c>
      <c r="C8" s="92">
        <v>2.2140926512617145E-2</v>
      </c>
      <c r="D8" s="92">
        <v>0.14207385293661517</v>
      </c>
      <c r="E8" s="92">
        <v>5.4219653499346437E-3</v>
      </c>
      <c r="H8" s="1" t="s">
        <v>3</v>
      </c>
      <c r="I8" s="92">
        <v>176.0660661</v>
      </c>
      <c r="J8" s="92">
        <v>1.029648151455617E-2</v>
      </c>
      <c r="K8" s="92">
        <v>0.10304901385451484</v>
      </c>
      <c r="L8" s="92">
        <v>2.2153770501689772E-3</v>
      </c>
    </row>
    <row r="9" spans="1:12" x14ac:dyDescent="0.3">
      <c r="A9" s="1" t="s">
        <v>4</v>
      </c>
      <c r="B9" s="92">
        <v>160.83948050540843</v>
      </c>
      <c r="C9" s="92">
        <v>1.2139454434782607E-2</v>
      </c>
      <c r="D9" s="92">
        <v>1.766625513043478E-2</v>
      </c>
      <c r="E9" s="92">
        <v>1.0003677391304349E-3</v>
      </c>
      <c r="H9" s="1" t="s">
        <v>4</v>
      </c>
      <c r="I9" s="92">
        <v>117.0682049541907</v>
      </c>
      <c r="J9" s="92">
        <v>1.4165359897610924E-2</v>
      </c>
      <c r="K9" s="92">
        <v>1.6610442832764503E-2</v>
      </c>
      <c r="L9" s="92">
        <v>1.0088670176962456E-3</v>
      </c>
    </row>
    <row r="10" spans="1:12" x14ac:dyDescent="0.3">
      <c r="A10" s="1" t="s">
        <v>5</v>
      </c>
      <c r="B10" s="92">
        <v>665.77896138482026</v>
      </c>
      <c r="C10" s="92">
        <v>7.0708026917151001E-2</v>
      </c>
      <c r="D10" s="92">
        <v>1.866096371897545</v>
      </c>
      <c r="E10" s="92">
        <v>8.6831513086831659E-3</v>
      </c>
      <c r="H10" s="1" t="s">
        <v>5</v>
      </c>
      <c r="I10" s="92">
        <v>721.67428433966802</v>
      </c>
      <c r="J10" s="92">
        <v>6.282053962917146E-2</v>
      </c>
      <c r="K10" s="92">
        <v>1.6585791407277586</v>
      </c>
      <c r="L10" s="92">
        <v>7.7688457473443443E-3</v>
      </c>
    </row>
    <row r="11" spans="1:12" x14ac:dyDescent="0.3">
      <c r="A11" s="1" t="s">
        <v>6</v>
      </c>
      <c r="B11" s="92">
        <v>463.27322020000003</v>
      </c>
      <c r="C11" s="92">
        <v>2.858374785255192</v>
      </c>
      <c r="D11" s="92">
        <v>0.84632910610589585</v>
      </c>
      <c r="E11" s="92">
        <v>0.10716101391610817</v>
      </c>
      <c r="H11" s="1" t="s">
        <v>6</v>
      </c>
      <c r="I11" s="92">
        <v>486.20794549999999</v>
      </c>
      <c r="J11" s="92">
        <v>1.0255078552667805</v>
      </c>
      <c r="K11" s="92">
        <v>0.4262608328089848</v>
      </c>
      <c r="L11" s="92">
        <v>7.732742666692087E-2</v>
      </c>
    </row>
    <row r="12" spans="1:12" x14ac:dyDescent="0.3">
      <c r="A12" s="1" t="s">
        <v>7</v>
      </c>
      <c r="B12" s="92">
        <v>326.58393207054212</v>
      </c>
      <c r="C12" s="92">
        <v>1.9137864512078362</v>
      </c>
      <c r="D12" s="92">
        <v>0.77377637875499117</v>
      </c>
      <c r="E12" s="92">
        <v>6.8867957531378657E-2</v>
      </c>
      <c r="H12" s="1" t="s">
        <v>7</v>
      </c>
      <c r="I12" s="92">
        <v>571.59188339525576</v>
      </c>
      <c r="J12" s="92">
        <v>0.8579911139967118</v>
      </c>
      <c r="K12" s="92">
        <v>0.49193329027934252</v>
      </c>
      <c r="L12" s="92">
        <v>5.0765760213542205E-2</v>
      </c>
    </row>
    <row r="13" spans="1:12" x14ac:dyDescent="0.3">
      <c r="A13" s="3" t="s">
        <v>8</v>
      </c>
      <c r="B13" s="92">
        <v>150</v>
      </c>
      <c r="C13" s="92">
        <v>1.2139454434782607E-2</v>
      </c>
      <c r="D13" s="92">
        <v>1.766625513043478E-2</v>
      </c>
      <c r="E13" s="92">
        <v>1.0003677391304349E-3</v>
      </c>
      <c r="H13" s="3" t="s">
        <v>8</v>
      </c>
      <c r="I13" s="92">
        <v>130</v>
      </c>
      <c r="J13" s="92">
        <v>1.4165359897610924E-2</v>
      </c>
      <c r="K13" s="92">
        <v>1.6610442832764503E-2</v>
      </c>
      <c r="L13" s="92">
        <v>1.0088670176962456E-3</v>
      </c>
    </row>
    <row r="14" spans="1:12" x14ac:dyDescent="0.3">
      <c r="A14" s="4" t="s">
        <v>9</v>
      </c>
      <c r="B14" s="92">
        <v>612.0156046814044</v>
      </c>
      <c r="C14" s="92">
        <v>1.113575550298695</v>
      </c>
      <c r="D14" s="92">
        <v>1.113575550298695</v>
      </c>
      <c r="E14" s="92">
        <v>7.8792363647134211E-2</v>
      </c>
      <c r="H14" s="4" t="s">
        <v>9</v>
      </c>
      <c r="I14" s="92">
        <v>595.46423927178148</v>
      </c>
      <c r="J14" s="92">
        <v>0.1845861837901856</v>
      </c>
      <c r="K14" s="92">
        <v>0.17748671518287076</v>
      </c>
      <c r="L14" s="92">
        <v>1.84963847104181E-2</v>
      </c>
    </row>
    <row r="15" spans="1:12" x14ac:dyDescent="0.3">
      <c r="A15" s="1" t="s">
        <v>360</v>
      </c>
      <c r="B15" s="92">
        <v>612.0156046814044</v>
      </c>
      <c r="C15" s="92">
        <v>1.113575550298695</v>
      </c>
      <c r="D15" s="92">
        <v>1.113575550298695</v>
      </c>
      <c r="E15" s="92">
        <v>7.8792363647134211E-2</v>
      </c>
      <c r="H15" s="1" t="s">
        <v>360</v>
      </c>
      <c r="I15" s="92">
        <v>595.46423927178148</v>
      </c>
      <c r="J15" s="92">
        <v>0.1845861837901856</v>
      </c>
      <c r="K15" s="92">
        <v>0.17748671518287076</v>
      </c>
      <c r="L15" s="92">
        <v>1.84963847104181E-2</v>
      </c>
    </row>
    <row r="16" spans="1:12" x14ac:dyDescent="0.3">
      <c r="A16" s="1" t="s">
        <v>10</v>
      </c>
      <c r="B16" s="92">
        <v>171.35015300000001</v>
      </c>
      <c r="C16" s="92">
        <v>0.28620417769202944</v>
      </c>
      <c r="D16" s="92">
        <v>0.43408091085249867</v>
      </c>
      <c r="E16" s="92">
        <v>2.882790192640038E-2</v>
      </c>
      <c r="H16" s="1" t="s">
        <v>10</v>
      </c>
      <c r="I16" s="92">
        <v>187.95001289999999</v>
      </c>
      <c r="J16" s="92">
        <v>0.15091667709767598</v>
      </c>
      <c r="K16" s="92">
        <v>0.36820544915926068</v>
      </c>
      <c r="L16" s="92">
        <v>7.4206200191930569E-2</v>
      </c>
    </row>
    <row r="17" spans="1:12" x14ac:dyDescent="0.3">
      <c r="A17" s="1" t="s">
        <v>11</v>
      </c>
      <c r="B17" s="92">
        <v>681.84698189999995</v>
      </c>
      <c r="C17" s="92">
        <v>3.4587838586530983</v>
      </c>
      <c r="D17" s="92">
        <v>1.6031390907699035</v>
      </c>
      <c r="E17" s="92">
        <v>7.3056482392098082E-2</v>
      </c>
      <c r="H17" s="1" t="s">
        <v>11</v>
      </c>
      <c r="I17" s="92">
        <v>660.6885135</v>
      </c>
      <c r="J17" s="92">
        <v>2.9422853848590185</v>
      </c>
      <c r="K17" s="92">
        <v>0.73188506433883216</v>
      </c>
      <c r="L17" s="92">
        <v>6.326676811143872E-2</v>
      </c>
    </row>
    <row r="18" spans="1:12" x14ac:dyDescent="0.3">
      <c r="A18" s="1" t="s">
        <v>12</v>
      </c>
      <c r="B18" s="92">
        <v>465.90473329999998</v>
      </c>
      <c r="C18" s="92">
        <v>0.96919811716048054</v>
      </c>
      <c r="D18" s="92">
        <v>0.70122365140408638</v>
      </c>
      <c r="E18" s="92">
        <v>3.0574901146649135E-2</v>
      </c>
      <c r="H18" s="1" t="s">
        <v>12</v>
      </c>
      <c r="I18" s="92">
        <v>437.85350360000001</v>
      </c>
      <c r="J18" s="92">
        <v>0.69047437272664314</v>
      </c>
      <c r="K18" s="92">
        <v>0.55760574774970029</v>
      </c>
      <c r="L18" s="92">
        <v>2.4204093760163536E-2</v>
      </c>
    </row>
    <row r="19" spans="1:12" x14ac:dyDescent="0.3">
      <c r="A19" s="1" t="s">
        <v>13</v>
      </c>
      <c r="B19" s="92">
        <v>246.3154759</v>
      </c>
      <c r="C19" s="92">
        <v>6.7825185606839755E-2</v>
      </c>
      <c r="D19" s="92">
        <v>0.30666842325381671</v>
      </c>
      <c r="E19" s="92">
        <v>3.2285367525467921E-2</v>
      </c>
      <c r="H19" s="1" t="s">
        <v>13</v>
      </c>
      <c r="I19" s="92">
        <v>147.658672</v>
      </c>
      <c r="J19" s="92">
        <v>7.4994546050341795E-2</v>
      </c>
      <c r="K19" s="92">
        <v>0.37711887393883153</v>
      </c>
      <c r="L19" s="92">
        <v>2.3065407063087091E-2</v>
      </c>
    </row>
    <row r="20" spans="1:12" x14ac:dyDescent="0.3">
      <c r="A20" s="1" t="s">
        <v>14</v>
      </c>
      <c r="B20" s="92">
        <v>992.28785470000003</v>
      </c>
      <c r="C20" s="92">
        <v>3.2428472966677528</v>
      </c>
      <c r="D20" s="92">
        <v>0.97381476064772177</v>
      </c>
      <c r="E20" s="92">
        <v>0.56891071094836343</v>
      </c>
      <c r="H20" s="1" t="s">
        <v>14</v>
      </c>
      <c r="I20" s="92">
        <v>922.40605949999997</v>
      </c>
      <c r="J20" s="92">
        <v>2.4259562150299763</v>
      </c>
      <c r="K20" s="92">
        <v>0.71391876999033566</v>
      </c>
      <c r="L20" s="92">
        <v>0.25862682941858994</v>
      </c>
    </row>
    <row r="21" spans="1:12" x14ac:dyDescent="0.3">
      <c r="A21" s="1" t="s">
        <v>15</v>
      </c>
      <c r="B21" s="92">
        <v>123.1055183</v>
      </c>
      <c r="C21" s="92">
        <v>0.27589200230949645</v>
      </c>
      <c r="D21" s="92">
        <v>0.45369220042309305</v>
      </c>
      <c r="E21" s="92">
        <v>2.1538113564716781E-2</v>
      </c>
      <c r="H21" s="1" t="s">
        <v>15</v>
      </c>
      <c r="I21" s="92">
        <v>82.793915510000005</v>
      </c>
      <c r="J21" s="92">
        <v>0.2139559838701301</v>
      </c>
      <c r="K21" s="92">
        <v>0.39130461080597118</v>
      </c>
      <c r="L21" s="92">
        <v>1.8713221056787927E-2</v>
      </c>
    </row>
    <row r="22" spans="1:12" x14ac:dyDescent="0.3">
      <c r="A22" s="1" t="s">
        <v>16</v>
      </c>
      <c r="B22" s="92">
        <v>49.814257050000002</v>
      </c>
      <c r="C22" s="92">
        <v>7.0238098827386394E-2</v>
      </c>
      <c r="D22" s="92">
        <v>8.9834194406276741E-2</v>
      </c>
      <c r="E22" s="92">
        <v>3.205680861795472E-3</v>
      </c>
      <c r="H22" s="1" t="s">
        <v>16</v>
      </c>
      <c r="I22" s="92">
        <v>67.233790299999995</v>
      </c>
      <c r="J22" s="92">
        <v>4.2593251855360878E-2</v>
      </c>
      <c r="K22" s="92">
        <v>8.0031468263914995E-2</v>
      </c>
      <c r="L22" s="92">
        <v>3.5385296856600482E-3</v>
      </c>
    </row>
    <row r="23" spans="1:12" x14ac:dyDescent="0.3">
      <c r="A23" s="1" t="s">
        <v>17</v>
      </c>
      <c r="B23" s="92">
        <v>483.3227109</v>
      </c>
      <c r="C23" s="92">
        <v>0.30545249711161859</v>
      </c>
      <c r="D23" s="92">
        <v>0.48727558914192304</v>
      </c>
      <c r="E23" s="92">
        <v>1.3731597055209235E-2</v>
      </c>
      <c r="H23" s="1" t="s">
        <v>17</v>
      </c>
      <c r="I23" s="92">
        <v>418.8183765</v>
      </c>
      <c r="J23" s="92">
        <v>0.22954328228188617</v>
      </c>
      <c r="K23" s="92">
        <v>0.43583405161175548</v>
      </c>
      <c r="L23" s="92">
        <v>1.1729650226526098E-2</v>
      </c>
    </row>
    <row r="24" spans="1:12" x14ac:dyDescent="0.3">
      <c r="A24" s="1" t="s">
        <v>18</v>
      </c>
      <c r="B24" s="92">
        <v>845.02293180000004</v>
      </c>
      <c r="C24" s="92">
        <v>1.219462610818514</v>
      </c>
      <c r="D24" s="92">
        <v>1.7011240994989627</v>
      </c>
      <c r="E24" s="92">
        <v>0.22817613038500165</v>
      </c>
      <c r="H24" s="1" t="s">
        <v>18</v>
      </c>
      <c r="I24" s="92">
        <v>657.30980239999997</v>
      </c>
      <c r="J24" s="92">
        <v>0.85441200661041894</v>
      </c>
      <c r="K24" s="92">
        <v>1.5383351986423357</v>
      </c>
      <c r="L24" s="92">
        <v>7.7047246820740295E-2</v>
      </c>
    </row>
    <row r="25" spans="1:12" x14ac:dyDescent="0.3">
      <c r="A25" s="1" t="s">
        <v>19</v>
      </c>
      <c r="B25" s="92">
        <v>256.82893960000001</v>
      </c>
      <c r="C25" s="92">
        <v>0.35111523829796182</v>
      </c>
      <c r="D25" s="92">
        <v>0.56048834495828215</v>
      </c>
      <c r="E25" s="92">
        <v>1.4767304134398789E-2</v>
      </c>
      <c r="H25" s="1" t="s">
        <v>19</v>
      </c>
      <c r="I25" s="92">
        <v>252.95505460000001</v>
      </c>
      <c r="J25" s="92">
        <v>0.34561259640886499</v>
      </c>
      <c r="K25" s="92">
        <v>0.37806145779349448</v>
      </c>
      <c r="L25" s="92">
        <v>9.1519068377892265E-3</v>
      </c>
    </row>
    <row r="26" spans="1:12" x14ac:dyDescent="0.3">
      <c r="A26" s="1" t="s">
        <v>20</v>
      </c>
      <c r="B26" s="92">
        <v>834.14237420090319</v>
      </c>
      <c r="C26" s="92">
        <v>5.640026249975822</v>
      </c>
      <c r="D26" s="92">
        <v>3.4203127726037068</v>
      </c>
      <c r="E26" s="92">
        <v>1.7445875702841664</v>
      </c>
      <c r="H26" s="1" t="s">
        <v>20</v>
      </c>
      <c r="I26" s="92">
        <v>717.2552423591759</v>
      </c>
      <c r="J26" s="92">
        <v>2.8213779915547925</v>
      </c>
      <c r="K26" s="92">
        <v>3.0181234760803375</v>
      </c>
      <c r="L26" s="92">
        <v>1.5496761677637243</v>
      </c>
    </row>
    <row r="27" spans="1:12" x14ac:dyDescent="0.3">
      <c r="A27" s="1" t="s">
        <v>21</v>
      </c>
      <c r="B27" s="92">
        <v>737.24306201618424</v>
      </c>
      <c r="C27" s="92">
        <v>5.6030770182790803</v>
      </c>
      <c r="D27" s="92">
        <v>2.5852500398294374</v>
      </c>
      <c r="E27" s="92">
        <v>0.32894698468066569</v>
      </c>
      <c r="H27" s="1" t="s">
        <v>21</v>
      </c>
      <c r="I27" s="92">
        <v>765.09893317743627</v>
      </c>
      <c r="J27" s="92">
        <v>0.8357234500861227</v>
      </c>
      <c r="K27" s="92">
        <v>2.2673467302555004</v>
      </c>
      <c r="L27" s="92">
        <v>0.29041449859254775</v>
      </c>
    </row>
    <row r="28" spans="1:12" x14ac:dyDescent="0.3">
      <c r="A28" s="1" t="s">
        <v>22</v>
      </c>
      <c r="B28" s="92">
        <v>447.38111020000002</v>
      </c>
      <c r="C28" s="92">
        <v>0.23751800460572906</v>
      </c>
      <c r="D28" s="92">
        <v>0.31680439451337489</v>
      </c>
      <c r="E28" s="92">
        <v>2.3418493641008044E-2</v>
      </c>
      <c r="H28" s="1" t="s">
        <v>22</v>
      </c>
      <c r="I28" s="92">
        <v>392.53175640000001</v>
      </c>
      <c r="J28" s="92">
        <v>0.12594754199930333</v>
      </c>
      <c r="K28" s="92">
        <v>0.27208050692172975</v>
      </c>
      <c r="L28" s="92">
        <v>1.8685071837082085E-2</v>
      </c>
    </row>
    <row r="29" spans="1:12" x14ac:dyDescent="0.3">
      <c r="A29" s="1" t="s">
        <v>23</v>
      </c>
      <c r="B29" s="92">
        <v>252.1882789</v>
      </c>
      <c r="C29" s="92">
        <v>7.9143159464286822E-2</v>
      </c>
      <c r="D29" s="92">
        <v>0.1524914768839061</v>
      </c>
      <c r="E29" s="92">
        <v>4.9675191960680065E-3</v>
      </c>
      <c r="H29" s="1" t="s">
        <v>23</v>
      </c>
      <c r="I29" s="92">
        <v>258.79624860000001</v>
      </c>
      <c r="J29" s="92">
        <v>3.9853708764608274E-2</v>
      </c>
      <c r="K29" s="92">
        <v>0.1235467410983272</v>
      </c>
      <c r="L29" s="92">
        <v>3.4236655787747042E-3</v>
      </c>
    </row>
    <row r="30" spans="1:12" x14ac:dyDescent="0.3">
      <c r="A30" s="1" t="s">
        <v>24</v>
      </c>
      <c r="B30" s="92">
        <v>541.78782547926846</v>
      </c>
      <c r="C30" s="92">
        <v>0.18130934226214537</v>
      </c>
      <c r="D30" s="92">
        <v>0.21767603690104798</v>
      </c>
      <c r="E30" s="92">
        <v>2.1963820076932681E-2</v>
      </c>
      <c r="H30" s="1" t="s">
        <v>24</v>
      </c>
      <c r="I30" s="92">
        <v>497.04068900510424</v>
      </c>
      <c r="J30" s="92">
        <v>0.1826236072798208</v>
      </c>
      <c r="K30" s="92">
        <v>0.21925391478045497</v>
      </c>
      <c r="L30" s="92">
        <v>1.8995644690055002E-2</v>
      </c>
    </row>
    <row r="31" spans="1:12" x14ac:dyDescent="0.3">
      <c r="A31" s="1" t="s">
        <v>25</v>
      </c>
      <c r="B31" s="92">
        <v>282.54573709119165</v>
      </c>
      <c r="C31" s="92">
        <v>0.86080849622050448</v>
      </c>
      <c r="D31" s="92">
        <v>0.74597998948678368</v>
      </c>
      <c r="E31" s="92">
        <v>0.31181166745368893</v>
      </c>
      <c r="H31" s="1" t="s">
        <v>25</v>
      </c>
      <c r="I31" s="92">
        <v>356.79243600035682</v>
      </c>
      <c r="J31" s="92">
        <v>0.8908358427210753</v>
      </c>
      <c r="K31" s="92">
        <v>0.77230260924006466</v>
      </c>
      <c r="L31" s="92">
        <v>0.324959834491581</v>
      </c>
    </row>
    <row r="32" spans="1:12" x14ac:dyDescent="0.3">
      <c r="A32" s="1" t="s">
        <v>26</v>
      </c>
      <c r="B32" s="92">
        <v>99.657027220000003</v>
      </c>
      <c r="C32" s="92">
        <v>0.11317250167382993</v>
      </c>
      <c r="D32" s="92">
        <v>0.74499198449005155</v>
      </c>
      <c r="E32" s="92">
        <v>0.34426902226733763</v>
      </c>
      <c r="H32" s="1" t="s">
        <v>26</v>
      </c>
      <c r="I32" s="92">
        <v>49.158324890000003</v>
      </c>
      <c r="J32" s="92">
        <v>0.11658716837407744</v>
      </c>
      <c r="K32" s="92">
        <v>0.55009507794851509</v>
      </c>
      <c r="L32" s="92">
        <v>0.37459954862372991</v>
      </c>
    </row>
    <row r="33" spans="1:12" x14ac:dyDescent="0.3">
      <c r="A33" s="1" t="s">
        <v>27</v>
      </c>
      <c r="B33" s="92">
        <v>152.07491229999999</v>
      </c>
      <c r="C33" s="92">
        <v>0.66402833796124106</v>
      </c>
      <c r="D33" s="92">
        <v>0.80043667228755855</v>
      </c>
      <c r="E33" s="92">
        <v>6.3755598324083534E-2</v>
      </c>
      <c r="H33" s="1" t="s">
        <v>27</v>
      </c>
      <c r="I33" s="92">
        <v>63.686524079999998</v>
      </c>
      <c r="J33" s="92">
        <v>0.69687628029887216</v>
      </c>
      <c r="K33" s="92">
        <v>0.93794393748242666</v>
      </c>
      <c r="L33" s="92">
        <v>6.1055572051188334E-2</v>
      </c>
    </row>
    <row r="34" spans="1:12" x14ac:dyDescent="0.3">
      <c r="A34" s="1" t="s">
        <v>28</v>
      </c>
      <c r="B34" s="92">
        <v>195.38078659999999</v>
      </c>
      <c r="C34" s="92">
        <v>5.8685030359385097E-3</v>
      </c>
      <c r="D34" s="92">
        <v>0.34840020897267132</v>
      </c>
      <c r="E34" s="92">
        <v>1.426653324254017E-2</v>
      </c>
      <c r="H34" s="1" t="s">
        <v>28</v>
      </c>
      <c r="I34" s="92">
        <v>65.183800090000005</v>
      </c>
      <c r="J34" s="92">
        <v>1.0513878095386375E-2</v>
      </c>
      <c r="K34" s="92">
        <v>0.25832822179898268</v>
      </c>
      <c r="L34" s="92">
        <v>5.6461762367564283E-2</v>
      </c>
    </row>
    <row r="35" spans="1:12" x14ac:dyDescent="0.3">
      <c r="A35" s="1" t="s">
        <v>29</v>
      </c>
      <c r="B35" s="92">
        <v>664.54644704988846</v>
      </c>
      <c r="C35" s="92">
        <v>2.1538190042564862</v>
      </c>
      <c r="D35" s="92">
        <v>1.790776326519903</v>
      </c>
      <c r="E35" s="92">
        <v>7.7112401949409229E-2</v>
      </c>
      <c r="H35" s="1" t="s">
        <v>29</v>
      </c>
      <c r="I35" s="92">
        <v>644.36906542169697</v>
      </c>
      <c r="J35" s="92">
        <v>1.7619470513585116</v>
      </c>
      <c r="K35" s="92">
        <v>1.4655281998545278</v>
      </c>
      <c r="L35" s="92">
        <v>6.352637370384373E-2</v>
      </c>
    </row>
    <row r="36" spans="1:12" x14ac:dyDescent="0.3">
      <c r="A36" s="1" t="s">
        <v>30</v>
      </c>
      <c r="B36" s="92">
        <v>738.06292199999996</v>
      </c>
      <c r="C36" s="92">
        <v>2.0510982720756918</v>
      </c>
      <c r="D36" s="92">
        <v>1.3140198406157986</v>
      </c>
      <c r="E36" s="92">
        <v>0.16917978163740766</v>
      </c>
      <c r="H36" s="1" t="s">
        <v>30</v>
      </c>
      <c r="I36" s="92">
        <v>441.7688369</v>
      </c>
      <c r="J36" s="92">
        <v>3.0622160200273047E-2</v>
      </c>
      <c r="K36" s="92">
        <v>0.39300860604996535</v>
      </c>
      <c r="L36" s="92">
        <v>1.8628783498663537E-2</v>
      </c>
    </row>
    <row r="37" spans="1:12" x14ac:dyDescent="0.3">
      <c r="A37" s="3" t="s">
        <v>31</v>
      </c>
      <c r="B37" s="92">
        <v>464.35110250218906</v>
      </c>
      <c r="C37" s="92">
        <v>2.7508424655716825</v>
      </c>
      <c r="D37" s="92">
        <v>1.1062999177435189</v>
      </c>
      <c r="E37" s="92">
        <v>0.17756122800965851</v>
      </c>
      <c r="H37" s="3" t="s">
        <v>31</v>
      </c>
      <c r="I37" s="92">
        <v>478.1687997963125</v>
      </c>
      <c r="J37" s="92">
        <v>1.5587060876477199</v>
      </c>
      <c r="K37" s="92">
        <v>0.64261738685566694</v>
      </c>
      <c r="L37" s="92">
        <v>0.16221409765288677</v>
      </c>
    </row>
    <row r="38" spans="1:12" x14ac:dyDescent="0.3">
      <c r="A38" s="1" t="s">
        <v>32</v>
      </c>
      <c r="B38" s="92">
        <v>282.54573709119165</v>
      </c>
      <c r="C38" s="92">
        <v>0.86080849622050448</v>
      </c>
      <c r="D38" s="92">
        <v>0.74597998948678368</v>
      </c>
      <c r="E38" s="92">
        <v>0.31181166745368893</v>
      </c>
      <c r="H38" s="1" t="s">
        <v>32</v>
      </c>
      <c r="I38" s="92">
        <v>356.79243600035682</v>
      </c>
      <c r="J38" s="92">
        <v>0.8908358427210753</v>
      </c>
      <c r="K38" s="92">
        <v>0.77230260924006466</v>
      </c>
      <c r="L38" s="92">
        <v>0.324959834491581</v>
      </c>
    </row>
    <row r="39" spans="1:12" x14ac:dyDescent="0.3">
      <c r="A39" s="1" t="s">
        <v>33</v>
      </c>
      <c r="B39" s="92">
        <v>482.8247432</v>
      </c>
      <c r="C39" s="92">
        <v>8.0978185908037154E-2</v>
      </c>
      <c r="D39" s="92">
        <v>0.15842375241012793</v>
      </c>
      <c r="E39" s="92">
        <v>3.0363610313198521E-3</v>
      </c>
      <c r="H39" s="1" t="s">
        <v>33</v>
      </c>
      <c r="I39" s="92">
        <v>452.6270045</v>
      </c>
      <c r="J39" s="92">
        <v>3.4500606853150755E-2</v>
      </c>
      <c r="K39" s="92">
        <v>0.11818931445015655</v>
      </c>
      <c r="L39" s="92">
        <v>1.9694021713194633E-3</v>
      </c>
    </row>
    <row r="40" spans="1:12" x14ac:dyDescent="0.3">
      <c r="A40" s="1" t="s">
        <v>34</v>
      </c>
      <c r="B40" s="92">
        <v>97.448925155438744</v>
      </c>
      <c r="C40" s="92">
        <v>0.11769167126309983</v>
      </c>
      <c r="D40" s="92">
        <v>0.36851902923331492</v>
      </c>
      <c r="E40" s="92">
        <v>1.6098570267145625E-2</v>
      </c>
      <c r="H40" s="1" t="s">
        <v>34</v>
      </c>
      <c r="I40" s="92">
        <v>81.667387343540312</v>
      </c>
      <c r="J40" s="92">
        <v>4.9850719261738896E-2</v>
      </c>
      <c r="K40" s="92">
        <v>0.3046231792273591</v>
      </c>
      <c r="L40" s="92">
        <v>1.4570201236295419E-2</v>
      </c>
    </row>
    <row r="41" spans="1:12" x14ac:dyDescent="0.3">
      <c r="A41" s="1" t="s">
        <v>35</v>
      </c>
      <c r="B41" s="92">
        <v>21.272070660000001</v>
      </c>
      <c r="C41" s="92">
        <v>1.3125154422301758E-2</v>
      </c>
      <c r="D41" s="92">
        <v>1.4627162794637752E-2</v>
      </c>
      <c r="E41" s="92">
        <v>6.8151238555101403E-3</v>
      </c>
      <c r="H41" s="1" t="s">
        <v>35</v>
      </c>
      <c r="I41" s="92">
        <v>18.923245869999999</v>
      </c>
      <c r="J41" s="92">
        <v>1.3132223980262276E-2</v>
      </c>
      <c r="K41" s="92">
        <v>1.463595162112151E-2</v>
      </c>
      <c r="L41" s="92">
        <v>9.1321167100217211E-3</v>
      </c>
    </row>
    <row r="42" spans="1:12" x14ac:dyDescent="0.3">
      <c r="A42" s="1" t="s">
        <v>361</v>
      </c>
      <c r="B42" s="92">
        <v>612.0156046814044</v>
      </c>
      <c r="C42" s="92">
        <v>1.113575550298695</v>
      </c>
      <c r="D42" s="92">
        <v>1.113575550298695</v>
      </c>
      <c r="E42" s="92">
        <v>7.8792363647134211E-2</v>
      </c>
      <c r="H42" s="1" t="s">
        <v>361</v>
      </c>
      <c r="I42" s="92">
        <v>595.46423927178148</v>
      </c>
      <c r="J42" s="92">
        <v>0.1845861837901856</v>
      </c>
      <c r="K42" s="92">
        <v>0.17748671518287076</v>
      </c>
      <c r="L42" s="92">
        <v>1.84963847104181E-2</v>
      </c>
    </row>
    <row r="43" spans="1:12" x14ac:dyDescent="0.3">
      <c r="A43" s="1" t="s">
        <v>36</v>
      </c>
      <c r="B43" s="92">
        <v>595.37676995159325</v>
      </c>
      <c r="C43" s="92">
        <v>2.1105821402100751</v>
      </c>
      <c r="D43" s="92">
        <v>1.5313790888031023</v>
      </c>
      <c r="E43" s="92">
        <v>0.17163063018970742</v>
      </c>
      <c r="H43" s="1" t="s">
        <v>36</v>
      </c>
      <c r="I43" s="92">
        <v>667.585037617887</v>
      </c>
      <c r="J43" s="92">
        <v>1.9021392971816562</v>
      </c>
      <c r="K43" s="92">
        <v>1.3806765800389795</v>
      </c>
      <c r="L43" s="92">
        <v>0.15576900355429218</v>
      </c>
    </row>
    <row r="44" spans="1:12" x14ac:dyDescent="0.3">
      <c r="A44" s="1" t="s">
        <v>37</v>
      </c>
      <c r="B44" s="92">
        <v>800.67883019999999</v>
      </c>
      <c r="C44" s="92">
        <v>2.3071922395008388</v>
      </c>
      <c r="D44" s="92">
        <v>1.3555285927374772</v>
      </c>
      <c r="E44" s="92">
        <v>6.6258260895632998E-2</v>
      </c>
      <c r="H44" s="1" t="s">
        <v>37</v>
      </c>
      <c r="I44" s="92">
        <v>755.71662700000002</v>
      </c>
      <c r="J44" s="92">
        <v>1.401658962974025</v>
      </c>
      <c r="K44" s="92">
        <v>1.0458773743239007</v>
      </c>
      <c r="L44" s="92">
        <v>5.9768997082349722E-2</v>
      </c>
    </row>
    <row r="45" spans="1:12" x14ac:dyDescent="0.3">
      <c r="A45" s="1" t="s">
        <v>38</v>
      </c>
      <c r="B45" s="92">
        <v>294.3736237</v>
      </c>
      <c r="C45" s="92">
        <v>0.26588880207548582</v>
      </c>
      <c r="D45" s="92">
        <v>0.36830656240194071</v>
      </c>
      <c r="E45" s="92">
        <v>8.3869184754968747E-3</v>
      </c>
      <c r="H45" s="1" t="s">
        <v>38</v>
      </c>
      <c r="I45" s="92">
        <v>349.7821735</v>
      </c>
      <c r="J45" s="92">
        <v>0.23586562072019382</v>
      </c>
      <c r="K45" s="92">
        <v>0.35628447716860701</v>
      </c>
      <c r="L45" s="92">
        <v>8.0798601124160586E-3</v>
      </c>
    </row>
    <row r="46" spans="1:12" x14ac:dyDescent="0.3">
      <c r="A46" s="1" t="s">
        <v>39</v>
      </c>
      <c r="B46" s="92">
        <v>535.454337543154</v>
      </c>
      <c r="C46" s="92">
        <v>0.17163943412459567</v>
      </c>
      <c r="D46" s="92">
        <v>0.29553086213593643</v>
      </c>
      <c r="E46" s="92">
        <v>8.1824683174391132E-3</v>
      </c>
      <c r="H46" s="1" t="s">
        <v>39</v>
      </c>
      <c r="I46" s="92">
        <v>559.20124188540785</v>
      </c>
      <c r="J46" s="92">
        <v>0.16298526669783134</v>
      </c>
      <c r="K46" s="92">
        <v>0.25852155072049027</v>
      </c>
      <c r="L46" s="92">
        <v>7.0227140630249041E-3</v>
      </c>
    </row>
    <row r="47" spans="1:12" x14ac:dyDescent="0.3">
      <c r="A47" s="1" t="s">
        <v>40</v>
      </c>
      <c r="B47" s="92">
        <v>319.70002979999998</v>
      </c>
      <c r="C47" s="92">
        <v>2.2220295382895392</v>
      </c>
      <c r="D47" s="92">
        <v>0.71417601764042127</v>
      </c>
      <c r="E47" s="92">
        <v>0.11098594522553933</v>
      </c>
      <c r="H47" s="1" t="s">
        <v>40</v>
      </c>
      <c r="I47" s="92">
        <v>262.51866769999998</v>
      </c>
      <c r="J47" s="92">
        <v>1.1368221724582979</v>
      </c>
      <c r="K47" s="92">
        <v>0.64799019671808922</v>
      </c>
      <c r="L47" s="92">
        <v>8.0291129688760357E-2</v>
      </c>
    </row>
    <row r="48" spans="1:12" x14ac:dyDescent="0.3">
      <c r="A48" s="1" t="s">
        <v>41</v>
      </c>
      <c r="B48" s="92">
        <v>770.52678661200309</v>
      </c>
      <c r="C48" s="92">
        <v>1.2525758616509759</v>
      </c>
      <c r="D48" s="92">
        <v>1.1200828410262289</v>
      </c>
      <c r="E48" s="92">
        <v>7.7548147079811142E-2</v>
      </c>
      <c r="H48" s="1" t="s">
        <v>41</v>
      </c>
      <c r="I48" s="92">
        <v>686.29036753544995</v>
      </c>
      <c r="J48" s="92">
        <v>0.57754395776618428</v>
      </c>
      <c r="K48" s="92">
        <v>1.0761036249293063</v>
      </c>
      <c r="L48" s="92">
        <v>6.7257725013425945E-2</v>
      </c>
    </row>
    <row r="49" spans="1:12" x14ac:dyDescent="0.3">
      <c r="A49" s="1" t="s">
        <v>42</v>
      </c>
      <c r="B49" s="92">
        <v>384.75557895589486</v>
      </c>
      <c r="C49" s="92">
        <v>1.8786888591474096</v>
      </c>
      <c r="D49" s="92">
        <v>1.2902466937131636</v>
      </c>
      <c r="E49" s="92">
        <v>6.7669931279605536E-2</v>
      </c>
      <c r="H49" s="1" t="s">
        <v>42</v>
      </c>
      <c r="I49" s="92">
        <v>381.78139197495511</v>
      </c>
      <c r="J49" s="92">
        <v>1.4561400751978812</v>
      </c>
      <c r="K49" s="92">
        <v>1.1950293038201398</v>
      </c>
      <c r="L49" s="92">
        <v>6.4068024866251919E-2</v>
      </c>
    </row>
    <row r="50" spans="1:12" x14ac:dyDescent="0.3">
      <c r="A50" s="1" t="s">
        <v>43</v>
      </c>
      <c r="B50" s="92">
        <v>106.08993630000001</v>
      </c>
      <c r="C50" s="92">
        <v>0.93607814389913135</v>
      </c>
      <c r="D50" s="92">
        <v>0.23274236704174761</v>
      </c>
      <c r="E50" s="92">
        <v>1.4621559212696552E-2</v>
      </c>
      <c r="H50" s="1" t="s">
        <v>43</v>
      </c>
      <c r="I50" s="92">
        <v>107.30527669999999</v>
      </c>
      <c r="J50" s="92">
        <v>0.2804568031033608</v>
      </c>
      <c r="K50" s="92">
        <v>0.1315795961280499</v>
      </c>
      <c r="L50" s="92">
        <v>6.5471486060254503E-3</v>
      </c>
    </row>
    <row r="51" spans="1:12" x14ac:dyDescent="0.3">
      <c r="A51" s="1" t="s">
        <v>44</v>
      </c>
      <c r="B51" s="92">
        <v>212.14669549999999</v>
      </c>
      <c r="C51" s="92">
        <v>0.3343443396710617</v>
      </c>
      <c r="D51" s="92">
        <v>0.41121324143993188</v>
      </c>
      <c r="E51" s="92">
        <v>2.1506226064488512E-2</v>
      </c>
      <c r="H51" s="1" t="s">
        <v>44</v>
      </c>
      <c r="I51" s="92">
        <v>248.2626382</v>
      </c>
      <c r="J51" s="92">
        <v>0.12148184898836074</v>
      </c>
      <c r="K51" s="92">
        <v>0.29974412333530864</v>
      </c>
      <c r="L51" s="92">
        <v>2.6620973311344172E-2</v>
      </c>
    </row>
    <row r="52" spans="1:12" x14ac:dyDescent="0.3">
      <c r="A52" s="1" t="s">
        <v>45</v>
      </c>
      <c r="B52" s="92">
        <v>279.88783439999997</v>
      </c>
      <c r="C52" s="92">
        <v>0.44292478345737957</v>
      </c>
      <c r="D52" s="92">
        <v>0.52093116899866998</v>
      </c>
      <c r="E52" s="92">
        <v>2.5691216419556604E-2</v>
      </c>
      <c r="H52" s="1" t="s">
        <v>45</v>
      </c>
      <c r="I52" s="92">
        <v>304.30121819999999</v>
      </c>
      <c r="J52" s="92">
        <v>0.34283737551472054</v>
      </c>
      <c r="K52" s="92">
        <v>0.44363295662742397</v>
      </c>
      <c r="L52" s="92">
        <v>2.2842164456618356E-2</v>
      </c>
    </row>
    <row r="53" spans="1:12" x14ac:dyDescent="0.3">
      <c r="A53" s="1" t="s">
        <v>46</v>
      </c>
      <c r="B53" s="92">
        <v>8.9122693519999991</v>
      </c>
      <c r="C53" s="92">
        <v>1.9510364882564069E-2</v>
      </c>
      <c r="D53" s="92">
        <v>7.6490982903003241E-2</v>
      </c>
      <c r="E53" s="92">
        <v>8.6527984401339585E-3</v>
      </c>
      <c r="H53" s="1" t="s">
        <v>46</v>
      </c>
      <c r="I53" s="92">
        <v>9.2747722390000007</v>
      </c>
      <c r="J53" s="92">
        <v>1.4007853881278539E-2</v>
      </c>
      <c r="K53" s="92">
        <v>7.3997016742770164E-2</v>
      </c>
      <c r="L53" s="92">
        <v>7.3429528158295279E-3</v>
      </c>
    </row>
    <row r="54" spans="1:12" x14ac:dyDescent="0.3">
      <c r="A54" s="1" t="s">
        <v>47</v>
      </c>
      <c r="B54" s="92">
        <v>534.07949657202232</v>
      </c>
      <c r="C54" s="92">
        <v>1.6510044036563589</v>
      </c>
      <c r="D54" s="92">
        <v>0.93672359769603797</v>
      </c>
      <c r="E54" s="92">
        <v>0.25383398585631689</v>
      </c>
      <c r="H54" s="1" t="s">
        <v>47</v>
      </c>
      <c r="I54" s="92">
        <v>471.73098468482476</v>
      </c>
      <c r="J54" s="92">
        <v>1.3379339476874355</v>
      </c>
      <c r="K54" s="92">
        <v>0.75939387370722156</v>
      </c>
      <c r="L54" s="92">
        <v>0.20714878795742234</v>
      </c>
    </row>
    <row r="55" spans="1:12" x14ac:dyDescent="0.3">
      <c r="A55" s="1" t="s">
        <v>48</v>
      </c>
      <c r="B55" s="92">
        <v>550.54312589999995</v>
      </c>
      <c r="C55" s="92">
        <v>5.5831329458383125</v>
      </c>
      <c r="D55" s="92">
        <v>1.1689512415534529</v>
      </c>
      <c r="E55" s="92">
        <v>7.6906880375764139E-2</v>
      </c>
      <c r="H55" s="1" t="s">
        <v>48</v>
      </c>
      <c r="I55" s="92">
        <v>541.43046690000006</v>
      </c>
      <c r="J55" s="92">
        <v>5.2559366301021404</v>
      </c>
      <c r="K55" s="92">
        <v>1.1076561020820899</v>
      </c>
      <c r="L55" s="92">
        <v>6.1306630884083876E-2</v>
      </c>
    </row>
    <row r="56" spans="1:12" x14ac:dyDescent="0.3">
      <c r="A56" s="1" t="s">
        <v>49</v>
      </c>
      <c r="B56" s="92">
        <v>422.8783583</v>
      </c>
      <c r="C56" s="92">
        <v>0.3590094398631527</v>
      </c>
      <c r="D56" s="92">
        <v>0.66536379236451315</v>
      </c>
      <c r="E56" s="92">
        <v>1.902383131669922E-2</v>
      </c>
      <c r="H56" s="1" t="s">
        <v>49</v>
      </c>
      <c r="I56" s="92">
        <v>268.52144220000002</v>
      </c>
      <c r="J56" s="92">
        <v>8.4759006210455706E-2</v>
      </c>
      <c r="K56" s="92">
        <v>0.30765976872434742</v>
      </c>
      <c r="L56" s="92">
        <v>7.7554678124819136E-3</v>
      </c>
    </row>
    <row r="57" spans="1:12" x14ac:dyDescent="0.3">
      <c r="A57" s="1" t="s">
        <v>50</v>
      </c>
      <c r="B57" s="92">
        <v>530</v>
      </c>
      <c r="C57" s="92">
        <v>0.84399999999999997</v>
      </c>
      <c r="D57" s="92">
        <v>0.51300000000000001</v>
      </c>
      <c r="E57" s="92">
        <v>5.7041665299248631E-2</v>
      </c>
      <c r="H57" s="1" t="s">
        <v>50</v>
      </c>
      <c r="I57" s="92">
        <v>458.50900000000001</v>
      </c>
      <c r="J57" s="92">
        <v>0.41075900000000004</v>
      </c>
      <c r="K57" s="92">
        <v>0.37326799999999999</v>
      </c>
      <c r="L57" s="92">
        <v>3.2699672472424876E-2</v>
      </c>
    </row>
    <row r="58" spans="1:12" x14ac:dyDescent="0.3">
      <c r="A58" s="1" t="s">
        <v>229</v>
      </c>
      <c r="B58" s="92">
        <v>534.07949657202232</v>
      </c>
      <c r="C58" s="92">
        <v>2.2156313478714078</v>
      </c>
      <c r="D58" s="92">
        <v>1.2748928112413602</v>
      </c>
      <c r="E58" s="92">
        <v>0.44341457936470907</v>
      </c>
      <c r="H58" s="1" t="s">
        <v>229</v>
      </c>
      <c r="I58" s="92">
        <v>362.43009377878678</v>
      </c>
      <c r="J58" s="92">
        <v>1.911606043200569</v>
      </c>
      <c r="K58" s="92">
        <v>1.1003826963878975</v>
      </c>
      <c r="L58" s="92">
        <v>0.38526277427049332</v>
      </c>
    </row>
    <row r="59" spans="1:12" x14ac:dyDescent="0.3">
      <c r="A59" s="1" t="s">
        <v>51</v>
      </c>
      <c r="B59" s="92">
        <v>567.37479641294158</v>
      </c>
      <c r="C59" s="92">
        <v>1.2205082429566458</v>
      </c>
      <c r="D59" s="92">
        <v>0.83288153735667259</v>
      </c>
      <c r="E59" s="92">
        <v>0.12372492417860324</v>
      </c>
      <c r="H59" s="1" t="s">
        <v>51</v>
      </c>
      <c r="I59" s="92">
        <v>528.87817293617479</v>
      </c>
      <c r="J59" s="92">
        <v>0.74059209267655568</v>
      </c>
      <c r="K59" s="92">
        <v>0.64629723896179359</v>
      </c>
      <c r="L59" s="92">
        <v>0.10019483904785505</v>
      </c>
    </row>
  </sheetData>
  <phoneticPr fontId="2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L59"/>
  <sheetViews>
    <sheetView workbookViewId="0">
      <selection activeCell="H30" sqref="H30"/>
    </sheetView>
  </sheetViews>
  <sheetFormatPr defaultRowHeight="14" x14ac:dyDescent="0.3"/>
  <cols>
    <col min="1" max="16384" width="8.6640625" style="6"/>
  </cols>
  <sheetData>
    <row r="1" spans="1:12" x14ac:dyDescent="0.3">
      <c r="A1" s="7" t="s">
        <v>166</v>
      </c>
    </row>
    <row r="2" spans="1:12" x14ac:dyDescent="0.3">
      <c r="A2" s="6" t="s">
        <v>145</v>
      </c>
    </row>
    <row r="4" spans="1:12" x14ac:dyDescent="0.3">
      <c r="A4" s="6" t="s">
        <v>144</v>
      </c>
      <c r="H4" s="6" t="s">
        <v>149</v>
      </c>
    </row>
    <row r="5" spans="1:12" x14ac:dyDescent="0.3">
      <c r="A5" s="1" t="s">
        <v>146</v>
      </c>
      <c r="B5" s="1" t="s">
        <v>147</v>
      </c>
      <c r="C5" s="3" t="s">
        <v>148</v>
      </c>
      <c r="D5" s="1" t="s">
        <v>167</v>
      </c>
      <c r="E5" s="1" t="s">
        <v>163</v>
      </c>
      <c r="H5" s="1" t="s">
        <v>146</v>
      </c>
      <c r="I5" s="1" t="s">
        <v>147</v>
      </c>
      <c r="J5" s="3" t="s">
        <v>148</v>
      </c>
      <c r="K5" s="1" t="s">
        <v>167</v>
      </c>
      <c r="L5" s="1" t="s">
        <v>163</v>
      </c>
    </row>
    <row r="6" spans="1:12" x14ac:dyDescent="0.3">
      <c r="A6" s="1" t="s">
        <v>1</v>
      </c>
      <c r="B6" s="92">
        <v>986.2435782260111</v>
      </c>
      <c r="C6" s="92">
        <v>7.4567830015160794</v>
      </c>
      <c r="D6" s="92">
        <v>4.5509282297068152</v>
      </c>
      <c r="E6" s="92">
        <v>0.34619142792973201</v>
      </c>
      <c r="H6" s="1" t="s">
        <v>1</v>
      </c>
      <c r="I6" s="92">
        <v>953.87991821876631</v>
      </c>
      <c r="J6" s="92">
        <v>5.2762763854168906</v>
      </c>
      <c r="K6" s="92">
        <v>4.0042799681092314</v>
      </c>
      <c r="L6" s="92">
        <v>0.23288473706393195</v>
      </c>
    </row>
    <row r="7" spans="1:12" x14ac:dyDescent="0.3">
      <c r="A7" s="1" t="s">
        <v>2</v>
      </c>
      <c r="B7" s="92">
        <v>379.30347984968574</v>
      </c>
      <c r="C7" s="92">
        <v>0.11806324715910642</v>
      </c>
      <c r="D7" s="92">
        <v>0.23252952460350301</v>
      </c>
      <c r="E7" s="92">
        <v>0.10674003047441495</v>
      </c>
      <c r="H7" s="1" t="s">
        <v>2</v>
      </c>
      <c r="I7" s="92">
        <v>333.72939439458725</v>
      </c>
      <c r="J7" s="92">
        <v>5.9653651764160293E-2</v>
      </c>
      <c r="K7" s="92">
        <v>0.17227618108198267</v>
      </c>
      <c r="L7" s="92">
        <v>7.2292968183305162E-2</v>
      </c>
    </row>
    <row r="8" spans="1:12" x14ac:dyDescent="0.3">
      <c r="A8" s="1" t="s">
        <v>3</v>
      </c>
      <c r="B8" s="92">
        <v>559.44514807314431</v>
      </c>
      <c r="C8" s="92">
        <v>4.8722341945955386E-2</v>
      </c>
      <c r="D8" s="92">
        <v>0.21204097737307934</v>
      </c>
      <c r="E8" s="92">
        <v>1.64609209972198E-2</v>
      </c>
      <c r="H8" s="1" t="s">
        <v>3</v>
      </c>
      <c r="I8" s="92">
        <v>565.60684103356107</v>
      </c>
      <c r="J8" s="92">
        <v>2.0838976104384579E-2</v>
      </c>
      <c r="K8" s="92">
        <v>0.19078102320138851</v>
      </c>
      <c r="L8" s="92">
        <v>7.5248794243091537E-3</v>
      </c>
    </row>
    <row r="9" spans="1:12" x14ac:dyDescent="0.3">
      <c r="A9" s="1" t="s">
        <v>4</v>
      </c>
      <c r="B9" s="92">
        <v>663.16700639432611</v>
      </c>
      <c r="C9" s="92">
        <v>6.6623902834780938E-2</v>
      </c>
      <c r="D9" s="92">
        <v>9.6956158251407826E-2</v>
      </c>
      <c r="E9" s="92">
        <v>5.4902305049155291E-3</v>
      </c>
      <c r="H9" s="1" t="s">
        <v>4</v>
      </c>
      <c r="I9" s="92">
        <v>645.78322273905678</v>
      </c>
      <c r="J9" s="92">
        <v>8.8204238656890879E-2</v>
      </c>
      <c r="K9" s="92">
        <v>0.10342917330783126</v>
      </c>
      <c r="L9" s="92">
        <v>6.2819686788864086E-3</v>
      </c>
    </row>
    <row r="10" spans="1:12" x14ac:dyDescent="0.3">
      <c r="A10" s="1" t="s">
        <v>5</v>
      </c>
      <c r="B10" s="92">
        <v>666.0746003552398</v>
      </c>
      <c r="C10" s="92">
        <v>7.0744028967516165E-2</v>
      </c>
      <c r="D10" s="92">
        <v>1.8670465227997333</v>
      </c>
      <c r="E10" s="92">
        <v>8.6875724651539823E-3</v>
      </c>
      <c r="H10" s="1" t="s">
        <v>5</v>
      </c>
      <c r="I10" s="92">
        <v>722.02166064981952</v>
      </c>
      <c r="J10" s="92">
        <v>6.2852525647312585E-2</v>
      </c>
      <c r="K10" s="92">
        <v>1.6594236311252779</v>
      </c>
      <c r="L10" s="92">
        <v>7.7728013714519545E-3</v>
      </c>
    </row>
    <row r="11" spans="1:12" x14ac:dyDescent="0.3">
      <c r="A11" s="1" t="s">
        <v>6</v>
      </c>
      <c r="B11" s="92">
        <v>948.27948511439502</v>
      </c>
      <c r="C11" s="92">
        <v>5.2476284883183038</v>
      </c>
      <c r="D11" s="92">
        <v>1.6043123231309349</v>
      </c>
      <c r="E11" s="92">
        <v>0.21508752835431549</v>
      </c>
      <c r="H11" s="1" t="s">
        <v>6</v>
      </c>
      <c r="I11" s="92">
        <v>899.70346255433788</v>
      </c>
      <c r="J11" s="92">
        <v>2.0106813016800062</v>
      </c>
      <c r="K11" s="92">
        <v>0.83575633454763687</v>
      </c>
      <c r="L11" s="92">
        <v>0.15161347629634894</v>
      </c>
    </row>
    <row r="12" spans="1:12" x14ac:dyDescent="0.3">
      <c r="A12" s="1" t="s">
        <v>7</v>
      </c>
      <c r="B12" s="92">
        <v>840.33613445378148</v>
      </c>
      <c r="C12" s="92">
        <v>5.0697092205038548</v>
      </c>
      <c r="D12" s="92">
        <v>0.87601076137963352</v>
      </c>
      <c r="E12" s="92">
        <v>8.010546921267335E-2</v>
      </c>
      <c r="H12" s="1" t="s">
        <v>7</v>
      </c>
      <c r="I12" s="92">
        <v>951.92765349833417</v>
      </c>
      <c r="J12" s="92">
        <v>6.9594115627165731</v>
      </c>
      <c r="K12" s="92">
        <v>1.2030068428395153</v>
      </c>
      <c r="L12" s="92">
        <v>0.10748128419313349</v>
      </c>
    </row>
    <row r="13" spans="1:12" x14ac:dyDescent="0.3">
      <c r="A13" s="3" t="s">
        <v>8</v>
      </c>
      <c r="B13" s="92">
        <v>823.23184117590915</v>
      </c>
      <c r="C13" s="92">
        <v>6.6623902834780938E-2</v>
      </c>
      <c r="D13" s="92">
        <v>9.6956158251407826E-2</v>
      </c>
      <c r="E13" s="92">
        <v>5.4902305049155291E-3</v>
      </c>
      <c r="H13" s="3" t="s">
        <v>8</v>
      </c>
      <c r="I13" s="92">
        <v>809.47827010944638</v>
      </c>
      <c r="J13" s="92">
        <v>8.8204238656890879E-2</v>
      </c>
      <c r="K13" s="92">
        <v>0.10342917330783126</v>
      </c>
      <c r="L13" s="92">
        <v>6.2819686788864086E-3</v>
      </c>
    </row>
    <row r="14" spans="1:12" x14ac:dyDescent="0.3">
      <c r="A14" s="4" t="s">
        <v>9</v>
      </c>
      <c r="B14" s="92">
        <v>869.43433029908965</v>
      </c>
      <c r="C14" s="92">
        <v>1.47</v>
      </c>
      <c r="D14" s="92">
        <v>1.47</v>
      </c>
      <c r="E14" s="92">
        <v>0.10401159986874672</v>
      </c>
      <c r="H14" s="4" t="s">
        <v>9</v>
      </c>
      <c r="I14" s="92">
        <v>845.9213263979193</v>
      </c>
      <c r="J14" s="92">
        <v>0.26</v>
      </c>
      <c r="K14" s="92">
        <v>0.25</v>
      </c>
      <c r="L14" s="92">
        <v>2.6053195997459061E-2</v>
      </c>
    </row>
    <row r="15" spans="1:12" x14ac:dyDescent="0.3">
      <c r="A15" s="1" t="s">
        <v>360</v>
      </c>
      <c r="B15" s="92">
        <v>869.43433029908965</v>
      </c>
      <c r="C15" s="92">
        <v>1.47</v>
      </c>
      <c r="D15" s="92">
        <v>1.47</v>
      </c>
      <c r="E15" s="92">
        <v>0.10401159986874672</v>
      </c>
      <c r="H15" s="1" t="s">
        <v>360</v>
      </c>
      <c r="I15" s="92">
        <v>845.9213263979193</v>
      </c>
      <c r="J15" s="92">
        <v>0.26</v>
      </c>
      <c r="K15" s="92">
        <v>0.25</v>
      </c>
      <c r="L15" s="92">
        <v>2.6053195997459061E-2</v>
      </c>
    </row>
    <row r="16" spans="1:12" x14ac:dyDescent="0.3">
      <c r="A16" s="1" t="s">
        <v>10</v>
      </c>
      <c r="B16" s="92">
        <v>828.02158597810478</v>
      </c>
      <c r="C16" s="92">
        <v>0.99865634152830451</v>
      </c>
      <c r="D16" s="92">
        <v>1.3364960082960367</v>
      </c>
      <c r="E16" s="92">
        <v>0.11167001506442718</v>
      </c>
      <c r="H16" s="1" t="s">
        <v>10</v>
      </c>
      <c r="I16" s="92">
        <v>572.12586311964253</v>
      </c>
      <c r="J16" s="92">
        <v>0.31927623072968814</v>
      </c>
      <c r="K16" s="92">
        <v>0.62291006894711642</v>
      </c>
      <c r="L16" s="92">
        <v>0.19054791152776859</v>
      </c>
    </row>
    <row r="17" spans="1:12" x14ac:dyDescent="0.3">
      <c r="A17" s="1" t="s">
        <v>11</v>
      </c>
      <c r="B17" s="92">
        <v>724.03976185458748</v>
      </c>
      <c r="C17" s="92">
        <v>3.7268211029707019</v>
      </c>
      <c r="D17" s="92">
        <v>1.7059566991642334</v>
      </c>
      <c r="E17" s="92">
        <v>7.8798834219099084E-2</v>
      </c>
      <c r="H17" s="1" t="s">
        <v>11</v>
      </c>
      <c r="I17" s="92">
        <v>711.26350556764999</v>
      </c>
      <c r="J17" s="92">
        <v>3.2170995482598324</v>
      </c>
      <c r="K17" s="92">
        <v>0.79530202437933539</v>
      </c>
      <c r="L17" s="92">
        <v>6.9290196460853437E-2</v>
      </c>
    </row>
    <row r="18" spans="1:12" x14ac:dyDescent="0.3">
      <c r="A18" s="1" t="s">
        <v>12</v>
      </c>
      <c r="B18" s="92">
        <v>867.11280483530129</v>
      </c>
      <c r="C18" s="92">
        <v>1.8373856651806937</v>
      </c>
      <c r="D18" s="92">
        <v>1.2478115191904997</v>
      </c>
      <c r="E18" s="92">
        <v>5.7963262708101093E-2</v>
      </c>
      <c r="H18" s="1" t="s">
        <v>12</v>
      </c>
      <c r="I18" s="92">
        <v>838.84984090811122</v>
      </c>
      <c r="J18" s="92">
        <v>1.2592083318991285</v>
      </c>
      <c r="K18" s="92">
        <v>0.91607395656104995</v>
      </c>
      <c r="L18" s="92">
        <v>4.4149914335273044E-2</v>
      </c>
    </row>
    <row r="19" spans="1:12" x14ac:dyDescent="0.3">
      <c r="A19" s="1" t="s">
        <v>13</v>
      </c>
      <c r="B19" s="92">
        <v>754.95107233027136</v>
      </c>
      <c r="C19" s="92">
        <v>0.16207243290193313</v>
      </c>
      <c r="D19" s="92">
        <v>0.61469708180785965</v>
      </c>
      <c r="E19" s="92">
        <v>7.7147862039289125E-2</v>
      </c>
      <c r="H19" s="1" t="s">
        <v>13</v>
      </c>
      <c r="I19" s="92">
        <v>583.45076008687147</v>
      </c>
      <c r="J19" s="92">
        <v>0.27708078976985584</v>
      </c>
      <c r="K19" s="92">
        <v>0.92766528439760843</v>
      </c>
      <c r="L19" s="92">
        <v>8.5219279827539601E-2</v>
      </c>
    </row>
    <row r="20" spans="1:12" x14ac:dyDescent="0.3">
      <c r="A20" s="1" t="s">
        <v>14</v>
      </c>
      <c r="B20" s="92">
        <v>1148.3330156772192</v>
      </c>
      <c r="C20" s="92">
        <v>3.2457956348139652</v>
      </c>
      <c r="D20" s="92">
        <v>1.0132243028202468</v>
      </c>
      <c r="E20" s="92">
        <v>0.64463425969258303</v>
      </c>
      <c r="H20" s="1" t="s">
        <v>14</v>
      </c>
      <c r="I20" s="92">
        <v>1115.9220511663505</v>
      </c>
      <c r="J20" s="92">
        <v>2.760817184575489</v>
      </c>
      <c r="K20" s="92">
        <v>0.82322118528665189</v>
      </c>
      <c r="L20" s="92">
        <v>0.30406031708319509</v>
      </c>
    </row>
    <row r="21" spans="1:12" x14ac:dyDescent="0.3">
      <c r="A21" s="1" t="s">
        <v>15</v>
      </c>
      <c r="B21" s="92">
        <v>340.6851612793177</v>
      </c>
      <c r="C21" s="92">
        <v>0.92434135673502904</v>
      </c>
      <c r="D21" s="92">
        <v>1.5882831361554235</v>
      </c>
      <c r="E21" s="92">
        <v>8.3449007401184896E-2</v>
      </c>
      <c r="H21" s="1" t="s">
        <v>15</v>
      </c>
      <c r="I21" s="92">
        <v>428.34201634352422</v>
      </c>
      <c r="J21" s="92">
        <v>0.97329573012697224</v>
      </c>
      <c r="K21" s="92">
        <v>1.7415703508962523</v>
      </c>
      <c r="L21" s="92">
        <v>9.9508120349380585E-2</v>
      </c>
    </row>
    <row r="22" spans="1:12" x14ac:dyDescent="0.3">
      <c r="A22" s="1" t="s">
        <v>16</v>
      </c>
      <c r="B22" s="92">
        <v>559.13900040992326</v>
      </c>
      <c r="C22" s="92">
        <v>1.2104088588419362</v>
      </c>
      <c r="D22" s="92">
        <v>1.3622119804690942</v>
      </c>
      <c r="E22" s="92">
        <v>5.4937744528377012E-2</v>
      </c>
      <c r="H22" s="1" t="s">
        <v>16</v>
      </c>
      <c r="I22" s="92">
        <v>487.68226637428825</v>
      </c>
      <c r="J22" s="92">
        <v>0.3858548207889847</v>
      </c>
      <c r="K22" s="92">
        <v>0.62797573434165155</v>
      </c>
      <c r="L22" s="92">
        <v>3.1630697808545431E-2</v>
      </c>
    </row>
    <row r="23" spans="1:12" x14ac:dyDescent="0.3">
      <c r="A23" s="1" t="s">
        <v>17</v>
      </c>
      <c r="B23" s="92">
        <v>801.24717937247601</v>
      </c>
      <c r="C23" s="92">
        <v>0.40132871768381212</v>
      </c>
      <c r="D23" s="92">
        <v>0.55225738500327703</v>
      </c>
      <c r="E23" s="92">
        <v>2.4432116464332507E-2</v>
      </c>
      <c r="H23" s="1" t="s">
        <v>17</v>
      </c>
      <c r="I23" s="92">
        <v>699.72341140528158</v>
      </c>
      <c r="J23" s="92">
        <v>0.30192474916887618</v>
      </c>
      <c r="K23" s="92">
        <v>0.4857982424928402</v>
      </c>
      <c r="L23" s="92">
        <v>2.2157034067667856E-2</v>
      </c>
    </row>
    <row r="24" spans="1:12" x14ac:dyDescent="0.3">
      <c r="A24" s="1" t="s">
        <v>18</v>
      </c>
      <c r="B24" s="92">
        <v>1041.5215072289823</v>
      </c>
      <c r="C24" s="92">
        <v>1.5809080679520178</v>
      </c>
      <c r="D24" s="92">
        <v>1.891373213803607</v>
      </c>
      <c r="E24" s="92">
        <v>0.30255246164694405</v>
      </c>
      <c r="H24" s="1" t="s">
        <v>18</v>
      </c>
      <c r="I24" s="92">
        <v>802.42936400193059</v>
      </c>
      <c r="J24" s="92">
        <v>1.1007037459417648</v>
      </c>
      <c r="K24" s="92">
        <v>1.6145233495328959</v>
      </c>
      <c r="L24" s="92">
        <v>0.10288231233195691</v>
      </c>
    </row>
    <row r="25" spans="1:12" x14ac:dyDescent="0.3">
      <c r="A25" s="1" t="s">
        <v>19</v>
      </c>
      <c r="B25" s="92">
        <v>882.38092205623616</v>
      </c>
      <c r="C25" s="92">
        <v>0.8926590364324628</v>
      </c>
      <c r="D25" s="92">
        <v>1.118105152703526</v>
      </c>
      <c r="E25" s="92">
        <v>4.163020550946573E-2</v>
      </c>
      <c r="H25" s="1" t="s">
        <v>19</v>
      </c>
      <c r="I25" s="92">
        <v>715.71144493563509</v>
      </c>
      <c r="J25" s="92">
        <v>0.81152442869314756</v>
      </c>
      <c r="K25" s="92">
        <v>0.71979023058956937</v>
      </c>
      <c r="L25" s="92">
        <v>2.3103627191841614E-2</v>
      </c>
    </row>
    <row r="26" spans="1:12" x14ac:dyDescent="0.3">
      <c r="A26" s="1" t="s">
        <v>20</v>
      </c>
      <c r="B26" s="92">
        <v>1031.973008172653</v>
      </c>
      <c r="C26" s="92">
        <v>6.1322304411969091</v>
      </c>
      <c r="D26" s="92">
        <v>3.7202519255210582</v>
      </c>
      <c r="E26" s="92">
        <v>1.854006804137126</v>
      </c>
      <c r="H26" s="1" t="s">
        <v>20</v>
      </c>
      <c r="I26" s="92">
        <v>893.81785472328647</v>
      </c>
      <c r="J26" s="92">
        <v>3.5159004421917812</v>
      </c>
      <c r="K26" s="92">
        <v>3.7202519255210582</v>
      </c>
      <c r="L26" s="92">
        <v>1.854006804137126</v>
      </c>
    </row>
    <row r="27" spans="1:12" x14ac:dyDescent="0.3">
      <c r="A27" s="1" t="s">
        <v>21</v>
      </c>
      <c r="B27" s="92">
        <v>832.88301463990206</v>
      </c>
      <c r="C27" s="92">
        <v>6.3129217179779236</v>
      </c>
      <c r="D27" s="92">
        <v>2.9127711558487897</v>
      </c>
      <c r="E27" s="92">
        <v>0.37062074229558489</v>
      </c>
      <c r="H27" s="1" t="s">
        <v>21</v>
      </c>
      <c r="I27" s="92">
        <v>875.97929993531227</v>
      </c>
      <c r="J27" s="92">
        <v>0.95683892762164879</v>
      </c>
      <c r="K27" s="92">
        <v>2.5545931938683988</v>
      </c>
      <c r="L27" s="92">
        <v>0.31758291366031033</v>
      </c>
    </row>
    <row r="28" spans="1:12" x14ac:dyDescent="0.3">
      <c r="A28" s="1" t="s">
        <v>22</v>
      </c>
      <c r="B28" s="92">
        <v>539.23136607754634</v>
      </c>
      <c r="C28" s="92">
        <v>0.29608102615914356</v>
      </c>
      <c r="D28" s="92">
        <v>0.36705156542529299</v>
      </c>
      <c r="E28" s="92">
        <v>3.1578530115423178E-2</v>
      </c>
      <c r="H28" s="1" t="s">
        <v>22</v>
      </c>
      <c r="I28" s="92">
        <v>499.74705761156736</v>
      </c>
      <c r="J28" s="92">
        <v>0.17145146949230444</v>
      </c>
      <c r="K28" s="92">
        <v>0.34442839018257221</v>
      </c>
      <c r="L28" s="92">
        <v>2.6665811456276823E-2</v>
      </c>
    </row>
    <row r="29" spans="1:12" x14ac:dyDescent="0.3">
      <c r="A29" s="1" t="s">
        <v>23</v>
      </c>
      <c r="B29" s="92">
        <v>520.55354343593285</v>
      </c>
      <c r="C29" s="92">
        <v>0.14350582465081899</v>
      </c>
      <c r="D29" s="92">
        <v>0.25063785353995027</v>
      </c>
      <c r="E29" s="92">
        <v>9.0073222186965226E-3</v>
      </c>
      <c r="H29" s="1" t="s">
        <v>23</v>
      </c>
      <c r="I29" s="92">
        <v>438.86967858103395</v>
      </c>
      <c r="J29" s="92">
        <v>5.6814575296866836E-2</v>
      </c>
      <c r="K29" s="92">
        <v>0.1758684216355226</v>
      </c>
      <c r="L29" s="92">
        <v>5.416976810265285E-3</v>
      </c>
    </row>
    <row r="30" spans="1:12" x14ac:dyDescent="0.3">
      <c r="A30" s="1" t="s">
        <v>24</v>
      </c>
      <c r="B30" s="92">
        <v>643.84815785434012</v>
      </c>
      <c r="C30" s="92">
        <v>0.21546384124449333</v>
      </c>
      <c r="D30" s="92">
        <v>0.25868118251604377</v>
      </c>
      <c r="E30" s="92">
        <v>2.5823297549661482E-2</v>
      </c>
      <c r="H30" s="1" t="s">
        <v>24</v>
      </c>
      <c r="I30" s="92">
        <v>647.64153589836781</v>
      </c>
      <c r="J30" s="92">
        <v>0.23795764839040953</v>
      </c>
      <c r="K30" s="92">
        <v>0.28568675615747324</v>
      </c>
      <c r="L30" s="92">
        <v>2.2333555058307579E-2</v>
      </c>
    </row>
    <row r="31" spans="1:12" x14ac:dyDescent="0.3">
      <c r="A31" s="1" t="s">
        <v>25</v>
      </c>
      <c r="B31" s="92">
        <v>750.75075075075074</v>
      </c>
      <c r="C31" s="92">
        <v>3.1146988474168755</v>
      </c>
      <c r="D31" s="92">
        <v>2.6992101305368048</v>
      </c>
      <c r="E31" s="92">
        <v>1.1282410030724848</v>
      </c>
      <c r="H31" s="1" t="s">
        <v>25</v>
      </c>
      <c r="I31" s="92">
        <v>813.91799776172547</v>
      </c>
      <c r="J31" s="92">
        <v>3.2233480323946657</v>
      </c>
      <c r="K31" s="92">
        <v>2.794454350089135</v>
      </c>
      <c r="L31" s="92">
        <v>1.1412327470568437</v>
      </c>
    </row>
    <row r="32" spans="1:12" x14ac:dyDescent="0.3">
      <c r="A32" s="1" t="s">
        <v>26</v>
      </c>
      <c r="B32" s="92">
        <v>401.33717924788624</v>
      </c>
      <c r="C32" s="92">
        <v>0.24886328031742064</v>
      </c>
      <c r="D32" s="92">
        <v>1.6382172906693944</v>
      </c>
      <c r="E32" s="92">
        <v>0.75703829928619937</v>
      </c>
      <c r="H32" s="1" t="s">
        <v>26</v>
      </c>
      <c r="I32" s="92">
        <v>413.23274201483736</v>
      </c>
      <c r="J32" s="92">
        <v>0.42436827695755303</v>
      </c>
      <c r="K32" s="92">
        <v>2.0023035437555663</v>
      </c>
      <c r="L32" s="92">
        <v>1.3635133884414257</v>
      </c>
    </row>
    <row r="33" spans="1:12" x14ac:dyDescent="0.3">
      <c r="A33" s="1" t="s">
        <v>27</v>
      </c>
      <c r="B33" s="92">
        <v>218.22793790826404</v>
      </c>
      <c r="C33" s="92">
        <v>1.5278558880248962</v>
      </c>
      <c r="D33" s="92">
        <v>1.8417164040022995</v>
      </c>
      <c r="E33" s="92">
        <v>0.14669459227158307</v>
      </c>
      <c r="H33" s="1" t="s">
        <v>27</v>
      </c>
      <c r="I33" s="92">
        <v>908.71592001569525</v>
      </c>
      <c r="J33" s="92">
        <v>3.9590515408566858</v>
      </c>
      <c r="K33" s="92">
        <v>1.735913474258959</v>
      </c>
      <c r="L33" s="92">
        <v>0.34686523769107946</v>
      </c>
    </row>
    <row r="34" spans="1:12" x14ac:dyDescent="0.3">
      <c r="A34" s="1" t="s">
        <v>28</v>
      </c>
      <c r="B34" s="92">
        <v>303.24108861448627</v>
      </c>
      <c r="C34" s="92">
        <v>1.1991806686118321E-2</v>
      </c>
      <c r="D34" s="92">
        <v>0.711927373951737</v>
      </c>
      <c r="E34" s="92">
        <v>2.9152495564529018E-2</v>
      </c>
      <c r="H34" s="1" t="s">
        <v>28</v>
      </c>
      <c r="I34" s="92">
        <v>683.0327418961482</v>
      </c>
      <c r="J34" s="92">
        <v>0.10632813367958621</v>
      </c>
      <c r="K34" s="92">
        <v>2.6125048675145988</v>
      </c>
      <c r="L34" s="92">
        <v>0.57100470086654376</v>
      </c>
    </row>
    <row r="35" spans="1:12" x14ac:dyDescent="0.3">
      <c r="A35" s="1" t="s">
        <v>29</v>
      </c>
      <c r="B35" s="92">
        <v>735.99543382424724</v>
      </c>
      <c r="C35" s="92">
        <v>2.3256731694481432</v>
      </c>
      <c r="D35" s="92">
        <v>1.9336631568574869</v>
      </c>
      <c r="E35" s="92">
        <v>8.3265234400395044E-2</v>
      </c>
      <c r="H35" s="1" t="s">
        <v>29</v>
      </c>
      <c r="I35" s="92">
        <v>775.08610036633786</v>
      </c>
      <c r="J35" s="92">
        <v>1.9025335811573079</v>
      </c>
      <c r="K35" s="92">
        <v>1.5824633391829015</v>
      </c>
      <c r="L35" s="92">
        <v>6.6577665959476465E-2</v>
      </c>
    </row>
    <row r="36" spans="1:12" x14ac:dyDescent="0.3">
      <c r="A36" s="1" t="s">
        <v>30</v>
      </c>
      <c r="B36" s="92">
        <v>765.01444252921124</v>
      </c>
      <c r="C36" s="92">
        <v>2.1060939773243947</v>
      </c>
      <c r="D36" s="92">
        <v>1.3594352728951464</v>
      </c>
      <c r="E36" s="92">
        <v>0.17502700911335489</v>
      </c>
      <c r="H36" s="1" t="s">
        <v>30</v>
      </c>
      <c r="I36" s="92">
        <v>491.02009236520263</v>
      </c>
      <c r="J36" s="92">
        <v>3.4036117249627809E-2</v>
      </c>
      <c r="K36" s="92">
        <v>0.43682375469742768</v>
      </c>
      <c r="L36" s="92">
        <v>2.0705641118446968E-2</v>
      </c>
    </row>
    <row r="37" spans="1:12" x14ac:dyDescent="0.3">
      <c r="A37" s="3" t="s">
        <v>31</v>
      </c>
      <c r="B37" s="92">
        <v>586.14438410878836</v>
      </c>
      <c r="C37" s="92">
        <v>3.4723528254252685</v>
      </c>
      <c r="D37" s="92">
        <v>1.3964680614111844</v>
      </c>
      <c r="E37" s="92">
        <v>0.22413323899199913</v>
      </c>
      <c r="H37" s="3" t="s">
        <v>31</v>
      </c>
      <c r="I37" s="92">
        <v>593.30718672224748</v>
      </c>
      <c r="J37" s="92">
        <v>2.6229407614197626</v>
      </c>
      <c r="K37" s="92">
        <v>0.78994999539834954</v>
      </c>
      <c r="L37" s="92">
        <v>0.19940485320735038</v>
      </c>
    </row>
    <row r="38" spans="1:12" x14ac:dyDescent="0.3">
      <c r="A38" s="1" t="s">
        <v>32</v>
      </c>
      <c r="B38" s="92">
        <v>750.75075075075074</v>
      </c>
      <c r="C38" s="92">
        <v>3.1146988474168755</v>
      </c>
      <c r="D38" s="92">
        <v>2.6992101305368048</v>
      </c>
      <c r="E38" s="92">
        <v>1.1282410030724848</v>
      </c>
      <c r="H38" s="1" t="s">
        <v>32</v>
      </c>
      <c r="I38" s="92">
        <v>813.91799776172547</v>
      </c>
      <c r="J38" s="92">
        <v>3.2233480323946657</v>
      </c>
      <c r="K38" s="92">
        <v>2.794454350089135</v>
      </c>
      <c r="L38" s="92">
        <v>1.1412327470568437</v>
      </c>
    </row>
    <row r="39" spans="1:12" x14ac:dyDescent="0.3">
      <c r="A39" s="1" t="s">
        <v>33</v>
      </c>
      <c r="B39" s="92">
        <v>554.23304329720338</v>
      </c>
      <c r="C39" s="92">
        <v>9.749397028348937E-2</v>
      </c>
      <c r="D39" s="92">
        <v>0.19073483107181985</v>
      </c>
      <c r="E39" s="92">
        <v>3.6556374885160512E-3</v>
      </c>
      <c r="H39" s="1" t="s">
        <v>33</v>
      </c>
      <c r="I39" s="92">
        <v>487.287130753133</v>
      </c>
      <c r="J39" s="92">
        <v>4.2758377825696588E-2</v>
      </c>
      <c r="K39" s="92">
        <v>0.14647810062385433</v>
      </c>
      <c r="L39" s="92">
        <v>2.4407814764085679E-3</v>
      </c>
    </row>
    <row r="40" spans="1:12" x14ac:dyDescent="0.3">
      <c r="A40" s="1" t="s">
        <v>34</v>
      </c>
      <c r="B40" s="92">
        <v>667.03724291272931</v>
      </c>
      <c r="C40" s="92">
        <v>0.56931628682601443</v>
      </c>
      <c r="D40" s="92">
        <v>1.7826570316842691</v>
      </c>
      <c r="E40" s="92">
        <v>8.1458913042093697E-2</v>
      </c>
      <c r="H40" s="1" t="s">
        <v>34</v>
      </c>
      <c r="I40" s="92">
        <v>604.44874274661504</v>
      </c>
      <c r="J40" s="92">
        <v>0.26644100580270791</v>
      </c>
      <c r="K40" s="92">
        <v>1.6281431334622825</v>
      </c>
      <c r="L40" s="92">
        <v>7.3725351743526887E-2</v>
      </c>
    </row>
    <row r="41" spans="1:12" x14ac:dyDescent="0.3">
      <c r="A41" s="1" t="s">
        <v>35</v>
      </c>
      <c r="B41" s="92">
        <v>83.384437606806557</v>
      </c>
      <c r="C41" s="92">
        <v>0.66859640234452122</v>
      </c>
      <c r="D41" s="92">
        <v>0.74510882739674267</v>
      </c>
      <c r="E41" s="92">
        <v>0.34716294717142976</v>
      </c>
      <c r="H41" s="1" t="s">
        <v>35</v>
      </c>
      <c r="I41" s="92">
        <v>78.473225653171951</v>
      </c>
      <c r="J41" s="92">
        <v>0.71715387256599383</v>
      </c>
      <c r="K41" s="92">
        <v>0.79927279640917281</v>
      </c>
      <c r="L41" s="92">
        <v>0.49870706387280966</v>
      </c>
    </row>
    <row r="42" spans="1:12" x14ac:dyDescent="0.3">
      <c r="A42" s="1" t="s">
        <v>361</v>
      </c>
      <c r="B42" s="92">
        <v>869.43433029908965</v>
      </c>
      <c r="C42" s="92">
        <v>1.47</v>
      </c>
      <c r="D42" s="92">
        <v>1.47</v>
      </c>
      <c r="E42" s="92">
        <v>0.10401159986874672</v>
      </c>
      <c r="H42" s="1" t="s">
        <v>361</v>
      </c>
      <c r="I42" s="92">
        <v>845.9213263979193</v>
      </c>
      <c r="J42" s="92">
        <v>0.26</v>
      </c>
      <c r="K42" s="92">
        <v>0.25</v>
      </c>
      <c r="L42" s="92">
        <v>2.6053195997459061E-2</v>
      </c>
    </row>
    <row r="43" spans="1:12" x14ac:dyDescent="0.3">
      <c r="A43" s="1" t="s">
        <v>36</v>
      </c>
      <c r="B43" s="92">
        <v>800.66838404233101</v>
      </c>
      <c r="C43" s="92">
        <v>2.9505906759122502</v>
      </c>
      <c r="D43" s="92">
        <v>2.1408656761682292</v>
      </c>
      <c r="E43" s="92">
        <v>0.23993936435389765</v>
      </c>
      <c r="H43" s="1" t="s">
        <v>36</v>
      </c>
      <c r="I43" s="92">
        <v>885.06764445568342</v>
      </c>
      <c r="J43" s="92">
        <v>2.6591878930577164</v>
      </c>
      <c r="K43" s="92">
        <v>1.9301837942720121</v>
      </c>
      <c r="L43" s="92">
        <v>0.21135998597668973</v>
      </c>
    </row>
    <row r="44" spans="1:12" x14ac:dyDescent="0.3">
      <c r="A44" s="1" t="s">
        <v>37</v>
      </c>
      <c r="B44" s="92">
        <v>1072.6264182624304</v>
      </c>
      <c r="C44" s="92">
        <v>2.6501894984781424</v>
      </c>
      <c r="D44" s="92">
        <v>1.5570473841993049</v>
      </c>
      <c r="E44" s="92">
        <v>7.6108502883583715E-2</v>
      </c>
      <c r="H44" s="1" t="s">
        <v>37</v>
      </c>
      <c r="I44" s="92">
        <v>856.41368441085513</v>
      </c>
      <c r="J44" s="92">
        <v>1.6422131009544465</v>
      </c>
      <c r="K44" s="92">
        <v>1.2253719139085446</v>
      </c>
      <c r="L44" s="92">
        <v>7.002661320074742E-2</v>
      </c>
    </row>
    <row r="45" spans="1:12" x14ac:dyDescent="0.3">
      <c r="A45" s="1" t="s">
        <v>38</v>
      </c>
      <c r="B45" s="92">
        <v>635.43533330597052</v>
      </c>
      <c r="C45" s="92">
        <v>0.42685087985868331</v>
      </c>
      <c r="D45" s="92">
        <v>0.96548137886658769</v>
      </c>
      <c r="E45" s="92">
        <v>2.1985526300037798E-2</v>
      </c>
      <c r="H45" s="1" t="s">
        <v>38</v>
      </c>
      <c r="I45" s="92">
        <v>532.99523158670183</v>
      </c>
      <c r="J45" s="92">
        <v>0.24118249493931371</v>
      </c>
      <c r="K45" s="92">
        <v>0.58500316694669663</v>
      </c>
      <c r="L45" s="92">
        <v>1.378267690942026E-2</v>
      </c>
    </row>
    <row r="46" spans="1:12" x14ac:dyDescent="0.3">
      <c r="A46" s="1" t="s">
        <v>39</v>
      </c>
      <c r="B46" s="92">
        <v>777.63982359438307</v>
      </c>
      <c r="C46" s="92">
        <v>0.24927178643637984</v>
      </c>
      <c r="D46" s="92">
        <v>0.42919918914572969</v>
      </c>
      <c r="E46" s="92">
        <v>1.1883390931401623E-2</v>
      </c>
      <c r="H46" s="1" t="s">
        <v>39</v>
      </c>
      <c r="I46" s="92">
        <v>806.10093807771625</v>
      </c>
      <c r="J46" s="92">
        <v>0.24193237734654302</v>
      </c>
      <c r="K46" s="92">
        <v>0.38374470667387833</v>
      </c>
      <c r="L46" s="92">
        <v>1.0424389536034194E-2</v>
      </c>
    </row>
    <row r="47" spans="1:12" x14ac:dyDescent="0.3">
      <c r="A47" s="1" t="s">
        <v>40</v>
      </c>
      <c r="B47" s="92">
        <v>854.62812936967066</v>
      </c>
      <c r="C47" s="92">
        <v>5.1093579042821347</v>
      </c>
      <c r="D47" s="92">
        <v>1.5641285830471778</v>
      </c>
      <c r="E47" s="92">
        <v>0.27612368128769305</v>
      </c>
      <c r="H47" s="1" t="s">
        <v>40</v>
      </c>
      <c r="I47" s="92">
        <v>741.73928198236274</v>
      </c>
      <c r="J47" s="92">
        <v>1.5336810645845982</v>
      </c>
      <c r="K47" s="92">
        <v>1.0087398426039778</v>
      </c>
      <c r="L47" s="92">
        <v>0.18341499589527949</v>
      </c>
    </row>
    <row r="48" spans="1:12" x14ac:dyDescent="0.3">
      <c r="A48" s="1" t="s">
        <v>41</v>
      </c>
      <c r="B48" s="92">
        <v>1167.2680944348358</v>
      </c>
      <c r="C48" s="92">
        <v>1.8975224022946782</v>
      </c>
      <c r="D48" s="92">
        <v>1.6968092299589321</v>
      </c>
      <c r="E48" s="92">
        <v>0.11494649210421658</v>
      </c>
      <c r="H48" s="1" t="s">
        <v>41</v>
      </c>
      <c r="I48" s="92">
        <v>1072.5445727245203</v>
      </c>
      <c r="J48" s="92">
        <v>1.8915107803334001</v>
      </c>
      <c r="K48" s="92">
        <v>1.6671423844680269</v>
      </c>
      <c r="L48" s="92">
        <v>8.7964777348315384E-2</v>
      </c>
    </row>
    <row r="49" spans="1:12" x14ac:dyDescent="0.3">
      <c r="A49" s="1" t="s">
        <v>42</v>
      </c>
      <c r="B49" s="92">
        <v>396.41970414571551</v>
      </c>
      <c r="C49" s="92">
        <v>1.9306381537090553</v>
      </c>
      <c r="D49" s="92">
        <v>1.3259244512207655</v>
      </c>
      <c r="E49" s="92">
        <v>6.9541132663429123E-2</v>
      </c>
      <c r="H49" s="1" t="s">
        <v>42</v>
      </c>
      <c r="I49" s="92">
        <v>393.9799858167205</v>
      </c>
      <c r="J49" s="92">
        <v>1.7877376232294178</v>
      </c>
      <c r="K49" s="92">
        <v>1.2280741206942467</v>
      </c>
      <c r="L49" s="92">
        <v>6.5839626736116763E-2</v>
      </c>
    </row>
    <row r="50" spans="1:12" x14ac:dyDescent="0.3">
      <c r="A50" s="1" t="s">
        <v>43</v>
      </c>
      <c r="B50" s="92">
        <v>544.12834610769221</v>
      </c>
      <c r="C50" s="92">
        <v>5.6426433037428678</v>
      </c>
      <c r="D50" s="92">
        <v>1.2085225695112614</v>
      </c>
      <c r="E50" s="92">
        <v>7.5922938030528367E-2</v>
      </c>
      <c r="H50" s="1" t="s">
        <v>43</v>
      </c>
      <c r="I50" s="92">
        <v>489.45131423068847</v>
      </c>
      <c r="J50" s="92">
        <v>1.5417360174602763</v>
      </c>
      <c r="K50" s="92">
        <v>0.64643195844843215</v>
      </c>
      <c r="L50" s="92">
        <v>3.2165215733959251E-2</v>
      </c>
    </row>
    <row r="51" spans="1:12" x14ac:dyDescent="0.3">
      <c r="A51" s="1" t="s">
        <v>44</v>
      </c>
      <c r="B51" s="92">
        <v>1043.5484679002639</v>
      </c>
      <c r="C51" s="92">
        <v>0.83277898161331587</v>
      </c>
      <c r="D51" s="92">
        <v>1.5501137673285534</v>
      </c>
      <c r="E51" s="92">
        <v>8.982133266742183E-2</v>
      </c>
      <c r="H51" s="1" t="s">
        <v>44</v>
      </c>
      <c r="I51" s="92">
        <v>902.64242731138756</v>
      </c>
      <c r="J51" s="92">
        <v>0.33006511787168596</v>
      </c>
      <c r="K51" s="92">
        <v>0.75992174314325411</v>
      </c>
      <c r="L51" s="92">
        <v>8.1832801785163806E-2</v>
      </c>
    </row>
    <row r="52" spans="1:12" x14ac:dyDescent="0.3">
      <c r="A52" s="1" t="s">
        <v>45</v>
      </c>
      <c r="B52" s="92">
        <v>553.92828009265247</v>
      </c>
      <c r="C52" s="92">
        <v>1.1572447336533715</v>
      </c>
      <c r="D52" s="92">
        <v>1.3610546856599954</v>
      </c>
      <c r="E52" s="92">
        <v>6.7124320004418467E-2</v>
      </c>
      <c r="H52" s="1" t="s">
        <v>45</v>
      </c>
      <c r="I52" s="92">
        <v>530.40049453118115</v>
      </c>
      <c r="J52" s="92">
        <v>0.74932762224278526</v>
      </c>
      <c r="K52" s="92">
        <v>0.96963298718255042</v>
      </c>
      <c r="L52" s="92">
        <v>4.9925317370834811E-2</v>
      </c>
    </row>
    <row r="53" spans="1:12" x14ac:dyDescent="0.3">
      <c r="A53" s="1" t="s">
        <v>46</v>
      </c>
      <c r="B53" s="92">
        <v>483.71246397782375</v>
      </c>
      <c r="C53" s="92">
        <v>0.12534558141891095</v>
      </c>
      <c r="D53" s="92">
        <v>1.0535655037325202</v>
      </c>
      <c r="E53" s="92">
        <v>0.73418827537620346</v>
      </c>
      <c r="H53" s="1" t="s">
        <v>46</v>
      </c>
      <c r="I53" s="92">
        <v>421.78770949720672</v>
      </c>
      <c r="J53" s="92">
        <v>0.11564245810055866</v>
      </c>
      <c r="K53" s="92">
        <v>1.0067039106145252</v>
      </c>
      <c r="L53" s="92">
        <v>0.67378770949720668</v>
      </c>
    </row>
    <row r="54" spans="1:12" x14ac:dyDescent="0.3">
      <c r="A54" s="1" t="s">
        <v>47</v>
      </c>
      <c r="B54" s="92">
        <v>582.79488154060562</v>
      </c>
      <c r="C54" s="92">
        <v>1.8000018046301092</v>
      </c>
      <c r="D54" s="92">
        <v>1.0210402522183641</v>
      </c>
      <c r="E54" s="92">
        <v>0.27674161958984328</v>
      </c>
      <c r="H54" s="1" t="s">
        <v>47</v>
      </c>
      <c r="I54" s="92">
        <v>564.37389770723109</v>
      </c>
      <c r="J54" s="92">
        <v>1.4586778296773895</v>
      </c>
      <c r="K54" s="92">
        <v>0.82792652767663832</v>
      </c>
      <c r="L54" s="92">
        <v>0.21920079668775624</v>
      </c>
    </row>
    <row r="55" spans="1:12" x14ac:dyDescent="0.3">
      <c r="A55" s="1" t="s">
        <v>48</v>
      </c>
      <c r="B55" s="92">
        <v>637.62556640835714</v>
      </c>
      <c r="C55" s="92">
        <v>7.0696283441495744</v>
      </c>
      <c r="D55" s="92">
        <v>1.4801816310634657</v>
      </c>
      <c r="E55" s="92">
        <v>0.10576390731304447</v>
      </c>
      <c r="H55" s="1" t="s">
        <v>48</v>
      </c>
      <c r="I55" s="92">
        <v>704.93125749869728</v>
      </c>
      <c r="J55" s="92">
        <v>7.4700206033652901</v>
      </c>
      <c r="K55" s="92">
        <v>1.5742605907019283</v>
      </c>
      <c r="L55" s="92">
        <v>7.4391288240806E-2</v>
      </c>
    </row>
    <row r="56" spans="1:12" x14ac:dyDescent="0.3">
      <c r="A56" s="1" t="s">
        <v>49</v>
      </c>
      <c r="B56" s="92">
        <v>632.58653894704014</v>
      </c>
      <c r="C56" s="92">
        <v>0.49533545491128983</v>
      </c>
      <c r="D56" s="92">
        <v>1.1002778002144307</v>
      </c>
      <c r="E56" s="92">
        <v>3.1458729063695567E-2</v>
      </c>
      <c r="H56" s="1" t="s">
        <v>49</v>
      </c>
      <c r="I56" s="92">
        <v>478.62898409149619</v>
      </c>
      <c r="J56" s="92">
        <v>0.98401142090242022</v>
      </c>
      <c r="K56" s="92">
        <v>0.64396065125288171</v>
      </c>
      <c r="L56" s="92">
        <v>1.6232918993614863E-2</v>
      </c>
    </row>
    <row r="57" spans="1:12" x14ac:dyDescent="0.3">
      <c r="A57" s="1" t="s">
        <v>50</v>
      </c>
      <c r="B57" s="92">
        <v>770.61962772146887</v>
      </c>
      <c r="C57" s="92">
        <v>1.0887632637444928</v>
      </c>
      <c r="D57" s="92">
        <v>0.66492026214792921</v>
      </c>
      <c r="E57" s="92">
        <v>8.4893652418113766E-2</v>
      </c>
      <c r="H57" s="1" t="s">
        <v>50</v>
      </c>
      <c r="I57" s="92">
        <v>711.64646662238135</v>
      </c>
      <c r="J57" s="92">
        <v>0.50701096879940355</v>
      </c>
      <c r="K57" s="92">
        <v>0.4944113767881112</v>
      </c>
      <c r="L57" s="92">
        <v>5.2015877841331062E-2</v>
      </c>
    </row>
    <row r="58" spans="1:12" x14ac:dyDescent="0.3">
      <c r="A58" s="1" t="s">
        <v>229</v>
      </c>
      <c r="B58" s="92">
        <v>688.95126307731562</v>
      </c>
      <c r="C58" s="92">
        <v>4.0298288008119441</v>
      </c>
      <c r="D58" s="92">
        <v>2.3187972013594735</v>
      </c>
      <c r="E58" s="92">
        <v>0.8064901430197341</v>
      </c>
      <c r="H58" s="1" t="s">
        <v>229</v>
      </c>
      <c r="I58" s="92">
        <v>658.87003788502716</v>
      </c>
      <c r="J58" s="92">
        <v>3.4768622930419522</v>
      </c>
      <c r="K58" s="92">
        <v>2.0013951716648211</v>
      </c>
      <c r="L58" s="92">
        <v>0.68011314020118419</v>
      </c>
    </row>
    <row r="59" spans="1:12" x14ac:dyDescent="0.3">
      <c r="A59" s="1" t="s">
        <v>51</v>
      </c>
      <c r="B59" s="92">
        <v>854.06304587275474</v>
      </c>
      <c r="C59" s="92">
        <v>1.9877189636134291</v>
      </c>
      <c r="D59" s="92">
        <v>1.3645824319739217</v>
      </c>
      <c r="E59" s="92">
        <v>0.22738762371928692</v>
      </c>
      <c r="H59" s="1" t="s">
        <v>51</v>
      </c>
      <c r="I59" s="92">
        <v>820.06676435953079</v>
      </c>
      <c r="J59" s="92">
        <v>1.4121694132415341</v>
      </c>
      <c r="K59" s="92">
        <v>1.1255416602798602</v>
      </c>
      <c r="L59" s="92">
        <v>0.22295731046102174</v>
      </c>
    </row>
  </sheetData>
  <phoneticPr fontId="2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A90"/>
  <sheetViews>
    <sheetView workbookViewId="0">
      <selection activeCell="A34" sqref="A34"/>
    </sheetView>
  </sheetViews>
  <sheetFormatPr defaultRowHeight="14" x14ac:dyDescent="0.3"/>
  <cols>
    <col min="1" max="2" width="8.6640625" style="6"/>
    <col min="3" max="5" width="9.5" style="6" bestFit="1" customWidth="1"/>
    <col min="6" max="6" width="8.75" style="6" bestFit="1" customWidth="1"/>
    <col min="7" max="8" width="9.5" style="6" bestFit="1" customWidth="1"/>
    <col min="9" max="9" width="9.25" style="6" bestFit="1" customWidth="1"/>
    <col min="10" max="10" width="9.5" style="6" bestFit="1" customWidth="1"/>
    <col min="11" max="11" width="10.83203125" style="6" bestFit="1" customWidth="1"/>
    <col min="12" max="12" width="10.08203125" style="6" bestFit="1" customWidth="1"/>
    <col min="13" max="13" width="10.83203125" style="6" bestFit="1" customWidth="1"/>
    <col min="14" max="14" width="10.08203125" style="6" bestFit="1" customWidth="1"/>
    <col min="15" max="15" width="8.75" style="6" bestFit="1" customWidth="1"/>
    <col min="16" max="16" width="9.25" style="6" bestFit="1" customWidth="1"/>
    <col min="17" max="17" width="11.4140625" style="6" bestFit="1" customWidth="1"/>
    <col min="18" max="18" width="9.25" style="6" bestFit="1" customWidth="1"/>
    <col min="19" max="19" width="9.5" style="6" bestFit="1" customWidth="1"/>
    <col min="20" max="20" width="10.08203125" style="6" bestFit="1" customWidth="1"/>
    <col min="21" max="22" width="9.25" style="6" bestFit="1" customWidth="1"/>
    <col min="23" max="24" width="10.08203125" style="6" bestFit="1" customWidth="1"/>
    <col min="25" max="25" width="12.33203125" style="6" bestFit="1" customWidth="1"/>
    <col min="26" max="27" width="10.08203125" style="6" bestFit="1" customWidth="1"/>
    <col min="28" max="16384" width="8.6640625" style="6"/>
  </cols>
  <sheetData>
    <row r="1" spans="1:27" x14ac:dyDescent="0.3">
      <c r="A1" s="7" t="s">
        <v>139</v>
      </c>
    </row>
    <row r="2" spans="1:27" x14ac:dyDescent="0.3">
      <c r="A2" s="6" t="s">
        <v>369</v>
      </c>
    </row>
    <row r="3" spans="1:27" x14ac:dyDescent="0.3">
      <c r="A3" s="7"/>
    </row>
    <row r="4" spans="1:27" x14ac:dyDescent="0.3">
      <c r="A4" s="21"/>
      <c r="B4" s="21"/>
      <c r="C4" s="21" t="s">
        <v>137</v>
      </c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</row>
    <row r="5" spans="1:27" x14ac:dyDescent="0.3">
      <c r="A5" s="21"/>
      <c r="B5" s="42" t="s">
        <v>136</v>
      </c>
      <c r="C5" s="42" t="s">
        <v>1</v>
      </c>
      <c r="D5" s="42" t="s">
        <v>2</v>
      </c>
      <c r="E5" s="42" t="s">
        <v>3</v>
      </c>
      <c r="F5" s="42" t="s">
        <v>4</v>
      </c>
      <c r="G5" s="42" t="s">
        <v>8</v>
      </c>
      <c r="H5" s="42" t="s">
        <v>114</v>
      </c>
      <c r="I5" s="42" t="s">
        <v>12</v>
      </c>
      <c r="J5" s="42" t="s">
        <v>16</v>
      </c>
      <c r="K5" s="42" t="s">
        <v>17</v>
      </c>
      <c r="L5" s="42" t="s">
        <v>20</v>
      </c>
      <c r="M5" s="42" t="s">
        <v>23</v>
      </c>
      <c r="N5" s="42" t="s">
        <v>24</v>
      </c>
      <c r="O5" s="42" t="s">
        <v>29</v>
      </c>
      <c r="P5" s="42" t="s">
        <v>31</v>
      </c>
      <c r="Q5" s="42" t="s">
        <v>33</v>
      </c>
      <c r="R5" s="42" t="s">
        <v>361</v>
      </c>
      <c r="S5" s="42" t="s">
        <v>37</v>
      </c>
      <c r="T5" s="42" t="s">
        <v>39</v>
      </c>
      <c r="U5" s="42" t="s">
        <v>42</v>
      </c>
      <c r="V5" s="42" t="s">
        <v>47</v>
      </c>
      <c r="W5" s="42" t="s">
        <v>48</v>
      </c>
      <c r="X5" s="42" t="s">
        <v>49</v>
      </c>
      <c r="Y5" s="42" t="s">
        <v>50</v>
      </c>
      <c r="Z5" s="42" t="s">
        <v>229</v>
      </c>
      <c r="AA5" s="42" t="s">
        <v>51</v>
      </c>
    </row>
    <row r="6" spans="1:27" x14ac:dyDescent="0.3">
      <c r="A6" s="21" t="s">
        <v>116</v>
      </c>
      <c r="B6" s="42" t="s">
        <v>1</v>
      </c>
      <c r="C6" s="42">
        <v>1</v>
      </c>
      <c r="D6" s="42">
        <v>1</v>
      </c>
      <c r="E6" s="42">
        <v>1</v>
      </c>
      <c r="F6" s="42">
        <v>1.1200000000000001</v>
      </c>
      <c r="G6" s="42">
        <v>1</v>
      </c>
      <c r="H6" s="42">
        <v>1</v>
      </c>
      <c r="I6" s="42">
        <v>1</v>
      </c>
      <c r="J6" s="42">
        <v>1</v>
      </c>
      <c r="K6" s="42">
        <v>1</v>
      </c>
      <c r="L6" s="42">
        <v>1</v>
      </c>
      <c r="M6" s="42">
        <v>1</v>
      </c>
      <c r="N6" s="42">
        <v>1</v>
      </c>
      <c r="O6" s="42">
        <v>1</v>
      </c>
      <c r="P6" s="42">
        <v>1.1499999999999999</v>
      </c>
      <c r="Q6" s="42">
        <v>1</v>
      </c>
      <c r="R6" s="42">
        <v>1</v>
      </c>
      <c r="S6" s="42">
        <v>1</v>
      </c>
      <c r="T6" s="42">
        <v>1</v>
      </c>
      <c r="U6" s="42">
        <v>1</v>
      </c>
      <c r="V6" s="42">
        <v>1</v>
      </c>
      <c r="W6" s="42">
        <v>1</v>
      </c>
      <c r="X6" s="42">
        <v>1</v>
      </c>
      <c r="Y6" s="42">
        <v>1</v>
      </c>
      <c r="Z6" s="42">
        <v>1</v>
      </c>
      <c r="AA6" s="42">
        <v>1</v>
      </c>
    </row>
    <row r="7" spans="1:27" x14ac:dyDescent="0.3">
      <c r="A7" s="21"/>
      <c r="B7" s="42" t="s">
        <v>2</v>
      </c>
      <c r="C7" s="42">
        <v>1</v>
      </c>
      <c r="D7" s="42">
        <v>1</v>
      </c>
      <c r="E7" s="42">
        <v>1</v>
      </c>
      <c r="F7" s="42">
        <v>1.1200000000000001</v>
      </c>
      <c r="G7" s="42">
        <v>1</v>
      </c>
      <c r="H7" s="42">
        <v>1</v>
      </c>
      <c r="I7" s="42">
        <v>1</v>
      </c>
      <c r="J7" s="42">
        <v>1</v>
      </c>
      <c r="K7" s="42">
        <v>1</v>
      </c>
      <c r="L7" s="42">
        <v>1</v>
      </c>
      <c r="M7" s="42">
        <v>1</v>
      </c>
      <c r="N7" s="42">
        <v>1</v>
      </c>
      <c r="O7" s="42">
        <v>1</v>
      </c>
      <c r="P7" s="42">
        <v>1.1499999999999999</v>
      </c>
      <c r="Q7" s="42">
        <v>1</v>
      </c>
      <c r="R7" s="42">
        <v>1</v>
      </c>
      <c r="S7" s="42">
        <v>1</v>
      </c>
      <c r="T7" s="42">
        <v>1</v>
      </c>
      <c r="U7" s="42">
        <v>1</v>
      </c>
      <c r="V7" s="42">
        <v>1</v>
      </c>
      <c r="W7" s="42">
        <v>1</v>
      </c>
      <c r="X7" s="42">
        <v>1</v>
      </c>
      <c r="Y7" s="42">
        <v>1</v>
      </c>
      <c r="Z7" s="42">
        <v>1</v>
      </c>
      <c r="AA7" s="42">
        <v>1</v>
      </c>
    </row>
    <row r="8" spans="1:27" x14ac:dyDescent="0.3">
      <c r="A8" s="21"/>
      <c r="B8" s="42" t="s">
        <v>3</v>
      </c>
      <c r="C8" s="42">
        <v>1</v>
      </c>
      <c r="D8" s="42">
        <v>1</v>
      </c>
      <c r="E8" s="42">
        <v>1</v>
      </c>
      <c r="F8" s="42">
        <v>1.1200000000000001</v>
      </c>
      <c r="G8" s="42">
        <v>1</v>
      </c>
      <c r="H8" s="42">
        <v>1</v>
      </c>
      <c r="I8" s="42">
        <v>1</v>
      </c>
      <c r="J8" s="42">
        <v>1</v>
      </c>
      <c r="K8" s="42">
        <v>1</v>
      </c>
      <c r="L8" s="42">
        <v>1</v>
      </c>
      <c r="M8" s="42">
        <v>1</v>
      </c>
      <c r="N8" s="42">
        <v>1</v>
      </c>
      <c r="O8" s="42">
        <v>1</v>
      </c>
      <c r="P8" s="42">
        <v>1.1499999999999999</v>
      </c>
      <c r="Q8" s="42">
        <v>1</v>
      </c>
      <c r="R8" s="42">
        <v>1</v>
      </c>
      <c r="S8" s="42">
        <v>1</v>
      </c>
      <c r="T8" s="42">
        <v>1</v>
      </c>
      <c r="U8" s="42">
        <v>1</v>
      </c>
      <c r="V8" s="42">
        <v>1</v>
      </c>
      <c r="W8" s="42">
        <v>1</v>
      </c>
      <c r="X8" s="42">
        <v>1</v>
      </c>
      <c r="Y8" s="42">
        <v>1</v>
      </c>
      <c r="Z8" s="42">
        <v>1</v>
      </c>
      <c r="AA8" s="42">
        <v>1</v>
      </c>
    </row>
    <row r="9" spans="1:27" x14ac:dyDescent="0.3">
      <c r="A9" s="21"/>
      <c r="B9" s="42" t="s">
        <v>4</v>
      </c>
      <c r="C9" s="42">
        <v>1</v>
      </c>
      <c r="D9" s="42">
        <v>1</v>
      </c>
      <c r="E9" s="42">
        <v>1</v>
      </c>
      <c r="F9" s="42">
        <v>1</v>
      </c>
      <c r="G9" s="42">
        <v>1</v>
      </c>
      <c r="H9" s="42">
        <v>1</v>
      </c>
      <c r="I9" s="42">
        <v>1</v>
      </c>
      <c r="J9" s="42">
        <v>1</v>
      </c>
      <c r="K9" s="42">
        <v>1</v>
      </c>
      <c r="L9" s="42">
        <v>1</v>
      </c>
      <c r="M9" s="42">
        <v>1</v>
      </c>
      <c r="N9" s="42">
        <v>1</v>
      </c>
      <c r="O9" s="42">
        <v>1</v>
      </c>
      <c r="P9" s="42">
        <v>1.1499999999999999</v>
      </c>
      <c r="Q9" s="42">
        <v>1</v>
      </c>
      <c r="R9" s="42">
        <v>1</v>
      </c>
      <c r="S9" s="42">
        <v>1</v>
      </c>
      <c r="T9" s="42">
        <v>1</v>
      </c>
      <c r="U9" s="42">
        <v>1</v>
      </c>
      <c r="V9" s="42">
        <v>1</v>
      </c>
      <c r="W9" s="42">
        <v>1</v>
      </c>
      <c r="X9" s="42">
        <v>1</v>
      </c>
      <c r="Y9" s="42">
        <v>1</v>
      </c>
      <c r="Z9" s="42">
        <v>1</v>
      </c>
      <c r="AA9" s="42">
        <v>1</v>
      </c>
    </row>
    <row r="10" spans="1:27" x14ac:dyDescent="0.3">
      <c r="A10" s="21"/>
      <c r="B10" s="42" t="s">
        <v>8</v>
      </c>
      <c r="C10" s="42">
        <v>1</v>
      </c>
      <c r="D10" s="42">
        <v>1</v>
      </c>
      <c r="E10" s="42">
        <v>1</v>
      </c>
      <c r="F10" s="42">
        <v>1.1200000000000001</v>
      </c>
      <c r="G10" s="42">
        <v>1</v>
      </c>
      <c r="H10" s="42">
        <v>1</v>
      </c>
      <c r="I10" s="42">
        <v>1</v>
      </c>
      <c r="J10" s="42">
        <v>1</v>
      </c>
      <c r="K10" s="42">
        <v>1</v>
      </c>
      <c r="L10" s="42">
        <v>1</v>
      </c>
      <c r="M10" s="42">
        <v>1</v>
      </c>
      <c r="N10" s="42">
        <v>1</v>
      </c>
      <c r="O10" s="42">
        <v>1</v>
      </c>
      <c r="P10" s="42">
        <v>1.1499999999999999</v>
      </c>
      <c r="Q10" s="42">
        <v>1</v>
      </c>
      <c r="R10" s="42">
        <v>1</v>
      </c>
      <c r="S10" s="42">
        <v>1</v>
      </c>
      <c r="T10" s="42">
        <v>1</v>
      </c>
      <c r="U10" s="42">
        <v>1</v>
      </c>
      <c r="V10" s="42">
        <v>1</v>
      </c>
      <c r="W10" s="42">
        <v>1</v>
      </c>
      <c r="X10" s="42">
        <v>1</v>
      </c>
      <c r="Y10" s="42">
        <v>1</v>
      </c>
      <c r="Z10" s="42">
        <v>1</v>
      </c>
      <c r="AA10" s="42">
        <v>1</v>
      </c>
    </row>
    <row r="11" spans="1:27" x14ac:dyDescent="0.3">
      <c r="A11" s="21"/>
      <c r="B11" s="42" t="s">
        <v>114</v>
      </c>
      <c r="C11" s="42">
        <v>1</v>
      </c>
      <c r="D11" s="42">
        <v>1.476</v>
      </c>
      <c r="E11" s="42">
        <v>1.476</v>
      </c>
      <c r="F11" s="42">
        <v>1.1200000000000001</v>
      </c>
      <c r="G11" s="42">
        <v>2.5449999999999999</v>
      </c>
      <c r="H11" s="42">
        <v>1</v>
      </c>
      <c r="I11" s="42">
        <v>1.476</v>
      </c>
      <c r="J11" s="42">
        <v>1.476</v>
      </c>
      <c r="K11" s="42">
        <v>1.476</v>
      </c>
      <c r="L11" s="42">
        <v>1</v>
      </c>
      <c r="M11" s="42">
        <v>1.476</v>
      </c>
      <c r="N11" s="42">
        <v>1</v>
      </c>
      <c r="O11" s="42">
        <v>1</v>
      </c>
      <c r="P11" s="42">
        <v>1.1499999999999999</v>
      </c>
      <c r="Q11" s="42">
        <v>1.476</v>
      </c>
      <c r="R11" s="42">
        <v>1</v>
      </c>
      <c r="S11" s="42">
        <v>1.476</v>
      </c>
      <c r="T11" s="42">
        <v>1</v>
      </c>
      <c r="U11" s="42">
        <v>1</v>
      </c>
      <c r="V11" s="42">
        <v>1</v>
      </c>
      <c r="W11" s="42">
        <v>1.5026485713180993</v>
      </c>
      <c r="X11" s="42">
        <v>1.476</v>
      </c>
      <c r="Y11" s="42">
        <v>1.65</v>
      </c>
      <c r="Z11" s="42">
        <v>1</v>
      </c>
      <c r="AA11" s="42">
        <v>1</v>
      </c>
    </row>
    <row r="12" spans="1:27" x14ac:dyDescent="0.3">
      <c r="A12" s="21"/>
      <c r="B12" s="42" t="s">
        <v>12</v>
      </c>
      <c r="C12" s="42">
        <v>1</v>
      </c>
      <c r="D12" s="42">
        <v>1</v>
      </c>
      <c r="E12" s="42">
        <v>1</v>
      </c>
      <c r="F12" s="42">
        <v>1.1200000000000001</v>
      </c>
      <c r="G12" s="42">
        <v>1</v>
      </c>
      <c r="H12" s="42">
        <v>1</v>
      </c>
      <c r="I12" s="42">
        <v>1</v>
      </c>
      <c r="J12" s="42">
        <v>1</v>
      </c>
      <c r="K12" s="42">
        <v>1</v>
      </c>
      <c r="L12" s="42">
        <v>1</v>
      </c>
      <c r="M12" s="42">
        <v>1</v>
      </c>
      <c r="N12" s="42">
        <v>1</v>
      </c>
      <c r="O12" s="42">
        <v>1</v>
      </c>
      <c r="P12" s="42">
        <v>1.1499999999999999</v>
      </c>
      <c r="Q12" s="42">
        <v>1</v>
      </c>
      <c r="R12" s="42">
        <v>1</v>
      </c>
      <c r="S12" s="42">
        <v>1</v>
      </c>
      <c r="T12" s="42">
        <v>1</v>
      </c>
      <c r="U12" s="42">
        <v>1</v>
      </c>
      <c r="V12" s="42">
        <v>1</v>
      </c>
      <c r="W12" s="42">
        <v>1</v>
      </c>
      <c r="X12" s="42">
        <v>1</v>
      </c>
      <c r="Y12" s="42">
        <v>1</v>
      </c>
      <c r="Z12" s="42">
        <v>1</v>
      </c>
      <c r="AA12" s="42">
        <v>1</v>
      </c>
    </row>
    <row r="13" spans="1:27" x14ac:dyDescent="0.3">
      <c r="A13" s="21"/>
      <c r="B13" s="42" t="s">
        <v>16</v>
      </c>
      <c r="C13" s="42">
        <v>1</v>
      </c>
      <c r="D13" s="42">
        <v>1</v>
      </c>
      <c r="E13" s="42">
        <v>1</v>
      </c>
      <c r="F13" s="42">
        <v>1.1200000000000001</v>
      </c>
      <c r="G13" s="42">
        <v>1</v>
      </c>
      <c r="H13" s="42">
        <v>1</v>
      </c>
      <c r="I13" s="42">
        <v>1</v>
      </c>
      <c r="J13" s="42">
        <v>1</v>
      </c>
      <c r="K13" s="42">
        <v>1</v>
      </c>
      <c r="L13" s="42">
        <v>1</v>
      </c>
      <c r="M13" s="42">
        <v>1</v>
      </c>
      <c r="N13" s="42">
        <v>1</v>
      </c>
      <c r="O13" s="42">
        <v>1</v>
      </c>
      <c r="P13" s="42">
        <v>1.1499999999999999</v>
      </c>
      <c r="Q13" s="42">
        <v>1</v>
      </c>
      <c r="R13" s="42">
        <v>1</v>
      </c>
      <c r="S13" s="42">
        <v>1</v>
      </c>
      <c r="T13" s="42">
        <v>1</v>
      </c>
      <c r="U13" s="42">
        <v>1</v>
      </c>
      <c r="V13" s="42">
        <v>1</v>
      </c>
      <c r="W13" s="42">
        <v>1</v>
      </c>
      <c r="X13" s="42">
        <v>1</v>
      </c>
      <c r="Y13" s="42">
        <v>1</v>
      </c>
      <c r="Z13" s="42">
        <v>1</v>
      </c>
      <c r="AA13" s="42">
        <v>1</v>
      </c>
    </row>
    <row r="14" spans="1:27" x14ac:dyDescent="0.3">
      <c r="A14" s="21"/>
      <c r="B14" s="42" t="s">
        <v>17</v>
      </c>
      <c r="C14" s="42">
        <v>1</v>
      </c>
      <c r="D14" s="42">
        <v>1</v>
      </c>
      <c r="E14" s="42">
        <v>1</v>
      </c>
      <c r="F14" s="42">
        <v>1.1200000000000001</v>
      </c>
      <c r="G14" s="42">
        <v>1</v>
      </c>
      <c r="H14" s="42">
        <v>1</v>
      </c>
      <c r="I14" s="42">
        <v>1</v>
      </c>
      <c r="J14" s="42">
        <v>1</v>
      </c>
      <c r="K14" s="42">
        <v>1</v>
      </c>
      <c r="L14" s="42">
        <v>1</v>
      </c>
      <c r="M14" s="42">
        <v>1</v>
      </c>
      <c r="N14" s="42">
        <v>1</v>
      </c>
      <c r="O14" s="42">
        <v>1</v>
      </c>
      <c r="P14" s="42">
        <v>1.1499999999999999</v>
      </c>
      <c r="Q14" s="42">
        <v>1</v>
      </c>
      <c r="R14" s="42">
        <v>1</v>
      </c>
      <c r="S14" s="42">
        <v>1</v>
      </c>
      <c r="T14" s="42">
        <v>1</v>
      </c>
      <c r="U14" s="42">
        <v>1</v>
      </c>
      <c r="V14" s="42">
        <v>1</v>
      </c>
      <c r="W14" s="42">
        <v>1</v>
      </c>
      <c r="X14" s="42">
        <v>1</v>
      </c>
      <c r="Y14" s="42">
        <v>1</v>
      </c>
      <c r="Z14" s="42">
        <v>1</v>
      </c>
      <c r="AA14" s="42">
        <v>1</v>
      </c>
    </row>
    <row r="15" spans="1:27" x14ac:dyDescent="0.3">
      <c r="A15" s="21"/>
      <c r="B15" s="42" t="s">
        <v>20</v>
      </c>
      <c r="C15" s="42">
        <v>1</v>
      </c>
      <c r="D15" s="42">
        <v>1</v>
      </c>
      <c r="E15" s="42">
        <v>1</v>
      </c>
      <c r="F15" s="42">
        <v>1.1200000000000001</v>
      </c>
      <c r="G15" s="42">
        <v>1</v>
      </c>
      <c r="H15" s="42">
        <v>1</v>
      </c>
      <c r="I15" s="42">
        <v>1</v>
      </c>
      <c r="J15" s="42">
        <v>1</v>
      </c>
      <c r="K15" s="42">
        <v>1</v>
      </c>
      <c r="L15" s="42">
        <v>1</v>
      </c>
      <c r="M15" s="42">
        <v>1</v>
      </c>
      <c r="N15" s="42">
        <v>1</v>
      </c>
      <c r="O15" s="42">
        <v>1</v>
      </c>
      <c r="P15" s="42">
        <v>1.1499999999999999</v>
      </c>
      <c r="Q15" s="42">
        <v>1</v>
      </c>
      <c r="R15" s="42">
        <v>1</v>
      </c>
      <c r="S15" s="42">
        <v>1</v>
      </c>
      <c r="T15" s="42">
        <v>1</v>
      </c>
      <c r="U15" s="42">
        <v>1</v>
      </c>
      <c r="V15" s="42">
        <v>1</v>
      </c>
      <c r="W15" s="42">
        <v>1</v>
      </c>
      <c r="X15" s="42">
        <v>1</v>
      </c>
      <c r="Y15" s="42">
        <v>1</v>
      </c>
      <c r="Z15" s="42">
        <v>1</v>
      </c>
      <c r="AA15" s="42">
        <v>1</v>
      </c>
    </row>
    <row r="16" spans="1:27" x14ac:dyDescent="0.3">
      <c r="A16" s="21"/>
      <c r="B16" s="42" t="s">
        <v>23</v>
      </c>
      <c r="C16" s="42">
        <v>1</v>
      </c>
      <c r="D16" s="42">
        <v>1</v>
      </c>
      <c r="E16" s="42">
        <v>1</v>
      </c>
      <c r="F16" s="42">
        <v>1.1200000000000001</v>
      </c>
      <c r="G16" s="42">
        <v>1</v>
      </c>
      <c r="H16" s="42">
        <v>1</v>
      </c>
      <c r="I16" s="42">
        <v>1</v>
      </c>
      <c r="J16" s="42">
        <v>1</v>
      </c>
      <c r="K16" s="42">
        <v>1</v>
      </c>
      <c r="L16" s="42">
        <v>1</v>
      </c>
      <c r="M16" s="42">
        <v>1</v>
      </c>
      <c r="N16" s="42">
        <v>1</v>
      </c>
      <c r="O16" s="42">
        <v>1</v>
      </c>
      <c r="P16" s="42">
        <v>1.1499999999999999</v>
      </c>
      <c r="Q16" s="42">
        <v>1</v>
      </c>
      <c r="R16" s="42">
        <v>1</v>
      </c>
      <c r="S16" s="42">
        <v>1</v>
      </c>
      <c r="T16" s="42">
        <v>1</v>
      </c>
      <c r="U16" s="42">
        <v>1</v>
      </c>
      <c r="V16" s="42">
        <v>1</v>
      </c>
      <c r="W16" s="42">
        <v>1</v>
      </c>
      <c r="X16" s="42">
        <v>1</v>
      </c>
      <c r="Y16" s="42">
        <v>1</v>
      </c>
      <c r="Z16" s="42">
        <v>1</v>
      </c>
      <c r="AA16" s="42">
        <v>1</v>
      </c>
    </row>
    <row r="17" spans="1:27" x14ac:dyDescent="0.3">
      <c r="A17" s="21"/>
      <c r="B17" s="42" t="s">
        <v>24</v>
      </c>
      <c r="C17" s="42">
        <v>1</v>
      </c>
      <c r="D17" s="42">
        <v>1</v>
      </c>
      <c r="E17" s="42">
        <v>1</v>
      </c>
      <c r="F17" s="42">
        <v>1.1200000000000001</v>
      </c>
      <c r="G17" s="42">
        <v>1</v>
      </c>
      <c r="H17" s="42">
        <v>1</v>
      </c>
      <c r="I17" s="42">
        <v>1</v>
      </c>
      <c r="J17" s="42">
        <v>1</v>
      </c>
      <c r="K17" s="42">
        <v>1</v>
      </c>
      <c r="L17" s="42">
        <v>1</v>
      </c>
      <c r="M17" s="42">
        <v>1</v>
      </c>
      <c r="N17" s="42">
        <v>1</v>
      </c>
      <c r="O17" s="42">
        <v>1</v>
      </c>
      <c r="P17" s="42">
        <v>1.1499999999999999</v>
      </c>
      <c r="Q17" s="42">
        <v>1</v>
      </c>
      <c r="R17" s="42">
        <v>1</v>
      </c>
      <c r="S17" s="42">
        <v>1</v>
      </c>
      <c r="T17" s="42">
        <v>1</v>
      </c>
      <c r="U17" s="42">
        <v>1</v>
      </c>
      <c r="V17" s="42">
        <v>1</v>
      </c>
      <c r="W17" s="42">
        <v>1</v>
      </c>
      <c r="X17" s="42">
        <v>1</v>
      </c>
      <c r="Y17" s="42">
        <v>1</v>
      </c>
      <c r="Z17" s="42">
        <v>1</v>
      </c>
      <c r="AA17" s="42">
        <v>1</v>
      </c>
    </row>
    <row r="18" spans="1:27" x14ac:dyDescent="0.3">
      <c r="A18" s="21"/>
      <c r="B18" s="42" t="s">
        <v>29</v>
      </c>
      <c r="C18" s="42">
        <v>1</v>
      </c>
      <c r="D18" s="42">
        <v>1</v>
      </c>
      <c r="E18" s="42">
        <v>1</v>
      </c>
      <c r="F18" s="42">
        <v>1.1200000000000001</v>
      </c>
      <c r="G18" s="42">
        <v>1</v>
      </c>
      <c r="H18" s="42">
        <v>1</v>
      </c>
      <c r="I18" s="42">
        <v>1</v>
      </c>
      <c r="J18" s="42">
        <v>1</v>
      </c>
      <c r="K18" s="42">
        <v>1</v>
      </c>
      <c r="L18" s="42">
        <v>1</v>
      </c>
      <c r="M18" s="42">
        <v>1</v>
      </c>
      <c r="N18" s="42">
        <v>1</v>
      </c>
      <c r="O18" s="42">
        <v>1</v>
      </c>
      <c r="P18" s="42">
        <v>1.1499999999999999</v>
      </c>
      <c r="Q18" s="42">
        <v>1</v>
      </c>
      <c r="R18" s="42">
        <v>1</v>
      </c>
      <c r="S18" s="42">
        <v>1</v>
      </c>
      <c r="T18" s="42">
        <v>1</v>
      </c>
      <c r="U18" s="42">
        <v>1</v>
      </c>
      <c r="V18" s="42">
        <v>1</v>
      </c>
      <c r="W18" s="42">
        <v>1</v>
      </c>
      <c r="X18" s="42">
        <v>1</v>
      </c>
      <c r="Y18" s="42">
        <v>1</v>
      </c>
      <c r="Z18" s="42">
        <v>1</v>
      </c>
      <c r="AA18" s="42">
        <v>1</v>
      </c>
    </row>
    <row r="19" spans="1:27" x14ac:dyDescent="0.3">
      <c r="A19" s="21"/>
      <c r="B19" s="42" t="s">
        <v>31</v>
      </c>
      <c r="C19" s="42">
        <v>1</v>
      </c>
      <c r="D19" s="42">
        <v>1</v>
      </c>
      <c r="E19" s="42">
        <v>1</v>
      </c>
      <c r="F19" s="42">
        <v>1.1200000000000001</v>
      </c>
      <c r="G19" s="42">
        <v>1</v>
      </c>
      <c r="H19" s="42">
        <v>1</v>
      </c>
      <c r="I19" s="42">
        <v>1</v>
      </c>
      <c r="J19" s="42">
        <v>1</v>
      </c>
      <c r="K19" s="42">
        <v>1</v>
      </c>
      <c r="L19" s="42">
        <v>1</v>
      </c>
      <c r="M19" s="42">
        <v>1</v>
      </c>
      <c r="N19" s="42">
        <v>1</v>
      </c>
      <c r="O19" s="42">
        <v>1</v>
      </c>
      <c r="P19" s="42">
        <v>1</v>
      </c>
      <c r="Q19" s="42">
        <v>1</v>
      </c>
      <c r="R19" s="42">
        <v>1</v>
      </c>
      <c r="S19" s="42">
        <v>1</v>
      </c>
      <c r="T19" s="42">
        <v>1</v>
      </c>
      <c r="U19" s="42">
        <v>1</v>
      </c>
      <c r="V19" s="42">
        <v>1</v>
      </c>
      <c r="W19" s="42">
        <v>1</v>
      </c>
      <c r="X19" s="42">
        <v>1</v>
      </c>
      <c r="Y19" s="42">
        <v>1</v>
      </c>
      <c r="Z19" s="42">
        <v>1</v>
      </c>
      <c r="AA19" s="42">
        <v>1</v>
      </c>
    </row>
    <row r="20" spans="1:27" x14ac:dyDescent="0.3">
      <c r="A20" s="21"/>
      <c r="B20" s="42" t="s">
        <v>33</v>
      </c>
      <c r="C20" s="42">
        <v>1</v>
      </c>
      <c r="D20" s="42">
        <v>1</v>
      </c>
      <c r="E20" s="42">
        <v>1</v>
      </c>
      <c r="F20" s="42">
        <v>1.1200000000000001</v>
      </c>
      <c r="G20" s="42">
        <v>1</v>
      </c>
      <c r="H20" s="42">
        <v>1</v>
      </c>
      <c r="I20" s="42">
        <v>1</v>
      </c>
      <c r="J20" s="42">
        <v>1</v>
      </c>
      <c r="K20" s="42">
        <v>1</v>
      </c>
      <c r="L20" s="42">
        <v>1</v>
      </c>
      <c r="M20" s="42">
        <v>1</v>
      </c>
      <c r="N20" s="42">
        <v>1</v>
      </c>
      <c r="O20" s="42">
        <v>1</v>
      </c>
      <c r="P20" s="42">
        <v>1.1499999999999999</v>
      </c>
      <c r="Q20" s="42">
        <v>1</v>
      </c>
      <c r="R20" s="42">
        <v>1</v>
      </c>
      <c r="S20" s="42">
        <v>1</v>
      </c>
      <c r="T20" s="42">
        <v>1</v>
      </c>
      <c r="U20" s="42">
        <v>1</v>
      </c>
      <c r="V20" s="42">
        <v>1</v>
      </c>
      <c r="W20" s="42">
        <v>1</v>
      </c>
      <c r="X20" s="42">
        <v>1</v>
      </c>
      <c r="Y20" s="42">
        <v>1</v>
      </c>
      <c r="Z20" s="42">
        <v>1</v>
      </c>
      <c r="AA20" s="42">
        <v>1</v>
      </c>
    </row>
    <row r="21" spans="1:27" x14ac:dyDescent="0.3">
      <c r="A21" s="21"/>
      <c r="B21" s="42" t="s">
        <v>361</v>
      </c>
      <c r="C21" s="42">
        <v>1</v>
      </c>
      <c r="D21" s="42">
        <v>1</v>
      </c>
      <c r="E21" s="42">
        <v>1</v>
      </c>
      <c r="F21" s="42">
        <v>1.1200000000000001</v>
      </c>
      <c r="G21" s="42">
        <v>1</v>
      </c>
      <c r="H21" s="42">
        <v>1</v>
      </c>
      <c r="I21" s="42">
        <v>1</v>
      </c>
      <c r="J21" s="42">
        <v>1</v>
      </c>
      <c r="K21" s="42">
        <v>1</v>
      </c>
      <c r="L21" s="42">
        <v>1</v>
      </c>
      <c r="M21" s="42">
        <v>1</v>
      </c>
      <c r="N21" s="42">
        <v>1</v>
      </c>
      <c r="O21" s="42">
        <v>1</v>
      </c>
      <c r="P21" s="42">
        <v>1.1499999999999999</v>
      </c>
      <c r="Q21" s="42">
        <v>1</v>
      </c>
      <c r="R21" s="42">
        <v>1</v>
      </c>
      <c r="S21" s="42">
        <v>1</v>
      </c>
      <c r="T21" s="42">
        <v>1</v>
      </c>
      <c r="U21" s="42">
        <v>1</v>
      </c>
      <c r="V21" s="42">
        <v>1</v>
      </c>
      <c r="W21" s="42">
        <v>1</v>
      </c>
      <c r="X21" s="42">
        <v>1</v>
      </c>
      <c r="Y21" s="42">
        <v>1</v>
      </c>
      <c r="Z21" s="42">
        <v>1</v>
      </c>
      <c r="AA21" s="42">
        <v>1</v>
      </c>
    </row>
    <row r="22" spans="1:27" x14ac:dyDescent="0.3">
      <c r="A22" s="21"/>
      <c r="B22" s="42" t="s">
        <v>37</v>
      </c>
      <c r="C22" s="42">
        <v>1</v>
      </c>
      <c r="D22" s="42">
        <v>1</v>
      </c>
      <c r="E22" s="42">
        <v>1</v>
      </c>
      <c r="F22" s="42">
        <v>1.1200000000000001</v>
      </c>
      <c r="G22" s="42">
        <v>1</v>
      </c>
      <c r="H22" s="42">
        <v>1</v>
      </c>
      <c r="I22" s="42">
        <v>1</v>
      </c>
      <c r="J22" s="42">
        <v>1</v>
      </c>
      <c r="K22" s="42">
        <v>1</v>
      </c>
      <c r="L22" s="42">
        <v>1</v>
      </c>
      <c r="M22" s="42">
        <v>1</v>
      </c>
      <c r="N22" s="42">
        <v>1</v>
      </c>
      <c r="O22" s="42">
        <v>1</v>
      </c>
      <c r="P22" s="42">
        <v>1.1499999999999999</v>
      </c>
      <c r="Q22" s="42">
        <v>1</v>
      </c>
      <c r="R22" s="42">
        <v>1</v>
      </c>
      <c r="S22" s="42">
        <v>1</v>
      </c>
      <c r="T22" s="42">
        <v>1</v>
      </c>
      <c r="U22" s="42">
        <v>1</v>
      </c>
      <c r="V22" s="42">
        <v>1</v>
      </c>
      <c r="W22" s="42">
        <v>1</v>
      </c>
      <c r="X22" s="42">
        <v>1</v>
      </c>
      <c r="Y22" s="42">
        <v>1</v>
      </c>
      <c r="Z22" s="42">
        <v>1</v>
      </c>
      <c r="AA22" s="42">
        <v>1</v>
      </c>
    </row>
    <row r="23" spans="1:27" x14ac:dyDescent="0.3">
      <c r="A23" s="21"/>
      <c r="B23" s="42" t="s">
        <v>39</v>
      </c>
      <c r="C23" s="42">
        <v>1</v>
      </c>
      <c r="D23" s="42">
        <v>1</v>
      </c>
      <c r="E23" s="42">
        <v>1</v>
      </c>
      <c r="F23" s="42">
        <v>1.1200000000000001</v>
      </c>
      <c r="G23" s="42">
        <v>1</v>
      </c>
      <c r="H23" s="42">
        <v>1</v>
      </c>
      <c r="I23" s="42">
        <v>1</v>
      </c>
      <c r="J23" s="42">
        <v>1</v>
      </c>
      <c r="K23" s="42">
        <v>1</v>
      </c>
      <c r="L23" s="42">
        <v>1</v>
      </c>
      <c r="M23" s="42">
        <v>1</v>
      </c>
      <c r="N23" s="42">
        <v>1</v>
      </c>
      <c r="O23" s="42">
        <v>1</v>
      </c>
      <c r="P23" s="42">
        <v>1.1499999999999999</v>
      </c>
      <c r="Q23" s="42">
        <v>1</v>
      </c>
      <c r="R23" s="42">
        <v>1</v>
      </c>
      <c r="S23" s="42">
        <v>1</v>
      </c>
      <c r="T23" s="42">
        <v>1</v>
      </c>
      <c r="U23" s="42">
        <v>1</v>
      </c>
      <c r="V23" s="42">
        <v>1</v>
      </c>
      <c r="W23" s="42">
        <v>1</v>
      </c>
      <c r="X23" s="42">
        <v>1</v>
      </c>
      <c r="Y23" s="42">
        <v>1</v>
      </c>
      <c r="Z23" s="42">
        <v>1</v>
      </c>
      <c r="AA23" s="42">
        <v>1</v>
      </c>
    </row>
    <row r="24" spans="1:27" x14ac:dyDescent="0.3">
      <c r="A24" s="21"/>
      <c r="B24" s="42" t="s">
        <v>42</v>
      </c>
      <c r="C24" s="42">
        <v>1</v>
      </c>
      <c r="D24" s="42">
        <v>1</v>
      </c>
      <c r="E24" s="42">
        <v>1</v>
      </c>
      <c r="F24" s="42">
        <v>1.1200000000000001</v>
      </c>
      <c r="G24" s="42">
        <v>1</v>
      </c>
      <c r="H24" s="42">
        <v>1</v>
      </c>
      <c r="I24" s="42">
        <v>1</v>
      </c>
      <c r="J24" s="42">
        <v>1</v>
      </c>
      <c r="K24" s="42">
        <v>1</v>
      </c>
      <c r="L24" s="42">
        <v>1</v>
      </c>
      <c r="M24" s="42">
        <v>1</v>
      </c>
      <c r="N24" s="42">
        <v>1</v>
      </c>
      <c r="O24" s="42">
        <v>1</v>
      </c>
      <c r="P24" s="42">
        <v>1.1499999999999999</v>
      </c>
      <c r="Q24" s="42">
        <v>1</v>
      </c>
      <c r="R24" s="42">
        <v>1</v>
      </c>
      <c r="S24" s="42">
        <v>1</v>
      </c>
      <c r="T24" s="42">
        <v>1</v>
      </c>
      <c r="U24" s="42">
        <v>1</v>
      </c>
      <c r="V24" s="42">
        <v>1</v>
      </c>
      <c r="W24" s="42">
        <v>1</v>
      </c>
      <c r="X24" s="42">
        <v>1</v>
      </c>
      <c r="Y24" s="42">
        <v>1</v>
      </c>
      <c r="Z24" s="42">
        <v>1</v>
      </c>
      <c r="AA24" s="42">
        <v>1</v>
      </c>
    </row>
    <row r="25" spans="1:27" x14ac:dyDescent="0.3">
      <c r="A25" s="21"/>
      <c r="B25" s="42" t="s">
        <v>47</v>
      </c>
      <c r="C25" s="42">
        <v>1</v>
      </c>
      <c r="D25" s="42">
        <v>1</v>
      </c>
      <c r="E25" s="42">
        <v>1</v>
      </c>
      <c r="F25" s="42">
        <v>1.1200000000000001</v>
      </c>
      <c r="G25" s="42">
        <v>1</v>
      </c>
      <c r="H25" s="42">
        <v>1</v>
      </c>
      <c r="I25" s="42">
        <v>1</v>
      </c>
      <c r="J25" s="42">
        <v>1</v>
      </c>
      <c r="K25" s="42">
        <v>1</v>
      </c>
      <c r="L25" s="42">
        <v>1</v>
      </c>
      <c r="M25" s="42">
        <v>1</v>
      </c>
      <c r="N25" s="42">
        <v>1</v>
      </c>
      <c r="O25" s="42">
        <v>1</v>
      </c>
      <c r="P25" s="42">
        <v>1.1499999999999999</v>
      </c>
      <c r="Q25" s="42">
        <v>1</v>
      </c>
      <c r="R25" s="42">
        <v>1</v>
      </c>
      <c r="S25" s="42">
        <v>1</v>
      </c>
      <c r="T25" s="42">
        <v>1</v>
      </c>
      <c r="U25" s="42">
        <v>1</v>
      </c>
      <c r="V25" s="42">
        <v>1</v>
      </c>
      <c r="W25" s="42">
        <v>1</v>
      </c>
      <c r="X25" s="42">
        <v>1</v>
      </c>
      <c r="Y25" s="42">
        <v>1</v>
      </c>
      <c r="Z25" s="42">
        <v>1</v>
      </c>
      <c r="AA25" s="42">
        <v>1</v>
      </c>
    </row>
    <row r="26" spans="1:27" x14ac:dyDescent="0.3">
      <c r="A26" s="21"/>
      <c r="B26" s="42" t="s">
        <v>48</v>
      </c>
      <c r="C26" s="42">
        <v>1</v>
      </c>
      <c r="D26" s="42">
        <v>1</v>
      </c>
      <c r="E26" s="42">
        <v>1</v>
      </c>
      <c r="F26" s="42">
        <v>1.1200000000000001</v>
      </c>
      <c r="G26" s="42">
        <v>1</v>
      </c>
      <c r="H26" s="42">
        <v>1</v>
      </c>
      <c r="I26" s="42">
        <v>1</v>
      </c>
      <c r="J26" s="42">
        <v>1</v>
      </c>
      <c r="K26" s="42">
        <v>1</v>
      </c>
      <c r="L26" s="42">
        <v>1</v>
      </c>
      <c r="M26" s="42">
        <v>1</v>
      </c>
      <c r="N26" s="42">
        <v>1</v>
      </c>
      <c r="O26" s="42">
        <v>1</v>
      </c>
      <c r="P26" s="42">
        <v>1.1499999999999999</v>
      </c>
      <c r="Q26" s="42">
        <v>1</v>
      </c>
      <c r="R26" s="42">
        <v>1</v>
      </c>
      <c r="S26" s="42">
        <v>1</v>
      </c>
      <c r="T26" s="42">
        <v>1</v>
      </c>
      <c r="U26" s="42">
        <v>1</v>
      </c>
      <c r="V26" s="42">
        <v>1</v>
      </c>
      <c r="W26" s="42">
        <v>1</v>
      </c>
      <c r="X26" s="42">
        <v>1</v>
      </c>
      <c r="Y26" s="42">
        <v>1</v>
      </c>
      <c r="Z26" s="42">
        <v>1</v>
      </c>
      <c r="AA26" s="42">
        <v>1</v>
      </c>
    </row>
    <row r="27" spans="1:27" x14ac:dyDescent="0.3">
      <c r="A27" s="21"/>
      <c r="B27" s="42" t="s">
        <v>49</v>
      </c>
      <c r="C27" s="42">
        <v>1</v>
      </c>
      <c r="D27" s="42">
        <v>1</v>
      </c>
      <c r="E27" s="42">
        <v>1</v>
      </c>
      <c r="F27" s="42">
        <v>1.1200000000000001</v>
      </c>
      <c r="G27" s="42">
        <v>1</v>
      </c>
      <c r="H27" s="42">
        <v>1</v>
      </c>
      <c r="I27" s="42">
        <v>1</v>
      </c>
      <c r="J27" s="42">
        <v>1</v>
      </c>
      <c r="K27" s="42">
        <v>1</v>
      </c>
      <c r="L27" s="42">
        <v>1</v>
      </c>
      <c r="M27" s="42">
        <v>1</v>
      </c>
      <c r="N27" s="42">
        <v>1</v>
      </c>
      <c r="O27" s="42">
        <v>1</v>
      </c>
      <c r="P27" s="42">
        <v>1.1499999999999999</v>
      </c>
      <c r="Q27" s="42">
        <v>1</v>
      </c>
      <c r="R27" s="42">
        <v>1</v>
      </c>
      <c r="S27" s="42">
        <v>1</v>
      </c>
      <c r="T27" s="42">
        <v>1</v>
      </c>
      <c r="U27" s="42">
        <v>1</v>
      </c>
      <c r="V27" s="42">
        <v>1</v>
      </c>
      <c r="W27" s="42">
        <v>1</v>
      </c>
      <c r="X27" s="42">
        <v>1</v>
      </c>
      <c r="Y27" s="42">
        <v>1</v>
      </c>
      <c r="Z27" s="42">
        <v>1</v>
      </c>
      <c r="AA27" s="42">
        <v>1</v>
      </c>
    </row>
    <row r="28" spans="1:27" x14ac:dyDescent="0.3">
      <c r="A28" s="21"/>
      <c r="B28" s="42" t="s">
        <v>50</v>
      </c>
      <c r="C28" s="42">
        <v>1</v>
      </c>
      <c r="D28" s="42">
        <v>1</v>
      </c>
      <c r="E28" s="42">
        <v>1</v>
      </c>
      <c r="F28" s="42">
        <v>1.1200000000000001</v>
      </c>
      <c r="G28" s="42">
        <v>1</v>
      </c>
      <c r="H28" s="42">
        <v>1</v>
      </c>
      <c r="I28" s="42">
        <v>1</v>
      </c>
      <c r="J28" s="42">
        <v>1</v>
      </c>
      <c r="K28" s="42">
        <v>1</v>
      </c>
      <c r="L28" s="42">
        <v>1</v>
      </c>
      <c r="M28" s="42">
        <v>1</v>
      </c>
      <c r="N28" s="42">
        <v>1</v>
      </c>
      <c r="O28" s="42">
        <v>1</v>
      </c>
      <c r="P28" s="42">
        <v>1.1499999999999999</v>
      </c>
      <c r="Q28" s="42">
        <v>1</v>
      </c>
      <c r="R28" s="42">
        <v>1</v>
      </c>
      <c r="S28" s="42">
        <v>1</v>
      </c>
      <c r="T28" s="42">
        <v>1</v>
      </c>
      <c r="U28" s="42">
        <v>1</v>
      </c>
      <c r="V28" s="42">
        <v>1</v>
      </c>
      <c r="W28" s="42">
        <v>1</v>
      </c>
      <c r="X28" s="42">
        <v>1</v>
      </c>
      <c r="Y28" s="42">
        <v>1</v>
      </c>
      <c r="Z28" s="42">
        <v>1</v>
      </c>
      <c r="AA28" s="42">
        <v>1</v>
      </c>
    </row>
    <row r="29" spans="1:27" x14ac:dyDescent="0.3">
      <c r="A29" s="21"/>
      <c r="B29" s="42" t="s">
        <v>229</v>
      </c>
      <c r="C29" s="42">
        <v>1</v>
      </c>
      <c r="D29" s="42">
        <v>1</v>
      </c>
      <c r="E29" s="42">
        <v>1</v>
      </c>
      <c r="F29" s="42">
        <v>1.1200000000000001</v>
      </c>
      <c r="G29" s="42">
        <v>1</v>
      </c>
      <c r="H29" s="42">
        <v>1</v>
      </c>
      <c r="I29" s="42">
        <v>1</v>
      </c>
      <c r="J29" s="42">
        <v>1</v>
      </c>
      <c r="K29" s="42">
        <v>1</v>
      </c>
      <c r="L29" s="42">
        <v>1</v>
      </c>
      <c r="M29" s="42">
        <v>1</v>
      </c>
      <c r="N29" s="42">
        <v>1</v>
      </c>
      <c r="O29" s="42">
        <v>1</v>
      </c>
      <c r="P29" s="42">
        <v>1.1499999999999999</v>
      </c>
      <c r="Q29" s="42">
        <v>1</v>
      </c>
      <c r="R29" s="42">
        <v>1</v>
      </c>
      <c r="S29" s="42">
        <v>1</v>
      </c>
      <c r="T29" s="42">
        <v>1</v>
      </c>
      <c r="U29" s="42">
        <v>1</v>
      </c>
      <c r="V29" s="42">
        <v>1</v>
      </c>
      <c r="W29" s="42">
        <v>1</v>
      </c>
      <c r="X29" s="42">
        <v>1</v>
      </c>
      <c r="Y29" s="42">
        <v>1</v>
      </c>
      <c r="Z29" s="42">
        <v>1</v>
      </c>
      <c r="AA29" s="42">
        <v>1</v>
      </c>
    </row>
    <row r="30" spans="1:27" x14ac:dyDescent="0.3">
      <c r="A30" s="21"/>
      <c r="B30" s="42" t="s">
        <v>51</v>
      </c>
      <c r="C30" s="42">
        <v>1</v>
      </c>
      <c r="D30" s="42">
        <v>1</v>
      </c>
      <c r="E30" s="42">
        <v>1</v>
      </c>
      <c r="F30" s="42">
        <v>1.1200000000000001</v>
      </c>
      <c r="G30" s="42">
        <v>1</v>
      </c>
      <c r="H30" s="42">
        <v>1</v>
      </c>
      <c r="I30" s="42">
        <v>1</v>
      </c>
      <c r="J30" s="42">
        <v>1</v>
      </c>
      <c r="K30" s="42">
        <v>1</v>
      </c>
      <c r="L30" s="42">
        <v>1</v>
      </c>
      <c r="M30" s="42">
        <v>1</v>
      </c>
      <c r="N30" s="42">
        <v>1</v>
      </c>
      <c r="O30" s="42">
        <v>1</v>
      </c>
      <c r="P30" s="42">
        <v>1.1499999999999999</v>
      </c>
      <c r="Q30" s="42">
        <v>1</v>
      </c>
      <c r="R30" s="42">
        <v>1</v>
      </c>
      <c r="S30" s="42">
        <v>1</v>
      </c>
      <c r="T30" s="42">
        <v>1</v>
      </c>
      <c r="U30" s="42">
        <v>1</v>
      </c>
      <c r="V30" s="42">
        <v>1</v>
      </c>
      <c r="W30" s="42">
        <v>1</v>
      </c>
      <c r="X30" s="42">
        <v>1</v>
      </c>
      <c r="Y30" s="42">
        <v>1</v>
      </c>
      <c r="Z30" s="42">
        <v>1</v>
      </c>
      <c r="AA30" s="42">
        <v>1</v>
      </c>
    </row>
    <row r="33" spans="1:27" x14ac:dyDescent="0.3">
      <c r="A33" s="6" t="s">
        <v>370</v>
      </c>
    </row>
    <row r="34" spans="1:27" x14ac:dyDescent="0.3">
      <c r="A34" s="7" t="s">
        <v>140</v>
      </c>
    </row>
    <row r="35" spans="1:27" x14ac:dyDescent="0.3">
      <c r="A35" s="21"/>
      <c r="B35" s="21"/>
      <c r="C35" s="21" t="s">
        <v>137</v>
      </c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</row>
    <row r="36" spans="1:27" x14ac:dyDescent="0.3">
      <c r="A36" s="21"/>
      <c r="B36" s="42" t="s">
        <v>136</v>
      </c>
      <c r="C36" s="42" t="s">
        <v>1</v>
      </c>
      <c r="D36" s="42" t="s">
        <v>2</v>
      </c>
      <c r="E36" s="42" t="s">
        <v>3</v>
      </c>
      <c r="F36" s="42" t="s">
        <v>4</v>
      </c>
      <c r="G36" s="42" t="s">
        <v>8</v>
      </c>
      <c r="H36" s="42" t="s">
        <v>114</v>
      </c>
      <c r="I36" s="42" t="s">
        <v>12</v>
      </c>
      <c r="J36" s="42" t="s">
        <v>16</v>
      </c>
      <c r="K36" s="42" t="s">
        <v>17</v>
      </c>
      <c r="L36" s="42" t="s">
        <v>20</v>
      </c>
      <c r="M36" s="42" t="s">
        <v>23</v>
      </c>
      <c r="N36" s="42" t="s">
        <v>24</v>
      </c>
      <c r="O36" s="42" t="s">
        <v>29</v>
      </c>
      <c r="P36" s="42" t="s">
        <v>31</v>
      </c>
      <c r="Q36" s="42" t="s">
        <v>33</v>
      </c>
      <c r="R36" s="42" t="s">
        <v>361</v>
      </c>
      <c r="S36" s="42" t="s">
        <v>37</v>
      </c>
      <c r="T36" s="42" t="s">
        <v>39</v>
      </c>
      <c r="U36" s="42" t="s">
        <v>42</v>
      </c>
      <c r="V36" s="42" t="s">
        <v>47</v>
      </c>
      <c r="W36" s="42" t="s">
        <v>48</v>
      </c>
      <c r="X36" s="42" t="s">
        <v>49</v>
      </c>
      <c r="Y36" s="42" t="s">
        <v>50</v>
      </c>
      <c r="Z36" s="42" t="s">
        <v>229</v>
      </c>
      <c r="AA36" s="42" t="s">
        <v>51</v>
      </c>
    </row>
    <row r="37" spans="1:27" x14ac:dyDescent="0.3">
      <c r="A37" s="21" t="s">
        <v>116</v>
      </c>
      <c r="B37" s="42" t="s">
        <v>1</v>
      </c>
      <c r="C37" s="42">
        <v>1</v>
      </c>
      <c r="D37" s="42">
        <v>1</v>
      </c>
      <c r="E37" s="42">
        <v>1</v>
      </c>
      <c r="F37" s="42">
        <v>1.1200000000000001</v>
      </c>
      <c r="G37" s="42">
        <v>1</v>
      </c>
      <c r="H37" s="42">
        <v>1</v>
      </c>
      <c r="I37" s="42">
        <v>1</v>
      </c>
      <c r="J37" s="42">
        <v>1</v>
      </c>
      <c r="K37" s="42">
        <v>1</v>
      </c>
      <c r="L37" s="42">
        <v>1</v>
      </c>
      <c r="M37" s="42">
        <v>1</v>
      </c>
      <c r="N37" s="42">
        <v>1</v>
      </c>
      <c r="O37" s="42">
        <v>1</v>
      </c>
      <c r="P37" s="42">
        <v>1.1499999999999999</v>
      </c>
      <c r="Q37" s="42">
        <v>1</v>
      </c>
      <c r="R37" s="42">
        <v>1</v>
      </c>
      <c r="S37" s="42">
        <v>1</v>
      </c>
      <c r="T37" s="42">
        <v>1</v>
      </c>
      <c r="U37" s="42">
        <v>1</v>
      </c>
      <c r="V37" s="42">
        <v>1</v>
      </c>
      <c r="W37" s="42">
        <v>1</v>
      </c>
      <c r="X37" s="42">
        <v>1</v>
      </c>
      <c r="Y37" s="42">
        <v>1</v>
      </c>
      <c r="Z37" s="42">
        <v>1</v>
      </c>
      <c r="AA37" s="42">
        <v>1</v>
      </c>
    </row>
    <row r="38" spans="1:27" x14ac:dyDescent="0.3">
      <c r="A38" s="21"/>
      <c r="B38" s="42" t="s">
        <v>2</v>
      </c>
      <c r="C38" s="42">
        <v>1</v>
      </c>
      <c r="D38" s="42">
        <v>1</v>
      </c>
      <c r="E38" s="42">
        <v>1</v>
      </c>
      <c r="F38" s="42">
        <v>1.1200000000000001</v>
      </c>
      <c r="G38" s="42">
        <v>1</v>
      </c>
      <c r="H38" s="42">
        <v>1</v>
      </c>
      <c r="I38" s="42">
        <v>1</v>
      </c>
      <c r="J38" s="42">
        <v>1</v>
      </c>
      <c r="K38" s="42">
        <v>1</v>
      </c>
      <c r="L38" s="42">
        <v>1</v>
      </c>
      <c r="M38" s="42">
        <v>1</v>
      </c>
      <c r="N38" s="42">
        <v>1</v>
      </c>
      <c r="O38" s="42">
        <v>1</v>
      </c>
      <c r="P38" s="42">
        <v>1.1499999999999999</v>
      </c>
      <c r="Q38" s="42">
        <v>1</v>
      </c>
      <c r="R38" s="42">
        <v>1</v>
      </c>
      <c r="S38" s="42">
        <v>1</v>
      </c>
      <c r="T38" s="42">
        <v>1</v>
      </c>
      <c r="U38" s="42">
        <v>1</v>
      </c>
      <c r="V38" s="42">
        <v>1</v>
      </c>
      <c r="W38" s="42">
        <v>1</v>
      </c>
      <c r="X38" s="42">
        <v>1</v>
      </c>
      <c r="Y38" s="42">
        <v>1</v>
      </c>
      <c r="Z38" s="42">
        <v>1</v>
      </c>
      <c r="AA38" s="42">
        <v>1</v>
      </c>
    </row>
    <row r="39" spans="1:27" x14ac:dyDescent="0.3">
      <c r="A39" s="21"/>
      <c r="B39" s="42" t="s">
        <v>3</v>
      </c>
      <c r="C39" s="42">
        <v>1</v>
      </c>
      <c r="D39" s="42">
        <v>1</v>
      </c>
      <c r="E39" s="42">
        <v>1</v>
      </c>
      <c r="F39" s="42">
        <v>1.1200000000000001</v>
      </c>
      <c r="G39" s="42">
        <v>1</v>
      </c>
      <c r="H39" s="42">
        <v>1</v>
      </c>
      <c r="I39" s="42">
        <v>1</v>
      </c>
      <c r="J39" s="42">
        <v>1</v>
      </c>
      <c r="K39" s="42">
        <v>1</v>
      </c>
      <c r="L39" s="42">
        <v>1</v>
      </c>
      <c r="M39" s="42">
        <v>1</v>
      </c>
      <c r="N39" s="42">
        <v>1</v>
      </c>
      <c r="O39" s="42">
        <v>1</v>
      </c>
      <c r="P39" s="42">
        <v>1.1499999999999999</v>
      </c>
      <c r="Q39" s="42">
        <v>1</v>
      </c>
      <c r="R39" s="42">
        <v>1</v>
      </c>
      <c r="S39" s="42">
        <v>1</v>
      </c>
      <c r="T39" s="42">
        <v>1</v>
      </c>
      <c r="U39" s="42">
        <v>1</v>
      </c>
      <c r="V39" s="42">
        <v>1</v>
      </c>
      <c r="W39" s="42">
        <v>1</v>
      </c>
      <c r="X39" s="42">
        <v>1</v>
      </c>
      <c r="Y39" s="42">
        <v>1</v>
      </c>
      <c r="Z39" s="42">
        <v>1</v>
      </c>
      <c r="AA39" s="42">
        <v>1</v>
      </c>
    </row>
    <row r="40" spans="1:27" x14ac:dyDescent="0.3">
      <c r="A40" s="21"/>
      <c r="B40" s="42" t="s">
        <v>4</v>
      </c>
      <c r="C40" s="42">
        <v>1</v>
      </c>
      <c r="D40" s="42">
        <v>1</v>
      </c>
      <c r="E40" s="42">
        <v>1</v>
      </c>
      <c r="F40" s="42">
        <v>1</v>
      </c>
      <c r="G40" s="42">
        <v>1</v>
      </c>
      <c r="H40" s="42">
        <v>1</v>
      </c>
      <c r="I40" s="42">
        <v>1</v>
      </c>
      <c r="J40" s="42">
        <v>1</v>
      </c>
      <c r="K40" s="42">
        <v>1</v>
      </c>
      <c r="L40" s="42">
        <v>1</v>
      </c>
      <c r="M40" s="42">
        <v>1</v>
      </c>
      <c r="N40" s="42">
        <v>1</v>
      </c>
      <c r="O40" s="42">
        <v>1</v>
      </c>
      <c r="P40" s="42">
        <v>1.1499999999999999</v>
      </c>
      <c r="Q40" s="42">
        <v>1</v>
      </c>
      <c r="R40" s="42">
        <v>1</v>
      </c>
      <c r="S40" s="42">
        <v>1</v>
      </c>
      <c r="T40" s="42">
        <v>1</v>
      </c>
      <c r="U40" s="42">
        <v>1</v>
      </c>
      <c r="V40" s="42">
        <v>1</v>
      </c>
      <c r="W40" s="42">
        <v>1</v>
      </c>
      <c r="X40" s="42">
        <v>1</v>
      </c>
      <c r="Y40" s="42">
        <v>1</v>
      </c>
      <c r="Z40" s="42">
        <v>1</v>
      </c>
      <c r="AA40" s="42">
        <v>1</v>
      </c>
    </row>
    <row r="41" spans="1:27" x14ac:dyDescent="0.3">
      <c r="A41" s="21"/>
      <c r="B41" s="42" t="s">
        <v>8</v>
      </c>
      <c r="C41" s="42">
        <v>1</v>
      </c>
      <c r="D41" s="42">
        <v>1</v>
      </c>
      <c r="E41" s="42">
        <v>1</v>
      </c>
      <c r="F41" s="42">
        <v>1.1200000000000001</v>
      </c>
      <c r="G41" s="42">
        <v>1</v>
      </c>
      <c r="H41" s="42">
        <v>1</v>
      </c>
      <c r="I41" s="42">
        <v>1</v>
      </c>
      <c r="J41" s="42">
        <v>1</v>
      </c>
      <c r="K41" s="42">
        <v>1</v>
      </c>
      <c r="L41" s="42">
        <v>1</v>
      </c>
      <c r="M41" s="42">
        <v>1</v>
      </c>
      <c r="N41" s="42">
        <v>1</v>
      </c>
      <c r="O41" s="42">
        <v>1</v>
      </c>
      <c r="P41" s="42">
        <v>1.1499999999999999</v>
      </c>
      <c r="Q41" s="42">
        <v>1</v>
      </c>
      <c r="R41" s="42">
        <v>1</v>
      </c>
      <c r="S41" s="42">
        <v>1</v>
      </c>
      <c r="T41" s="42">
        <v>1</v>
      </c>
      <c r="U41" s="42">
        <v>1</v>
      </c>
      <c r="V41" s="42">
        <v>1</v>
      </c>
      <c r="W41" s="42">
        <v>1</v>
      </c>
      <c r="X41" s="42">
        <v>1</v>
      </c>
      <c r="Y41" s="42">
        <v>1</v>
      </c>
      <c r="Z41" s="42">
        <v>1</v>
      </c>
      <c r="AA41" s="42">
        <v>1</v>
      </c>
    </row>
    <row r="42" spans="1:27" x14ac:dyDescent="0.3">
      <c r="A42" s="21"/>
      <c r="B42" s="42" t="s">
        <v>114</v>
      </c>
      <c r="C42" s="42">
        <v>1</v>
      </c>
      <c r="D42" s="42">
        <v>1.476</v>
      </c>
      <c r="E42" s="42">
        <v>1.476</v>
      </c>
      <c r="F42" s="42">
        <v>1.1200000000000001</v>
      </c>
      <c r="G42" s="42">
        <v>2.5449999999999999</v>
      </c>
      <c r="H42" s="42">
        <v>1</v>
      </c>
      <c r="I42" s="42">
        <v>1.476</v>
      </c>
      <c r="J42" s="42">
        <v>1.476</v>
      </c>
      <c r="K42" s="42">
        <v>1.476</v>
      </c>
      <c r="L42" s="42">
        <v>1</v>
      </c>
      <c r="M42" s="42">
        <v>1.476</v>
      </c>
      <c r="N42" s="42">
        <v>1</v>
      </c>
      <c r="O42" s="42">
        <v>1</v>
      </c>
      <c r="P42" s="42">
        <v>1.1499999999999999</v>
      </c>
      <c r="Q42" s="42">
        <v>1.476</v>
      </c>
      <c r="R42" s="42">
        <v>1</v>
      </c>
      <c r="S42" s="42">
        <v>1.476</v>
      </c>
      <c r="T42" s="42">
        <v>1</v>
      </c>
      <c r="U42" s="42">
        <v>1</v>
      </c>
      <c r="V42" s="42">
        <v>1</v>
      </c>
      <c r="W42" s="42">
        <v>1.5026485713180993</v>
      </c>
      <c r="X42" s="42">
        <v>1.476</v>
      </c>
      <c r="Y42" s="42">
        <v>1.65</v>
      </c>
      <c r="Z42" s="42">
        <v>1</v>
      </c>
      <c r="AA42" s="42">
        <v>1</v>
      </c>
    </row>
    <row r="43" spans="1:27" x14ac:dyDescent="0.3">
      <c r="A43" s="21"/>
      <c r="B43" s="42" t="s">
        <v>12</v>
      </c>
      <c r="C43" s="42">
        <v>1</v>
      </c>
      <c r="D43" s="42">
        <v>1</v>
      </c>
      <c r="E43" s="42">
        <v>1</v>
      </c>
      <c r="F43" s="42">
        <v>1.1200000000000001</v>
      </c>
      <c r="G43" s="42">
        <v>1</v>
      </c>
      <c r="H43" s="42">
        <v>1</v>
      </c>
      <c r="I43" s="42">
        <v>1</v>
      </c>
      <c r="J43" s="42">
        <v>1</v>
      </c>
      <c r="K43" s="42">
        <v>1</v>
      </c>
      <c r="L43" s="42">
        <v>1</v>
      </c>
      <c r="M43" s="42">
        <v>1</v>
      </c>
      <c r="N43" s="42">
        <v>1</v>
      </c>
      <c r="O43" s="42">
        <v>1</v>
      </c>
      <c r="P43" s="42">
        <v>1.1499999999999999</v>
      </c>
      <c r="Q43" s="42">
        <v>1</v>
      </c>
      <c r="R43" s="42">
        <v>1</v>
      </c>
      <c r="S43" s="42">
        <v>1</v>
      </c>
      <c r="T43" s="42">
        <v>1</v>
      </c>
      <c r="U43" s="42">
        <v>1</v>
      </c>
      <c r="V43" s="42">
        <v>1</v>
      </c>
      <c r="W43" s="42">
        <v>1</v>
      </c>
      <c r="X43" s="42">
        <v>1</v>
      </c>
      <c r="Y43" s="42">
        <v>1</v>
      </c>
      <c r="Z43" s="42">
        <v>1</v>
      </c>
      <c r="AA43" s="42">
        <v>1</v>
      </c>
    </row>
    <row r="44" spans="1:27" x14ac:dyDescent="0.3">
      <c r="A44" s="21"/>
      <c r="B44" s="42" t="s">
        <v>16</v>
      </c>
      <c r="C44" s="42">
        <v>1</v>
      </c>
      <c r="D44" s="42">
        <v>1</v>
      </c>
      <c r="E44" s="42">
        <v>1</v>
      </c>
      <c r="F44" s="42">
        <v>1.1200000000000001</v>
      </c>
      <c r="G44" s="42">
        <v>1</v>
      </c>
      <c r="H44" s="42">
        <v>1</v>
      </c>
      <c r="I44" s="42">
        <v>1</v>
      </c>
      <c r="J44" s="42">
        <v>1</v>
      </c>
      <c r="K44" s="42">
        <v>1</v>
      </c>
      <c r="L44" s="42">
        <v>1</v>
      </c>
      <c r="M44" s="42">
        <v>1</v>
      </c>
      <c r="N44" s="42">
        <v>1</v>
      </c>
      <c r="O44" s="42">
        <v>1</v>
      </c>
      <c r="P44" s="42">
        <v>1.1499999999999999</v>
      </c>
      <c r="Q44" s="42">
        <v>1</v>
      </c>
      <c r="R44" s="42">
        <v>1</v>
      </c>
      <c r="S44" s="42">
        <v>1</v>
      </c>
      <c r="T44" s="42">
        <v>1</v>
      </c>
      <c r="U44" s="42">
        <v>1</v>
      </c>
      <c r="V44" s="42">
        <v>1</v>
      </c>
      <c r="W44" s="42">
        <v>1</v>
      </c>
      <c r="X44" s="42">
        <v>1</v>
      </c>
      <c r="Y44" s="42">
        <v>1</v>
      </c>
      <c r="Z44" s="42">
        <v>1</v>
      </c>
      <c r="AA44" s="42">
        <v>1</v>
      </c>
    </row>
    <row r="45" spans="1:27" x14ac:dyDescent="0.3">
      <c r="A45" s="21"/>
      <c r="B45" s="42" t="s">
        <v>17</v>
      </c>
      <c r="C45" s="42">
        <v>1</v>
      </c>
      <c r="D45" s="42">
        <v>1</v>
      </c>
      <c r="E45" s="42">
        <v>1</v>
      </c>
      <c r="F45" s="42">
        <v>1.1200000000000001</v>
      </c>
      <c r="G45" s="42">
        <v>1</v>
      </c>
      <c r="H45" s="42">
        <v>1</v>
      </c>
      <c r="I45" s="42">
        <v>1</v>
      </c>
      <c r="J45" s="42">
        <v>1</v>
      </c>
      <c r="K45" s="42">
        <v>1</v>
      </c>
      <c r="L45" s="42">
        <v>1</v>
      </c>
      <c r="M45" s="42">
        <v>1</v>
      </c>
      <c r="N45" s="42">
        <v>1</v>
      </c>
      <c r="O45" s="42">
        <v>1</v>
      </c>
      <c r="P45" s="42">
        <v>1.1499999999999999</v>
      </c>
      <c r="Q45" s="42">
        <v>1</v>
      </c>
      <c r="R45" s="42">
        <v>1</v>
      </c>
      <c r="S45" s="42">
        <v>1</v>
      </c>
      <c r="T45" s="42">
        <v>1</v>
      </c>
      <c r="U45" s="42">
        <v>1</v>
      </c>
      <c r="V45" s="42">
        <v>1</v>
      </c>
      <c r="W45" s="42">
        <v>1</v>
      </c>
      <c r="X45" s="42">
        <v>1</v>
      </c>
      <c r="Y45" s="42">
        <v>1</v>
      </c>
      <c r="Z45" s="42">
        <v>1</v>
      </c>
      <c r="AA45" s="42">
        <v>1</v>
      </c>
    </row>
    <row r="46" spans="1:27" x14ac:dyDescent="0.3">
      <c r="A46" s="21"/>
      <c r="B46" s="42" t="s">
        <v>20</v>
      </c>
      <c r="C46" s="42">
        <v>1</v>
      </c>
      <c r="D46" s="42">
        <v>1</v>
      </c>
      <c r="E46" s="42">
        <v>1</v>
      </c>
      <c r="F46" s="42">
        <v>1.1200000000000001</v>
      </c>
      <c r="G46" s="42">
        <v>1</v>
      </c>
      <c r="H46" s="42">
        <v>1</v>
      </c>
      <c r="I46" s="42">
        <v>1</v>
      </c>
      <c r="J46" s="42">
        <v>1</v>
      </c>
      <c r="K46" s="42">
        <v>1</v>
      </c>
      <c r="L46" s="42">
        <v>1</v>
      </c>
      <c r="M46" s="42">
        <v>1</v>
      </c>
      <c r="N46" s="42">
        <v>1</v>
      </c>
      <c r="O46" s="42">
        <v>1</v>
      </c>
      <c r="P46" s="42">
        <v>1.1499999999999999</v>
      </c>
      <c r="Q46" s="42">
        <v>1</v>
      </c>
      <c r="R46" s="42">
        <v>1</v>
      </c>
      <c r="S46" s="42">
        <v>1</v>
      </c>
      <c r="T46" s="42">
        <v>1</v>
      </c>
      <c r="U46" s="42">
        <v>1</v>
      </c>
      <c r="V46" s="42">
        <v>1</v>
      </c>
      <c r="W46" s="42">
        <v>1</v>
      </c>
      <c r="X46" s="42">
        <v>1</v>
      </c>
      <c r="Y46" s="42">
        <v>1</v>
      </c>
      <c r="Z46" s="42">
        <v>1</v>
      </c>
      <c r="AA46" s="42">
        <v>1</v>
      </c>
    </row>
    <row r="47" spans="1:27" x14ac:dyDescent="0.3">
      <c r="A47" s="21"/>
      <c r="B47" s="42" t="s">
        <v>23</v>
      </c>
      <c r="C47" s="42">
        <v>1</v>
      </c>
      <c r="D47" s="42">
        <v>1</v>
      </c>
      <c r="E47" s="42">
        <v>1</v>
      </c>
      <c r="F47" s="42">
        <v>1.1200000000000001</v>
      </c>
      <c r="G47" s="42">
        <v>1</v>
      </c>
      <c r="H47" s="42">
        <v>1</v>
      </c>
      <c r="I47" s="42">
        <v>1</v>
      </c>
      <c r="J47" s="42">
        <v>1</v>
      </c>
      <c r="K47" s="42">
        <v>1</v>
      </c>
      <c r="L47" s="42">
        <v>1</v>
      </c>
      <c r="M47" s="42">
        <v>1</v>
      </c>
      <c r="N47" s="42">
        <v>1</v>
      </c>
      <c r="O47" s="42">
        <v>1</v>
      </c>
      <c r="P47" s="42">
        <v>1.1499999999999999</v>
      </c>
      <c r="Q47" s="42">
        <v>1</v>
      </c>
      <c r="R47" s="42">
        <v>1</v>
      </c>
      <c r="S47" s="42">
        <v>1</v>
      </c>
      <c r="T47" s="42">
        <v>1</v>
      </c>
      <c r="U47" s="42">
        <v>1</v>
      </c>
      <c r="V47" s="42">
        <v>1</v>
      </c>
      <c r="W47" s="42">
        <v>1</v>
      </c>
      <c r="X47" s="42">
        <v>1</v>
      </c>
      <c r="Y47" s="42">
        <v>1</v>
      </c>
      <c r="Z47" s="42">
        <v>1</v>
      </c>
      <c r="AA47" s="42">
        <v>1</v>
      </c>
    </row>
    <row r="48" spans="1:27" x14ac:dyDescent="0.3">
      <c r="A48" s="21"/>
      <c r="B48" s="42" t="s">
        <v>24</v>
      </c>
      <c r="C48" s="42">
        <v>1</v>
      </c>
      <c r="D48" s="42">
        <v>1</v>
      </c>
      <c r="E48" s="42">
        <v>1</v>
      </c>
      <c r="F48" s="42">
        <v>1.1200000000000001</v>
      </c>
      <c r="G48" s="42">
        <v>1</v>
      </c>
      <c r="H48" s="42">
        <v>1</v>
      </c>
      <c r="I48" s="42">
        <v>1</v>
      </c>
      <c r="J48" s="42">
        <v>1</v>
      </c>
      <c r="K48" s="42">
        <v>1</v>
      </c>
      <c r="L48" s="42">
        <v>1</v>
      </c>
      <c r="M48" s="42">
        <v>1</v>
      </c>
      <c r="N48" s="42">
        <v>1</v>
      </c>
      <c r="O48" s="42">
        <v>1</v>
      </c>
      <c r="P48" s="42">
        <v>1.1499999999999999</v>
      </c>
      <c r="Q48" s="42">
        <v>1</v>
      </c>
      <c r="R48" s="42">
        <v>1</v>
      </c>
      <c r="S48" s="42">
        <v>1</v>
      </c>
      <c r="T48" s="42">
        <v>1</v>
      </c>
      <c r="U48" s="42">
        <v>1</v>
      </c>
      <c r="V48" s="42">
        <v>1</v>
      </c>
      <c r="W48" s="42">
        <v>1</v>
      </c>
      <c r="X48" s="42">
        <v>1</v>
      </c>
      <c r="Y48" s="42">
        <v>1</v>
      </c>
      <c r="Z48" s="42">
        <v>1</v>
      </c>
      <c r="AA48" s="42">
        <v>1</v>
      </c>
    </row>
    <row r="49" spans="1:27" x14ac:dyDescent="0.3">
      <c r="A49" s="21"/>
      <c r="B49" s="42" t="s">
        <v>29</v>
      </c>
      <c r="C49" s="42">
        <v>1</v>
      </c>
      <c r="D49" s="42">
        <v>1</v>
      </c>
      <c r="E49" s="42">
        <v>1</v>
      </c>
      <c r="F49" s="42">
        <v>1.1200000000000001</v>
      </c>
      <c r="G49" s="42">
        <v>1</v>
      </c>
      <c r="H49" s="42">
        <v>1</v>
      </c>
      <c r="I49" s="42">
        <v>1</v>
      </c>
      <c r="J49" s="42">
        <v>1</v>
      </c>
      <c r="K49" s="42">
        <v>1</v>
      </c>
      <c r="L49" s="42">
        <v>1</v>
      </c>
      <c r="M49" s="42">
        <v>1</v>
      </c>
      <c r="N49" s="42">
        <v>1</v>
      </c>
      <c r="O49" s="42">
        <v>1</v>
      </c>
      <c r="P49" s="42">
        <v>1.1499999999999999</v>
      </c>
      <c r="Q49" s="42">
        <v>1</v>
      </c>
      <c r="R49" s="42">
        <v>1</v>
      </c>
      <c r="S49" s="42">
        <v>1</v>
      </c>
      <c r="T49" s="42">
        <v>1</v>
      </c>
      <c r="U49" s="42">
        <v>1</v>
      </c>
      <c r="V49" s="42">
        <v>1</v>
      </c>
      <c r="W49" s="42">
        <v>1</v>
      </c>
      <c r="X49" s="42">
        <v>1</v>
      </c>
      <c r="Y49" s="42">
        <v>1</v>
      </c>
      <c r="Z49" s="42">
        <v>1</v>
      </c>
      <c r="AA49" s="42">
        <v>1</v>
      </c>
    </row>
    <row r="50" spans="1:27" x14ac:dyDescent="0.3">
      <c r="A50" s="21"/>
      <c r="B50" s="42" t="s">
        <v>31</v>
      </c>
      <c r="C50" s="42">
        <v>1</v>
      </c>
      <c r="D50" s="42">
        <v>1</v>
      </c>
      <c r="E50" s="42">
        <v>1</v>
      </c>
      <c r="F50" s="42">
        <v>1.1200000000000001</v>
      </c>
      <c r="G50" s="42">
        <v>1</v>
      </c>
      <c r="H50" s="42">
        <v>1</v>
      </c>
      <c r="I50" s="42">
        <v>1</v>
      </c>
      <c r="J50" s="42">
        <v>1</v>
      </c>
      <c r="K50" s="42">
        <v>1</v>
      </c>
      <c r="L50" s="42">
        <v>1</v>
      </c>
      <c r="M50" s="42">
        <v>1</v>
      </c>
      <c r="N50" s="42">
        <v>1</v>
      </c>
      <c r="O50" s="42">
        <v>1</v>
      </c>
      <c r="P50" s="42">
        <v>1</v>
      </c>
      <c r="Q50" s="42">
        <v>1</v>
      </c>
      <c r="R50" s="42">
        <v>1</v>
      </c>
      <c r="S50" s="42">
        <v>1</v>
      </c>
      <c r="T50" s="42">
        <v>1</v>
      </c>
      <c r="U50" s="42">
        <v>1</v>
      </c>
      <c r="V50" s="42">
        <v>1</v>
      </c>
      <c r="W50" s="42">
        <v>1</v>
      </c>
      <c r="X50" s="42">
        <v>1</v>
      </c>
      <c r="Y50" s="42">
        <v>1</v>
      </c>
      <c r="Z50" s="42">
        <v>1</v>
      </c>
      <c r="AA50" s="42">
        <v>1</v>
      </c>
    </row>
    <row r="51" spans="1:27" x14ac:dyDescent="0.3">
      <c r="A51" s="21"/>
      <c r="B51" s="42" t="s">
        <v>33</v>
      </c>
      <c r="C51" s="42">
        <v>1</v>
      </c>
      <c r="D51" s="42">
        <v>1</v>
      </c>
      <c r="E51" s="42">
        <v>1</v>
      </c>
      <c r="F51" s="42">
        <v>1.1200000000000001</v>
      </c>
      <c r="G51" s="42">
        <v>1</v>
      </c>
      <c r="H51" s="42">
        <v>1</v>
      </c>
      <c r="I51" s="42">
        <v>1</v>
      </c>
      <c r="J51" s="42">
        <v>1</v>
      </c>
      <c r="K51" s="42">
        <v>1</v>
      </c>
      <c r="L51" s="42">
        <v>1</v>
      </c>
      <c r="M51" s="42">
        <v>1</v>
      </c>
      <c r="N51" s="42">
        <v>1</v>
      </c>
      <c r="O51" s="42">
        <v>1</v>
      </c>
      <c r="P51" s="42">
        <v>1.1499999999999999</v>
      </c>
      <c r="Q51" s="42">
        <v>1</v>
      </c>
      <c r="R51" s="42">
        <v>1</v>
      </c>
      <c r="S51" s="42">
        <v>1</v>
      </c>
      <c r="T51" s="42">
        <v>1</v>
      </c>
      <c r="U51" s="42">
        <v>1</v>
      </c>
      <c r="V51" s="42">
        <v>1</v>
      </c>
      <c r="W51" s="42">
        <v>1</v>
      </c>
      <c r="X51" s="42">
        <v>1</v>
      </c>
      <c r="Y51" s="42">
        <v>1</v>
      </c>
      <c r="Z51" s="42">
        <v>1</v>
      </c>
      <c r="AA51" s="42">
        <v>1</v>
      </c>
    </row>
    <row r="52" spans="1:27" x14ac:dyDescent="0.3">
      <c r="A52" s="21"/>
      <c r="B52" s="42" t="s">
        <v>361</v>
      </c>
      <c r="C52" s="42">
        <v>1</v>
      </c>
      <c r="D52" s="42">
        <v>1</v>
      </c>
      <c r="E52" s="42">
        <v>1</v>
      </c>
      <c r="F52" s="42">
        <v>1.1200000000000001</v>
      </c>
      <c r="G52" s="42">
        <v>1</v>
      </c>
      <c r="H52" s="42">
        <v>1</v>
      </c>
      <c r="I52" s="42">
        <v>1</v>
      </c>
      <c r="J52" s="42">
        <v>1</v>
      </c>
      <c r="K52" s="42">
        <v>1</v>
      </c>
      <c r="L52" s="42">
        <v>1</v>
      </c>
      <c r="M52" s="42">
        <v>1</v>
      </c>
      <c r="N52" s="42">
        <v>1</v>
      </c>
      <c r="O52" s="42">
        <v>1</v>
      </c>
      <c r="P52" s="42">
        <v>1.1499999999999999</v>
      </c>
      <c r="Q52" s="42">
        <v>1</v>
      </c>
      <c r="R52" s="42">
        <v>1</v>
      </c>
      <c r="S52" s="42">
        <v>1</v>
      </c>
      <c r="T52" s="42">
        <v>1</v>
      </c>
      <c r="U52" s="42">
        <v>1</v>
      </c>
      <c r="V52" s="42">
        <v>1</v>
      </c>
      <c r="W52" s="42">
        <v>1</v>
      </c>
      <c r="X52" s="42">
        <v>1</v>
      </c>
      <c r="Y52" s="42">
        <v>1</v>
      </c>
      <c r="Z52" s="42">
        <v>1</v>
      </c>
      <c r="AA52" s="42">
        <v>1</v>
      </c>
    </row>
    <row r="53" spans="1:27" x14ac:dyDescent="0.3">
      <c r="A53" s="21"/>
      <c r="B53" s="42" t="s">
        <v>37</v>
      </c>
      <c r="C53" s="42">
        <v>1</v>
      </c>
      <c r="D53" s="42">
        <v>1</v>
      </c>
      <c r="E53" s="42">
        <v>1</v>
      </c>
      <c r="F53" s="42">
        <v>1.1200000000000001</v>
      </c>
      <c r="G53" s="42">
        <v>1</v>
      </c>
      <c r="H53" s="42">
        <v>1</v>
      </c>
      <c r="I53" s="42">
        <v>1</v>
      </c>
      <c r="J53" s="42">
        <v>1</v>
      </c>
      <c r="K53" s="42">
        <v>1</v>
      </c>
      <c r="L53" s="42">
        <v>1</v>
      </c>
      <c r="M53" s="42">
        <v>1</v>
      </c>
      <c r="N53" s="42">
        <v>1</v>
      </c>
      <c r="O53" s="42">
        <v>1</v>
      </c>
      <c r="P53" s="42">
        <v>1.1499999999999999</v>
      </c>
      <c r="Q53" s="42">
        <v>1</v>
      </c>
      <c r="R53" s="42">
        <v>1</v>
      </c>
      <c r="S53" s="42">
        <v>1</v>
      </c>
      <c r="T53" s="42">
        <v>1</v>
      </c>
      <c r="U53" s="42">
        <v>1</v>
      </c>
      <c r="V53" s="42">
        <v>1</v>
      </c>
      <c r="W53" s="42">
        <v>1</v>
      </c>
      <c r="X53" s="42">
        <v>1</v>
      </c>
      <c r="Y53" s="42">
        <v>1</v>
      </c>
      <c r="Z53" s="42">
        <v>1</v>
      </c>
      <c r="AA53" s="42">
        <v>1</v>
      </c>
    </row>
    <row r="54" spans="1:27" x14ac:dyDescent="0.3">
      <c r="A54" s="21"/>
      <c r="B54" s="42" t="s">
        <v>39</v>
      </c>
      <c r="C54" s="42">
        <v>1</v>
      </c>
      <c r="D54" s="42">
        <v>1</v>
      </c>
      <c r="E54" s="42">
        <v>1</v>
      </c>
      <c r="F54" s="42">
        <v>1.1200000000000001</v>
      </c>
      <c r="G54" s="42">
        <v>1</v>
      </c>
      <c r="H54" s="42">
        <v>1</v>
      </c>
      <c r="I54" s="42">
        <v>1</v>
      </c>
      <c r="J54" s="42">
        <v>1</v>
      </c>
      <c r="K54" s="42">
        <v>1</v>
      </c>
      <c r="L54" s="42">
        <v>1</v>
      </c>
      <c r="M54" s="42">
        <v>1</v>
      </c>
      <c r="N54" s="42">
        <v>1</v>
      </c>
      <c r="O54" s="42">
        <v>1</v>
      </c>
      <c r="P54" s="42">
        <v>1.1499999999999999</v>
      </c>
      <c r="Q54" s="42">
        <v>1</v>
      </c>
      <c r="R54" s="42">
        <v>1</v>
      </c>
      <c r="S54" s="42">
        <v>1</v>
      </c>
      <c r="T54" s="42">
        <v>1</v>
      </c>
      <c r="U54" s="42">
        <v>1</v>
      </c>
      <c r="V54" s="42">
        <v>1</v>
      </c>
      <c r="W54" s="42">
        <v>1</v>
      </c>
      <c r="X54" s="42">
        <v>1</v>
      </c>
      <c r="Y54" s="42">
        <v>1</v>
      </c>
      <c r="Z54" s="42">
        <v>1</v>
      </c>
      <c r="AA54" s="42">
        <v>1</v>
      </c>
    </row>
    <row r="55" spans="1:27" x14ac:dyDescent="0.3">
      <c r="A55" s="21"/>
      <c r="B55" s="42" t="s">
        <v>42</v>
      </c>
      <c r="C55" s="42">
        <v>1</v>
      </c>
      <c r="D55" s="42">
        <v>1</v>
      </c>
      <c r="E55" s="42">
        <v>1</v>
      </c>
      <c r="F55" s="42">
        <v>1.1200000000000001</v>
      </c>
      <c r="G55" s="42">
        <v>1</v>
      </c>
      <c r="H55" s="42">
        <v>1</v>
      </c>
      <c r="I55" s="42">
        <v>1</v>
      </c>
      <c r="J55" s="42">
        <v>1</v>
      </c>
      <c r="K55" s="42">
        <v>1</v>
      </c>
      <c r="L55" s="42">
        <v>1</v>
      </c>
      <c r="M55" s="42">
        <v>1</v>
      </c>
      <c r="N55" s="42">
        <v>1</v>
      </c>
      <c r="O55" s="42">
        <v>1</v>
      </c>
      <c r="P55" s="42">
        <v>1.1499999999999999</v>
      </c>
      <c r="Q55" s="42">
        <v>1</v>
      </c>
      <c r="R55" s="42">
        <v>1</v>
      </c>
      <c r="S55" s="42">
        <v>1</v>
      </c>
      <c r="T55" s="42">
        <v>1</v>
      </c>
      <c r="U55" s="42">
        <v>1</v>
      </c>
      <c r="V55" s="42">
        <v>1</v>
      </c>
      <c r="W55" s="42">
        <v>1</v>
      </c>
      <c r="X55" s="42">
        <v>1</v>
      </c>
      <c r="Y55" s="42">
        <v>1</v>
      </c>
      <c r="Z55" s="42">
        <v>1</v>
      </c>
      <c r="AA55" s="42">
        <v>1</v>
      </c>
    </row>
    <row r="56" spans="1:27" x14ac:dyDescent="0.3">
      <c r="A56" s="21"/>
      <c r="B56" s="42" t="s">
        <v>47</v>
      </c>
      <c r="C56" s="42">
        <v>1</v>
      </c>
      <c r="D56" s="42">
        <v>1</v>
      </c>
      <c r="E56" s="42">
        <v>1</v>
      </c>
      <c r="F56" s="42">
        <v>1.1200000000000001</v>
      </c>
      <c r="G56" s="42">
        <v>1</v>
      </c>
      <c r="H56" s="42">
        <v>1</v>
      </c>
      <c r="I56" s="42">
        <v>1</v>
      </c>
      <c r="J56" s="42">
        <v>1</v>
      </c>
      <c r="K56" s="42">
        <v>1</v>
      </c>
      <c r="L56" s="42">
        <v>1</v>
      </c>
      <c r="M56" s="42">
        <v>1</v>
      </c>
      <c r="N56" s="42">
        <v>1</v>
      </c>
      <c r="O56" s="42">
        <v>1</v>
      </c>
      <c r="P56" s="42">
        <v>1.1499999999999999</v>
      </c>
      <c r="Q56" s="42">
        <v>1</v>
      </c>
      <c r="R56" s="42">
        <v>1</v>
      </c>
      <c r="S56" s="42">
        <v>1</v>
      </c>
      <c r="T56" s="42">
        <v>1</v>
      </c>
      <c r="U56" s="42">
        <v>1</v>
      </c>
      <c r="V56" s="42">
        <v>1</v>
      </c>
      <c r="W56" s="42">
        <v>1</v>
      </c>
      <c r="X56" s="42">
        <v>1</v>
      </c>
      <c r="Y56" s="42">
        <v>1</v>
      </c>
      <c r="Z56" s="42">
        <v>1</v>
      </c>
      <c r="AA56" s="42">
        <v>1</v>
      </c>
    </row>
    <row r="57" spans="1:27" x14ac:dyDescent="0.3">
      <c r="A57" s="21"/>
      <c r="B57" s="42" t="s">
        <v>48</v>
      </c>
      <c r="C57" s="42">
        <v>1</v>
      </c>
      <c r="D57" s="42">
        <v>1</v>
      </c>
      <c r="E57" s="42">
        <v>1</v>
      </c>
      <c r="F57" s="42">
        <v>1.1200000000000001</v>
      </c>
      <c r="G57" s="42">
        <v>1</v>
      </c>
      <c r="H57" s="42">
        <v>1</v>
      </c>
      <c r="I57" s="42">
        <v>1</v>
      </c>
      <c r="J57" s="42">
        <v>1</v>
      </c>
      <c r="K57" s="42">
        <v>1</v>
      </c>
      <c r="L57" s="42">
        <v>1</v>
      </c>
      <c r="M57" s="42">
        <v>1</v>
      </c>
      <c r="N57" s="42">
        <v>1</v>
      </c>
      <c r="O57" s="42">
        <v>1</v>
      </c>
      <c r="P57" s="42">
        <v>1.1499999999999999</v>
      </c>
      <c r="Q57" s="42">
        <v>1</v>
      </c>
      <c r="R57" s="42">
        <v>1</v>
      </c>
      <c r="S57" s="42">
        <v>1</v>
      </c>
      <c r="T57" s="42">
        <v>1</v>
      </c>
      <c r="U57" s="42">
        <v>1</v>
      </c>
      <c r="V57" s="42">
        <v>1</v>
      </c>
      <c r="W57" s="42">
        <v>1</v>
      </c>
      <c r="X57" s="42">
        <v>1</v>
      </c>
      <c r="Y57" s="42">
        <v>1</v>
      </c>
      <c r="Z57" s="42">
        <v>1</v>
      </c>
      <c r="AA57" s="42">
        <v>1</v>
      </c>
    </row>
    <row r="58" spans="1:27" x14ac:dyDescent="0.3">
      <c r="A58" s="21"/>
      <c r="B58" s="42" t="s">
        <v>49</v>
      </c>
      <c r="C58" s="42">
        <v>1</v>
      </c>
      <c r="D58" s="42">
        <v>1</v>
      </c>
      <c r="E58" s="42">
        <v>1</v>
      </c>
      <c r="F58" s="42">
        <v>1.1200000000000001</v>
      </c>
      <c r="G58" s="42">
        <v>1</v>
      </c>
      <c r="H58" s="42">
        <v>1</v>
      </c>
      <c r="I58" s="42">
        <v>1</v>
      </c>
      <c r="J58" s="42">
        <v>1</v>
      </c>
      <c r="K58" s="42">
        <v>1</v>
      </c>
      <c r="L58" s="42">
        <v>1</v>
      </c>
      <c r="M58" s="42">
        <v>1</v>
      </c>
      <c r="N58" s="42">
        <v>1</v>
      </c>
      <c r="O58" s="42">
        <v>1</v>
      </c>
      <c r="P58" s="42">
        <v>1.1499999999999999</v>
      </c>
      <c r="Q58" s="42">
        <v>1</v>
      </c>
      <c r="R58" s="42">
        <v>1</v>
      </c>
      <c r="S58" s="42">
        <v>1</v>
      </c>
      <c r="T58" s="42">
        <v>1</v>
      </c>
      <c r="U58" s="42">
        <v>1</v>
      </c>
      <c r="V58" s="42">
        <v>1</v>
      </c>
      <c r="W58" s="42">
        <v>1</v>
      </c>
      <c r="X58" s="42">
        <v>1</v>
      </c>
      <c r="Y58" s="42">
        <v>1</v>
      </c>
      <c r="Z58" s="42">
        <v>1</v>
      </c>
      <c r="AA58" s="42">
        <v>1</v>
      </c>
    </row>
    <row r="59" spans="1:27" x14ac:dyDescent="0.3">
      <c r="A59" s="21"/>
      <c r="B59" s="42" t="s">
        <v>50</v>
      </c>
      <c r="C59" s="42">
        <v>1</v>
      </c>
      <c r="D59" s="42">
        <v>1</v>
      </c>
      <c r="E59" s="42">
        <v>1</v>
      </c>
      <c r="F59" s="42">
        <v>1.1200000000000001</v>
      </c>
      <c r="G59" s="42">
        <v>1</v>
      </c>
      <c r="H59" s="42">
        <v>1</v>
      </c>
      <c r="I59" s="42">
        <v>1</v>
      </c>
      <c r="J59" s="42">
        <v>1</v>
      </c>
      <c r="K59" s="42">
        <v>1</v>
      </c>
      <c r="L59" s="42">
        <v>1</v>
      </c>
      <c r="M59" s="42">
        <v>1</v>
      </c>
      <c r="N59" s="42">
        <v>1</v>
      </c>
      <c r="O59" s="42">
        <v>1</v>
      </c>
      <c r="P59" s="42">
        <v>1.1499999999999999</v>
      </c>
      <c r="Q59" s="42">
        <v>1</v>
      </c>
      <c r="R59" s="42">
        <v>1</v>
      </c>
      <c r="S59" s="42">
        <v>1</v>
      </c>
      <c r="T59" s="42">
        <v>1</v>
      </c>
      <c r="U59" s="42">
        <v>1</v>
      </c>
      <c r="V59" s="42">
        <v>1</v>
      </c>
      <c r="W59" s="42">
        <v>1</v>
      </c>
      <c r="X59" s="42">
        <v>1</v>
      </c>
      <c r="Y59" s="42">
        <v>1</v>
      </c>
      <c r="Z59" s="42">
        <v>1</v>
      </c>
      <c r="AA59" s="42">
        <v>1</v>
      </c>
    </row>
    <row r="60" spans="1:27" x14ac:dyDescent="0.3">
      <c r="A60" s="21"/>
      <c r="B60" s="42" t="s">
        <v>229</v>
      </c>
      <c r="C60" s="42">
        <v>1</v>
      </c>
      <c r="D60" s="42">
        <v>1</v>
      </c>
      <c r="E60" s="42">
        <v>1</v>
      </c>
      <c r="F60" s="42">
        <v>1.1200000000000001</v>
      </c>
      <c r="G60" s="42">
        <v>1</v>
      </c>
      <c r="H60" s="42">
        <v>1</v>
      </c>
      <c r="I60" s="42">
        <v>1</v>
      </c>
      <c r="J60" s="42">
        <v>1</v>
      </c>
      <c r="K60" s="42">
        <v>1</v>
      </c>
      <c r="L60" s="42">
        <v>1</v>
      </c>
      <c r="M60" s="42">
        <v>1</v>
      </c>
      <c r="N60" s="42">
        <v>1</v>
      </c>
      <c r="O60" s="42">
        <v>1</v>
      </c>
      <c r="P60" s="42">
        <v>1.1499999999999999</v>
      </c>
      <c r="Q60" s="42">
        <v>1</v>
      </c>
      <c r="R60" s="42">
        <v>1</v>
      </c>
      <c r="S60" s="42">
        <v>1</v>
      </c>
      <c r="T60" s="42">
        <v>1</v>
      </c>
      <c r="U60" s="42">
        <v>1</v>
      </c>
      <c r="V60" s="42">
        <v>1</v>
      </c>
      <c r="W60" s="42">
        <v>1</v>
      </c>
      <c r="X60" s="42">
        <v>1</v>
      </c>
      <c r="Y60" s="42">
        <v>1</v>
      </c>
      <c r="Z60" s="42">
        <v>1</v>
      </c>
      <c r="AA60" s="42">
        <v>1</v>
      </c>
    </row>
    <row r="61" spans="1:27" x14ac:dyDescent="0.3">
      <c r="A61" s="21"/>
      <c r="B61" s="42" t="s">
        <v>51</v>
      </c>
      <c r="C61" s="42">
        <v>1</v>
      </c>
      <c r="D61" s="42">
        <v>1</v>
      </c>
      <c r="E61" s="42">
        <v>1</v>
      </c>
      <c r="F61" s="42">
        <v>1.1200000000000001</v>
      </c>
      <c r="G61" s="42">
        <v>1</v>
      </c>
      <c r="H61" s="42">
        <v>1</v>
      </c>
      <c r="I61" s="42">
        <v>1</v>
      </c>
      <c r="J61" s="42">
        <v>1</v>
      </c>
      <c r="K61" s="42">
        <v>1</v>
      </c>
      <c r="L61" s="42">
        <v>1</v>
      </c>
      <c r="M61" s="42">
        <v>1</v>
      </c>
      <c r="N61" s="42">
        <v>1</v>
      </c>
      <c r="O61" s="42">
        <v>1</v>
      </c>
      <c r="P61" s="42">
        <v>1.1499999999999999</v>
      </c>
      <c r="Q61" s="42">
        <v>1</v>
      </c>
      <c r="R61" s="42">
        <v>1</v>
      </c>
      <c r="S61" s="42">
        <v>1</v>
      </c>
      <c r="T61" s="42">
        <v>1</v>
      </c>
      <c r="U61" s="42">
        <v>1</v>
      </c>
      <c r="V61" s="42">
        <v>1</v>
      </c>
      <c r="W61" s="42">
        <v>1</v>
      </c>
      <c r="X61" s="42">
        <v>1</v>
      </c>
      <c r="Y61" s="42">
        <v>1</v>
      </c>
      <c r="Z61" s="42">
        <v>1</v>
      </c>
      <c r="AA61" s="42">
        <v>1</v>
      </c>
    </row>
    <row r="63" spans="1:27" ht="14.5" x14ac:dyDescent="0.3">
      <c r="A63" s="6" t="s">
        <v>141</v>
      </c>
    </row>
    <row r="64" spans="1:27" x14ac:dyDescent="0.3">
      <c r="A64" s="21"/>
      <c r="B64" s="21"/>
      <c r="C64" s="21" t="s">
        <v>137</v>
      </c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</row>
    <row r="65" spans="1:27" x14ac:dyDescent="0.3">
      <c r="A65" s="21"/>
      <c r="B65" s="42" t="s">
        <v>136</v>
      </c>
      <c r="C65" s="42" t="s">
        <v>1</v>
      </c>
      <c r="D65" s="42" t="s">
        <v>2</v>
      </c>
      <c r="E65" s="42" t="s">
        <v>3</v>
      </c>
      <c r="F65" s="42" t="s">
        <v>4</v>
      </c>
      <c r="G65" s="42" t="s">
        <v>8</v>
      </c>
      <c r="H65" s="42" t="s">
        <v>114</v>
      </c>
      <c r="I65" s="42" t="s">
        <v>12</v>
      </c>
      <c r="J65" s="42" t="s">
        <v>16</v>
      </c>
      <c r="K65" s="42" t="s">
        <v>17</v>
      </c>
      <c r="L65" s="42" t="s">
        <v>20</v>
      </c>
      <c r="M65" s="42" t="s">
        <v>23</v>
      </c>
      <c r="N65" s="42" t="s">
        <v>24</v>
      </c>
      <c r="O65" s="42" t="s">
        <v>29</v>
      </c>
      <c r="P65" s="42" t="s">
        <v>31</v>
      </c>
      <c r="Q65" s="42" t="s">
        <v>33</v>
      </c>
      <c r="R65" s="42" t="s">
        <v>361</v>
      </c>
      <c r="S65" s="42" t="s">
        <v>37</v>
      </c>
      <c r="T65" s="42" t="s">
        <v>39</v>
      </c>
      <c r="U65" s="42" t="s">
        <v>42</v>
      </c>
      <c r="V65" s="42" t="s">
        <v>47</v>
      </c>
      <c r="W65" s="42" t="s">
        <v>48</v>
      </c>
      <c r="X65" s="42" t="s">
        <v>49</v>
      </c>
      <c r="Y65" s="42" t="s">
        <v>50</v>
      </c>
      <c r="Z65" s="42" t="s">
        <v>229</v>
      </c>
      <c r="AA65" s="42" t="s">
        <v>51</v>
      </c>
    </row>
    <row r="66" spans="1:27" x14ac:dyDescent="0.3">
      <c r="A66" s="21" t="s">
        <v>116</v>
      </c>
      <c r="B66" s="42" t="s">
        <v>1</v>
      </c>
      <c r="C66" s="42">
        <v>1</v>
      </c>
      <c r="D66" s="42">
        <v>1.476</v>
      </c>
      <c r="E66" s="42">
        <v>1.476</v>
      </c>
      <c r="F66" s="42">
        <v>1.1200000000000001</v>
      </c>
      <c r="G66" s="42">
        <v>1</v>
      </c>
      <c r="H66" s="42">
        <v>1</v>
      </c>
      <c r="I66" s="42">
        <v>1.476</v>
      </c>
      <c r="J66" s="42">
        <v>1.476</v>
      </c>
      <c r="K66" s="42">
        <v>1.476</v>
      </c>
      <c r="L66" s="42">
        <v>1.3</v>
      </c>
      <c r="M66" s="42">
        <v>1.476</v>
      </c>
      <c r="N66" s="42">
        <v>1</v>
      </c>
      <c r="O66" s="42">
        <v>1</v>
      </c>
      <c r="P66" s="42">
        <v>1.1499999999999999</v>
      </c>
      <c r="Q66" s="42">
        <v>1.476</v>
      </c>
      <c r="R66" s="42">
        <v>1</v>
      </c>
      <c r="S66" s="42">
        <v>1.476</v>
      </c>
      <c r="T66" s="42">
        <v>1</v>
      </c>
      <c r="U66" s="42">
        <v>1</v>
      </c>
      <c r="V66" s="42">
        <v>1</v>
      </c>
      <c r="W66" s="42">
        <v>1</v>
      </c>
      <c r="X66" s="42">
        <v>1.476</v>
      </c>
      <c r="Y66" s="42">
        <v>1.3</v>
      </c>
      <c r="Z66" s="42">
        <v>1</v>
      </c>
      <c r="AA66" s="42">
        <v>1</v>
      </c>
    </row>
    <row r="67" spans="1:27" x14ac:dyDescent="0.3">
      <c r="A67" s="21"/>
      <c r="B67" s="42" t="s">
        <v>2</v>
      </c>
      <c r="C67" s="42">
        <v>1</v>
      </c>
      <c r="D67" s="42">
        <v>1</v>
      </c>
      <c r="E67" s="42">
        <v>1.476</v>
      </c>
      <c r="F67" s="42">
        <v>1.1200000000000001</v>
      </c>
      <c r="G67" s="42">
        <v>1</v>
      </c>
      <c r="H67" s="42">
        <v>1</v>
      </c>
      <c r="I67" s="42">
        <v>1.476</v>
      </c>
      <c r="J67" s="42">
        <v>1.476</v>
      </c>
      <c r="K67" s="42">
        <v>1.476</v>
      </c>
      <c r="L67" s="42">
        <v>1.3</v>
      </c>
      <c r="M67" s="42">
        <v>1.476</v>
      </c>
      <c r="N67" s="42">
        <v>1</v>
      </c>
      <c r="O67" s="42">
        <v>1</v>
      </c>
      <c r="P67" s="42">
        <v>1.1499999999999999</v>
      </c>
      <c r="Q67" s="42">
        <v>1.476</v>
      </c>
      <c r="R67" s="42">
        <v>1</v>
      </c>
      <c r="S67" s="42">
        <v>1.476</v>
      </c>
      <c r="T67" s="42">
        <v>1</v>
      </c>
      <c r="U67" s="42">
        <v>1</v>
      </c>
      <c r="V67" s="42">
        <v>1</v>
      </c>
      <c r="W67" s="42">
        <v>1</v>
      </c>
      <c r="X67" s="42">
        <v>1.476</v>
      </c>
      <c r="Y67" s="42">
        <v>1.3</v>
      </c>
      <c r="Z67" s="42">
        <v>1</v>
      </c>
      <c r="AA67" s="42">
        <v>1</v>
      </c>
    </row>
    <row r="68" spans="1:27" x14ac:dyDescent="0.3">
      <c r="A68" s="21"/>
      <c r="B68" s="42" t="s">
        <v>3</v>
      </c>
      <c r="C68" s="42">
        <v>1</v>
      </c>
      <c r="D68" s="42">
        <v>1.476</v>
      </c>
      <c r="E68" s="42">
        <v>1</v>
      </c>
      <c r="F68" s="42">
        <v>1.1200000000000001</v>
      </c>
      <c r="G68" s="42">
        <v>1</v>
      </c>
      <c r="H68" s="42">
        <v>1</v>
      </c>
      <c r="I68" s="42">
        <v>1.476</v>
      </c>
      <c r="J68" s="42">
        <v>1.476</v>
      </c>
      <c r="K68" s="42">
        <v>1.476</v>
      </c>
      <c r="L68" s="42">
        <v>1.3</v>
      </c>
      <c r="M68" s="42">
        <v>1.476</v>
      </c>
      <c r="N68" s="42">
        <v>1</v>
      </c>
      <c r="O68" s="42">
        <v>1</v>
      </c>
      <c r="P68" s="42">
        <v>1.1499999999999999</v>
      </c>
      <c r="Q68" s="42">
        <v>1.476</v>
      </c>
      <c r="R68" s="42">
        <v>1</v>
      </c>
      <c r="S68" s="42">
        <v>1.476</v>
      </c>
      <c r="T68" s="42">
        <v>1</v>
      </c>
      <c r="U68" s="42">
        <v>1</v>
      </c>
      <c r="V68" s="42">
        <v>1</v>
      </c>
      <c r="W68" s="42">
        <v>1</v>
      </c>
      <c r="X68" s="42">
        <v>1.476</v>
      </c>
      <c r="Y68" s="42">
        <v>1.3</v>
      </c>
      <c r="Z68" s="42">
        <v>1</v>
      </c>
      <c r="AA68" s="42">
        <v>1</v>
      </c>
    </row>
    <row r="69" spans="1:27" x14ac:dyDescent="0.3">
      <c r="A69" s="21"/>
      <c r="B69" s="42" t="s">
        <v>4</v>
      </c>
      <c r="C69" s="42">
        <v>1</v>
      </c>
      <c r="D69" s="42">
        <v>1.476</v>
      </c>
      <c r="E69" s="42">
        <v>1.476</v>
      </c>
      <c r="F69" s="42">
        <v>1</v>
      </c>
      <c r="G69" s="42">
        <v>1</v>
      </c>
      <c r="H69" s="42">
        <v>1</v>
      </c>
      <c r="I69" s="42">
        <v>1.476</v>
      </c>
      <c r="J69" s="42">
        <v>1.476</v>
      </c>
      <c r="K69" s="42">
        <v>1.476</v>
      </c>
      <c r="L69" s="42">
        <v>1.3</v>
      </c>
      <c r="M69" s="42">
        <v>1.476</v>
      </c>
      <c r="N69" s="42">
        <v>1</v>
      </c>
      <c r="O69" s="42">
        <v>1</v>
      </c>
      <c r="P69" s="42">
        <v>1.1499999999999999</v>
      </c>
      <c r="Q69" s="42">
        <v>1.476</v>
      </c>
      <c r="R69" s="42">
        <v>1</v>
      </c>
      <c r="S69" s="42">
        <v>1.476</v>
      </c>
      <c r="T69" s="42">
        <v>1</v>
      </c>
      <c r="U69" s="42">
        <v>1</v>
      </c>
      <c r="V69" s="42">
        <v>1</v>
      </c>
      <c r="W69" s="42">
        <v>1</v>
      </c>
      <c r="X69" s="42">
        <v>1.476</v>
      </c>
      <c r="Y69" s="42">
        <v>1.3</v>
      </c>
      <c r="Z69" s="42">
        <v>1</v>
      </c>
      <c r="AA69" s="42">
        <v>1</v>
      </c>
    </row>
    <row r="70" spans="1:27" x14ac:dyDescent="0.3">
      <c r="A70" s="21"/>
      <c r="B70" s="42" t="s">
        <v>8</v>
      </c>
      <c r="C70" s="42">
        <v>1</v>
      </c>
      <c r="D70" s="42">
        <v>1.476</v>
      </c>
      <c r="E70" s="42">
        <v>1.476</v>
      </c>
      <c r="F70" s="42">
        <v>1.1200000000000001</v>
      </c>
      <c r="G70" s="42">
        <v>1</v>
      </c>
      <c r="H70" s="42">
        <v>1</v>
      </c>
      <c r="I70" s="42">
        <v>1.476</v>
      </c>
      <c r="J70" s="42">
        <v>1.476</v>
      </c>
      <c r="K70" s="42">
        <v>1.476</v>
      </c>
      <c r="L70" s="42">
        <v>1.3</v>
      </c>
      <c r="M70" s="42">
        <v>1.476</v>
      </c>
      <c r="N70" s="42">
        <v>1</v>
      </c>
      <c r="O70" s="42">
        <v>1</v>
      </c>
      <c r="P70" s="42">
        <v>1.1499999999999999</v>
      </c>
      <c r="Q70" s="42">
        <v>1.476</v>
      </c>
      <c r="R70" s="42">
        <v>1</v>
      </c>
      <c r="S70" s="42">
        <v>1.476</v>
      </c>
      <c r="T70" s="42">
        <v>1</v>
      </c>
      <c r="U70" s="42">
        <v>1</v>
      </c>
      <c r="V70" s="42">
        <v>1</v>
      </c>
      <c r="W70" s="42">
        <v>1</v>
      </c>
      <c r="X70" s="42">
        <v>1.476</v>
      </c>
      <c r="Y70" s="42">
        <v>1.3</v>
      </c>
      <c r="Z70" s="42">
        <v>1</v>
      </c>
      <c r="AA70" s="42">
        <v>1</v>
      </c>
    </row>
    <row r="71" spans="1:27" x14ac:dyDescent="0.3">
      <c r="A71" s="21"/>
      <c r="B71" s="42" t="s">
        <v>114</v>
      </c>
      <c r="C71" s="42">
        <v>1</v>
      </c>
      <c r="D71" s="42">
        <v>1.476</v>
      </c>
      <c r="E71" s="42">
        <v>1.476</v>
      </c>
      <c r="F71" s="42">
        <v>1.1200000000000001</v>
      </c>
      <c r="G71" s="42">
        <v>2.5449999999999999</v>
      </c>
      <c r="H71" s="42">
        <v>1</v>
      </c>
      <c r="I71" s="42">
        <v>1.476</v>
      </c>
      <c r="J71" s="42">
        <v>1.476</v>
      </c>
      <c r="K71" s="42">
        <v>1.476</v>
      </c>
      <c r="L71" s="42">
        <v>1.3</v>
      </c>
      <c r="M71" s="42">
        <v>1.476</v>
      </c>
      <c r="N71" s="42">
        <v>1</v>
      </c>
      <c r="O71" s="42">
        <v>1</v>
      </c>
      <c r="P71" s="42">
        <v>1.1499999999999999</v>
      </c>
      <c r="Q71" s="42">
        <v>1.476</v>
      </c>
      <c r="R71" s="42">
        <v>1</v>
      </c>
      <c r="S71" s="42">
        <v>1.476</v>
      </c>
      <c r="T71" s="42">
        <v>1</v>
      </c>
      <c r="U71" s="42">
        <v>1</v>
      </c>
      <c r="V71" s="42">
        <v>1</v>
      </c>
      <c r="W71" s="42">
        <v>1.5026000000000002</v>
      </c>
      <c r="X71" s="42">
        <v>1.476</v>
      </c>
      <c r="Y71" s="42">
        <v>2.2000000000000002</v>
      </c>
      <c r="Z71" s="42">
        <v>1</v>
      </c>
      <c r="AA71" s="42">
        <v>1</v>
      </c>
    </row>
    <row r="72" spans="1:27" x14ac:dyDescent="0.3">
      <c r="A72" s="21"/>
      <c r="B72" s="42" t="s">
        <v>12</v>
      </c>
      <c r="C72" s="42">
        <v>1</v>
      </c>
      <c r="D72" s="42">
        <v>1.476</v>
      </c>
      <c r="E72" s="42">
        <v>1.476</v>
      </c>
      <c r="F72" s="42">
        <v>1.1200000000000001</v>
      </c>
      <c r="G72" s="42">
        <v>1</v>
      </c>
      <c r="H72" s="42">
        <v>1</v>
      </c>
      <c r="I72" s="42">
        <v>1</v>
      </c>
      <c r="J72" s="42">
        <v>1.476</v>
      </c>
      <c r="K72" s="42">
        <v>1.476</v>
      </c>
      <c r="L72" s="42">
        <v>1.3</v>
      </c>
      <c r="M72" s="42">
        <v>1.476</v>
      </c>
      <c r="N72" s="42">
        <v>1</v>
      </c>
      <c r="O72" s="42">
        <v>1</v>
      </c>
      <c r="P72" s="42">
        <v>1.1499999999999999</v>
      </c>
      <c r="Q72" s="42">
        <v>1.476</v>
      </c>
      <c r="R72" s="42">
        <v>1</v>
      </c>
      <c r="S72" s="42">
        <v>1.476</v>
      </c>
      <c r="T72" s="42">
        <v>1</v>
      </c>
      <c r="U72" s="42">
        <v>1</v>
      </c>
      <c r="V72" s="42">
        <v>1</v>
      </c>
      <c r="W72" s="42">
        <v>1</v>
      </c>
      <c r="X72" s="42">
        <v>1.476</v>
      </c>
      <c r="Y72" s="42">
        <v>1.3</v>
      </c>
      <c r="Z72" s="42">
        <v>1</v>
      </c>
      <c r="AA72" s="42">
        <v>1</v>
      </c>
    </row>
    <row r="73" spans="1:27" x14ac:dyDescent="0.3">
      <c r="A73" s="21"/>
      <c r="B73" s="42" t="s">
        <v>16</v>
      </c>
      <c r="C73" s="42">
        <v>1</v>
      </c>
      <c r="D73" s="42">
        <v>1.476</v>
      </c>
      <c r="E73" s="42">
        <v>1.476</v>
      </c>
      <c r="F73" s="42">
        <v>1.1200000000000001</v>
      </c>
      <c r="G73" s="42">
        <v>1</v>
      </c>
      <c r="H73" s="42">
        <v>1</v>
      </c>
      <c r="I73" s="42">
        <v>1.476</v>
      </c>
      <c r="J73" s="42">
        <v>1</v>
      </c>
      <c r="K73" s="42">
        <v>1.476</v>
      </c>
      <c r="L73" s="42">
        <v>1.3</v>
      </c>
      <c r="M73" s="42">
        <v>1.476</v>
      </c>
      <c r="N73" s="42">
        <v>1</v>
      </c>
      <c r="O73" s="42">
        <v>1</v>
      </c>
      <c r="P73" s="42">
        <v>1.1499999999999999</v>
      </c>
      <c r="Q73" s="42">
        <v>1.476</v>
      </c>
      <c r="R73" s="42">
        <v>1</v>
      </c>
      <c r="S73" s="42">
        <v>1.476</v>
      </c>
      <c r="T73" s="42">
        <v>1</v>
      </c>
      <c r="U73" s="42">
        <v>1</v>
      </c>
      <c r="V73" s="42">
        <v>1</v>
      </c>
      <c r="W73" s="42">
        <v>1</v>
      </c>
      <c r="X73" s="42">
        <v>1.476</v>
      </c>
      <c r="Y73" s="42">
        <v>1.3</v>
      </c>
      <c r="Z73" s="42">
        <v>1</v>
      </c>
      <c r="AA73" s="42">
        <v>1</v>
      </c>
    </row>
    <row r="74" spans="1:27" x14ac:dyDescent="0.3">
      <c r="A74" s="21"/>
      <c r="B74" s="42" t="s">
        <v>17</v>
      </c>
      <c r="C74" s="42">
        <v>1</v>
      </c>
      <c r="D74" s="42">
        <v>1.476</v>
      </c>
      <c r="E74" s="42">
        <v>1.476</v>
      </c>
      <c r="F74" s="42">
        <v>1.1200000000000001</v>
      </c>
      <c r="G74" s="42">
        <v>1</v>
      </c>
      <c r="H74" s="42">
        <v>1</v>
      </c>
      <c r="I74" s="42">
        <v>1.476</v>
      </c>
      <c r="J74" s="42">
        <v>1.476</v>
      </c>
      <c r="K74" s="42">
        <v>1</v>
      </c>
      <c r="L74" s="42">
        <v>1.3</v>
      </c>
      <c r="M74" s="42">
        <v>1.476</v>
      </c>
      <c r="N74" s="42">
        <v>1</v>
      </c>
      <c r="O74" s="42">
        <v>1</v>
      </c>
      <c r="P74" s="42">
        <v>1.1499999999999999</v>
      </c>
      <c r="Q74" s="42">
        <v>1.476</v>
      </c>
      <c r="R74" s="42">
        <v>1</v>
      </c>
      <c r="S74" s="42">
        <v>1.476</v>
      </c>
      <c r="T74" s="42">
        <v>1</v>
      </c>
      <c r="U74" s="42">
        <v>1</v>
      </c>
      <c r="V74" s="42">
        <v>1</v>
      </c>
      <c r="W74" s="42">
        <v>1</v>
      </c>
      <c r="X74" s="42">
        <v>1.476</v>
      </c>
      <c r="Y74" s="42">
        <v>1.3</v>
      </c>
      <c r="Z74" s="42">
        <v>1</v>
      </c>
      <c r="AA74" s="42">
        <v>1</v>
      </c>
    </row>
    <row r="75" spans="1:27" x14ac:dyDescent="0.3">
      <c r="A75" s="21"/>
      <c r="B75" s="42" t="s">
        <v>20</v>
      </c>
      <c r="C75" s="42">
        <v>1</v>
      </c>
      <c r="D75" s="42">
        <v>1.476</v>
      </c>
      <c r="E75" s="42">
        <v>1.476</v>
      </c>
      <c r="F75" s="42">
        <v>1.1200000000000001</v>
      </c>
      <c r="G75" s="42">
        <v>1</v>
      </c>
      <c r="H75" s="42">
        <v>1</v>
      </c>
      <c r="I75" s="42">
        <v>1.476</v>
      </c>
      <c r="J75" s="42">
        <v>1.476</v>
      </c>
      <c r="K75" s="42">
        <v>1.476</v>
      </c>
      <c r="L75" s="42">
        <v>1</v>
      </c>
      <c r="M75" s="42">
        <v>1.476</v>
      </c>
      <c r="N75" s="42">
        <v>1</v>
      </c>
      <c r="O75" s="42">
        <v>1</v>
      </c>
      <c r="P75" s="42">
        <v>1.1499999999999999</v>
      </c>
      <c r="Q75" s="42">
        <v>1.476</v>
      </c>
      <c r="R75" s="42">
        <v>1</v>
      </c>
      <c r="S75" s="42">
        <v>1.476</v>
      </c>
      <c r="T75" s="42">
        <v>1</v>
      </c>
      <c r="U75" s="42">
        <v>1</v>
      </c>
      <c r="V75" s="42">
        <v>1</v>
      </c>
      <c r="W75" s="42">
        <v>1</v>
      </c>
      <c r="X75" s="42">
        <v>1.476</v>
      </c>
      <c r="Y75" s="42">
        <v>1.3</v>
      </c>
      <c r="Z75" s="42">
        <v>1</v>
      </c>
      <c r="AA75" s="42">
        <v>1</v>
      </c>
    </row>
    <row r="76" spans="1:27" x14ac:dyDescent="0.3">
      <c r="A76" s="21"/>
      <c r="B76" s="42" t="s">
        <v>23</v>
      </c>
      <c r="C76" s="42">
        <v>1</v>
      </c>
      <c r="D76" s="42">
        <v>1.476</v>
      </c>
      <c r="E76" s="42">
        <v>1.476</v>
      </c>
      <c r="F76" s="42">
        <v>1.1200000000000001</v>
      </c>
      <c r="G76" s="42">
        <v>1</v>
      </c>
      <c r="H76" s="42">
        <v>1</v>
      </c>
      <c r="I76" s="42">
        <v>1.476</v>
      </c>
      <c r="J76" s="42">
        <v>1.476</v>
      </c>
      <c r="K76" s="42">
        <v>1.476</v>
      </c>
      <c r="L76" s="42">
        <v>1.3</v>
      </c>
      <c r="M76" s="42">
        <v>1</v>
      </c>
      <c r="N76" s="42">
        <v>1</v>
      </c>
      <c r="O76" s="42">
        <v>1</v>
      </c>
      <c r="P76" s="42">
        <v>1.1499999999999999</v>
      </c>
      <c r="Q76" s="42">
        <v>1.476</v>
      </c>
      <c r="R76" s="42">
        <v>1</v>
      </c>
      <c r="S76" s="42">
        <v>1.476</v>
      </c>
      <c r="T76" s="42">
        <v>1</v>
      </c>
      <c r="U76" s="42">
        <v>1</v>
      </c>
      <c r="V76" s="42">
        <v>1</v>
      </c>
      <c r="W76" s="42">
        <v>1</v>
      </c>
      <c r="X76" s="42">
        <v>1.476</v>
      </c>
      <c r="Y76" s="42">
        <v>1.3</v>
      </c>
      <c r="Z76" s="42">
        <v>1</v>
      </c>
      <c r="AA76" s="42">
        <v>1</v>
      </c>
    </row>
    <row r="77" spans="1:27" x14ac:dyDescent="0.3">
      <c r="A77" s="21"/>
      <c r="B77" s="42" t="s">
        <v>24</v>
      </c>
      <c r="C77" s="42">
        <v>1</v>
      </c>
      <c r="D77" s="42">
        <v>1.476</v>
      </c>
      <c r="E77" s="42">
        <v>1.476</v>
      </c>
      <c r="F77" s="42">
        <v>1.1200000000000001</v>
      </c>
      <c r="G77" s="42">
        <v>1</v>
      </c>
      <c r="H77" s="42">
        <v>1</v>
      </c>
      <c r="I77" s="42">
        <v>1.476</v>
      </c>
      <c r="J77" s="42">
        <v>1.476</v>
      </c>
      <c r="K77" s="42">
        <v>1.476</v>
      </c>
      <c r="L77" s="42">
        <v>1.3</v>
      </c>
      <c r="M77" s="42">
        <v>1.476</v>
      </c>
      <c r="N77" s="42">
        <v>1</v>
      </c>
      <c r="O77" s="42">
        <v>1</v>
      </c>
      <c r="P77" s="42">
        <v>1.1499999999999999</v>
      </c>
      <c r="Q77" s="42">
        <v>1.476</v>
      </c>
      <c r="R77" s="42">
        <v>1</v>
      </c>
      <c r="S77" s="42">
        <v>1.476</v>
      </c>
      <c r="T77" s="42">
        <v>1</v>
      </c>
      <c r="U77" s="42">
        <v>1</v>
      </c>
      <c r="V77" s="42">
        <v>1</v>
      </c>
      <c r="W77" s="42">
        <v>1</v>
      </c>
      <c r="X77" s="42">
        <v>1.476</v>
      </c>
      <c r="Y77" s="42">
        <v>1.3</v>
      </c>
      <c r="Z77" s="42">
        <v>1</v>
      </c>
      <c r="AA77" s="42">
        <v>1</v>
      </c>
    </row>
    <row r="78" spans="1:27" x14ac:dyDescent="0.3">
      <c r="A78" s="21"/>
      <c r="B78" s="42" t="s">
        <v>29</v>
      </c>
      <c r="C78" s="42">
        <v>1</v>
      </c>
      <c r="D78" s="42">
        <v>1.476</v>
      </c>
      <c r="E78" s="42">
        <v>1.476</v>
      </c>
      <c r="F78" s="42">
        <v>1.1200000000000001</v>
      </c>
      <c r="G78" s="42">
        <v>1</v>
      </c>
      <c r="H78" s="42">
        <v>1</v>
      </c>
      <c r="I78" s="42">
        <v>1.476</v>
      </c>
      <c r="J78" s="42">
        <v>1.476</v>
      </c>
      <c r="K78" s="42">
        <v>1.476</v>
      </c>
      <c r="L78" s="42">
        <v>1.3</v>
      </c>
      <c r="M78" s="42">
        <v>1.476</v>
      </c>
      <c r="N78" s="42">
        <v>1</v>
      </c>
      <c r="O78" s="42">
        <v>1</v>
      </c>
      <c r="P78" s="42">
        <v>1.1499999999999999</v>
      </c>
      <c r="Q78" s="42">
        <v>1.476</v>
      </c>
      <c r="R78" s="42">
        <v>1</v>
      </c>
      <c r="S78" s="42">
        <v>1.476</v>
      </c>
      <c r="T78" s="42">
        <v>1</v>
      </c>
      <c r="U78" s="42">
        <v>1</v>
      </c>
      <c r="V78" s="42">
        <v>1</v>
      </c>
      <c r="W78" s="42">
        <v>1</v>
      </c>
      <c r="X78" s="42">
        <v>1.476</v>
      </c>
      <c r="Y78" s="42">
        <v>1.3</v>
      </c>
      <c r="Z78" s="42">
        <v>1</v>
      </c>
      <c r="AA78" s="42">
        <v>1</v>
      </c>
    </row>
    <row r="79" spans="1:27" x14ac:dyDescent="0.3">
      <c r="A79" s="21"/>
      <c r="B79" s="42" t="s">
        <v>31</v>
      </c>
      <c r="C79" s="42">
        <v>1</v>
      </c>
      <c r="D79" s="42">
        <v>1.476</v>
      </c>
      <c r="E79" s="42">
        <v>1.476</v>
      </c>
      <c r="F79" s="42">
        <v>1.1200000000000001</v>
      </c>
      <c r="G79" s="42">
        <v>1</v>
      </c>
      <c r="H79" s="42">
        <v>1</v>
      </c>
      <c r="I79" s="42">
        <v>1.476</v>
      </c>
      <c r="J79" s="42">
        <v>1.476</v>
      </c>
      <c r="K79" s="42">
        <v>1.476</v>
      </c>
      <c r="L79" s="42">
        <v>1.3</v>
      </c>
      <c r="M79" s="42">
        <v>1.476</v>
      </c>
      <c r="N79" s="42">
        <v>1</v>
      </c>
      <c r="O79" s="42">
        <v>1</v>
      </c>
      <c r="P79" s="42">
        <v>1</v>
      </c>
      <c r="Q79" s="42">
        <v>1.476</v>
      </c>
      <c r="R79" s="42">
        <v>1</v>
      </c>
      <c r="S79" s="42">
        <v>1.476</v>
      </c>
      <c r="T79" s="42">
        <v>1</v>
      </c>
      <c r="U79" s="42">
        <v>1</v>
      </c>
      <c r="V79" s="42">
        <v>1</v>
      </c>
      <c r="W79" s="42">
        <v>1</v>
      </c>
      <c r="X79" s="42">
        <v>1.476</v>
      </c>
      <c r="Y79" s="42">
        <v>1.3</v>
      </c>
      <c r="Z79" s="42">
        <v>1</v>
      </c>
      <c r="AA79" s="42">
        <v>1</v>
      </c>
    </row>
    <row r="80" spans="1:27" x14ac:dyDescent="0.3">
      <c r="A80" s="21"/>
      <c r="B80" s="42" t="s">
        <v>33</v>
      </c>
      <c r="C80" s="42">
        <v>1</v>
      </c>
      <c r="D80" s="42">
        <v>1.476</v>
      </c>
      <c r="E80" s="42">
        <v>1.476</v>
      </c>
      <c r="F80" s="42">
        <v>1.1200000000000001</v>
      </c>
      <c r="G80" s="42">
        <v>1</v>
      </c>
      <c r="H80" s="42">
        <v>1</v>
      </c>
      <c r="I80" s="42">
        <v>1.476</v>
      </c>
      <c r="J80" s="42">
        <v>1.476</v>
      </c>
      <c r="K80" s="42">
        <v>1.476</v>
      </c>
      <c r="L80" s="42">
        <v>1.3</v>
      </c>
      <c r="M80" s="42">
        <v>1.476</v>
      </c>
      <c r="N80" s="42">
        <v>1</v>
      </c>
      <c r="O80" s="42">
        <v>1</v>
      </c>
      <c r="P80" s="42">
        <v>1.1499999999999999</v>
      </c>
      <c r="Q80" s="42">
        <v>1</v>
      </c>
      <c r="R80" s="42">
        <v>1</v>
      </c>
      <c r="S80" s="42">
        <v>1.476</v>
      </c>
      <c r="T80" s="42">
        <v>1</v>
      </c>
      <c r="U80" s="42">
        <v>1</v>
      </c>
      <c r="V80" s="42">
        <v>1</v>
      </c>
      <c r="W80" s="42">
        <v>1</v>
      </c>
      <c r="X80" s="42">
        <v>1.476</v>
      </c>
      <c r="Y80" s="42">
        <v>1.3</v>
      </c>
      <c r="Z80" s="42">
        <v>1</v>
      </c>
      <c r="AA80" s="42">
        <v>1</v>
      </c>
    </row>
    <row r="81" spans="1:27" x14ac:dyDescent="0.3">
      <c r="A81" s="21"/>
      <c r="B81" s="42" t="s">
        <v>361</v>
      </c>
      <c r="C81" s="42">
        <v>1</v>
      </c>
      <c r="D81" s="42">
        <v>1.476</v>
      </c>
      <c r="E81" s="42">
        <v>1.476</v>
      </c>
      <c r="F81" s="42">
        <v>1.1200000000000001</v>
      </c>
      <c r="G81" s="42">
        <v>1</v>
      </c>
      <c r="H81" s="42">
        <v>1</v>
      </c>
      <c r="I81" s="42">
        <v>1.476</v>
      </c>
      <c r="J81" s="42">
        <v>1.476</v>
      </c>
      <c r="K81" s="42">
        <v>1.476</v>
      </c>
      <c r="L81" s="42">
        <v>1.3</v>
      </c>
      <c r="M81" s="42">
        <v>1.476</v>
      </c>
      <c r="N81" s="42">
        <v>1</v>
      </c>
      <c r="O81" s="42">
        <v>1</v>
      </c>
      <c r="P81" s="42">
        <v>1.1499999999999999</v>
      </c>
      <c r="Q81" s="42">
        <v>1.476</v>
      </c>
      <c r="R81" s="42">
        <v>1</v>
      </c>
      <c r="S81" s="42">
        <v>1.476</v>
      </c>
      <c r="T81" s="42">
        <v>1</v>
      </c>
      <c r="U81" s="42">
        <v>1</v>
      </c>
      <c r="V81" s="42">
        <v>1</v>
      </c>
      <c r="W81" s="42">
        <v>1</v>
      </c>
      <c r="X81" s="42">
        <v>1.476</v>
      </c>
      <c r="Y81" s="42">
        <v>1.3</v>
      </c>
      <c r="Z81" s="42">
        <v>1</v>
      </c>
      <c r="AA81" s="42">
        <v>1</v>
      </c>
    </row>
    <row r="82" spans="1:27" x14ac:dyDescent="0.3">
      <c r="A82" s="21"/>
      <c r="B82" s="42" t="s">
        <v>37</v>
      </c>
      <c r="C82" s="42">
        <v>1</v>
      </c>
      <c r="D82" s="42">
        <v>1.476</v>
      </c>
      <c r="E82" s="42">
        <v>1.476</v>
      </c>
      <c r="F82" s="42">
        <v>1.1200000000000001</v>
      </c>
      <c r="G82" s="42">
        <v>1</v>
      </c>
      <c r="H82" s="42">
        <v>1</v>
      </c>
      <c r="I82" s="42">
        <v>1.476</v>
      </c>
      <c r="J82" s="42">
        <v>1.476</v>
      </c>
      <c r="K82" s="42">
        <v>1.476</v>
      </c>
      <c r="L82" s="42">
        <v>1.3</v>
      </c>
      <c r="M82" s="42">
        <v>1.476</v>
      </c>
      <c r="N82" s="42">
        <v>1</v>
      </c>
      <c r="O82" s="42">
        <v>1</v>
      </c>
      <c r="P82" s="42">
        <v>1.1499999999999999</v>
      </c>
      <c r="Q82" s="42">
        <v>1.476</v>
      </c>
      <c r="R82" s="42">
        <v>1</v>
      </c>
      <c r="S82" s="42">
        <v>1</v>
      </c>
      <c r="T82" s="42">
        <v>1</v>
      </c>
      <c r="U82" s="42">
        <v>1</v>
      </c>
      <c r="V82" s="42">
        <v>1</v>
      </c>
      <c r="W82" s="42">
        <v>1</v>
      </c>
      <c r="X82" s="42">
        <v>1.476</v>
      </c>
      <c r="Y82" s="42">
        <v>1.3</v>
      </c>
      <c r="Z82" s="42">
        <v>1</v>
      </c>
      <c r="AA82" s="42">
        <v>1</v>
      </c>
    </row>
    <row r="83" spans="1:27" x14ac:dyDescent="0.3">
      <c r="A83" s="21"/>
      <c r="B83" s="42" t="s">
        <v>39</v>
      </c>
      <c r="C83" s="42">
        <v>1</v>
      </c>
      <c r="D83" s="42">
        <v>1.476</v>
      </c>
      <c r="E83" s="42">
        <v>1.476</v>
      </c>
      <c r="F83" s="42">
        <v>1.1200000000000001</v>
      </c>
      <c r="G83" s="42">
        <v>1</v>
      </c>
      <c r="H83" s="42">
        <v>1</v>
      </c>
      <c r="I83" s="42">
        <v>1.476</v>
      </c>
      <c r="J83" s="42">
        <v>1.476</v>
      </c>
      <c r="K83" s="42">
        <v>1.476</v>
      </c>
      <c r="L83" s="42">
        <v>1.3</v>
      </c>
      <c r="M83" s="42">
        <v>1.476</v>
      </c>
      <c r="N83" s="42">
        <v>1</v>
      </c>
      <c r="O83" s="42">
        <v>1</v>
      </c>
      <c r="P83" s="42">
        <v>1.1499999999999999</v>
      </c>
      <c r="Q83" s="42">
        <v>1.476</v>
      </c>
      <c r="R83" s="42">
        <v>1</v>
      </c>
      <c r="S83" s="42">
        <v>1.476</v>
      </c>
      <c r="T83" s="42">
        <v>1</v>
      </c>
      <c r="U83" s="42">
        <v>1</v>
      </c>
      <c r="V83" s="42">
        <v>1</v>
      </c>
      <c r="W83" s="42">
        <v>1</v>
      </c>
      <c r="X83" s="42">
        <v>1.476</v>
      </c>
      <c r="Y83" s="42">
        <v>1.3</v>
      </c>
      <c r="Z83" s="42">
        <v>1</v>
      </c>
      <c r="AA83" s="42">
        <v>1</v>
      </c>
    </row>
    <row r="84" spans="1:27" x14ac:dyDescent="0.3">
      <c r="A84" s="21"/>
      <c r="B84" s="42" t="s">
        <v>42</v>
      </c>
      <c r="C84" s="42">
        <v>1</v>
      </c>
      <c r="D84" s="42">
        <v>1.476</v>
      </c>
      <c r="E84" s="42">
        <v>1.476</v>
      </c>
      <c r="F84" s="42">
        <v>1.1200000000000001</v>
      </c>
      <c r="G84" s="42">
        <v>1</v>
      </c>
      <c r="H84" s="42">
        <v>1</v>
      </c>
      <c r="I84" s="42">
        <v>1.476</v>
      </c>
      <c r="J84" s="42">
        <v>1.476</v>
      </c>
      <c r="K84" s="42">
        <v>1.476</v>
      </c>
      <c r="L84" s="42">
        <v>1.3</v>
      </c>
      <c r="M84" s="42">
        <v>1.476</v>
      </c>
      <c r="N84" s="42">
        <v>1</v>
      </c>
      <c r="O84" s="42">
        <v>1</v>
      </c>
      <c r="P84" s="42">
        <v>1.1499999999999999</v>
      </c>
      <c r="Q84" s="42">
        <v>1.476</v>
      </c>
      <c r="R84" s="42">
        <v>1</v>
      </c>
      <c r="S84" s="42">
        <v>1.476</v>
      </c>
      <c r="T84" s="42">
        <v>1</v>
      </c>
      <c r="U84" s="42">
        <v>1</v>
      </c>
      <c r="V84" s="42">
        <v>1</v>
      </c>
      <c r="W84" s="42">
        <v>1</v>
      </c>
      <c r="X84" s="42">
        <v>1.476</v>
      </c>
      <c r="Y84" s="42">
        <v>1.3</v>
      </c>
      <c r="Z84" s="42">
        <v>1</v>
      </c>
      <c r="AA84" s="42">
        <v>1</v>
      </c>
    </row>
    <row r="85" spans="1:27" x14ac:dyDescent="0.3">
      <c r="A85" s="21"/>
      <c r="B85" s="42" t="s">
        <v>47</v>
      </c>
      <c r="C85" s="42">
        <v>1</v>
      </c>
      <c r="D85" s="42">
        <v>1.476</v>
      </c>
      <c r="E85" s="42">
        <v>1.476</v>
      </c>
      <c r="F85" s="42">
        <v>1.1200000000000001</v>
      </c>
      <c r="G85" s="42">
        <v>1</v>
      </c>
      <c r="H85" s="42">
        <v>1</v>
      </c>
      <c r="I85" s="42">
        <v>1.476</v>
      </c>
      <c r="J85" s="42">
        <v>1.476</v>
      </c>
      <c r="K85" s="42">
        <v>1.476</v>
      </c>
      <c r="L85" s="42">
        <v>1.3</v>
      </c>
      <c r="M85" s="42">
        <v>1.476</v>
      </c>
      <c r="N85" s="42">
        <v>1</v>
      </c>
      <c r="O85" s="42">
        <v>1</v>
      </c>
      <c r="P85" s="42">
        <v>1.1499999999999999</v>
      </c>
      <c r="Q85" s="42">
        <v>1.476</v>
      </c>
      <c r="R85" s="42">
        <v>1</v>
      </c>
      <c r="S85" s="42">
        <v>1.476</v>
      </c>
      <c r="T85" s="42">
        <v>1</v>
      </c>
      <c r="U85" s="42">
        <v>1</v>
      </c>
      <c r="V85" s="42">
        <v>1</v>
      </c>
      <c r="W85" s="42">
        <v>1</v>
      </c>
      <c r="X85" s="42">
        <v>1.476</v>
      </c>
      <c r="Y85" s="42">
        <v>1.3</v>
      </c>
      <c r="Z85" s="42">
        <v>1</v>
      </c>
      <c r="AA85" s="42">
        <v>1</v>
      </c>
    </row>
    <row r="86" spans="1:27" x14ac:dyDescent="0.3">
      <c r="A86" s="21"/>
      <c r="B86" s="42" t="s">
        <v>48</v>
      </c>
      <c r="C86" s="42">
        <v>1</v>
      </c>
      <c r="D86" s="42">
        <v>1.476</v>
      </c>
      <c r="E86" s="42">
        <v>1.476</v>
      </c>
      <c r="F86" s="42">
        <v>1.1200000000000001</v>
      </c>
      <c r="G86" s="42">
        <v>1</v>
      </c>
      <c r="H86" s="42">
        <v>1</v>
      </c>
      <c r="I86" s="42">
        <v>1.476</v>
      </c>
      <c r="J86" s="42">
        <v>1.476</v>
      </c>
      <c r="K86" s="42">
        <v>1.476</v>
      </c>
      <c r="L86" s="42">
        <v>1.3</v>
      </c>
      <c r="M86" s="42">
        <v>1.476</v>
      </c>
      <c r="N86" s="42">
        <v>1</v>
      </c>
      <c r="O86" s="42">
        <v>1</v>
      </c>
      <c r="P86" s="42">
        <v>1.1499999999999999</v>
      </c>
      <c r="Q86" s="42">
        <v>1.476</v>
      </c>
      <c r="R86" s="42">
        <v>1</v>
      </c>
      <c r="S86" s="42">
        <v>1.476</v>
      </c>
      <c r="T86" s="42">
        <v>1</v>
      </c>
      <c r="U86" s="42">
        <v>1</v>
      </c>
      <c r="V86" s="42">
        <v>1</v>
      </c>
      <c r="W86" s="42">
        <v>1</v>
      </c>
      <c r="X86" s="42">
        <v>1.476</v>
      </c>
      <c r="Y86" s="42">
        <v>1.3</v>
      </c>
      <c r="Z86" s="42">
        <v>1</v>
      </c>
      <c r="AA86" s="42">
        <v>1</v>
      </c>
    </row>
    <row r="87" spans="1:27" x14ac:dyDescent="0.3">
      <c r="A87" s="21"/>
      <c r="B87" s="42" t="s">
        <v>49</v>
      </c>
      <c r="C87" s="42">
        <v>1</v>
      </c>
      <c r="D87" s="42">
        <v>1.476</v>
      </c>
      <c r="E87" s="42">
        <v>1.476</v>
      </c>
      <c r="F87" s="42">
        <v>1.1200000000000001</v>
      </c>
      <c r="G87" s="42">
        <v>1</v>
      </c>
      <c r="H87" s="42">
        <v>1</v>
      </c>
      <c r="I87" s="42">
        <v>1.476</v>
      </c>
      <c r="J87" s="42">
        <v>1.476</v>
      </c>
      <c r="K87" s="42">
        <v>1.476</v>
      </c>
      <c r="L87" s="42">
        <v>1.3</v>
      </c>
      <c r="M87" s="42">
        <v>1.476</v>
      </c>
      <c r="N87" s="42">
        <v>1</v>
      </c>
      <c r="O87" s="42">
        <v>1</v>
      </c>
      <c r="P87" s="42">
        <v>1.1499999999999999</v>
      </c>
      <c r="Q87" s="42">
        <v>1.476</v>
      </c>
      <c r="R87" s="42">
        <v>1</v>
      </c>
      <c r="S87" s="42">
        <v>1.476</v>
      </c>
      <c r="T87" s="42">
        <v>1</v>
      </c>
      <c r="U87" s="42">
        <v>1</v>
      </c>
      <c r="V87" s="42">
        <v>1</v>
      </c>
      <c r="W87" s="42">
        <v>1</v>
      </c>
      <c r="X87" s="42">
        <v>1</v>
      </c>
      <c r="Y87" s="42">
        <v>1.3</v>
      </c>
      <c r="Z87" s="42">
        <v>1</v>
      </c>
      <c r="AA87" s="42">
        <v>1</v>
      </c>
    </row>
    <row r="88" spans="1:27" x14ac:dyDescent="0.3">
      <c r="A88" s="21"/>
      <c r="B88" s="42" t="s">
        <v>50</v>
      </c>
      <c r="C88" s="42">
        <v>1</v>
      </c>
      <c r="D88" s="42">
        <v>1.476</v>
      </c>
      <c r="E88" s="42">
        <v>1.476</v>
      </c>
      <c r="F88" s="42">
        <v>1.1200000000000001</v>
      </c>
      <c r="G88" s="42">
        <v>1</v>
      </c>
      <c r="H88" s="42">
        <v>1.25</v>
      </c>
      <c r="I88" s="42">
        <v>1.476</v>
      </c>
      <c r="J88" s="42">
        <v>1.476</v>
      </c>
      <c r="K88" s="42">
        <v>1.476</v>
      </c>
      <c r="L88" s="42">
        <v>1.3</v>
      </c>
      <c r="M88" s="42">
        <v>1.476</v>
      </c>
      <c r="N88" s="42">
        <v>1</v>
      </c>
      <c r="O88" s="42">
        <v>1</v>
      </c>
      <c r="P88" s="42">
        <v>1.1499999999999999</v>
      </c>
      <c r="Q88" s="42">
        <v>1.476</v>
      </c>
      <c r="R88" s="42">
        <v>1</v>
      </c>
      <c r="S88" s="42">
        <v>1.476</v>
      </c>
      <c r="T88" s="42">
        <v>1</v>
      </c>
      <c r="U88" s="42">
        <v>1</v>
      </c>
      <c r="V88" s="42">
        <v>1</v>
      </c>
      <c r="W88" s="42">
        <v>1</v>
      </c>
      <c r="X88" s="42">
        <v>1.476</v>
      </c>
      <c r="Y88" s="42">
        <v>1</v>
      </c>
      <c r="Z88" s="42">
        <v>1</v>
      </c>
      <c r="AA88" s="42">
        <v>1</v>
      </c>
    </row>
    <row r="89" spans="1:27" x14ac:dyDescent="0.3">
      <c r="A89" s="21"/>
      <c r="B89" s="42" t="s">
        <v>229</v>
      </c>
      <c r="C89" s="42">
        <v>1</v>
      </c>
      <c r="D89" s="42">
        <v>1.476</v>
      </c>
      <c r="E89" s="42">
        <v>1.476</v>
      </c>
      <c r="F89" s="42">
        <v>1.1200000000000001</v>
      </c>
      <c r="G89" s="42">
        <v>1</v>
      </c>
      <c r="H89" s="42">
        <v>1</v>
      </c>
      <c r="I89" s="42">
        <v>1.476</v>
      </c>
      <c r="J89" s="42">
        <v>1.476</v>
      </c>
      <c r="K89" s="42">
        <v>1.476</v>
      </c>
      <c r="L89" s="42">
        <v>1.3</v>
      </c>
      <c r="M89" s="42">
        <v>1.476</v>
      </c>
      <c r="N89" s="42">
        <v>1</v>
      </c>
      <c r="O89" s="42">
        <v>1</v>
      </c>
      <c r="P89" s="42">
        <v>1.1499999999999999</v>
      </c>
      <c r="Q89" s="42">
        <v>1.476</v>
      </c>
      <c r="R89" s="42">
        <v>1</v>
      </c>
      <c r="S89" s="42">
        <v>1.476</v>
      </c>
      <c r="T89" s="42">
        <v>1</v>
      </c>
      <c r="U89" s="42">
        <v>1</v>
      </c>
      <c r="V89" s="42">
        <v>1</v>
      </c>
      <c r="W89" s="42">
        <v>1</v>
      </c>
      <c r="X89" s="42">
        <v>1.476</v>
      </c>
      <c r="Y89" s="42">
        <v>1.3</v>
      </c>
      <c r="Z89" s="42">
        <v>1</v>
      </c>
      <c r="AA89" s="42">
        <v>1</v>
      </c>
    </row>
    <row r="90" spans="1:27" x14ac:dyDescent="0.3">
      <c r="A90" s="21"/>
      <c r="B90" s="42" t="s">
        <v>51</v>
      </c>
      <c r="C90" s="42">
        <v>1</v>
      </c>
      <c r="D90" s="42">
        <v>1.476</v>
      </c>
      <c r="E90" s="42">
        <v>1.476</v>
      </c>
      <c r="F90" s="42">
        <v>1.1200000000000001</v>
      </c>
      <c r="G90" s="42">
        <v>1</v>
      </c>
      <c r="H90" s="42">
        <v>1</v>
      </c>
      <c r="I90" s="42">
        <v>1.476</v>
      </c>
      <c r="J90" s="42">
        <v>1.476</v>
      </c>
      <c r="K90" s="42">
        <v>1.476</v>
      </c>
      <c r="L90" s="42">
        <v>1.3</v>
      </c>
      <c r="M90" s="42">
        <v>1.476</v>
      </c>
      <c r="N90" s="42">
        <v>1</v>
      </c>
      <c r="O90" s="42">
        <v>1</v>
      </c>
      <c r="P90" s="42">
        <v>1.1499999999999999</v>
      </c>
      <c r="Q90" s="42">
        <v>1.476</v>
      </c>
      <c r="R90" s="42">
        <v>1</v>
      </c>
      <c r="S90" s="42">
        <v>1.476</v>
      </c>
      <c r="T90" s="42">
        <v>1</v>
      </c>
      <c r="U90" s="42">
        <v>1</v>
      </c>
      <c r="V90" s="42">
        <v>1</v>
      </c>
      <c r="W90" s="42">
        <v>1</v>
      </c>
      <c r="X90" s="42">
        <v>1.476</v>
      </c>
      <c r="Y90" s="42">
        <v>1.3</v>
      </c>
      <c r="Z90" s="42">
        <v>1</v>
      </c>
      <c r="AA90" s="42">
        <v>1</v>
      </c>
    </row>
  </sheetData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D69"/>
  <sheetViews>
    <sheetView zoomScale="90" zoomScaleNormal="90" workbookViewId="0">
      <selection activeCell="A61" sqref="A61"/>
    </sheetView>
  </sheetViews>
  <sheetFormatPr defaultRowHeight="14" x14ac:dyDescent="0.3"/>
  <cols>
    <col min="1" max="1" width="12.5" style="5" customWidth="1"/>
    <col min="2" max="2" width="12.1640625" bestFit="1" customWidth="1"/>
    <col min="3" max="3" width="15.25" customWidth="1"/>
    <col min="4" max="4" width="16" customWidth="1"/>
    <col min="5" max="5" width="14.33203125" customWidth="1"/>
    <col min="6" max="6" width="15.58203125" customWidth="1"/>
    <col min="7" max="7" width="15" customWidth="1"/>
    <col min="8" max="8" width="15.25" customWidth="1"/>
    <col min="9" max="9" width="12.1640625" bestFit="1" customWidth="1"/>
    <col min="10" max="10" width="13.5" bestFit="1" customWidth="1"/>
    <col min="11" max="11" width="12.1640625" bestFit="1" customWidth="1"/>
    <col min="12" max="13" width="11.25" bestFit="1" customWidth="1"/>
    <col min="14" max="14" width="12.1640625" bestFit="1" customWidth="1"/>
    <col min="15" max="15" width="11.25" bestFit="1" customWidth="1"/>
    <col min="16" max="16" width="10.4140625" bestFit="1" customWidth="1"/>
    <col min="17" max="17" width="11.25" bestFit="1" customWidth="1"/>
    <col min="18" max="18" width="12.1640625" bestFit="1" customWidth="1"/>
    <col min="19" max="19" width="13.5" bestFit="1" customWidth="1"/>
    <col min="20" max="21" width="11.25" bestFit="1" customWidth="1"/>
    <col min="22" max="23" width="12.1640625" bestFit="1" customWidth="1"/>
    <col min="24" max="24" width="11.25" bestFit="1" customWidth="1"/>
    <col min="25" max="25" width="12.1640625" bestFit="1" customWidth="1"/>
    <col min="26" max="26" width="13.5" bestFit="1" customWidth="1"/>
    <col min="27" max="27" width="8.75" bestFit="1" customWidth="1"/>
    <col min="28" max="28" width="10.4140625" bestFit="1" customWidth="1"/>
    <col min="29" max="30" width="11.25" bestFit="1" customWidth="1"/>
    <col min="31" max="31" width="13.5" bestFit="1" customWidth="1"/>
    <col min="32" max="32" width="11.25" bestFit="1" customWidth="1"/>
    <col min="33" max="33" width="12.1640625" bestFit="1" customWidth="1"/>
    <col min="34" max="34" width="11.25" bestFit="1" customWidth="1"/>
    <col min="35" max="35" width="13.5" bestFit="1" customWidth="1"/>
    <col min="36" max="37" width="11.25" bestFit="1" customWidth="1"/>
    <col min="38" max="38" width="13.5" bestFit="1" customWidth="1"/>
    <col min="39" max="40" width="12.1640625" bestFit="1" customWidth="1"/>
    <col min="41" max="41" width="11.25" bestFit="1" customWidth="1"/>
    <col min="42" max="42" width="13.5" bestFit="1" customWidth="1"/>
    <col min="43" max="43" width="12.1640625" bestFit="1" customWidth="1"/>
    <col min="44" max="44" width="11.25" bestFit="1" customWidth="1"/>
    <col min="45" max="45" width="12.1640625" bestFit="1" customWidth="1"/>
    <col min="46" max="47" width="11.25" bestFit="1" customWidth="1"/>
    <col min="48" max="48" width="12.1640625" bestFit="1" customWidth="1"/>
    <col min="49" max="49" width="11.25" bestFit="1" customWidth="1"/>
    <col min="50" max="51" width="12.1640625" bestFit="1" customWidth="1"/>
    <col min="52" max="53" width="13.5" bestFit="1" customWidth="1"/>
    <col min="54" max="54" width="12.1640625" bestFit="1" customWidth="1"/>
    <col min="55" max="55" width="13.5" bestFit="1" customWidth="1"/>
    <col min="56" max="56" width="14.4140625" bestFit="1" customWidth="1"/>
    <col min="59" max="59" width="12.1640625" bestFit="1" customWidth="1"/>
    <col min="60" max="62" width="13.5" bestFit="1" customWidth="1"/>
    <col min="63" max="63" width="14.4140625" bestFit="1" customWidth="1"/>
    <col min="64" max="64" width="13.5" bestFit="1" customWidth="1"/>
    <col min="65" max="65" width="14.4140625" bestFit="1" customWidth="1"/>
  </cols>
  <sheetData>
    <row r="1" spans="1:56" x14ac:dyDescent="0.3">
      <c r="A1" s="7" t="s">
        <v>238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</row>
    <row r="2" spans="1:56" x14ac:dyDescent="0.3">
      <c r="A2" s="7" t="s">
        <v>53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</row>
    <row r="3" spans="1:56" s="5" customFormat="1" x14ac:dyDescent="0.3">
      <c r="A3" s="1" t="s">
        <v>67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360</v>
      </c>
      <c r="L3" s="1" t="s">
        <v>10</v>
      </c>
      <c r="M3" s="1" t="s">
        <v>11</v>
      </c>
      <c r="N3" s="1" t="s">
        <v>12</v>
      </c>
      <c r="O3" s="1" t="s">
        <v>13</v>
      </c>
      <c r="P3" s="1" t="s">
        <v>14</v>
      </c>
      <c r="Q3" s="1" t="s">
        <v>15</v>
      </c>
      <c r="R3" s="1" t="s">
        <v>16</v>
      </c>
      <c r="S3" s="1" t="s">
        <v>17</v>
      </c>
      <c r="T3" s="1" t="s">
        <v>18</v>
      </c>
      <c r="U3" s="1" t="s">
        <v>19</v>
      </c>
      <c r="V3" s="1" t="s">
        <v>20</v>
      </c>
      <c r="W3" s="1" t="s">
        <v>21</v>
      </c>
      <c r="X3" s="1" t="s">
        <v>22</v>
      </c>
      <c r="Y3" s="1" t="s">
        <v>23</v>
      </c>
      <c r="Z3" s="1" t="s">
        <v>24</v>
      </c>
      <c r="AA3" s="1" t="s">
        <v>25</v>
      </c>
      <c r="AB3" s="1" t="s">
        <v>26</v>
      </c>
      <c r="AC3" s="1" t="s">
        <v>27</v>
      </c>
      <c r="AD3" s="1" t="s">
        <v>28</v>
      </c>
      <c r="AE3" s="1" t="s">
        <v>29</v>
      </c>
      <c r="AF3" s="1" t="s">
        <v>30</v>
      </c>
      <c r="AG3" s="1" t="s">
        <v>31</v>
      </c>
      <c r="AH3" s="1" t="s">
        <v>32</v>
      </c>
      <c r="AI3" s="1" t="s">
        <v>33</v>
      </c>
      <c r="AJ3" s="2" t="s">
        <v>34</v>
      </c>
      <c r="AK3" s="1" t="s">
        <v>35</v>
      </c>
      <c r="AL3" s="1" t="s">
        <v>361</v>
      </c>
      <c r="AM3" s="1" t="s">
        <v>36</v>
      </c>
      <c r="AN3" s="1" t="s">
        <v>37</v>
      </c>
      <c r="AO3" s="1" t="s">
        <v>38</v>
      </c>
      <c r="AP3" s="1" t="s">
        <v>197</v>
      </c>
      <c r="AQ3" s="1" t="s">
        <v>40</v>
      </c>
      <c r="AR3" s="1" t="s">
        <v>41</v>
      </c>
      <c r="AS3" s="1" t="s">
        <v>42</v>
      </c>
      <c r="AT3" s="1" t="s">
        <v>43</v>
      </c>
      <c r="AU3" s="1" t="s">
        <v>44</v>
      </c>
      <c r="AV3" s="1" t="s">
        <v>45</v>
      </c>
      <c r="AW3" s="1" t="s">
        <v>46</v>
      </c>
      <c r="AX3" s="1" t="s">
        <v>47</v>
      </c>
      <c r="AY3" s="1" t="s">
        <v>48</v>
      </c>
      <c r="AZ3" s="1" t="s">
        <v>49</v>
      </c>
      <c r="BA3" s="1" t="s">
        <v>50</v>
      </c>
      <c r="BB3" s="1" t="s">
        <v>229</v>
      </c>
      <c r="BC3" s="2" t="s">
        <v>51</v>
      </c>
      <c r="BD3" s="1" t="s">
        <v>52</v>
      </c>
    </row>
    <row r="4" spans="1:56" x14ac:dyDescent="0.3">
      <c r="A4" s="1" t="s">
        <v>1</v>
      </c>
      <c r="B4" s="8">
        <v>0</v>
      </c>
      <c r="C4" s="8">
        <v>5456.8147891456547</v>
      </c>
      <c r="D4" s="8">
        <v>141350.07114516012</v>
      </c>
      <c r="E4" s="8">
        <v>485518.02890457219</v>
      </c>
      <c r="F4" s="8">
        <v>14675.217162782759</v>
      </c>
      <c r="G4" s="8">
        <v>135.21241777672842</v>
      </c>
      <c r="H4" s="8">
        <v>0.34363502619807013</v>
      </c>
      <c r="I4" s="8">
        <v>58006.79729522534</v>
      </c>
      <c r="J4" s="8">
        <v>21492455.664169557</v>
      </c>
      <c r="K4" s="8">
        <v>1330865.2232696945</v>
      </c>
      <c r="L4" s="8">
        <v>0</v>
      </c>
      <c r="M4" s="8">
        <v>0</v>
      </c>
      <c r="N4" s="8">
        <v>168.86305352621767</v>
      </c>
      <c r="O4" s="8">
        <v>592402.85048932489</v>
      </c>
      <c r="P4" s="8">
        <v>7.7449526653208936E-2</v>
      </c>
      <c r="Q4" s="8">
        <v>17241.817945196908</v>
      </c>
      <c r="R4" s="8">
        <v>227798.02818912757</v>
      </c>
      <c r="S4" s="8">
        <v>606518.17947043211</v>
      </c>
      <c r="T4" s="8">
        <v>1.1279048999936656E-3</v>
      </c>
      <c r="U4" s="8">
        <v>60.18631873001614</v>
      </c>
      <c r="V4" s="8">
        <v>42190.557894228972</v>
      </c>
      <c r="W4" s="8">
        <v>128806.18009589725</v>
      </c>
      <c r="X4" s="8">
        <v>149.98243199107188</v>
      </c>
      <c r="Y4" s="8">
        <v>2333.6393238779092</v>
      </c>
      <c r="Z4" s="8">
        <v>4787498.1604011944</v>
      </c>
      <c r="AA4" s="8">
        <v>0</v>
      </c>
      <c r="AB4" s="8">
        <v>115.93476111926438</v>
      </c>
      <c r="AC4" s="8">
        <v>132.28726587994308</v>
      </c>
      <c r="AD4" s="8">
        <v>3.5724507865799371</v>
      </c>
      <c r="AE4" s="8">
        <v>290894.85498132906</v>
      </c>
      <c r="AF4" s="8">
        <v>0</v>
      </c>
      <c r="AG4" s="8">
        <v>372790.65357772686</v>
      </c>
      <c r="AH4" s="8">
        <v>0</v>
      </c>
      <c r="AI4" s="8">
        <v>302521.48509551247</v>
      </c>
      <c r="AJ4" s="8">
        <v>3077512.1694916491</v>
      </c>
      <c r="AK4" s="8">
        <v>45.594427830456091</v>
      </c>
      <c r="AL4" s="8">
        <v>79073.308176034931</v>
      </c>
      <c r="AM4" s="8">
        <v>31694.932780857576</v>
      </c>
      <c r="AN4" s="8">
        <v>118756.71283544097</v>
      </c>
      <c r="AO4" s="8">
        <v>9611.121521617968</v>
      </c>
      <c r="AP4" s="8">
        <v>70929.509236948521</v>
      </c>
      <c r="AQ4" s="8">
        <v>83.890338408271433</v>
      </c>
      <c r="AR4" s="8">
        <v>375.39962462178971</v>
      </c>
      <c r="AS4" s="8">
        <v>251333.15597555391</v>
      </c>
      <c r="AT4" s="8">
        <v>5.8945588966910671</v>
      </c>
      <c r="AU4" s="8">
        <v>2.4295434824208586E-3</v>
      </c>
      <c r="AV4" s="8">
        <v>64174.70482628249</v>
      </c>
      <c r="AW4" s="8">
        <v>303.33295655196451</v>
      </c>
      <c r="AX4" s="8">
        <v>568098.68017749221</v>
      </c>
      <c r="AY4" s="8">
        <v>1094.5718831759573</v>
      </c>
      <c r="AZ4" s="8">
        <v>127346.64017113436</v>
      </c>
      <c r="BA4" s="8">
        <v>3885952.9137475356</v>
      </c>
      <c r="BB4" s="8">
        <v>1743.1303933728436</v>
      </c>
      <c r="BC4" s="8">
        <v>4037606.2112957509</v>
      </c>
      <c r="BD4" s="8">
        <v>43225832.56196095</v>
      </c>
    </row>
    <row r="5" spans="1:56" x14ac:dyDescent="0.3">
      <c r="A5" s="1" t="s">
        <v>2</v>
      </c>
      <c r="B5" s="8">
        <v>422523.30158003757</v>
      </c>
      <c r="C5" s="8">
        <v>0</v>
      </c>
      <c r="D5" s="8">
        <v>275086.0751888167</v>
      </c>
      <c r="E5" s="8">
        <v>193789.74880244245</v>
      </c>
      <c r="F5" s="8">
        <v>0</v>
      </c>
      <c r="G5" s="8">
        <v>60867.93513185261</v>
      </c>
      <c r="H5" s="8">
        <v>0.13349692229896173</v>
      </c>
      <c r="I5" s="8">
        <v>22719.74827957981</v>
      </c>
      <c r="J5" s="8">
        <v>4990637.2541357931</v>
      </c>
      <c r="K5" s="8">
        <v>366388.1917778285</v>
      </c>
      <c r="L5" s="8">
        <v>1446152.6867768883</v>
      </c>
      <c r="M5" s="8">
        <v>198645.82586639037</v>
      </c>
      <c r="N5" s="8">
        <v>551141.60382411629</v>
      </c>
      <c r="O5" s="8">
        <v>197981.9997317474</v>
      </c>
      <c r="P5" s="8">
        <v>10698.758722573715</v>
      </c>
      <c r="Q5" s="8">
        <v>97338.977742838324</v>
      </c>
      <c r="R5" s="8">
        <v>1404098.5394650945</v>
      </c>
      <c r="S5" s="8">
        <v>16808737.029830683</v>
      </c>
      <c r="T5" s="8">
        <v>95173.652208378728</v>
      </c>
      <c r="U5" s="8">
        <v>3812360.1939138258</v>
      </c>
      <c r="V5" s="8">
        <v>47628.892718907395</v>
      </c>
      <c r="W5" s="8">
        <v>41662.992380061245</v>
      </c>
      <c r="X5" s="8">
        <v>6404.2867425935083</v>
      </c>
      <c r="Y5" s="8">
        <v>10087850.578290598</v>
      </c>
      <c r="Z5" s="8">
        <v>767987.23318823776</v>
      </c>
      <c r="AA5" s="8">
        <v>0</v>
      </c>
      <c r="AB5" s="8">
        <v>14641.690696722557</v>
      </c>
      <c r="AC5" s="8">
        <v>18591.325551214075</v>
      </c>
      <c r="AD5" s="8">
        <v>23428.340538655313</v>
      </c>
      <c r="AE5" s="8">
        <v>2270613.8533871961</v>
      </c>
      <c r="AF5" s="8">
        <v>0</v>
      </c>
      <c r="AG5" s="8">
        <v>99587.572594796831</v>
      </c>
      <c r="AH5" s="8">
        <v>0</v>
      </c>
      <c r="AI5" s="8">
        <v>1067799.1207800463</v>
      </c>
      <c r="AJ5" s="8">
        <v>1660.4694341273669</v>
      </c>
      <c r="AK5" s="8">
        <v>738886.1489564724</v>
      </c>
      <c r="AL5" s="8">
        <v>207091.40837878498</v>
      </c>
      <c r="AM5" s="8">
        <v>1266.9679828923231</v>
      </c>
      <c r="AN5" s="8">
        <v>4146863.4520349246</v>
      </c>
      <c r="AO5" s="8">
        <v>215928.46384414646</v>
      </c>
      <c r="AP5" s="8">
        <v>109293.60254979487</v>
      </c>
      <c r="AQ5" s="8">
        <v>25973323.246678818</v>
      </c>
      <c r="AR5" s="8">
        <v>380592.944408454</v>
      </c>
      <c r="AS5" s="8">
        <v>334100.85888391157</v>
      </c>
      <c r="AT5" s="8">
        <v>687475.6179403892</v>
      </c>
      <c r="AU5" s="8">
        <v>15381279.093803952</v>
      </c>
      <c r="AV5" s="8">
        <v>20042.353171230472</v>
      </c>
      <c r="AW5" s="8">
        <v>1529692.1807410589</v>
      </c>
      <c r="AX5" s="8">
        <v>5044.1240825141313</v>
      </c>
      <c r="AY5" s="8">
        <v>829284.02185838867</v>
      </c>
      <c r="AZ5" s="8">
        <v>804233.18680273998</v>
      </c>
      <c r="BA5" s="8">
        <v>1695476.9419325059</v>
      </c>
      <c r="BB5" s="8">
        <v>598.5485006377022</v>
      </c>
      <c r="BC5" s="8">
        <v>9593296.1634761691</v>
      </c>
      <c r="BD5" s="8">
        <v>108055967.33880676</v>
      </c>
    </row>
    <row r="6" spans="1:56" x14ac:dyDescent="0.3">
      <c r="A6" s="1" t="s">
        <v>3</v>
      </c>
      <c r="B6" s="8">
        <v>32760.699534754924</v>
      </c>
      <c r="C6" s="8">
        <v>305886.20270257979</v>
      </c>
      <c r="D6" s="8">
        <v>0</v>
      </c>
      <c r="E6" s="8">
        <v>12813.131736004409</v>
      </c>
      <c r="F6" s="8">
        <v>0</v>
      </c>
      <c r="G6" s="8">
        <v>785070.7510375058</v>
      </c>
      <c r="H6" s="8">
        <v>0.18974854685585255</v>
      </c>
      <c r="I6" s="8">
        <v>286797.52948423981</v>
      </c>
      <c r="J6" s="8">
        <v>3620513.8034587493</v>
      </c>
      <c r="K6" s="8">
        <v>39395.593719307581</v>
      </c>
      <c r="L6" s="8">
        <v>1270.5976243522773</v>
      </c>
      <c r="M6" s="8">
        <v>4562.038746580015</v>
      </c>
      <c r="N6" s="8">
        <v>81666.344197784463</v>
      </c>
      <c r="O6" s="8">
        <v>2516223.2269897619</v>
      </c>
      <c r="P6" s="8">
        <v>68117.918518355247</v>
      </c>
      <c r="Q6" s="8">
        <v>53939.807732416302</v>
      </c>
      <c r="R6" s="8">
        <v>87273699.954368681</v>
      </c>
      <c r="S6" s="8">
        <v>54294317.397054471</v>
      </c>
      <c r="T6" s="8">
        <v>17368.216198657854</v>
      </c>
      <c r="U6" s="8">
        <v>1074397.2578303802</v>
      </c>
      <c r="V6" s="8">
        <v>19925.543582868118</v>
      </c>
      <c r="W6" s="8">
        <v>332.6770772320757</v>
      </c>
      <c r="X6" s="8">
        <v>39457.178819562425</v>
      </c>
      <c r="Y6" s="8">
        <v>990697.98240574822</v>
      </c>
      <c r="Z6" s="8">
        <v>8222358.4362322753</v>
      </c>
      <c r="AA6" s="8">
        <v>0</v>
      </c>
      <c r="AB6" s="8">
        <v>1624.3193541652129</v>
      </c>
      <c r="AC6" s="8">
        <v>6833.3930363557129</v>
      </c>
      <c r="AD6" s="8">
        <v>2934358.1948058023</v>
      </c>
      <c r="AE6" s="8">
        <v>136553.84606541376</v>
      </c>
      <c r="AF6" s="8">
        <v>1626.5627175560282</v>
      </c>
      <c r="AG6" s="8">
        <v>3997.4634284297385</v>
      </c>
      <c r="AH6" s="8">
        <v>0</v>
      </c>
      <c r="AI6" s="8">
        <v>21594482.410813946</v>
      </c>
      <c r="AJ6" s="8">
        <v>623.92987675875872</v>
      </c>
      <c r="AK6" s="8">
        <v>2171.7619807242027</v>
      </c>
      <c r="AL6" s="8">
        <v>376119.80682316178</v>
      </c>
      <c r="AM6" s="8">
        <v>240943.848004339</v>
      </c>
      <c r="AN6" s="8">
        <v>180560.5410032135</v>
      </c>
      <c r="AO6" s="8">
        <v>3196091.0220003705</v>
      </c>
      <c r="AP6" s="8">
        <v>214976.8318090947</v>
      </c>
      <c r="AQ6" s="8">
        <v>659368.78369766811</v>
      </c>
      <c r="AR6" s="8">
        <v>70503.07792568329</v>
      </c>
      <c r="AS6" s="8">
        <v>133876.61474026972</v>
      </c>
      <c r="AT6" s="8">
        <v>19492.611110594302</v>
      </c>
      <c r="AU6" s="8">
        <v>123992.87405304451</v>
      </c>
      <c r="AV6" s="8">
        <v>468631.69324772898</v>
      </c>
      <c r="AW6" s="8">
        <v>340173.18386023515</v>
      </c>
      <c r="AX6" s="8">
        <v>924601.73126433871</v>
      </c>
      <c r="AY6" s="8">
        <v>6623651.6692844108</v>
      </c>
      <c r="AZ6" s="8">
        <v>80136170.247619733</v>
      </c>
      <c r="BA6" s="8">
        <v>3807664.722609729</v>
      </c>
      <c r="BB6" s="8">
        <v>814346.72514370887</v>
      </c>
      <c r="BC6" s="8">
        <v>5535230.2128046965</v>
      </c>
      <c r="BD6" s="8">
        <v>288290240.55788195</v>
      </c>
    </row>
    <row r="7" spans="1:56" x14ac:dyDescent="0.3">
      <c r="A7" s="1" t="s">
        <v>4</v>
      </c>
      <c r="B7" s="8">
        <v>0.11487690870177085</v>
      </c>
      <c r="C7" s="8">
        <v>2.0286522783524406E-2</v>
      </c>
      <c r="D7" s="8">
        <v>7.0499386195409325E-2</v>
      </c>
      <c r="E7" s="8">
        <v>0</v>
      </c>
      <c r="F7" s="8">
        <v>0</v>
      </c>
      <c r="G7" s="8">
        <v>0</v>
      </c>
      <c r="H7" s="8">
        <v>0</v>
      </c>
      <c r="I7" s="8">
        <v>32.195983361674458</v>
      </c>
      <c r="J7" s="8">
        <v>11137.906188048852</v>
      </c>
      <c r="K7" s="8">
        <v>0.31152914643943852</v>
      </c>
      <c r="L7" s="8">
        <v>0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12.213808015966752</v>
      </c>
      <c r="S7" s="8">
        <v>15518.04053590152</v>
      </c>
      <c r="T7" s="8">
        <v>0</v>
      </c>
      <c r="U7" s="8">
        <v>0</v>
      </c>
      <c r="V7" s="8">
        <v>2.8644662404533938</v>
      </c>
      <c r="W7" s="8">
        <v>0</v>
      </c>
      <c r="X7" s="8">
        <v>0</v>
      </c>
      <c r="Y7" s="8">
        <v>4.4901901336159997E-2</v>
      </c>
      <c r="Z7" s="8">
        <v>5.4497130599735772</v>
      </c>
      <c r="AA7" s="8">
        <v>0</v>
      </c>
      <c r="AB7" s="8">
        <v>0</v>
      </c>
      <c r="AC7" s="8">
        <v>0</v>
      </c>
      <c r="AD7" s="8">
        <v>0</v>
      </c>
      <c r="AE7" s="8">
        <v>8.6759294491682681E-2</v>
      </c>
      <c r="AF7" s="8">
        <v>0</v>
      </c>
      <c r="AG7" s="8">
        <v>2116.2286486178996</v>
      </c>
      <c r="AH7" s="8">
        <v>0</v>
      </c>
      <c r="AI7" s="8">
        <v>0.21040477834990909</v>
      </c>
      <c r="AJ7" s="8">
        <v>4.3639992512797238E-2</v>
      </c>
      <c r="AK7" s="8">
        <v>0</v>
      </c>
      <c r="AL7" s="8">
        <v>4.1471469583329215E-2</v>
      </c>
      <c r="AM7" s="8">
        <v>0</v>
      </c>
      <c r="AN7" s="8">
        <v>0</v>
      </c>
      <c r="AO7" s="8">
        <v>0</v>
      </c>
      <c r="AP7" s="8">
        <v>1.01437000035249</v>
      </c>
      <c r="AQ7" s="8">
        <v>0</v>
      </c>
      <c r="AR7" s="8">
        <v>0</v>
      </c>
      <c r="AS7" s="8">
        <v>7.936657641613537E-2</v>
      </c>
      <c r="AT7" s="8">
        <v>1.4210058277314905E-2</v>
      </c>
      <c r="AU7" s="8">
        <v>0</v>
      </c>
      <c r="AV7" s="8">
        <v>3189.0563265308565</v>
      </c>
      <c r="AW7" s="8">
        <v>0.10649102681407215</v>
      </c>
      <c r="AX7" s="8">
        <v>0</v>
      </c>
      <c r="AY7" s="8">
        <v>0</v>
      </c>
      <c r="AZ7" s="8">
        <v>6.109979341694455</v>
      </c>
      <c r="BA7" s="8">
        <v>9176.298066728983</v>
      </c>
      <c r="BB7" s="8">
        <v>0</v>
      </c>
      <c r="BC7" s="8">
        <v>67740.266736859063</v>
      </c>
      <c r="BD7" s="8">
        <v>108938.7892597692</v>
      </c>
    </row>
    <row r="8" spans="1:56" x14ac:dyDescent="0.3">
      <c r="A8" s="1" t="s">
        <v>5</v>
      </c>
      <c r="B8" s="8">
        <v>0</v>
      </c>
      <c r="C8" s="8">
        <v>0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8">
        <v>0</v>
      </c>
      <c r="BB8" s="8">
        <v>0</v>
      </c>
      <c r="BC8" s="8">
        <v>0</v>
      </c>
      <c r="BD8" s="8">
        <v>0</v>
      </c>
    </row>
    <row r="9" spans="1:56" x14ac:dyDescent="0.3">
      <c r="A9" s="1" t="s">
        <v>6</v>
      </c>
      <c r="B9" s="8">
        <v>1.747990808705957</v>
      </c>
      <c r="C9" s="8">
        <v>7757.5929392587332</v>
      </c>
      <c r="D9" s="8">
        <v>10869.624703498212</v>
      </c>
      <c r="E9" s="8">
        <v>2597.2970994617199</v>
      </c>
      <c r="F9" s="8">
        <v>0</v>
      </c>
      <c r="G9" s="8">
        <v>0</v>
      </c>
      <c r="H9" s="8">
        <v>0</v>
      </c>
      <c r="I9" s="8">
        <v>489.42221908008258</v>
      </c>
      <c r="J9" s="8">
        <v>2689.594811573972</v>
      </c>
      <c r="K9" s="8">
        <v>6.7683245022308931</v>
      </c>
      <c r="L9" s="8">
        <v>0</v>
      </c>
      <c r="M9" s="8">
        <v>41845.674289952047</v>
      </c>
      <c r="N9" s="8">
        <v>9.7032637004157759E-3</v>
      </c>
      <c r="O9" s="8">
        <v>288.23598431024118</v>
      </c>
      <c r="P9" s="8">
        <v>0</v>
      </c>
      <c r="Q9" s="8">
        <v>750.85447081255541</v>
      </c>
      <c r="R9" s="8">
        <v>7461.2381408825559</v>
      </c>
      <c r="S9" s="8">
        <v>432141.35191945027</v>
      </c>
      <c r="T9" s="8">
        <v>1838941.223615157</v>
      </c>
      <c r="U9" s="8">
        <v>0.24723848713411842</v>
      </c>
      <c r="V9" s="8">
        <v>1084.0172966302166</v>
      </c>
      <c r="W9" s="8">
        <v>1656.2860177305568</v>
      </c>
      <c r="X9" s="8">
        <v>3.7177116826722059</v>
      </c>
      <c r="Y9" s="8">
        <v>6032.3302199632799</v>
      </c>
      <c r="Z9" s="8">
        <v>7200.708284604154</v>
      </c>
      <c r="AA9" s="8">
        <v>0</v>
      </c>
      <c r="AB9" s="8">
        <v>0</v>
      </c>
      <c r="AC9" s="8">
        <v>0</v>
      </c>
      <c r="AD9" s="8">
        <v>0</v>
      </c>
      <c r="AE9" s="8">
        <v>1.7009221343283372</v>
      </c>
      <c r="AF9" s="8">
        <v>0</v>
      </c>
      <c r="AG9" s="8">
        <v>380.60513912371709</v>
      </c>
      <c r="AH9" s="8">
        <v>0</v>
      </c>
      <c r="AI9" s="8">
        <v>3.7221626140779684</v>
      </c>
      <c r="AJ9" s="8">
        <v>0.65919636734403064</v>
      </c>
      <c r="AK9" s="8">
        <v>5.0257293586022073E-2</v>
      </c>
      <c r="AL9" s="8">
        <v>9.2156955686411237</v>
      </c>
      <c r="AM9" s="8">
        <v>4.9502140912452731E-3</v>
      </c>
      <c r="AN9" s="8">
        <v>4.7301070035178049E-2</v>
      </c>
      <c r="AO9" s="8">
        <v>1.2005911754273315E-2</v>
      </c>
      <c r="AP9" s="8">
        <v>30196.378688383789</v>
      </c>
      <c r="AQ9" s="8">
        <v>1175173.0456426239</v>
      </c>
      <c r="AR9" s="8">
        <v>0.75330266478831365</v>
      </c>
      <c r="AS9" s="8">
        <v>1891.6412834603198</v>
      </c>
      <c r="AT9" s="8">
        <v>0.21837830054821089</v>
      </c>
      <c r="AU9" s="8">
        <v>1.4190511303667015E-2</v>
      </c>
      <c r="AV9" s="8">
        <v>30.86830021994961</v>
      </c>
      <c r="AW9" s="8">
        <v>18755.311840820599</v>
      </c>
      <c r="AX9" s="8">
        <v>954.24386380860199</v>
      </c>
      <c r="AY9" s="8">
        <v>0.21615808420645641</v>
      </c>
      <c r="AZ9" s="8">
        <v>374.63540036226993</v>
      </c>
      <c r="BA9" s="8">
        <v>217112.24349946802</v>
      </c>
      <c r="BB9" s="8">
        <v>7.6948729406685666E-3</v>
      </c>
      <c r="BC9" s="8">
        <v>86734.988829144</v>
      </c>
      <c r="BD9" s="8">
        <v>3893438.5276841316</v>
      </c>
    </row>
    <row r="10" spans="1:56" x14ac:dyDescent="0.3">
      <c r="A10" s="1" t="s">
        <v>7</v>
      </c>
      <c r="B10" s="8">
        <v>0</v>
      </c>
      <c r="C10" s="8">
        <v>0</v>
      </c>
      <c r="D10" s="8">
        <v>0</v>
      </c>
      <c r="E10" s="8">
        <v>0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</row>
    <row r="11" spans="1:56" x14ac:dyDescent="0.3">
      <c r="A11" s="3" t="s">
        <v>8</v>
      </c>
      <c r="B11" s="8">
        <v>107050.93982644676</v>
      </c>
      <c r="C11" s="8">
        <v>859867.98135357827</v>
      </c>
      <c r="D11" s="8">
        <v>33642.40927747533</v>
      </c>
      <c r="E11" s="8">
        <v>2120.9586803390157</v>
      </c>
      <c r="F11" s="8">
        <v>0</v>
      </c>
      <c r="G11" s="8">
        <v>0</v>
      </c>
      <c r="H11" s="8">
        <v>0</v>
      </c>
      <c r="I11" s="8">
        <v>0</v>
      </c>
      <c r="J11" s="8">
        <v>2296437.4203868718</v>
      </c>
      <c r="K11" s="8">
        <v>2865251.0994778611</v>
      </c>
      <c r="L11" s="8">
        <v>0</v>
      </c>
      <c r="M11" s="8">
        <v>0</v>
      </c>
      <c r="N11" s="8">
        <v>3541.1110834331466</v>
      </c>
      <c r="O11" s="8">
        <v>21305.994016132838</v>
      </c>
      <c r="P11" s="8">
        <v>7572.6011624516686</v>
      </c>
      <c r="Q11" s="8">
        <v>135546.68713135121</v>
      </c>
      <c r="R11" s="8">
        <v>540838.90153186768</v>
      </c>
      <c r="S11" s="8">
        <v>7555919.0066774637</v>
      </c>
      <c r="T11" s="8">
        <v>2.7809772906543033</v>
      </c>
      <c r="U11" s="8">
        <v>7113.7399094937082</v>
      </c>
      <c r="V11" s="8">
        <v>23198.9125586382</v>
      </c>
      <c r="W11" s="8">
        <v>159762.51038593866</v>
      </c>
      <c r="X11" s="8">
        <v>14175.568242895202</v>
      </c>
      <c r="Y11" s="8">
        <v>829560.89084002771</v>
      </c>
      <c r="Z11" s="8">
        <v>1078613.1660894342</v>
      </c>
      <c r="AA11" s="8">
        <v>0</v>
      </c>
      <c r="AB11" s="8">
        <v>0</v>
      </c>
      <c r="AC11" s="8">
        <v>159.44269799751339</v>
      </c>
      <c r="AD11" s="8">
        <v>0</v>
      </c>
      <c r="AE11" s="8">
        <v>21239.250561157132</v>
      </c>
      <c r="AF11" s="8">
        <v>0</v>
      </c>
      <c r="AG11" s="8">
        <v>19881.206650887616</v>
      </c>
      <c r="AH11" s="8">
        <v>0</v>
      </c>
      <c r="AI11" s="8">
        <v>726949.31776189536</v>
      </c>
      <c r="AJ11" s="8">
        <v>27632.717352371379</v>
      </c>
      <c r="AK11" s="8">
        <v>16355.854438768178</v>
      </c>
      <c r="AL11" s="8">
        <v>59051.271789753482</v>
      </c>
      <c r="AM11" s="8">
        <v>3897827.0405053739</v>
      </c>
      <c r="AN11" s="8">
        <v>8620.102608598123</v>
      </c>
      <c r="AO11" s="8">
        <v>16875.89719212053</v>
      </c>
      <c r="AP11" s="8">
        <v>261653.81034579145</v>
      </c>
      <c r="AQ11" s="8">
        <v>55824.411140164273</v>
      </c>
      <c r="AR11" s="8">
        <v>22.247818325234427</v>
      </c>
      <c r="AS11" s="8">
        <v>904145.77478294587</v>
      </c>
      <c r="AT11" s="8">
        <v>0</v>
      </c>
      <c r="AU11" s="8">
        <v>0</v>
      </c>
      <c r="AV11" s="8">
        <v>63786.34912330754</v>
      </c>
      <c r="AW11" s="8">
        <v>1111430.5521040156</v>
      </c>
      <c r="AX11" s="8">
        <v>12295.627594412894</v>
      </c>
      <c r="AY11" s="8">
        <v>561407.00957354682</v>
      </c>
      <c r="AZ11" s="8">
        <v>4867120.9162916178</v>
      </c>
      <c r="BA11" s="8">
        <v>50521141.212447464</v>
      </c>
      <c r="BB11" s="8">
        <v>27800.502982240854</v>
      </c>
      <c r="BC11" s="8">
        <v>4757131.4104613792</v>
      </c>
      <c r="BD11" s="8">
        <v>84479874.605833128</v>
      </c>
    </row>
    <row r="12" spans="1:56" x14ac:dyDescent="0.3">
      <c r="A12" s="4" t="s">
        <v>9</v>
      </c>
      <c r="B12" s="8">
        <v>393432334.63139188</v>
      </c>
      <c r="C12" s="8">
        <v>14749812.281404814</v>
      </c>
      <c r="D12" s="8">
        <v>150211905.39087552</v>
      </c>
      <c r="E12" s="8">
        <v>31336810.948956352</v>
      </c>
      <c r="F12" s="8">
        <v>77972.477968818494</v>
      </c>
      <c r="G12" s="8">
        <v>644709.43977043335</v>
      </c>
      <c r="H12" s="8">
        <v>703995.31547961186</v>
      </c>
      <c r="I12" s="8">
        <v>95602828.621998802</v>
      </c>
      <c r="J12" s="8">
        <v>0</v>
      </c>
      <c r="K12" s="8">
        <v>469207022.70435333</v>
      </c>
      <c r="L12" s="8">
        <v>3350498.3261920479</v>
      </c>
      <c r="M12" s="8">
        <v>1699095.9145143966</v>
      </c>
      <c r="N12" s="8">
        <v>2390263.2355632945</v>
      </c>
      <c r="O12" s="8">
        <v>5376922.8190020826</v>
      </c>
      <c r="P12" s="8">
        <v>590839.78621163545</v>
      </c>
      <c r="Q12" s="8">
        <v>3642347.0972392419</v>
      </c>
      <c r="R12" s="8">
        <v>129079008.07015666</v>
      </c>
      <c r="S12" s="8">
        <v>318494103.71550918</v>
      </c>
      <c r="T12" s="8">
        <v>15275187.88005292</v>
      </c>
      <c r="U12" s="8">
        <v>14490170.841204945</v>
      </c>
      <c r="V12" s="8">
        <v>523588462.66563141</v>
      </c>
      <c r="W12" s="8">
        <v>7475690.3775292672</v>
      </c>
      <c r="X12" s="8">
        <v>1498557.4178893664</v>
      </c>
      <c r="Y12" s="8">
        <v>75112516.325240299</v>
      </c>
      <c r="Z12" s="8">
        <v>4839709198.3504314</v>
      </c>
      <c r="AA12" s="8">
        <v>811.87688628210026</v>
      </c>
      <c r="AB12" s="8">
        <v>205231.41479521946</v>
      </c>
      <c r="AC12" s="8">
        <v>3440645.6953991172</v>
      </c>
      <c r="AD12" s="8">
        <v>154048.32448099853</v>
      </c>
      <c r="AE12" s="8">
        <v>267478166.71684438</v>
      </c>
      <c r="AF12" s="8">
        <v>2414422.2921743407</v>
      </c>
      <c r="AG12" s="8">
        <v>24579418.950184561</v>
      </c>
      <c r="AH12" s="8">
        <v>11518976.918977628</v>
      </c>
      <c r="AI12" s="8">
        <v>1022331339.2934169</v>
      </c>
      <c r="AJ12" s="8">
        <v>9945837.9579837266</v>
      </c>
      <c r="AK12" s="8">
        <v>601373.05244647327</v>
      </c>
      <c r="AL12" s="8">
        <v>1634183405.2100594</v>
      </c>
      <c r="AM12" s="8">
        <v>463292959.53193593</v>
      </c>
      <c r="AN12" s="8">
        <v>7365680.9955171561</v>
      </c>
      <c r="AO12" s="8">
        <v>4712250.1162415035</v>
      </c>
      <c r="AP12" s="8">
        <v>720728344.94679058</v>
      </c>
      <c r="AQ12" s="8">
        <v>13203325.674440831</v>
      </c>
      <c r="AR12" s="8">
        <v>29024831.542908646</v>
      </c>
      <c r="AS12" s="8">
        <v>80282522.691757336</v>
      </c>
      <c r="AT12" s="8">
        <v>1027765.9954450935</v>
      </c>
      <c r="AU12" s="8">
        <v>748666.72963495727</v>
      </c>
      <c r="AV12" s="8">
        <v>24668441.810063709</v>
      </c>
      <c r="AW12" s="8">
        <v>8319440.1580968071</v>
      </c>
      <c r="AX12" s="8">
        <v>58343777.41311416</v>
      </c>
      <c r="AY12" s="8">
        <v>99104348.838626638</v>
      </c>
      <c r="AZ12" s="8">
        <v>856194397.8252331</v>
      </c>
      <c r="BA12" s="8">
        <v>2190420322.1269579</v>
      </c>
      <c r="BB12" s="8">
        <v>247918696.91155648</v>
      </c>
      <c r="BC12" s="8">
        <v>1418436752.0446558</v>
      </c>
      <c r="BD12" s="8">
        <v>16298386457.691189</v>
      </c>
    </row>
    <row r="13" spans="1:56" x14ac:dyDescent="0.3">
      <c r="A13" s="1" t="s">
        <v>360</v>
      </c>
      <c r="B13" s="8">
        <v>0</v>
      </c>
      <c r="C13" s="8">
        <v>0</v>
      </c>
      <c r="D13" s="8">
        <v>0</v>
      </c>
      <c r="E13" s="8">
        <v>0</v>
      </c>
      <c r="F13" s="8">
        <v>0</v>
      </c>
      <c r="G13" s="8">
        <v>0</v>
      </c>
      <c r="H13" s="8">
        <v>0</v>
      </c>
      <c r="I13" s="8">
        <v>0</v>
      </c>
      <c r="J13" s="8">
        <v>254414.56762244957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8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8">
        <v>837.28348535895327</v>
      </c>
      <c r="BB13" s="8">
        <v>0</v>
      </c>
      <c r="BC13" s="8">
        <v>0</v>
      </c>
      <c r="BD13" s="8">
        <v>255251.85110782922</v>
      </c>
    </row>
    <row r="14" spans="1:56" x14ac:dyDescent="0.3">
      <c r="A14" s="1" t="s">
        <v>10</v>
      </c>
      <c r="B14" s="8">
        <v>3.8495738692781854E-2</v>
      </c>
      <c r="C14" s="8">
        <v>6872.1084051484349</v>
      </c>
      <c r="D14" s="8">
        <v>74.16596382681729</v>
      </c>
      <c r="E14" s="8">
        <v>6.0540866913685688E-2</v>
      </c>
      <c r="F14" s="8">
        <v>0</v>
      </c>
      <c r="G14" s="8">
        <v>2.4076226463232578E-3</v>
      </c>
      <c r="H14" s="8">
        <v>0</v>
      </c>
      <c r="I14" s="8">
        <v>0.43153960644176781</v>
      </c>
      <c r="J14" s="8">
        <v>484.51632415466656</v>
      </c>
      <c r="K14" s="8">
        <v>23.517852683540436</v>
      </c>
      <c r="L14" s="8">
        <v>0</v>
      </c>
      <c r="M14" s="8">
        <v>0</v>
      </c>
      <c r="N14" s="8">
        <v>5.6361123081975233</v>
      </c>
      <c r="O14" s="8">
        <v>145558.8319210505</v>
      </c>
      <c r="P14" s="8">
        <v>0</v>
      </c>
      <c r="Q14" s="8">
        <v>16.084693300467372</v>
      </c>
      <c r="R14" s="8">
        <v>4821042.0133832619</v>
      </c>
      <c r="S14" s="8">
        <v>4723540.5237509878</v>
      </c>
      <c r="T14" s="8">
        <v>0</v>
      </c>
      <c r="U14" s="8">
        <v>74078.12770465808</v>
      </c>
      <c r="V14" s="8">
        <v>5527.428224741273</v>
      </c>
      <c r="W14" s="8">
        <v>2.0293648233346399E-2</v>
      </c>
      <c r="X14" s="8">
        <v>148.32103478672155</v>
      </c>
      <c r="Y14" s="8">
        <v>3501601.4527204428</v>
      </c>
      <c r="Z14" s="8">
        <v>1.521499147660343</v>
      </c>
      <c r="AA14" s="8">
        <v>0</v>
      </c>
      <c r="AB14" s="8">
        <v>1.8390756117698135E-3</v>
      </c>
      <c r="AC14" s="8">
        <v>2.3556153349686723E-3</v>
      </c>
      <c r="AD14" s="8">
        <v>0</v>
      </c>
      <c r="AE14" s="8">
        <v>0.11355849106838253</v>
      </c>
      <c r="AF14" s="8">
        <v>0</v>
      </c>
      <c r="AG14" s="8">
        <v>0.32185064838917971</v>
      </c>
      <c r="AH14" s="8">
        <v>0</v>
      </c>
      <c r="AI14" s="8">
        <v>1433874.3977984923</v>
      </c>
      <c r="AJ14" s="8">
        <v>2.350464553226979E-3</v>
      </c>
      <c r="AK14" s="8">
        <v>294.16639309197484</v>
      </c>
      <c r="AL14" s="8">
        <v>28.722645171332505</v>
      </c>
      <c r="AM14" s="8">
        <v>8.1101226443544727E-2</v>
      </c>
      <c r="AN14" s="8">
        <v>4198.9302240807529</v>
      </c>
      <c r="AO14" s="8">
        <v>73.713364033255729</v>
      </c>
      <c r="AP14" s="8">
        <v>0.45520023860524289</v>
      </c>
      <c r="AQ14" s="8">
        <v>1.4913310252812231E-3</v>
      </c>
      <c r="AR14" s="8">
        <v>6.2946585834191557E-3</v>
      </c>
      <c r="AS14" s="8">
        <v>0.27780703523668032</v>
      </c>
      <c r="AT14" s="8">
        <v>4314.8409317070345</v>
      </c>
      <c r="AU14" s="8">
        <v>9348.6138828203475</v>
      </c>
      <c r="AV14" s="8">
        <v>162592.78440552813</v>
      </c>
      <c r="AW14" s="8">
        <v>5.7292915215524957E-3</v>
      </c>
      <c r="AX14" s="8">
        <v>0.21828725226640699</v>
      </c>
      <c r="AY14" s="8">
        <v>8.0430248800933565E-2</v>
      </c>
      <c r="AZ14" s="8">
        <v>1485900.2875211469</v>
      </c>
      <c r="BA14" s="8">
        <v>108.79793075941546</v>
      </c>
      <c r="BB14" s="8">
        <v>3.1347639512397725E-2</v>
      </c>
      <c r="BC14" s="8">
        <v>168386.55094874231</v>
      </c>
      <c r="BD14" s="8">
        <v>16548098.208556775</v>
      </c>
    </row>
    <row r="15" spans="1:56" x14ac:dyDescent="0.3">
      <c r="A15" s="1" t="s">
        <v>11</v>
      </c>
      <c r="B15" s="8">
        <v>0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3982.2802323811884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3.9551677022638985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177.98254660187541</v>
      </c>
      <c r="BD15" s="8">
        <v>4164.2179466853277</v>
      </c>
    </row>
    <row r="16" spans="1:56" x14ac:dyDescent="0.3">
      <c r="A16" s="1" t="s">
        <v>12</v>
      </c>
      <c r="B16" s="8">
        <v>32079.546581371127</v>
      </c>
      <c r="C16" s="8">
        <v>1706515.8631371423</v>
      </c>
      <c r="D16" s="8">
        <v>1581434.1925070379</v>
      </c>
      <c r="E16" s="8">
        <v>470.30041285326462</v>
      </c>
      <c r="F16" s="8">
        <v>0</v>
      </c>
      <c r="G16" s="8">
        <v>215083.49603582913</v>
      </c>
      <c r="H16" s="8">
        <v>2.0422694215597673E-2</v>
      </c>
      <c r="I16" s="8">
        <v>21758.418721526104</v>
      </c>
      <c r="J16" s="8">
        <v>3762776.3850101111</v>
      </c>
      <c r="K16" s="8">
        <v>13309.101647932252</v>
      </c>
      <c r="L16" s="8">
        <v>111923.83003462659</v>
      </c>
      <c r="M16" s="8">
        <v>67901.577518522434</v>
      </c>
      <c r="N16" s="8">
        <v>0</v>
      </c>
      <c r="O16" s="8">
        <v>1157856.4834771683</v>
      </c>
      <c r="P16" s="8">
        <v>74778.629963763873</v>
      </c>
      <c r="Q16" s="8">
        <v>110519.62013417068</v>
      </c>
      <c r="R16" s="8">
        <v>26185255.436652798</v>
      </c>
      <c r="S16" s="8">
        <v>45633772.766343787</v>
      </c>
      <c r="T16" s="8">
        <v>11164.580769074315</v>
      </c>
      <c r="U16" s="8">
        <v>5650735.0239800094</v>
      </c>
      <c r="V16" s="8">
        <v>22663.269113784263</v>
      </c>
      <c r="W16" s="8">
        <v>201.07905892805152</v>
      </c>
      <c r="X16" s="8">
        <v>737841.32185550686</v>
      </c>
      <c r="Y16" s="8">
        <v>13833428.525711583</v>
      </c>
      <c r="Z16" s="8">
        <v>29533863.828839786</v>
      </c>
      <c r="AA16" s="8">
        <v>0</v>
      </c>
      <c r="AB16" s="8">
        <v>85793.466976955882</v>
      </c>
      <c r="AC16" s="8">
        <v>83432.025641077737</v>
      </c>
      <c r="AD16" s="8">
        <v>64763.611460337765</v>
      </c>
      <c r="AE16" s="8">
        <v>29932912.395953275</v>
      </c>
      <c r="AF16" s="8">
        <v>2177115.8817616282</v>
      </c>
      <c r="AG16" s="8">
        <v>5890.1387822448623</v>
      </c>
      <c r="AH16" s="8">
        <v>0</v>
      </c>
      <c r="AI16" s="8">
        <v>3785131.5565639264</v>
      </c>
      <c r="AJ16" s="8">
        <v>25.049098423354433</v>
      </c>
      <c r="AK16" s="8">
        <v>39795.09050160442</v>
      </c>
      <c r="AL16" s="8">
        <v>202263.24588380067</v>
      </c>
      <c r="AM16" s="8">
        <v>2733.4299182012837</v>
      </c>
      <c r="AN16" s="8">
        <v>24026223.46064302</v>
      </c>
      <c r="AO16" s="8">
        <v>1101772.9841852803</v>
      </c>
      <c r="AP16" s="8">
        <v>21136.773355633246</v>
      </c>
      <c r="AQ16" s="8">
        <v>1316874.0140912405</v>
      </c>
      <c r="AR16" s="8">
        <v>567994.01964808162</v>
      </c>
      <c r="AS16" s="8">
        <v>507238.60147347173</v>
      </c>
      <c r="AT16" s="8">
        <v>36288864.67929288</v>
      </c>
      <c r="AU16" s="8">
        <v>201255.41024828274</v>
      </c>
      <c r="AV16" s="8">
        <v>83677.719842317514</v>
      </c>
      <c r="AW16" s="8">
        <v>116236.87031223142</v>
      </c>
      <c r="AX16" s="8">
        <v>16805.700190256339</v>
      </c>
      <c r="AY16" s="8">
        <v>3995858.5175283416</v>
      </c>
      <c r="AZ16" s="8">
        <v>3529218.6616536831</v>
      </c>
      <c r="BA16" s="8">
        <v>6284274.282555189</v>
      </c>
      <c r="BB16" s="8">
        <v>30.871673232489822</v>
      </c>
      <c r="BC16" s="8">
        <v>2117382.95760566</v>
      </c>
      <c r="BD16" s="8">
        <v>247020034.71477023</v>
      </c>
    </row>
    <row r="17" spans="1:56" x14ac:dyDescent="0.3">
      <c r="A17" s="1" t="s">
        <v>13</v>
      </c>
      <c r="B17" s="8">
        <v>129016.90521637272</v>
      </c>
      <c r="C17" s="8">
        <v>837381.43684309477</v>
      </c>
      <c r="D17" s="8">
        <v>12485.808394439857</v>
      </c>
      <c r="E17" s="8">
        <v>11713.910338552549</v>
      </c>
      <c r="F17" s="8">
        <v>0</v>
      </c>
      <c r="G17" s="8">
        <v>318.36247020709862</v>
      </c>
      <c r="H17" s="8">
        <v>0.23392804462728778</v>
      </c>
      <c r="I17" s="8">
        <v>39670.102219228844</v>
      </c>
      <c r="J17" s="8">
        <v>10934364.097668074</v>
      </c>
      <c r="K17" s="8">
        <v>814824.3860880452</v>
      </c>
      <c r="L17" s="8">
        <v>33.371727487851643</v>
      </c>
      <c r="M17" s="8">
        <v>0</v>
      </c>
      <c r="N17" s="8">
        <v>573703.24779691454</v>
      </c>
      <c r="O17" s="8">
        <v>0</v>
      </c>
      <c r="P17" s="8">
        <v>81580.330542248048</v>
      </c>
      <c r="Q17" s="8">
        <v>249355.82173770666</v>
      </c>
      <c r="R17" s="8">
        <v>240700.86225610052</v>
      </c>
      <c r="S17" s="8">
        <v>7459303.9439082425</v>
      </c>
      <c r="T17" s="8">
        <v>3177.73081860399</v>
      </c>
      <c r="U17" s="8">
        <v>63182.040066268542</v>
      </c>
      <c r="V17" s="8">
        <v>19277.227593725005</v>
      </c>
      <c r="W17" s="8">
        <v>705.10972752995281</v>
      </c>
      <c r="X17" s="8">
        <v>5392.8696537642518</v>
      </c>
      <c r="Y17" s="8">
        <v>407175.70235269016</v>
      </c>
      <c r="Z17" s="8">
        <v>324360.49533665145</v>
      </c>
      <c r="AA17" s="8">
        <v>0</v>
      </c>
      <c r="AB17" s="8">
        <v>10245.846289956189</v>
      </c>
      <c r="AC17" s="8">
        <v>37704.013941706718</v>
      </c>
      <c r="AD17" s="8">
        <v>43.219597214113399</v>
      </c>
      <c r="AE17" s="8">
        <v>8826.6008551049908</v>
      </c>
      <c r="AF17" s="8">
        <v>97.643202649639989</v>
      </c>
      <c r="AG17" s="8">
        <v>15040.845052974533</v>
      </c>
      <c r="AH17" s="8">
        <v>0</v>
      </c>
      <c r="AI17" s="8">
        <v>1550622.5525355239</v>
      </c>
      <c r="AJ17" s="8">
        <v>10885.533308736645</v>
      </c>
      <c r="AK17" s="8">
        <v>455048.70502665971</v>
      </c>
      <c r="AL17" s="8">
        <v>14008.758813069227</v>
      </c>
      <c r="AM17" s="8">
        <v>15863.435755815757</v>
      </c>
      <c r="AN17" s="8">
        <v>389707.97302001267</v>
      </c>
      <c r="AO17" s="8">
        <v>8284.4815042454084</v>
      </c>
      <c r="AP17" s="8">
        <v>99525.010403486973</v>
      </c>
      <c r="AQ17" s="8">
        <v>61.622741960411538</v>
      </c>
      <c r="AR17" s="8">
        <v>964.02376470058277</v>
      </c>
      <c r="AS17" s="8">
        <v>32161.305018337367</v>
      </c>
      <c r="AT17" s="8">
        <v>4170.6842941585919</v>
      </c>
      <c r="AU17" s="8">
        <v>77.587430851530996</v>
      </c>
      <c r="AV17" s="8">
        <v>344779.20022021164</v>
      </c>
      <c r="AW17" s="8">
        <v>601457.41679055861</v>
      </c>
      <c r="AX17" s="8">
        <v>125679.63531624903</v>
      </c>
      <c r="AY17" s="8">
        <v>21960.714993013076</v>
      </c>
      <c r="AZ17" s="8">
        <v>901492.6562631994</v>
      </c>
      <c r="BA17" s="8">
        <v>2745680.2999265748</v>
      </c>
      <c r="BB17" s="8">
        <v>1076.6608481181474</v>
      </c>
      <c r="BC17" s="8">
        <v>2154589.8964165254</v>
      </c>
      <c r="BD17" s="8">
        <v>31757780.320015613</v>
      </c>
    </row>
    <row r="18" spans="1:56" x14ac:dyDescent="0.3">
      <c r="A18" s="1" t="s">
        <v>14</v>
      </c>
      <c r="B18" s="8">
        <v>0.37008636341631712</v>
      </c>
      <c r="C18" s="8">
        <v>53700.059537535111</v>
      </c>
      <c r="D18" s="8">
        <v>6.1971561806209011E-2</v>
      </c>
      <c r="E18" s="8">
        <v>851.9956151236139</v>
      </c>
      <c r="F18" s="8">
        <v>0</v>
      </c>
      <c r="G18" s="8">
        <v>8.1657667578596506E-6</v>
      </c>
      <c r="H18" s="8">
        <v>6.2195923472364346E-4</v>
      </c>
      <c r="I18" s="8">
        <v>82.195169071835338</v>
      </c>
      <c r="J18" s="8">
        <v>9596.9099323293412</v>
      </c>
      <c r="K18" s="8">
        <v>0.22979750911634755</v>
      </c>
      <c r="L18" s="8">
        <v>0</v>
      </c>
      <c r="M18" s="8">
        <v>0</v>
      </c>
      <c r="N18" s="8">
        <v>5.8513523104253631E-3</v>
      </c>
      <c r="O18" s="8">
        <v>1014.7495983831383</v>
      </c>
      <c r="P18" s="8">
        <v>0</v>
      </c>
      <c r="Q18" s="8">
        <v>457537.59854879102</v>
      </c>
      <c r="R18" s="8">
        <v>3.7409276943450518</v>
      </c>
      <c r="S18" s="8">
        <v>408448.5784148575</v>
      </c>
      <c r="T18" s="8">
        <v>2.0414416894649126E-6</v>
      </c>
      <c r="U18" s="8">
        <v>2542.4328811709188</v>
      </c>
      <c r="V18" s="8">
        <v>250.9520067692871</v>
      </c>
      <c r="W18" s="8">
        <v>2.9614514108504339E-3</v>
      </c>
      <c r="X18" s="8">
        <v>5.321715419362628E-4</v>
      </c>
      <c r="Y18" s="8">
        <v>2064.1820600446385</v>
      </c>
      <c r="Z18" s="8">
        <v>12312.012483828319</v>
      </c>
      <c r="AA18" s="8">
        <v>0</v>
      </c>
      <c r="AB18" s="8">
        <v>199471.49002989422</v>
      </c>
      <c r="AC18" s="8">
        <v>23645.722910003326</v>
      </c>
      <c r="AD18" s="8">
        <v>6.4659263110985344E-3</v>
      </c>
      <c r="AE18" s="8">
        <v>212.63604220978473</v>
      </c>
      <c r="AF18" s="8">
        <v>88.991273300937706</v>
      </c>
      <c r="AG18" s="8">
        <v>5.5963150634248047</v>
      </c>
      <c r="AH18" s="8">
        <v>0</v>
      </c>
      <c r="AI18" s="8">
        <v>19719.829550572009</v>
      </c>
      <c r="AJ18" s="8">
        <v>9.8033312592882664E-3</v>
      </c>
      <c r="AK18" s="8">
        <v>2.0414416894649131E-4</v>
      </c>
      <c r="AL18" s="8">
        <v>2.1959519062449968</v>
      </c>
      <c r="AM18" s="8">
        <v>1.7527137865182587E-2</v>
      </c>
      <c r="AN18" s="8">
        <v>4.4480076215227503E-2</v>
      </c>
      <c r="AO18" s="8">
        <v>7.5763094067304443E-3</v>
      </c>
      <c r="AP18" s="8">
        <v>0.54046381946125743</v>
      </c>
      <c r="AQ18" s="8">
        <v>0</v>
      </c>
      <c r="AR18" s="8">
        <v>186587.53880807574</v>
      </c>
      <c r="AS18" s="8">
        <v>2.224075284875883E-2</v>
      </c>
      <c r="AT18" s="8">
        <v>12063.264493066137</v>
      </c>
      <c r="AU18" s="8">
        <v>4.85617907318113E-3</v>
      </c>
      <c r="AV18" s="8">
        <v>0.45964093809255752</v>
      </c>
      <c r="AW18" s="8">
        <v>100429.15945703005</v>
      </c>
      <c r="AX18" s="8">
        <v>2.4422447411631912E-3</v>
      </c>
      <c r="AY18" s="8">
        <v>0</v>
      </c>
      <c r="AZ18" s="8">
        <v>1.3547754054155912</v>
      </c>
      <c r="BA18" s="8">
        <v>1974.8988159133205</v>
      </c>
      <c r="BB18" s="8">
        <v>7513.5830111734731</v>
      </c>
      <c r="BC18" s="8">
        <v>180676.56655712737</v>
      </c>
      <c r="BD18" s="8">
        <v>1680800.0226997761</v>
      </c>
    </row>
    <row r="19" spans="1:56" x14ac:dyDescent="0.3">
      <c r="A19" s="1" t="s">
        <v>15</v>
      </c>
      <c r="B19" s="8">
        <v>17104.766959311826</v>
      </c>
      <c r="C19" s="8">
        <v>50804.698677807028</v>
      </c>
      <c r="D19" s="8">
        <v>6409.8279286826719</v>
      </c>
      <c r="E19" s="8">
        <v>12712.459646535473</v>
      </c>
      <c r="F19" s="8">
        <v>0</v>
      </c>
      <c r="G19" s="8">
        <v>0.49340892561055749</v>
      </c>
      <c r="H19" s="8">
        <v>1.851052643067846</v>
      </c>
      <c r="I19" s="8">
        <v>225447.67680308377</v>
      </c>
      <c r="J19" s="8">
        <v>170734.18300839874</v>
      </c>
      <c r="K19" s="8">
        <v>5074.0067336762868</v>
      </c>
      <c r="L19" s="8">
        <v>28981.491338338714</v>
      </c>
      <c r="M19" s="8">
        <v>0</v>
      </c>
      <c r="N19" s="8">
        <v>8.131324285454383</v>
      </c>
      <c r="O19" s="8">
        <v>4438.2987904565362</v>
      </c>
      <c r="P19" s="8">
        <v>297112.61499004258</v>
      </c>
      <c r="Q19" s="8">
        <v>0</v>
      </c>
      <c r="R19" s="8">
        <v>160368.3492966948</v>
      </c>
      <c r="S19" s="8">
        <v>163401.09699332432</v>
      </c>
      <c r="T19" s="8">
        <v>22.253893990364848</v>
      </c>
      <c r="U19" s="8">
        <v>282.03036950098038</v>
      </c>
      <c r="V19" s="8">
        <v>7691.9486888629344</v>
      </c>
      <c r="W19" s="8">
        <v>138.83879253744567</v>
      </c>
      <c r="X19" s="8">
        <v>2.0214357320161422</v>
      </c>
      <c r="Y19" s="8">
        <v>11604.533400531456</v>
      </c>
      <c r="Z19" s="8">
        <v>17250.224019631096</v>
      </c>
      <c r="AA19" s="8">
        <v>0</v>
      </c>
      <c r="AB19" s="8">
        <v>23677.172530143554</v>
      </c>
      <c r="AC19" s="8">
        <v>68651.046375189719</v>
      </c>
      <c r="AD19" s="8">
        <v>19.243656689749095</v>
      </c>
      <c r="AE19" s="8">
        <v>338.57918732894478</v>
      </c>
      <c r="AF19" s="8">
        <v>0</v>
      </c>
      <c r="AG19" s="8">
        <v>68277.763430662177</v>
      </c>
      <c r="AH19" s="8">
        <v>0</v>
      </c>
      <c r="AI19" s="8">
        <v>18791.941104934336</v>
      </c>
      <c r="AJ19" s="8">
        <v>1719.0786821803085</v>
      </c>
      <c r="AK19" s="8">
        <v>49727.108448701299</v>
      </c>
      <c r="AL19" s="8">
        <v>6691.7541897676138</v>
      </c>
      <c r="AM19" s="8">
        <v>2820.5150920820392</v>
      </c>
      <c r="AN19" s="8">
        <v>34548.206579930404</v>
      </c>
      <c r="AO19" s="8">
        <v>10.343205754675907</v>
      </c>
      <c r="AP19" s="8">
        <v>24919.297538822539</v>
      </c>
      <c r="AQ19" s="8">
        <v>708.51279076323931</v>
      </c>
      <c r="AR19" s="8">
        <v>682112.38862147846</v>
      </c>
      <c r="AS19" s="8">
        <v>137685.45096815442</v>
      </c>
      <c r="AT19" s="8">
        <v>2319.1796481393017</v>
      </c>
      <c r="AU19" s="8">
        <v>2.6802037435635015E-2</v>
      </c>
      <c r="AV19" s="8">
        <v>6078.3931199438412</v>
      </c>
      <c r="AW19" s="8">
        <v>15876.257724872596</v>
      </c>
      <c r="AX19" s="8">
        <v>4028.4515789974785</v>
      </c>
      <c r="AY19" s="8">
        <v>29947.046190557445</v>
      </c>
      <c r="AZ19" s="8">
        <v>12738.503531241035</v>
      </c>
      <c r="BA19" s="8">
        <v>408686.72137439722</v>
      </c>
      <c r="BB19" s="8">
        <v>7.1393499927382269</v>
      </c>
      <c r="BC19" s="8">
        <v>1086314.0506383877</v>
      </c>
      <c r="BD19" s="8">
        <v>3866285.9699141434</v>
      </c>
    </row>
    <row r="20" spans="1:56" x14ac:dyDescent="0.3">
      <c r="A20" s="1" t="s">
        <v>16</v>
      </c>
      <c r="B20" s="8">
        <v>102773.14415788132</v>
      </c>
      <c r="C20" s="8">
        <v>2806333.5496992199</v>
      </c>
      <c r="D20" s="8">
        <v>5366751.4290531324</v>
      </c>
      <c r="E20" s="8">
        <v>586529.54535626865</v>
      </c>
      <c r="F20" s="8">
        <v>40639.348140761555</v>
      </c>
      <c r="G20" s="8">
        <v>9448.8405463533836</v>
      </c>
      <c r="H20" s="8">
        <v>33.338860466785405</v>
      </c>
      <c r="I20" s="8">
        <v>4567378.5838621473</v>
      </c>
      <c r="J20" s="8">
        <v>118401384.73259687</v>
      </c>
      <c r="K20" s="8">
        <v>3209107.8434078959</v>
      </c>
      <c r="L20" s="8">
        <v>805566.30977878557</v>
      </c>
      <c r="M20" s="8">
        <v>1080.2551786808272</v>
      </c>
      <c r="N20" s="8">
        <v>1190063.3744910974</v>
      </c>
      <c r="O20" s="8">
        <v>1723804.3075780156</v>
      </c>
      <c r="P20" s="8">
        <v>19834.028113147677</v>
      </c>
      <c r="Q20" s="8">
        <v>2027644.7130921658</v>
      </c>
      <c r="R20" s="8">
        <v>0</v>
      </c>
      <c r="S20" s="8">
        <v>23956562.158002991</v>
      </c>
      <c r="T20" s="8">
        <v>63031.988807167378</v>
      </c>
      <c r="U20" s="8">
        <v>761989.20398020651</v>
      </c>
      <c r="V20" s="8">
        <v>3664160.2947107358</v>
      </c>
      <c r="W20" s="8">
        <v>106102.51880222316</v>
      </c>
      <c r="X20" s="8">
        <v>22731906.77114749</v>
      </c>
      <c r="Y20" s="8">
        <v>27909355.16718965</v>
      </c>
      <c r="Z20" s="8">
        <v>22843157.367647894</v>
      </c>
      <c r="AA20" s="8">
        <v>0</v>
      </c>
      <c r="AB20" s="8">
        <v>14774.389207524266</v>
      </c>
      <c r="AC20" s="8">
        <v>25313.384216188915</v>
      </c>
      <c r="AD20" s="8">
        <v>2036990.9856820612</v>
      </c>
      <c r="AE20" s="8">
        <v>909294.95610346622</v>
      </c>
      <c r="AF20" s="8">
        <v>91866.185824520784</v>
      </c>
      <c r="AG20" s="8">
        <v>183149.99548385188</v>
      </c>
      <c r="AH20" s="8">
        <v>0</v>
      </c>
      <c r="AI20" s="8">
        <v>81827221.800803095</v>
      </c>
      <c r="AJ20" s="8">
        <v>6906.0754273109596</v>
      </c>
      <c r="AK20" s="8">
        <v>87355.993773901151</v>
      </c>
      <c r="AL20" s="8">
        <v>25862984.204173975</v>
      </c>
      <c r="AM20" s="8">
        <v>194246.05778852684</v>
      </c>
      <c r="AN20" s="8">
        <v>1262617.5785072865</v>
      </c>
      <c r="AO20" s="8">
        <v>1123818.1108832166</v>
      </c>
      <c r="AP20" s="8">
        <v>9024588.9275850113</v>
      </c>
      <c r="AQ20" s="8">
        <v>653273.66578886914</v>
      </c>
      <c r="AR20" s="8">
        <v>22870245.597804844</v>
      </c>
      <c r="AS20" s="8">
        <v>27451763.140403792</v>
      </c>
      <c r="AT20" s="8">
        <v>124379.2557602211</v>
      </c>
      <c r="AU20" s="8">
        <v>18529.163577900748</v>
      </c>
      <c r="AV20" s="8">
        <v>1671672.2426040899</v>
      </c>
      <c r="AW20" s="8">
        <v>12952590.86743428</v>
      </c>
      <c r="AX20" s="8">
        <v>117754.28511964351</v>
      </c>
      <c r="AY20" s="8">
        <v>4349987.4860896925</v>
      </c>
      <c r="AZ20" s="8">
        <v>18673265.842342075</v>
      </c>
      <c r="BA20" s="8">
        <v>122782682.33850373</v>
      </c>
      <c r="BB20" s="8">
        <v>24953.030496422878</v>
      </c>
      <c r="BC20" s="8">
        <v>77501821.973094195</v>
      </c>
      <c r="BD20" s="8">
        <v>654738686.34868097</v>
      </c>
    </row>
    <row r="21" spans="1:56" x14ac:dyDescent="0.3">
      <c r="A21" s="1" t="s">
        <v>17</v>
      </c>
      <c r="B21" s="8">
        <v>17497935.954852395</v>
      </c>
      <c r="C21" s="8">
        <v>105760310.47093482</v>
      </c>
      <c r="D21" s="8">
        <v>29222910.731149998</v>
      </c>
      <c r="E21" s="8">
        <v>1865019.2039018155</v>
      </c>
      <c r="F21" s="8">
        <v>206.41031446189717</v>
      </c>
      <c r="G21" s="8">
        <v>1171394.5359114883</v>
      </c>
      <c r="H21" s="8">
        <v>6.9565528640657845</v>
      </c>
      <c r="I21" s="8">
        <v>2048142.3405746156</v>
      </c>
      <c r="J21" s="8">
        <v>910215777.75263703</v>
      </c>
      <c r="K21" s="8">
        <v>18809040.180880941</v>
      </c>
      <c r="L21" s="8">
        <v>2223786.8606483419</v>
      </c>
      <c r="M21" s="8">
        <v>5449268.1455013873</v>
      </c>
      <c r="N21" s="8">
        <v>41455146.599351421</v>
      </c>
      <c r="O21" s="8">
        <v>23737120.463357136</v>
      </c>
      <c r="P21" s="8">
        <v>3066774.3327496983</v>
      </c>
      <c r="Q21" s="8">
        <v>15200202.359153837</v>
      </c>
      <c r="R21" s="8">
        <v>363745781.00184143</v>
      </c>
      <c r="S21" s="8">
        <v>0</v>
      </c>
      <c r="T21" s="8">
        <v>4365871.5173908146</v>
      </c>
      <c r="U21" s="8">
        <v>28659169.10775442</v>
      </c>
      <c r="V21" s="8">
        <v>5403603.1854962483</v>
      </c>
      <c r="W21" s="8">
        <v>682398.87339654705</v>
      </c>
      <c r="X21" s="8">
        <v>13665112.470960222</v>
      </c>
      <c r="Y21" s="8">
        <v>171876797.35387588</v>
      </c>
      <c r="Z21" s="8">
        <v>418820476.66171241</v>
      </c>
      <c r="AA21" s="8">
        <v>21734.882513847078</v>
      </c>
      <c r="AB21" s="8">
        <v>695336.19163163193</v>
      </c>
      <c r="AC21" s="8">
        <v>2470386.1511575687</v>
      </c>
      <c r="AD21" s="8">
        <v>10218751.12744071</v>
      </c>
      <c r="AE21" s="8">
        <v>36359591.442771509</v>
      </c>
      <c r="AF21" s="8">
        <v>3550913.7193852263</v>
      </c>
      <c r="AG21" s="8">
        <v>5075764.4190598046</v>
      </c>
      <c r="AH21" s="8">
        <v>18018.260863625972</v>
      </c>
      <c r="AI21" s="8">
        <v>142000061.53052244</v>
      </c>
      <c r="AJ21" s="8">
        <v>604740.41249161505</v>
      </c>
      <c r="AK21" s="8">
        <v>31381052.534103729</v>
      </c>
      <c r="AL21" s="8">
        <v>363743577.27298713</v>
      </c>
      <c r="AM21" s="8">
        <v>7429604.0467831679</v>
      </c>
      <c r="AN21" s="8">
        <v>147297468.49470899</v>
      </c>
      <c r="AO21" s="8">
        <v>11063609.120002391</v>
      </c>
      <c r="AP21" s="8">
        <v>159810548.63147798</v>
      </c>
      <c r="AQ21" s="8">
        <v>15350618.571123473</v>
      </c>
      <c r="AR21" s="8">
        <v>14047387.224350594</v>
      </c>
      <c r="AS21" s="8">
        <v>129823015.22502625</v>
      </c>
      <c r="AT21" s="8">
        <v>7661258.5662373975</v>
      </c>
      <c r="AU21" s="8">
        <v>2006354.2628818739</v>
      </c>
      <c r="AV21" s="8">
        <v>32955883.486622699</v>
      </c>
      <c r="AW21" s="8">
        <v>22507012.628882553</v>
      </c>
      <c r="AX21" s="8">
        <v>13799019.426810525</v>
      </c>
      <c r="AY21" s="8">
        <v>18747627.243786078</v>
      </c>
      <c r="AZ21" s="8">
        <v>452471312.44858384</v>
      </c>
      <c r="BA21" s="8">
        <v>354485524.85882497</v>
      </c>
      <c r="BB21" s="8">
        <v>219698.74867449314</v>
      </c>
      <c r="BC21" s="8">
        <v>169099609.39954975</v>
      </c>
      <c r="BD21" s="8">
        <v>4339857733.8001556</v>
      </c>
    </row>
    <row r="22" spans="1:56" x14ac:dyDescent="0.3">
      <c r="A22" s="1" t="s">
        <v>18</v>
      </c>
      <c r="B22" s="8">
        <v>5.7854296613923453E-2</v>
      </c>
      <c r="C22" s="8">
        <v>13.500255465569063</v>
      </c>
      <c r="D22" s="8">
        <v>396650.20847596321</v>
      </c>
      <c r="E22" s="8">
        <v>0.92910286573751966</v>
      </c>
      <c r="F22" s="8">
        <v>0</v>
      </c>
      <c r="G22" s="8">
        <v>5287918.315077439</v>
      </c>
      <c r="H22" s="8">
        <v>0</v>
      </c>
      <c r="I22" s="8">
        <v>16.214537736377519</v>
      </c>
      <c r="J22" s="8">
        <v>259124.24411422081</v>
      </c>
      <c r="K22" s="8">
        <v>13640.358647356097</v>
      </c>
      <c r="L22" s="8">
        <v>50739.857660417983</v>
      </c>
      <c r="M22" s="8">
        <v>4518483.6982487412</v>
      </c>
      <c r="N22" s="8">
        <v>4939.2980868618151</v>
      </c>
      <c r="O22" s="8">
        <v>296052.95444380149</v>
      </c>
      <c r="P22" s="8">
        <v>0</v>
      </c>
      <c r="Q22" s="8">
        <v>49489.07497494157</v>
      </c>
      <c r="R22" s="8">
        <v>47463.580580067348</v>
      </c>
      <c r="S22" s="8">
        <v>3666196.6006621039</v>
      </c>
      <c r="T22" s="8">
        <v>0</v>
      </c>
      <c r="U22" s="8">
        <v>1817903.9824261931</v>
      </c>
      <c r="V22" s="8">
        <v>4101.8426121452148</v>
      </c>
      <c r="W22" s="8">
        <v>1.5789719579743434E-2</v>
      </c>
      <c r="X22" s="8">
        <v>63.524926874304072</v>
      </c>
      <c r="Y22" s="8">
        <v>264990.82681475283</v>
      </c>
      <c r="Z22" s="8">
        <v>1515.8681764531048</v>
      </c>
      <c r="AA22" s="8">
        <v>0</v>
      </c>
      <c r="AB22" s="8">
        <v>0</v>
      </c>
      <c r="AC22" s="8">
        <v>0</v>
      </c>
      <c r="AD22" s="8">
        <v>0</v>
      </c>
      <c r="AE22" s="8">
        <v>970.07480322461038</v>
      </c>
      <c r="AF22" s="8">
        <v>608954.92329924717</v>
      </c>
      <c r="AG22" s="8">
        <v>10.22286132640399</v>
      </c>
      <c r="AH22" s="8">
        <v>0</v>
      </c>
      <c r="AI22" s="8">
        <v>1151631.1289151758</v>
      </c>
      <c r="AJ22" s="8">
        <v>2.1977968415038407E-2</v>
      </c>
      <c r="AK22" s="8">
        <v>8.0340375498060959E-2</v>
      </c>
      <c r="AL22" s="8">
        <v>31347.934559405858</v>
      </c>
      <c r="AM22" s="8">
        <v>55.392119715693461</v>
      </c>
      <c r="AN22" s="8">
        <v>1399541.176138646</v>
      </c>
      <c r="AO22" s="8">
        <v>118340.203080101</v>
      </c>
      <c r="AP22" s="8">
        <v>732616.20432884386</v>
      </c>
      <c r="AQ22" s="8">
        <v>15768884.067943981</v>
      </c>
      <c r="AR22" s="8">
        <v>0.18089662505218226</v>
      </c>
      <c r="AS22" s="8">
        <v>46.433664336197403</v>
      </c>
      <c r="AT22" s="8">
        <v>39833.489877893328</v>
      </c>
      <c r="AU22" s="8">
        <v>0.413022392011546</v>
      </c>
      <c r="AV22" s="8">
        <v>253979.7605806957</v>
      </c>
      <c r="AW22" s="8">
        <v>27028.011295548858</v>
      </c>
      <c r="AX22" s="8">
        <v>11.572220548896354</v>
      </c>
      <c r="AY22" s="8">
        <v>23.340686852453903</v>
      </c>
      <c r="AZ22" s="8">
        <v>741791.20488452329</v>
      </c>
      <c r="BA22" s="8">
        <v>4767.6558553192845</v>
      </c>
      <c r="BB22" s="8">
        <v>0</v>
      </c>
      <c r="BC22" s="8">
        <v>399654.80194969045</v>
      </c>
      <c r="BD22" s="8">
        <v>37958793.248770848</v>
      </c>
    </row>
    <row r="23" spans="1:56" x14ac:dyDescent="0.3">
      <c r="A23" s="1" t="s">
        <v>19</v>
      </c>
      <c r="B23" s="8">
        <v>141.42285020962996</v>
      </c>
      <c r="C23" s="8">
        <v>120496.84512783684</v>
      </c>
      <c r="D23" s="8">
        <v>69198.35117717793</v>
      </c>
      <c r="E23" s="8">
        <v>110102.45827136586</v>
      </c>
      <c r="F23" s="8">
        <v>0</v>
      </c>
      <c r="G23" s="8">
        <v>29052.744473805891</v>
      </c>
      <c r="H23" s="8">
        <v>1.6629762489086274E-2</v>
      </c>
      <c r="I23" s="8">
        <v>6268.1783232325834</v>
      </c>
      <c r="J23" s="8">
        <v>913837.11313332338</v>
      </c>
      <c r="K23" s="8">
        <v>45971.820195926222</v>
      </c>
      <c r="L23" s="8">
        <v>545.07154896824352</v>
      </c>
      <c r="M23" s="8">
        <v>0</v>
      </c>
      <c r="N23" s="8">
        <v>29724.47145909816</v>
      </c>
      <c r="O23" s="8">
        <v>3372.4374846257392</v>
      </c>
      <c r="P23" s="8">
        <v>3.7480673823763275E-3</v>
      </c>
      <c r="Q23" s="8">
        <v>2205.4162144239699</v>
      </c>
      <c r="R23" s="8">
        <v>655477.6592949715</v>
      </c>
      <c r="S23" s="8">
        <v>5942581.2703548633</v>
      </c>
      <c r="T23" s="8">
        <v>14991.321636070599</v>
      </c>
      <c r="U23" s="8">
        <v>0</v>
      </c>
      <c r="V23" s="8">
        <v>15455.248145994276</v>
      </c>
      <c r="W23" s="8">
        <v>19.546639154094166</v>
      </c>
      <c r="X23" s="8">
        <v>876.94449293989464</v>
      </c>
      <c r="Y23" s="8">
        <v>139508.8764325263</v>
      </c>
      <c r="Z23" s="8">
        <v>16364.674346799526</v>
      </c>
      <c r="AA23" s="8">
        <v>0</v>
      </c>
      <c r="AB23" s="8">
        <v>139.36366628450418</v>
      </c>
      <c r="AC23" s="8">
        <v>1439.4497322636914</v>
      </c>
      <c r="AD23" s="8">
        <v>0.17288402972789688</v>
      </c>
      <c r="AE23" s="8">
        <v>19933.203728256656</v>
      </c>
      <c r="AF23" s="8">
        <v>40.787666929596455</v>
      </c>
      <c r="AG23" s="8">
        <v>37653.853662843227</v>
      </c>
      <c r="AH23" s="8">
        <v>0</v>
      </c>
      <c r="AI23" s="8">
        <v>272226.87729055638</v>
      </c>
      <c r="AJ23" s="8">
        <v>7.2585607054565866</v>
      </c>
      <c r="AK23" s="8">
        <v>4812.4438853911524</v>
      </c>
      <c r="AL23" s="8">
        <v>17600.226995091372</v>
      </c>
      <c r="AM23" s="8">
        <v>2092.144101195503</v>
      </c>
      <c r="AN23" s="8">
        <v>294065.56465994351</v>
      </c>
      <c r="AO23" s="8">
        <v>30833.135238901075</v>
      </c>
      <c r="AP23" s="8">
        <v>10923.411561981706</v>
      </c>
      <c r="AQ23" s="8">
        <v>323391.44613216381</v>
      </c>
      <c r="AR23" s="8">
        <v>15298.098534448149</v>
      </c>
      <c r="AS23" s="8">
        <v>4856.7611200465981</v>
      </c>
      <c r="AT23" s="8">
        <v>651112.82492857776</v>
      </c>
      <c r="AU23" s="8">
        <v>45278.063531630309</v>
      </c>
      <c r="AV23" s="8">
        <v>172570.42096928429</v>
      </c>
      <c r="AW23" s="8">
        <v>53320.807520076938</v>
      </c>
      <c r="AX23" s="8">
        <v>7546.0525690651284</v>
      </c>
      <c r="AY23" s="8">
        <v>66867.001199789636</v>
      </c>
      <c r="AZ23" s="8">
        <v>2063882.740847125</v>
      </c>
      <c r="BA23" s="8">
        <v>1216814.4400908826</v>
      </c>
      <c r="BB23" s="8">
        <v>26.564580110933452</v>
      </c>
      <c r="BC23" s="8">
        <v>556737.34566831216</v>
      </c>
      <c r="BD23" s="8">
        <v>13985662.353307031</v>
      </c>
    </row>
    <row r="24" spans="1:56" x14ac:dyDescent="0.3">
      <c r="A24" s="1" t="s">
        <v>20</v>
      </c>
      <c r="B24" s="8">
        <v>210121.27628648866</v>
      </c>
      <c r="C24" s="8">
        <v>465.52352653175461</v>
      </c>
      <c r="D24" s="8">
        <v>7444907.3268892942</v>
      </c>
      <c r="E24" s="8">
        <v>14320.247056725475</v>
      </c>
      <c r="F24" s="8">
        <v>0</v>
      </c>
      <c r="G24" s="8">
        <v>213392.69440531748</v>
      </c>
      <c r="H24" s="8">
        <v>4.7411646581392501</v>
      </c>
      <c r="I24" s="8">
        <v>775598.20463371871</v>
      </c>
      <c r="J24" s="8">
        <v>27147516.947405301</v>
      </c>
      <c r="K24" s="8">
        <v>1801859.8843142677</v>
      </c>
      <c r="L24" s="8">
        <v>454226.29080686957</v>
      </c>
      <c r="M24" s="8">
        <v>0</v>
      </c>
      <c r="N24" s="8">
        <v>333970.91906571889</v>
      </c>
      <c r="O24" s="8">
        <v>223147.17750312379</v>
      </c>
      <c r="P24" s="8">
        <v>1.0685783769497192</v>
      </c>
      <c r="Q24" s="8">
        <v>1980.5757555643875</v>
      </c>
      <c r="R24" s="8">
        <v>133700.67715193919</v>
      </c>
      <c r="S24" s="8">
        <v>7200433.3904827973</v>
      </c>
      <c r="T24" s="8">
        <v>1149470.6290322549</v>
      </c>
      <c r="U24" s="8">
        <v>18622.810201080993</v>
      </c>
      <c r="V24" s="8">
        <v>0</v>
      </c>
      <c r="W24" s="8">
        <v>242594.7344564173</v>
      </c>
      <c r="X24" s="8">
        <v>111415.14097029204</v>
      </c>
      <c r="Y24" s="8">
        <v>3729010.5494758147</v>
      </c>
      <c r="Z24" s="8">
        <v>10864572.890628761</v>
      </c>
      <c r="AA24" s="8">
        <v>0</v>
      </c>
      <c r="AB24" s="8">
        <v>315.44316546235189</v>
      </c>
      <c r="AC24" s="8">
        <v>180.3905427568115</v>
      </c>
      <c r="AD24" s="8">
        <v>49.289438273128177</v>
      </c>
      <c r="AE24" s="8">
        <v>163428.00893680067</v>
      </c>
      <c r="AF24" s="8">
        <v>83429.318719629111</v>
      </c>
      <c r="AG24" s="8">
        <v>140430.93761982955</v>
      </c>
      <c r="AH24" s="8">
        <v>37079.69720872405</v>
      </c>
      <c r="AI24" s="8">
        <v>6044870.638545718</v>
      </c>
      <c r="AJ24" s="8">
        <v>411.9335147202479</v>
      </c>
      <c r="AK24" s="8">
        <v>62.766841014173281</v>
      </c>
      <c r="AL24" s="8">
        <v>150709.51440708427</v>
      </c>
      <c r="AM24" s="8">
        <v>24884.476833475626</v>
      </c>
      <c r="AN24" s="8">
        <v>561.67159683725993</v>
      </c>
      <c r="AO24" s="8">
        <v>33.851914113339689</v>
      </c>
      <c r="AP24" s="8">
        <v>129640.70143873827</v>
      </c>
      <c r="AQ24" s="8">
        <v>732438.22443239391</v>
      </c>
      <c r="AR24" s="8">
        <v>715.04306642692256</v>
      </c>
      <c r="AS24" s="8">
        <v>364756.32700257777</v>
      </c>
      <c r="AT24" s="8">
        <v>86.819307466613324</v>
      </c>
      <c r="AU24" s="8">
        <v>1121669.6078572592</v>
      </c>
      <c r="AV24" s="8">
        <v>1626358.1408286912</v>
      </c>
      <c r="AW24" s="8">
        <v>1094.0624834321013</v>
      </c>
      <c r="AX24" s="8">
        <v>26004.749416238934</v>
      </c>
      <c r="AY24" s="8">
        <v>47838.95180108762</v>
      </c>
      <c r="AZ24" s="8">
        <v>42961293.091580547</v>
      </c>
      <c r="BA24" s="8">
        <v>56442727.412203535</v>
      </c>
      <c r="BB24" s="8">
        <v>30189.189704424425</v>
      </c>
      <c r="BC24" s="8">
        <v>9613912.5690736156</v>
      </c>
      <c r="BD24" s="8">
        <v>181816506.52927214</v>
      </c>
    </row>
    <row r="25" spans="1:56" x14ac:dyDescent="0.3">
      <c r="A25" s="1" t="s">
        <v>21</v>
      </c>
      <c r="B25" s="8">
        <v>820867.08920458052</v>
      </c>
      <c r="C25" s="8">
        <v>804660.21617284534</v>
      </c>
      <c r="D25" s="8">
        <v>1313.2906686764982</v>
      </c>
      <c r="E25" s="8">
        <v>68.302031175722504</v>
      </c>
      <c r="F25" s="8">
        <v>0</v>
      </c>
      <c r="G25" s="8">
        <v>0</v>
      </c>
      <c r="H25" s="8">
        <v>0</v>
      </c>
      <c r="I25" s="8">
        <v>10613.474961276204</v>
      </c>
      <c r="J25" s="8">
        <v>5657509.8983556209</v>
      </c>
      <c r="K25" s="8">
        <v>25495.427590759155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128.94060160912716</v>
      </c>
      <c r="R25" s="8">
        <v>83638.278115847745</v>
      </c>
      <c r="S25" s="8">
        <v>107785.61123605243</v>
      </c>
      <c r="T25" s="8">
        <v>0</v>
      </c>
      <c r="U25" s="8">
        <v>625.65330890365772</v>
      </c>
      <c r="V25" s="8">
        <v>291.48594631568733</v>
      </c>
      <c r="W25" s="8">
        <v>0</v>
      </c>
      <c r="X25" s="8">
        <v>109989.48458948798</v>
      </c>
      <c r="Y25" s="8">
        <v>3774.7315094697633</v>
      </c>
      <c r="Z25" s="8">
        <v>8205862.8764083954</v>
      </c>
      <c r="AA25" s="8">
        <v>0</v>
      </c>
      <c r="AB25" s="8">
        <v>0</v>
      </c>
      <c r="AC25" s="8">
        <v>0</v>
      </c>
      <c r="AD25" s="8">
        <v>0</v>
      </c>
      <c r="AE25" s="8">
        <v>3050.4231091399761</v>
      </c>
      <c r="AF25" s="8">
        <v>0</v>
      </c>
      <c r="AG25" s="8">
        <v>1567.2721625891536</v>
      </c>
      <c r="AH25" s="8">
        <v>0</v>
      </c>
      <c r="AI25" s="8">
        <v>36507.286555973587</v>
      </c>
      <c r="AJ25" s="8">
        <v>13.395181574688593</v>
      </c>
      <c r="AK25" s="8">
        <v>149.21220460821209</v>
      </c>
      <c r="AL25" s="8">
        <v>5807160.4661464132</v>
      </c>
      <c r="AM25" s="8">
        <v>36.098983441145194</v>
      </c>
      <c r="AN25" s="8">
        <v>0</v>
      </c>
      <c r="AO25" s="8">
        <v>0</v>
      </c>
      <c r="AP25" s="8">
        <v>1849117.7703784336</v>
      </c>
      <c r="AQ25" s="8">
        <v>56.918949252343573</v>
      </c>
      <c r="AR25" s="8">
        <v>1987.8817890482787</v>
      </c>
      <c r="AS25" s="8">
        <v>8135382.9304404445</v>
      </c>
      <c r="AT25" s="8">
        <v>13.98901046320875</v>
      </c>
      <c r="AU25" s="8">
        <v>0</v>
      </c>
      <c r="AV25" s="8">
        <v>105276.68632588904</v>
      </c>
      <c r="AW25" s="8">
        <v>147.9310808414414</v>
      </c>
      <c r="AX25" s="8">
        <v>153.94371620652552</v>
      </c>
      <c r="AY25" s="8">
        <v>0</v>
      </c>
      <c r="AZ25" s="8">
        <v>86788.496057918659</v>
      </c>
      <c r="BA25" s="8">
        <v>3646104.122886112</v>
      </c>
      <c r="BB25" s="8">
        <v>19.856921946102958</v>
      </c>
      <c r="BC25" s="8">
        <v>140037.16338916769</v>
      </c>
      <c r="BD25" s="8">
        <v>35646196.605990477</v>
      </c>
    </row>
    <row r="26" spans="1:56" x14ac:dyDescent="0.3">
      <c r="A26" s="1" t="s">
        <v>22</v>
      </c>
      <c r="B26" s="8">
        <v>28953.517765860128</v>
      </c>
      <c r="C26" s="8">
        <v>553.77795336771931</v>
      </c>
      <c r="D26" s="8">
        <v>245.88090740790057</v>
      </c>
      <c r="E26" s="8">
        <v>3564.3442355187622</v>
      </c>
      <c r="F26" s="8">
        <v>0</v>
      </c>
      <c r="G26" s="8">
        <v>17.045194832917868</v>
      </c>
      <c r="H26" s="8">
        <v>5.6904171950699252E-2</v>
      </c>
      <c r="I26" s="8">
        <v>19822.592515543056</v>
      </c>
      <c r="J26" s="8">
        <v>2900961.7188670281</v>
      </c>
      <c r="K26" s="8">
        <v>167199.89646590909</v>
      </c>
      <c r="L26" s="8">
        <v>0</v>
      </c>
      <c r="M26" s="8">
        <v>0</v>
      </c>
      <c r="N26" s="8">
        <v>26.363751120397986</v>
      </c>
      <c r="O26" s="8">
        <v>60.689645705789829</v>
      </c>
      <c r="P26" s="8">
        <v>1.2825238541411576E-2</v>
      </c>
      <c r="Q26" s="8">
        <v>143.86958728065383</v>
      </c>
      <c r="R26" s="8">
        <v>14607791.140794715</v>
      </c>
      <c r="S26" s="8">
        <v>310693.18571631308</v>
      </c>
      <c r="T26" s="8">
        <v>1.8677518145743737E-4</v>
      </c>
      <c r="U26" s="8">
        <v>96.067040505594875</v>
      </c>
      <c r="V26" s="8">
        <v>2703.0885875499162</v>
      </c>
      <c r="W26" s="8">
        <v>165.10634000917494</v>
      </c>
      <c r="X26" s="8">
        <v>0</v>
      </c>
      <c r="Y26" s="8">
        <v>3121676.7254105168</v>
      </c>
      <c r="Z26" s="8">
        <v>57907.740174511375</v>
      </c>
      <c r="AA26" s="8">
        <v>0</v>
      </c>
      <c r="AB26" s="8">
        <v>15.115173604237535</v>
      </c>
      <c r="AC26" s="8">
        <v>16.676268814524533</v>
      </c>
      <c r="AD26" s="8">
        <v>0.59157925806952338</v>
      </c>
      <c r="AE26" s="8">
        <v>15523.229527454958</v>
      </c>
      <c r="AF26" s="8">
        <v>0</v>
      </c>
      <c r="AG26" s="8">
        <v>11612.875478092128</v>
      </c>
      <c r="AH26" s="8">
        <v>0</v>
      </c>
      <c r="AI26" s="8">
        <v>4394.8060504748746</v>
      </c>
      <c r="AJ26" s="8">
        <v>565.11819858448689</v>
      </c>
      <c r="AK26" s="8">
        <v>30.935513135568847</v>
      </c>
      <c r="AL26" s="8">
        <v>77112.937172324746</v>
      </c>
      <c r="AM26" s="8">
        <v>1531.6975867982774</v>
      </c>
      <c r="AN26" s="8">
        <v>56.35186171216116</v>
      </c>
      <c r="AO26" s="8">
        <v>6.5305667498372015</v>
      </c>
      <c r="AP26" s="8">
        <v>107665.31157637709</v>
      </c>
      <c r="AQ26" s="8">
        <v>18.399360813391446</v>
      </c>
      <c r="AR26" s="8">
        <v>134746.37823639164</v>
      </c>
      <c r="AS26" s="8">
        <v>6397.6625477723192</v>
      </c>
      <c r="AT26" s="8">
        <v>6.8167547705325813</v>
      </c>
      <c r="AU26" s="8">
        <v>7.3438716651387574</v>
      </c>
      <c r="AV26" s="8">
        <v>801.1565197622906</v>
      </c>
      <c r="AW26" s="8">
        <v>84.171085051166969</v>
      </c>
      <c r="AX26" s="8">
        <v>1566.7680309694515</v>
      </c>
      <c r="AY26" s="8">
        <v>289.57767721089476</v>
      </c>
      <c r="AZ26" s="8">
        <v>212763.57527265561</v>
      </c>
      <c r="BA26" s="8">
        <v>3670448.0718336548</v>
      </c>
      <c r="BB26" s="8">
        <v>223.25575659972372</v>
      </c>
      <c r="BC26" s="8">
        <v>309256.45364787319</v>
      </c>
      <c r="BD26" s="8">
        <v>25777724.628018454</v>
      </c>
    </row>
    <row r="27" spans="1:56" x14ac:dyDescent="0.3">
      <c r="A27" s="1" t="s">
        <v>23</v>
      </c>
      <c r="B27" s="8">
        <v>312669.6027529377</v>
      </c>
      <c r="C27" s="8">
        <v>7370909.8443000661</v>
      </c>
      <c r="D27" s="8">
        <v>2488283.7567776125</v>
      </c>
      <c r="E27" s="8">
        <v>2107586.5055356426</v>
      </c>
      <c r="F27" s="8">
        <v>0</v>
      </c>
      <c r="G27" s="8">
        <v>646793.51831084315</v>
      </c>
      <c r="H27" s="8">
        <v>0</v>
      </c>
      <c r="I27" s="8">
        <v>180621.59881251451</v>
      </c>
      <c r="J27" s="8">
        <v>11603515.714884799</v>
      </c>
      <c r="K27" s="8">
        <v>567770.54528494598</v>
      </c>
      <c r="L27" s="8">
        <v>2471926.6663489374</v>
      </c>
      <c r="M27" s="8">
        <v>1171699.8919470755</v>
      </c>
      <c r="N27" s="8">
        <v>711984.80023433676</v>
      </c>
      <c r="O27" s="8">
        <v>1502411.0533597334</v>
      </c>
      <c r="P27" s="8">
        <v>1035544.4797865478</v>
      </c>
      <c r="Q27" s="8">
        <v>164504.72792662538</v>
      </c>
      <c r="R27" s="8">
        <v>35575884.472725593</v>
      </c>
      <c r="S27" s="8">
        <v>27681720.391800523</v>
      </c>
      <c r="T27" s="8">
        <v>281793.33888723317</v>
      </c>
      <c r="U27" s="8">
        <v>1471895.8590490988</v>
      </c>
      <c r="V27" s="8">
        <v>608996.94695608376</v>
      </c>
      <c r="W27" s="8">
        <v>33620.205544934826</v>
      </c>
      <c r="X27" s="8">
        <v>375280.29652925336</v>
      </c>
      <c r="Y27" s="8">
        <v>0</v>
      </c>
      <c r="Z27" s="8">
        <v>1919419.7321334896</v>
      </c>
      <c r="AA27" s="8">
        <v>0</v>
      </c>
      <c r="AB27" s="8">
        <v>17207.451484661873</v>
      </c>
      <c r="AC27" s="8">
        <v>94974.70044051882</v>
      </c>
      <c r="AD27" s="8">
        <v>38350.294833076325</v>
      </c>
      <c r="AE27" s="8">
        <v>63873132.918634653</v>
      </c>
      <c r="AF27" s="8">
        <v>1650244.2841733333</v>
      </c>
      <c r="AG27" s="8">
        <v>114287.74558571017</v>
      </c>
      <c r="AH27" s="8">
        <v>9072.1659170678158</v>
      </c>
      <c r="AI27" s="8">
        <v>7901862.2310211454</v>
      </c>
      <c r="AJ27" s="8">
        <v>64891.942095081002</v>
      </c>
      <c r="AK27" s="8">
        <v>137369.9977276001</v>
      </c>
      <c r="AL27" s="8">
        <v>5893661.4980737278</v>
      </c>
      <c r="AM27" s="8">
        <v>176645.34743271914</v>
      </c>
      <c r="AN27" s="8">
        <v>2973206.317681442</v>
      </c>
      <c r="AO27" s="8">
        <v>940824.1661144637</v>
      </c>
      <c r="AP27" s="8">
        <v>12359402.271593524</v>
      </c>
      <c r="AQ27" s="8">
        <v>17959431.452024519</v>
      </c>
      <c r="AR27" s="8">
        <v>2745404.2651421605</v>
      </c>
      <c r="AS27" s="8">
        <v>16451607.844302779</v>
      </c>
      <c r="AT27" s="8">
        <v>1512258.3709606016</v>
      </c>
      <c r="AU27" s="8">
        <v>236986.95182369175</v>
      </c>
      <c r="AV27" s="8">
        <v>3156269.2205083105</v>
      </c>
      <c r="AW27" s="8">
        <v>578454.40036525775</v>
      </c>
      <c r="AX27" s="8">
        <v>23004188.528746586</v>
      </c>
      <c r="AY27" s="8">
        <v>551829.94177948684</v>
      </c>
      <c r="AZ27" s="8">
        <v>8134945.5186203877</v>
      </c>
      <c r="BA27" s="8">
        <v>10794609.11909523</v>
      </c>
      <c r="BB27" s="8">
        <v>0</v>
      </c>
      <c r="BC27" s="8">
        <v>50278799.053693593</v>
      </c>
      <c r="BD27" s="8">
        <v>331934751.9497602</v>
      </c>
    </row>
    <row r="28" spans="1:56" x14ac:dyDescent="0.3">
      <c r="A28" s="1" t="s">
        <v>24</v>
      </c>
      <c r="B28" s="8">
        <v>7593410.2766477289</v>
      </c>
      <c r="C28" s="8">
        <v>21667637.622919161</v>
      </c>
      <c r="D28" s="8">
        <v>4394370.6297715865</v>
      </c>
      <c r="E28" s="8">
        <v>79475.13877293127</v>
      </c>
      <c r="F28" s="8">
        <v>0</v>
      </c>
      <c r="G28" s="8">
        <v>761.93767552605493</v>
      </c>
      <c r="H28" s="8">
        <v>58433.696894190762</v>
      </c>
      <c r="I28" s="8">
        <v>1529182.5623725033</v>
      </c>
      <c r="J28" s="8">
        <v>837366653.84278846</v>
      </c>
      <c r="K28" s="8">
        <v>20762444.457337838</v>
      </c>
      <c r="L28" s="8">
        <v>1811.2840575339526</v>
      </c>
      <c r="M28" s="8">
        <v>0</v>
      </c>
      <c r="N28" s="8">
        <v>1630837.2572823882</v>
      </c>
      <c r="O28" s="8">
        <v>57026.641496688098</v>
      </c>
      <c r="P28" s="8">
        <v>2.2125527423490145E-2</v>
      </c>
      <c r="Q28" s="8">
        <v>3625496.6473591328</v>
      </c>
      <c r="R28" s="8">
        <v>59952352.983472399</v>
      </c>
      <c r="S28" s="8">
        <v>89401461.388565093</v>
      </c>
      <c r="T28" s="8">
        <v>3.2221618225816213E-4</v>
      </c>
      <c r="U28" s="8">
        <v>102681.6548612433</v>
      </c>
      <c r="V28" s="8">
        <v>433856.18238639482</v>
      </c>
      <c r="W28" s="8">
        <v>83789021.082619131</v>
      </c>
      <c r="X28" s="8">
        <v>8144714.1609603111</v>
      </c>
      <c r="Y28" s="8">
        <v>19406829.900214557</v>
      </c>
      <c r="Z28" s="8">
        <v>0</v>
      </c>
      <c r="AA28" s="8">
        <v>0</v>
      </c>
      <c r="AB28" s="8">
        <v>585.62461290199406</v>
      </c>
      <c r="AC28" s="8">
        <v>1850005.2493086709</v>
      </c>
      <c r="AD28" s="8">
        <v>40304.278387317347</v>
      </c>
      <c r="AE28" s="8">
        <v>157076238.70218951</v>
      </c>
      <c r="AF28" s="8">
        <v>13648620.384706315</v>
      </c>
      <c r="AG28" s="8">
        <v>1218895.6057698724</v>
      </c>
      <c r="AH28" s="8">
        <v>0</v>
      </c>
      <c r="AI28" s="8">
        <v>3339092.0396392639</v>
      </c>
      <c r="AJ28" s="8">
        <v>2437.0070869615074</v>
      </c>
      <c r="AK28" s="8">
        <v>2384170.8685426149</v>
      </c>
      <c r="AL28" s="8">
        <v>1024619061.2034415</v>
      </c>
      <c r="AM28" s="8">
        <v>5644434.7932361159</v>
      </c>
      <c r="AN28" s="8">
        <v>158368.76503094993</v>
      </c>
      <c r="AO28" s="8">
        <v>78594.533673103564</v>
      </c>
      <c r="AP28" s="8">
        <v>496706872.66116416</v>
      </c>
      <c r="AQ28" s="8">
        <v>12477.213469140725</v>
      </c>
      <c r="AR28" s="8">
        <v>301185.68134063308</v>
      </c>
      <c r="AS28" s="8">
        <v>218869280.10951003</v>
      </c>
      <c r="AT28" s="8">
        <v>6761.1330996160686</v>
      </c>
      <c r="AU28" s="8">
        <v>1.008731532250243E-2</v>
      </c>
      <c r="AV28" s="8">
        <v>173351.10507730176</v>
      </c>
      <c r="AW28" s="8">
        <v>152516.67381516655</v>
      </c>
      <c r="AX28" s="8">
        <v>104359712.5504359</v>
      </c>
      <c r="AY28" s="8">
        <v>278743.62785118364</v>
      </c>
      <c r="AZ28" s="8">
        <v>35070583.647373423</v>
      </c>
      <c r="BA28" s="8">
        <v>514050191.8633132</v>
      </c>
      <c r="BB28" s="8">
        <v>5003628.2761975098</v>
      </c>
      <c r="BC28" s="8">
        <v>49300906.73547861</v>
      </c>
      <c r="BD28" s="8">
        <v>3794345479.7147403</v>
      </c>
    </row>
    <row r="29" spans="1:56" x14ac:dyDescent="0.3">
      <c r="A29" s="1" t="s">
        <v>25</v>
      </c>
      <c r="B29" s="8">
        <v>0</v>
      </c>
      <c r="C29" s="8">
        <v>0</v>
      </c>
      <c r="D29" s="8">
        <v>0</v>
      </c>
      <c r="E29" s="8">
        <v>0</v>
      </c>
      <c r="F29" s="8">
        <v>0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8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8">
        <v>0</v>
      </c>
      <c r="BB29" s="8">
        <v>0</v>
      </c>
      <c r="BC29" s="8">
        <v>0</v>
      </c>
      <c r="BD29" s="8">
        <v>0</v>
      </c>
    </row>
    <row r="30" spans="1:56" x14ac:dyDescent="0.3">
      <c r="A30" s="1" t="s">
        <v>26</v>
      </c>
      <c r="B30" s="8">
        <v>9.2839202910815922E-3</v>
      </c>
      <c r="C30" s="8">
        <v>1.6394805765046494E-3</v>
      </c>
      <c r="D30" s="8">
        <v>5.6974956012049152E-3</v>
      </c>
      <c r="E30" s="8">
        <v>1839.302075353045</v>
      </c>
      <c r="F30" s="8">
        <v>0</v>
      </c>
      <c r="G30" s="8">
        <v>17.303858697404557</v>
      </c>
      <c r="H30" s="8">
        <v>0</v>
      </c>
      <c r="I30" s="8">
        <v>2.6019584492715997</v>
      </c>
      <c r="J30" s="8">
        <v>652.96152534197995</v>
      </c>
      <c r="K30" s="8">
        <v>77.83546864790479</v>
      </c>
      <c r="L30" s="8">
        <v>0</v>
      </c>
      <c r="M30" s="8">
        <v>0</v>
      </c>
      <c r="N30" s="8">
        <v>0</v>
      </c>
      <c r="O30" s="8">
        <v>0</v>
      </c>
      <c r="P30" s="8">
        <v>8604.9617322378926</v>
      </c>
      <c r="Q30" s="8">
        <v>3.6820371272891075E-2</v>
      </c>
      <c r="R30" s="8">
        <v>4.2390111826912893</v>
      </c>
      <c r="S30" s="8">
        <v>2.5383536047479525</v>
      </c>
      <c r="T30" s="8">
        <v>0</v>
      </c>
      <c r="U30" s="8">
        <v>0</v>
      </c>
      <c r="V30" s="8">
        <v>0.74696558378981648</v>
      </c>
      <c r="W30" s="8">
        <v>1.4869000431492186E-2</v>
      </c>
      <c r="X30" s="8">
        <v>0</v>
      </c>
      <c r="Y30" s="8">
        <v>0.7081052831978859</v>
      </c>
      <c r="Z30" s="8">
        <v>1181.6821814487853</v>
      </c>
      <c r="AA30" s="8">
        <v>0</v>
      </c>
      <c r="AB30" s="8">
        <v>0</v>
      </c>
      <c r="AC30" s="8">
        <v>21254.082440040624</v>
      </c>
      <c r="AD30" s="8">
        <v>0</v>
      </c>
      <c r="AE30" s="8">
        <v>7.0778533007668596</v>
      </c>
      <c r="AF30" s="8">
        <v>0</v>
      </c>
      <c r="AG30" s="8">
        <v>1.6404698571389127</v>
      </c>
      <c r="AH30" s="8">
        <v>0</v>
      </c>
      <c r="AI30" s="8">
        <v>8.2889312617537012</v>
      </c>
      <c r="AJ30" s="8">
        <v>3.5268202859114858E-3</v>
      </c>
      <c r="AK30" s="8">
        <v>232.44175813139327</v>
      </c>
      <c r="AL30" s="8">
        <v>22455.467981171692</v>
      </c>
      <c r="AM30" s="8">
        <v>9.0396173466034083E-2</v>
      </c>
      <c r="AN30" s="8">
        <v>8.6519293487022786</v>
      </c>
      <c r="AO30" s="8">
        <v>0</v>
      </c>
      <c r="AP30" s="8">
        <v>20.64457679991764</v>
      </c>
      <c r="AQ30" s="8">
        <v>0</v>
      </c>
      <c r="AR30" s="8">
        <v>115524.43898190053</v>
      </c>
      <c r="AS30" s="8">
        <v>13.658311144699235</v>
      </c>
      <c r="AT30" s="8">
        <v>1797.1304731196967</v>
      </c>
      <c r="AU30" s="8">
        <v>0</v>
      </c>
      <c r="AV30" s="8">
        <v>0.16618659994137916</v>
      </c>
      <c r="AW30" s="8">
        <v>1797.2953706114515</v>
      </c>
      <c r="AX30" s="8">
        <v>0</v>
      </c>
      <c r="AY30" s="8">
        <v>20380.237575821691</v>
      </c>
      <c r="AZ30" s="8">
        <v>163.94659457184372</v>
      </c>
      <c r="BA30" s="8">
        <v>788.37688678879556</v>
      </c>
      <c r="BB30" s="8">
        <v>0</v>
      </c>
      <c r="BC30" s="8">
        <v>50800.034859006155</v>
      </c>
      <c r="BD30" s="8">
        <v>247638.62464856944</v>
      </c>
    </row>
    <row r="31" spans="1:56" x14ac:dyDescent="0.3">
      <c r="A31" s="1" t="s">
        <v>27</v>
      </c>
      <c r="B31" s="8">
        <v>362.49709330511348</v>
      </c>
      <c r="C31" s="8">
        <v>9.2935362691717991</v>
      </c>
      <c r="D31" s="8">
        <v>183497.18768938695</v>
      </c>
      <c r="E31" s="8">
        <v>2135.7781583328783</v>
      </c>
      <c r="F31" s="8">
        <v>0</v>
      </c>
      <c r="G31" s="8">
        <v>4.3519677219904285</v>
      </c>
      <c r="H31" s="8">
        <v>0.53081671670405917</v>
      </c>
      <c r="I31" s="8">
        <v>64530.801236982785</v>
      </c>
      <c r="J31" s="8">
        <v>577224.59265594021</v>
      </c>
      <c r="K31" s="8">
        <v>42523.390859341234</v>
      </c>
      <c r="L31" s="8">
        <v>0</v>
      </c>
      <c r="M31" s="8">
        <v>0</v>
      </c>
      <c r="N31" s="8">
        <v>9.1595043055593006</v>
      </c>
      <c r="O31" s="8">
        <v>19.507699732955746</v>
      </c>
      <c r="P31" s="8">
        <v>7568.0858374164545</v>
      </c>
      <c r="Q31" s="8">
        <v>2827.0187415149662</v>
      </c>
      <c r="R31" s="8">
        <v>1036.3639540649012</v>
      </c>
      <c r="S31" s="8">
        <v>3152131.6111436659</v>
      </c>
      <c r="T31" s="8">
        <v>1.7422868163152929E-3</v>
      </c>
      <c r="U31" s="8">
        <v>2.686536888474679</v>
      </c>
      <c r="V31" s="8">
        <v>25836.112145682848</v>
      </c>
      <c r="W31" s="8">
        <v>39.151103948896882</v>
      </c>
      <c r="X31" s="8">
        <v>4.50742039760667</v>
      </c>
      <c r="Y31" s="8">
        <v>1005895.9842731303</v>
      </c>
      <c r="Z31" s="8">
        <v>2888.7874464035694</v>
      </c>
      <c r="AA31" s="8">
        <v>0</v>
      </c>
      <c r="AB31" s="8">
        <v>1773.0296978116298</v>
      </c>
      <c r="AC31" s="8">
        <v>0</v>
      </c>
      <c r="AD31" s="8">
        <v>5.5184031095426374</v>
      </c>
      <c r="AE31" s="8">
        <v>1459546.3677836133</v>
      </c>
      <c r="AF31" s="8">
        <v>0</v>
      </c>
      <c r="AG31" s="8">
        <v>1323.1591686517245</v>
      </c>
      <c r="AH31" s="8">
        <v>0</v>
      </c>
      <c r="AI31" s="8">
        <v>766.64406236158925</v>
      </c>
      <c r="AJ31" s="8">
        <v>3.9361585976980251</v>
      </c>
      <c r="AK31" s="8">
        <v>103536.77591481646</v>
      </c>
      <c r="AL31" s="8">
        <v>4017.2206739851117</v>
      </c>
      <c r="AM31" s="8">
        <v>55780.866609745666</v>
      </c>
      <c r="AN31" s="8">
        <v>186774.09083710966</v>
      </c>
      <c r="AO31" s="8">
        <v>4.9615946077733861</v>
      </c>
      <c r="AP31" s="8">
        <v>948.2131239882641</v>
      </c>
      <c r="AQ31" s="8">
        <v>2.6913815539930455</v>
      </c>
      <c r="AR31" s="8">
        <v>480806.54220773478</v>
      </c>
      <c r="AS31" s="8">
        <v>504.17549805625652</v>
      </c>
      <c r="AT31" s="8">
        <v>8.6898936556599562</v>
      </c>
      <c r="AU31" s="8">
        <v>5523.5332344809467</v>
      </c>
      <c r="AV31" s="8">
        <v>6051.556443640161</v>
      </c>
      <c r="AW31" s="8">
        <v>1016.967347162903</v>
      </c>
      <c r="AX31" s="8">
        <v>396.02391331894461</v>
      </c>
      <c r="AY31" s="8">
        <v>86255.367839361948</v>
      </c>
      <c r="AZ31" s="8">
        <v>875.42899569113922</v>
      </c>
      <c r="BA31" s="8">
        <v>58265.955647767536</v>
      </c>
      <c r="BB31" s="8">
        <v>56.334362927790714</v>
      </c>
      <c r="BC31" s="8">
        <v>1877589.6472734318</v>
      </c>
      <c r="BD31" s="8">
        <v>9400381.0996306203</v>
      </c>
    </row>
    <row r="32" spans="1:56" x14ac:dyDescent="0.3">
      <c r="A32" s="1" t="s">
        <v>28</v>
      </c>
      <c r="B32" s="8">
        <v>2695.6939870742381</v>
      </c>
      <c r="C32" s="8">
        <v>645695.08352833497</v>
      </c>
      <c r="D32" s="8">
        <v>13391332.523615872</v>
      </c>
      <c r="E32" s="8">
        <v>0</v>
      </c>
      <c r="F32" s="8">
        <v>0</v>
      </c>
      <c r="G32" s="8">
        <v>264449.92851280596</v>
      </c>
      <c r="H32" s="8">
        <v>0</v>
      </c>
      <c r="I32" s="8">
        <v>6942.5553073800984</v>
      </c>
      <c r="J32" s="8">
        <v>4789.4608894601897</v>
      </c>
      <c r="K32" s="8">
        <v>0</v>
      </c>
      <c r="L32" s="8">
        <v>0</v>
      </c>
      <c r="M32" s="8">
        <v>0</v>
      </c>
      <c r="N32" s="8">
        <v>3749.9933777089586</v>
      </c>
      <c r="O32" s="8">
        <v>0</v>
      </c>
      <c r="P32" s="8">
        <v>0</v>
      </c>
      <c r="Q32" s="8">
        <v>0</v>
      </c>
      <c r="R32" s="8">
        <v>2067541.6685401276</v>
      </c>
      <c r="S32" s="8">
        <v>3765475.1000637305</v>
      </c>
      <c r="T32" s="8">
        <v>590.80317552566987</v>
      </c>
      <c r="U32" s="8">
        <v>336.1892546924314</v>
      </c>
      <c r="V32" s="8">
        <v>1694.542162438689</v>
      </c>
      <c r="W32" s="8">
        <v>301.58153729762222</v>
      </c>
      <c r="X32" s="8">
        <v>4969.9154158759793</v>
      </c>
      <c r="Y32" s="8">
        <v>115672.58742242858</v>
      </c>
      <c r="Z32" s="8">
        <v>0</v>
      </c>
      <c r="AA32" s="8">
        <v>0</v>
      </c>
      <c r="AB32" s="8">
        <v>0</v>
      </c>
      <c r="AC32" s="8">
        <v>4125.7343094240296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1024797.5475455526</v>
      </c>
      <c r="AJ32" s="8">
        <v>0</v>
      </c>
      <c r="AK32" s="8">
        <v>0</v>
      </c>
      <c r="AL32" s="8">
        <v>0</v>
      </c>
      <c r="AM32" s="8">
        <v>0</v>
      </c>
      <c r="AN32" s="8">
        <v>537.65560952649867</v>
      </c>
      <c r="AO32" s="8">
        <v>4465.6315338373324</v>
      </c>
      <c r="AP32" s="8">
        <v>0</v>
      </c>
      <c r="AQ32" s="8">
        <v>0</v>
      </c>
      <c r="AR32" s="8">
        <v>0</v>
      </c>
      <c r="AS32" s="8">
        <v>1125.9868052382537</v>
      </c>
      <c r="AT32" s="8">
        <v>0</v>
      </c>
      <c r="AU32" s="8">
        <v>0</v>
      </c>
      <c r="AV32" s="8">
        <v>500.57591231777462</v>
      </c>
      <c r="AW32" s="8">
        <v>1469.5919993724297</v>
      </c>
      <c r="AX32" s="8">
        <v>0</v>
      </c>
      <c r="AY32" s="8">
        <v>0</v>
      </c>
      <c r="AZ32" s="8">
        <v>25315.545274302862</v>
      </c>
      <c r="BA32" s="8">
        <v>0</v>
      </c>
      <c r="BB32" s="8">
        <v>0</v>
      </c>
      <c r="BC32" s="8">
        <v>177317.58403193345</v>
      </c>
      <c r="BD32" s="8">
        <v>21515893.479812261</v>
      </c>
    </row>
    <row r="33" spans="1:56" x14ac:dyDescent="0.3">
      <c r="A33" s="1" t="s">
        <v>29</v>
      </c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89472.809321981535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854797.50798647304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40805162.329518721</v>
      </c>
      <c r="AT33" s="8">
        <v>0</v>
      </c>
      <c r="AU33" s="8">
        <v>0</v>
      </c>
      <c r="AV33" s="8">
        <v>0</v>
      </c>
      <c r="AW33" s="8">
        <v>0</v>
      </c>
      <c r="AX33" s="8">
        <v>547429.7335720259</v>
      </c>
      <c r="AY33" s="8">
        <v>0</v>
      </c>
      <c r="AZ33" s="8">
        <v>0</v>
      </c>
      <c r="BA33" s="8">
        <v>0</v>
      </c>
      <c r="BB33" s="8">
        <v>347719.96991208429</v>
      </c>
      <c r="BC33" s="8">
        <v>0</v>
      </c>
      <c r="BD33" s="8">
        <v>42644582.350311279</v>
      </c>
    </row>
    <row r="34" spans="1:56" x14ac:dyDescent="0.3">
      <c r="A34" s="1" t="s">
        <v>30</v>
      </c>
      <c r="B34" s="8">
        <v>119.84819337458173</v>
      </c>
      <c r="C34" s="8">
        <v>82.86908012812836</v>
      </c>
      <c r="D34" s="8">
        <v>0.16028814202436983</v>
      </c>
      <c r="E34" s="8">
        <v>0.5408466122939628</v>
      </c>
      <c r="F34" s="8">
        <v>0</v>
      </c>
      <c r="G34" s="8">
        <v>3.0175776293422059E-2</v>
      </c>
      <c r="H34" s="8">
        <v>1.3050947876168258E-3</v>
      </c>
      <c r="I34" s="8">
        <v>159.48911830229216</v>
      </c>
      <c r="J34" s="8">
        <v>4840.1058561783275</v>
      </c>
      <c r="K34" s="8">
        <v>294.51556708482525</v>
      </c>
      <c r="L34" s="8">
        <v>0</v>
      </c>
      <c r="M34" s="8">
        <v>0</v>
      </c>
      <c r="N34" s="8">
        <v>4.4711782762035655E-2</v>
      </c>
      <c r="O34" s="8">
        <v>0.11103476628454895</v>
      </c>
      <c r="P34" s="8">
        <v>2.9414630591304101E-4</v>
      </c>
      <c r="Q34" s="8">
        <v>0.40124078691467824</v>
      </c>
      <c r="R34" s="8">
        <v>2.7068964507128674</v>
      </c>
      <c r="S34" s="8">
        <v>2162.9980123668233</v>
      </c>
      <c r="T34" s="8">
        <v>4.2836809221558831E-6</v>
      </c>
      <c r="U34" s="8">
        <v>1.4100518381203891E-2</v>
      </c>
      <c r="V34" s="8">
        <v>83.879424442583655</v>
      </c>
      <c r="W34" s="8">
        <v>0.26041883941579919</v>
      </c>
      <c r="X34" s="8">
        <v>2.9250189638406494E-2</v>
      </c>
      <c r="Y34" s="8">
        <v>1273.493307355368</v>
      </c>
      <c r="Z34" s="8">
        <v>18.491577184127383</v>
      </c>
      <c r="AA34" s="8">
        <v>0</v>
      </c>
      <c r="AB34" s="8">
        <v>7.110116971397791E-2</v>
      </c>
      <c r="AC34" s="8">
        <v>2.9507181564344422E-2</v>
      </c>
      <c r="AD34" s="8">
        <v>1.3567845374108401E-2</v>
      </c>
      <c r="AE34" s="8">
        <v>0.88369146358406092</v>
      </c>
      <c r="AF34" s="8">
        <v>0</v>
      </c>
      <c r="AG34" s="8">
        <v>4.1792505327565443</v>
      </c>
      <c r="AH34" s="8">
        <v>0</v>
      </c>
      <c r="AI34" s="8">
        <v>9.5453128466983888</v>
      </c>
      <c r="AJ34" s="8">
        <v>2.508473289161714E-2</v>
      </c>
      <c r="AK34" s="8">
        <v>1.0389746575216473E-2</v>
      </c>
      <c r="AL34" s="8">
        <v>8.2779352938598283</v>
      </c>
      <c r="AM34" s="8">
        <v>1.0526778298494448</v>
      </c>
      <c r="AN34" s="8">
        <v>343.72636225422747</v>
      </c>
      <c r="AO34" s="8">
        <v>9.810580646155715E-3</v>
      </c>
      <c r="AP34" s="8">
        <v>31977.890577951548</v>
      </c>
      <c r="AQ34" s="8">
        <v>1.8680883369312166E-2</v>
      </c>
      <c r="AR34" s="8">
        <v>0.142794244981233</v>
      </c>
      <c r="AS34" s="8">
        <v>3.4784511436637535</v>
      </c>
      <c r="AT34" s="8">
        <v>2.6604681961770843E-4</v>
      </c>
      <c r="AU34" s="8">
        <v>2.995128410405128E-3</v>
      </c>
      <c r="AV34" s="8">
        <v>0.1871065695916839</v>
      </c>
      <c r="AW34" s="8">
        <v>1181.6918978058511</v>
      </c>
      <c r="AX34" s="8">
        <v>2.7394597649820578</v>
      </c>
      <c r="AY34" s="8">
        <v>0.23705418988065172</v>
      </c>
      <c r="AZ34" s="8">
        <v>5.2891894552190886</v>
      </c>
      <c r="BA34" s="8">
        <v>265.02867807477406</v>
      </c>
      <c r="BB34" s="8">
        <v>0.38948908950729705</v>
      </c>
      <c r="BC34" s="8">
        <v>3930.1764518919354</v>
      </c>
      <c r="BD34" s="8">
        <v>46775.088487524823</v>
      </c>
    </row>
    <row r="35" spans="1:56" x14ac:dyDescent="0.3">
      <c r="A35" s="3" t="s">
        <v>31</v>
      </c>
      <c r="B35" s="8">
        <v>421.70834755636321</v>
      </c>
      <c r="C35" s="8">
        <v>325.59950152711087</v>
      </c>
      <c r="D35" s="8">
        <v>332.10581534795938</v>
      </c>
      <c r="E35" s="8">
        <v>6236.4776620261364</v>
      </c>
      <c r="F35" s="8">
        <v>0</v>
      </c>
      <c r="G35" s="8">
        <v>6.8562321134537166E-4</v>
      </c>
      <c r="H35" s="8">
        <v>5.2221634597472477E-2</v>
      </c>
      <c r="I35" s="8">
        <v>115801.16400772861</v>
      </c>
      <c r="J35" s="8">
        <v>1254448.8592353233</v>
      </c>
      <c r="K35" s="8">
        <v>1437.4382093232514</v>
      </c>
      <c r="L35" s="8">
        <v>0</v>
      </c>
      <c r="M35" s="8">
        <v>0</v>
      </c>
      <c r="N35" s="8">
        <v>0.44924833097799205</v>
      </c>
      <c r="O35" s="8">
        <v>0.15825124853377551</v>
      </c>
      <c r="P35" s="8">
        <v>1.1769873768047797E-2</v>
      </c>
      <c r="Q35" s="8">
        <v>15.811003846129427</v>
      </c>
      <c r="R35" s="8">
        <v>47004.698401076894</v>
      </c>
      <c r="S35" s="8">
        <v>880693.32643420761</v>
      </c>
      <c r="T35" s="8">
        <v>1.7140580283634291E-4</v>
      </c>
      <c r="U35" s="8">
        <v>43.011605540144259</v>
      </c>
      <c r="V35" s="8">
        <v>291.26281690223823</v>
      </c>
      <c r="W35" s="8">
        <v>10.782914770407906</v>
      </c>
      <c r="X35" s="8">
        <v>657.78344136370549</v>
      </c>
      <c r="Y35" s="8">
        <v>147332.431203224</v>
      </c>
      <c r="Z35" s="8">
        <v>287769.7755032503</v>
      </c>
      <c r="AA35" s="8">
        <v>0</v>
      </c>
      <c r="AB35" s="8">
        <v>1.9232302430913799</v>
      </c>
      <c r="AC35" s="8">
        <v>0</v>
      </c>
      <c r="AD35" s="8">
        <v>0.54289931285031012</v>
      </c>
      <c r="AE35" s="8">
        <v>3922.1752587819128</v>
      </c>
      <c r="AF35" s="8">
        <v>0</v>
      </c>
      <c r="AG35" s="8">
        <v>0</v>
      </c>
      <c r="AH35" s="8">
        <v>0</v>
      </c>
      <c r="AI35" s="8">
        <v>871.14642695951909</v>
      </c>
      <c r="AJ35" s="8">
        <v>148.36324344706586</v>
      </c>
      <c r="AK35" s="8">
        <v>8.9086772874213658</v>
      </c>
      <c r="AL35" s="8">
        <v>1216.1843787173846</v>
      </c>
      <c r="AM35" s="8">
        <v>364253.82596404344</v>
      </c>
      <c r="AN35" s="8">
        <v>392.86652558446218</v>
      </c>
      <c r="AO35" s="8">
        <v>0.58410249527083025</v>
      </c>
      <c r="AP35" s="8">
        <v>4027.9904735818945</v>
      </c>
      <c r="AQ35" s="8">
        <v>3.9023312046243244</v>
      </c>
      <c r="AR35" s="8">
        <v>135.83324096613094</v>
      </c>
      <c r="AS35" s="8">
        <v>811.78863469471298</v>
      </c>
      <c r="AT35" s="8">
        <v>48.954055899487827</v>
      </c>
      <c r="AU35" s="8">
        <v>0.34624484094489943</v>
      </c>
      <c r="AV35" s="8">
        <v>6948.2188351480418</v>
      </c>
      <c r="AW35" s="8">
        <v>368.03999292764593</v>
      </c>
      <c r="AX35" s="8">
        <v>10.759353229659352</v>
      </c>
      <c r="AY35" s="8">
        <v>0</v>
      </c>
      <c r="AZ35" s="8">
        <v>23700.530337813674</v>
      </c>
      <c r="BA35" s="8">
        <v>31245515.751762468</v>
      </c>
      <c r="BB35" s="8">
        <v>1.3921753295574504</v>
      </c>
      <c r="BC35" s="8">
        <v>345921.4680111683</v>
      </c>
      <c r="BD35" s="8">
        <v>34741134.404607274</v>
      </c>
    </row>
    <row r="36" spans="1:56" x14ac:dyDescent="0.3">
      <c r="A36" s="1" t="s">
        <v>32</v>
      </c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</row>
    <row r="37" spans="1:56" x14ac:dyDescent="0.3">
      <c r="A37" s="1" t="s">
        <v>33</v>
      </c>
      <c r="B37" s="8">
        <v>269340.89840702311</v>
      </c>
      <c r="C37" s="8">
        <v>19296721.317226578</v>
      </c>
      <c r="D37" s="8">
        <v>42585736.432383358</v>
      </c>
      <c r="E37" s="8">
        <v>469286.23436870187</v>
      </c>
      <c r="F37" s="8">
        <v>2694.4579971672806</v>
      </c>
      <c r="G37" s="8">
        <v>3106542.7896581134</v>
      </c>
      <c r="H37" s="8">
        <v>19.734725733569096</v>
      </c>
      <c r="I37" s="8">
        <v>2417664.6355690579</v>
      </c>
      <c r="J37" s="8">
        <v>32326239.068543676</v>
      </c>
      <c r="K37" s="8">
        <v>2347275.9108017366</v>
      </c>
      <c r="L37" s="8">
        <v>221079.04267766842</v>
      </c>
      <c r="M37" s="8">
        <v>4589052.5419864776</v>
      </c>
      <c r="N37" s="8">
        <v>3916161.6417866596</v>
      </c>
      <c r="O37" s="8">
        <v>14448179.938985005</v>
      </c>
      <c r="P37" s="8">
        <v>929758.07954386051</v>
      </c>
      <c r="Q37" s="8">
        <v>812402.34500775719</v>
      </c>
      <c r="R37" s="8">
        <v>78399648.346351832</v>
      </c>
      <c r="S37" s="8">
        <v>642823353.83207095</v>
      </c>
      <c r="T37" s="8">
        <v>7816767.4976096489</v>
      </c>
      <c r="U37" s="8">
        <v>8741919.120011868</v>
      </c>
      <c r="V37" s="8">
        <v>35508.352130223531</v>
      </c>
      <c r="W37" s="8">
        <v>506153.05040860968</v>
      </c>
      <c r="X37" s="8">
        <v>1780079.9172332827</v>
      </c>
      <c r="Y37" s="8">
        <v>35125074.070025742</v>
      </c>
      <c r="Z37" s="8">
        <v>1499961.9222219498</v>
      </c>
      <c r="AA37" s="8">
        <v>0</v>
      </c>
      <c r="AB37" s="8">
        <v>1233621.2209086062</v>
      </c>
      <c r="AC37" s="8">
        <v>1925766.9710293352</v>
      </c>
      <c r="AD37" s="8">
        <v>5745614.0186464395</v>
      </c>
      <c r="AE37" s="8">
        <v>149642.8143217102</v>
      </c>
      <c r="AF37" s="8">
        <v>3126831.9864191422</v>
      </c>
      <c r="AG37" s="8">
        <v>189060.88035548394</v>
      </c>
      <c r="AH37" s="8">
        <v>0</v>
      </c>
      <c r="AI37" s="8">
        <v>0</v>
      </c>
      <c r="AJ37" s="8">
        <v>3726.2157320994961</v>
      </c>
      <c r="AK37" s="8">
        <v>350010.35282281227</v>
      </c>
      <c r="AL37" s="8">
        <v>1493722.1698668972</v>
      </c>
      <c r="AM37" s="8">
        <v>39441.827068040235</v>
      </c>
      <c r="AN37" s="8">
        <v>7898898.7118189493</v>
      </c>
      <c r="AO37" s="8">
        <v>2623676.0147950747</v>
      </c>
      <c r="AP37" s="8">
        <v>477153.68025324895</v>
      </c>
      <c r="AQ37" s="8">
        <v>38499770.66756203</v>
      </c>
      <c r="AR37" s="8">
        <v>882136.95362225175</v>
      </c>
      <c r="AS37" s="8">
        <v>314173.90493076568</v>
      </c>
      <c r="AT37" s="8">
        <v>4361144.1846848978</v>
      </c>
      <c r="AU37" s="8">
        <v>454370.68018591154</v>
      </c>
      <c r="AV37" s="8">
        <v>23931540.041759055</v>
      </c>
      <c r="AW37" s="8">
        <v>5331787.4530289536</v>
      </c>
      <c r="AX37" s="8">
        <v>377682.08522079489</v>
      </c>
      <c r="AY37" s="8">
        <v>1307613.3428929837</v>
      </c>
      <c r="AZ37" s="8">
        <v>309607783.99903488</v>
      </c>
      <c r="BA37" s="8">
        <v>7297344.7081856383</v>
      </c>
      <c r="BB37" s="8">
        <v>22539.13791807439</v>
      </c>
      <c r="BC37" s="8">
        <v>24207717.125611976</v>
      </c>
      <c r="BD37" s="8">
        <v>1346319392.3264086</v>
      </c>
    </row>
    <row r="38" spans="1:56" x14ac:dyDescent="0.3">
      <c r="A38" s="1" t="s">
        <v>34</v>
      </c>
      <c r="B38" s="8">
        <v>138024.57620279651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3269.7551174965752</v>
      </c>
      <c r="J38" s="8">
        <v>0</v>
      </c>
      <c r="K38" s="8">
        <v>1203.557940390609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248.98557009990321</v>
      </c>
      <c r="T38" s="8">
        <v>0</v>
      </c>
      <c r="U38" s="8">
        <v>0</v>
      </c>
      <c r="V38" s="8">
        <v>0</v>
      </c>
      <c r="W38" s="8">
        <v>0</v>
      </c>
      <c r="X38" s="8">
        <v>356.24089260447687</v>
      </c>
      <c r="Y38" s="8">
        <v>0</v>
      </c>
      <c r="Z38" s="8">
        <v>2726.5835199555559</v>
      </c>
      <c r="AA38" s="8">
        <v>544.70381643394217</v>
      </c>
      <c r="AB38" s="8">
        <v>0</v>
      </c>
      <c r="AC38" s="8">
        <v>0</v>
      </c>
      <c r="AD38" s="8">
        <v>0</v>
      </c>
      <c r="AE38" s="8">
        <v>662.6846711889732</v>
      </c>
      <c r="AF38" s="8">
        <v>0</v>
      </c>
      <c r="AG38" s="8">
        <v>4577.5039426059129</v>
      </c>
      <c r="AH38" s="8">
        <v>0</v>
      </c>
      <c r="AI38" s="8">
        <v>2795.5333701370687</v>
      </c>
      <c r="AJ38" s="8">
        <v>0</v>
      </c>
      <c r="AK38" s="8">
        <v>0</v>
      </c>
      <c r="AL38" s="8">
        <v>198.42234663346133</v>
      </c>
      <c r="AM38" s="8">
        <v>2380.302050155075</v>
      </c>
      <c r="AN38" s="8">
        <v>0</v>
      </c>
      <c r="AO38" s="8">
        <v>0</v>
      </c>
      <c r="AP38" s="8">
        <v>0</v>
      </c>
      <c r="AQ38" s="8">
        <v>59.756536823976774</v>
      </c>
      <c r="AR38" s="8">
        <v>0</v>
      </c>
      <c r="AS38" s="8">
        <v>8300.0297429610819</v>
      </c>
      <c r="AT38" s="8">
        <v>0</v>
      </c>
      <c r="AU38" s="8">
        <v>0</v>
      </c>
      <c r="AV38" s="8">
        <v>1187.469642014923</v>
      </c>
      <c r="AW38" s="8">
        <v>0</v>
      </c>
      <c r="AX38" s="8">
        <v>19827.67858386337</v>
      </c>
      <c r="AY38" s="8">
        <v>0</v>
      </c>
      <c r="AZ38" s="8">
        <v>73.546506860279109</v>
      </c>
      <c r="BA38" s="8">
        <v>28687.734332187618</v>
      </c>
      <c r="BB38" s="8">
        <v>0</v>
      </c>
      <c r="BC38" s="8">
        <v>641976.73285112577</v>
      </c>
      <c r="BD38" s="8">
        <v>857101.79763633513</v>
      </c>
    </row>
    <row r="39" spans="1:56" x14ac:dyDescent="0.3">
      <c r="A39" s="1" t="s">
        <v>35</v>
      </c>
      <c r="B39" s="8">
        <v>4158.3466288011969</v>
      </c>
      <c r="C39" s="8">
        <v>650.05219297095232</v>
      </c>
      <c r="D39" s="8">
        <v>37050.091374709154</v>
      </c>
      <c r="E39" s="8">
        <v>445.88575348799981</v>
      </c>
      <c r="F39" s="8">
        <v>0</v>
      </c>
      <c r="G39" s="8">
        <v>26.875042533518588</v>
      </c>
      <c r="H39" s="8">
        <v>0</v>
      </c>
      <c r="I39" s="8">
        <v>2318.9197067464656</v>
      </c>
      <c r="J39" s="8">
        <v>69377544.916392967</v>
      </c>
      <c r="K39" s="8">
        <v>2248270.7592091984</v>
      </c>
      <c r="L39" s="8">
        <v>0</v>
      </c>
      <c r="M39" s="8">
        <v>9536.3978404548179</v>
      </c>
      <c r="N39" s="8">
        <v>4837143.2052898929</v>
      </c>
      <c r="O39" s="8">
        <v>114173.78621573697</v>
      </c>
      <c r="P39" s="8">
        <v>14630.883381953441</v>
      </c>
      <c r="Q39" s="8">
        <v>825664.73336195096</v>
      </c>
      <c r="R39" s="8">
        <v>45957.057311837016</v>
      </c>
      <c r="S39" s="8">
        <v>2415751.3778828769</v>
      </c>
      <c r="T39" s="8">
        <v>22.723703956747393</v>
      </c>
      <c r="U39" s="8">
        <v>846.43329055413335</v>
      </c>
      <c r="V39" s="8">
        <v>92803.113735967068</v>
      </c>
      <c r="W39" s="8">
        <v>410.90360279989761</v>
      </c>
      <c r="X39" s="8">
        <v>1566.7293783170594</v>
      </c>
      <c r="Y39" s="8">
        <v>1507.4749959714381</v>
      </c>
      <c r="Z39" s="8">
        <v>10468266.283181706</v>
      </c>
      <c r="AA39" s="8">
        <v>6838.7027268645543</v>
      </c>
      <c r="AB39" s="8">
        <v>20.528646947290099</v>
      </c>
      <c r="AC39" s="8">
        <v>26.294511898104066</v>
      </c>
      <c r="AD39" s="8">
        <v>0</v>
      </c>
      <c r="AE39" s="8">
        <v>30123971.640546713</v>
      </c>
      <c r="AF39" s="8">
        <v>0</v>
      </c>
      <c r="AG39" s="8">
        <v>1195.9443497156192</v>
      </c>
      <c r="AH39" s="8">
        <v>0</v>
      </c>
      <c r="AI39" s="8">
        <v>189686.03439664142</v>
      </c>
      <c r="AJ39" s="8">
        <v>22.6916141063932</v>
      </c>
      <c r="AK39" s="8">
        <v>0</v>
      </c>
      <c r="AL39" s="8">
        <v>22029499.038534615</v>
      </c>
      <c r="AM39" s="8">
        <v>19783387.252762429</v>
      </c>
      <c r="AN39" s="8">
        <v>28130.037132956524</v>
      </c>
      <c r="AO39" s="8">
        <v>0</v>
      </c>
      <c r="AP39" s="8">
        <v>880544.86879166053</v>
      </c>
      <c r="AQ39" s="8">
        <v>25.79354028849216</v>
      </c>
      <c r="AR39" s="8">
        <v>406.24698397108301</v>
      </c>
      <c r="AS39" s="8">
        <v>7147500.5036301622</v>
      </c>
      <c r="AT39" s="8">
        <v>2.251358939485129</v>
      </c>
      <c r="AU39" s="8">
        <v>0</v>
      </c>
      <c r="AV39" s="8">
        <v>108.40698221017416</v>
      </c>
      <c r="AW39" s="8">
        <v>21915.298522056895</v>
      </c>
      <c r="AX39" s="8">
        <v>4722.7788281032272</v>
      </c>
      <c r="AY39" s="8">
        <v>449739.93988195743</v>
      </c>
      <c r="AZ39" s="8">
        <v>122794.67753960329</v>
      </c>
      <c r="BA39" s="8">
        <v>644649.3941292878</v>
      </c>
      <c r="BB39" s="8">
        <v>349.58753895654507</v>
      </c>
      <c r="BC39" s="8">
        <v>1421589.3351335493</v>
      </c>
      <c r="BD39" s="8">
        <v>173355874.19755903</v>
      </c>
    </row>
    <row r="40" spans="1:56" x14ac:dyDescent="0.3">
      <c r="A40" s="1" t="s">
        <v>361</v>
      </c>
      <c r="B40" s="8">
        <v>6477661.0681236731</v>
      </c>
      <c r="C40" s="8">
        <v>26768528.594473768</v>
      </c>
      <c r="D40" s="8">
        <v>9251918.4009106681</v>
      </c>
      <c r="E40" s="8">
        <v>468700.82442881179</v>
      </c>
      <c r="F40" s="8">
        <v>0</v>
      </c>
      <c r="G40" s="8">
        <v>180817.81800582135</v>
      </c>
      <c r="H40" s="8">
        <v>828991.57116892992</v>
      </c>
      <c r="I40" s="8">
        <v>125376699.49311996</v>
      </c>
      <c r="J40" s="8">
        <v>1750718322.8181207</v>
      </c>
      <c r="K40" s="8">
        <v>45790603.990744822</v>
      </c>
      <c r="L40" s="8">
        <v>463910.23197560821</v>
      </c>
      <c r="M40" s="8">
        <v>344743.94386537594</v>
      </c>
      <c r="N40" s="8">
        <v>63045842.846275955</v>
      </c>
      <c r="O40" s="8">
        <v>92223.622516296338</v>
      </c>
      <c r="P40" s="8">
        <v>121733.69172681052</v>
      </c>
      <c r="Q40" s="8">
        <v>738931.8217465136</v>
      </c>
      <c r="R40" s="8">
        <v>58825353.329198956</v>
      </c>
      <c r="S40" s="8">
        <v>283099439.36714953</v>
      </c>
      <c r="T40" s="8">
        <v>59414.358961364684</v>
      </c>
      <c r="U40" s="8">
        <v>584878.2521122091</v>
      </c>
      <c r="V40" s="8">
        <v>37785649.059952363</v>
      </c>
      <c r="W40" s="8">
        <v>1102794.0688068164</v>
      </c>
      <c r="X40" s="8">
        <v>331505.47094001604</v>
      </c>
      <c r="Y40" s="8">
        <v>39860763.281952217</v>
      </c>
      <c r="Z40" s="8">
        <v>969789830.59711075</v>
      </c>
      <c r="AA40" s="8">
        <v>0</v>
      </c>
      <c r="AB40" s="8">
        <v>0</v>
      </c>
      <c r="AC40" s="8">
        <v>879369.80041326652</v>
      </c>
      <c r="AD40" s="8">
        <v>2067974.404446305</v>
      </c>
      <c r="AE40" s="8">
        <v>470905815.98342234</v>
      </c>
      <c r="AF40" s="8">
        <v>138980.06252156588</v>
      </c>
      <c r="AG40" s="8">
        <v>47929330.398138776</v>
      </c>
      <c r="AH40" s="8">
        <v>237657.43584545873</v>
      </c>
      <c r="AI40" s="8">
        <v>118717213.41939476</v>
      </c>
      <c r="AJ40" s="8">
        <v>282980.00340925081</v>
      </c>
      <c r="AK40" s="8">
        <v>1507911.2080808284</v>
      </c>
      <c r="AL40" s="8">
        <v>0</v>
      </c>
      <c r="AM40" s="8">
        <v>1751041.2353976481</v>
      </c>
      <c r="AN40" s="8">
        <v>12113209.594673991</v>
      </c>
      <c r="AO40" s="8">
        <v>5965623.6253893971</v>
      </c>
      <c r="AP40" s="8">
        <v>148638958.61139315</v>
      </c>
      <c r="AQ40" s="8">
        <v>1417830.1222373946</v>
      </c>
      <c r="AR40" s="8">
        <v>314390.10330260958</v>
      </c>
      <c r="AS40" s="8">
        <v>149950863.81302267</v>
      </c>
      <c r="AT40" s="8">
        <v>528754.60405439395</v>
      </c>
      <c r="AU40" s="8">
        <v>3383438.2789491089</v>
      </c>
      <c r="AV40" s="8">
        <v>9455289.396773899</v>
      </c>
      <c r="AW40" s="8">
        <v>177744.30954730939</v>
      </c>
      <c r="AX40" s="8">
        <v>1785861.9755917639</v>
      </c>
      <c r="AY40" s="8">
        <v>53583624.904424652</v>
      </c>
      <c r="AZ40" s="8">
        <v>58716925.816621937</v>
      </c>
      <c r="BA40" s="8">
        <v>233834312.87630203</v>
      </c>
      <c r="BB40" s="8">
        <v>10376379.605031461</v>
      </c>
      <c r="BC40" s="8">
        <v>65362153.029165968</v>
      </c>
      <c r="BD40" s="8">
        <v>4822132893.1409397</v>
      </c>
    </row>
    <row r="41" spans="1:56" x14ac:dyDescent="0.3">
      <c r="A41" s="1" t="s">
        <v>36</v>
      </c>
      <c r="B41" s="8">
        <v>213424.18307897251</v>
      </c>
      <c r="C41" s="8">
        <v>548.17619231485685</v>
      </c>
      <c r="D41" s="8">
        <v>5682.2560186202982</v>
      </c>
      <c r="E41" s="8">
        <v>42426.067541140146</v>
      </c>
      <c r="F41" s="8">
        <v>290.14863065826569</v>
      </c>
      <c r="G41" s="8">
        <v>50.968832875492481</v>
      </c>
      <c r="H41" s="8">
        <v>179520.42704360725</v>
      </c>
      <c r="I41" s="8">
        <v>727180.87757362449</v>
      </c>
      <c r="J41" s="8">
        <v>33319875.685776595</v>
      </c>
      <c r="K41" s="8">
        <v>504174.35367006977</v>
      </c>
      <c r="L41" s="8">
        <v>0</v>
      </c>
      <c r="M41" s="8">
        <v>0</v>
      </c>
      <c r="N41" s="8">
        <v>63.127968268633694</v>
      </c>
      <c r="O41" s="8">
        <v>180.96751129566016</v>
      </c>
      <c r="P41" s="8">
        <v>0</v>
      </c>
      <c r="Q41" s="8">
        <v>356.17111375220605</v>
      </c>
      <c r="R41" s="8">
        <v>9529290.7590428572</v>
      </c>
      <c r="S41" s="8">
        <v>648749.22234583145</v>
      </c>
      <c r="T41" s="8">
        <v>0</v>
      </c>
      <c r="U41" s="8">
        <v>77.727416910504218</v>
      </c>
      <c r="V41" s="8">
        <v>827397.92597314913</v>
      </c>
      <c r="W41" s="8">
        <v>429.61199373125953</v>
      </c>
      <c r="X41" s="8">
        <v>47.546297759417214</v>
      </c>
      <c r="Y41" s="8">
        <v>1480.9778252288263</v>
      </c>
      <c r="Z41" s="8">
        <v>948988056.56896102</v>
      </c>
      <c r="AA41" s="8">
        <v>0</v>
      </c>
      <c r="AB41" s="8">
        <v>38.932819328990639</v>
      </c>
      <c r="AC41" s="8">
        <v>49.867849727330295</v>
      </c>
      <c r="AD41" s="8">
        <v>0</v>
      </c>
      <c r="AE41" s="8">
        <v>539301.40332772292</v>
      </c>
      <c r="AF41" s="8">
        <v>0</v>
      </c>
      <c r="AG41" s="8">
        <v>1222001.2898304742</v>
      </c>
      <c r="AH41" s="8">
        <v>0</v>
      </c>
      <c r="AI41" s="8">
        <v>54596111.043055125</v>
      </c>
      <c r="AJ41" s="8">
        <v>1023.0320994359331</v>
      </c>
      <c r="AK41" s="8">
        <v>16.834970299827283</v>
      </c>
      <c r="AL41" s="8">
        <v>9299.4794982831518</v>
      </c>
      <c r="AM41" s="8">
        <v>0</v>
      </c>
      <c r="AN41" s="8">
        <v>858730.06682828476</v>
      </c>
      <c r="AO41" s="8">
        <v>0</v>
      </c>
      <c r="AP41" s="8">
        <v>6874200.198497517</v>
      </c>
      <c r="AQ41" s="8">
        <v>31.57114421800047</v>
      </c>
      <c r="AR41" s="8">
        <v>19600.097548775375</v>
      </c>
      <c r="AS41" s="8">
        <v>78965.581019187695</v>
      </c>
      <c r="AT41" s="8">
        <v>320.44249587995495</v>
      </c>
      <c r="AU41" s="8">
        <v>0</v>
      </c>
      <c r="AV41" s="8">
        <v>46572.252081888888</v>
      </c>
      <c r="AW41" s="8">
        <v>2496.2852963438058</v>
      </c>
      <c r="AX41" s="8">
        <v>4621.0923030681452</v>
      </c>
      <c r="AY41" s="8">
        <v>266186.94787719933</v>
      </c>
      <c r="AZ41" s="8">
        <v>146620.19192921367</v>
      </c>
      <c r="BA41" s="8">
        <v>206956005.33921871</v>
      </c>
      <c r="BB41" s="8">
        <v>656.96892606191295</v>
      </c>
      <c r="BC41" s="8">
        <v>3995081.8790521179</v>
      </c>
      <c r="BD41" s="8">
        <v>1270607234.5484772</v>
      </c>
    </row>
    <row r="42" spans="1:56" x14ac:dyDescent="0.3">
      <c r="A42" s="1" t="s">
        <v>37</v>
      </c>
      <c r="B42" s="8">
        <v>89.587034144673709</v>
      </c>
      <c r="C42" s="8">
        <v>3180000.7628125106</v>
      </c>
      <c r="D42" s="8">
        <v>28482.869184228566</v>
      </c>
      <c r="E42" s="8">
        <v>97.547360965066247</v>
      </c>
      <c r="F42" s="8">
        <v>0</v>
      </c>
      <c r="G42" s="8">
        <v>12647.401557055717</v>
      </c>
      <c r="H42" s="8">
        <v>2.6509737873466776E-4</v>
      </c>
      <c r="I42" s="8">
        <v>598428.86762464081</v>
      </c>
      <c r="J42" s="8">
        <v>7858799.4320361232</v>
      </c>
      <c r="K42" s="8">
        <v>144631.7968728102</v>
      </c>
      <c r="L42" s="8">
        <v>48819.129345006077</v>
      </c>
      <c r="M42" s="8">
        <v>2182.7581756868885</v>
      </c>
      <c r="N42" s="8">
        <v>30642728.754981413</v>
      </c>
      <c r="O42" s="8">
        <v>189672.70905972255</v>
      </c>
      <c r="P42" s="8">
        <v>29679.825695518153</v>
      </c>
      <c r="Q42" s="8">
        <v>6411788.5412350483</v>
      </c>
      <c r="R42" s="8">
        <v>155459.83089511964</v>
      </c>
      <c r="S42" s="8">
        <v>339492321.71247935</v>
      </c>
      <c r="T42" s="8">
        <v>10376.392472205691</v>
      </c>
      <c r="U42" s="8">
        <v>123239.39441395958</v>
      </c>
      <c r="V42" s="8">
        <v>36085.859749465482</v>
      </c>
      <c r="W42" s="8">
        <v>236.42349645627866</v>
      </c>
      <c r="X42" s="8">
        <v>440053.22178661573</v>
      </c>
      <c r="Y42" s="8">
        <v>339875.52452662669</v>
      </c>
      <c r="Z42" s="8">
        <v>5935650.782489758</v>
      </c>
      <c r="AA42" s="8">
        <v>0</v>
      </c>
      <c r="AB42" s="8">
        <v>20326.438832887921</v>
      </c>
      <c r="AC42" s="8">
        <v>6242.4855938565333</v>
      </c>
      <c r="AD42" s="8">
        <v>28.430523828613385</v>
      </c>
      <c r="AE42" s="8">
        <v>7045.0662852683863</v>
      </c>
      <c r="AF42" s="8">
        <v>16.067868790447086</v>
      </c>
      <c r="AG42" s="8">
        <v>4555.8707503901442</v>
      </c>
      <c r="AH42" s="8">
        <v>0</v>
      </c>
      <c r="AI42" s="8">
        <v>58047.41307319601</v>
      </c>
      <c r="AJ42" s="8">
        <v>15.965682515866662</v>
      </c>
      <c r="AK42" s="8">
        <v>363432.39691702701</v>
      </c>
      <c r="AL42" s="8">
        <v>6520441.4993739231</v>
      </c>
      <c r="AM42" s="8">
        <v>322.86971286268795</v>
      </c>
      <c r="AN42" s="8">
        <v>0</v>
      </c>
      <c r="AO42" s="8">
        <v>2632.093036614956</v>
      </c>
      <c r="AP42" s="8">
        <v>344758.0971677755</v>
      </c>
      <c r="AQ42" s="8">
        <v>24372.052393557315</v>
      </c>
      <c r="AR42" s="8">
        <v>215097.23470304749</v>
      </c>
      <c r="AS42" s="8">
        <v>53570.299216947926</v>
      </c>
      <c r="AT42" s="8">
        <v>33266498.886584155</v>
      </c>
      <c r="AU42" s="8">
        <v>11486.84499195339</v>
      </c>
      <c r="AV42" s="8">
        <v>812775.19274750515</v>
      </c>
      <c r="AW42" s="8">
        <v>37005.848773724036</v>
      </c>
      <c r="AX42" s="8">
        <v>735.99259607147246</v>
      </c>
      <c r="AY42" s="8">
        <v>43893.822945128268</v>
      </c>
      <c r="AZ42" s="8">
        <v>1344462.6363224557</v>
      </c>
      <c r="BA42" s="8">
        <v>4760272.9747774787</v>
      </c>
      <c r="BB42" s="8">
        <v>3311.3316453689208</v>
      </c>
      <c r="BC42" s="8">
        <v>12071616.991366537</v>
      </c>
      <c r="BD42" s="8">
        <v>455654313.92943251</v>
      </c>
    </row>
    <row r="43" spans="1:56" x14ac:dyDescent="0.3">
      <c r="A43" s="1" t="s">
        <v>38</v>
      </c>
      <c r="B43" s="8">
        <v>61049.411574820901</v>
      </c>
      <c r="C43" s="8">
        <v>1.0199050061450294</v>
      </c>
      <c r="D43" s="8">
        <v>425272.90299773042</v>
      </c>
      <c r="E43" s="8">
        <v>1078774.740753955</v>
      </c>
      <c r="F43" s="8">
        <v>0</v>
      </c>
      <c r="G43" s="8">
        <v>10475.014461464543</v>
      </c>
      <c r="H43" s="8">
        <v>0</v>
      </c>
      <c r="I43" s="8">
        <v>738.24066101958454</v>
      </c>
      <c r="J43" s="8">
        <v>4163.6386589642416</v>
      </c>
      <c r="K43" s="8">
        <v>7.1432352418248062</v>
      </c>
      <c r="L43" s="8">
        <v>0</v>
      </c>
      <c r="M43" s="8">
        <v>30130.96195180916</v>
      </c>
      <c r="N43" s="8">
        <v>428994.08853553247</v>
      </c>
      <c r="O43" s="8">
        <v>485575.93880693882</v>
      </c>
      <c r="P43" s="8">
        <v>0</v>
      </c>
      <c r="Q43" s="8">
        <v>0</v>
      </c>
      <c r="R43" s="8">
        <v>2130406.4691036232</v>
      </c>
      <c r="S43" s="8">
        <v>1828025.1617045824</v>
      </c>
      <c r="T43" s="8">
        <v>1561417.5073569734</v>
      </c>
      <c r="U43" s="8">
        <v>529.26602674671199</v>
      </c>
      <c r="V43" s="8">
        <v>2349.059200604423</v>
      </c>
      <c r="W43" s="8">
        <v>0</v>
      </c>
      <c r="X43" s="8">
        <v>23791.569719024305</v>
      </c>
      <c r="Y43" s="8">
        <v>330497.31476312137</v>
      </c>
      <c r="Z43" s="8">
        <v>21141.732057706064</v>
      </c>
      <c r="AA43" s="8">
        <v>0</v>
      </c>
      <c r="AB43" s="8">
        <v>0</v>
      </c>
      <c r="AC43" s="8">
        <v>0</v>
      </c>
      <c r="AD43" s="8">
        <v>129739.38855351154</v>
      </c>
      <c r="AE43" s="8">
        <v>1.989354951381163</v>
      </c>
      <c r="AF43" s="8">
        <v>0</v>
      </c>
      <c r="AG43" s="8">
        <v>465.44231021673806</v>
      </c>
      <c r="AH43" s="8">
        <v>0</v>
      </c>
      <c r="AI43" s="8">
        <v>509320.05119301443</v>
      </c>
      <c r="AJ43" s="8">
        <v>1.0006470856202363</v>
      </c>
      <c r="AK43" s="8">
        <v>0</v>
      </c>
      <c r="AL43" s="8">
        <v>0.95092374644146538</v>
      </c>
      <c r="AM43" s="8">
        <v>0</v>
      </c>
      <c r="AN43" s="8">
        <v>2.5918078526611472</v>
      </c>
      <c r="AO43" s="8">
        <v>0</v>
      </c>
      <c r="AP43" s="8">
        <v>23.25908704717731</v>
      </c>
      <c r="AQ43" s="8">
        <v>126310.7525516115</v>
      </c>
      <c r="AR43" s="8">
        <v>0</v>
      </c>
      <c r="AS43" s="8">
        <v>197.1062482647244</v>
      </c>
      <c r="AT43" s="8">
        <v>0.32583079379583163</v>
      </c>
      <c r="AU43" s="8">
        <v>7084.2357095559419</v>
      </c>
      <c r="AV43" s="8">
        <v>1913959.0310477079</v>
      </c>
      <c r="AW43" s="8">
        <v>2.4417954607796846</v>
      </c>
      <c r="AX43" s="8">
        <v>0</v>
      </c>
      <c r="AY43" s="8">
        <v>0.15564454680957568</v>
      </c>
      <c r="AZ43" s="8">
        <v>4741902.778713651</v>
      </c>
      <c r="BA43" s="8">
        <v>210409.26631170619</v>
      </c>
      <c r="BB43" s="8">
        <v>0</v>
      </c>
      <c r="BC43" s="8">
        <v>2761554.4928293331</v>
      </c>
      <c r="BD43" s="8">
        <v>18824316.442034923</v>
      </c>
    </row>
    <row r="44" spans="1:56" x14ac:dyDescent="0.3">
      <c r="A44" s="1" t="s">
        <v>197</v>
      </c>
      <c r="B44" s="8">
        <v>14065876.88508703</v>
      </c>
      <c r="C44" s="8">
        <v>3969448.9278637036</v>
      </c>
      <c r="D44" s="8">
        <v>11042041.17363631</v>
      </c>
      <c r="E44" s="8">
        <v>482918.51179569995</v>
      </c>
      <c r="F44" s="8">
        <v>0</v>
      </c>
      <c r="G44" s="8">
        <v>10253.95699206511</v>
      </c>
      <c r="H44" s="8">
        <v>26919.455679067574</v>
      </c>
      <c r="I44" s="8">
        <v>5277624.5887259254</v>
      </c>
      <c r="J44" s="8">
        <v>972063594.52605939</v>
      </c>
      <c r="K44" s="8">
        <v>32296167.341973115</v>
      </c>
      <c r="L44" s="8">
        <v>58400.523103740372</v>
      </c>
      <c r="M44" s="8">
        <v>266046.82747259503</v>
      </c>
      <c r="N44" s="8">
        <v>10866.415155486877</v>
      </c>
      <c r="O44" s="8">
        <v>631725.12632370566</v>
      </c>
      <c r="P44" s="8">
        <v>532101.9209159899</v>
      </c>
      <c r="Q44" s="8">
        <v>23377.971388442391</v>
      </c>
      <c r="R44" s="8">
        <v>11081653.262460211</v>
      </c>
      <c r="S44" s="8">
        <v>136841169.93725276</v>
      </c>
      <c r="T44" s="8">
        <v>1420786.4703196173</v>
      </c>
      <c r="U44" s="8">
        <v>386272.12414663006</v>
      </c>
      <c r="V44" s="8">
        <v>15775405.390901636</v>
      </c>
      <c r="W44" s="8">
        <v>113824.7494937228</v>
      </c>
      <c r="X44" s="8">
        <v>20536.931242499832</v>
      </c>
      <c r="Y44" s="8">
        <v>9585583.4255546927</v>
      </c>
      <c r="Z44" s="8">
        <v>403498309.42971897</v>
      </c>
      <c r="AA44" s="8">
        <v>0</v>
      </c>
      <c r="AB44" s="8">
        <v>2810.0618058519913</v>
      </c>
      <c r="AC44" s="8">
        <v>4650.2510437677993</v>
      </c>
      <c r="AD44" s="8">
        <v>381.27765477084313</v>
      </c>
      <c r="AE44" s="8">
        <v>147017471.15145376</v>
      </c>
      <c r="AF44" s="8">
        <v>1663951.4122414917</v>
      </c>
      <c r="AG44" s="8">
        <v>25921604.446905259</v>
      </c>
      <c r="AH44" s="8">
        <v>926.99243021810116</v>
      </c>
      <c r="AI44" s="8">
        <v>82126544.117898464</v>
      </c>
      <c r="AJ44" s="8">
        <v>2723284.5954696569</v>
      </c>
      <c r="AK44" s="8">
        <v>72809.880657165908</v>
      </c>
      <c r="AL44" s="8">
        <v>350553324.47542661</v>
      </c>
      <c r="AM44" s="8">
        <v>1438809.0255266735</v>
      </c>
      <c r="AN44" s="8">
        <v>222592.12029424877</v>
      </c>
      <c r="AO44" s="8">
        <v>336712.54340949235</v>
      </c>
      <c r="AP44" s="8">
        <v>0</v>
      </c>
      <c r="AQ44" s="8">
        <v>71701.940733824187</v>
      </c>
      <c r="AR44" s="8">
        <v>50993.871821073539</v>
      </c>
      <c r="AS44" s="8">
        <v>17754813.520330038</v>
      </c>
      <c r="AT44" s="8">
        <v>3140.0360128316483</v>
      </c>
      <c r="AU44" s="8">
        <v>11.593764050762376</v>
      </c>
      <c r="AV44" s="8">
        <v>200472.75925733824</v>
      </c>
      <c r="AW44" s="8">
        <v>65600.4919986225</v>
      </c>
      <c r="AX44" s="8">
        <v>13789589.617893908</v>
      </c>
      <c r="AY44" s="8">
        <v>3209288.2428079415</v>
      </c>
      <c r="AZ44" s="8">
        <v>22187293.657839984</v>
      </c>
      <c r="BA44" s="8">
        <v>230360633.50538257</v>
      </c>
      <c r="BB44" s="8">
        <v>1682155.811172321</v>
      </c>
      <c r="BC44" s="8">
        <v>10051165.413725305</v>
      </c>
      <c r="BD44" s="8">
        <v>2530993638.68822</v>
      </c>
    </row>
    <row r="45" spans="1:56" x14ac:dyDescent="0.3">
      <c r="A45" s="1" t="s">
        <v>40</v>
      </c>
      <c r="B45" s="8">
        <v>178.55556055143936</v>
      </c>
      <c r="C45" s="8">
        <v>20.516513065540977</v>
      </c>
      <c r="D45" s="8">
        <v>93.683068836506635</v>
      </c>
      <c r="E45" s="8">
        <v>190.44548770361624</v>
      </c>
      <c r="F45" s="8">
        <v>0</v>
      </c>
      <c r="G45" s="8">
        <v>19468.450927694939</v>
      </c>
      <c r="H45" s="8">
        <v>1.5498000602949806E-3</v>
      </c>
      <c r="I45" s="8">
        <v>526.32357596546683</v>
      </c>
      <c r="J45" s="8">
        <v>1487941.9257437545</v>
      </c>
      <c r="K45" s="8">
        <v>112149.95666281204</v>
      </c>
      <c r="L45" s="8">
        <v>0</v>
      </c>
      <c r="M45" s="8">
        <v>0</v>
      </c>
      <c r="N45" s="8">
        <v>15.351161758186718</v>
      </c>
      <c r="O45" s="8">
        <v>40.828209406260363</v>
      </c>
      <c r="P45" s="8">
        <v>3.4929873827173623E-4</v>
      </c>
      <c r="Q45" s="8">
        <v>80.572984700574679</v>
      </c>
      <c r="R45" s="8">
        <v>7126.71857085999</v>
      </c>
      <c r="S45" s="8">
        <v>224238.12788515797</v>
      </c>
      <c r="T45" s="8">
        <v>1045.6474663728893</v>
      </c>
      <c r="U45" s="8">
        <v>675548.17557559069</v>
      </c>
      <c r="V45" s="8">
        <v>413.81320281046118</v>
      </c>
      <c r="W45" s="8">
        <v>96.921298622804642</v>
      </c>
      <c r="X45" s="8">
        <v>1456.8352374611381</v>
      </c>
      <c r="Y45" s="8">
        <v>686453.61985548015</v>
      </c>
      <c r="Z45" s="8">
        <v>8619.4953666528654</v>
      </c>
      <c r="AA45" s="8">
        <v>0</v>
      </c>
      <c r="AB45" s="8">
        <v>8.8397271634968941</v>
      </c>
      <c r="AC45" s="8">
        <v>11.249427001774603</v>
      </c>
      <c r="AD45" s="8">
        <v>1.6111816381753723E-2</v>
      </c>
      <c r="AE45" s="8">
        <v>314.60139868485385</v>
      </c>
      <c r="AF45" s="8">
        <v>0</v>
      </c>
      <c r="AG45" s="8">
        <v>1355.3929747050665</v>
      </c>
      <c r="AH45" s="8">
        <v>0</v>
      </c>
      <c r="AI45" s="8">
        <v>37148.845833067746</v>
      </c>
      <c r="AJ45" s="8">
        <v>8.8916686644672822</v>
      </c>
      <c r="AK45" s="8">
        <v>3.7982214519564321</v>
      </c>
      <c r="AL45" s="8">
        <v>1411.4413231245096</v>
      </c>
      <c r="AM45" s="8">
        <v>387.34898378914983</v>
      </c>
      <c r="AN45" s="8">
        <v>1344.0085235144111</v>
      </c>
      <c r="AO45" s="8">
        <v>1.3748103264347351</v>
      </c>
      <c r="AP45" s="8">
        <v>2342.9415871303504</v>
      </c>
      <c r="AQ45" s="8">
        <v>0</v>
      </c>
      <c r="AR45" s="8">
        <v>30.136574131335305</v>
      </c>
      <c r="AS45" s="8">
        <v>5615.2265025065844</v>
      </c>
      <c r="AT45" s="8">
        <v>1106.2459892068289</v>
      </c>
      <c r="AU45" s="8">
        <v>1.6147580549075617</v>
      </c>
      <c r="AV45" s="8">
        <v>2518.930598049847</v>
      </c>
      <c r="AW45" s="8">
        <v>21.696259471773125</v>
      </c>
      <c r="AX45" s="8">
        <v>1042.4540919958063</v>
      </c>
      <c r="AY45" s="8">
        <v>2218.7500356337473</v>
      </c>
      <c r="AZ45" s="8">
        <v>2670.3062106402149</v>
      </c>
      <c r="BA45" s="8">
        <v>28757.037678008048</v>
      </c>
      <c r="BB45" s="8">
        <v>148.19775618446752</v>
      </c>
      <c r="BC45" s="8">
        <v>32213.162424865648</v>
      </c>
      <c r="BD45" s="8">
        <v>3346388.4757235474</v>
      </c>
    </row>
    <row r="46" spans="1:56" x14ac:dyDescent="0.3">
      <c r="A46" s="1" t="s">
        <v>41</v>
      </c>
      <c r="B46" s="8">
        <v>26.159513628710407</v>
      </c>
      <c r="C46" s="8">
        <v>14569.453548402013</v>
      </c>
      <c r="D46" s="8">
        <v>65.747228081231668</v>
      </c>
      <c r="E46" s="8">
        <v>38.130127906024249</v>
      </c>
      <c r="F46" s="8">
        <v>0</v>
      </c>
      <c r="G46" s="8">
        <v>2928.2387334575446</v>
      </c>
      <c r="H46" s="8">
        <v>3.7975618051009603E-5</v>
      </c>
      <c r="I46" s="8">
        <v>8683.478749956761</v>
      </c>
      <c r="J46" s="8">
        <v>36479852.937125057</v>
      </c>
      <c r="K46" s="8">
        <v>226618.98708803579</v>
      </c>
      <c r="L46" s="8">
        <v>0</v>
      </c>
      <c r="M46" s="8">
        <v>0</v>
      </c>
      <c r="N46" s="8">
        <v>35293.634429094593</v>
      </c>
      <c r="O46" s="8">
        <v>93.200103542579029</v>
      </c>
      <c r="P46" s="8">
        <v>1085.0351285754809</v>
      </c>
      <c r="Q46" s="8">
        <v>2406.0335337567203</v>
      </c>
      <c r="R46" s="8">
        <v>46587.169642341949</v>
      </c>
      <c r="S46" s="8">
        <v>913634.07177500206</v>
      </c>
      <c r="T46" s="8">
        <v>1.246464487451081E-7</v>
      </c>
      <c r="U46" s="8">
        <v>44.529600421787045</v>
      </c>
      <c r="V46" s="8">
        <v>88924.85499661314</v>
      </c>
      <c r="W46" s="8">
        <v>9.3159808569458509</v>
      </c>
      <c r="X46" s="8">
        <v>161384.43506082924</v>
      </c>
      <c r="Y46" s="8">
        <v>186.98281977670018</v>
      </c>
      <c r="Z46" s="8">
        <v>179204.65548649433</v>
      </c>
      <c r="AA46" s="8">
        <v>0</v>
      </c>
      <c r="AB46" s="8">
        <v>6730.9739549117603</v>
      </c>
      <c r="AC46" s="8">
        <v>2892.0087148441889</v>
      </c>
      <c r="AD46" s="8">
        <v>3.9479685199200575E-4</v>
      </c>
      <c r="AE46" s="8">
        <v>17435.502713695016</v>
      </c>
      <c r="AF46" s="8">
        <v>51.463601393670174</v>
      </c>
      <c r="AG46" s="8">
        <v>125.00286067257278</v>
      </c>
      <c r="AH46" s="8">
        <v>146.7906942705529</v>
      </c>
      <c r="AI46" s="8">
        <v>152685.58954500878</v>
      </c>
      <c r="AJ46" s="8">
        <v>161.24653515051196</v>
      </c>
      <c r="AK46" s="8">
        <v>121.26089106604104</v>
      </c>
      <c r="AL46" s="8">
        <v>168284.69670464561</v>
      </c>
      <c r="AM46" s="8">
        <v>921.71433703770367</v>
      </c>
      <c r="AN46" s="8">
        <v>58.494405380993314</v>
      </c>
      <c r="AO46" s="8">
        <v>961.08875680064614</v>
      </c>
      <c r="AP46" s="8">
        <v>288975.83463335177</v>
      </c>
      <c r="AQ46" s="8">
        <v>22.315877540525243</v>
      </c>
      <c r="AR46" s="8">
        <v>0</v>
      </c>
      <c r="AS46" s="8">
        <v>4257.6081062118647</v>
      </c>
      <c r="AT46" s="8">
        <v>0.55514989209890242</v>
      </c>
      <c r="AU46" s="8">
        <v>46.426240221065385</v>
      </c>
      <c r="AV46" s="8">
        <v>268.84539071327538</v>
      </c>
      <c r="AW46" s="8">
        <v>159.22342890703621</v>
      </c>
      <c r="AX46" s="8">
        <v>235.60132708461305</v>
      </c>
      <c r="AY46" s="8">
        <v>865.85867074822806</v>
      </c>
      <c r="AZ46" s="8">
        <v>4460.3811379099679</v>
      </c>
      <c r="BA46" s="8">
        <v>181607.9624678907</v>
      </c>
      <c r="BB46" s="8">
        <v>12789.860068470989</v>
      </c>
      <c r="BC46" s="8">
        <v>835875.03205351741</v>
      </c>
      <c r="BD46" s="8">
        <v>39841778.389372058</v>
      </c>
    </row>
    <row r="47" spans="1:56" x14ac:dyDescent="0.3">
      <c r="A47" s="1" t="s">
        <v>42</v>
      </c>
      <c r="B47" s="8">
        <v>53499.040787301055</v>
      </c>
      <c r="C47" s="8">
        <v>135495.00893096515</v>
      </c>
      <c r="D47" s="8">
        <v>21024.450142129954</v>
      </c>
      <c r="E47" s="8">
        <v>678550.42119191773</v>
      </c>
      <c r="F47" s="8">
        <v>30060.254059600342</v>
      </c>
      <c r="G47" s="8">
        <v>57.064870666579267</v>
      </c>
      <c r="H47" s="8">
        <v>10062.155718314543</v>
      </c>
      <c r="I47" s="8">
        <v>92397.763346757201</v>
      </c>
      <c r="J47" s="8">
        <v>93097233.966467157</v>
      </c>
      <c r="K47" s="8">
        <v>2765551.2343147434</v>
      </c>
      <c r="L47" s="8">
        <v>0</v>
      </c>
      <c r="M47" s="8">
        <v>0</v>
      </c>
      <c r="N47" s="8">
        <v>70.678278105631293</v>
      </c>
      <c r="O47" s="8">
        <v>852.33805377958106</v>
      </c>
      <c r="P47" s="8">
        <v>0</v>
      </c>
      <c r="Q47" s="8">
        <v>1917.9885351254864</v>
      </c>
      <c r="R47" s="8">
        <v>1016260.3903562992</v>
      </c>
      <c r="S47" s="8">
        <v>26693227.959121838</v>
      </c>
      <c r="T47" s="8">
        <v>0</v>
      </c>
      <c r="U47" s="8">
        <v>5542.3924133049777</v>
      </c>
      <c r="V47" s="8">
        <v>865762.93535675039</v>
      </c>
      <c r="W47" s="8">
        <v>5293267.8808217542</v>
      </c>
      <c r="X47" s="8">
        <v>788660.6224861634</v>
      </c>
      <c r="Y47" s="8">
        <v>71850.665935297468</v>
      </c>
      <c r="Z47" s="8">
        <v>30738943.876537442</v>
      </c>
      <c r="AA47" s="8">
        <v>0</v>
      </c>
      <c r="AB47" s="8">
        <v>43.589310846519588</v>
      </c>
      <c r="AC47" s="8">
        <v>55.83220636152376</v>
      </c>
      <c r="AD47" s="8">
        <v>0</v>
      </c>
      <c r="AE47" s="8">
        <v>56955663.342931889</v>
      </c>
      <c r="AF47" s="8">
        <v>0</v>
      </c>
      <c r="AG47" s="8">
        <v>17115.262327722954</v>
      </c>
      <c r="AH47" s="8">
        <v>1225.6663664855248</v>
      </c>
      <c r="AI47" s="8">
        <v>445319.97999780899</v>
      </c>
      <c r="AJ47" s="8">
        <v>158.86294624507522</v>
      </c>
      <c r="AK47" s="8">
        <v>2590.6167282277452</v>
      </c>
      <c r="AL47" s="8">
        <v>147917394.31264281</v>
      </c>
      <c r="AM47" s="8">
        <v>3290534.589150982</v>
      </c>
      <c r="AN47" s="8">
        <v>3181.1741205554595</v>
      </c>
      <c r="AO47" s="8">
        <v>0</v>
      </c>
      <c r="AP47" s="8">
        <v>181922447.79694086</v>
      </c>
      <c r="AQ47" s="8">
        <v>507.26904212582798</v>
      </c>
      <c r="AR47" s="8">
        <v>45119.871095125425</v>
      </c>
      <c r="AS47" s="8">
        <v>0</v>
      </c>
      <c r="AT47" s="8">
        <v>117.35627244335903</v>
      </c>
      <c r="AU47" s="8">
        <v>0</v>
      </c>
      <c r="AV47" s="8">
        <v>9984.373028177446</v>
      </c>
      <c r="AW47" s="8">
        <v>2013.4031023463695</v>
      </c>
      <c r="AX47" s="8">
        <v>1022406.4966372205</v>
      </c>
      <c r="AY47" s="8">
        <v>2045.1921715244678</v>
      </c>
      <c r="AZ47" s="8">
        <v>1520961.8099654268</v>
      </c>
      <c r="BA47" s="8">
        <v>31528006.581495002</v>
      </c>
      <c r="BB47" s="8">
        <v>115309.54367212414</v>
      </c>
      <c r="BC47" s="8">
        <v>2684518.861629853</v>
      </c>
      <c r="BD47" s="8">
        <v>589847010.87150764</v>
      </c>
    </row>
    <row r="48" spans="1:56" x14ac:dyDescent="0.3">
      <c r="A48" s="1" t="s">
        <v>43</v>
      </c>
      <c r="B48" s="8">
        <v>4.5687456235680317</v>
      </c>
      <c r="C48" s="8">
        <v>31493.012732716244</v>
      </c>
      <c r="D48" s="8">
        <v>583.68929103436108</v>
      </c>
      <c r="E48" s="8">
        <v>1748.2210314948288</v>
      </c>
      <c r="F48" s="8">
        <v>0</v>
      </c>
      <c r="G48" s="8">
        <v>367.10902364942694</v>
      </c>
      <c r="H48" s="8">
        <v>0</v>
      </c>
      <c r="I48" s="8">
        <v>1918.9874758649612</v>
      </c>
      <c r="J48" s="8">
        <v>242915.7703312106</v>
      </c>
      <c r="K48" s="8">
        <v>326.74420802235937</v>
      </c>
      <c r="L48" s="8">
        <v>327.53732534372904</v>
      </c>
      <c r="M48" s="8">
        <v>19.775838511319492</v>
      </c>
      <c r="N48" s="8">
        <v>37380534.321838126</v>
      </c>
      <c r="O48" s="8">
        <v>7.1086614381884558E-2</v>
      </c>
      <c r="P48" s="8">
        <v>50775.701367719754</v>
      </c>
      <c r="Q48" s="8">
        <v>1.9131566423223276</v>
      </c>
      <c r="R48" s="8">
        <v>4614.0180595747852</v>
      </c>
      <c r="S48" s="8">
        <v>1795815.7370633888</v>
      </c>
      <c r="T48" s="8">
        <v>4.7122646029020519E-2</v>
      </c>
      <c r="U48" s="8">
        <v>1090461.7067924321</v>
      </c>
      <c r="V48" s="8">
        <v>223.69266173560044</v>
      </c>
      <c r="W48" s="8">
        <v>2.4319211645112029</v>
      </c>
      <c r="X48" s="8">
        <v>140.81191078007697</v>
      </c>
      <c r="Y48" s="8">
        <v>530193.08468852541</v>
      </c>
      <c r="Z48" s="8">
        <v>228275.38770960682</v>
      </c>
      <c r="AA48" s="8">
        <v>0</v>
      </c>
      <c r="AB48" s="8">
        <v>42822.121609814065</v>
      </c>
      <c r="AC48" s="8">
        <v>9335.4513560509622</v>
      </c>
      <c r="AD48" s="8">
        <v>0</v>
      </c>
      <c r="AE48" s="8">
        <v>22.101627781567263</v>
      </c>
      <c r="AF48" s="8">
        <v>3.7079697208724047</v>
      </c>
      <c r="AG48" s="8">
        <v>599.73394160890984</v>
      </c>
      <c r="AH48" s="8">
        <v>0</v>
      </c>
      <c r="AI48" s="8">
        <v>5253.3870012329398</v>
      </c>
      <c r="AJ48" s="8">
        <v>1.4502839569625767</v>
      </c>
      <c r="AK48" s="8">
        <v>1.9518126881138715</v>
      </c>
      <c r="AL48" s="8">
        <v>12633.666250020471</v>
      </c>
      <c r="AM48" s="8">
        <v>0.91196412941848159</v>
      </c>
      <c r="AN48" s="8">
        <v>1057840.985988565</v>
      </c>
      <c r="AO48" s="8">
        <v>1.0553393250231722</v>
      </c>
      <c r="AP48" s="8">
        <v>20494.537496433506</v>
      </c>
      <c r="AQ48" s="8">
        <v>6465754.5086434707</v>
      </c>
      <c r="AR48" s="8">
        <v>123234.62089288408</v>
      </c>
      <c r="AS48" s="8">
        <v>313978.5686442295</v>
      </c>
      <c r="AT48" s="8">
        <v>0</v>
      </c>
      <c r="AU48" s="8">
        <v>385.64023027049825</v>
      </c>
      <c r="AV48" s="8">
        <v>4152.558546671582</v>
      </c>
      <c r="AW48" s="8">
        <v>714.15993581374687</v>
      </c>
      <c r="AX48" s="8">
        <v>4.0744458660918159</v>
      </c>
      <c r="AY48" s="8">
        <v>3905.7132926109311</v>
      </c>
      <c r="AZ48" s="8">
        <v>46285.386880007318</v>
      </c>
      <c r="BA48" s="8">
        <v>314611.05858348648</v>
      </c>
      <c r="BB48" s="8">
        <v>167.40810695945279</v>
      </c>
      <c r="BC48" s="8">
        <v>103184.5370458598</v>
      </c>
      <c r="BD48" s="8">
        <v>49886133.63927187</v>
      </c>
    </row>
    <row r="49" spans="1:56" x14ac:dyDescent="0.3">
      <c r="A49" s="1" t="s">
        <v>44</v>
      </c>
      <c r="B49" s="8">
        <v>10.025476051037085</v>
      </c>
      <c r="C49" s="8">
        <v>737212.33560407034</v>
      </c>
      <c r="D49" s="8">
        <v>5044156.2259707022</v>
      </c>
      <c r="E49" s="8">
        <v>15.274158630652362</v>
      </c>
      <c r="F49" s="8">
        <v>0</v>
      </c>
      <c r="G49" s="8">
        <v>3510.7629347791803</v>
      </c>
      <c r="H49" s="8">
        <v>0</v>
      </c>
      <c r="I49" s="8">
        <v>123.36908576829541</v>
      </c>
      <c r="J49" s="8">
        <v>365594.65107751935</v>
      </c>
      <c r="K49" s="8">
        <v>5414.3280821573462</v>
      </c>
      <c r="L49" s="8">
        <v>1372828.8215365435</v>
      </c>
      <c r="M49" s="8">
        <v>175914.7354875356</v>
      </c>
      <c r="N49" s="8">
        <v>6513.320336848672</v>
      </c>
      <c r="O49" s="8">
        <v>1045.1339626898521</v>
      </c>
      <c r="P49" s="8">
        <v>30591.986187104299</v>
      </c>
      <c r="Q49" s="8">
        <v>3.8701951629346114</v>
      </c>
      <c r="R49" s="8">
        <v>4209278.7884287005</v>
      </c>
      <c r="S49" s="8">
        <v>1344243.5224993299</v>
      </c>
      <c r="T49" s="8">
        <v>10168.664938666285</v>
      </c>
      <c r="U49" s="8">
        <v>326400.47449344594</v>
      </c>
      <c r="V49" s="8">
        <v>724.76780873169525</v>
      </c>
      <c r="W49" s="8">
        <v>4.6556858852447762</v>
      </c>
      <c r="X49" s="8">
        <v>54.898115290123137</v>
      </c>
      <c r="Y49" s="8">
        <v>7811278.8082684334</v>
      </c>
      <c r="Z49" s="8">
        <v>840.52339371692904</v>
      </c>
      <c r="AA49" s="8">
        <v>0</v>
      </c>
      <c r="AB49" s="8">
        <v>519.5371028241384</v>
      </c>
      <c r="AC49" s="8">
        <v>2867279.5896015726</v>
      </c>
      <c r="AD49" s="8">
        <v>615567.46930146962</v>
      </c>
      <c r="AE49" s="8">
        <v>605947.59615831706</v>
      </c>
      <c r="AF49" s="8">
        <v>0</v>
      </c>
      <c r="AG49" s="8">
        <v>89.1850036155395</v>
      </c>
      <c r="AH49" s="8">
        <v>0</v>
      </c>
      <c r="AI49" s="8">
        <v>6361656.9535852419</v>
      </c>
      <c r="AJ49" s="8">
        <v>1174.7621253725204</v>
      </c>
      <c r="AK49" s="8">
        <v>120.10529076845494</v>
      </c>
      <c r="AL49" s="8">
        <v>9588.419757021029</v>
      </c>
      <c r="AM49" s="8">
        <v>18.619044649993462</v>
      </c>
      <c r="AN49" s="8">
        <v>2925.9936440760503</v>
      </c>
      <c r="AO49" s="8">
        <v>233.08249932370862</v>
      </c>
      <c r="AP49" s="8">
        <v>96.349466398779413</v>
      </c>
      <c r="AQ49" s="8">
        <v>413.16230071079696</v>
      </c>
      <c r="AR49" s="8">
        <v>250196.77128078352</v>
      </c>
      <c r="AS49" s="8">
        <v>6923.0177682424328</v>
      </c>
      <c r="AT49" s="8">
        <v>11775.324807682644</v>
      </c>
      <c r="AU49" s="8">
        <v>0</v>
      </c>
      <c r="AV49" s="8">
        <v>76733.579422490133</v>
      </c>
      <c r="AW49" s="8">
        <v>6283.9970998220742</v>
      </c>
      <c r="AX49" s="8">
        <v>50.010758374508924</v>
      </c>
      <c r="AY49" s="8">
        <v>56324.360507084493</v>
      </c>
      <c r="AZ49" s="8">
        <v>689566.07346555148</v>
      </c>
      <c r="BA49" s="8">
        <v>31932.876671894675</v>
      </c>
      <c r="BB49" s="8">
        <v>7.1096461634308259</v>
      </c>
      <c r="BC49" s="8">
        <v>2660402.8466058136</v>
      </c>
      <c r="BD49" s="8">
        <v>35701756.736643039</v>
      </c>
    </row>
    <row r="50" spans="1:56" x14ac:dyDescent="0.3">
      <c r="A50" s="1" t="s">
        <v>45</v>
      </c>
      <c r="B50" s="8">
        <v>111.02238893894264</v>
      </c>
      <c r="C50" s="8">
        <v>9875.9756753917245</v>
      </c>
      <c r="D50" s="8">
        <v>365953.05459296005</v>
      </c>
      <c r="E50" s="8">
        <v>562974.91663493647</v>
      </c>
      <c r="F50" s="8">
        <v>0</v>
      </c>
      <c r="G50" s="8">
        <v>5.6333426528571513</v>
      </c>
      <c r="H50" s="8">
        <v>3.9560685749635026E-2</v>
      </c>
      <c r="I50" s="8">
        <v>5478.2962612397423</v>
      </c>
      <c r="J50" s="8">
        <v>1452047.271471008</v>
      </c>
      <c r="K50" s="8">
        <v>55407.359649916958</v>
      </c>
      <c r="L50" s="8">
        <v>0</v>
      </c>
      <c r="M50" s="8">
        <v>2882.3284630248158</v>
      </c>
      <c r="N50" s="8">
        <v>22974.995145549601</v>
      </c>
      <c r="O50" s="8">
        <v>13561.624938490872</v>
      </c>
      <c r="P50" s="8">
        <v>8.9163098979890554E-3</v>
      </c>
      <c r="Q50" s="8">
        <v>43321.358343177752</v>
      </c>
      <c r="R50" s="8">
        <v>5300370.469846623</v>
      </c>
      <c r="S50" s="8">
        <v>2146533.0904267104</v>
      </c>
      <c r="T50" s="8">
        <v>5172.0700766830669</v>
      </c>
      <c r="U50" s="8">
        <v>17.176046775990827</v>
      </c>
      <c r="V50" s="8">
        <v>988636.23232875741</v>
      </c>
      <c r="W50" s="8">
        <v>239.89785271273601</v>
      </c>
      <c r="X50" s="8">
        <v>185586.65146997603</v>
      </c>
      <c r="Y50" s="8">
        <v>1199469.2088579268</v>
      </c>
      <c r="Z50" s="8">
        <v>1074682.249258335</v>
      </c>
      <c r="AA50" s="8">
        <v>0</v>
      </c>
      <c r="AB50" s="8">
        <v>5.7596125215723193</v>
      </c>
      <c r="AC50" s="8">
        <v>5.5111480457909172</v>
      </c>
      <c r="AD50" s="8">
        <v>0.41127531290266089</v>
      </c>
      <c r="AE50" s="8">
        <v>5781.4417571623608</v>
      </c>
      <c r="AF50" s="8">
        <v>123707.75780755907</v>
      </c>
      <c r="AG50" s="8">
        <v>557865.54048278136</v>
      </c>
      <c r="AH50" s="8">
        <v>0</v>
      </c>
      <c r="AI50" s="8">
        <v>756575.26725573116</v>
      </c>
      <c r="AJ50" s="8">
        <v>5.0890150018037872</v>
      </c>
      <c r="AK50" s="8">
        <v>31052.962657399959</v>
      </c>
      <c r="AL50" s="8">
        <v>1437.4090820420515</v>
      </c>
      <c r="AM50" s="8">
        <v>192.65099557490646</v>
      </c>
      <c r="AN50" s="8">
        <v>1096.1925811123094</v>
      </c>
      <c r="AO50" s="8">
        <v>16175705.337362923</v>
      </c>
      <c r="AP50" s="8">
        <v>4187.7109413992448</v>
      </c>
      <c r="AQ50" s="8">
        <v>4205238.1470135543</v>
      </c>
      <c r="AR50" s="8">
        <v>751.68184329165604</v>
      </c>
      <c r="AS50" s="8">
        <v>881.76346726402812</v>
      </c>
      <c r="AT50" s="8">
        <v>0.28478397172345926</v>
      </c>
      <c r="AU50" s="8">
        <v>172.15185374227519</v>
      </c>
      <c r="AV50" s="8">
        <v>0</v>
      </c>
      <c r="AW50" s="8">
        <v>9923.621778650042</v>
      </c>
      <c r="AX50" s="8">
        <v>494752.10132802092</v>
      </c>
      <c r="AY50" s="8">
        <v>2604.7125943269816</v>
      </c>
      <c r="AZ50" s="8">
        <v>714017.82448478974</v>
      </c>
      <c r="BA50" s="8">
        <v>166283.11490325251</v>
      </c>
      <c r="BB50" s="8">
        <v>14620.314719376709</v>
      </c>
      <c r="BC50" s="8">
        <v>19036311.226556506</v>
      </c>
      <c r="BD50" s="8">
        <v>55738476.918850094</v>
      </c>
    </row>
    <row r="51" spans="1:56" x14ac:dyDescent="0.3">
      <c r="A51" s="1" t="s">
        <v>46</v>
      </c>
      <c r="B51" s="8">
        <v>33635.174220418812</v>
      </c>
      <c r="C51" s="8">
        <v>437987.19302982005</v>
      </c>
      <c r="D51" s="8">
        <v>17878.92247447672</v>
      </c>
      <c r="E51" s="8">
        <v>134694.71450453973</v>
      </c>
      <c r="F51" s="8">
        <v>0</v>
      </c>
      <c r="G51" s="8">
        <v>577.95253742001375</v>
      </c>
      <c r="H51" s="8">
        <v>0.15304275595412933</v>
      </c>
      <c r="I51" s="8">
        <v>31970.509289031295</v>
      </c>
      <c r="J51" s="8">
        <v>6190095.7379853949</v>
      </c>
      <c r="K51" s="8">
        <v>287491.77517543349</v>
      </c>
      <c r="L51" s="8">
        <v>5941.4034827445494</v>
      </c>
      <c r="M51" s="8">
        <v>2167.9262968033991</v>
      </c>
      <c r="N51" s="8">
        <v>13365.951532342018</v>
      </c>
      <c r="O51" s="8">
        <v>302324.58105394518</v>
      </c>
      <c r="P51" s="8">
        <v>264698.39697735483</v>
      </c>
      <c r="Q51" s="8">
        <v>2790592.3330342709</v>
      </c>
      <c r="R51" s="8">
        <v>1614577.8459520421</v>
      </c>
      <c r="S51" s="8">
        <v>10768928.523711916</v>
      </c>
      <c r="T51" s="8">
        <v>5253.1794673408622</v>
      </c>
      <c r="U51" s="8">
        <v>9735.1285352471059</v>
      </c>
      <c r="V51" s="8">
        <v>89990.491567189645</v>
      </c>
      <c r="W51" s="8">
        <v>411.45086369378379</v>
      </c>
      <c r="X51" s="8">
        <v>9592.8052131097866</v>
      </c>
      <c r="Y51" s="8">
        <v>4018114.0270949323</v>
      </c>
      <c r="Z51" s="8">
        <v>1260279.8912174897</v>
      </c>
      <c r="AA51" s="8">
        <v>0</v>
      </c>
      <c r="AB51" s="8">
        <v>14314.726061664873</v>
      </c>
      <c r="AC51" s="8">
        <v>595783.09197629942</v>
      </c>
      <c r="AD51" s="8">
        <v>250.02501316614931</v>
      </c>
      <c r="AE51" s="8">
        <v>18945.508310355348</v>
      </c>
      <c r="AF51" s="8">
        <v>105.0591420913848</v>
      </c>
      <c r="AG51" s="8">
        <v>1413183.6941151218</v>
      </c>
      <c r="AH51" s="8">
        <v>3490.4354972478905</v>
      </c>
      <c r="AI51" s="8">
        <v>808064.98481201334</v>
      </c>
      <c r="AJ51" s="8">
        <v>282.83886739635443</v>
      </c>
      <c r="AK51" s="8">
        <v>4376611.9975603512</v>
      </c>
      <c r="AL51" s="8">
        <v>117503.9416383207</v>
      </c>
      <c r="AM51" s="8">
        <v>1354.2793522193492</v>
      </c>
      <c r="AN51" s="8">
        <v>670991.32623221981</v>
      </c>
      <c r="AO51" s="8">
        <v>16897.416756302417</v>
      </c>
      <c r="AP51" s="8">
        <v>412813.33477751154</v>
      </c>
      <c r="AQ51" s="8">
        <v>2690.2500104547171</v>
      </c>
      <c r="AR51" s="8">
        <v>1719752.4289842034</v>
      </c>
      <c r="AS51" s="8">
        <v>148027.20563565553</v>
      </c>
      <c r="AT51" s="8">
        <v>1074917.2119880898</v>
      </c>
      <c r="AU51" s="8">
        <v>3341.6813737100897</v>
      </c>
      <c r="AV51" s="8">
        <v>31698.648029620574</v>
      </c>
      <c r="AW51" s="8">
        <v>0</v>
      </c>
      <c r="AX51" s="8">
        <v>2819528.7303311252</v>
      </c>
      <c r="AY51" s="8">
        <v>28163.172740955943</v>
      </c>
      <c r="AZ51" s="8">
        <v>1087866.6253234029</v>
      </c>
      <c r="BA51" s="8">
        <v>2418881.4875366678</v>
      </c>
      <c r="BB51" s="8">
        <v>639.21233720196074</v>
      </c>
      <c r="BC51" s="8">
        <v>907443.76036770619</v>
      </c>
      <c r="BD51" s="8">
        <v>46983849.143030785</v>
      </c>
    </row>
    <row r="52" spans="1:56" x14ac:dyDescent="0.3">
      <c r="A52" s="1" t="s">
        <v>47</v>
      </c>
      <c r="B52" s="8">
        <v>3.9076728441182651E-2</v>
      </c>
      <c r="C52" s="8">
        <v>2.1501359823984236</v>
      </c>
      <c r="D52" s="8">
        <v>0.75340030794995683</v>
      </c>
      <c r="E52" s="8">
        <v>3.9048526953215916E-2</v>
      </c>
      <c r="F52" s="8">
        <v>0</v>
      </c>
      <c r="G52" s="8">
        <v>0</v>
      </c>
      <c r="H52" s="8">
        <v>23913.072143300527</v>
      </c>
      <c r="I52" s="8">
        <v>7.9347089148262091</v>
      </c>
      <c r="J52" s="8">
        <v>458.23923649300872</v>
      </c>
      <c r="K52" s="8">
        <v>3.1403797469175077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6.8535198463584274E-2</v>
      </c>
      <c r="R52" s="8">
        <v>57.203211782359027</v>
      </c>
      <c r="S52" s="8">
        <v>8.3677499333890335</v>
      </c>
      <c r="T52" s="8">
        <v>21398.459258455488</v>
      </c>
      <c r="U52" s="8">
        <v>0.35892329871446715</v>
      </c>
      <c r="V52" s="8">
        <v>5.7947557118840982E-2</v>
      </c>
      <c r="W52" s="8">
        <v>49328.079164878509</v>
      </c>
      <c r="X52" s="8">
        <v>5.5050044025194582</v>
      </c>
      <c r="Y52" s="8">
        <v>1.8879512103563141</v>
      </c>
      <c r="Z52" s="8">
        <v>12865.226668532183</v>
      </c>
      <c r="AA52" s="8">
        <v>0</v>
      </c>
      <c r="AB52" s="8">
        <v>0</v>
      </c>
      <c r="AC52" s="8">
        <v>0</v>
      </c>
      <c r="AD52" s="8">
        <v>0</v>
      </c>
      <c r="AE52" s="8">
        <v>26640.034269340853</v>
      </c>
      <c r="AF52" s="8">
        <v>0</v>
      </c>
      <c r="AG52" s="8">
        <v>0.897625547713643</v>
      </c>
      <c r="AH52" s="8">
        <v>4307.6144914879742</v>
      </c>
      <c r="AI52" s="8">
        <v>19511.534948493565</v>
      </c>
      <c r="AJ52" s="8">
        <v>7.6813266718928838E-3</v>
      </c>
      <c r="AK52" s="8">
        <v>7.4432003738816435E-2</v>
      </c>
      <c r="AL52" s="8">
        <v>16.735927421757047</v>
      </c>
      <c r="AM52" s="8">
        <v>20346.89785029733</v>
      </c>
      <c r="AN52" s="8">
        <v>0</v>
      </c>
      <c r="AO52" s="8">
        <v>0</v>
      </c>
      <c r="AP52" s="8">
        <v>4.8158346376194716</v>
      </c>
      <c r="AQ52" s="8">
        <v>3.2653127114138522E-2</v>
      </c>
      <c r="AR52" s="8">
        <v>1.1152577859331416</v>
      </c>
      <c r="AS52" s="8">
        <v>487.27096080277835</v>
      </c>
      <c r="AT52" s="8">
        <v>8.0241437185543281E-3</v>
      </c>
      <c r="AU52" s="8">
        <v>0</v>
      </c>
      <c r="AV52" s="8">
        <v>7.300594536319949E-3</v>
      </c>
      <c r="AW52" s="8">
        <v>6.1551411471547857E-2</v>
      </c>
      <c r="AX52" s="8">
        <v>0</v>
      </c>
      <c r="AY52" s="8">
        <v>2.3154336551068867E-3</v>
      </c>
      <c r="AZ52" s="8">
        <v>889.10947086773012</v>
      </c>
      <c r="BA52" s="8">
        <v>2085.9395714470111</v>
      </c>
      <c r="BB52" s="8">
        <v>1.1391471643776522E-2</v>
      </c>
      <c r="BC52" s="8">
        <v>100.90169734111798</v>
      </c>
      <c r="BD52" s="8">
        <v>182443.65580023406</v>
      </c>
    </row>
    <row r="53" spans="1:56" x14ac:dyDescent="0.3">
      <c r="A53" s="1" t="s">
        <v>48</v>
      </c>
      <c r="B53" s="8">
        <v>7.4945867752956141E-2</v>
      </c>
      <c r="C53" s="8">
        <v>0.38307556315762897</v>
      </c>
      <c r="D53" s="8">
        <v>0.1718771779163358</v>
      </c>
      <c r="E53" s="8">
        <v>1.1020193319883407</v>
      </c>
      <c r="F53" s="8">
        <v>0</v>
      </c>
      <c r="G53" s="8">
        <v>0</v>
      </c>
      <c r="H53" s="8">
        <v>0</v>
      </c>
      <c r="I53" s="8">
        <v>20.165022311368755</v>
      </c>
      <c r="J53" s="8">
        <v>186.63570427083457</v>
      </c>
      <c r="K53" s="8">
        <v>0.72137858436159763</v>
      </c>
      <c r="L53" s="8">
        <v>0</v>
      </c>
      <c r="M53" s="8">
        <v>0</v>
      </c>
      <c r="N53" s="8">
        <v>0.38457732419846646</v>
      </c>
      <c r="O53" s="8">
        <v>0</v>
      </c>
      <c r="P53" s="8">
        <v>0</v>
      </c>
      <c r="Q53" s="8">
        <v>1.1825193289769935E-2</v>
      </c>
      <c r="R53" s="8">
        <v>144.46162587600816</v>
      </c>
      <c r="S53" s="8">
        <v>3375900.598552546</v>
      </c>
      <c r="T53" s="8">
        <v>256.77690317041402</v>
      </c>
      <c r="U53" s="8">
        <v>0.25170510525686729</v>
      </c>
      <c r="V53" s="8">
        <v>5.9514957034199151E-2</v>
      </c>
      <c r="W53" s="8">
        <v>1.5212327126297063E-2</v>
      </c>
      <c r="X53" s="8">
        <v>0.94982800672310086</v>
      </c>
      <c r="Y53" s="8">
        <v>239056.54931687927</v>
      </c>
      <c r="Z53" s="8">
        <v>10.843127965740074</v>
      </c>
      <c r="AA53" s="8">
        <v>0</v>
      </c>
      <c r="AB53" s="8">
        <v>0</v>
      </c>
      <c r="AC53" s="8">
        <v>0</v>
      </c>
      <c r="AD53" s="8">
        <v>0</v>
      </c>
      <c r="AE53" s="8">
        <v>0.15388499787327661</v>
      </c>
      <c r="AF53" s="8">
        <v>0</v>
      </c>
      <c r="AG53" s="8">
        <v>12.206214054806102</v>
      </c>
      <c r="AH53" s="8">
        <v>0</v>
      </c>
      <c r="AI53" s="8">
        <v>1.7782259910552576</v>
      </c>
      <c r="AJ53" s="8">
        <v>2.7234548164094274E-2</v>
      </c>
      <c r="AK53" s="8">
        <v>1.2840098712495543E-2</v>
      </c>
      <c r="AL53" s="8">
        <v>1.3134190853404202</v>
      </c>
      <c r="AM53" s="8">
        <v>54706.459534037924</v>
      </c>
      <c r="AN53" s="8">
        <v>1.8747216923594039</v>
      </c>
      <c r="AO53" s="8">
        <v>157.13756074991838</v>
      </c>
      <c r="AP53" s="8">
        <v>1.4318806311275858</v>
      </c>
      <c r="AQ53" s="8">
        <v>3910.0597059420766</v>
      </c>
      <c r="AR53" s="8">
        <v>0.19245924095996425</v>
      </c>
      <c r="AS53" s="8">
        <v>1968.3292177788999</v>
      </c>
      <c r="AT53" s="8">
        <v>9.821267552262548E-3</v>
      </c>
      <c r="AU53" s="8">
        <v>0.56242404974921079</v>
      </c>
      <c r="AV53" s="8">
        <v>3.0453664361489201</v>
      </c>
      <c r="AW53" s="8">
        <v>7.3714221386799991E-2</v>
      </c>
      <c r="AX53" s="8">
        <v>1.5241255921027368E-2</v>
      </c>
      <c r="AY53" s="8">
        <v>0</v>
      </c>
      <c r="AZ53" s="8">
        <v>9.7429917466564149</v>
      </c>
      <c r="BA53" s="8">
        <v>5807.6075753164041</v>
      </c>
      <c r="BB53" s="8">
        <v>2528.8373155770569</v>
      </c>
      <c r="BC53" s="8">
        <v>3876137.8056640369</v>
      </c>
      <c r="BD53" s="8">
        <v>7560828.8332252158</v>
      </c>
    </row>
    <row r="54" spans="1:56" x14ac:dyDescent="0.3">
      <c r="A54" s="1" t="s">
        <v>49</v>
      </c>
      <c r="B54" s="8">
        <v>327275.31502486189</v>
      </c>
      <c r="C54" s="8">
        <v>7609798.5203770576</v>
      </c>
      <c r="D54" s="8">
        <v>3339174.745407952</v>
      </c>
      <c r="E54" s="8">
        <v>303486.09484713618</v>
      </c>
      <c r="F54" s="8">
        <v>0</v>
      </c>
      <c r="G54" s="8">
        <v>25283.331767909574</v>
      </c>
      <c r="H54" s="8">
        <v>168447.65945638047</v>
      </c>
      <c r="I54" s="8">
        <v>1904599.4044634046</v>
      </c>
      <c r="J54" s="8">
        <v>54316095.745189592</v>
      </c>
      <c r="K54" s="8">
        <v>3124368.4980322206</v>
      </c>
      <c r="L54" s="8">
        <v>6579.1742747346043</v>
      </c>
      <c r="M54" s="8">
        <v>295124.72602367646</v>
      </c>
      <c r="N54" s="8">
        <v>228593.00350217699</v>
      </c>
      <c r="O54" s="8">
        <v>198586.36793053098</v>
      </c>
      <c r="P54" s="8">
        <v>66151.625640460363</v>
      </c>
      <c r="Q54" s="8">
        <v>1942388.3531109197</v>
      </c>
      <c r="R54" s="8">
        <v>38000473.244015194</v>
      </c>
      <c r="S54" s="8">
        <v>57281429.142808169</v>
      </c>
      <c r="T54" s="8">
        <v>24513.383431099573</v>
      </c>
      <c r="U54" s="8">
        <v>293262.40367155668</v>
      </c>
      <c r="V54" s="8">
        <v>1380833.0882427352</v>
      </c>
      <c r="W54" s="8">
        <v>121499.68327867734</v>
      </c>
      <c r="X54" s="8">
        <v>3509586.4493922247</v>
      </c>
      <c r="Y54" s="8">
        <v>15978880.181764556</v>
      </c>
      <c r="Z54" s="8">
        <v>70747675.468729168</v>
      </c>
      <c r="AA54" s="8">
        <v>0</v>
      </c>
      <c r="AB54" s="8">
        <v>29453.662016780985</v>
      </c>
      <c r="AC54" s="8">
        <v>205707.73541217064</v>
      </c>
      <c r="AD54" s="8">
        <v>3463.3463788337531</v>
      </c>
      <c r="AE54" s="8">
        <v>7262255.7294230089</v>
      </c>
      <c r="AF54" s="8">
        <v>802164.86555483867</v>
      </c>
      <c r="AG54" s="8">
        <v>245459.24601400184</v>
      </c>
      <c r="AH54" s="8">
        <v>0</v>
      </c>
      <c r="AI54" s="8">
        <v>9522127.8260686584</v>
      </c>
      <c r="AJ54" s="8">
        <v>14729.512397968745</v>
      </c>
      <c r="AK54" s="8">
        <v>1056064.7740321506</v>
      </c>
      <c r="AL54" s="8">
        <v>19651113.445840474</v>
      </c>
      <c r="AM54" s="8">
        <v>79009.249813807168</v>
      </c>
      <c r="AN54" s="8">
        <v>3656300.4191916902</v>
      </c>
      <c r="AO54" s="8">
        <v>93375.117689671868</v>
      </c>
      <c r="AP54" s="8">
        <v>15568838.936264368</v>
      </c>
      <c r="AQ54" s="8">
        <v>157107.81574317886</v>
      </c>
      <c r="AR54" s="8">
        <v>1074181.4321869307</v>
      </c>
      <c r="AS54" s="8">
        <v>20205689.839133821</v>
      </c>
      <c r="AT54" s="8">
        <v>273496.38379014627</v>
      </c>
      <c r="AU54" s="8">
        <v>71485.724290800092</v>
      </c>
      <c r="AV54" s="8">
        <v>1221970.5542470941</v>
      </c>
      <c r="AW54" s="8">
        <v>7035929.5680393074</v>
      </c>
      <c r="AX54" s="8">
        <v>480250.89490883925</v>
      </c>
      <c r="AY54" s="8">
        <v>837792.75765954051</v>
      </c>
      <c r="AZ54" s="8">
        <v>0</v>
      </c>
      <c r="BA54" s="8">
        <v>35160555.106260039</v>
      </c>
      <c r="BB54" s="8">
        <v>17834.627655079883</v>
      </c>
      <c r="BC54" s="8">
        <v>9991711.6035887785</v>
      </c>
      <c r="BD54" s="8">
        <v>395912175.78398442</v>
      </c>
    </row>
    <row r="55" spans="1:56" x14ac:dyDescent="0.3">
      <c r="A55" s="1" t="s">
        <v>50</v>
      </c>
      <c r="B55" s="8">
        <v>1492768.3551152661</v>
      </c>
      <c r="C55" s="8">
        <v>16320159.668250199</v>
      </c>
      <c r="D55" s="8">
        <v>1717005.9700001641</v>
      </c>
      <c r="E55" s="8">
        <v>1558575.5477364492</v>
      </c>
      <c r="F55" s="8">
        <v>0</v>
      </c>
      <c r="G55" s="8">
        <v>1175561.7424113641</v>
      </c>
      <c r="H55" s="8">
        <v>0</v>
      </c>
      <c r="I55" s="8">
        <v>18764161.305633768</v>
      </c>
      <c r="J55" s="8">
        <v>390175881.40086746</v>
      </c>
      <c r="K55" s="8">
        <v>34552626.852676205</v>
      </c>
      <c r="L55" s="8">
        <v>368643.56867184379</v>
      </c>
      <c r="M55" s="8">
        <v>0</v>
      </c>
      <c r="N55" s="8">
        <v>17777942.402056605</v>
      </c>
      <c r="O55" s="8">
        <v>5023651.9310658164</v>
      </c>
      <c r="P55" s="8">
        <v>8342.93187196291</v>
      </c>
      <c r="Q55" s="8">
        <v>943320.47488396289</v>
      </c>
      <c r="R55" s="8">
        <v>27563525.710387468</v>
      </c>
      <c r="S55" s="8">
        <v>201011811.20285183</v>
      </c>
      <c r="T55" s="8">
        <v>153827.90484768237</v>
      </c>
      <c r="U55" s="8">
        <v>196228.53860585831</v>
      </c>
      <c r="V55" s="8">
        <v>8572470.9565562271</v>
      </c>
      <c r="W55" s="8">
        <v>110514.18354574159</v>
      </c>
      <c r="X55" s="8">
        <v>1220865.7164609833</v>
      </c>
      <c r="Y55" s="8">
        <v>47173900.398877703</v>
      </c>
      <c r="Z55" s="8">
        <v>842164758.249367</v>
      </c>
      <c r="AA55" s="8">
        <v>0</v>
      </c>
      <c r="AB55" s="8">
        <v>7119.301864075017</v>
      </c>
      <c r="AC55" s="8">
        <v>11680.104620748076</v>
      </c>
      <c r="AD55" s="8">
        <v>156170.4147188435</v>
      </c>
      <c r="AE55" s="8">
        <v>82153772.500686839</v>
      </c>
      <c r="AF55" s="8">
        <v>0</v>
      </c>
      <c r="AG55" s="8">
        <v>15384683.403310742</v>
      </c>
      <c r="AH55" s="8">
        <v>0</v>
      </c>
      <c r="AI55" s="8">
        <v>7746216.6477147853</v>
      </c>
      <c r="AJ55" s="8">
        <v>885493.76009452739</v>
      </c>
      <c r="AK55" s="8">
        <v>10998493.575755717</v>
      </c>
      <c r="AL55" s="8">
        <v>243222475.47531074</v>
      </c>
      <c r="AM55" s="8">
        <v>563693.89989889495</v>
      </c>
      <c r="AN55" s="8">
        <v>179453.68358863154</v>
      </c>
      <c r="AO55" s="8">
        <v>20608.895708608827</v>
      </c>
      <c r="AP55" s="8">
        <v>165466449.61680645</v>
      </c>
      <c r="AQ55" s="8">
        <v>88939.361724845498</v>
      </c>
      <c r="AR55" s="8">
        <v>1006127.92000096</v>
      </c>
      <c r="AS55" s="8">
        <v>57779336.206326917</v>
      </c>
      <c r="AT55" s="8">
        <v>0</v>
      </c>
      <c r="AU55" s="8">
        <v>6706.7902326279618</v>
      </c>
      <c r="AV55" s="8">
        <v>446409.89063527057</v>
      </c>
      <c r="AW55" s="8">
        <v>614164.0027621194</v>
      </c>
      <c r="AX55" s="8">
        <v>1629919.6661433247</v>
      </c>
      <c r="AY55" s="8">
        <v>777702.15331633645</v>
      </c>
      <c r="AZ55" s="8">
        <v>34083757.789441608</v>
      </c>
      <c r="BA55" s="8">
        <v>0</v>
      </c>
      <c r="BB55" s="8">
        <v>127845.2340210992</v>
      </c>
      <c r="BC55" s="8">
        <v>50021053.825140417</v>
      </c>
      <c r="BD55" s="8">
        <v>2291424819.1325669</v>
      </c>
    </row>
    <row r="56" spans="1:56" x14ac:dyDescent="0.3">
      <c r="A56" s="1" t="s">
        <v>229</v>
      </c>
      <c r="B56" s="8">
        <v>146.43093498268985</v>
      </c>
      <c r="C56" s="8">
        <v>25.858760758012341</v>
      </c>
      <c r="D56" s="8">
        <v>206352.28568450647</v>
      </c>
      <c r="E56" s="8">
        <v>2351.5868187445799</v>
      </c>
      <c r="F56" s="8">
        <v>0</v>
      </c>
      <c r="G56" s="8">
        <v>0</v>
      </c>
      <c r="H56" s="8">
        <v>17242.05920205668</v>
      </c>
      <c r="I56" s="8">
        <v>41039.474334883824</v>
      </c>
      <c r="J56" s="8">
        <v>40751.375068197645</v>
      </c>
      <c r="K56" s="8">
        <v>397.09898797775617</v>
      </c>
      <c r="L56" s="8">
        <v>0</v>
      </c>
      <c r="M56" s="8">
        <v>0</v>
      </c>
      <c r="N56" s="8">
        <v>6.2875535660813373E-2</v>
      </c>
      <c r="O56" s="8">
        <v>0</v>
      </c>
      <c r="P56" s="8">
        <v>0</v>
      </c>
      <c r="Q56" s="8">
        <v>0</v>
      </c>
      <c r="R56" s="8">
        <v>272449.49093127862</v>
      </c>
      <c r="S56" s="8">
        <v>2031.4186899347421</v>
      </c>
      <c r="T56" s="8">
        <v>0</v>
      </c>
      <c r="U56" s="8">
        <v>3.1024687560926193E-2</v>
      </c>
      <c r="V56" s="8">
        <v>106.42143071190782</v>
      </c>
      <c r="W56" s="8">
        <v>0</v>
      </c>
      <c r="X56" s="8">
        <v>0</v>
      </c>
      <c r="Y56" s="8">
        <v>39141.199919769053</v>
      </c>
      <c r="Z56" s="8">
        <v>12852.028299360709</v>
      </c>
      <c r="AA56" s="8">
        <v>0</v>
      </c>
      <c r="AB56" s="8">
        <v>0</v>
      </c>
      <c r="AC56" s="8">
        <v>0</v>
      </c>
      <c r="AD56" s="8">
        <v>0</v>
      </c>
      <c r="AE56" s="8">
        <v>110.59006335064959</v>
      </c>
      <c r="AF56" s="8">
        <v>0</v>
      </c>
      <c r="AG56" s="8">
        <v>25874.364219017349</v>
      </c>
      <c r="AH56" s="8">
        <v>0</v>
      </c>
      <c r="AI56" s="8">
        <v>17536961.070688531</v>
      </c>
      <c r="AJ56" s="8">
        <v>55.626887757539201</v>
      </c>
      <c r="AK56" s="8">
        <v>0</v>
      </c>
      <c r="AL56" s="8">
        <v>52.862721802153338</v>
      </c>
      <c r="AM56" s="8">
        <v>0</v>
      </c>
      <c r="AN56" s="8">
        <v>0.30650307026738144</v>
      </c>
      <c r="AO56" s="8">
        <v>7.7796312246367627E-2</v>
      </c>
      <c r="AP56" s="8">
        <v>1292.9939467261872</v>
      </c>
      <c r="AQ56" s="8">
        <v>0</v>
      </c>
      <c r="AR56" s="8">
        <v>0</v>
      </c>
      <c r="AS56" s="8">
        <v>750.06143798714356</v>
      </c>
      <c r="AT56" s="8">
        <v>18.113232182349428</v>
      </c>
      <c r="AU56" s="8">
        <v>9.1952154147955323E-2</v>
      </c>
      <c r="AV56" s="8">
        <v>2621.4816461189166</v>
      </c>
      <c r="AW56" s="8">
        <v>23660.028547201506</v>
      </c>
      <c r="AX56" s="8">
        <v>0</v>
      </c>
      <c r="AY56" s="8">
        <v>0</v>
      </c>
      <c r="AZ56" s="8">
        <v>33046.753122855567</v>
      </c>
      <c r="BA56" s="8">
        <v>11696814.623374883</v>
      </c>
      <c r="BB56" s="8">
        <v>0</v>
      </c>
      <c r="BC56" s="8">
        <v>132807.26745137933</v>
      </c>
      <c r="BD56" s="8">
        <v>30088953.136554714</v>
      </c>
    </row>
    <row r="57" spans="1:56" x14ac:dyDescent="0.3">
      <c r="A57" s="1" t="s">
        <v>51</v>
      </c>
      <c r="B57" s="8">
        <v>928177.97293548053</v>
      </c>
      <c r="C57" s="8">
        <v>809308.09922287974</v>
      </c>
      <c r="D57" s="8">
        <v>282773.47929918056</v>
      </c>
      <c r="E57" s="8">
        <v>70770.868133403856</v>
      </c>
      <c r="F57" s="8">
        <v>0</v>
      </c>
      <c r="G57" s="8">
        <v>222584.37455529755</v>
      </c>
      <c r="H57" s="8">
        <v>14.886890242156921</v>
      </c>
      <c r="I57" s="8">
        <v>1843567.6797945269</v>
      </c>
      <c r="J57" s="8">
        <v>33867910.088415712</v>
      </c>
      <c r="K57" s="8">
        <v>1593025.2741863383</v>
      </c>
      <c r="L57" s="8">
        <v>95944.8948608192</v>
      </c>
      <c r="M57" s="8">
        <v>119702.43022574474</v>
      </c>
      <c r="N57" s="8">
        <v>5057914.7685122704</v>
      </c>
      <c r="O57" s="8">
        <v>32427.891084545397</v>
      </c>
      <c r="P57" s="8">
        <v>3.3552534366178173</v>
      </c>
      <c r="Q57" s="8">
        <v>104379.17459445522</v>
      </c>
      <c r="R57" s="8">
        <v>7966999.0413078954</v>
      </c>
      <c r="S57" s="8">
        <v>13723238.54626352</v>
      </c>
      <c r="T57" s="8">
        <v>4012.5648159631846</v>
      </c>
      <c r="U57" s="8">
        <v>32462.188497524086</v>
      </c>
      <c r="V57" s="8">
        <v>6789089.7749795485</v>
      </c>
      <c r="W57" s="8">
        <v>1747.6074342571244</v>
      </c>
      <c r="X57" s="8">
        <v>77219.732609877174</v>
      </c>
      <c r="Y57" s="8">
        <v>14893255.465158574</v>
      </c>
      <c r="Z57" s="8">
        <v>7176959.6793046109</v>
      </c>
      <c r="AA57" s="8">
        <v>0</v>
      </c>
      <c r="AB57" s="8">
        <v>46537.123063774518</v>
      </c>
      <c r="AC57" s="8">
        <v>274752.93736132386</v>
      </c>
      <c r="AD57" s="8">
        <v>6493.5792344462197</v>
      </c>
      <c r="AE57" s="8">
        <v>88865.318386586878</v>
      </c>
      <c r="AF57" s="8">
        <v>62480.693194556661</v>
      </c>
      <c r="AG57" s="8">
        <v>42521.896090521703</v>
      </c>
      <c r="AH57" s="8">
        <v>38320.351492771253</v>
      </c>
      <c r="AI57" s="8">
        <v>7769773.0516473483</v>
      </c>
      <c r="AJ57" s="8">
        <v>81779.133542006355</v>
      </c>
      <c r="AK57" s="8">
        <v>580382.17354624637</v>
      </c>
      <c r="AL57" s="8">
        <v>23324614.935654256</v>
      </c>
      <c r="AM57" s="8">
        <v>253123.71112688526</v>
      </c>
      <c r="AN57" s="8">
        <v>150432.8541937164</v>
      </c>
      <c r="AO57" s="8">
        <v>6068.7468154340531</v>
      </c>
      <c r="AP57" s="8">
        <v>1610401.4172264151</v>
      </c>
      <c r="AQ57" s="8">
        <v>86709.175957511354</v>
      </c>
      <c r="AR57" s="8">
        <v>662302.37167708878</v>
      </c>
      <c r="AS57" s="8">
        <v>4481384.1988124615</v>
      </c>
      <c r="AT57" s="8">
        <v>24787.30175851475</v>
      </c>
      <c r="AU57" s="8">
        <v>9161.9275034576513</v>
      </c>
      <c r="AV57" s="8">
        <v>1190698.8783386196</v>
      </c>
      <c r="AW57" s="8">
        <v>190747.51729773561</v>
      </c>
      <c r="AX57" s="8">
        <v>6704.035014417409</v>
      </c>
      <c r="AY57" s="8">
        <v>2000020.2652174185</v>
      </c>
      <c r="AZ57" s="8">
        <v>29055236.465256937</v>
      </c>
      <c r="BA57" s="8">
        <v>4782587.8472181633</v>
      </c>
      <c r="BB57" s="8">
        <v>9176.5583137728463</v>
      </c>
      <c r="BC57" s="8">
        <v>0</v>
      </c>
      <c r="BD57" s="8">
        <v>172529554.30327851</v>
      </c>
    </row>
    <row r="58" spans="1:56" x14ac:dyDescent="0.3">
      <c r="A58" s="1" t="s">
        <v>52</v>
      </c>
      <c r="B58" s="8">
        <v>444808802.8526805</v>
      </c>
      <c r="C58" s="8">
        <v>237083396.28477535</v>
      </c>
      <c r="D58" s="8">
        <v>289604298.59137559</v>
      </c>
      <c r="E58" s="8">
        <v>42692324.787483193</v>
      </c>
      <c r="F58" s="8">
        <v>166538.31427425059</v>
      </c>
      <c r="G58" s="8">
        <v>14100596.425139369</v>
      </c>
      <c r="H58" s="8">
        <v>2017608.696218956</v>
      </c>
      <c r="I58" s="8">
        <v>262681333.5717757</v>
      </c>
      <c r="J58" s="8">
        <v>5447239986.0779324</v>
      </c>
      <c r="K58" s="8">
        <v>646144741.55407095</v>
      </c>
      <c r="L58" s="8">
        <v>13589936.971797647</v>
      </c>
      <c r="M58" s="8">
        <v>18990088.37543942</v>
      </c>
      <c r="N58" s="8">
        <v>212365969.8733134</v>
      </c>
      <c r="O58" s="8">
        <v>59091325.048763044</v>
      </c>
      <c r="P58" s="8">
        <v>7318581.1680772323</v>
      </c>
      <c r="Q58" s="8">
        <v>40480167.696433946</v>
      </c>
      <c r="R58" s="8">
        <v>973028200.42565715</v>
      </c>
      <c r="S58" s="8">
        <v>2349093721.1070929</v>
      </c>
      <c r="T58" s="8">
        <v>34215203.85000442</v>
      </c>
      <c r="U58" s="8">
        <v>70475754.034840882</v>
      </c>
      <c r="V58" s="8">
        <v>607271355.00637102</v>
      </c>
      <c r="W58" s="8">
        <v>100053673.68893689</v>
      </c>
      <c r="X58" s="8">
        <v>55999616.756733984</v>
      </c>
      <c r="Y58" s="8">
        <v>510393549.67285514</v>
      </c>
      <c r="Z58" s="8">
        <v>8641291697.6081848</v>
      </c>
      <c r="AA58" s="8">
        <v>29930.165943427677</v>
      </c>
      <c r="AB58" s="8">
        <v>2675322.7575825471</v>
      </c>
      <c r="AC58" s="8">
        <v>14931099.985363854</v>
      </c>
      <c r="AD58" s="8">
        <v>24236800.110824943</v>
      </c>
      <c r="AE58" s="8">
        <v>1355904067.254504</v>
      </c>
      <c r="AF58" s="8">
        <v>30145714.051225826</v>
      </c>
      <c r="AG58" s="8">
        <v>124913766.85399175</v>
      </c>
      <c r="AH58" s="8">
        <v>11869222.329784984</v>
      </c>
      <c r="AI58" s="8">
        <v>1603796575.8344851</v>
      </c>
      <c r="AJ58" s="8">
        <v>17740927.826700315</v>
      </c>
      <c r="AK58" s="8">
        <v>55342104.479970425</v>
      </c>
      <c r="AL58" s="8">
        <v>3876391672.0410457</v>
      </c>
      <c r="AM58" s="8">
        <v>509514146.04862392</v>
      </c>
      <c r="AN58" s="8">
        <v>216694293.81394762</v>
      </c>
      <c r="AO58" s="8">
        <v>47864082.608882219</v>
      </c>
      <c r="AP58" s="8">
        <v>1924843315.233603</v>
      </c>
      <c r="AQ58" s="8">
        <v>144336734.53004426</v>
      </c>
      <c r="AR58" s="8">
        <v>77991744.301745579</v>
      </c>
      <c r="AS58" s="8">
        <v>782757368.37968981</v>
      </c>
      <c r="AT58" s="8">
        <v>87590118.567568451</v>
      </c>
      <c r="AU58" s="8">
        <v>23846664.300920025</v>
      </c>
      <c r="AV58" s="8">
        <v>105364053.6596504</v>
      </c>
      <c r="AW58" s="8">
        <v>61952047.159154072</v>
      </c>
      <c r="AX58" s="8">
        <v>224303018.26252079</v>
      </c>
      <c r="AY58" s="8">
        <v>197889385.99486315</v>
      </c>
      <c r="AZ58" s="8">
        <v>1972632313.9034569</v>
      </c>
      <c r="BA58" s="8">
        <v>4128807360.7809067</v>
      </c>
      <c r="BB58" s="8">
        <v>266784790.47800809</v>
      </c>
      <c r="BC58" s="8">
        <v>2018672929.5391073</v>
      </c>
      <c r="BD58" s="8">
        <v>40990020039.694336</v>
      </c>
    </row>
    <row r="60" spans="1:56" x14ac:dyDescent="0.3">
      <c r="A60" s="7" t="s">
        <v>239</v>
      </c>
    </row>
    <row r="61" spans="1:56" x14ac:dyDescent="0.3">
      <c r="A61" s="7" t="s">
        <v>53</v>
      </c>
    </row>
    <row r="62" spans="1:56" x14ac:dyDescent="0.3">
      <c r="A62" s="1" t="s">
        <v>84</v>
      </c>
      <c r="B62" s="12" t="s">
        <v>56</v>
      </c>
      <c r="C62" s="12" t="s">
        <v>57</v>
      </c>
      <c r="D62" s="12" t="s">
        <v>66</v>
      </c>
      <c r="E62" s="12" t="s">
        <v>58</v>
      </c>
      <c r="F62" s="12" t="s">
        <v>59</v>
      </c>
      <c r="G62" s="12" t="s">
        <v>60</v>
      </c>
      <c r="H62" s="12" t="s">
        <v>61</v>
      </c>
    </row>
    <row r="63" spans="1:56" x14ac:dyDescent="0.3">
      <c r="A63" s="12" t="s">
        <v>62</v>
      </c>
      <c r="B63" s="13">
        <f>B4+AJ4+B38+AJ38</f>
        <v>3215536.7456944454</v>
      </c>
      <c r="C63" s="13">
        <f>SUM(C4,D4,G4,L4:U4,X4:Y4,AB4:AD4,AF4,AI4,AK4,AN4:AO4,AQ4,AT4:AW4,AZ4,AR4)+SUM(C38,D38,G38,L38:U38,X38:Y38,AB38:AD38,AF38,AI38,AK38,AN38:AO38,AQ38,AT38:AW38,AZ38,AR38)</f>
        <v>2221813.8299338887</v>
      </c>
      <c r="D63" s="13">
        <f>SUM(F4,H4,V4:W4,AA4,AE4,AH4,AM4,AS4,AX4,BB4,AY4)+SUM(F38,H38,V38:W38,AA38,AE38,AH38,AM38,AS38,AX38,BB38,AY38)</f>
        <v>1362247.0238443192</v>
      </c>
      <c r="E63" s="13">
        <f>SUM(E4,I4,AG4,BA4)+SUM(E38,I38,AG38,BA38)</f>
        <v>4838803.3869173508</v>
      </c>
      <c r="F63" s="13">
        <f>SUM(J4:K4,Z4,AL4,AP4)+SUM(J38:K38,Z38,AL38,AP38)</f>
        <v>27764950.429060407</v>
      </c>
      <c r="G63" s="13">
        <f>BC4+BC38</f>
        <v>4679582.9441468772</v>
      </c>
      <c r="H63" s="13">
        <f>SUM(B63:G63)</f>
        <v>44082934.359597288</v>
      </c>
    </row>
    <row r="64" spans="1:56" x14ac:dyDescent="0.3">
      <c r="A64" s="12" t="s">
        <v>63</v>
      </c>
      <c r="B64" s="13">
        <f>B69-SUM(B65:B68,B63)</f>
        <v>19987177.379651904</v>
      </c>
      <c r="C64" s="13">
        <f t="shared" ref="C64:H64" si="0">C69-SUM(C65:C68,C63)</f>
        <v>4723449651.6887407</v>
      </c>
      <c r="D64" s="13">
        <f t="shared" si="0"/>
        <v>500014117.84835052</v>
      </c>
      <c r="E64" s="13">
        <f t="shared" si="0"/>
        <v>587348175.3021903</v>
      </c>
      <c r="F64" s="13">
        <f t="shared" si="0"/>
        <v>2532138258.3093033</v>
      </c>
      <c r="G64" s="13">
        <f t="shared" si="0"/>
        <v>395207925.95362735</v>
      </c>
      <c r="H64" s="13">
        <f t="shared" si="0"/>
        <v>8758145306.4818687</v>
      </c>
    </row>
    <row r="65" spans="1:8" x14ac:dyDescent="0.3">
      <c r="A65" s="12" t="s">
        <v>65</v>
      </c>
      <c r="B65" s="13">
        <f>B8+AJ8+B10+AJ10+B24+AJ24+B25+AJ25+B29+AJ29+B33+AJ33+B36+AJ36+B41+AJ41+B47+AJ47+B52+AJ52+B53+AJ53+B56+AJ56</f>
        <v>1299721.0198605303</v>
      </c>
      <c r="C65" s="13">
        <f>SUM(C8,D8,G8,L8:U8,X8:Y8,AB8:AD8,AF8,AI8,AK8,AN8:AO8,AQ8,AT8:AW8,AZ8,AR8)+SUM(C10,D10,G10,L10:U10,X10:Y10,AB10:AD10,AF10,AI10,AK10,AN10:AO10,AQ10,AT10:AW10,AZ10,AR10)+SUM(C24,D24,G24,L24:U24,X24:Y24,AB24:AD24,AF24,AI24,AK24,AN24:AO24,AQ24,AT24:AW24,AZ24,AR24)+SUM(C25,D25,G25,L25:U25,X25:Y25,AB25:AD25,AF25,AI25,AK25,AN25:AO25,AQ25,AT25:AW25,AZ25,AR25)+SUM(C29,D29,G29,L29:U29,X29:Y29,AB29:AD29,AF29,AI29,AK29,AN29:AO29,AQ29,AT29:AW29,AZ29,AR29)+SUM(C33,D33,G33,L33:U33,X33:Y33,AB33:AD33,AF33,AI33,AK33,AN33:AO33,AQ33,AT33:AW33,AZ33,AR33)+SUM(C36,D36,G36,L36:U36,X36:Y36,AB36:AD36,AF36,AI36,AK36,AN36:AO36,AQ36,AT36:AW36,AZ36,AR36)+SUM(C41,D41,G41,L41:U41,X41:Y41,AB41:AD41,AF41,AI41,AK41,AN41:AO41,AQ41,AT41:AW41,AZ41,AR41)+SUM(C47,D47,G47,L47:U47,X47:Y47,AB47:AD47,AF47,AI47,AK47,AN47:AO47,AQ47,AT47:AW47,AZ47,AR47)+SUM(C52,D52,G52,L52:U52,X52:Y52,AB52:AD52,AF52,AI52,AK52,AN52:AO52,AQ52,AT52:AW52,AZ52,AR52)+SUM(C53,D53,G53,L53:U53,X53:Y53,AB53:AD53,AF53,AI53,AK53,AN53:AO53,AQ53,AT53:AW53,AZ53,AR53)+SUM(C56,D56,G56,L56:U56,X56:Y56,AB56:AD56,AF56,AI56,AK56,AN56:AO56,AQ56,AT56:AW56,AZ56,AR56)</f>
        <v>193330348.06122196</v>
      </c>
      <c r="D65" s="13">
        <f>SUM(F8,H8,V8:W8,AA8,AE8,AH8,AM8,AS8,AX8,BB8,AY8)+SUM(F10,H10,V10:W10,AA10,AE10,AH10,AM10,AS10,AX10,BB10,AY10)+SUM(F24,H24,V24:W24,AA24,AE24,AH24,AM24,AS24,AX24,BB24,AY24)+SUM(F25,H25,V25:W25,AA25,AE25,AH25,AM25,AS25,AX25,BB25,AY25)+SUM(F29,H29,V29:W29,AA29,AE29,AH29,AM29,AS29,AX29,BB29,AY29)+SUM(F33,H33,V33:W33,AA33,AE33,AH33,AM33,AS33,AX33,BB33,AY33)+SUM(F36,H36,V36:W36,AA36,AE36,AH36,AM36,AS36,AX36,BB36,AY36)+SUM(F41,H41,V41:W41,AA41,AE41,AH41,AM41,AS41,AX41,BB41,AY41)+SUM(F47,H47,V47:W47,AA47,AE47,AH47,AM47,AS47,AX47,BB47,AY47)+SUM(F52,H52,V52:W52,AA52,AE52,AH52,AM52,AS52,AX52,BB52,AY52)+SUM(F53,H53,V53:W53,AA53,AE53,AH53,AM53,AS53,AX53,BB53,AY53)+SUM(F56,H56,V56:W56,AA56,AE56,AH56,AM56,AS56,AX56,BB56,AY56)</f>
        <v>121406442.17252384</v>
      </c>
      <c r="E65" s="13">
        <f>SUM(E8,I8,AG8,BA8)+SUM(E10,I10,AG10,BA10)+SUM(E24,I24,AG24,BA24)+SUM(E25,I25,AG25,BA25)+SUM(E29,I29,AG29,BA29)+SUM(E33,I33,AG33,BA33)+SUM(E36,I36,AG36,BA36)+SUM(E41,I41,AG41,BA41)+SUM(E47,I47,AG47,BA47)+SUM(E52,I52,AG52,BA52)+SUM(E53,I53,AG53,BA53)+SUM(E56,I56,AG56,BA56)</f>
        <v>314069129.51661325</v>
      </c>
      <c r="F65" s="13">
        <f>SUM(J8:K8,Z8,AL8,AP8)+SUM(J10:K10,Z10,AL10,AP10)+SUM(J24:K24,Z24,AL24,AP24)+SUM(J25:K25,Z25,AL25,AP25)+SUM(J29:K29,Z29,AL29,AP29)+SUM(J33:K33,Z33,AL33,AP33)+SUM(J36:K36,Z36,AL36,AP36)+SUM(J41:K41,Z41,AL41,AP41)+SUM(J47:K47,Z47,AL47,AP47)+SUM(J52:K52,Z52,AL52,AP52)+SUM(J53:K53,Z53,AL53,AP53)+SUM(J56:K56,Z56,AL56,AP56)</f>
        <v>1507845519.3129618</v>
      </c>
      <c r="G65" s="13">
        <f>BC8+BC10+BC24+BC25+BC29+BC33+BC36+BC41+BC47+BC52+BC53+BC56</f>
        <v>20442596.447957512</v>
      </c>
      <c r="H65" s="13">
        <f>SUM(B65:G65)</f>
        <v>2158393756.5311389</v>
      </c>
    </row>
    <row r="66" spans="1:8" x14ac:dyDescent="0.3">
      <c r="A66" s="12" t="s">
        <v>64</v>
      </c>
      <c r="B66" s="13">
        <f>B7+AJ7+B11+AJ11+B35+AJ35+B55+AJ55</f>
        <v>2513516.0024965163</v>
      </c>
      <c r="C66" s="13">
        <f>SUM(C7,D7,G7,L7:U7,X7:Y7,AB7:AD7,AF7,AI7,AK7,AN7:AO7,AQ7,AT7:AW7,AZ7,AR7)+SUM(C11,D11,G11,L11:U11,X11:Y11,AB11:AD11,AF11,AI11,AK11,AN11:AO11,AQ11,AT11:AW11,AZ11,AR11)+SUM(C35,D35,G35,L35:U35,X35:Y35,AB35:AD35,AF35,AI35,AK35,AN35:AO35,AQ35,AT35:AW35,AZ35,AR35)+SUM(C55,D55,G55,L55:U55,X55:Y55,AB55:AD55,AF55,AI55,AK55,AN55:AO55,AQ55,AT55:AW55,AZ55,AR55)</f>
        <v>394024482.37526935</v>
      </c>
      <c r="D66" s="13">
        <f>SUM(F7,H7,V7:W7,AA7,AE7,AH7,AM7,AS7,AX7,BB7,AY7)+SUM(F11,H11,V11:W11,AA11,AE11,AH11,AM11,AS11,AX11,BB11,AY11)+SUM(F35,H35,V35:W35,AA35,AE35,AH35,AM35,AS35,AX35,BB35,AY35)+SUM(F55,H55,V55:W55,AA55,AE55,AH55,AM55,AS55,AX55,BB55,AY55)</f>
        <v>157692236.49937117</v>
      </c>
      <c r="E66" s="13">
        <f>SUM(E7,I7,AG7,BA7)+SUM(E11,I11,AG11,BA11)+SUM(E35,I35,AG35,BA35)+SUM(E55,I55,AG55,BA55)</f>
        <v>117629441.75059059</v>
      </c>
      <c r="F66" s="13">
        <f>SUM(J7:K7,Z7,AL7,AP7)+SUM(J11:K11,Z11,AL11,AP11)+SUM(J35:K35,Z35,AL35,AP35)+SUM(J55:K55,Z55,AL55,AP55)</f>
        <v>1683703243.3341897</v>
      </c>
      <c r="G66" s="13">
        <f>BC7+BC11+BC35+BC55</f>
        <v>55191846.970349826</v>
      </c>
      <c r="H66" s="13">
        <f>SUM(B66:G66)</f>
        <v>2410754766.9322672</v>
      </c>
    </row>
    <row r="67" spans="1:8" x14ac:dyDescent="0.3">
      <c r="A67" s="12" t="s">
        <v>59</v>
      </c>
      <c r="B67" s="13">
        <f>B12+AJ12+B13+AJ13+B28+AJ28+B40+AJ40+B44+AJ44</f>
        <v>434523822.42519993</v>
      </c>
      <c r="C67" s="13">
        <f>SUM(C12,D12,G12,L12:U12,X12:Y12,AB12:AD12,AF12,AI12,AK12,AN12:AO12,AQ12,AT12:AW12,AZ12,AR12)+SUM(C13,D13,G13,L13:U13,X13:Y13,AB13:AD13,AF13,AI13,AK13,AN13:AO13,AQ13,AT13:AW13,AZ13,AR13)+SUM(C28,D28,G28,L28:U28,X28:Y28,AB28:AD28,AF28,AI28,AK28,AN28:AO28,AQ28,AT28:AW28,AZ28,AR28)+SUM(C40,D40,G40,L40:U40,X40:Y40,AB40:AD40,AF40,AI40,AK40,AN40:AO40,AQ40,AT40:AW40,AZ40,AR40)+SUM(C44,D44,G44,L44:U44,X44:Y44,AB44:AD44,AF44,AI44,AK44,AN44:AO44,AQ44,AT44:AW44,AZ44,AR44)</f>
        <v>3958664989.5888481</v>
      </c>
      <c r="D67" s="13">
        <f>SUM(F12,H12,V12:W12,AA12,AE12,AH12,AM12,AS12,AX12,BB12,AY12)+SUM(F13,H13,V13:W13,AA13,AE13,AH13,AM13,AS13,AX13,BB13,AY13)+SUM(F28,H28,V28:W28,AA28,AE28,AH28,AM28,AS28,AX28,BB28,AY28)+SUM(F40,H40,V40:W40,AA40,AE40,AH40,AM40,AS40,AX40,BB40,AY40)+SUM(F44,H44,V44:W44,AA44,AE44,AH44,AM44,AS44,AX44,BB44,AY44)</f>
        <v>3264417614.367981</v>
      </c>
      <c r="E67" s="13">
        <f>SUM(E12,I12,AG12,BA12)+SUM(E13,I13,AG13,BA13)+SUM(E28,I28,AG28,BA28)+SUM(E40,I40,AG40,BA40)+SUM(E44,I44,AG44,BA44)</f>
        <v>3528469787.7466102</v>
      </c>
      <c r="F67" s="13">
        <f>SUM(J12:K12,Z12,AL12,AP12)+SUM(J13:K13,Z13,AL13,AP13)+SUM(J28:K28,Z28,AL28,AP28)+SUM(J40:K40,Z40,AL40,AP40)+SUM(J44:K44,Z44,AL44,AP44)</f>
        <v>14716886529.734535</v>
      </c>
      <c r="G67" s="13">
        <f>BC12+BC13+BC28+BC40+BC44</f>
        <v>1543150977.2230258</v>
      </c>
      <c r="H67" s="13">
        <f>SUM(B67:G67)</f>
        <v>27446113721.086201</v>
      </c>
    </row>
    <row r="68" spans="1:8" x14ac:dyDescent="0.3">
      <c r="A68" s="12" t="s">
        <v>60</v>
      </c>
      <c r="B68" s="13">
        <f>B57+AJ57</f>
        <v>1009957.1064774869</v>
      </c>
      <c r="C68" s="13">
        <f>SUM(C57,D57,G57,L57:U57,X57:Y57,AB57:AD57,AF57,AI57,AK57,AN57:AO57,AQ57,AT57:AW57,AZ57,AR57)</f>
        <v>83538790.803108677</v>
      </c>
      <c r="D68" s="13">
        <f>SUM(F57,H57,V57:W57,AA57,AE57,AH57,AM57,AS57,AX57,BB57,AY57)</f>
        <v>13668446.707668358</v>
      </c>
      <c r="E68" s="13">
        <f>SUM(E57,I57,AG57,BA57)</f>
        <v>6739448.2912366157</v>
      </c>
      <c r="F68" s="13">
        <f>SUM(J57:K57,Z57,AL57,AP57)</f>
        <v>67572911.394787326</v>
      </c>
      <c r="G68" s="13">
        <f>BC57</f>
        <v>0</v>
      </c>
      <c r="H68" s="13">
        <f>SUM(B68:G68)</f>
        <v>172529554.30327845</v>
      </c>
    </row>
    <row r="69" spans="1:8" x14ac:dyDescent="0.3">
      <c r="A69" s="12" t="s">
        <v>61</v>
      </c>
      <c r="B69" s="13">
        <f>B58+AJ58</f>
        <v>462549730.67938083</v>
      </c>
      <c r="C69" s="13">
        <f>SUM(C58,D58,G58,L58:U58,X58:Y58,AB58:AD58,AF58,AI58,AK58,AN58:AO58,AQ58,AT58:AW58,AZ58,AR58)</f>
        <v>9355230076.3471222</v>
      </c>
      <c r="D69" s="13">
        <f>SUM(F58,H58,V58:W58,AA58,AE58,AH58,AM58,AS58,AX58,BB58,AY58)</f>
        <v>4058561104.6197391</v>
      </c>
      <c r="E69" s="13">
        <f>SUM(E58,I58,AG58,BA58)</f>
        <v>4559094785.9941578</v>
      </c>
      <c r="F69" s="13">
        <f>SUM(J58:K58,Z58,AL58,AP58)</f>
        <v>20535911412.514839</v>
      </c>
      <c r="G69" s="13">
        <f>BC58</f>
        <v>2018672929.5391073</v>
      </c>
      <c r="H69" s="13">
        <f>SUM(B69:G69)</f>
        <v>40990020039.694351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D69"/>
  <sheetViews>
    <sheetView workbookViewId="0">
      <selection activeCell="A61" sqref="A61"/>
    </sheetView>
  </sheetViews>
  <sheetFormatPr defaultRowHeight="14" x14ac:dyDescent="0.3"/>
  <cols>
    <col min="1" max="1" width="8.6640625" style="5"/>
    <col min="2" max="2" width="12.1640625" bestFit="1" customWidth="1"/>
    <col min="3" max="3" width="16.4140625" customWidth="1"/>
    <col min="4" max="4" width="13.83203125" customWidth="1"/>
    <col min="5" max="5" width="16.08203125" customWidth="1"/>
    <col min="6" max="6" width="14.75" customWidth="1"/>
    <col min="7" max="7" width="14.58203125" customWidth="1"/>
    <col min="8" max="8" width="15.75" customWidth="1"/>
    <col min="9" max="9" width="12.1640625" bestFit="1" customWidth="1"/>
    <col min="10" max="10" width="13.5" bestFit="1" customWidth="1"/>
    <col min="11" max="11" width="12.1640625" bestFit="1" customWidth="1"/>
    <col min="12" max="13" width="11.25" bestFit="1" customWidth="1"/>
    <col min="14" max="14" width="12.1640625" bestFit="1" customWidth="1"/>
    <col min="15" max="17" width="11.25" bestFit="1" customWidth="1"/>
    <col min="18" max="18" width="12.1640625" bestFit="1" customWidth="1"/>
    <col min="19" max="19" width="13.5" bestFit="1" customWidth="1"/>
    <col min="20" max="21" width="11.25" bestFit="1" customWidth="1"/>
    <col min="22" max="22" width="13.5" bestFit="1" customWidth="1"/>
    <col min="23" max="24" width="11.25" bestFit="1" customWidth="1"/>
    <col min="25" max="25" width="12.1640625" bestFit="1" customWidth="1"/>
    <col min="26" max="26" width="13.5" bestFit="1" customWidth="1"/>
    <col min="27" max="28" width="10.4140625" bestFit="1" customWidth="1"/>
    <col min="29" max="30" width="11.25" bestFit="1" customWidth="1"/>
    <col min="31" max="31" width="13.5" bestFit="1" customWidth="1"/>
    <col min="32" max="32" width="11.25" bestFit="1" customWidth="1"/>
    <col min="33" max="33" width="12.1640625" bestFit="1" customWidth="1"/>
    <col min="34" max="34" width="11.25" bestFit="1" customWidth="1"/>
    <col min="35" max="35" width="13.5" bestFit="1" customWidth="1"/>
    <col min="36" max="37" width="11.25" bestFit="1" customWidth="1"/>
    <col min="38" max="38" width="13.5" bestFit="1" customWidth="1"/>
    <col min="39" max="40" width="12.1640625" bestFit="1" customWidth="1"/>
    <col min="41" max="41" width="11.25" bestFit="1" customWidth="1"/>
    <col min="42" max="42" width="13.5" bestFit="1" customWidth="1"/>
    <col min="43" max="43" width="11.25" bestFit="1" customWidth="1"/>
    <col min="44" max="45" width="12.1640625" bestFit="1" customWidth="1"/>
    <col min="46" max="49" width="11.25" bestFit="1" customWidth="1"/>
    <col min="50" max="52" width="12.1640625" bestFit="1" customWidth="1"/>
    <col min="53" max="53" width="13.5" bestFit="1" customWidth="1"/>
    <col min="54" max="54" width="12.1640625" bestFit="1" customWidth="1"/>
    <col min="55" max="55" width="13.5" bestFit="1" customWidth="1"/>
    <col min="56" max="56" width="14.4140625" bestFit="1" customWidth="1"/>
  </cols>
  <sheetData>
    <row r="1" spans="1:56" x14ac:dyDescent="0.3">
      <c r="A1" s="7" t="s">
        <v>240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</row>
    <row r="2" spans="1:56" x14ac:dyDescent="0.3">
      <c r="A2" s="7" t="s">
        <v>53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</row>
    <row r="3" spans="1:56" s="5" customFormat="1" x14ac:dyDescent="0.3">
      <c r="A3" s="1" t="s">
        <v>67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360</v>
      </c>
      <c r="L3" s="1" t="s">
        <v>10</v>
      </c>
      <c r="M3" s="1" t="s">
        <v>11</v>
      </c>
      <c r="N3" s="1" t="s">
        <v>12</v>
      </c>
      <c r="O3" s="1" t="s">
        <v>13</v>
      </c>
      <c r="P3" s="1" t="s">
        <v>14</v>
      </c>
      <c r="Q3" s="1" t="s">
        <v>15</v>
      </c>
      <c r="R3" s="1" t="s">
        <v>16</v>
      </c>
      <c r="S3" s="1" t="s">
        <v>17</v>
      </c>
      <c r="T3" s="1" t="s">
        <v>18</v>
      </c>
      <c r="U3" s="1" t="s">
        <v>19</v>
      </c>
      <c r="V3" s="1" t="s">
        <v>20</v>
      </c>
      <c r="W3" s="1" t="s">
        <v>21</v>
      </c>
      <c r="X3" s="1" t="s">
        <v>22</v>
      </c>
      <c r="Y3" s="1" t="s">
        <v>23</v>
      </c>
      <c r="Z3" s="1" t="s">
        <v>24</v>
      </c>
      <c r="AA3" s="1" t="s">
        <v>25</v>
      </c>
      <c r="AB3" s="1" t="s">
        <v>26</v>
      </c>
      <c r="AC3" s="1" t="s">
        <v>27</v>
      </c>
      <c r="AD3" s="1" t="s">
        <v>28</v>
      </c>
      <c r="AE3" s="1" t="s">
        <v>29</v>
      </c>
      <c r="AF3" s="1" t="s">
        <v>30</v>
      </c>
      <c r="AG3" s="1" t="s">
        <v>31</v>
      </c>
      <c r="AH3" s="1" t="s">
        <v>32</v>
      </c>
      <c r="AI3" s="1" t="s">
        <v>33</v>
      </c>
      <c r="AJ3" s="2" t="s">
        <v>34</v>
      </c>
      <c r="AK3" s="1" t="s">
        <v>35</v>
      </c>
      <c r="AL3" s="1" t="s">
        <v>361</v>
      </c>
      <c r="AM3" s="1" t="s">
        <v>36</v>
      </c>
      <c r="AN3" s="1" t="s">
        <v>37</v>
      </c>
      <c r="AO3" s="1" t="s">
        <v>38</v>
      </c>
      <c r="AP3" s="1" t="s">
        <v>197</v>
      </c>
      <c r="AQ3" s="1" t="s">
        <v>40</v>
      </c>
      <c r="AR3" s="1" t="s">
        <v>41</v>
      </c>
      <c r="AS3" s="1" t="s">
        <v>42</v>
      </c>
      <c r="AT3" s="1" t="s">
        <v>43</v>
      </c>
      <c r="AU3" s="1" t="s">
        <v>44</v>
      </c>
      <c r="AV3" s="1" t="s">
        <v>45</v>
      </c>
      <c r="AW3" s="1" t="s">
        <v>46</v>
      </c>
      <c r="AX3" s="1" t="s">
        <v>47</v>
      </c>
      <c r="AY3" s="1" t="s">
        <v>48</v>
      </c>
      <c r="AZ3" s="1" t="s">
        <v>49</v>
      </c>
      <c r="BA3" s="1" t="s">
        <v>50</v>
      </c>
      <c r="BB3" s="1" t="s">
        <v>229</v>
      </c>
      <c r="BC3" s="2" t="s">
        <v>51</v>
      </c>
      <c r="BD3" s="1" t="s">
        <v>52</v>
      </c>
    </row>
    <row r="4" spans="1:56" x14ac:dyDescent="0.3">
      <c r="A4" s="1" t="s">
        <v>1</v>
      </c>
      <c r="B4" s="8">
        <v>0</v>
      </c>
      <c r="C4" s="8">
        <v>3065.6630973685069</v>
      </c>
      <c r="D4" s="8">
        <v>35122.591126652333</v>
      </c>
      <c r="E4" s="8">
        <v>3255.2235855529771</v>
      </c>
      <c r="F4" s="8">
        <v>0</v>
      </c>
      <c r="G4" s="8">
        <v>283.83749079008146</v>
      </c>
      <c r="H4" s="8">
        <v>225190.1482926496</v>
      </c>
      <c r="I4" s="8">
        <v>176064.30950130298</v>
      </c>
      <c r="J4" s="8">
        <v>4697052.9569343794</v>
      </c>
      <c r="K4" s="8">
        <v>487856.05601536814</v>
      </c>
      <c r="L4" s="8">
        <v>0</v>
      </c>
      <c r="M4" s="8">
        <v>0</v>
      </c>
      <c r="N4" s="8">
        <v>2121.2886539957149</v>
      </c>
      <c r="O4" s="8">
        <v>2321.0218067516817</v>
      </c>
      <c r="P4" s="8">
        <v>7.4510252719916155</v>
      </c>
      <c r="Q4" s="8">
        <v>31778.528409661547</v>
      </c>
      <c r="R4" s="8">
        <v>42680.026356016664</v>
      </c>
      <c r="S4" s="8">
        <v>261566.22426708153</v>
      </c>
      <c r="T4" s="8">
        <v>14.163289162439204</v>
      </c>
      <c r="U4" s="8">
        <v>459.52417071207338</v>
      </c>
      <c r="V4" s="8">
        <v>199635.83587891955</v>
      </c>
      <c r="W4" s="8">
        <v>297536.59054297913</v>
      </c>
      <c r="X4" s="8">
        <v>102088.67275558709</v>
      </c>
      <c r="Y4" s="8">
        <v>111134.56774540977</v>
      </c>
      <c r="Z4" s="8">
        <v>188542.29726041603</v>
      </c>
      <c r="AA4" s="8">
        <v>6370.3830805607486</v>
      </c>
      <c r="AB4" s="8">
        <v>13.506062816575923</v>
      </c>
      <c r="AC4" s="8">
        <v>294.48505503107185</v>
      </c>
      <c r="AD4" s="8">
        <v>0</v>
      </c>
      <c r="AE4" s="8">
        <v>125634.0151759874</v>
      </c>
      <c r="AF4" s="8">
        <v>0</v>
      </c>
      <c r="AG4" s="8">
        <v>27352.336482627172</v>
      </c>
      <c r="AH4" s="8">
        <v>6.0245639914381865E-2</v>
      </c>
      <c r="AI4" s="8">
        <v>56207.702746625044</v>
      </c>
      <c r="AJ4" s="8">
        <v>2826782.4179904456</v>
      </c>
      <c r="AK4" s="8">
        <v>3669.2029883515888</v>
      </c>
      <c r="AL4" s="8">
        <v>89331.794267709862</v>
      </c>
      <c r="AM4" s="8">
        <v>159811.71717073786</v>
      </c>
      <c r="AN4" s="8">
        <v>717797.15001931356</v>
      </c>
      <c r="AO4" s="8">
        <v>11472.070183954542</v>
      </c>
      <c r="AP4" s="8">
        <v>134728.98409676412</v>
      </c>
      <c r="AQ4" s="8">
        <v>18.746899220308663</v>
      </c>
      <c r="AR4" s="8">
        <v>77047.68270369088</v>
      </c>
      <c r="AS4" s="8">
        <v>519497.72290808387</v>
      </c>
      <c r="AT4" s="8">
        <v>4.9718797627701747E-2</v>
      </c>
      <c r="AU4" s="8">
        <v>1.4575558043802063E-2</v>
      </c>
      <c r="AV4" s="8">
        <v>223725.68680078135</v>
      </c>
      <c r="AW4" s="8">
        <v>32211.172704770652</v>
      </c>
      <c r="AX4" s="8">
        <v>1068491.7100840055</v>
      </c>
      <c r="AY4" s="8">
        <v>12322.713576612628</v>
      </c>
      <c r="AZ4" s="8">
        <v>207146.58999315184</v>
      </c>
      <c r="BA4" s="8">
        <v>4181024.9484637636</v>
      </c>
      <c r="BB4" s="8">
        <v>16344.2349051857</v>
      </c>
      <c r="BC4" s="8">
        <v>5719411.4392586164</v>
      </c>
      <c r="BD4" s="8">
        <v>23084485.516364831</v>
      </c>
    </row>
    <row r="5" spans="1:56" x14ac:dyDescent="0.3">
      <c r="A5" s="1" t="s">
        <v>2</v>
      </c>
      <c r="B5" s="8">
        <v>15482.485113178747</v>
      </c>
      <c r="C5" s="8">
        <v>0</v>
      </c>
      <c r="D5" s="8">
        <v>21834.296152083411</v>
      </c>
      <c r="E5" s="8">
        <v>1439.3020466348105</v>
      </c>
      <c r="F5" s="8">
        <v>0</v>
      </c>
      <c r="G5" s="8">
        <v>16068.752379551672</v>
      </c>
      <c r="H5" s="8">
        <v>0</v>
      </c>
      <c r="I5" s="8">
        <v>24755.630885478589</v>
      </c>
      <c r="J5" s="8">
        <v>652573.11493068235</v>
      </c>
      <c r="K5" s="8">
        <v>1125.569630936564</v>
      </c>
      <c r="L5" s="8">
        <v>144200.46428106801</v>
      </c>
      <c r="M5" s="8">
        <v>98909.777234620604</v>
      </c>
      <c r="N5" s="8">
        <v>4643921.194497616</v>
      </c>
      <c r="O5" s="8">
        <v>279848.93399418861</v>
      </c>
      <c r="P5" s="8">
        <v>354.14146866980917</v>
      </c>
      <c r="Q5" s="8">
        <v>245.80653073871662</v>
      </c>
      <c r="R5" s="8">
        <v>314073.76026435988</v>
      </c>
      <c r="S5" s="8">
        <v>13348125.726805195</v>
      </c>
      <c r="T5" s="8">
        <v>51649.829716861546</v>
      </c>
      <c r="U5" s="8">
        <v>6551336.4180638222</v>
      </c>
      <c r="V5" s="8">
        <v>50454.870852473272</v>
      </c>
      <c r="W5" s="8">
        <v>3338.4921293811572</v>
      </c>
      <c r="X5" s="8">
        <v>5439.0223198592175</v>
      </c>
      <c r="Y5" s="8">
        <v>6030217.927313095</v>
      </c>
      <c r="Z5" s="8">
        <v>798937.42309281579</v>
      </c>
      <c r="AA5" s="8">
        <v>0</v>
      </c>
      <c r="AB5" s="8">
        <v>0.22068720739994085</v>
      </c>
      <c r="AC5" s="8">
        <v>1555.634107303948</v>
      </c>
      <c r="AD5" s="8">
        <v>119975.82312230003</v>
      </c>
      <c r="AE5" s="8">
        <v>1781217.5505820247</v>
      </c>
      <c r="AF5" s="8">
        <v>30.011462467014102</v>
      </c>
      <c r="AG5" s="8">
        <v>4676.31089845931</v>
      </c>
      <c r="AH5" s="8">
        <v>8.1388635575308319E-3</v>
      </c>
      <c r="AI5" s="8">
        <v>1216639.1982967968</v>
      </c>
      <c r="AJ5" s="8">
        <v>3916.9089284405495</v>
      </c>
      <c r="AK5" s="8">
        <v>70887.545157490866</v>
      </c>
      <c r="AL5" s="8">
        <v>349845.96681493247</v>
      </c>
      <c r="AM5" s="8">
        <v>1328227.5152736409</v>
      </c>
      <c r="AN5" s="8">
        <v>4017969.3398744753</v>
      </c>
      <c r="AO5" s="8">
        <v>624987.86375849799</v>
      </c>
      <c r="AP5" s="8">
        <v>70733.021565040413</v>
      </c>
      <c r="AQ5" s="8">
        <v>341424.44608641276</v>
      </c>
      <c r="AR5" s="8">
        <v>30787.577543631749</v>
      </c>
      <c r="AS5" s="8">
        <v>2058706.0327008606</v>
      </c>
      <c r="AT5" s="8">
        <v>194768.3958351716</v>
      </c>
      <c r="AU5" s="8">
        <v>20677689.562268689</v>
      </c>
      <c r="AV5" s="8">
        <v>79229.065068854557</v>
      </c>
      <c r="AW5" s="8">
        <v>463769.5120973892</v>
      </c>
      <c r="AX5" s="8">
        <v>178658.93840174313</v>
      </c>
      <c r="AY5" s="8">
        <v>5913945.5530577237</v>
      </c>
      <c r="AZ5" s="8">
        <v>537285.12150814838</v>
      </c>
      <c r="BA5" s="8">
        <v>429914.12215095491</v>
      </c>
      <c r="BB5" s="8">
        <v>26.89714515897921</v>
      </c>
      <c r="BC5" s="8">
        <v>16285354.494842153</v>
      </c>
      <c r="BD5" s="8">
        <v>89836555.577078134</v>
      </c>
    </row>
    <row r="6" spans="1:56" x14ac:dyDescent="0.3">
      <c r="A6" s="1" t="s">
        <v>3</v>
      </c>
      <c r="B6" s="8">
        <v>15376.524294202856</v>
      </c>
      <c r="C6" s="8">
        <v>56728.470900959655</v>
      </c>
      <c r="D6" s="8">
        <v>0</v>
      </c>
      <c r="E6" s="8">
        <v>18068.982656902666</v>
      </c>
      <c r="F6" s="8">
        <v>0</v>
      </c>
      <c r="G6" s="8">
        <v>5121.7672602664834</v>
      </c>
      <c r="H6" s="8">
        <v>0</v>
      </c>
      <c r="I6" s="8">
        <v>188685.46952605952</v>
      </c>
      <c r="J6" s="8">
        <v>3912000.2934142617</v>
      </c>
      <c r="K6" s="8">
        <v>1004586.740290339</v>
      </c>
      <c r="L6" s="8">
        <v>445.1700265940425</v>
      </c>
      <c r="M6" s="8">
        <v>273.10430844982835</v>
      </c>
      <c r="N6" s="8">
        <v>81498.162395799853</v>
      </c>
      <c r="O6" s="8">
        <v>85214.115885531122</v>
      </c>
      <c r="P6" s="8">
        <v>10108.491750560383</v>
      </c>
      <c r="Q6" s="8">
        <v>642270.7590114699</v>
      </c>
      <c r="R6" s="8">
        <v>24379354.683740798</v>
      </c>
      <c r="S6" s="8">
        <v>22975869.205200355</v>
      </c>
      <c r="T6" s="8">
        <v>105408.05879154791</v>
      </c>
      <c r="U6" s="8">
        <v>400789.11261062429</v>
      </c>
      <c r="V6" s="8">
        <v>23447.527814945446</v>
      </c>
      <c r="W6" s="8">
        <v>755.68546556131309</v>
      </c>
      <c r="X6" s="8">
        <v>210930.65200077862</v>
      </c>
      <c r="Y6" s="8">
        <v>566333.85407804558</v>
      </c>
      <c r="Z6" s="8">
        <v>2093293.0224055946</v>
      </c>
      <c r="AA6" s="8">
        <v>0</v>
      </c>
      <c r="AB6" s="8">
        <v>9908.9679041132549</v>
      </c>
      <c r="AC6" s="8">
        <v>2235.8542500373696</v>
      </c>
      <c r="AD6" s="8">
        <v>5715035.7796356296</v>
      </c>
      <c r="AE6" s="8">
        <v>643369.85169627098</v>
      </c>
      <c r="AF6" s="8">
        <v>114.04355737465357</v>
      </c>
      <c r="AG6" s="8">
        <v>9607.9428241842961</v>
      </c>
      <c r="AH6" s="8">
        <v>530.3801590644174</v>
      </c>
      <c r="AI6" s="8">
        <v>12089713.909246242</v>
      </c>
      <c r="AJ6" s="8">
        <v>86.172624959336929</v>
      </c>
      <c r="AK6" s="8">
        <v>6426.6294942461564</v>
      </c>
      <c r="AL6" s="8">
        <v>1532712.3973078907</v>
      </c>
      <c r="AM6" s="8">
        <v>26002.62697091002</v>
      </c>
      <c r="AN6" s="8">
        <v>456432.31453898427</v>
      </c>
      <c r="AO6" s="8">
        <v>4754790.1905784765</v>
      </c>
      <c r="AP6" s="8">
        <v>464574.78176987381</v>
      </c>
      <c r="AQ6" s="8">
        <v>151038.39773868574</v>
      </c>
      <c r="AR6" s="8">
        <v>269350.41911210434</v>
      </c>
      <c r="AS6" s="8">
        <v>625818.62493046513</v>
      </c>
      <c r="AT6" s="8">
        <v>11543.426409268111</v>
      </c>
      <c r="AU6" s="8">
        <v>18108.921601179707</v>
      </c>
      <c r="AV6" s="8">
        <v>9708417.8103667349</v>
      </c>
      <c r="AW6" s="8">
        <v>84704.580040993431</v>
      </c>
      <c r="AX6" s="8">
        <v>38169.654600310547</v>
      </c>
      <c r="AY6" s="8">
        <v>41241.305773099542</v>
      </c>
      <c r="AZ6" s="8">
        <v>811807.4090738995</v>
      </c>
      <c r="BA6" s="8">
        <v>12453774.948732</v>
      </c>
      <c r="BB6" s="8">
        <v>10140.386546319329</v>
      </c>
      <c r="BC6" s="8">
        <v>3809375.8683457458</v>
      </c>
      <c r="BD6" s="8">
        <v>110521593.44965872</v>
      </c>
    </row>
    <row r="7" spans="1:56" x14ac:dyDescent="0.3">
      <c r="A7" s="1" t="s">
        <v>4</v>
      </c>
      <c r="B7" s="8">
        <v>121.13512261038242</v>
      </c>
      <c r="C7" s="8">
        <v>2.1457296821566045E-2</v>
      </c>
      <c r="D7" s="8">
        <v>0.1196971902426749</v>
      </c>
      <c r="E7" s="8">
        <v>0</v>
      </c>
      <c r="F7" s="8">
        <v>0</v>
      </c>
      <c r="G7" s="8">
        <v>0</v>
      </c>
      <c r="H7" s="8">
        <v>0</v>
      </c>
      <c r="I7" s="8">
        <v>19.284958810240948</v>
      </c>
      <c r="J7" s="8">
        <v>833920.24701865227</v>
      </c>
      <c r="K7" s="8">
        <v>0.10956876516297308</v>
      </c>
      <c r="L7" s="8">
        <v>0</v>
      </c>
      <c r="M7" s="8">
        <v>0</v>
      </c>
      <c r="N7" s="8">
        <v>0</v>
      </c>
      <c r="O7" s="8">
        <v>1.7818267295028226E-2</v>
      </c>
      <c r="P7" s="8">
        <v>0</v>
      </c>
      <c r="Q7" s="8">
        <v>0</v>
      </c>
      <c r="R7" s="8">
        <v>0.2780595834831372</v>
      </c>
      <c r="S7" s="8">
        <v>65.400687227335695</v>
      </c>
      <c r="T7" s="8">
        <v>11308.209015541868</v>
      </c>
      <c r="U7" s="8">
        <v>0</v>
      </c>
      <c r="V7" s="8">
        <v>0.19586022511094506</v>
      </c>
      <c r="W7" s="8">
        <v>0</v>
      </c>
      <c r="X7" s="8">
        <v>0</v>
      </c>
      <c r="Y7" s="8">
        <v>356.15669934634866</v>
      </c>
      <c r="Z7" s="8">
        <v>633.25884925869411</v>
      </c>
      <c r="AA7" s="8">
        <v>0</v>
      </c>
      <c r="AB7" s="8">
        <v>0</v>
      </c>
      <c r="AC7" s="8">
        <v>2.5004601666472798E-2</v>
      </c>
      <c r="AD7" s="8">
        <v>0</v>
      </c>
      <c r="AE7" s="8">
        <v>0.18242504720522906</v>
      </c>
      <c r="AF7" s="8">
        <v>0</v>
      </c>
      <c r="AG7" s="8">
        <v>99668.314226023474</v>
      </c>
      <c r="AH7" s="8">
        <v>0</v>
      </c>
      <c r="AI7" s="8">
        <v>216.61919392582541</v>
      </c>
      <c r="AJ7" s="8">
        <v>2.2856954931112262E-2</v>
      </c>
      <c r="AK7" s="8">
        <v>2.0525757355919681E-2</v>
      </c>
      <c r="AL7" s="8">
        <v>186343.74649821027</v>
      </c>
      <c r="AM7" s="8">
        <v>0</v>
      </c>
      <c r="AN7" s="8">
        <v>0</v>
      </c>
      <c r="AO7" s="8">
        <v>0</v>
      </c>
      <c r="AP7" s="8">
        <v>1.6317087144330739E-2</v>
      </c>
      <c r="AQ7" s="8">
        <v>0</v>
      </c>
      <c r="AR7" s="8">
        <v>0</v>
      </c>
      <c r="AS7" s="8">
        <v>1.9734572746616049E-2</v>
      </c>
      <c r="AT7" s="8">
        <v>172.72597031848849</v>
      </c>
      <c r="AU7" s="8">
        <v>0</v>
      </c>
      <c r="AV7" s="8">
        <v>61569.685698115645</v>
      </c>
      <c r="AW7" s="8">
        <v>1078.201804410771</v>
      </c>
      <c r="AX7" s="8">
        <v>8.5891231611946131E-2</v>
      </c>
      <c r="AY7" s="8">
        <v>9.016963871906673E-3</v>
      </c>
      <c r="AZ7" s="8">
        <v>0.1914330965160034</v>
      </c>
      <c r="BA7" s="8">
        <v>4993.9173583319689</v>
      </c>
      <c r="BB7" s="8">
        <v>0</v>
      </c>
      <c r="BC7" s="8">
        <v>64639.682132802198</v>
      </c>
      <c r="BD7" s="8">
        <v>1265107.9009002268</v>
      </c>
    </row>
    <row r="8" spans="1:56" x14ac:dyDescent="0.3">
      <c r="A8" s="1" t="s">
        <v>5</v>
      </c>
      <c r="B8" s="8">
        <v>0</v>
      </c>
      <c r="C8" s="8">
        <v>0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8">
        <v>0</v>
      </c>
      <c r="BB8" s="8">
        <v>0</v>
      </c>
      <c r="BC8" s="8">
        <v>0</v>
      </c>
      <c r="BD8" s="8">
        <v>0</v>
      </c>
    </row>
    <row r="9" spans="1:56" x14ac:dyDescent="0.3">
      <c r="A9" s="1" t="s">
        <v>6</v>
      </c>
      <c r="B9" s="8">
        <v>77.16713633641119</v>
      </c>
      <c r="C9" s="8">
        <v>93.248568664255885</v>
      </c>
      <c r="D9" s="8">
        <v>981.66583376742619</v>
      </c>
      <c r="E9" s="8">
        <v>130.69812762727281</v>
      </c>
      <c r="F9" s="8">
        <v>0</v>
      </c>
      <c r="G9" s="8">
        <v>0</v>
      </c>
      <c r="H9" s="8">
        <v>0</v>
      </c>
      <c r="I9" s="8">
        <v>394.78446208166093</v>
      </c>
      <c r="J9" s="8">
        <v>94358.969775020494</v>
      </c>
      <c r="K9" s="8">
        <v>19864.659353384392</v>
      </c>
      <c r="L9" s="8">
        <v>0</v>
      </c>
      <c r="M9" s="8">
        <v>0</v>
      </c>
      <c r="N9" s="8">
        <v>15.368405952856639</v>
      </c>
      <c r="O9" s="8">
        <v>25.169404410299759</v>
      </c>
      <c r="P9" s="8">
        <v>0</v>
      </c>
      <c r="Q9" s="8">
        <v>10.2504157672867</v>
      </c>
      <c r="R9" s="8">
        <v>696.11821556616269</v>
      </c>
      <c r="S9" s="8">
        <v>9051.5935948111619</v>
      </c>
      <c r="T9" s="8">
        <v>329103.27291304828</v>
      </c>
      <c r="U9" s="8">
        <v>18.661238523418014</v>
      </c>
      <c r="V9" s="8">
        <v>7944.6307403309847</v>
      </c>
      <c r="W9" s="8">
        <v>2369.1660168689441</v>
      </c>
      <c r="X9" s="8">
        <v>0</v>
      </c>
      <c r="Y9" s="8">
        <v>120234.97095057667</v>
      </c>
      <c r="Z9" s="8">
        <v>11341.771003144921</v>
      </c>
      <c r="AA9" s="8">
        <v>0</v>
      </c>
      <c r="AB9" s="8">
        <v>366.63169098403239</v>
      </c>
      <c r="AC9" s="8">
        <v>11.639719682449844</v>
      </c>
      <c r="AD9" s="8">
        <v>3898.4889744651314</v>
      </c>
      <c r="AE9" s="8">
        <v>301.62475484863614</v>
      </c>
      <c r="AF9" s="8">
        <v>0</v>
      </c>
      <c r="AG9" s="8">
        <v>415.15173725276867</v>
      </c>
      <c r="AH9" s="8">
        <v>0</v>
      </c>
      <c r="AI9" s="8">
        <v>116.40281993053046</v>
      </c>
      <c r="AJ9" s="8">
        <v>11.626184931828675</v>
      </c>
      <c r="AK9" s="8">
        <v>0.38836036662212731</v>
      </c>
      <c r="AL9" s="8">
        <v>9241.5220107399164</v>
      </c>
      <c r="AM9" s="8">
        <v>3213.0926764959017</v>
      </c>
      <c r="AN9" s="8">
        <v>947.13158444643568</v>
      </c>
      <c r="AO9" s="8">
        <v>0</v>
      </c>
      <c r="AP9" s="8">
        <v>64654.584297255293</v>
      </c>
      <c r="AQ9" s="8">
        <v>13306.845310436125</v>
      </c>
      <c r="AR9" s="8">
        <v>53957.787893721659</v>
      </c>
      <c r="AS9" s="8">
        <v>3760.3596897009525</v>
      </c>
      <c r="AT9" s="8">
        <v>0</v>
      </c>
      <c r="AU9" s="8">
        <v>0</v>
      </c>
      <c r="AV9" s="8">
        <v>488.46068200875737</v>
      </c>
      <c r="AW9" s="8">
        <v>7.3997373875154144</v>
      </c>
      <c r="AX9" s="8">
        <v>3539.7392780888727</v>
      </c>
      <c r="AY9" s="8">
        <v>1110.1087233665337</v>
      </c>
      <c r="AZ9" s="8">
        <v>3257.7809307071043</v>
      </c>
      <c r="BA9" s="8">
        <v>153366.05588818324</v>
      </c>
      <c r="BB9" s="8">
        <v>484.17299830601291</v>
      </c>
      <c r="BC9" s="8">
        <v>65178.511101993208</v>
      </c>
      <c r="BD9" s="8">
        <v>978347.67320118204</v>
      </c>
    </row>
    <row r="10" spans="1:56" x14ac:dyDescent="0.3">
      <c r="A10" s="1" t="s">
        <v>7</v>
      </c>
      <c r="B10" s="8">
        <v>0</v>
      </c>
      <c r="C10" s="8">
        <v>0</v>
      </c>
      <c r="D10" s="8">
        <v>0</v>
      </c>
      <c r="E10" s="8">
        <v>0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</row>
    <row r="11" spans="1:56" x14ac:dyDescent="0.3">
      <c r="A11" s="3" t="s">
        <v>8</v>
      </c>
      <c r="B11" s="8">
        <v>227884.31729359675</v>
      </c>
      <c r="C11" s="8">
        <v>520983.37246306113</v>
      </c>
      <c r="D11" s="8">
        <v>24008.019534216714</v>
      </c>
      <c r="E11" s="8">
        <v>326.75479952002718</v>
      </c>
      <c r="F11" s="8">
        <v>0</v>
      </c>
      <c r="G11" s="8">
        <v>0</v>
      </c>
      <c r="H11" s="8">
        <v>0</v>
      </c>
      <c r="I11" s="8">
        <v>0</v>
      </c>
      <c r="J11" s="8">
        <v>1524691.3149636383</v>
      </c>
      <c r="K11" s="8">
        <v>2923188.5018085567</v>
      </c>
      <c r="L11" s="8">
        <v>0</v>
      </c>
      <c r="M11" s="8">
        <v>0</v>
      </c>
      <c r="N11" s="8">
        <v>4253.1544340794817</v>
      </c>
      <c r="O11" s="8">
        <v>15789.2905032375</v>
      </c>
      <c r="P11" s="8">
        <v>0</v>
      </c>
      <c r="Q11" s="8">
        <v>435179.520857219</v>
      </c>
      <c r="R11" s="8">
        <v>402683.88959596027</v>
      </c>
      <c r="S11" s="8">
        <v>7244245.610384481</v>
      </c>
      <c r="T11" s="8">
        <v>10315.479856237152</v>
      </c>
      <c r="U11" s="8">
        <v>294.70255760525612</v>
      </c>
      <c r="V11" s="8">
        <v>42581.403383773351</v>
      </c>
      <c r="W11" s="8">
        <v>161144.42690661788</v>
      </c>
      <c r="X11" s="8">
        <v>25667.613393359301</v>
      </c>
      <c r="Y11" s="8">
        <v>530121.82276898355</v>
      </c>
      <c r="Z11" s="8">
        <v>1108008.6087114017</v>
      </c>
      <c r="AA11" s="8">
        <v>0</v>
      </c>
      <c r="AB11" s="8">
        <v>354.35534116885782</v>
      </c>
      <c r="AC11" s="8">
        <v>31244.703486529466</v>
      </c>
      <c r="AD11" s="8">
        <v>0</v>
      </c>
      <c r="AE11" s="8">
        <v>901674.08206516935</v>
      </c>
      <c r="AF11" s="8">
        <v>0</v>
      </c>
      <c r="AG11" s="8">
        <v>13717.469199468826</v>
      </c>
      <c r="AH11" s="8">
        <v>0</v>
      </c>
      <c r="AI11" s="8">
        <v>1235791.1034850087</v>
      </c>
      <c r="AJ11" s="8">
        <v>21147.356943323393</v>
      </c>
      <c r="AK11" s="8">
        <v>6421.1324635924693</v>
      </c>
      <c r="AL11" s="8">
        <v>920036.45532212034</v>
      </c>
      <c r="AM11" s="8">
        <v>2561352.5235128128</v>
      </c>
      <c r="AN11" s="8">
        <v>8818.8182268279816</v>
      </c>
      <c r="AO11" s="8">
        <v>5220.9540718949302</v>
      </c>
      <c r="AP11" s="8">
        <v>4461205.5363482609</v>
      </c>
      <c r="AQ11" s="8">
        <v>6190.5343898167548</v>
      </c>
      <c r="AR11" s="8">
        <v>43205.531761058199</v>
      </c>
      <c r="AS11" s="8">
        <v>946863.29146473052</v>
      </c>
      <c r="AT11" s="8">
        <v>0</v>
      </c>
      <c r="AU11" s="8">
        <v>0</v>
      </c>
      <c r="AV11" s="8">
        <v>27407.337857288821</v>
      </c>
      <c r="AW11" s="8">
        <v>551416.08582108305</v>
      </c>
      <c r="AX11" s="8">
        <v>717936.38596885069</v>
      </c>
      <c r="AY11" s="8">
        <v>7761549.2074077157</v>
      </c>
      <c r="AZ11" s="8">
        <v>3599419.5790059711</v>
      </c>
      <c r="BA11" s="8">
        <v>157069455.33704287</v>
      </c>
      <c r="BB11" s="8">
        <v>3820.4491682300727</v>
      </c>
      <c r="BC11" s="8">
        <v>9048267.7619350832</v>
      </c>
      <c r="BD11" s="8">
        <v>205143883.79650441</v>
      </c>
    </row>
    <row r="12" spans="1:56" x14ac:dyDescent="0.3">
      <c r="A12" s="4" t="s">
        <v>9</v>
      </c>
      <c r="B12" s="8">
        <v>554547249.69506526</v>
      </c>
      <c r="C12" s="8">
        <v>17441356.513550885</v>
      </c>
      <c r="D12" s="8">
        <v>24770441.629947167</v>
      </c>
      <c r="E12" s="8">
        <v>377823230.09079748</v>
      </c>
      <c r="F12" s="8">
        <v>1932.0379154181444</v>
      </c>
      <c r="G12" s="8">
        <v>59611.202205825364</v>
      </c>
      <c r="H12" s="8">
        <v>5434235.0316361366</v>
      </c>
      <c r="I12" s="8">
        <v>74369374.321519479</v>
      </c>
      <c r="J12" s="8">
        <v>0</v>
      </c>
      <c r="K12" s="8">
        <v>53023681.104440942</v>
      </c>
      <c r="L12" s="8">
        <v>834785.50488930801</v>
      </c>
      <c r="M12" s="8">
        <v>243986.11715550325</v>
      </c>
      <c r="N12" s="8">
        <v>1156444.8894813934</v>
      </c>
      <c r="O12" s="8">
        <v>711983.17660706956</v>
      </c>
      <c r="P12" s="8">
        <v>932318.18752795993</v>
      </c>
      <c r="Q12" s="8">
        <v>1645459.6304123004</v>
      </c>
      <c r="R12" s="8">
        <v>38783121.655033492</v>
      </c>
      <c r="S12" s="8">
        <v>126193083.76509334</v>
      </c>
      <c r="T12" s="8">
        <v>358708.58552651963</v>
      </c>
      <c r="U12" s="8">
        <v>116545.85326621891</v>
      </c>
      <c r="V12" s="8">
        <v>2718724442.8195076</v>
      </c>
      <c r="W12" s="8">
        <v>21509846.167756632</v>
      </c>
      <c r="X12" s="8">
        <v>1109635.1759234446</v>
      </c>
      <c r="Y12" s="8">
        <v>45003713.204558924</v>
      </c>
      <c r="Z12" s="8">
        <v>1020814463.2867335</v>
      </c>
      <c r="AA12" s="8">
        <v>2142720.8628841476</v>
      </c>
      <c r="AB12" s="8">
        <v>2324.612582846813</v>
      </c>
      <c r="AC12" s="8">
        <v>3911822.014444741</v>
      </c>
      <c r="AD12" s="8">
        <v>4003059.6938190553</v>
      </c>
      <c r="AE12" s="8">
        <v>645862393.58435345</v>
      </c>
      <c r="AF12" s="8">
        <v>84385.539901113501</v>
      </c>
      <c r="AG12" s="8">
        <v>476102361.7019679</v>
      </c>
      <c r="AH12" s="8">
        <v>22829377.346828356</v>
      </c>
      <c r="AI12" s="8">
        <v>216292500.86672732</v>
      </c>
      <c r="AJ12" s="8">
        <v>5606154.2765253074</v>
      </c>
      <c r="AK12" s="8">
        <v>1358099.3834516292</v>
      </c>
      <c r="AL12" s="8">
        <v>770235237.55102193</v>
      </c>
      <c r="AM12" s="8">
        <v>89869428.156863421</v>
      </c>
      <c r="AN12" s="8">
        <v>1438186.084401937</v>
      </c>
      <c r="AO12" s="8">
        <v>69870.396839526366</v>
      </c>
      <c r="AP12" s="8">
        <v>802583491.42540669</v>
      </c>
      <c r="AQ12" s="8">
        <v>367488.84629222832</v>
      </c>
      <c r="AR12" s="8">
        <v>66257953.314575106</v>
      </c>
      <c r="AS12" s="8">
        <v>24175172.680439793</v>
      </c>
      <c r="AT12" s="8">
        <v>5024.7583359334958</v>
      </c>
      <c r="AU12" s="8">
        <v>32046125.738455325</v>
      </c>
      <c r="AV12" s="8">
        <v>8720730.6529739909</v>
      </c>
      <c r="AW12" s="8">
        <v>4372977.5734554622</v>
      </c>
      <c r="AX12" s="8">
        <v>431479339.98582256</v>
      </c>
      <c r="AY12" s="8">
        <v>90359949.331979081</v>
      </c>
      <c r="AZ12" s="8">
        <v>33117630.999276888</v>
      </c>
      <c r="BA12" s="8">
        <v>583069114.89896882</v>
      </c>
      <c r="BB12" s="8">
        <v>345113016.98538619</v>
      </c>
      <c r="BC12" s="8">
        <v>4292556032.1843953</v>
      </c>
      <c r="BD12" s="8">
        <v>14039641621.094929</v>
      </c>
    </row>
    <row r="13" spans="1:56" x14ac:dyDescent="0.3">
      <c r="A13" s="1" t="s">
        <v>360</v>
      </c>
      <c r="B13" s="8">
        <v>0</v>
      </c>
      <c r="C13" s="8">
        <v>0</v>
      </c>
      <c r="D13" s="8">
        <v>0</v>
      </c>
      <c r="E13" s="8">
        <v>0</v>
      </c>
      <c r="F13" s="8">
        <v>0</v>
      </c>
      <c r="G13" s="8">
        <v>0</v>
      </c>
      <c r="H13" s="8">
        <v>0</v>
      </c>
      <c r="I13" s="8">
        <v>0</v>
      </c>
      <c r="J13" s="8">
        <v>377508.75425930758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8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8">
        <v>0</v>
      </c>
      <c r="BB13" s="8">
        <v>0</v>
      </c>
      <c r="BC13" s="8">
        <v>0</v>
      </c>
      <c r="BD13" s="8">
        <v>377508.75425930758</v>
      </c>
    </row>
    <row r="14" spans="1:56" x14ac:dyDescent="0.3">
      <c r="A14" s="1" t="s">
        <v>10</v>
      </c>
      <c r="B14" s="8">
        <v>66245.535232510345</v>
      </c>
      <c r="C14" s="8">
        <v>1054131.6706707524</v>
      </c>
      <c r="D14" s="8">
        <v>0</v>
      </c>
      <c r="E14" s="8">
        <v>0</v>
      </c>
      <c r="F14" s="8">
        <v>0</v>
      </c>
      <c r="G14" s="8">
        <v>220.60647984549217</v>
      </c>
      <c r="H14" s="8">
        <v>0</v>
      </c>
      <c r="I14" s="8">
        <v>0</v>
      </c>
      <c r="J14" s="8">
        <v>1227.6800066737928</v>
      </c>
      <c r="K14" s="8">
        <v>3.8665532132609315E-2</v>
      </c>
      <c r="L14" s="8">
        <v>0</v>
      </c>
      <c r="M14" s="8">
        <v>0</v>
      </c>
      <c r="N14" s="8">
        <v>87.055471867279422</v>
      </c>
      <c r="O14" s="8">
        <v>349914.52283690078</v>
      </c>
      <c r="P14" s="8">
        <v>11853.393908110704</v>
      </c>
      <c r="Q14" s="8">
        <v>0</v>
      </c>
      <c r="R14" s="8">
        <v>7638893.270348886</v>
      </c>
      <c r="S14" s="8">
        <v>9197425.731071217</v>
      </c>
      <c r="T14" s="8">
        <v>186611.31808131956</v>
      </c>
      <c r="U14" s="8">
        <v>1854460.6080504151</v>
      </c>
      <c r="V14" s="8">
        <v>629.17363758624674</v>
      </c>
      <c r="W14" s="8">
        <v>0.63039868653064168</v>
      </c>
      <c r="X14" s="8">
        <v>0</v>
      </c>
      <c r="Y14" s="8">
        <v>3804543.7381216562</v>
      </c>
      <c r="Z14" s="8">
        <v>2151.05741852546</v>
      </c>
      <c r="AA14" s="8">
        <v>0</v>
      </c>
      <c r="AB14" s="8">
        <v>92.001805496102108</v>
      </c>
      <c r="AC14" s="8">
        <v>0</v>
      </c>
      <c r="AD14" s="8">
        <v>1818.2722419552224</v>
      </c>
      <c r="AE14" s="8">
        <v>0</v>
      </c>
      <c r="AF14" s="8">
        <v>0</v>
      </c>
      <c r="AG14" s="8">
        <v>0</v>
      </c>
      <c r="AH14" s="8">
        <v>0</v>
      </c>
      <c r="AI14" s="8">
        <v>2898782.9949039277</v>
      </c>
      <c r="AJ14" s="8">
        <v>3459.4657399985927</v>
      </c>
      <c r="AK14" s="8">
        <v>391639.81479619752</v>
      </c>
      <c r="AL14" s="8">
        <v>0</v>
      </c>
      <c r="AM14" s="8">
        <v>0</v>
      </c>
      <c r="AN14" s="8">
        <v>1814.3151750521645</v>
      </c>
      <c r="AO14" s="8">
        <v>194.88554497561415</v>
      </c>
      <c r="AP14" s="8">
        <v>0</v>
      </c>
      <c r="AQ14" s="8">
        <v>2140.773194554462</v>
      </c>
      <c r="AR14" s="8">
        <v>477.81582854427228</v>
      </c>
      <c r="AS14" s="8">
        <v>0</v>
      </c>
      <c r="AT14" s="8">
        <v>164822.7184463556</v>
      </c>
      <c r="AU14" s="8">
        <v>386233.47213989432</v>
      </c>
      <c r="AV14" s="8">
        <v>16233.866969796081</v>
      </c>
      <c r="AW14" s="8">
        <v>139.48660833279999</v>
      </c>
      <c r="AX14" s="8">
        <v>155.31487594503258</v>
      </c>
      <c r="AY14" s="8">
        <v>49230483.675583206</v>
      </c>
      <c r="AZ14" s="8">
        <v>283.91959030618511</v>
      </c>
      <c r="BA14" s="8">
        <v>0.19708374092735714</v>
      </c>
      <c r="BB14" s="8">
        <v>0</v>
      </c>
      <c r="BC14" s="8">
        <v>336509.93062101328</v>
      </c>
      <c r="BD14" s="8">
        <v>77603678.951549768</v>
      </c>
    </row>
    <row r="15" spans="1:56" x14ac:dyDescent="0.3">
      <c r="A15" s="1" t="s">
        <v>11</v>
      </c>
      <c r="B15" s="8">
        <v>0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1889.4415920003466</v>
      </c>
      <c r="S15" s="8">
        <v>0</v>
      </c>
      <c r="T15" s="8">
        <v>53342.909295159639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124927.71442935734</v>
      </c>
      <c r="BD15" s="8">
        <v>180160.06531651731</v>
      </c>
    </row>
    <row r="16" spans="1:56" x14ac:dyDescent="0.3">
      <c r="A16" s="1" t="s">
        <v>12</v>
      </c>
      <c r="B16" s="8">
        <v>81360.360153013899</v>
      </c>
      <c r="C16" s="8">
        <v>3171702.0501429751</v>
      </c>
      <c r="D16" s="8">
        <v>1895628.2032311046</v>
      </c>
      <c r="E16" s="8">
        <v>3819.3745733215778</v>
      </c>
      <c r="F16" s="8">
        <v>0</v>
      </c>
      <c r="G16" s="8">
        <v>129452.9103937655</v>
      </c>
      <c r="H16" s="8">
        <v>0</v>
      </c>
      <c r="I16" s="8">
        <v>81420.181093548003</v>
      </c>
      <c r="J16" s="8">
        <v>377255.64218962652</v>
      </c>
      <c r="K16" s="8">
        <v>24317.837296470894</v>
      </c>
      <c r="L16" s="8">
        <v>29635.31880409419</v>
      </c>
      <c r="M16" s="8">
        <v>214782.0330555976</v>
      </c>
      <c r="N16" s="8">
        <v>0</v>
      </c>
      <c r="O16" s="8">
        <v>1217983.6242397914</v>
      </c>
      <c r="P16" s="8">
        <v>5506.3028428571324</v>
      </c>
      <c r="Q16" s="8">
        <v>49390.751858608965</v>
      </c>
      <c r="R16" s="8">
        <v>32820986.285844576</v>
      </c>
      <c r="S16" s="8">
        <v>36599485.688028358</v>
      </c>
      <c r="T16" s="8">
        <v>4289.7634962201519</v>
      </c>
      <c r="U16" s="8">
        <v>6293536.0984981731</v>
      </c>
      <c r="V16" s="8">
        <v>7998.3269465987205</v>
      </c>
      <c r="W16" s="8">
        <v>408.86330214867962</v>
      </c>
      <c r="X16" s="8">
        <v>627321.36088699056</v>
      </c>
      <c r="Y16" s="8">
        <v>6113953.7603480909</v>
      </c>
      <c r="Z16" s="8">
        <v>7885037.2722965237</v>
      </c>
      <c r="AA16" s="8">
        <v>0</v>
      </c>
      <c r="AB16" s="8">
        <v>58502.918628956053</v>
      </c>
      <c r="AC16" s="8">
        <v>23671.553381139485</v>
      </c>
      <c r="AD16" s="8">
        <v>2968885.9253135347</v>
      </c>
      <c r="AE16" s="8">
        <v>26280368.617385406</v>
      </c>
      <c r="AF16" s="8">
        <v>199030.01678874411</v>
      </c>
      <c r="AG16" s="8">
        <v>37004.857407327407</v>
      </c>
      <c r="AH16" s="8">
        <v>1.5868587887126642</v>
      </c>
      <c r="AI16" s="8">
        <v>7038910.5148279807</v>
      </c>
      <c r="AJ16" s="8">
        <v>242.68572583752925</v>
      </c>
      <c r="AK16" s="8">
        <v>26380.583694580142</v>
      </c>
      <c r="AL16" s="8">
        <v>990762.47004300915</v>
      </c>
      <c r="AM16" s="8">
        <v>15454.737137441109</v>
      </c>
      <c r="AN16" s="8">
        <v>3285103.9029182605</v>
      </c>
      <c r="AO16" s="8">
        <v>65871.309637741462</v>
      </c>
      <c r="AP16" s="8">
        <v>262467.58298678772</v>
      </c>
      <c r="AQ16" s="8">
        <v>154355.78587179494</v>
      </c>
      <c r="AR16" s="8">
        <v>308871.98175973084</v>
      </c>
      <c r="AS16" s="8">
        <v>97491.414298059724</v>
      </c>
      <c r="AT16" s="8">
        <v>5169440.3982860129</v>
      </c>
      <c r="AU16" s="8">
        <v>61925.652045403716</v>
      </c>
      <c r="AV16" s="8">
        <v>726989.4282668134</v>
      </c>
      <c r="AW16" s="8">
        <v>260206.12971809492</v>
      </c>
      <c r="AX16" s="8">
        <v>431.37034014904077</v>
      </c>
      <c r="AY16" s="8">
        <v>93725.774550487491</v>
      </c>
      <c r="AZ16" s="8">
        <v>1021865.2154769098</v>
      </c>
      <c r="BA16" s="8">
        <v>8225603.4427063055</v>
      </c>
      <c r="BB16" s="8">
        <v>527.70101653699908</v>
      </c>
      <c r="BC16" s="8">
        <v>4184233.8231650055</v>
      </c>
      <c r="BD16" s="8">
        <v>159193599.3897593</v>
      </c>
    </row>
    <row r="17" spans="1:56" x14ac:dyDescent="0.3">
      <c r="A17" s="1" t="s">
        <v>13</v>
      </c>
      <c r="B17" s="8">
        <v>108379.7671677624</v>
      </c>
      <c r="C17" s="8">
        <v>1016947.9045075489</v>
      </c>
      <c r="D17" s="8">
        <v>220504.48456405406</v>
      </c>
      <c r="E17" s="8">
        <v>7544.7683662246991</v>
      </c>
      <c r="F17" s="8">
        <v>0</v>
      </c>
      <c r="G17" s="8">
        <v>17408.658346569726</v>
      </c>
      <c r="H17" s="8">
        <v>0</v>
      </c>
      <c r="I17" s="8">
        <v>204883.07351018244</v>
      </c>
      <c r="J17" s="8">
        <v>2285062.2292664046</v>
      </c>
      <c r="K17" s="8">
        <v>471094.93727449438</v>
      </c>
      <c r="L17" s="8">
        <v>1579.6033078471755</v>
      </c>
      <c r="M17" s="8">
        <v>304.11615299907618</v>
      </c>
      <c r="N17" s="8">
        <v>628886.55954293837</v>
      </c>
      <c r="O17" s="8">
        <v>0</v>
      </c>
      <c r="P17" s="8">
        <v>236.15659390608297</v>
      </c>
      <c r="Q17" s="8">
        <v>774185.32448038203</v>
      </c>
      <c r="R17" s="8">
        <v>111814.2559539896</v>
      </c>
      <c r="S17" s="8">
        <v>7199241.5039903279</v>
      </c>
      <c r="T17" s="8">
        <v>7893.4508321484973</v>
      </c>
      <c r="U17" s="8">
        <v>749.79393801942012</v>
      </c>
      <c r="V17" s="8">
        <v>46230.200476323174</v>
      </c>
      <c r="W17" s="8">
        <v>7618.9694045787319</v>
      </c>
      <c r="X17" s="8">
        <v>5023.5366075914844</v>
      </c>
      <c r="Y17" s="8">
        <v>394916.0177623129</v>
      </c>
      <c r="Z17" s="8">
        <v>221369.0171985467</v>
      </c>
      <c r="AA17" s="8">
        <v>0</v>
      </c>
      <c r="AB17" s="8">
        <v>11766.356627535401</v>
      </c>
      <c r="AC17" s="8">
        <v>323.90673538625452</v>
      </c>
      <c r="AD17" s="8">
        <v>0</v>
      </c>
      <c r="AE17" s="8">
        <v>63881.055683345992</v>
      </c>
      <c r="AF17" s="8">
        <v>380.14519124884526</v>
      </c>
      <c r="AG17" s="8">
        <v>15315.834815510118</v>
      </c>
      <c r="AH17" s="8">
        <v>8.6257021427529126E-3</v>
      </c>
      <c r="AI17" s="8">
        <v>1433343.9920646611</v>
      </c>
      <c r="AJ17" s="8">
        <v>21184.705654615944</v>
      </c>
      <c r="AK17" s="8">
        <v>442816.75629179337</v>
      </c>
      <c r="AL17" s="8">
        <v>36355.217916014517</v>
      </c>
      <c r="AM17" s="8">
        <v>77545.385666836533</v>
      </c>
      <c r="AN17" s="8">
        <v>422875.90451562236</v>
      </c>
      <c r="AO17" s="8">
        <v>66867.688429277114</v>
      </c>
      <c r="AP17" s="8">
        <v>111885.52071015361</v>
      </c>
      <c r="AQ17" s="8">
        <v>30212.630839608177</v>
      </c>
      <c r="AR17" s="8">
        <v>2737.5377735482662</v>
      </c>
      <c r="AS17" s="8">
        <v>198212.59174875604</v>
      </c>
      <c r="AT17" s="8">
        <v>14501.545782577008</v>
      </c>
      <c r="AU17" s="8">
        <v>485.1873967468162</v>
      </c>
      <c r="AV17" s="8">
        <v>317675.94574978919</v>
      </c>
      <c r="AW17" s="8">
        <v>2219196.7429401828</v>
      </c>
      <c r="AX17" s="8">
        <v>39049.628269013774</v>
      </c>
      <c r="AY17" s="8">
        <v>86358.05639227746</v>
      </c>
      <c r="AZ17" s="8">
        <v>760671.8920421087</v>
      </c>
      <c r="BA17" s="8">
        <v>5525683.8046891997</v>
      </c>
      <c r="BB17" s="8">
        <v>14884.528505292719</v>
      </c>
      <c r="BC17" s="8">
        <v>4581474.4765664274</v>
      </c>
      <c r="BD17" s="8">
        <v>30227561.37686839</v>
      </c>
    </row>
    <row r="18" spans="1:56" x14ac:dyDescent="0.3">
      <c r="A18" s="1" t="s">
        <v>14</v>
      </c>
      <c r="B18" s="8">
        <v>2.9372162797866993E-3</v>
      </c>
      <c r="C18" s="8">
        <v>4.8399464459880713E-2</v>
      </c>
      <c r="D18" s="8">
        <v>7.1933263500679034E-3</v>
      </c>
      <c r="E18" s="8">
        <v>2.1104386174799934E-3</v>
      </c>
      <c r="F18" s="8">
        <v>0</v>
      </c>
      <c r="G18" s="8">
        <v>0</v>
      </c>
      <c r="H18" s="8">
        <v>0</v>
      </c>
      <c r="I18" s="8">
        <v>1.1589495299633381</v>
      </c>
      <c r="J18" s="8">
        <v>12.013759309952219</v>
      </c>
      <c r="K18" s="8">
        <v>6.5846481775661348E-3</v>
      </c>
      <c r="L18" s="8">
        <v>0</v>
      </c>
      <c r="M18" s="8">
        <v>0</v>
      </c>
      <c r="N18" s="8">
        <v>0</v>
      </c>
      <c r="O18" s="8">
        <v>1.0708071875874582E-3</v>
      </c>
      <c r="P18" s="8">
        <v>0</v>
      </c>
      <c r="Q18" s="8">
        <v>2553223.1686170604</v>
      </c>
      <c r="R18" s="8">
        <v>4.2363805415356046E-2</v>
      </c>
      <c r="S18" s="8">
        <v>2.4390777138196703E-2</v>
      </c>
      <c r="T18" s="8">
        <v>0</v>
      </c>
      <c r="U18" s="8">
        <v>0</v>
      </c>
      <c r="V18" s="8">
        <v>1.177042264203868E-2</v>
      </c>
      <c r="W18" s="8">
        <v>0</v>
      </c>
      <c r="X18" s="8">
        <v>0</v>
      </c>
      <c r="Y18" s="8">
        <v>803.30805470379767</v>
      </c>
      <c r="Z18" s="8">
        <v>0.45572837226751983</v>
      </c>
      <c r="AA18" s="8">
        <v>0</v>
      </c>
      <c r="AB18" s="8">
        <v>18366.014647730397</v>
      </c>
      <c r="AC18" s="8">
        <v>27.011818897691128</v>
      </c>
      <c r="AD18" s="8">
        <v>0</v>
      </c>
      <c r="AE18" s="8">
        <v>1.0963021741055951E-2</v>
      </c>
      <c r="AF18" s="8">
        <v>0</v>
      </c>
      <c r="AG18" s="8">
        <v>0.27277662919937684</v>
      </c>
      <c r="AH18" s="8">
        <v>0</v>
      </c>
      <c r="AI18" s="8">
        <v>1.6019258842875368E-2</v>
      </c>
      <c r="AJ18" s="8">
        <v>1.3736123283674671E-3</v>
      </c>
      <c r="AK18" s="8">
        <v>525.20182668934763</v>
      </c>
      <c r="AL18" s="8">
        <v>1.506379795829303E-3</v>
      </c>
      <c r="AM18" s="8">
        <v>0</v>
      </c>
      <c r="AN18" s="8">
        <v>0</v>
      </c>
      <c r="AO18" s="8">
        <v>0</v>
      </c>
      <c r="AP18" s="8">
        <v>9.8059221501944557E-4</v>
      </c>
      <c r="AQ18" s="8">
        <v>0</v>
      </c>
      <c r="AR18" s="8">
        <v>110468.19181274997</v>
      </c>
      <c r="AS18" s="8">
        <v>1.1859695441284799E-3</v>
      </c>
      <c r="AT18" s="8">
        <v>0</v>
      </c>
      <c r="AU18" s="8">
        <v>0</v>
      </c>
      <c r="AV18" s="8">
        <v>0</v>
      </c>
      <c r="AW18" s="8">
        <v>496.18951278796652</v>
      </c>
      <c r="AX18" s="8">
        <v>5.1617223289985078E-3</v>
      </c>
      <c r="AY18" s="8">
        <v>5.4188376256698238E-4</v>
      </c>
      <c r="AZ18" s="8">
        <v>1333.5208199874337</v>
      </c>
      <c r="BA18" s="8">
        <v>300.11462467014098</v>
      </c>
      <c r="BB18" s="8">
        <v>0</v>
      </c>
      <c r="BC18" s="8">
        <v>18200.010973843575</v>
      </c>
      <c r="BD18" s="8">
        <v>2703756.8184763086</v>
      </c>
    </row>
    <row r="19" spans="1:56" x14ac:dyDescent="0.3">
      <c r="A19" s="1" t="s">
        <v>15</v>
      </c>
      <c r="B19" s="8">
        <v>8888.251750639407</v>
      </c>
      <c r="C19" s="8">
        <v>101533.01423697123</v>
      </c>
      <c r="D19" s="8">
        <v>17624.595032023426</v>
      </c>
      <c r="E19" s="8">
        <v>7409.2152643638256</v>
      </c>
      <c r="F19" s="8">
        <v>0</v>
      </c>
      <c r="G19" s="8">
        <v>24.06072257003985</v>
      </c>
      <c r="H19" s="8">
        <v>0</v>
      </c>
      <c r="I19" s="8">
        <v>312956.47523945</v>
      </c>
      <c r="J19" s="8">
        <v>436787.64280080149</v>
      </c>
      <c r="K19" s="8">
        <v>17075.954036975756</v>
      </c>
      <c r="L19" s="8">
        <v>18380.019996881667</v>
      </c>
      <c r="M19" s="8">
        <v>0</v>
      </c>
      <c r="N19" s="8">
        <v>134.25613106000412</v>
      </c>
      <c r="O19" s="8">
        <v>13298.604446368216</v>
      </c>
      <c r="P19" s="8">
        <v>267676.99050349038</v>
      </c>
      <c r="Q19" s="8">
        <v>0</v>
      </c>
      <c r="R19" s="8">
        <v>141114.9260734492</v>
      </c>
      <c r="S19" s="8">
        <v>835872.90293982811</v>
      </c>
      <c r="T19" s="8">
        <v>1006.8864084549115</v>
      </c>
      <c r="U19" s="8">
        <v>719.84461795214565</v>
      </c>
      <c r="V19" s="8">
        <v>12938.83973209316</v>
      </c>
      <c r="W19" s="8">
        <v>29.468523539526991</v>
      </c>
      <c r="X19" s="8">
        <v>2822.3149493781921</v>
      </c>
      <c r="Y19" s="8">
        <v>61078.518550865265</v>
      </c>
      <c r="Z19" s="8">
        <v>83227.206397978705</v>
      </c>
      <c r="AA19" s="8">
        <v>0</v>
      </c>
      <c r="AB19" s="8">
        <v>37097.419788237377</v>
      </c>
      <c r="AC19" s="8">
        <v>115605.65125920037</v>
      </c>
      <c r="AD19" s="8">
        <v>0</v>
      </c>
      <c r="AE19" s="8">
        <v>1843.1209586884609</v>
      </c>
      <c r="AF19" s="8">
        <v>0</v>
      </c>
      <c r="AG19" s="8">
        <v>9489.5706891230493</v>
      </c>
      <c r="AH19" s="8">
        <v>0.11934742082244193</v>
      </c>
      <c r="AI19" s="8">
        <v>52578.984553670853</v>
      </c>
      <c r="AJ19" s="8">
        <v>19.156376726193589</v>
      </c>
      <c r="AK19" s="8">
        <v>49405.697476496134</v>
      </c>
      <c r="AL19" s="8">
        <v>106299.85596488063</v>
      </c>
      <c r="AM19" s="8">
        <v>9059.2289507630485</v>
      </c>
      <c r="AN19" s="8">
        <v>21208.652423247713</v>
      </c>
      <c r="AO19" s="8">
        <v>11563.478413756886</v>
      </c>
      <c r="AP19" s="8">
        <v>14642.452316003797</v>
      </c>
      <c r="AQ19" s="8">
        <v>36900.759379694449</v>
      </c>
      <c r="AR19" s="8">
        <v>820111.580102904</v>
      </c>
      <c r="AS19" s="8">
        <v>17511.904802992332</v>
      </c>
      <c r="AT19" s="8">
        <v>721.37397489561465</v>
      </c>
      <c r="AU19" s="8">
        <v>2.8874376005429497E-2</v>
      </c>
      <c r="AV19" s="8">
        <v>18940.296572054256</v>
      </c>
      <c r="AW19" s="8">
        <v>43493.411897138401</v>
      </c>
      <c r="AX19" s="8">
        <v>8830.0607348988815</v>
      </c>
      <c r="AY19" s="8">
        <v>9240.4802036176225</v>
      </c>
      <c r="AZ19" s="8">
        <v>350444.57492284715</v>
      </c>
      <c r="BA19" s="8">
        <v>750371.4314123831</v>
      </c>
      <c r="BB19" s="8">
        <v>410.21194547991678</v>
      </c>
      <c r="BC19" s="8">
        <v>4456500.073128812</v>
      </c>
      <c r="BD19" s="8">
        <v>9282889.5648254454</v>
      </c>
    </row>
    <row r="20" spans="1:56" x14ac:dyDescent="0.3">
      <c r="A20" s="1" t="s">
        <v>16</v>
      </c>
      <c r="B20" s="8">
        <v>2025132.8451112495</v>
      </c>
      <c r="C20" s="8">
        <v>2097569.6262702458</v>
      </c>
      <c r="D20" s="8">
        <v>10315410.267648725</v>
      </c>
      <c r="E20" s="8">
        <v>524927.11893223599</v>
      </c>
      <c r="F20" s="8">
        <v>110.04202904571837</v>
      </c>
      <c r="G20" s="8">
        <v>43763.104420022544</v>
      </c>
      <c r="H20" s="8">
        <v>0</v>
      </c>
      <c r="I20" s="8">
        <v>5518285.8782338211</v>
      </c>
      <c r="J20" s="8">
        <v>48701754.003545359</v>
      </c>
      <c r="K20" s="8">
        <v>1211203.9250672322</v>
      </c>
      <c r="L20" s="8">
        <v>3515825.821515304</v>
      </c>
      <c r="M20" s="8">
        <v>46949.931883396857</v>
      </c>
      <c r="N20" s="8">
        <v>1024945.7743701485</v>
      </c>
      <c r="O20" s="8">
        <v>247327.13774466995</v>
      </c>
      <c r="P20" s="8">
        <v>19846.048362129022</v>
      </c>
      <c r="Q20" s="8">
        <v>2717257.1827682983</v>
      </c>
      <c r="R20" s="8">
        <v>0</v>
      </c>
      <c r="S20" s="8">
        <v>51169544.440282851</v>
      </c>
      <c r="T20" s="8">
        <v>709555.68740657694</v>
      </c>
      <c r="U20" s="8">
        <v>463579.21722052328</v>
      </c>
      <c r="V20" s="8">
        <v>6524633.1864883741</v>
      </c>
      <c r="W20" s="8">
        <v>399112.86700878554</v>
      </c>
      <c r="X20" s="8">
        <v>6537329.6296470538</v>
      </c>
      <c r="Y20" s="8">
        <v>34494790.050086573</v>
      </c>
      <c r="Z20" s="8">
        <v>26231149.602821484</v>
      </c>
      <c r="AA20" s="8">
        <v>0</v>
      </c>
      <c r="AB20" s="8">
        <v>12161.466992609245</v>
      </c>
      <c r="AC20" s="8">
        <v>10985773.241707206</v>
      </c>
      <c r="AD20" s="8">
        <v>579753.42888112052</v>
      </c>
      <c r="AE20" s="8">
        <v>932156.34354366583</v>
      </c>
      <c r="AF20" s="8">
        <v>335953.31276616704</v>
      </c>
      <c r="AG20" s="8">
        <v>517186.46167426818</v>
      </c>
      <c r="AH20" s="8">
        <v>45.180686870346975</v>
      </c>
      <c r="AI20" s="8">
        <v>50616399.64879407</v>
      </c>
      <c r="AJ20" s="8">
        <v>9483.6815033157982</v>
      </c>
      <c r="AK20" s="8">
        <v>10611.466304333886</v>
      </c>
      <c r="AL20" s="8">
        <v>51919370.645743012</v>
      </c>
      <c r="AM20" s="8">
        <v>160835.58871170829</v>
      </c>
      <c r="AN20" s="8">
        <v>2503632.2303858111</v>
      </c>
      <c r="AO20" s="8">
        <v>405251.69632517011</v>
      </c>
      <c r="AP20" s="8">
        <v>9071713.3283493351</v>
      </c>
      <c r="AQ20" s="8">
        <v>1231165.8937959918</v>
      </c>
      <c r="AR20" s="8">
        <v>4030933.6954345498</v>
      </c>
      <c r="AS20" s="8">
        <v>64286589.393304683</v>
      </c>
      <c r="AT20" s="8">
        <v>68294.568650368412</v>
      </c>
      <c r="AU20" s="8">
        <v>24023.610677686323</v>
      </c>
      <c r="AV20" s="8">
        <v>3769034.6421792689</v>
      </c>
      <c r="AW20" s="8">
        <v>9363323.6771898847</v>
      </c>
      <c r="AX20" s="8">
        <v>476519.43943138095</v>
      </c>
      <c r="AY20" s="8">
        <v>11756320.180650221</v>
      </c>
      <c r="AZ20" s="8">
        <v>17514530.700935226</v>
      </c>
      <c r="BA20" s="8">
        <v>95301084.231553316</v>
      </c>
      <c r="BB20" s="8">
        <v>174408.18932405795</v>
      </c>
      <c r="BC20" s="8">
        <v>61540223.979874507</v>
      </c>
      <c r="BD20" s="8">
        <v>602136783.3142339</v>
      </c>
    </row>
    <row r="21" spans="1:56" x14ac:dyDescent="0.3">
      <c r="A21" s="1" t="s">
        <v>17</v>
      </c>
      <c r="B21" s="8">
        <v>5687287.7775367852</v>
      </c>
      <c r="C21" s="8">
        <v>123931922.05402863</v>
      </c>
      <c r="D21" s="8">
        <v>35328321.166633822</v>
      </c>
      <c r="E21" s="8">
        <v>1569674.6971371435</v>
      </c>
      <c r="F21" s="8">
        <v>311446.95289768552</v>
      </c>
      <c r="G21" s="8">
        <v>3000365.4905926948</v>
      </c>
      <c r="H21" s="8">
        <v>1278.4883010948008</v>
      </c>
      <c r="I21" s="8">
        <v>4664526.0990417954</v>
      </c>
      <c r="J21" s="8">
        <v>823412194.93396366</v>
      </c>
      <c r="K21" s="8">
        <v>28415363.429914504</v>
      </c>
      <c r="L21" s="8">
        <v>851673.28494558414</v>
      </c>
      <c r="M21" s="8">
        <v>1726690.4857800938</v>
      </c>
      <c r="N21" s="8">
        <v>14924336.522451704</v>
      </c>
      <c r="O21" s="8">
        <v>20538656.568224441</v>
      </c>
      <c r="P21" s="8">
        <v>2635789.1929200036</v>
      </c>
      <c r="Q21" s="8">
        <v>8671572.2537952047</v>
      </c>
      <c r="R21" s="8">
        <v>120950598.55740497</v>
      </c>
      <c r="S21" s="8">
        <v>0</v>
      </c>
      <c r="T21" s="8">
        <v>3762736.8637337731</v>
      </c>
      <c r="U21" s="8">
        <v>46347358.210952364</v>
      </c>
      <c r="V21" s="8">
        <v>5842118.2021146948</v>
      </c>
      <c r="W21" s="8">
        <v>820723.81859923631</v>
      </c>
      <c r="X21" s="8">
        <v>41286943.015813887</v>
      </c>
      <c r="Y21" s="8">
        <v>143586850.64511681</v>
      </c>
      <c r="Z21" s="8">
        <v>140967530.33725175</v>
      </c>
      <c r="AA21" s="8">
        <v>3232.2345076974184</v>
      </c>
      <c r="AB21" s="8">
        <v>567338.66323971981</v>
      </c>
      <c r="AC21" s="8">
        <v>3616503.1015939042</v>
      </c>
      <c r="AD21" s="8">
        <v>5768136.0605605999</v>
      </c>
      <c r="AE21" s="8">
        <v>50350490.460385948</v>
      </c>
      <c r="AF21" s="8">
        <v>2991037.3857604372</v>
      </c>
      <c r="AG21" s="8">
        <v>2763685.6008690512</v>
      </c>
      <c r="AH21" s="8">
        <v>7440.0556655847204</v>
      </c>
      <c r="AI21" s="8">
        <v>187977564.32751611</v>
      </c>
      <c r="AJ21" s="8">
        <v>192876.67732288977</v>
      </c>
      <c r="AK21" s="8">
        <v>23173184.793610387</v>
      </c>
      <c r="AL21" s="8">
        <v>288920615.57631493</v>
      </c>
      <c r="AM21" s="8">
        <v>4726515.3889448633</v>
      </c>
      <c r="AN21" s="8">
        <v>86919733.457878605</v>
      </c>
      <c r="AO21" s="8">
        <v>6095676.7373733027</v>
      </c>
      <c r="AP21" s="8">
        <v>83671789.314325809</v>
      </c>
      <c r="AQ21" s="8">
        <v>20411318.599559005</v>
      </c>
      <c r="AR21" s="8">
        <v>18516845.075192962</v>
      </c>
      <c r="AS21" s="8">
        <v>125203228.95475519</v>
      </c>
      <c r="AT21" s="8">
        <v>6642071.7924652724</v>
      </c>
      <c r="AU21" s="8">
        <v>2719266.863510815</v>
      </c>
      <c r="AV21" s="8">
        <v>20489976.868605766</v>
      </c>
      <c r="AW21" s="8">
        <v>19820866.525062349</v>
      </c>
      <c r="AX21" s="8">
        <v>17325449.095380142</v>
      </c>
      <c r="AY21" s="8">
        <v>97019767.597481623</v>
      </c>
      <c r="AZ21" s="8">
        <v>65988324.426520661</v>
      </c>
      <c r="BA21" s="8">
        <v>208223032.53743005</v>
      </c>
      <c r="BB21" s="8">
        <v>1938182.020570256</v>
      </c>
      <c r="BC21" s="8">
        <v>129262562.34610009</v>
      </c>
      <c r="BD21" s="8">
        <v>3060542671.5876565</v>
      </c>
    </row>
    <row r="22" spans="1:56" x14ac:dyDescent="0.3">
      <c r="A22" s="1" t="s">
        <v>18</v>
      </c>
      <c r="B22" s="8">
        <v>2.0002442865347421E-2</v>
      </c>
      <c r="C22" s="8">
        <v>0.25766838177582824</v>
      </c>
      <c r="D22" s="8">
        <v>4.8986552443962411E-2</v>
      </c>
      <c r="E22" s="8">
        <v>1.4372086985038755E-2</v>
      </c>
      <c r="F22" s="8">
        <v>0</v>
      </c>
      <c r="G22" s="8">
        <v>412255.4553243859</v>
      </c>
      <c r="H22" s="8">
        <v>0</v>
      </c>
      <c r="I22" s="8">
        <v>7.8924462990503335</v>
      </c>
      <c r="J22" s="8">
        <v>715.33566593779756</v>
      </c>
      <c r="K22" s="8">
        <v>4.484145408922538E-2</v>
      </c>
      <c r="L22" s="8">
        <v>0</v>
      </c>
      <c r="M22" s="8">
        <v>270989.5007279861</v>
      </c>
      <c r="N22" s="8">
        <v>0</v>
      </c>
      <c r="O22" s="8">
        <v>7.2921969474705898E-3</v>
      </c>
      <c r="P22" s="8">
        <v>0</v>
      </c>
      <c r="Q22" s="8">
        <v>0</v>
      </c>
      <c r="R22" s="8">
        <v>2742.9367905901358</v>
      </c>
      <c r="S22" s="8">
        <v>45095.389604127697</v>
      </c>
      <c r="T22" s="8">
        <v>0</v>
      </c>
      <c r="U22" s="8">
        <v>0</v>
      </c>
      <c r="V22" s="8">
        <v>8.015657819228339E-2</v>
      </c>
      <c r="W22" s="8">
        <v>0</v>
      </c>
      <c r="X22" s="8">
        <v>0</v>
      </c>
      <c r="Y22" s="8">
        <v>4276.6418641325745</v>
      </c>
      <c r="Z22" s="8">
        <v>1313.9294068054637</v>
      </c>
      <c r="AA22" s="8">
        <v>0</v>
      </c>
      <c r="AB22" s="8">
        <v>0</v>
      </c>
      <c r="AC22" s="8">
        <v>1.0233232947170363E-2</v>
      </c>
      <c r="AD22" s="8">
        <v>0</v>
      </c>
      <c r="AE22" s="8">
        <v>7.4658178056591015E-2</v>
      </c>
      <c r="AF22" s="8">
        <v>159953.0918925273</v>
      </c>
      <c r="AG22" s="8">
        <v>1.8576088448477561</v>
      </c>
      <c r="AH22" s="8">
        <v>0</v>
      </c>
      <c r="AI22" s="8">
        <v>116.15341269184117</v>
      </c>
      <c r="AJ22" s="8">
        <v>9.3542999561824491E-3</v>
      </c>
      <c r="AK22" s="8">
        <v>8.4002480520159028E-3</v>
      </c>
      <c r="AL22" s="8">
        <v>1.0258446409597555E-2</v>
      </c>
      <c r="AM22" s="8">
        <v>0</v>
      </c>
      <c r="AN22" s="8">
        <v>0</v>
      </c>
      <c r="AO22" s="8">
        <v>0</v>
      </c>
      <c r="AP22" s="8">
        <v>6.6778329842824228E-3</v>
      </c>
      <c r="AQ22" s="8">
        <v>0</v>
      </c>
      <c r="AR22" s="8">
        <v>0</v>
      </c>
      <c r="AS22" s="8">
        <v>8.0764525955149494E-3</v>
      </c>
      <c r="AT22" s="8">
        <v>0</v>
      </c>
      <c r="AU22" s="8">
        <v>6985.6680802386481</v>
      </c>
      <c r="AV22" s="8">
        <v>3843.4679599422725</v>
      </c>
      <c r="AW22" s="8">
        <v>0</v>
      </c>
      <c r="AX22" s="8">
        <v>3.5151329060479838E-2</v>
      </c>
      <c r="AY22" s="8">
        <v>3.6902284230811498E-3</v>
      </c>
      <c r="AZ22" s="8">
        <v>3449.3957643003141</v>
      </c>
      <c r="BA22" s="8">
        <v>2043.7805940036601</v>
      </c>
      <c r="BB22" s="8">
        <v>0</v>
      </c>
      <c r="BC22" s="8">
        <v>227724.62304286816</v>
      </c>
      <c r="BD22" s="8">
        <v>1141515.7600056238</v>
      </c>
    </row>
    <row r="23" spans="1:56" x14ac:dyDescent="0.3">
      <c r="A23" s="1" t="s">
        <v>19</v>
      </c>
      <c r="B23" s="8">
        <v>447541.69595137634</v>
      </c>
      <c r="C23" s="8">
        <v>175637.20294736291</v>
      </c>
      <c r="D23" s="8">
        <v>143162.71279551878</v>
      </c>
      <c r="E23" s="8">
        <v>248.26198026969394</v>
      </c>
      <c r="F23" s="8">
        <v>0</v>
      </c>
      <c r="G23" s="8">
        <v>50040.664433817314</v>
      </c>
      <c r="H23" s="8">
        <v>0</v>
      </c>
      <c r="I23" s="8">
        <v>2560.5547394567898</v>
      </c>
      <c r="J23" s="8">
        <v>481254.93451524386</v>
      </c>
      <c r="K23" s="8">
        <v>57927.467000439436</v>
      </c>
      <c r="L23" s="8">
        <v>615.23498057378913</v>
      </c>
      <c r="M23" s="8">
        <v>20.007641644676067</v>
      </c>
      <c r="N23" s="8">
        <v>49735.154666633192</v>
      </c>
      <c r="O23" s="8">
        <v>348.85914722188204</v>
      </c>
      <c r="P23" s="8">
        <v>17124.586272551089</v>
      </c>
      <c r="Q23" s="8">
        <v>626.27354251840541</v>
      </c>
      <c r="R23" s="8">
        <v>512768.86581269739</v>
      </c>
      <c r="S23" s="8">
        <v>5971592.2267116196</v>
      </c>
      <c r="T23" s="8">
        <v>26102.201392665946</v>
      </c>
      <c r="U23" s="8">
        <v>0</v>
      </c>
      <c r="V23" s="8">
        <v>26418.434328556312</v>
      </c>
      <c r="W23" s="8">
        <v>41.281356730492774</v>
      </c>
      <c r="X23" s="8">
        <v>5214.429441424747</v>
      </c>
      <c r="Y23" s="8">
        <v>178313.60467839058</v>
      </c>
      <c r="Z23" s="8">
        <v>25619.740113170112</v>
      </c>
      <c r="AA23" s="8">
        <v>0</v>
      </c>
      <c r="AB23" s="8">
        <v>477.08652316293444</v>
      </c>
      <c r="AC23" s="8">
        <v>8784.0404680009997</v>
      </c>
      <c r="AD23" s="8">
        <v>0</v>
      </c>
      <c r="AE23" s="8">
        <v>75071.264827628227</v>
      </c>
      <c r="AF23" s="8">
        <v>12.004584986805639</v>
      </c>
      <c r="AG23" s="8">
        <v>95703.453890063261</v>
      </c>
      <c r="AH23" s="8">
        <v>13.474623983425074</v>
      </c>
      <c r="AI23" s="8">
        <v>705973.87537409784</v>
      </c>
      <c r="AJ23" s="8">
        <v>21.64534435222561</v>
      </c>
      <c r="AK23" s="8">
        <v>1136.5970921377623</v>
      </c>
      <c r="AL23" s="8">
        <v>8604.2450314708549</v>
      </c>
      <c r="AM23" s="8">
        <v>5859.8096559229352</v>
      </c>
      <c r="AN23" s="8">
        <v>320064.78817982785</v>
      </c>
      <c r="AO23" s="8">
        <v>45806.771058999911</v>
      </c>
      <c r="AP23" s="8">
        <v>19993.254972057672</v>
      </c>
      <c r="AQ23" s="8">
        <v>498264.69506369194</v>
      </c>
      <c r="AR23" s="8">
        <v>32215.7449963746</v>
      </c>
      <c r="AS23" s="8">
        <v>15896.320986956494</v>
      </c>
      <c r="AT23" s="8">
        <v>6813750.4189481419</v>
      </c>
      <c r="AU23" s="8">
        <v>65765.118175621581</v>
      </c>
      <c r="AV23" s="8">
        <v>374395.10216894036</v>
      </c>
      <c r="AW23" s="8">
        <v>31053.363260892991</v>
      </c>
      <c r="AX23" s="8">
        <v>10408.40087357318</v>
      </c>
      <c r="AY23" s="8">
        <v>456255.98071364494</v>
      </c>
      <c r="AZ23" s="8">
        <v>2694258.8089719284</v>
      </c>
      <c r="BA23" s="8">
        <v>347911.32206418138</v>
      </c>
      <c r="BB23" s="8">
        <v>4432.2312206631113</v>
      </c>
      <c r="BC23" s="8">
        <v>729971.35181491124</v>
      </c>
      <c r="BD23" s="8">
        <v>21535015.565336101</v>
      </c>
    </row>
    <row r="24" spans="1:56" x14ac:dyDescent="0.3">
      <c r="A24" s="1" t="s">
        <v>20</v>
      </c>
      <c r="B24" s="8">
        <v>36744.091050397619</v>
      </c>
      <c r="C24" s="8">
        <v>514.87107035084057</v>
      </c>
      <c r="D24" s="8">
        <v>9557275.8209906742</v>
      </c>
      <c r="E24" s="8">
        <v>36350.860860556073</v>
      </c>
      <c r="F24" s="8">
        <v>0</v>
      </c>
      <c r="G24" s="8">
        <v>52.840800969390784</v>
      </c>
      <c r="H24" s="8">
        <v>0</v>
      </c>
      <c r="I24" s="8">
        <v>510912.05984703579</v>
      </c>
      <c r="J24" s="8">
        <v>2129186.4120967169</v>
      </c>
      <c r="K24" s="8">
        <v>98994.938847928453</v>
      </c>
      <c r="L24" s="8">
        <v>2234753.5335020931</v>
      </c>
      <c r="M24" s="8">
        <v>0</v>
      </c>
      <c r="N24" s="8">
        <v>35674.110612706085</v>
      </c>
      <c r="O24" s="8">
        <v>12402641.32387829</v>
      </c>
      <c r="P24" s="8">
        <v>133568.79995396032</v>
      </c>
      <c r="Q24" s="8">
        <v>115794.62437279765</v>
      </c>
      <c r="R24" s="8">
        <v>218007.98863981056</v>
      </c>
      <c r="S24" s="8">
        <v>9009455.725318417</v>
      </c>
      <c r="T24" s="8">
        <v>480785.45433387026</v>
      </c>
      <c r="U24" s="8">
        <v>61.888554103726342</v>
      </c>
      <c r="V24" s="8">
        <v>0</v>
      </c>
      <c r="W24" s="8">
        <v>80.537064552469445</v>
      </c>
      <c r="X24" s="8">
        <v>240396.92347474376</v>
      </c>
      <c r="Y24" s="8">
        <v>3107525.7137115444</v>
      </c>
      <c r="Z24" s="8">
        <v>1806834.4098500244</v>
      </c>
      <c r="AA24" s="8">
        <v>0</v>
      </c>
      <c r="AB24" s="8">
        <v>4.9610838317408588</v>
      </c>
      <c r="AC24" s="8">
        <v>240604.97395608225</v>
      </c>
      <c r="AD24" s="8">
        <v>0</v>
      </c>
      <c r="AE24" s="8">
        <v>11550.489199592059</v>
      </c>
      <c r="AF24" s="8">
        <v>0</v>
      </c>
      <c r="AG24" s="8">
        <v>33923.723729084741</v>
      </c>
      <c r="AH24" s="8">
        <v>311641.2331203674</v>
      </c>
      <c r="AI24" s="8">
        <v>100785.61155062042</v>
      </c>
      <c r="AJ24" s="8">
        <v>205.15161847457981</v>
      </c>
      <c r="AK24" s="8">
        <v>166.12607714329909</v>
      </c>
      <c r="AL24" s="8">
        <v>158389.6848883823</v>
      </c>
      <c r="AM24" s="8">
        <v>27962.477870140934</v>
      </c>
      <c r="AN24" s="8">
        <v>124731.98115533698</v>
      </c>
      <c r="AO24" s="8">
        <v>311627.53407928243</v>
      </c>
      <c r="AP24" s="8">
        <v>87142.653194928265</v>
      </c>
      <c r="AQ24" s="8">
        <v>2.4180413857163683</v>
      </c>
      <c r="AR24" s="8">
        <v>562.96106624888841</v>
      </c>
      <c r="AS24" s="8">
        <v>12208.970266854507</v>
      </c>
      <c r="AT24" s="8">
        <v>8903.5192532123838</v>
      </c>
      <c r="AU24" s="8">
        <v>284908.85182452161</v>
      </c>
      <c r="AV24" s="8">
        <v>1006135.3234327013</v>
      </c>
      <c r="AW24" s="8">
        <v>17866.837482745934</v>
      </c>
      <c r="AX24" s="8">
        <v>1605.7403357273499</v>
      </c>
      <c r="AY24" s="8">
        <v>26051679.342087444</v>
      </c>
      <c r="AZ24" s="8">
        <v>635213.43766772537</v>
      </c>
      <c r="BA24" s="8">
        <v>35518236.762143999</v>
      </c>
      <c r="BB24" s="8">
        <v>135070.22116352952</v>
      </c>
      <c r="BC24" s="8">
        <v>20107832.435548671</v>
      </c>
      <c r="BD24" s="8">
        <v>127344576.35066956</v>
      </c>
    </row>
    <row r="25" spans="1:56" x14ac:dyDescent="0.3">
      <c r="A25" s="1" t="s">
        <v>21</v>
      </c>
      <c r="B25" s="8">
        <v>196067.52532065351</v>
      </c>
      <c r="C25" s="8">
        <v>587286.45652245311</v>
      </c>
      <c r="D25" s="8">
        <v>1068.8056812172881</v>
      </c>
      <c r="E25" s="8">
        <v>2180.8607904343726</v>
      </c>
      <c r="F25" s="8">
        <v>0</v>
      </c>
      <c r="G25" s="8">
        <v>324.17110221974133</v>
      </c>
      <c r="H25" s="8">
        <v>0</v>
      </c>
      <c r="I25" s="8">
        <v>6887225.6365405107</v>
      </c>
      <c r="J25" s="8">
        <v>5911799.8062051889</v>
      </c>
      <c r="K25" s="8">
        <v>12867.870474368359</v>
      </c>
      <c r="L25" s="8">
        <v>0</v>
      </c>
      <c r="M25" s="8">
        <v>0</v>
      </c>
      <c r="N25" s="8">
        <v>240.42751714899492</v>
      </c>
      <c r="O25" s="8">
        <v>368.06218809961388</v>
      </c>
      <c r="P25" s="8">
        <v>325.20433203664248</v>
      </c>
      <c r="Q25" s="8">
        <v>119277.34151473957</v>
      </c>
      <c r="R25" s="8">
        <v>85786.864471777386</v>
      </c>
      <c r="S25" s="8">
        <v>2476760.8773163659</v>
      </c>
      <c r="T25" s="8">
        <v>0.51755985566939322</v>
      </c>
      <c r="U25" s="8">
        <v>68.086177796173544</v>
      </c>
      <c r="V25" s="8">
        <v>58700.500588789568</v>
      </c>
      <c r="W25" s="8">
        <v>0</v>
      </c>
      <c r="X25" s="8">
        <v>53622.167000703768</v>
      </c>
      <c r="Y25" s="8">
        <v>337908.65456649504</v>
      </c>
      <c r="Z25" s="8">
        <v>8450827.8195711114</v>
      </c>
      <c r="AA25" s="8">
        <v>0</v>
      </c>
      <c r="AB25" s="8">
        <v>62.659018657974947</v>
      </c>
      <c r="AC25" s="8">
        <v>39.609872990439612</v>
      </c>
      <c r="AD25" s="8">
        <v>0</v>
      </c>
      <c r="AE25" s="8">
        <v>53870.659411665263</v>
      </c>
      <c r="AF25" s="8">
        <v>0</v>
      </c>
      <c r="AG25" s="8">
        <v>84676.18745749598</v>
      </c>
      <c r="AH25" s="8">
        <v>2.6294559971663838</v>
      </c>
      <c r="AI25" s="8">
        <v>238840.30759679867</v>
      </c>
      <c r="AJ25" s="8">
        <v>63170.181695615982</v>
      </c>
      <c r="AK25" s="8">
        <v>392.92101458191524</v>
      </c>
      <c r="AL25" s="8">
        <v>4192015.5642090929</v>
      </c>
      <c r="AM25" s="8">
        <v>2378.8120275305564</v>
      </c>
      <c r="AN25" s="8">
        <v>237.54276827398263</v>
      </c>
      <c r="AO25" s="8">
        <v>82641.631656554411</v>
      </c>
      <c r="AP25" s="8">
        <v>47417.828228440856</v>
      </c>
      <c r="AQ25" s="8">
        <v>0.71620015192810849</v>
      </c>
      <c r="AR25" s="8">
        <v>9345.4358061400981</v>
      </c>
      <c r="AS25" s="8">
        <v>5870609.1662581982</v>
      </c>
      <c r="AT25" s="8">
        <v>2.1700058424120652</v>
      </c>
      <c r="AU25" s="8">
        <v>0.63615870899186711</v>
      </c>
      <c r="AV25" s="8">
        <v>415.6410353089571</v>
      </c>
      <c r="AW25" s="8">
        <v>41500.251698542241</v>
      </c>
      <c r="AX25" s="8">
        <v>467.53706277144266</v>
      </c>
      <c r="AY25" s="8">
        <v>2373727.3806482698</v>
      </c>
      <c r="AZ25" s="8">
        <v>83454.99102035242</v>
      </c>
      <c r="BA25" s="8">
        <v>9320238.6941220649</v>
      </c>
      <c r="BB25" s="8">
        <v>101391.56737701596</v>
      </c>
      <c r="BC25" s="8">
        <v>1476124.4933413537</v>
      </c>
      <c r="BD25" s="8">
        <v>49225732.870590374</v>
      </c>
    </row>
    <row r="26" spans="1:56" x14ac:dyDescent="0.3">
      <c r="A26" s="1" t="s">
        <v>22</v>
      </c>
      <c r="B26" s="8">
        <v>63556.740593397648</v>
      </c>
      <c r="C26" s="8">
        <v>6960.4652698897635</v>
      </c>
      <c r="D26" s="8">
        <v>14260.582833118953</v>
      </c>
      <c r="E26" s="8">
        <v>1326.7200967172257</v>
      </c>
      <c r="F26" s="8">
        <v>0</v>
      </c>
      <c r="G26" s="8">
        <v>1203738.5603851778</v>
      </c>
      <c r="H26" s="8">
        <v>0</v>
      </c>
      <c r="I26" s="8">
        <v>74693.743184584237</v>
      </c>
      <c r="J26" s="8">
        <v>1408002.9344827014</v>
      </c>
      <c r="K26" s="8">
        <v>47696.517639219717</v>
      </c>
      <c r="L26" s="8">
        <v>0</v>
      </c>
      <c r="M26" s="8">
        <v>0</v>
      </c>
      <c r="N26" s="8">
        <v>11233.082580768589</v>
      </c>
      <c r="O26" s="8">
        <v>2102.3516957303541</v>
      </c>
      <c r="P26" s="8">
        <v>1162.3264375537981</v>
      </c>
      <c r="Q26" s="8">
        <v>20116.293479169868</v>
      </c>
      <c r="R26" s="8">
        <v>4599206.6831139931</v>
      </c>
      <c r="S26" s="8">
        <v>739399.19330295885</v>
      </c>
      <c r="T26" s="8">
        <v>3572.7481768165262</v>
      </c>
      <c r="U26" s="8">
        <v>4133.8099903370858</v>
      </c>
      <c r="V26" s="8">
        <v>32145.84929501863</v>
      </c>
      <c r="W26" s="8">
        <v>70.299423218199593</v>
      </c>
      <c r="X26" s="8">
        <v>0</v>
      </c>
      <c r="Y26" s="8">
        <v>117761.20499358387</v>
      </c>
      <c r="Z26" s="8">
        <v>1905378.5154472545</v>
      </c>
      <c r="AA26" s="8">
        <v>0</v>
      </c>
      <c r="AB26" s="8">
        <v>1.7322882773412098</v>
      </c>
      <c r="AC26" s="8">
        <v>26157.579872553884</v>
      </c>
      <c r="AD26" s="8">
        <v>0</v>
      </c>
      <c r="AE26" s="8">
        <v>12100.311952322172</v>
      </c>
      <c r="AF26" s="8">
        <v>0</v>
      </c>
      <c r="AG26" s="8">
        <v>19507.684909513071</v>
      </c>
      <c r="AH26" s="8">
        <v>2.3315527279453876E-2</v>
      </c>
      <c r="AI26" s="8">
        <v>185648.67153920667</v>
      </c>
      <c r="AJ26" s="8">
        <v>40.647887483472729</v>
      </c>
      <c r="AK26" s="8">
        <v>4190.1926516316344</v>
      </c>
      <c r="AL26" s="8">
        <v>2104394.2380684381</v>
      </c>
      <c r="AM26" s="8">
        <v>13073.267918935373</v>
      </c>
      <c r="AN26" s="8">
        <v>24651.297708978665</v>
      </c>
      <c r="AO26" s="8">
        <v>903.45782299481789</v>
      </c>
      <c r="AP26" s="8">
        <v>165274.91882267437</v>
      </c>
      <c r="AQ26" s="8">
        <v>9577.4895858614946</v>
      </c>
      <c r="AR26" s="8">
        <v>20875.451100114322</v>
      </c>
      <c r="AS26" s="8">
        <v>10043.972002264538</v>
      </c>
      <c r="AT26" s="8">
        <v>1748.6871213028166</v>
      </c>
      <c r="AU26" s="8">
        <v>220.08969894481078</v>
      </c>
      <c r="AV26" s="8">
        <v>371898.90012783132</v>
      </c>
      <c r="AW26" s="8">
        <v>22417.183029798609</v>
      </c>
      <c r="AX26" s="8">
        <v>5786.2031880614504</v>
      </c>
      <c r="AY26" s="8">
        <v>209.55830275024411</v>
      </c>
      <c r="AZ26" s="8">
        <v>674469.31403381214</v>
      </c>
      <c r="BA26" s="8">
        <v>3129955.1862083348</v>
      </c>
      <c r="BB26" s="8">
        <v>1159.9668186059139</v>
      </c>
      <c r="BC26" s="8">
        <v>271936.42053713207</v>
      </c>
      <c r="BD26" s="8">
        <v>17332761.06893456</v>
      </c>
    </row>
    <row r="27" spans="1:56" x14ac:dyDescent="0.3">
      <c r="A27" s="1" t="s">
        <v>23</v>
      </c>
      <c r="B27" s="8">
        <v>137712.41314468236</v>
      </c>
      <c r="C27" s="8">
        <v>7724215.5158070708</v>
      </c>
      <c r="D27" s="8">
        <v>2541108.9284682698</v>
      </c>
      <c r="E27" s="8">
        <v>932716.94662606949</v>
      </c>
      <c r="F27" s="8">
        <v>0</v>
      </c>
      <c r="G27" s="8">
        <v>518162.24763709476</v>
      </c>
      <c r="H27" s="8">
        <v>0</v>
      </c>
      <c r="I27" s="8">
        <v>1044423.3501901288</v>
      </c>
      <c r="J27" s="8">
        <v>12184054.537688777</v>
      </c>
      <c r="K27" s="8">
        <v>657779.86152208841</v>
      </c>
      <c r="L27" s="8">
        <v>387581.03126608912</v>
      </c>
      <c r="M27" s="8">
        <v>389149.6303710317</v>
      </c>
      <c r="N27" s="8">
        <v>718015.06142467074</v>
      </c>
      <c r="O27" s="8">
        <v>1184400.5240145945</v>
      </c>
      <c r="P27" s="8">
        <v>14259.929529870809</v>
      </c>
      <c r="Q27" s="8">
        <v>104744.71677222352</v>
      </c>
      <c r="R27" s="8">
        <v>36161523.486898795</v>
      </c>
      <c r="S27" s="8">
        <v>36096764.970880345</v>
      </c>
      <c r="T27" s="8">
        <v>236918.66512358244</v>
      </c>
      <c r="U27" s="8">
        <v>1349871.6658463618</v>
      </c>
      <c r="V27" s="8">
        <v>2231122.0857100384</v>
      </c>
      <c r="W27" s="8">
        <v>64691.04158758901</v>
      </c>
      <c r="X27" s="8">
        <v>1096032.1361919967</v>
      </c>
      <c r="Y27" s="8">
        <v>0</v>
      </c>
      <c r="Z27" s="8">
        <v>2098854.0084294621</v>
      </c>
      <c r="AA27" s="8">
        <v>1692.6464831395951</v>
      </c>
      <c r="AB27" s="8">
        <v>21549.855579486037</v>
      </c>
      <c r="AC27" s="8">
        <v>39382.308084096243</v>
      </c>
      <c r="AD27" s="8">
        <v>12244.676686541754</v>
      </c>
      <c r="AE27" s="8">
        <v>37526628.549839847</v>
      </c>
      <c r="AF27" s="8">
        <v>1523967.0583437425</v>
      </c>
      <c r="AG27" s="8">
        <v>258632.82012988295</v>
      </c>
      <c r="AH27" s="8">
        <v>1.1996626386199695E-2</v>
      </c>
      <c r="AI27" s="8">
        <v>5735201.1712820027</v>
      </c>
      <c r="AJ27" s="8">
        <v>4108.4349084576525</v>
      </c>
      <c r="AK27" s="8">
        <v>132974.9821490263</v>
      </c>
      <c r="AL27" s="8">
        <v>12294361.035727005</v>
      </c>
      <c r="AM27" s="8">
        <v>253503.80569258798</v>
      </c>
      <c r="AN27" s="8">
        <v>2161772.5212782575</v>
      </c>
      <c r="AO27" s="8">
        <v>504731.15100328636</v>
      </c>
      <c r="AP27" s="8">
        <v>10210524.19858597</v>
      </c>
      <c r="AQ27" s="8">
        <v>1992371.4544199486</v>
      </c>
      <c r="AR27" s="8">
        <v>2492732.0571435322</v>
      </c>
      <c r="AS27" s="8">
        <v>5873885.0009889724</v>
      </c>
      <c r="AT27" s="8">
        <v>1456222.194017383</v>
      </c>
      <c r="AU27" s="8">
        <v>469386.27856108581</v>
      </c>
      <c r="AV27" s="8">
        <v>1826656.7178914372</v>
      </c>
      <c r="AW27" s="8">
        <v>2611054.5195867801</v>
      </c>
      <c r="AX27" s="8">
        <v>228911.07123386898</v>
      </c>
      <c r="AY27" s="8">
        <v>1405225.8007512267</v>
      </c>
      <c r="AZ27" s="8">
        <v>6501877.7493157974</v>
      </c>
      <c r="BA27" s="8">
        <v>225390485.86717063</v>
      </c>
      <c r="BB27" s="8">
        <v>83499.034675885327</v>
      </c>
      <c r="BC27" s="8">
        <v>18589267.766185809</v>
      </c>
      <c r="BD27" s="8">
        <v>447476953.49484313</v>
      </c>
    </row>
    <row r="28" spans="1:56" x14ac:dyDescent="0.3">
      <c r="A28" s="1" t="s">
        <v>24</v>
      </c>
      <c r="B28" s="8">
        <v>7104701.6490634112</v>
      </c>
      <c r="C28" s="8">
        <v>21313913.897192985</v>
      </c>
      <c r="D28" s="8">
        <v>3347556.0161685306</v>
      </c>
      <c r="E28" s="8">
        <v>376591.25215696759</v>
      </c>
      <c r="F28" s="8">
        <v>0</v>
      </c>
      <c r="G28" s="8">
        <v>18336.314948687781</v>
      </c>
      <c r="H28" s="8">
        <v>0</v>
      </c>
      <c r="I28" s="8">
        <v>4746474.0110894106</v>
      </c>
      <c r="J28" s="8">
        <v>723839525.03276825</v>
      </c>
      <c r="K28" s="8">
        <v>37688687.405118249</v>
      </c>
      <c r="L28" s="8">
        <v>0</v>
      </c>
      <c r="M28" s="8">
        <v>0</v>
      </c>
      <c r="N28" s="8">
        <v>1155865.0123669007</v>
      </c>
      <c r="O28" s="8">
        <v>227387.12902383</v>
      </c>
      <c r="P28" s="8">
        <v>1.0147658280939529</v>
      </c>
      <c r="Q28" s="8">
        <v>4573575.35876403</v>
      </c>
      <c r="R28" s="8">
        <v>74520135.33646524</v>
      </c>
      <c r="S28" s="8">
        <v>89947017.299816012</v>
      </c>
      <c r="T28" s="8">
        <v>938.71819316859126</v>
      </c>
      <c r="U28" s="8">
        <v>30521.849183219634</v>
      </c>
      <c r="V28" s="8">
        <v>2005654.5286728917</v>
      </c>
      <c r="W28" s="8">
        <v>34123749.62262176</v>
      </c>
      <c r="X28" s="8">
        <v>31064588.10710673</v>
      </c>
      <c r="Y28" s="8">
        <v>20018136.165237874</v>
      </c>
      <c r="Z28" s="8">
        <v>0</v>
      </c>
      <c r="AA28" s="8">
        <v>0</v>
      </c>
      <c r="AB28" s="8">
        <v>800.87165319130702</v>
      </c>
      <c r="AC28" s="8">
        <v>1069068.8334042358</v>
      </c>
      <c r="AD28" s="8">
        <v>0</v>
      </c>
      <c r="AE28" s="8">
        <v>112507347.17200655</v>
      </c>
      <c r="AF28" s="8">
        <v>7310892.767850494</v>
      </c>
      <c r="AG28" s="8">
        <v>786642.61067318462</v>
      </c>
      <c r="AH28" s="8">
        <v>728.26870962100145</v>
      </c>
      <c r="AI28" s="8">
        <v>5635649.3249890786</v>
      </c>
      <c r="AJ28" s="8">
        <v>18252.14630487865</v>
      </c>
      <c r="AK28" s="8">
        <v>1694738.0112343989</v>
      </c>
      <c r="AL28" s="8">
        <v>1088580315.3707702</v>
      </c>
      <c r="AM28" s="8">
        <v>12379936.728906784</v>
      </c>
      <c r="AN28" s="8">
        <v>343878.66949326009</v>
      </c>
      <c r="AO28" s="8">
        <v>195913.00566265869</v>
      </c>
      <c r="AP28" s="8">
        <v>549511810.08213818</v>
      </c>
      <c r="AQ28" s="8">
        <v>23197.359799082944</v>
      </c>
      <c r="AR28" s="8">
        <v>527633.23000154051</v>
      </c>
      <c r="AS28" s="8">
        <v>201550513.13541898</v>
      </c>
      <c r="AT28" s="8">
        <v>3476.5953715809328</v>
      </c>
      <c r="AU28" s="8">
        <v>1.985066173892709E-3</v>
      </c>
      <c r="AV28" s="8">
        <v>214673.55760503575</v>
      </c>
      <c r="AW28" s="8">
        <v>91518.861292757356</v>
      </c>
      <c r="AX28" s="8">
        <v>64043102.447280869</v>
      </c>
      <c r="AY28" s="8">
        <v>140578.75585329934</v>
      </c>
      <c r="AZ28" s="8">
        <v>42744942.553076595</v>
      </c>
      <c r="BA28" s="8">
        <v>501476737.26638961</v>
      </c>
      <c r="BB28" s="8">
        <v>9210501.8154341672</v>
      </c>
      <c r="BC28" s="8">
        <v>31697272.28216517</v>
      </c>
      <c r="BD28" s="8">
        <v>3687863477.4461951</v>
      </c>
    </row>
    <row r="29" spans="1:56" x14ac:dyDescent="0.3">
      <c r="A29" s="1" t="s">
        <v>25</v>
      </c>
      <c r="B29" s="8">
        <v>0</v>
      </c>
      <c r="C29" s="8">
        <v>0</v>
      </c>
      <c r="D29" s="8">
        <v>0</v>
      </c>
      <c r="E29" s="8">
        <v>0</v>
      </c>
      <c r="F29" s="8">
        <v>0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8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8">
        <v>0</v>
      </c>
      <c r="BB29" s="8">
        <v>0</v>
      </c>
      <c r="BC29" s="8">
        <v>0</v>
      </c>
      <c r="BD29" s="8">
        <v>0</v>
      </c>
    </row>
    <row r="30" spans="1:56" x14ac:dyDescent="0.3">
      <c r="A30" s="1" t="s">
        <v>26</v>
      </c>
      <c r="B30" s="8">
        <v>132.96988660409636</v>
      </c>
      <c r="C30" s="8">
        <v>4.4226586609409368</v>
      </c>
      <c r="D30" s="8">
        <v>50.363561305679049</v>
      </c>
      <c r="E30" s="8">
        <v>6.6866977765166089</v>
      </c>
      <c r="F30" s="8">
        <v>0</v>
      </c>
      <c r="G30" s="8">
        <v>0.5791869413336469</v>
      </c>
      <c r="H30" s="8">
        <v>0</v>
      </c>
      <c r="I30" s="8">
        <v>1.537582911177616</v>
      </c>
      <c r="J30" s="8">
        <v>4530.8095820501176</v>
      </c>
      <c r="K30" s="8">
        <v>1021.3901059607133</v>
      </c>
      <c r="L30" s="8">
        <v>0</v>
      </c>
      <c r="M30" s="8">
        <v>0</v>
      </c>
      <c r="N30" s="8">
        <v>162.85218402436249</v>
      </c>
      <c r="O30" s="8">
        <v>1.2769453123315171</v>
      </c>
      <c r="P30" s="8">
        <v>2172.8298826118207</v>
      </c>
      <c r="Q30" s="8">
        <v>0.10205321663309133</v>
      </c>
      <c r="R30" s="8">
        <v>35.034767992327772</v>
      </c>
      <c r="S30" s="8">
        <v>411.57881233583157</v>
      </c>
      <c r="T30" s="8">
        <v>2.9652761758388511E-2</v>
      </c>
      <c r="U30" s="8">
        <v>0.95961342394408422</v>
      </c>
      <c r="V30" s="8">
        <v>3159.0351951597404</v>
      </c>
      <c r="W30" s="8">
        <v>1.0937257382723704</v>
      </c>
      <c r="X30" s="8">
        <v>0</v>
      </c>
      <c r="Y30" s="8">
        <v>0.97081216378147339</v>
      </c>
      <c r="Z30" s="8">
        <v>610.64552752909719</v>
      </c>
      <c r="AA30" s="8">
        <v>0</v>
      </c>
      <c r="AB30" s="8">
        <v>0</v>
      </c>
      <c r="AC30" s="8">
        <v>182.64375783777311</v>
      </c>
      <c r="AD30" s="8">
        <v>0</v>
      </c>
      <c r="AE30" s="8">
        <v>15.33290321744847</v>
      </c>
      <c r="AF30" s="8">
        <v>0</v>
      </c>
      <c r="AG30" s="8">
        <v>15.231183645299883</v>
      </c>
      <c r="AH30" s="8">
        <v>0</v>
      </c>
      <c r="AI30" s="8">
        <v>5.7264095755449409</v>
      </c>
      <c r="AJ30" s="8">
        <v>0.57561243413342411</v>
      </c>
      <c r="AK30" s="8">
        <v>0</v>
      </c>
      <c r="AL30" s="8">
        <v>36.975570167966126</v>
      </c>
      <c r="AM30" s="8">
        <v>165.22627160424656</v>
      </c>
      <c r="AN30" s="8">
        <v>1.2134607414197378</v>
      </c>
      <c r="AO30" s="8">
        <v>0</v>
      </c>
      <c r="AP30" s="8">
        <v>166.96071972951634</v>
      </c>
      <c r="AQ30" s="8">
        <v>3.9247674230044792E-2</v>
      </c>
      <c r="AR30" s="8">
        <v>589312.94045509968</v>
      </c>
      <c r="AS30" s="8">
        <v>193.34908140668458</v>
      </c>
      <c r="AT30" s="8">
        <v>0</v>
      </c>
      <c r="AU30" s="8">
        <v>0</v>
      </c>
      <c r="AV30" s="8">
        <v>0.47708363514276991</v>
      </c>
      <c r="AW30" s="8">
        <v>0.38051532977351987</v>
      </c>
      <c r="AX30" s="8">
        <v>15.317653266890328</v>
      </c>
      <c r="AY30" s="8">
        <v>4673.1307959429714</v>
      </c>
      <c r="AZ30" s="8">
        <v>17084.799400418717</v>
      </c>
      <c r="BA30" s="8">
        <v>293.60682055068378</v>
      </c>
      <c r="BB30" s="8">
        <v>24.897538719236422</v>
      </c>
      <c r="BC30" s="8">
        <v>17807.67168356058</v>
      </c>
      <c r="BD30" s="8">
        <v>642301.66459903843</v>
      </c>
    </row>
    <row r="31" spans="1:56" x14ac:dyDescent="0.3">
      <c r="A31" s="1" t="s">
        <v>27</v>
      </c>
      <c r="B31" s="8">
        <v>2264.3678421936766</v>
      </c>
      <c r="C31" s="8">
        <v>183841.6598398443</v>
      </c>
      <c r="D31" s="8">
        <v>75891.002012900281</v>
      </c>
      <c r="E31" s="8">
        <v>3263.3727026644087</v>
      </c>
      <c r="F31" s="8">
        <v>0</v>
      </c>
      <c r="G31" s="8">
        <v>289.00374051175879</v>
      </c>
      <c r="H31" s="8">
        <v>0</v>
      </c>
      <c r="I31" s="8">
        <v>264436.24378923513</v>
      </c>
      <c r="J31" s="8">
        <v>2440743.6165603036</v>
      </c>
      <c r="K31" s="8">
        <v>488573.12324684969</v>
      </c>
      <c r="L31" s="8">
        <v>46862.898642242515</v>
      </c>
      <c r="M31" s="8">
        <v>0</v>
      </c>
      <c r="N31" s="8">
        <v>11378.534490553111</v>
      </c>
      <c r="O31" s="8">
        <v>131140.81197467743</v>
      </c>
      <c r="P31" s="8">
        <v>29437.522455313523</v>
      </c>
      <c r="Q31" s="8">
        <v>485681.79624232725</v>
      </c>
      <c r="R31" s="8">
        <v>19376.83950346717</v>
      </c>
      <c r="S31" s="8">
        <v>5693171.2727236254</v>
      </c>
      <c r="T31" s="8">
        <v>14.188835209406449</v>
      </c>
      <c r="U31" s="8">
        <v>76086.998074956879</v>
      </c>
      <c r="V31" s="8">
        <v>33085.448912234977</v>
      </c>
      <c r="W31" s="8">
        <v>532.46934093948346</v>
      </c>
      <c r="X31" s="8">
        <v>45.116954550831224</v>
      </c>
      <c r="Y31" s="8">
        <v>465572.62631538976</v>
      </c>
      <c r="Z31" s="8">
        <v>244997.23108470437</v>
      </c>
      <c r="AA31" s="8">
        <v>0</v>
      </c>
      <c r="AB31" s="8">
        <v>43074.898815509245</v>
      </c>
      <c r="AC31" s="8">
        <v>0</v>
      </c>
      <c r="AD31" s="8">
        <v>199981.38014894846</v>
      </c>
      <c r="AE31" s="8">
        <v>7400.6572263177159</v>
      </c>
      <c r="AF31" s="8">
        <v>0</v>
      </c>
      <c r="AG31" s="8">
        <v>857196.81168980419</v>
      </c>
      <c r="AH31" s="8">
        <v>9.932199873276161E-2</v>
      </c>
      <c r="AI31" s="8">
        <v>309792.33874338341</v>
      </c>
      <c r="AJ31" s="8">
        <v>287.14426074664561</v>
      </c>
      <c r="AK31" s="8">
        <v>330500.21551542293</v>
      </c>
      <c r="AL31" s="8">
        <v>17862.241563385876</v>
      </c>
      <c r="AM31" s="8">
        <v>79041.133507213803</v>
      </c>
      <c r="AN31" s="8">
        <v>195096.60570363302</v>
      </c>
      <c r="AO31" s="8">
        <v>1760.5502301833392</v>
      </c>
      <c r="AP31" s="8">
        <v>186029.10975241635</v>
      </c>
      <c r="AQ31" s="8">
        <v>18.781174571913418</v>
      </c>
      <c r="AR31" s="8">
        <v>720343.14825557463</v>
      </c>
      <c r="AS31" s="8">
        <v>92914.988378071284</v>
      </c>
      <c r="AT31" s="8">
        <v>98497.701784005665</v>
      </c>
      <c r="AU31" s="8">
        <v>2.402951582244232E-2</v>
      </c>
      <c r="AV31" s="8">
        <v>217553.25930126812</v>
      </c>
      <c r="AW31" s="8">
        <v>1445357.9155245814</v>
      </c>
      <c r="AX31" s="8">
        <v>7358.6089717792674</v>
      </c>
      <c r="AY31" s="8">
        <v>2314114.3925998341</v>
      </c>
      <c r="AZ31" s="8">
        <v>137285.30296505231</v>
      </c>
      <c r="BA31" s="8">
        <v>1609154.8005472303</v>
      </c>
      <c r="BB31" s="8">
        <v>11904.047302899013</v>
      </c>
      <c r="BC31" s="8">
        <v>660102.57603293692</v>
      </c>
      <c r="BD31" s="8">
        <v>20239314.878630973</v>
      </c>
    </row>
    <row r="32" spans="1:56" x14ac:dyDescent="0.3">
      <c r="A32" s="1" t="s">
        <v>28</v>
      </c>
      <c r="B32" s="8">
        <v>5.9075855342570636</v>
      </c>
      <c r="C32" s="8">
        <v>2702594.4784633135</v>
      </c>
      <c r="D32" s="8">
        <v>23321768.611113288</v>
      </c>
      <c r="E32" s="8">
        <v>0.89941301926916672</v>
      </c>
      <c r="F32" s="8">
        <v>0</v>
      </c>
      <c r="G32" s="8">
        <v>0.18815133793911512</v>
      </c>
      <c r="H32" s="8">
        <v>0</v>
      </c>
      <c r="I32" s="8">
        <v>4042.1229550757721</v>
      </c>
      <c r="J32" s="8">
        <v>644.62705933145241</v>
      </c>
      <c r="K32" s="8">
        <v>3.1316993609878701</v>
      </c>
      <c r="L32" s="8">
        <v>0</v>
      </c>
      <c r="M32" s="8">
        <v>498.19027695243409</v>
      </c>
      <c r="N32" s="8">
        <v>11172.399193366235</v>
      </c>
      <c r="O32" s="8">
        <v>4509.7423722785325</v>
      </c>
      <c r="P32" s="8">
        <v>110.23332372343212</v>
      </c>
      <c r="Q32" s="8">
        <v>12009.061637841793</v>
      </c>
      <c r="R32" s="8">
        <v>7608851.0834928444</v>
      </c>
      <c r="S32" s="8">
        <v>12167535.138822552</v>
      </c>
      <c r="T32" s="8">
        <v>4.5353922701307976</v>
      </c>
      <c r="U32" s="8">
        <v>95698.586599932241</v>
      </c>
      <c r="V32" s="8">
        <v>6445.9323843037446</v>
      </c>
      <c r="W32" s="8">
        <v>1292.6420182342497</v>
      </c>
      <c r="X32" s="8">
        <v>5.4931859305854536E-2</v>
      </c>
      <c r="Y32" s="8">
        <v>34124.201077550206</v>
      </c>
      <c r="Z32" s="8">
        <v>48.387866295432168</v>
      </c>
      <c r="AA32" s="8">
        <v>0</v>
      </c>
      <c r="AB32" s="8">
        <v>3.674713879399584E-2</v>
      </c>
      <c r="AC32" s="8">
        <v>3.4987661093170211E-2</v>
      </c>
      <c r="AD32" s="8">
        <v>0</v>
      </c>
      <c r="AE32" s="8">
        <v>0.45509367885368723</v>
      </c>
      <c r="AF32" s="8">
        <v>0</v>
      </c>
      <c r="AG32" s="8">
        <v>1348.9623014017898</v>
      </c>
      <c r="AH32" s="8">
        <v>1.5467227462510127E-3</v>
      </c>
      <c r="AI32" s="8">
        <v>17657304.786346324</v>
      </c>
      <c r="AJ32" s="8">
        <v>0.10945810724223928</v>
      </c>
      <c r="AK32" s="8">
        <v>31553.294041298901</v>
      </c>
      <c r="AL32" s="8">
        <v>2.7087916390097107</v>
      </c>
      <c r="AM32" s="8">
        <v>0.66820423674827489</v>
      </c>
      <c r="AN32" s="8">
        <v>2568.0918707960709</v>
      </c>
      <c r="AO32" s="8">
        <v>274273.84665999922</v>
      </c>
      <c r="AP32" s="8">
        <v>0.70255750560177266</v>
      </c>
      <c r="AQ32" s="8">
        <v>9137.4901885949712</v>
      </c>
      <c r="AR32" s="8">
        <v>3869.5952385303999</v>
      </c>
      <c r="AS32" s="8">
        <v>2.4471575663678395</v>
      </c>
      <c r="AT32" s="8">
        <v>1.2764607582607702E-3</v>
      </c>
      <c r="AU32" s="8">
        <v>3.7420711602847084E-4</v>
      </c>
      <c r="AV32" s="8">
        <v>1126.666250533598</v>
      </c>
      <c r="AW32" s="8">
        <v>40552.884323989143</v>
      </c>
      <c r="AX32" s="8">
        <v>0.2567447394192181</v>
      </c>
      <c r="AY32" s="8">
        <v>15825.055350018958</v>
      </c>
      <c r="AZ32" s="8">
        <v>6795.6630545088519</v>
      </c>
      <c r="BA32" s="8">
        <v>6188.7350146817553</v>
      </c>
      <c r="BB32" s="8">
        <v>0</v>
      </c>
      <c r="BC32" s="8">
        <v>161257.69525899304</v>
      </c>
      <c r="BD32" s="8">
        <v>64183170.344669618</v>
      </c>
    </row>
    <row r="33" spans="1:56" x14ac:dyDescent="0.3">
      <c r="A33" s="1" t="s">
        <v>29</v>
      </c>
      <c r="B33" s="8">
        <v>7892063.6789988289</v>
      </c>
      <c r="C33" s="8">
        <v>612621.48715521744</v>
      </c>
      <c r="D33" s="8">
        <v>667323.31870220031</v>
      </c>
      <c r="E33" s="8">
        <v>13903.198110554207</v>
      </c>
      <c r="F33" s="8">
        <v>0</v>
      </c>
      <c r="G33" s="8">
        <v>136.3879603809452</v>
      </c>
      <c r="H33" s="8">
        <v>0</v>
      </c>
      <c r="I33" s="8">
        <v>2918008.4704885511</v>
      </c>
      <c r="J33" s="8">
        <v>179807275.41932711</v>
      </c>
      <c r="K33" s="8">
        <v>824923.9866609918</v>
      </c>
      <c r="L33" s="8">
        <v>0</v>
      </c>
      <c r="M33" s="8">
        <v>0</v>
      </c>
      <c r="N33" s="8">
        <v>698908.16645784269</v>
      </c>
      <c r="O33" s="8">
        <v>3453.5079041747758</v>
      </c>
      <c r="P33" s="8">
        <v>56.228748973561636</v>
      </c>
      <c r="Q33" s="8">
        <v>7315.7646027164274</v>
      </c>
      <c r="R33" s="8">
        <v>3918819.8197504692</v>
      </c>
      <c r="S33" s="8">
        <v>50372527.627128907</v>
      </c>
      <c r="T33" s="8">
        <v>4.2025627135137302</v>
      </c>
      <c r="U33" s="8">
        <v>144.87834742680053</v>
      </c>
      <c r="V33" s="8">
        <v>6448698.6621615607</v>
      </c>
      <c r="W33" s="8">
        <v>1593874.9550840599</v>
      </c>
      <c r="X33" s="8">
        <v>814828.84183194966</v>
      </c>
      <c r="Y33" s="8">
        <v>1638445.3019306851</v>
      </c>
      <c r="Z33" s="8">
        <v>113156180.0458049</v>
      </c>
      <c r="AA33" s="8">
        <v>0</v>
      </c>
      <c r="AB33" s="8">
        <v>14.342159509059512</v>
      </c>
      <c r="AC33" s="8">
        <v>1671.6411752126901</v>
      </c>
      <c r="AD33" s="8">
        <v>0</v>
      </c>
      <c r="AE33" s="8">
        <v>0</v>
      </c>
      <c r="AF33" s="8">
        <v>0</v>
      </c>
      <c r="AG33" s="8">
        <v>519546.90808591468</v>
      </c>
      <c r="AH33" s="8">
        <v>417.77051957060439</v>
      </c>
      <c r="AI33" s="8">
        <v>14923910.285763208</v>
      </c>
      <c r="AJ33" s="8">
        <v>8284.1914413062041</v>
      </c>
      <c r="AK33" s="8">
        <v>1369.1486990453077</v>
      </c>
      <c r="AL33" s="8">
        <v>52772116.529798709</v>
      </c>
      <c r="AM33" s="8">
        <v>3469753.1485176273</v>
      </c>
      <c r="AN33" s="8">
        <v>900.07175093593366</v>
      </c>
      <c r="AO33" s="8">
        <v>281.79711481617153</v>
      </c>
      <c r="AP33" s="8">
        <v>38893471.780928209</v>
      </c>
      <c r="AQ33" s="8">
        <v>5.5677992604873907</v>
      </c>
      <c r="AR33" s="8">
        <v>71864.503813147894</v>
      </c>
      <c r="AS33" s="8">
        <v>49694061.417239875</v>
      </c>
      <c r="AT33" s="8">
        <v>0.37520014884181163</v>
      </c>
      <c r="AU33" s="8">
        <v>0.10999364040211587</v>
      </c>
      <c r="AV33" s="8">
        <v>3680.7019675111151</v>
      </c>
      <c r="AW33" s="8">
        <v>2056.5715793845325</v>
      </c>
      <c r="AX33" s="8">
        <v>22164038.221982829</v>
      </c>
      <c r="AY33" s="8">
        <v>40517796.660773829</v>
      </c>
      <c r="AZ33" s="8">
        <v>2732333.9265290336</v>
      </c>
      <c r="BA33" s="8">
        <v>370799178.56643701</v>
      </c>
      <c r="BB33" s="8">
        <v>3108522.4894547015</v>
      </c>
      <c r="BC33" s="8">
        <v>15566854.818828043</v>
      </c>
      <c r="BD33" s="8">
        <v>986641645.49727261</v>
      </c>
    </row>
    <row r="34" spans="1:56" x14ac:dyDescent="0.3">
      <c r="A34" s="1" t="s">
        <v>30</v>
      </c>
      <c r="B34" s="8">
        <v>0</v>
      </c>
      <c r="C34" s="8">
        <v>6.7506102359983057E-3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3.6760154829420123E-3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112.04279321018598</v>
      </c>
      <c r="Z34" s="8">
        <v>6.3348064350447528E-2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8">
        <v>0</v>
      </c>
      <c r="BB34" s="8">
        <v>0</v>
      </c>
      <c r="BC34" s="8">
        <v>2465.9418327063249</v>
      </c>
      <c r="BD34" s="8">
        <v>2578.0584006065806</v>
      </c>
    </row>
    <row r="35" spans="1:56" x14ac:dyDescent="0.3">
      <c r="A35" s="3" t="s">
        <v>31</v>
      </c>
      <c r="B35" s="8">
        <v>69.568432933252936</v>
      </c>
      <c r="C35" s="8">
        <v>155.60315050708667</v>
      </c>
      <c r="D35" s="8">
        <v>107.8121529895254</v>
      </c>
      <c r="E35" s="8">
        <v>50.669539552196198</v>
      </c>
      <c r="F35" s="8">
        <v>0</v>
      </c>
      <c r="G35" s="8">
        <v>2.0792957955064924</v>
      </c>
      <c r="H35" s="8">
        <v>0</v>
      </c>
      <c r="I35" s="8">
        <v>36799.793274131538</v>
      </c>
      <c r="J35" s="8">
        <v>5957.1591292809408</v>
      </c>
      <c r="K35" s="8">
        <v>1192.0994837465291</v>
      </c>
      <c r="L35" s="8">
        <v>0</v>
      </c>
      <c r="M35" s="8">
        <v>0</v>
      </c>
      <c r="N35" s="8">
        <v>2.3296291256964321</v>
      </c>
      <c r="O35" s="8">
        <v>8.0868817027946065</v>
      </c>
      <c r="P35" s="8">
        <v>1.4564850241720146</v>
      </c>
      <c r="Q35" s="8">
        <v>26.748865079752093</v>
      </c>
      <c r="R35" s="8">
        <v>7894199.0127870487</v>
      </c>
      <c r="S35" s="8">
        <v>2574.7763260393131</v>
      </c>
      <c r="T35" s="8">
        <v>3.4441079071104407E-2</v>
      </c>
      <c r="U35" s="8">
        <v>1.3444935752712521</v>
      </c>
      <c r="V35" s="8">
        <v>119.955263226336</v>
      </c>
      <c r="W35" s="8">
        <v>9.9240519447156501</v>
      </c>
      <c r="X35" s="8">
        <v>2368.9330587738482</v>
      </c>
      <c r="Y35" s="8">
        <v>169.47291573948087</v>
      </c>
      <c r="Z35" s="8">
        <v>179028.96213255348</v>
      </c>
      <c r="AA35" s="8">
        <v>0</v>
      </c>
      <c r="AB35" s="8">
        <v>0.30802879937281508</v>
      </c>
      <c r="AC35" s="8">
        <v>6.756217396538978</v>
      </c>
      <c r="AD35" s="8">
        <v>0</v>
      </c>
      <c r="AE35" s="8">
        <v>18109.768373440409</v>
      </c>
      <c r="AF35" s="8">
        <v>0</v>
      </c>
      <c r="AG35" s="8">
        <v>0</v>
      </c>
      <c r="AH35" s="8">
        <v>1.1776482981046546E-2</v>
      </c>
      <c r="AI35" s="8">
        <v>125.24123120254519</v>
      </c>
      <c r="AJ35" s="8">
        <v>6.8224394832833051</v>
      </c>
      <c r="AK35" s="8">
        <v>6.6495475536353563</v>
      </c>
      <c r="AL35" s="8">
        <v>4264.9494232215411</v>
      </c>
      <c r="AM35" s="8">
        <v>1885.3767558358156</v>
      </c>
      <c r="AN35" s="8">
        <v>2970.0227431774993</v>
      </c>
      <c r="AO35" s="8">
        <v>1.4646536707326581</v>
      </c>
      <c r="AP35" s="8">
        <v>610.06008699220502</v>
      </c>
      <c r="AQ35" s="8">
        <v>4.572497721775385E-2</v>
      </c>
      <c r="AR35" s="8">
        <v>136.51000540608655</v>
      </c>
      <c r="AS35" s="8">
        <v>378.2677566528464</v>
      </c>
      <c r="AT35" s="8">
        <v>9.7187543352984327E-3</v>
      </c>
      <c r="AU35" s="8">
        <v>2.8491491083177129E-3</v>
      </c>
      <c r="AV35" s="8">
        <v>2027.4428112871383</v>
      </c>
      <c r="AW35" s="8">
        <v>6.5101258247007872</v>
      </c>
      <c r="AX35" s="8">
        <v>39.149271065101487</v>
      </c>
      <c r="AY35" s="8">
        <v>7.9479900353142217</v>
      </c>
      <c r="AZ35" s="8">
        <v>3573.4411244395583</v>
      </c>
      <c r="BA35" s="8">
        <v>1385015.8529310375</v>
      </c>
      <c r="BB35" s="8">
        <v>27.801601291297015</v>
      </c>
      <c r="BC35" s="8">
        <v>72961.654861288902</v>
      </c>
      <c r="BD35" s="8">
        <v>9615007.8898383249</v>
      </c>
    </row>
    <row r="36" spans="1:56" x14ac:dyDescent="0.3">
      <c r="A36" s="1" t="s">
        <v>32</v>
      </c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</row>
    <row r="37" spans="1:56" x14ac:dyDescent="0.3">
      <c r="A37" s="1" t="s">
        <v>33</v>
      </c>
      <c r="B37" s="8">
        <v>88686.806785578781</v>
      </c>
      <c r="C37" s="8">
        <v>29500484.071649805</v>
      </c>
      <c r="D37" s="8">
        <v>96491806.430558681</v>
      </c>
      <c r="E37" s="8">
        <v>96072.50906691626</v>
      </c>
      <c r="F37" s="8">
        <v>0</v>
      </c>
      <c r="G37" s="8">
        <v>544876.85577512358</v>
      </c>
      <c r="H37" s="8">
        <v>0</v>
      </c>
      <c r="I37" s="8">
        <v>849352.18856671278</v>
      </c>
      <c r="J37" s="8">
        <v>9772614.1031960659</v>
      </c>
      <c r="K37" s="8">
        <v>1447305.0323562215</v>
      </c>
      <c r="L37" s="8">
        <v>1645168.3495167792</v>
      </c>
      <c r="M37" s="8">
        <v>3904360.2169057624</v>
      </c>
      <c r="N37" s="8">
        <v>10456316.906824911</v>
      </c>
      <c r="O37" s="8">
        <v>4221520.2996822931</v>
      </c>
      <c r="P37" s="8">
        <v>2710541.5875051538</v>
      </c>
      <c r="Q37" s="8">
        <v>3912437.0161723797</v>
      </c>
      <c r="R37" s="8">
        <v>250776087.62690586</v>
      </c>
      <c r="S37" s="8">
        <v>640518919.21929526</v>
      </c>
      <c r="T37" s="8">
        <v>1880697.5768148086</v>
      </c>
      <c r="U37" s="8">
        <v>23887022.515330624</v>
      </c>
      <c r="V37" s="8">
        <v>204562.63271195252</v>
      </c>
      <c r="W37" s="8">
        <v>423595.08176521875</v>
      </c>
      <c r="X37" s="8">
        <v>2039397.0295191929</v>
      </c>
      <c r="Y37" s="8">
        <v>71904144.680319846</v>
      </c>
      <c r="Z37" s="8">
        <v>3026178.1937190453</v>
      </c>
      <c r="AA37" s="8">
        <v>0</v>
      </c>
      <c r="AB37" s="8">
        <v>199412.00546289771</v>
      </c>
      <c r="AC37" s="8">
        <v>940465.2311939419</v>
      </c>
      <c r="AD37" s="8">
        <v>33971695.0235947</v>
      </c>
      <c r="AE37" s="8">
        <v>64343.685256934652</v>
      </c>
      <c r="AF37" s="8">
        <v>2051377.4955361437</v>
      </c>
      <c r="AG37" s="8">
        <v>51982.732623900345</v>
      </c>
      <c r="AH37" s="8">
        <v>13.355333228175768</v>
      </c>
      <c r="AI37" s="8">
        <v>0</v>
      </c>
      <c r="AJ37" s="8">
        <v>5622.2600227704197</v>
      </c>
      <c r="AK37" s="8">
        <v>5980564.3669643523</v>
      </c>
      <c r="AL37" s="8">
        <v>2268782.5043734992</v>
      </c>
      <c r="AM37" s="8">
        <v>267478.03679852607</v>
      </c>
      <c r="AN37" s="8">
        <v>11990383.747401999</v>
      </c>
      <c r="AO37" s="8">
        <v>12991037.207765663</v>
      </c>
      <c r="AP37" s="8">
        <v>650273.43356861873</v>
      </c>
      <c r="AQ37" s="8">
        <v>1662789.8882630875</v>
      </c>
      <c r="AR37" s="8">
        <v>931660.18463672837</v>
      </c>
      <c r="AS37" s="8">
        <v>723577.21705514623</v>
      </c>
      <c r="AT37" s="8">
        <v>2086759.2715818018</v>
      </c>
      <c r="AU37" s="8">
        <v>2212.9221383217077</v>
      </c>
      <c r="AV37" s="8">
        <v>30491248.503917638</v>
      </c>
      <c r="AW37" s="8">
        <v>18157260.678774938</v>
      </c>
      <c r="AX37" s="8">
        <v>1707057.0519024457</v>
      </c>
      <c r="AY37" s="8">
        <v>39553795.021581896</v>
      </c>
      <c r="AZ37" s="8">
        <v>204544460.72766343</v>
      </c>
      <c r="BA37" s="8">
        <v>5290619.3900757404</v>
      </c>
      <c r="BB37" s="8">
        <v>251232.23347235541</v>
      </c>
      <c r="BC37" s="8">
        <v>22706746.475285072</v>
      </c>
      <c r="BD37" s="8">
        <v>1559844997.58319</v>
      </c>
    </row>
    <row r="38" spans="1:56" x14ac:dyDescent="0.3">
      <c r="A38" s="1" t="s">
        <v>34</v>
      </c>
      <c r="B38" s="8">
        <v>306637.53444590012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25.257873849307376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3110.507164542204</v>
      </c>
      <c r="X38" s="8">
        <v>0</v>
      </c>
      <c r="Y38" s="8">
        <v>0</v>
      </c>
      <c r="Z38" s="8">
        <v>0</v>
      </c>
      <c r="AA38" s="8">
        <v>176.17367009891896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8">
        <v>0</v>
      </c>
      <c r="AU38" s="8">
        <v>0</v>
      </c>
      <c r="AV38" s="8">
        <v>70916.532406700324</v>
      </c>
      <c r="AW38" s="8">
        <v>0</v>
      </c>
      <c r="AX38" s="8">
        <v>5145.6603499501462</v>
      </c>
      <c r="AY38" s="8">
        <v>0</v>
      </c>
      <c r="AZ38" s="8">
        <v>1969.4827133997428</v>
      </c>
      <c r="BA38" s="8">
        <v>8462.0191863642031</v>
      </c>
      <c r="BB38" s="8">
        <v>4940.4401249245229</v>
      </c>
      <c r="BC38" s="8">
        <v>207196.02220748452</v>
      </c>
      <c r="BD38" s="8">
        <v>608579.63014321402</v>
      </c>
    </row>
    <row r="39" spans="1:56" x14ac:dyDescent="0.3">
      <c r="A39" s="1" t="s">
        <v>35</v>
      </c>
      <c r="B39" s="8">
        <v>11.523603825730094</v>
      </c>
      <c r="C39" s="8">
        <v>2565.872937287003</v>
      </c>
      <c r="D39" s="8">
        <v>29.131007929324987</v>
      </c>
      <c r="E39" s="8">
        <v>36.745698282604906</v>
      </c>
      <c r="F39" s="8">
        <v>0</v>
      </c>
      <c r="G39" s="8">
        <v>0</v>
      </c>
      <c r="H39" s="8">
        <v>0</v>
      </c>
      <c r="I39" s="8">
        <v>317066.92939934501</v>
      </c>
      <c r="J39" s="8">
        <v>5156578.0308867805</v>
      </c>
      <c r="K39" s="8">
        <v>2392070.8135253312</v>
      </c>
      <c r="L39" s="8">
        <v>0</v>
      </c>
      <c r="M39" s="8">
        <v>0</v>
      </c>
      <c r="N39" s="8">
        <v>470486.72708462738</v>
      </c>
      <c r="O39" s="8">
        <v>476582.40979134809</v>
      </c>
      <c r="P39" s="8">
        <v>24973.984662418337</v>
      </c>
      <c r="Q39" s="8">
        <v>2622.3745843856777</v>
      </c>
      <c r="R39" s="8">
        <v>943765.05723142996</v>
      </c>
      <c r="S39" s="8">
        <v>5168137.5490513677</v>
      </c>
      <c r="T39" s="8">
        <v>27560.707813319197</v>
      </c>
      <c r="U39" s="8">
        <v>615.51892045307625</v>
      </c>
      <c r="V39" s="8">
        <v>156092.39174467043</v>
      </c>
      <c r="W39" s="8">
        <v>9.8738577216447112</v>
      </c>
      <c r="X39" s="8">
        <v>3088.0832400190966</v>
      </c>
      <c r="Y39" s="8">
        <v>2217.5779711812047</v>
      </c>
      <c r="Z39" s="8">
        <v>9172374.519969441</v>
      </c>
      <c r="AA39" s="8">
        <v>0</v>
      </c>
      <c r="AB39" s="8">
        <v>3200.8101718663793</v>
      </c>
      <c r="AC39" s="8">
        <v>5024.3781259670504</v>
      </c>
      <c r="AD39" s="8">
        <v>0</v>
      </c>
      <c r="AE39" s="8">
        <v>23287321.586976163</v>
      </c>
      <c r="AF39" s="8">
        <v>0</v>
      </c>
      <c r="AG39" s="8">
        <v>239.83393380699357</v>
      </c>
      <c r="AH39" s="8">
        <v>480.42253347054179</v>
      </c>
      <c r="AI39" s="8">
        <v>357205.75427810033</v>
      </c>
      <c r="AJ39" s="8">
        <v>3.6162002734085534E-2</v>
      </c>
      <c r="AK39" s="8">
        <v>0</v>
      </c>
      <c r="AL39" s="8">
        <v>13864664.324990343</v>
      </c>
      <c r="AM39" s="8">
        <v>12102356.951210957</v>
      </c>
      <c r="AN39" s="8">
        <v>45297.990505124799</v>
      </c>
      <c r="AO39" s="8">
        <v>1.0007512448114453</v>
      </c>
      <c r="AP39" s="8">
        <v>170726.96269760604</v>
      </c>
      <c r="AQ39" s="8">
        <v>0</v>
      </c>
      <c r="AR39" s="8">
        <v>8949282.3816924654</v>
      </c>
      <c r="AS39" s="8">
        <v>92047614.303894997</v>
      </c>
      <c r="AT39" s="8">
        <v>0</v>
      </c>
      <c r="AU39" s="8">
        <v>0</v>
      </c>
      <c r="AV39" s="8">
        <v>2800.8364628607987</v>
      </c>
      <c r="AW39" s="8">
        <v>123384.57280473673</v>
      </c>
      <c r="AX39" s="8">
        <v>1012.9012142857778</v>
      </c>
      <c r="AY39" s="8">
        <v>14643.421608184437</v>
      </c>
      <c r="AZ39" s="8">
        <v>5637252.0142843816</v>
      </c>
      <c r="BA39" s="8">
        <v>308227.86824237386</v>
      </c>
      <c r="BB39" s="8">
        <v>93231.475929447872</v>
      </c>
      <c r="BC39" s="8">
        <v>1102266.5984734604</v>
      </c>
      <c r="BD39" s="8">
        <v>182433122.24992496</v>
      </c>
    </row>
    <row r="40" spans="1:56" x14ac:dyDescent="0.3">
      <c r="A40" s="1" t="s">
        <v>361</v>
      </c>
      <c r="B40" s="8">
        <v>8185766.3827880733</v>
      </c>
      <c r="C40" s="8">
        <v>32755372.227144819</v>
      </c>
      <c r="D40" s="8">
        <v>5382875.8905980922</v>
      </c>
      <c r="E40" s="8">
        <v>513865.96160609095</v>
      </c>
      <c r="F40" s="8">
        <v>0</v>
      </c>
      <c r="G40" s="8">
        <v>14423.62903283121</v>
      </c>
      <c r="H40" s="8">
        <v>438.98040291296968</v>
      </c>
      <c r="I40" s="8">
        <v>11068907.968936993</v>
      </c>
      <c r="J40" s="8">
        <v>1366877884.0402761</v>
      </c>
      <c r="K40" s="8">
        <v>43105067.813015625</v>
      </c>
      <c r="L40" s="8">
        <v>2378805.5380251883</v>
      </c>
      <c r="M40" s="8">
        <v>0</v>
      </c>
      <c r="N40" s="8">
        <v>51794839.797601581</v>
      </c>
      <c r="O40" s="8">
        <v>501461.18033353321</v>
      </c>
      <c r="P40" s="8">
        <v>420652.84563536977</v>
      </c>
      <c r="Q40" s="8">
        <v>1072420.2237296281</v>
      </c>
      <c r="R40" s="8">
        <v>28198746.516373146</v>
      </c>
      <c r="S40" s="8">
        <v>165904147.60953897</v>
      </c>
      <c r="T40" s="8">
        <v>57518.283327515208</v>
      </c>
      <c r="U40" s="8">
        <v>636674.62321577338</v>
      </c>
      <c r="V40" s="8">
        <v>96905722.497972384</v>
      </c>
      <c r="W40" s="8">
        <v>8767144.5541309416</v>
      </c>
      <c r="X40" s="8">
        <v>2415112.7340201642</v>
      </c>
      <c r="Y40" s="8">
        <v>31893032.983368136</v>
      </c>
      <c r="Z40" s="8">
        <v>294062201.94721901</v>
      </c>
      <c r="AA40" s="8">
        <v>0</v>
      </c>
      <c r="AB40" s="8">
        <v>702.95087685697933</v>
      </c>
      <c r="AC40" s="8">
        <v>3099700.8050356484</v>
      </c>
      <c r="AD40" s="8">
        <v>6100130.2095990153</v>
      </c>
      <c r="AE40" s="8">
        <v>112688376.67736097</v>
      </c>
      <c r="AF40" s="8">
        <v>226572.41862348074</v>
      </c>
      <c r="AG40" s="8">
        <v>5737695.0931020258</v>
      </c>
      <c r="AH40" s="8">
        <v>10141.005688336938</v>
      </c>
      <c r="AI40" s="8">
        <v>79496489.28486684</v>
      </c>
      <c r="AJ40" s="8">
        <v>73302.350650218606</v>
      </c>
      <c r="AK40" s="8">
        <v>1183666.8090776573</v>
      </c>
      <c r="AL40" s="8">
        <v>0</v>
      </c>
      <c r="AM40" s="8">
        <v>28049201.050480824</v>
      </c>
      <c r="AN40" s="8">
        <v>13313556.837296985</v>
      </c>
      <c r="AO40" s="8">
        <v>6878553.3515096782</v>
      </c>
      <c r="AP40" s="8">
        <v>78828405.03340587</v>
      </c>
      <c r="AQ40" s="8">
        <v>1159151.2651671958</v>
      </c>
      <c r="AR40" s="8">
        <v>596383.96179383248</v>
      </c>
      <c r="AS40" s="8">
        <v>92737667.388368636</v>
      </c>
      <c r="AT40" s="8">
        <v>3.2701080477665685</v>
      </c>
      <c r="AU40" s="8">
        <v>3029024.2694844468</v>
      </c>
      <c r="AV40" s="8">
        <v>1574079.1275933273</v>
      </c>
      <c r="AW40" s="8">
        <v>275669.76085935644</v>
      </c>
      <c r="AX40" s="8">
        <v>80831334.095933989</v>
      </c>
      <c r="AY40" s="8">
        <v>194255353.89582655</v>
      </c>
      <c r="AZ40" s="8">
        <v>7566699.4669627044</v>
      </c>
      <c r="BA40" s="8">
        <v>107868733.74569356</v>
      </c>
      <c r="BB40" s="8">
        <v>345933755.34124839</v>
      </c>
      <c r="BC40" s="8">
        <v>27630327.473968387</v>
      </c>
      <c r="BD40" s="8">
        <v>3352057761.1688757</v>
      </c>
    </row>
    <row r="41" spans="1:56" x14ac:dyDescent="0.3">
      <c r="A41" s="1" t="s">
        <v>36</v>
      </c>
      <c r="B41" s="8">
        <v>457139.90473182802</v>
      </c>
      <c r="C41" s="8">
        <v>15022.444865504965</v>
      </c>
      <c r="D41" s="8">
        <v>900355.13719594595</v>
      </c>
      <c r="E41" s="8">
        <v>18603.279670845044</v>
      </c>
      <c r="F41" s="8">
        <v>0</v>
      </c>
      <c r="G41" s="8">
        <v>1634.0294249715243</v>
      </c>
      <c r="H41" s="8">
        <v>0</v>
      </c>
      <c r="I41" s="8">
        <v>1084829.0022487785</v>
      </c>
      <c r="J41" s="8">
        <v>13959346.549215397</v>
      </c>
      <c r="K41" s="8">
        <v>2796930.521021957</v>
      </c>
      <c r="L41" s="8">
        <v>0</v>
      </c>
      <c r="M41" s="8">
        <v>0</v>
      </c>
      <c r="N41" s="8">
        <v>2197.412275115074</v>
      </c>
      <c r="O41" s="8">
        <v>3534.6377001931851</v>
      </c>
      <c r="P41" s="8">
        <v>49.397853274731467</v>
      </c>
      <c r="Q41" s="8">
        <v>1808.8388804212709</v>
      </c>
      <c r="R41" s="8">
        <v>1996819.3377908822</v>
      </c>
      <c r="S41" s="8">
        <v>1225306.9875174472</v>
      </c>
      <c r="T41" s="8">
        <v>81.215383990329045</v>
      </c>
      <c r="U41" s="8">
        <v>2636.0649087626048</v>
      </c>
      <c r="V41" s="8">
        <v>159568.7999783936</v>
      </c>
      <c r="W41" s="8">
        <v>3032.2534239106822</v>
      </c>
      <c r="X41" s="8">
        <v>45659.021239591275</v>
      </c>
      <c r="Y41" s="8">
        <v>647966.31240741175</v>
      </c>
      <c r="Z41" s="8">
        <v>274064626.32287604</v>
      </c>
      <c r="AA41" s="8">
        <v>0</v>
      </c>
      <c r="AB41" s="8">
        <v>78.723191216547377</v>
      </c>
      <c r="AC41" s="8">
        <v>1628.6221864963329</v>
      </c>
      <c r="AD41" s="8">
        <v>0</v>
      </c>
      <c r="AE41" s="8">
        <v>97578.450294455033</v>
      </c>
      <c r="AF41" s="8">
        <v>0</v>
      </c>
      <c r="AG41" s="8">
        <v>31203774.100438919</v>
      </c>
      <c r="AH41" s="8">
        <v>0.39940882929490751</v>
      </c>
      <c r="AI41" s="8">
        <v>110704.48389543621</v>
      </c>
      <c r="AJ41" s="8">
        <v>1647.566616552341</v>
      </c>
      <c r="AK41" s="8">
        <v>101.88592619261817</v>
      </c>
      <c r="AL41" s="8">
        <v>154108.91799537241</v>
      </c>
      <c r="AM41" s="8">
        <v>0</v>
      </c>
      <c r="AN41" s="8">
        <v>17373.219808896472</v>
      </c>
      <c r="AO41" s="8">
        <v>23.644380172550594</v>
      </c>
      <c r="AP41" s="8">
        <v>641558.10985546419</v>
      </c>
      <c r="AQ41" s="8">
        <v>107.49944161295474</v>
      </c>
      <c r="AR41" s="8">
        <v>35326.080449492307</v>
      </c>
      <c r="AS41" s="8">
        <v>629105.6749191921</v>
      </c>
      <c r="AT41" s="8">
        <v>0.32961931822206841</v>
      </c>
      <c r="AU41" s="8">
        <v>9.6631168377800197E-2</v>
      </c>
      <c r="AV41" s="8">
        <v>909511.08296292368</v>
      </c>
      <c r="AW41" s="8">
        <v>8829.2523034240894</v>
      </c>
      <c r="AX41" s="8">
        <v>766896.14577424177</v>
      </c>
      <c r="AY41" s="8">
        <v>64789.498250484408</v>
      </c>
      <c r="AZ41" s="8">
        <v>2323951.4819174241</v>
      </c>
      <c r="BA41" s="8">
        <v>11937549.307207692</v>
      </c>
      <c r="BB41" s="8">
        <v>68442.001398956389</v>
      </c>
      <c r="BC41" s="8">
        <v>1198376.7763288931</v>
      </c>
      <c r="BD41" s="8">
        <v>347558610.82181329</v>
      </c>
    </row>
    <row r="42" spans="1:56" x14ac:dyDescent="0.3">
      <c r="A42" s="1" t="s">
        <v>37</v>
      </c>
      <c r="B42" s="8">
        <v>14711.923330613081</v>
      </c>
      <c r="C42" s="8">
        <v>392179.5005042961</v>
      </c>
      <c r="D42" s="8">
        <v>475813.28375422087</v>
      </c>
      <c r="E42" s="8">
        <v>14408.593814583824</v>
      </c>
      <c r="F42" s="8">
        <v>0</v>
      </c>
      <c r="G42" s="8">
        <v>141034.55715418354</v>
      </c>
      <c r="H42" s="8">
        <v>0</v>
      </c>
      <c r="I42" s="8">
        <v>547934.67258917855</v>
      </c>
      <c r="J42" s="8">
        <v>5445911.6458641216</v>
      </c>
      <c r="K42" s="8">
        <v>169599.55319494399</v>
      </c>
      <c r="L42" s="8">
        <v>8065.0803469689226</v>
      </c>
      <c r="M42" s="8">
        <v>4333588.1546373265</v>
      </c>
      <c r="N42" s="8">
        <v>1220305.6153799768</v>
      </c>
      <c r="O42" s="8">
        <v>2696452.1641346756</v>
      </c>
      <c r="P42" s="8">
        <v>619252.57832082268</v>
      </c>
      <c r="Q42" s="8">
        <v>557331.30362023262</v>
      </c>
      <c r="R42" s="8">
        <v>816921.41033593321</v>
      </c>
      <c r="S42" s="8">
        <v>12725235.574393328</v>
      </c>
      <c r="T42" s="8">
        <v>189460.61856337488</v>
      </c>
      <c r="U42" s="8">
        <v>742482.11411535484</v>
      </c>
      <c r="V42" s="8">
        <v>115861.39884669101</v>
      </c>
      <c r="W42" s="8">
        <v>238.1296154814938</v>
      </c>
      <c r="X42" s="8">
        <v>899958.72928904754</v>
      </c>
      <c r="Y42" s="8">
        <v>1249019.2242008643</v>
      </c>
      <c r="Z42" s="8">
        <v>3890781.6817312799</v>
      </c>
      <c r="AA42" s="8">
        <v>0</v>
      </c>
      <c r="AB42" s="8">
        <v>13513.030429613336</v>
      </c>
      <c r="AC42" s="8">
        <v>13410.438764210068</v>
      </c>
      <c r="AD42" s="8">
        <v>84748.368478518882</v>
      </c>
      <c r="AE42" s="8">
        <v>36803.696912913605</v>
      </c>
      <c r="AF42" s="8">
        <v>49.018722029456363</v>
      </c>
      <c r="AG42" s="8">
        <v>4382.6940909365421</v>
      </c>
      <c r="AH42" s="8">
        <v>83.591846011242325</v>
      </c>
      <c r="AI42" s="8">
        <v>3712690.9287125804</v>
      </c>
      <c r="AJ42" s="8">
        <v>85.833565315435649</v>
      </c>
      <c r="AK42" s="8">
        <v>258682.49941117212</v>
      </c>
      <c r="AL42" s="8">
        <v>3655904.3045310946</v>
      </c>
      <c r="AM42" s="8">
        <v>5661.5029491368232</v>
      </c>
      <c r="AN42" s="8">
        <v>0</v>
      </c>
      <c r="AO42" s="8">
        <v>62075.102200152178</v>
      </c>
      <c r="AP42" s="8">
        <v>105594.60292521188</v>
      </c>
      <c r="AQ42" s="8">
        <v>40409.764145548834</v>
      </c>
      <c r="AR42" s="8">
        <v>193324.87846093782</v>
      </c>
      <c r="AS42" s="8">
        <v>14570.26956272361</v>
      </c>
      <c r="AT42" s="8">
        <v>44367.946151568132</v>
      </c>
      <c r="AU42" s="8">
        <v>34568.20297542472</v>
      </c>
      <c r="AV42" s="8">
        <v>880599.30663705012</v>
      </c>
      <c r="AW42" s="8">
        <v>965958.6034317303</v>
      </c>
      <c r="AX42" s="8">
        <v>1015.2510025985556</v>
      </c>
      <c r="AY42" s="8">
        <v>6763578.9189034998</v>
      </c>
      <c r="AZ42" s="8">
        <v>3374498.3571963287</v>
      </c>
      <c r="BA42" s="8">
        <v>5773281.0953093898</v>
      </c>
      <c r="BB42" s="8">
        <v>3686.1876530859499</v>
      </c>
      <c r="BC42" s="8">
        <v>7529805.9999277303</v>
      </c>
      <c r="BD42" s="8">
        <v>70839897.902634025</v>
      </c>
    </row>
    <row r="43" spans="1:56" x14ac:dyDescent="0.3">
      <c r="A43" s="1" t="s">
        <v>38</v>
      </c>
      <c r="B43" s="8">
        <v>2357.0554474246287</v>
      </c>
      <c r="C43" s="8">
        <v>192605.55925432529</v>
      </c>
      <c r="D43" s="8">
        <v>4724085.5533849318</v>
      </c>
      <c r="E43" s="8">
        <v>84911.53575431605</v>
      </c>
      <c r="F43" s="8">
        <v>0</v>
      </c>
      <c r="G43" s="8">
        <v>347.40558893001213</v>
      </c>
      <c r="H43" s="8">
        <v>0</v>
      </c>
      <c r="I43" s="8">
        <v>3086.3528019394621</v>
      </c>
      <c r="J43" s="8">
        <v>2767237.3636802472</v>
      </c>
      <c r="K43" s="8">
        <v>612654.03464372852</v>
      </c>
      <c r="L43" s="8">
        <v>0</v>
      </c>
      <c r="M43" s="8">
        <v>0</v>
      </c>
      <c r="N43" s="8">
        <v>474.02534030440933</v>
      </c>
      <c r="O43" s="8">
        <v>96085.286144024489</v>
      </c>
      <c r="P43" s="8">
        <v>2.379879045953649E-3</v>
      </c>
      <c r="Q43" s="8">
        <v>61.232794933206698</v>
      </c>
      <c r="R43" s="8">
        <v>509752.24070549506</v>
      </c>
      <c r="S43" s="8">
        <v>2384156.2995977169</v>
      </c>
      <c r="T43" s="8">
        <v>62482.643679759058</v>
      </c>
      <c r="U43" s="8">
        <v>217244.34170685726</v>
      </c>
      <c r="V43" s="8">
        <v>31120.79807758555</v>
      </c>
      <c r="W43" s="8">
        <v>656.03658032769067</v>
      </c>
      <c r="X43" s="8">
        <v>15167.346707607385</v>
      </c>
      <c r="Y43" s="8">
        <v>3001.6280754536251</v>
      </c>
      <c r="Z43" s="8">
        <v>210868.08897392877</v>
      </c>
      <c r="AA43" s="8">
        <v>0</v>
      </c>
      <c r="AB43" s="8">
        <v>15.171053635047535</v>
      </c>
      <c r="AC43" s="8">
        <v>347.16321899108652</v>
      </c>
      <c r="AD43" s="8">
        <v>148169.59134589531</v>
      </c>
      <c r="AE43" s="8">
        <v>9217.6429365119566</v>
      </c>
      <c r="AF43" s="8">
        <v>0</v>
      </c>
      <c r="AG43" s="8">
        <v>15475.588023326372</v>
      </c>
      <c r="AH43" s="8">
        <v>1.9242631826959604E-5</v>
      </c>
      <c r="AI43" s="8">
        <v>3034309.6504925271</v>
      </c>
      <c r="AJ43" s="8">
        <v>347.76473020211051</v>
      </c>
      <c r="AK43" s="8">
        <v>2.2517725508893003</v>
      </c>
      <c r="AL43" s="8">
        <v>22183.647673531828</v>
      </c>
      <c r="AM43" s="8">
        <v>99104.700704156086</v>
      </c>
      <c r="AN43" s="8">
        <v>727.85078641513485</v>
      </c>
      <c r="AO43" s="8">
        <v>0</v>
      </c>
      <c r="AP43" s="8">
        <v>100147.1029896867</v>
      </c>
      <c r="AQ43" s="8">
        <v>57743.586607806006</v>
      </c>
      <c r="AR43" s="8">
        <v>1116.4650509788312</v>
      </c>
      <c r="AS43" s="8">
        <v>115975.37314233676</v>
      </c>
      <c r="AT43" s="8">
        <v>1.5880327920636602E-5</v>
      </c>
      <c r="AU43" s="8">
        <v>432.16506418047845</v>
      </c>
      <c r="AV43" s="8">
        <v>566423.39207596716</v>
      </c>
      <c r="AW43" s="8">
        <v>339797.93857447885</v>
      </c>
      <c r="AX43" s="8">
        <v>9197.1246898591635</v>
      </c>
      <c r="AY43" s="8">
        <v>2608.7419266063039</v>
      </c>
      <c r="AZ43" s="8">
        <v>178514.3743729511</v>
      </c>
      <c r="BA43" s="8">
        <v>723412.35864305485</v>
      </c>
      <c r="BB43" s="8">
        <v>14933.841226219529</v>
      </c>
      <c r="BC43" s="8">
        <v>1291464.7708138789</v>
      </c>
      <c r="BD43" s="8">
        <v>18650023.089270592</v>
      </c>
    </row>
    <row r="44" spans="1:56" x14ac:dyDescent="0.3">
      <c r="A44" s="1" t="s">
        <v>197</v>
      </c>
      <c r="B44" s="8">
        <v>37754038.227249116</v>
      </c>
      <c r="C44" s="8">
        <v>87428.134082125805</v>
      </c>
      <c r="D44" s="8">
        <v>16643535.546152705</v>
      </c>
      <c r="E44" s="8">
        <v>25116.602881031569</v>
      </c>
      <c r="F44" s="8">
        <v>0</v>
      </c>
      <c r="G44" s="8">
        <v>590464.63384471985</v>
      </c>
      <c r="H44" s="8">
        <v>0</v>
      </c>
      <c r="I44" s="8">
        <v>35460122.489007652</v>
      </c>
      <c r="J44" s="8">
        <v>987255544.11933422</v>
      </c>
      <c r="K44" s="8">
        <v>12468571.282271212</v>
      </c>
      <c r="L44" s="8">
        <v>0</v>
      </c>
      <c r="M44" s="8">
        <v>60543.12361678978</v>
      </c>
      <c r="N44" s="8">
        <v>1676.0890393932441</v>
      </c>
      <c r="O44" s="8">
        <v>6218.496694213286</v>
      </c>
      <c r="P44" s="8">
        <v>120816.78365772261</v>
      </c>
      <c r="Q44" s="8">
        <v>3920.8714425163289</v>
      </c>
      <c r="R44" s="8">
        <v>156286.90628442849</v>
      </c>
      <c r="S44" s="8">
        <v>74673169.866549388</v>
      </c>
      <c r="T44" s="8">
        <v>2641324.8532536621</v>
      </c>
      <c r="U44" s="8">
        <v>17474.423356912106</v>
      </c>
      <c r="V44" s="8">
        <v>462691.84943133302</v>
      </c>
      <c r="W44" s="8">
        <v>11104.227705808575</v>
      </c>
      <c r="X44" s="8">
        <v>1052.9059789811733</v>
      </c>
      <c r="Y44" s="8">
        <v>4044040.0081934663</v>
      </c>
      <c r="Z44" s="8">
        <v>244265168.11395711</v>
      </c>
      <c r="AA44" s="8">
        <v>0</v>
      </c>
      <c r="AB44" s="8">
        <v>310.53945551595501</v>
      </c>
      <c r="AC44" s="8">
        <v>5307.6178865808533</v>
      </c>
      <c r="AD44" s="8">
        <v>0</v>
      </c>
      <c r="AE44" s="8">
        <v>11682875.720639188</v>
      </c>
      <c r="AF44" s="8">
        <v>150467.46898878636</v>
      </c>
      <c r="AG44" s="8">
        <v>1096491.7659915274</v>
      </c>
      <c r="AH44" s="8">
        <v>30.979066959535118</v>
      </c>
      <c r="AI44" s="8">
        <v>161480839.42189091</v>
      </c>
      <c r="AJ44" s="8">
        <v>837081.98960557824</v>
      </c>
      <c r="AK44" s="8">
        <v>1143766.690292751</v>
      </c>
      <c r="AL44" s="8">
        <v>175693570.02428159</v>
      </c>
      <c r="AM44" s="8">
        <v>645859.87413441122</v>
      </c>
      <c r="AN44" s="8">
        <v>387415.67960106255</v>
      </c>
      <c r="AO44" s="8">
        <v>28324.02947613244</v>
      </c>
      <c r="AP44" s="8">
        <v>0</v>
      </c>
      <c r="AQ44" s="8">
        <v>33.377405524496758</v>
      </c>
      <c r="AR44" s="8">
        <v>1750743.187837105</v>
      </c>
      <c r="AS44" s="8">
        <v>436623.34258669743</v>
      </c>
      <c r="AT44" s="8">
        <v>10.083963764686064</v>
      </c>
      <c r="AU44" s="8">
        <v>516400.18706295959</v>
      </c>
      <c r="AV44" s="8">
        <v>4027.1659990019903</v>
      </c>
      <c r="AW44" s="8">
        <v>3432.5393748775105</v>
      </c>
      <c r="AX44" s="8">
        <v>15391066.107651824</v>
      </c>
      <c r="AY44" s="8">
        <v>14254979.799990008</v>
      </c>
      <c r="AZ44" s="8">
        <v>350244.34003927809</v>
      </c>
      <c r="BA44" s="8">
        <v>962746748.52997375</v>
      </c>
      <c r="BB44" s="8">
        <v>45126178.009980276</v>
      </c>
      <c r="BC44" s="8">
        <v>44996629.738321796</v>
      </c>
      <c r="BD44" s="8">
        <v>2855479767.7654829</v>
      </c>
    </row>
    <row r="45" spans="1:56" x14ac:dyDescent="0.3">
      <c r="A45" s="1" t="s">
        <v>40</v>
      </c>
      <c r="B45" s="8">
        <v>18.150240203580971</v>
      </c>
      <c r="C45" s="8">
        <v>9563.4978277829123</v>
      </c>
      <c r="D45" s="8">
        <v>477.26671029807414</v>
      </c>
      <c r="E45" s="8">
        <v>30.767505050610801</v>
      </c>
      <c r="F45" s="8">
        <v>0</v>
      </c>
      <c r="G45" s="8">
        <v>18112.56997603468</v>
      </c>
      <c r="H45" s="8">
        <v>0</v>
      </c>
      <c r="I45" s="8">
        <v>82.309410259506436</v>
      </c>
      <c r="J45" s="8">
        <v>39365.659119470052</v>
      </c>
      <c r="K45" s="8">
        <v>4679.214627608977</v>
      </c>
      <c r="L45" s="8">
        <v>0</v>
      </c>
      <c r="M45" s="8">
        <v>0</v>
      </c>
      <c r="N45" s="8">
        <v>3387.9127320006087</v>
      </c>
      <c r="O45" s="8">
        <v>5.9189768770266706</v>
      </c>
      <c r="P45" s="8">
        <v>0</v>
      </c>
      <c r="Q45" s="8">
        <v>0.46748569460623712</v>
      </c>
      <c r="R45" s="8">
        <v>2116516.6876457916</v>
      </c>
      <c r="S45" s="8">
        <v>103258.76007168806</v>
      </c>
      <c r="T45" s="8">
        <v>16.141946779740838</v>
      </c>
      <c r="U45" s="8">
        <v>785814.52521565487</v>
      </c>
      <c r="V45" s="8">
        <v>238.27194239807534</v>
      </c>
      <c r="W45" s="8">
        <v>5.0101422898137873</v>
      </c>
      <c r="X45" s="8">
        <v>440.16811618287346</v>
      </c>
      <c r="Y45" s="8">
        <v>391747.1485307198</v>
      </c>
      <c r="Z45" s="8">
        <v>8459.485301061648</v>
      </c>
      <c r="AA45" s="8">
        <v>0</v>
      </c>
      <c r="AB45" s="8">
        <v>0.11585883867917898</v>
      </c>
      <c r="AC45" s="8">
        <v>2.7279724828757179</v>
      </c>
      <c r="AD45" s="8">
        <v>0</v>
      </c>
      <c r="AE45" s="8">
        <v>70.948986289869879</v>
      </c>
      <c r="AF45" s="8">
        <v>0</v>
      </c>
      <c r="AG45" s="8">
        <v>1088.8685416513692</v>
      </c>
      <c r="AH45" s="8">
        <v>0</v>
      </c>
      <c r="AI45" s="8">
        <v>79667.689465631134</v>
      </c>
      <c r="AJ45" s="8">
        <v>2.7259742056645639</v>
      </c>
      <c r="AK45" s="8">
        <v>7085.7863971418128</v>
      </c>
      <c r="AL45" s="8">
        <v>169.47563703879925</v>
      </c>
      <c r="AM45" s="8">
        <v>943.94047219168908</v>
      </c>
      <c r="AN45" s="8">
        <v>663.81003487734529</v>
      </c>
      <c r="AO45" s="8">
        <v>2003.7653107143083</v>
      </c>
      <c r="AP45" s="8">
        <v>764.87787114936395</v>
      </c>
      <c r="AQ45" s="8">
        <v>0</v>
      </c>
      <c r="AR45" s="8">
        <v>8.5256090150310957</v>
      </c>
      <c r="AS45" s="8">
        <v>885.77109891441262</v>
      </c>
      <c r="AT45" s="8">
        <v>896.34234568148781</v>
      </c>
      <c r="AU45" s="8">
        <v>0</v>
      </c>
      <c r="AV45" s="8">
        <v>2.1854262111290255</v>
      </c>
      <c r="AW45" s="8">
        <v>11962.311241002584</v>
      </c>
      <c r="AX45" s="8">
        <v>70.502373547073304</v>
      </c>
      <c r="AY45" s="8">
        <v>4150373.1213195934</v>
      </c>
      <c r="AZ45" s="8">
        <v>1919.7297612822974</v>
      </c>
      <c r="BA45" s="8">
        <v>20835.399151957026</v>
      </c>
      <c r="BB45" s="8">
        <v>114.05072339850022</v>
      </c>
      <c r="BC45" s="8">
        <v>599609.53447940073</v>
      </c>
      <c r="BD45" s="8">
        <v>8361362.1395760616</v>
      </c>
    </row>
    <row r="46" spans="1:56" x14ac:dyDescent="0.3">
      <c r="A46" s="1" t="s">
        <v>41</v>
      </c>
      <c r="B46" s="8">
        <v>230.49841306936281</v>
      </c>
      <c r="C46" s="8">
        <v>14163.547887409453</v>
      </c>
      <c r="D46" s="8">
        <v>2426.0260249670332</v>
      </c>
      <c r="E46" s="8">
        <v>9.4822864590649942</v>
      </c>
      <c r="F46" s="8">
        <v>0</v>
      </c>
      <c r="G46" s="8">
        <v>1093.2627414418425</v>
      </c>
      <c r="H46" s="8">
        <v>0</v>
      </c>
      <c r="I46" s="8">
        <v>10593.654006961182</v>
      </c>
      <c r="J46" s="8">
        <v>33513764.300288949</v>
      </c>
      <c r="K46" s="8">
        <v>972.58542206205084</v>
      </c>
      <c r="L46" s="8">
        <v>0</v>
      </c>
      <c r="M46" s="8">
        <v>0</v>
      </c>
      <c r="N46" s="8">
        <v>18394.929012337238</v>
      </c>
      <c r="O46" s="8">
        <v>2.2035793814174611</v>
      </c>
      <c r="P46" s="8">
        <v>316.07071888177018</v>
      </c>
      <c r="Q46" s="8">
        <v>1.4358105455476922</v>
      </c>
      <c r="R46" s="8">
        <v>22800.238192430239</v>
      </c>
      <c r="S46" s="8">
        <v>35929.879981003993</v>
      </c>
      <c r="T46" s="8">
        <v>2.8076257141572795E-2</v>
      </c>
      <c r="U46" s="8">
        <v>268.09964503517074</v>
      </c>
      <c r="V46" s="8">
        <v>1242104.3626131262</v>
      </c>
      <c r="W46" s="8">
        <v>1.5004712642886382</v>
      </c>
      <c r="X46" s="8">
        <v>361.00871687328424</v>
      </c>
      <c r="Y46" s="8">
        <v>6494.2293287773282</v>
      </c>
      <c r="Z46" s="8">
        <v>10839.293174183218</v>
      </c>
      <c r="AA46" s="8">
        <v>0</v>
      </c>
      <c r="AB46" s="8">
        <v>17335.033817155869</v>
      </c>
      <c r="AC46" s="8">
        <v>28513.043469694752</v>
      </c>
      <c r="AD46" s="8">
        <v>0</v>
      </c>
      <c r="AE46" s="8">
        <v>156388.48689541264</v>
      </c>
      <c r="AF46" s="8">
        <v>0</v>
      </c>
      <c r="AG46" s="8">
        <v>459.84959876906237</v>
      </c>
      <c r="AH46" s="8">
        <v>0</v>
      </c>
      <c r="AI46" s="8">
        <v>147201.2272834747</v>
      </c>
      <c r="AJ46" s="8">
        <v>448.97555884127809</v>
      </c>
      <c r="AK46" s="8">
        <v>1.0090987810688981</v>
      </c>
      <c r="AL46" s="8">
        <v>738069.8649885077</v>
      </c>
      <c r="AM46" s="8">
        <v>156.47146188637609</v>
      </c>
      <c r="AN46" s="8">
        <v>50737.320153785346</v>
      </c>
      <c r="AO46" s="8">
        <v>3.8857342524457855E-2</v>
      </c>
      <c r="AP46" s="8">
        <v>114330.09922008794</v>
      </c>
      <c r="AQ46" s="8">
        <v>3.7161051063976921E-2</v>
      </c>
      <c r="AR46" s="8">
        <v>0</v>
      </c>
      <c r="AS46" s="8">
        <v>3533.0713870872264</v>
      </c>
      <c r="AT46" s="8">
        <v>0</v>
      </c>
      <c r="AU46" s="8">
        <v>0</v>
      </c>
      <c r="AV46" s="8">
        <v>221.01323686457644</v>
      </c>
      <c r="AW46" s="8">
        <v>592.85900225530486</v>
      </c>
      <c r="AX46" s="8">
        <v>182147.75560326537</v>
      </c>
      <c r="AY46" s="8">
        <v>537.11766731544083</v>
      </c>
      <c r="AZ46" s="8">
        <v>335.33844527073836</v>
      </c>
      <c r="BA46" s="8">
        <v>260259.00293495518</v>
      </c>
      <c r="BB46" s="8">
        <v>224.43456402624747</v>
      </c>
      <c r="BC46" s="8">
        <v>1869847.9081289954</v>
      </c>
      <c r="BD46" s="8">
        <v>38452106.594926253</v>
      </c>
    </row>
    <row r="47" spans="1:56" x14ac:dyDescent="0.3">
      <c r="A47" s="1" t="s">
        <v>42</v>
      </c>
      <c r="B47" s="8">
        <v>34984101.93482805</v>
      </c>
      <c r="C47" s="8">
        <v>5935835.5826760055</v>
      </c>
      <c r="D47" s="8">
        <v>249144.56982162769</v>
      </c>
      <c r="E47" s="8">
        <v>24983.110579730383</v>
      </c>
      <c r="F47" s="8">
        <v>21295.984913939243</v>
      </c>
      <c r="G47" s="8">
        <v>1727.3308834459974</v>
      </c>
      <c r="H47" s="8">
        <v>103864.85585428019</v>
      </c>
      <c r="I47" s="8">
        <v>3046341.9970432185</v>
      </c>
      <c r="J47" s="8">
        <v>159290423.92828053</v>
      </c>
      <c r="K47" s="8">
        <v>16903322.494161382</v>
      </c>
      <c r="L47" s="8">
        <v>0</v>
      </c>
      <c r="M47" s="8">
        <v>0</v>
      </c>
      <c r="N47" s="8">
        <v>3047.5492661795338</v>
      </c>
      <c r="O47" s="8">
        <v>25450.095654688346</v>
      </c>
      <c r="P47" s="8">
        <v>103.1152746711507</v>
      </c>
      <c r="Q47" s="8">
        <v>51346.58643434041</v>
      </c>
      <c r="R47" s="8">
        <v>5691848.6755915936</v>
      </c>
      <c r="S47" s="8">
        <v>74454360.83525537</v>
      </c>
      <c r="T47" s="8">
        <v>83.336205287693545</v>
      </c>
      <c r="U47" s="8">
        <v>3689.6162493076672</v>
      </c>
      <c r="V47" s="8">
        <v>35456290.15962708</v>
      </c>
      <c r="W47" s="8">
        <v>6027570.1947139176</v>
      </c>
      <c r="X47" s="8">
        <v>2488817.3576787161</v>
      </c>
      <c r="Y47" s="8">
        <v>10965346.491727838</v>
      </c>
      <c r="Z47" s="8">
        <v>71286775.41329959</v>
      </c>
      <c r="AA47" s="8">
        <v>0</v>
      </c>
      <c r="AB47" s="8">
        <v>90.809271070708292</v>
      </c>
      <c r="AC47" s="8">
        <v>10782.700570111487</v>
      </c>
      <c r="AD47" s="8">
        <v>0</v>
      </c>
      <c r="AE47" s="8">
        <v>66694188.567302212</v>
      </c>
      <c r="AF47" s="8">
        <v>0</v>
      </c>
      <c r="AG47" s="8">
        <v>207969.7089740994</v>
      </c>
      <c r="AH47" s="8">
        <v>129024.29714609557</v>
      </c>
      <c r="AI47" s="8">
        <v>138567576.74470764</v>
      </c>
      <c r="AJ47" s="8">
        <v>325964.31817537139</v>
      </c>
      <c r="AK47" s="8">
        <v>1348245.7955216244</v>
      </c>
      <c r="AL47" s="8">
        <v>231398558.28751296</v>
      </c>
      <c r="AM47" s="8">
        <v>5330626.7378761116</v>
      </c>
      <c r="AN47" s="8">
        <v>6974.2478280960004</v>
      </c>
      <c r="AO47" s="8">
        <v>1380880.335972771</v>
      </c>
      <c r="AP47" s="8">
        <v>207699219.29065955</v>
      </c>
      <c r="AQ47" s="8">
        <v>110.31165786018929</v>
      </c>
      <c r="AR47" s="8">
        <v>7900027.6662060088</v>
      </c>
      <c r="AS47" s="8">
        <v>0</v>
      </c>
      <c r="AT47" s="8">
        <v>169246.39713205738</v>
      </c>
      <c r="AU47" s="8">
        <v>0.20171219614857333</v>
      </c>
      <c r="AV47" s="8">
        <v>1546.6819759603047</v>
      </c>
      <c r="AW47" s="8">
        <v>117603.87776554054</v>
      </c>
      <c r="AX47" s="8">
        <v>9615247.4872607458</v>
      </c>
      <c r="AY47" s="8">
        <v>19846607.474714886</v>
      </c>
      <c r="AZ47" s="8">
        <v>3302367.7074595173</v>
      </c>
      <c r="BA47" s="8">
        <v>176782270.56571177</v>
      </c>
      <c r="BB47" s="8">
        <v>24211906.630846504</v>
      </c>
      <c r="BC47" s="8">
        <v>11132996.059507776</v>
      </c>
      <c r="BD47" s="8">
        <v>1333195804.1194897</v>
      </c>
    </row>
    <row r="48" spans="1:56" x14ac:dyDescent="0.3">
      <c r="A48" s="1" t="s">
        <v>43</v>
      </c>
      <c r="B48" s="8">
        <v>52828.173425358575</v>
      </c>
      <c r="C48" s="8">
        <v>91145.802312604152</v>
      </c>
      <c r="D48" s="8">
        <v>184.00493107665201</v>
      </c>
      <c r="E48" s="8">
        <v>5292.1043255010054</v>
      </c>
      <c r="F48" s="8">
        <v>0</v>
      </c>
      <c r="G48" s="8">
        <v>23.250720041156114</v>
      </c>
      <c r="H48" s="8">
        <v>0</v>
      </c>
      <c r="I48" s="8">
        <v>476409.84976940451</v>
      </c>
      <c r="J48" s="8">
        <v>146814.63504818792</v>
      </c>
      <c r="K48" s="8">
        <v>2843.0292625995007</v>
      </c>
      <c r="L48" s="8">
        <v>493.18836654126505</v>
      </c>
      <c r="M48" s="8">
        <v>0</v>
      </c>
      <c r="N48" s="8">
        <v>198524.1019160756</v>
      </c>
      <c r="O48" s="8">
        <v>18.353328304631876</v>
      </c>
      <c r="P48" s="8">
        <v>22.231306924709578</v>
      </c>
      <c r="Q48" s="8">
        <v>3809.0264026083241</v>
      </c>
      <c r="R48" s="8">
        <v>5048.2670933817444</v>
      </c>
      <c r="S48" s="8">
        <v>3060424.9198018187</v>
      </c>
      <c r="T48" s="8">
        <v>9.1188245622134831E-2</v>
      </c>
      <c r="U48" s="8">
        <v>6495693.3991139755</v>
      </c>
      <c r="V48" s="8">
        <v>19840.880920195941</v>
      </c>
      <c r="W48" s="8">
        <v>20.606627500139989</v>
      </c>
      <c r="X48" s="8">
        <v>1261.0799826435459</v>
      </c>
      <c r="Y48" s="8">
        <v>925.28192803879881</v>
      </c>
      <c r="Z48" s="8">
        <v>776346.53256304865</v>
      </c>
      <c r="AA48" s="8">
        <v>0</v>
      </c>
      <c r="AB48" s="8">
        <v>40840.928015377453</v>
      </c>
      <c r="AC48" s="8">
        <v>64818.619889018162</v>
      </c>
      <c r="AD48" s="8">
        <v>0</v>
      </c>
      <c r="AE48" s="8">
        <v>270.58814858147355</v>
      </c>
      <c r="AF48" s="8">
        <v>0</v>
      </c>
      <c r="AG48" s="8">
        <v>37501.183067128004</v>
      </c>
      <c r="AH48" s="8">
        <v>0.17975235124308736</v>
      </c>
      <c r="AI48" s="8">
        <v>3205.8500347009976</v>
      </c>
      <c r="AJ48" s="8">
        <v>21.802489841413703</v>
      </c>
      <c r="AK48" s="8">
        <v>35.135062193167954</v>
      </c>
      <c r="AL48" s="8">
        <v>2261.0694499928177</v>
      </c>
      <c r="AM48" s="8">
        <v>472.73491881931858</v>
      </c>
      <c r="AN48" s="8">
        <v>11914.52688493025</v>
      </c>
      <c r="AO48" s="8">
        <v>10.716114574977208</v>
      </c>
      <c r="AP48" s="8">
        <v>1102.5374334881596</v>
      </c>
      <c r="AQ48" s="8">
        <v>10407.097626871127</v>
      </c>
      <c r="AR48" s="8">
        <v>74894.737343883142</v>
      </c>
      <c r="AS48" s="8">
        <v>653890.52095389599</v>
      </c>
      <c r="AT48" s="8">
        <v>0</v>
      </c>
      <c r="AU48" s="8">
        <v>283.15161774424126</v>
      </c>
      <c r="AV48" s="8">
        <v>3636.9959867355819</v>
      </c>
      <c r="AW48" s="8">
        <v>132.72160844323889</v>
      </c>
      <c r="AX48" s="8">
        <v>163.4409793428519</v>
      </c>
      <c r="AY48" s="8">
        <v>14.823610774508255</v>
      </c>
      <c r="AZ48" s="8">
        <v>20184.468830181246</v>
      </c>
      <c r="BA48" s="8">
        <v>2419340.4284497527</v>
      </c>
      <c r="BB48" s="8">
        <v>59.524869748928602</v>
      </c>
      <c r="BC48" s="8">
        <v>314884.5998160778</v>
      </c>
      <c r="BD48" s="8">
        <v>14998317.193288531</v>
      </c>
    </row>
    <row r="49" spans="1:56" x14ac:dyDescent="0.3">
      <c r="A49" s="1" t="s">
        <v>44</v>
      </c>
      <c r="B49" s="8">
        <v>795.42882007123148</v>
      </c>
      <c r="C49" s="8">
        <v>753772.18715049617</v>
      </c>
      <c r="D49" s="8">
        <v>8458362.1987523306</v>
      </c>
      <c r="E49" s="8">
        <v>2986.8744511793848</v>
      </c>
      <c r="F49" s="8">
        <v>0</v>
      </c>
      <c r="G49" s="8">
        <v>74765.274141142014</v>
      </c>
      <c r="H49" s="8">
        <v>0</v>
      </c>
      <c r="I49" s="8">
        <v>1493.5850756329407</v>
      </c>
      <c r="J49" s="8">
        <v>244921.22550758708</v>
      </c>
      <c r="K49" s="8">
        <v>33030.842886839324</v>
      </c>
      <c r="L49" s="8">
        <v>50465224.50126233</v>
      </c>
      <c r="M49" s="8">
        <v>54266.726432854899</v>
      </c>
      <c r="N49" s="8">
        <v>2159.3657787103584</v>
      </c>
      <c r="O49" s="8">
        <v>228705.95387041548</v>
      </c>
      <c r="P49" s="8">
        <v>721462.5527399499</v>
      </c>
      <c r="Q49" s="8">
        <v>518.49625979512791</v>
      </c>
      <c r="R49" s="8">
        <v>5027545.2662924398</v>
      </c>
      <c r="S49" s="8">
        <v>497657.06179089978</v>
      </c>
      <c r="T49" s="8">
        <v>782487.64097025152</v>
      </c>
      <c r="U49" s="8">
        <v>725861.24621864618</v>
      </c>
      <c r="V49" s="8">
        <v>1690.9787940650331</v>
      </c>
      <c r="W49" s="8">
        <v>35.799716197919849</v>
      </c>
      <c r="X49" s="8">
        <v>10141.873549686299</v>
      </c>
      <c r="Y49" s="8">
        <v>9926006.1552581191</v>
      </c>
      <c r="Z49" s="8">
        <v>19100.015930932292</v>
      </c>
      <c r="AA49" s="8">
        <v>0</v>
      </c>
      <c r="AB49" s="8">
        <v>0.81772509403457305</v>
      </c>
      <c r="AC49" s="8">
        <v>53214.754044186717</v>
      </c>
      <c r="AD49" s="8">
        <v>767833.26339773345</v>
      </c>
      <c r="AE49" s="8">
        <v>509.38707387522948</v>
      </c>
      <c r="AF49" s="8">
        <v>87146.284329633316</v>
      </c>
      <c r="AG49" s="8">
        <v>1414.5003555063486</v>
      </c>
      <c r="AH49" s="8">
        <v>0</v>
      </c>
      <c r="AI49" s="8">
        <v>4397666.6485689133</v>
      </c>
      <c r="AJ49" s="8">
        <v>2426.2403713457402</v>
      </c>
      <c r="AK49" s="8">
        <v>1238.0090261864696</v>
      </c>
      <c r="AL49" s="8">
        <v>455718.93395064957</v>
      </c>
      <c r="AM49" s="8">
        <v>5341.9385168033095</v>
      </c>
      <c r="AN49" s="8">
        <v>463770.34820527595</v>
      </c>
      <c r="AO49" s="8">
        <v>0</v>
      </c>
      <c r="AP49" s="8">
        <v>5399.2367099237672</v>
      </c>
      <c r="AQ49" s="8">
        <v>137025.60348616765</v>
      </c>
      <c r="AR49" s="8">
        <v>60352.200977691151</v>
      </c>
      <c r="AS49" s="8">
        <v>11194.543452638756</v>
      </c>
      <c r="AT49" s="8">
        <v>6227.3784619054259</v>
      </c>
      <c r="AU49" s="8">
        <v>0</v>
      </c>
      <c r="AV49" s="8">
        <v>47756.658724347872</v>
      </c>
      <c r="AW49" s="8">
        <v>238974.57082465955</v>
      </c>
      <c r="AX49" s="8">
        <v>5612.6185555895099</v>
      </c>
      <c r="AY49" s="8">
        <v>300.29890646627615</v>
      </c>
      <c r="AZ49" s="8">
        <v>940101.54980977532</v>
      </c>
      <c r="BA49" s="8">
        <v>383389.55803305772</v>
      </c>
      <c r="BB49" s="8">
        <v>1355.1736644469995</v>
      </c>
      <c r="BC49" s="8">
        <v>2758370.1096385107</v>
      </c>
      <c r="BD49" s="8">
        <v>88865331.878460988</v>
      </c>
    </row>
    <row r="50" spans="1:56" x14ac:dyDescent="0.3">
      <c r="A50" s="1" t="s">
        <v>45</v>
      </c>
      <c r="B50" s="8">
        <v>185737.50264649064</v>
      </c>
      <c r="C50" s="8">
        <v>419.09228275742078</v>
      </c>
      <c r="D50" s="8">
        <v>22328.089547659241</v>
      </c>
      <c r="E50" s="8">
        <v>139242.32562734495</v>
      </c>
      <c r="F50" s="8">
        <v>0</v>
      </c>
      <c r="G50" s="8">
        <v>11896.23514401283</v>
      </c>
      <c r="H50" s="8">
        <v>0</v>
      </c>
      <c r="I50" s="8">
        <v>7767.3476540507527</v>
      </c>
      <c r="J50" s="8">
        <v>27057.94130220923</v>
      </c>
      <c r="K50" s="8">
        <v>6500.4741300384539</v>
      </c>
      <c r="L50" s="8">
        <v>0</v>
      </c>
      <c r="M50" s="8">
        <v>591.22581060017774</v>
      </c>
      <c r="N50" s="8">
        <v>172731.05506214994</v>
      </c>
      <c r="O50" s="8">
        <v>6640.4296714348111</v>
      </c>
      <c r="P50" s="8">
        <v>2.9986475979015981E-2</v>
      </c>
      <c r="Q50" s="8">
        <v>1311.4114635076676</v>
      </c>
      <c r="R50" s="8">
        <v>502609.48249970406</v>
      </c>
      <c r="S50" s="8">
        <v>807904.33560426638</v>
      </c>
      <c r="T50" s="8">
        <v>4121.1416283588314</v>
      </c>
      <c r="U50" s="8">
        <v>486.25873842596314</v>
      </c>
      <c r="V50" s="8">
        <v>371250.64983569167</v>
      </c>
      <c r="W50" s="8">
        <v>143644.92625833992</v>
      </c>
      <c r="X50" s="8">
        <v>33489.27418532678</v>
      </c>
      <c r="Y50" s="8">
        <v>213877.95875388591</v>
      </c>
      <c r="Z50" s="8">
        <v>27124.623824650589</v>
      </c>
      <c r="AA50" s="8">
        <v>0</v>
      </c>
      <c r="AB50" s="8">
        <v>4025.703237066512</v>
      </c>
      <c r="AC50" s="8">
        <v>12.584333429505676</v>
      </c>
      <c r="AD50" s="8">
        <v>38.014519124884522</v>
      </c>
      <c r="AE50" s="8">
        <v>4076.632550914424</v>
      </c>
      <c r="AF50" s="8">
        <v>5115.9539685436712</v>
      </c>
      <c r="AG50" s="8">
        <v>361127.39069388667</v>
      </c>
      <c r="AH50" s="8">
        <v>2.4245716101969103E-4</v>
      </c>
      <c r="AI50" s="8">
        <v>197857.85864568033</v>
      </c>
      <c r="AJ50" s="8">
        <v>32.844402751604214</v>
      </c>
      <c r="AK50" s="8">
        <v>144489.56530398966</v>
      </c>
      <c r="AL50" s="8">
        <v>2286.2578824769503</v>
      </c>
      <c r="AM50" s="8">
        <v>7263.6506078079801</v>
      </c>
      <c r="AN50" s="8">
        <v>129268.32200403609</v>
      </c>
      <c r="AO50" s="8">
        <v>9464506.9667223636</v>
      </c>
      <c r="AP50" s="8">
        <v>2382.8366610808162</v>
      </c>
      <c r="AQ50" s="8">
        <v>1292.7419376186472</v>
      </c>
      <c r="AR50" s="8">
        <v>205.74336816829774</v>
      </c>
      <c r="AS50" s="8">
        <v>49591.467335515183</v>
      </c>
      <c r="AT50" s="8">
        <v>4652.7772645615514</v>
      </c>
      <c r="AU50" s="8">
        <v>662.25299709776834</v>
      </c>
      <c r="AV50" s="8">
        <v>0</v>
      </c>
      <c r="AW50" s="8">
        <v>1692.6304891809416</v>
      </c>
      <c r="AX50" s="8">
        <v>200116.04231749597</v>
      </c>
      <c r="AY50" s="8">
        <v>9443963.8414343596</v>
      </c>
      <c r="AZ50" s="8">
        <v>2870339.0884904489</v>
      </c>
      <c r="BA50" s="8">
        <v>1813388.8023176729</v>
      </c>
      <c r="BB50" s="8">
        <v>12131.054342108329</v>
      </c>
      <c r="BC50" s="8">
        <v>11623514.081602534</v>
      </c>
      <c r="BD50" s="8">
        <v>39030766.917329751</v>
      </c>
    </row>
    <row r="51" spans="1:56" x14ac:dyDescent="0.3">
      <c r="A51" s="1" t="s">
        <v>46</v>
      </c>
      <c r="B51" s="8">
        <v>21121.664994579147</v>
      </c>
      <c r="C51" s="8">
        <v>54991.209775641626</v>
      </c>
      <c r="D51" s="8">
        <v>24838.511115213689</v>
      </c>
      <c r="E51" s="8">
        <v>107446.84124078415</v>
      </c>
      <c r="F51" s="8">
        <v>0</v>
      </c>
      <c r="G51" s="8">
        <v>5797.2741755266479</v>
      </c>
      <c r="H51" s="8">
        <v>0</v>
      </c>
      <c r="I51" s="8">
        <v>21372.544178050528</v>
      </c>
      <c r="J51" s="8">
        <v>3807131.8569242014</v>
      </c>
      <c r="K51" s="8">
        <v>92280.65540697737</v>
      </c>
      <c r="L51" s="8">
        <v>3467.3242970223628</v>
      </c>
      <c r="M51" s="8">
        <v>3067.1714641288413</v>
      </c>
      <c r="N51" s="8">
        <v>6398.2946396263142</v>
      </c>
      <c r="O51" s="8">
        <v>159079.37529184355</v>
      </c>
      <c r="P51" s="8">
        <v>120604.84152837882</v>
      </c>
      <c r="Q51" s="8">
        <v>637672.88167696469</v>
      </c>
      <c r="R51" s="8">
        <v>1330966.2365665489</v>
      </c>
      <c r="S51" s="8">
        <v>453938.69000929251</v>
      </c>
      <c r="T51" s="8">
        <v>9882.3634593606639</v>
      </c>
      <c r="U51" s="8">
        <v>15679.777708693196</v>
      </c>
      <c r="V51" s="8">
        <v>73435.069769170252</v>
      </c>
      <c r="W51" s="8">
        <v>115.92623052301532</v>
      </c>
      <c r="X51" s="8">
        <v>12024.80705748318</v>
      </c>
      <c r="Y51" s="8">
        <v>119116.97826169647</v>
      </c>
      <c r="Z51" s="8">
        <v>754924.46414799802</v>
      </c>
      <c r="AA51" s="8">
        <v>0</v>
      </c>
      <c r="AB51" s="8">
        <v>14572.999069736903</v>
      </c>
      <c r="AC51" s="8">
        <v>733773.8639026985</v>
      </c>
      <c r="AD51" s="8">
        <v>285.10889343663393</v>
      </c>
      <c r="AE51" s="8">
        <v>7897.0362113023057</v>
      </c>
      <c r="AF51" s="8">
        <v>0</v>
      </c>
      <c r="AG51" s="8">
        <v>278506.3726332474</v>
      </c>
      <c r="AH51" s="8">
        <v>6.2942648705984873E-3</v>
      </c>
      <c r="AI51" s="8">
        <v>777789.01107482647</v>
      </c>
      <c r="AJ51" s="8">
        <v>469.07774592239087</v>
      </c>
      <c r="AK51" s="8">
        <v>2493430.6496644369</v>
      </c>
      <c r="AL51" s="8">
        <v>60910.49669484231</v>
      </c>
      <c r="AM51" s="8">
        <v>16054.346559016118</v>
      </c>
      <c r="AN51" s="8">
        <v>458300.17050086416</v>
      </c>
      <c r="AO51" s="8">
        <v>11371.382912362596</v>
      </c>
      <c r="AP51" s="8">
        <v>283072.16964870039</v>
      </c>
      <c r="AQ51" s="8">
        <v>457369.23058822023</v>
      </c>
      <c r="AR51" s="8">
        <v>11779.761298848327</v>
      </c>
      <c r="AS51" s="8">
        <v>36420.772035694456</v>
      </c>
      <c r="AT51" s="8">
        <v>1630.6279884963624</v>
      </c>
      <c r="AU51" s="8">
        <v>4407.684977128155</v>
      </c>
      <c r="AV51" s="8">
        <v>48438.578416988334</v>
      </c>
      <c r="AW51" s="8">
        <v>0</v>
      </c>
      <c r="AX51" s="8">
        <v>372764.00971228082</v>
      </c>
      <c r="AY51" s="8">
        <v>120766.25285823237</v>
      </c>
      <c r="AZ51" s="8">
        <v>410391.54664076108</v>
      </c>
      <c r="BA51" s="8">
        <v>770794.1057613329</v>
      </c>
      <c r="BB51" s="8">
        <v>2248.8500668234101</v>
      </c>
      <c r="BC51" s="8">
        <v>1379952.6262197983</v>
      </c>
      <c r="BD51" s="8">
        <v>16588751.498289967</v>
      </c>
    </row>
    <row r="52" spans="1:56" x14ac:dyDescent="0.3">
      <c r="A52" s="1" t="s">
        <v>47</v>
      </c>
      <c r="B52" s="8">
        <v>1409.4283260735278</v>
      </c>
      <c r="C52" s="8">
        <v>149531.99925953199</v>
      </c>
      <c r="D52" s="8">
        <v>4308.9001166021062</v>
      </c>
      <c r="E52" s="8">
        <v>5955.5513895587501</v>
      </c>
      <c r="F52" s="8">
        <v>0</v>
      </c>
      <c r="G52" s="8">
        <v>82.790928028587331</v>
      </c>
      <c r="H52" s="8">
        <v>0</v>
      </c>
      <c r="I52" s="8">
        <v>734646.31464217231</v>
      </c>
      <c r="J52" s="8">
        <v>16397187.268772477</v>
      </c>
      <c r="K52" s="8">
        <v>102490.12826463846</v>
      </c>
      <c r="L52" s="8">
        <v>0</v>
      </c>
      <c r="M52" s="8">
        <v>0</v>
      </c>
      <c r="N52" s="8">
        <v>94.996157506609649</v>
      </c>
      <c r="O52" s="8">
        <v>115.87410050593206</v>
      </c>
      <c r="P52" s="8">
        <v>34.544771854599929</v>
      </c>
      <c r="Q52" s="8">
        <v>96.651945069993459</v>
      </c>
      <c r="R52" s="8">
        <v>3570.510922868435</v>
      </c>
      <c r="S52" s="8">
        <v>11518565.802729212</v>
      </c>
      <c r="T52" s="8">
        <v>2.5306659496137485</v>
      </c>
      <c r="U52" s="8">
        <v>87.349892618852749</v>
      </c>
      <c r="V52" s="8">
        <v>7724910.1783366753</v>
      </c>
      <c r="W52" s="8">
        <v>48999.881213109373</v>
      </c>
      <c r="X52" s="8">
        <v>257.19681365401436</v>
      </c>
      <c r="Y52" s="8">
        <v>182351.92946144255</v>
      </c>
      <c r="Z52" s="8">
        <v>36202.474597774766</v>
      </c>
      <c r="AA52" s="8">
        <v>0</v>
      </c>
      <c r="AB52" s="8">
        <v>8.7675755799823936</v>
      </c>
      <c r="AC52" s="8">
        <v>60.438928052286521</v>
      </c>
      <c r="AD52" s="8">
        <v>7.4928891295411859E-2</v>
      </c>
      <c r="AE52" s="8">
        <v>4456558.2308904808</v>
      </c>
      <c r="AF52" s="8">
        <v>0</v>
      </c>
      <c r="AG52" s="8">
        <v>45913526.610763952</v>
      </c>
      <c r="AH52" s="8">
        <v>18513.519998396194</v>
      </c>
      <c r="AI52" s="8">
        <v>59385.238357911207</v>
      </c>
      <c r="AJ52" s="8">
        <v>73.512779153076949</v>
      </c>
      <c r="AK52" s="8">
        <v>48.54325500917448</v>
      </c>
      <c r="AL52" s="8">
        <v>2219836.390356116</v>
      </c>
      <c r="AM52" s="8">
        <v>20803.367818047471</v>
      </c>
      <c r="AN52" s="8">
        <v>6308955.3505180879</v>
      </c>
      <c r="AO52" s="8">
        <v>41915.151321393176</v>
      </c>
      <c r="AP52" s="8">
        <v>1332764.7647332535</v>
      </c>
      <c r="AQ52" s="8">
        <v>3.3528389808468662</v>
      </c>
      <c r="AR52" s="8">
        <v>940.87001035654782</v>
      </c>
      <c r="AS52" s="8">
        <v>100450.45409902635</v>
      </c>
      <c r="AT52" s="8">
        <v>0.23050848148242786</v>
      </c>
      <c r="AU52" s="8">
        <v>50749.338706423681</v>
      </c>
      <c r="AV52" s="8">
        <v>83.055985716705408</v>
      </c>
      <c r="AW52" s="8">
        <v>104.26293827766631</v>
      </c>
      <c r="AX52" s="8">
        <v>0</v>
      </c>
      <c r="AY52" s="8">
        <v>3811036.9813183644</v>
      </c>
      <c r="AZ52" s="8">
        <v>15296.166105662291</v>
      </c>
      <c r="BA52" s="8">
        <v>2302665.1102641099</v>
      </c>
      <c r="BB52" s="8">
        <v>158831900.09114602</v>
      </c>
      <c r="BC52" s="8">
        <v>5953225.8342357269</v>
      </c>
      <c r="BD52" s="8">
        <v>268349808.01368883</v>
      </c>
    </row>
    <row r="53" spans="1:56" x14ac:dyDescent="0.3">
      <c r="A53" s="1" t="s">
        <v>48</v>
      </c>
      <c r="B53" s="8">
        <v>0</v>
      </c>
      <c r="C53" s="8">
        <v>6.9448686892680662</v>
      </c>
      <c r="D53" s="8">
        <v>0</v>
      </c>
      <c r="E53" s="8">
        <v>0</v>
      </c>
      <c r="F53" s="8">
        <v>0</v>
      </c>
      <c r="G53" s="8">
        <v>81120.662926072808</v>
      </c>
      <c r="H53" s="8">
        <v>0</v>
      </c>
      <c r="I53" s="8">
        <v>0</v>
      </c>
      <c r="J53" s="8">
        <v>192552.95296293395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13958.081451696771</v>
      </c>
      <c r="S53" s="8">
        <v>21760.801239969987</v>
      </c>
      <c r="T53" s="8">
        <v>821.78386909260246</v>
      </c>
      <c r="U53" s="8">
        <v>0</v>
      </c>
      <c r="V53" s="8">
        <v>0</v>
      </c>
      <c r="W53" s="8">
        <v>0</v>
      </c>
      <c r="X53" s="8">
        <v>0</v>
      </c>
      <c r="Y53" s="8">
        <v>115266.98464594224</v>
      </c>
      <c r="Z53" s="8">
        <v>125569.28557289821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21368.161276514042</v>
      </c>
      <c r="AH53" s="8">
        <v>0</v>
      </c>
      <c r="AI53" s="8">
        <v>3840.0366494002105</v>
      </c>
      <c r="AJ53" s="8">
        <v>0</v>
      </c>
      <c r="AK53" s="8">
        <v>0</v>
      </c>
      <c r="AL53" s="8">
        <v>9407.3330019853056</v>
      </c>
      <c r="AM53" s="8">
        <v>0</v>
      </c>
      <c r="AN53" s="8">
        <v>0</v>
      </c>
      <c r="AO53" s="8">
        <v>0</v>
      </c>
      <c r="AP53" s="8">
        <v>0</v>
      </c>
      <c r="AQ53" s="8">
        <v>4131.1778467927143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806797.66531734064</v>
      </c>
      <c r="AY53" s="8">
        <v>0</v>
      </c>
      <c r="AZ53" s="8">
        <v>691.79422132714205</v>
      </c>
      <c r="BA53" s="8">
        <v>0</v>
      </c>
      <c r="BB53" s="8">
        <v>0</v>
      </c>
      <c r="BC53" s="8">
        <v>2585078.3052501683</v>
      </c>
      <c r="BD53" s="8">
        <v>3982371.9711008244</v>
      </c>
    </row>
    <row r="54" spans="1:56" x14ac:dyDescent="0.3">
      <c r="A54" s="1" t="s">
        <v>49</v>
      </c>
      <c r="B54" s="8">
        <v>458160.81718524027</v>
      </c>
      <c r="C54" s="8">
        <v>7363892.2931799153</v>
      </c>
      <c r="D54" s="8">
        <v>1244082.9819633539</v>
      </c>
      <c r="E54" s="8">
        <v>101720.51828244232</v>
      </c>
      <c r="F54" s="8">
        <v>0</v>
      </c>
      <c r="G54" s="8">
        <v>121788.05611519185</v>
      </c>
      <c r="H54" s="8">
        <v>0</v>
      </c>
      <c r="I54" s="8">
        <v>1203895.8741676118</v>
      </c>
      <c r="J54" s="8">
        <v>37740193.07395485</v>
      </c>
      <c r="K54" s="8">
        <v>8268577.4446501266</v>
      </c>
      <c r="L54" s="8">
        <v>907074.44465969212</v>
      </c>
      <c r="M54" s="8">
        <v>5004.9115574157177</v>
      </c>
      <c r="N54" s="8">
        <v>231502.99530736927</v>
      </c>
      <c r="O54" s="8">
        <v>201130.38845409942</v>
      </c>
      <c r="P54" s="8">
        <v>1780973.2426037211</v>
      </c>
      <c r="Q54" s="8">
        <v>2740374.4977163016</v>
      </c>
      <c r="R54" s="8">
        <v>46717783.108212464</v>
      </c>
      <c r="S54" s="8">
        <v>61403693.054120868</v>
      </c>
      <c r="T54" s="8">
        <v>28783.369231003544</v>
      </c>
      <c r="U54" s="8">
        <v>329788.69907328731</v>
      </c>
      <c r="V54" s="8">
        <v>2141636.5544470083</v>
      </c>
      <c r="W54" s="8">
        <v>11223.128929972161</v>
      </c>
      <c r="X54" s="8">
        <v>3560460.5089164022</v>
      </c>
      <c r="Y54" s="8">
        <v>13583919.960128851</v>
      </c>
      <c r="Z54" s="8">
        <v>4939447.1387837902</v>
      </c>
      <c r="AA54" s="8">
        <v>1607.6140061497219</v>
      </c>
      <c r="AB54" s="8">
        <v>12613.625895904335</v>
      </c>
      <c r="AC54" s="8">
        <v>44020.653621704696</v>
      </c>
      <c r="AD54" s="8">
        <v>272688.14950361906</v>
      </c>
      <c r="AE54" s="8">
        <v>9309610.0393852629</v>
      </c>
      <c r="AF54" s="8">
        <v>21055.04168477486</v>
      </c>
      <c r="AG54" s="8">
        <v>1211343.5685084476</v>
      </c>
      <c r="AH54" s="8">
        <v>2289.6195145658726</v>
      </c>
      <c r="AI54" s="8">
        <v>6701565.2929230938</v>
      </c>
      <c r="AJ54" s="8">
        <v>7460.6529522966302</v>
      </c>
      <c r="AK54" s="8">
        <v>666779.06581024546</v>
      </c>
      <c r="AL54" s="8">
        <v>22625856.087716326</v>
      </c>
      <c r="AM54" s="8">
        <v>1128081.9935600362</v>
      </c>
      <c r="AN54" s="8">
        <v>2875167.4920772668</v>
      </c>
      <c r="AO54" s="8">
        <v>63610.052754958531</v>
      </c>
      <c r="AP54" s="8">
        <v>3521317.5124463672</v>
      </c>
      <c r="AQ54" s="8">
        <v>345267.12839874084</v>
      </c>
      <c r="AR54" s="8">
        <v>1208541.273635834</v>
      </c>
      <c r="AS54" s="8">
        <v>10143243.355984779</v>
      </c>
      <c r="AT54" s="8">
        <v>261411.08276322699</v>
      </c>
      <c r="AU54" s="8">
        <v>51668.80466222723</v>
      </c>
      <c r="AV54" s="8">
        <v>6052038.162039943</v>
      </c>
      <c r="AW54" s="8">
        <v>5757107.9200833468</v>
      </c>
      <c r="AX54" s="8">
        <v>483939.78842113214</v>
      </c>
      <c r="AY54" s="8">
        <v>857714.56501668785</v>
      </c>
      <c r="AZ54" s="8">
        <v>0</v>
      </c>
      <c r="BA54" s="8">
        <v>41834608.39541477</v>
      </c>
      <c r="BB54" s="8">
        <v>258986.21810320037</v>
      </c>
      <c r="BC54" s="8">
        <v>9992064.3469821755</v>
      </c>
      <c r="BD54" s="8">
        <v>320796764.56550813</v>
      </c>
    </row>
    <row r="55" spans="1:56" x14ac:dyDescent="0.3">
      <c r="A55" s="1" t="s">
        <v>50</v>
      </c>
      <c r="B55" s="8">
        <v>1341887.5855831138</v>
      </c>
      <c r="C55" s="8">
        <v>28405653.900427293</v>
      </c>
      <c r="D55" s="8">
        <v>2546402.8236797317</v>
      </c>
      <c r="E55" s="8">
        <v>183601.47406818095</v>
      </c>
      <c r="F55" s="8">
        <v>5158.6302681717643</v>
      </c>
      <c r="G55" s="8">
        <v>6944.6524148670633</v>
      </c>
      <c r="H55" s="8">
        <v>2825.9393288189817</v>
      </c>
      <c r="I55" s="8">
        <v>10944958.286901608</v>
      </c>
      <c r="J55" s="8">
        <v>155790393.70697293</v>
      </c>
      <c r="K55" s="8">
        <v>27863465.298917446</v>
      </c>
      <c r="L55" s="8">
        <v>0</v>
      </c>
      <c r="M55" s="8">
        <v>0</v>
      </c>
      <c r="N55" s="8">
        <v>16276053.655756278</v>
      </c>
      <c r="O55" s="8">
        <v>2440293.8768208819</v>
      </c>
      <c r="P55" s="8">
        <v>0</v>
      </c>
      <c r="Q55" s="8">
        <v>175201.11566635134</v>
      </c>
      <c r="R55" s="8">
        <v>62239776.990306266</v>
      </c>
      <c r="S55" s="8">
        <v>110846197.87698855</v>
      </c>
      <c r="T55" s="8">
        <v>5196.0245504056638</v>
      </c>
      <c r="U55" s="8">
        <v>4006.5302393463826</v>
      </c>
      <c r="V55" s="8">
        <v>1198733.3697912144</v>
      </c>
      <c r="W55" s="8">
        <v>17628.733053124084</v>
      </c>
      <c r="X55" s="8">
        <v>2669789.709610749</v>
      </c>
      <c r="Y55" s="8">
        <v>57658221.517948411</v>
      </c>
      <c r="Z55" s="8">
        <v>876961172.29778314</v>
      </c>
      <c r="AA55" s="8">
        <v>0</v>
      </c>
      <c r="AB55" s="8">
        <v>3077.9055638712098</v>
      </c>
      <c r="AC55" s="8">
        <v>101755.18399875987</v>
      </c>
      <c r="AD55" s="8">
        <v>0</v>
      </c>
      <c r="AE55" s="8">
        <v>73810515.235291392</v>
      </c>
      <c r="AF55" s="8">
        <v>0</v>
      </c>
      <c r="AG55" s="8">
        <v>9960405.1203053184</v>
      </c>
      <c r="AH55" s="8">
        <v>0</v>
      </c>
      <c r="AI55" s="8">
        <v>11403677.508425064</v>
      </c>
      <c r="AJ55" s="8">
        <v>68997.792761863835</v>
      </c>
      <c r="AK55" s="8">
        <v>4784443.4926581951</v>
      </c>
      <c r="AL55" s="8">
        <v>350838374.20149744</v>
      </c>
      <c r="AM55" s="8">
        <v>54370205.495265409</v>
      </c>
      <c r="AN55" s="8">
        <v>363893.55415866181</v>
      </c>
      <c r="AO55" s="8">
        <v>31981.01471051601</v>
      </c>
      <c r="AP55" s="8">
        <v>228385132.683175</v>
      </c>
      <c r="AQ55" s="8">
        <v>38612.267426660874</v>
      </c>
      <c r="AR55" s="8">
        <v>1211690.4885852605</v>
      </c>
      <c r="AS55" s="8">
        <v>97191187.812930971</v>
      </c>
      <c r="AT55" s="8">
        <v>7514.4700489074376</v>
      </c>
      <c r="AU55" s="8">
        <v>5662.5627382762204</v>
      </c>
      <c r="AV55" s="8">
        <v>116945.27564620177</v>
      </c>
      <c r="AW55" s="8">
        <v>679170.98005304136</v>
      </c>
      <c r="AX55" s="8">
        <v>917033.338322717</v>
      </c>
      <c r="AY55" s="8">
        <v>502621.88954616326</v>
      </c>
      <c r="AZ55" s="8">
        <v>28617362.519634563</v>
      </c>
      <c r="BA55" s="8">
        <v>0</v>
      </c>
      <c r="BB55" s="8">
        <v>343305.3307687405</v>
      </c>
      <c r="BC55" s="8">
        <v>26393689.268094398</v>
      </c>
      <c r="BD55" s="8">
        <v>2247730819.3886843</v>
      </c>
    </row>
    <row r="56" spans="1:56" x14ac:dyDescent="0.3">
      <c r="A56" s="1" t="s">
        <v>229</v>
      </c>
      <c r="B56" s="8">
        <v>1030073.3004394338</v>
      </c>
      <c r="C56" s="8">
        <v>40183.372882283926</v>
      </c>
      <c r="D56" s="8">
        <v>12893727.361080008</v>
      </c>
      <c r="E56" s="8">
        <v>4718100.0433674539</v>
      </c>
      <c r="F56" s="8">
        <v>0</v>
      </c>
      <c r="G56" s="8">
        <v>471341.16554220347</v>
      </c>
      <c r="H56" s="8">
        <v>20773.770257005675</v>
      </c>
      <c r="I56" s="8">
        <v>6489143.547818983</v>
      </c>
      <c r="J56" s="8">
        <v>47481604.305116728</v>
      </c>
      <c r="K56" s="8">
        <v>2838977.2637047889</v>
      </c>
      <c r="L56" s="8">
        <v>0</v>
      </c>
      <c r="M56" s="8">
        <v>0</v>
      </c>
      <c r="N56" s="8">
        <v>1877.9731394675216</v>
      </c>
      <c r="O56" s="8">
        <v>5464.751468741335</v>
      </c>
      <c r="P56" s="8">
        <v>173.46803733547333</v>
      </c>
      <c r="Q56" s="8">
        <v>174104.90953578465</v>
      </c>
      <c r="R56" s="8">
        <v>212247.19783808998</v>
      </c>
      <c r="S56" s="8">
        <v>80501524.006890103</v>
      </c>
      <c r="T56" s="8">
        <v>372808.7355580118</v>
      </c>
      <c r="U56" s="8">
        <v>2169.3472706969219</v>
      </c>
      <c r="V56" s="8">
        <v>22790939.005828589</v>
      </c>
      <c r="W56" s="8">
        <v>68446.553245453091</v>
      </c>
      <c r="X56" s="8">
        <v>251256.48093715997</v>
      </c>
      <c r="Y56" s="8">
        <v>3920319.46282518</v>
      </c>
      <c r="Z56" s="8">
        <v>27245254.987472203</v>
      </c>
      <c r="AA56" s="8">
        <v>13703.75796264973</v>
      </c>
      <c r="AB56" s="8">
        <v>89.591446842821568</v>
      </c>
      <c r="AC56" s="8">
        <v>4965.9548320061449</v>
      </c>
      <c r="AD56" s="8">
        <v>445.1700265940425</v>
      </c>
      <c r="AE56" s="8">
        <v>12099830.398423657</v>
      </c>
      <c r="AF56" s="8">
        <v>100964.56203152884</v>
      </c>
      <c r="AG56" s="8">
        <v>2229816.8218590608</v>
      </c>
      <c r="AH56" s="8">
        <v>11114.457789480213</v>
      </c>
      <c r="AI56" s="8">
        <v>659848032.8388952</v>
      </c>
      <c r="AJ56" s="8">
        <v>4722.508246387808</v>
      </c>
      <c r="AK56" s="8">
        <v>3221.9011178047481</v>
      </c>
      <c r="AL56" s="8">
        <v>7106497.4776456319</v>
      </c>
      <c r="AM56" s="8">
        <v>369558.66645692725</v>
      </c>
      <c r="AN56" s="8">
        <v>297654.52885706013</v>
      </c>
      <c r="AO56" s="8">
        <v>1929150.8190296062</v>
      </c>
      <c r="AP56" s="8">
        <v>4899443.5539641306</v>
      </c>
      <c r="AQ56" s="8">
        <v>132934.30748025308</v>
      </c>
      <c r="AR56" s="8">
        <v>8789.9268041011474</v>
      </c>
      <c r="AS56" s="8">
        <v>20703834.80814898</v>
      </c>
      <c r="AT56" s="8">
        <v>1.1575081184567906</v>
      </c>
      <c r="AU56" s="8">
        <v>2394430.1627398632</v>
      </c>
      <c r="AV56" s="8">
        <v>2442041.1847262434</v>
      </c>
      <c r="AW56" s="8">
        <v>1831672.5733519651</v>
      </c>
      <c r="AX56" s="8">
        <v>8735270.9752532151</v>
      </c>
      <c r="AY56" s="8">
        <v>172881160.61327443</v>
      </c>
      <c r="AZ56" s="8">
        <v>24727365.429721404</v>
      </c>
      <c r="BA56" s="8">
        <v>736591669.32567501</v>
      </c>
      <c r="BB56" s="8">
        <v>0</v>
      </c>
      <c r="BC56" s="8">
        <v>12426327.02657941</v>
      </c>
      <c r="BD56" s="8">
        <v>1883325221.5101032</v>
      </c>
    </row>
    <row r="57" spans="1:56" x14ac:dyDescent="0.3">
      <c r="A57" s="1" t="s">
        <v>51</v>
      </c>
      <c r="B57" s="8">
        <v>71082.862040455278</v>
      </c>
      <c r="C57" s="8">
        <v>46326.8976438467</v>
      </c>
      <c r="D57" s="8">
        <v>80612.251613303364</v>
      </c>
      <c r="E57" s="8">
        <v>13140.395503851729</v>
      </c>
      <c r="F57" s="8">
        <v>0</v>
      </c>
      <c r="G57" s="8">
        <v>20160.56759184381</v>
      </c>
      <c r="H57" s="8">
        <v>0</v>
      </c>
      <c r="I57" s="8">
        <v>513656.34915179678</v>
      </c>
      <c r="J57" s="8">
        <v>130033057.91275819</v>
      </c>
      <c r="K57" s="8">
        <v>360688.75696189085</v>
      </c>
      <c r="L57" s="8">
        <v>15180.290715254214</v>
      </c>
      <c r="M57" s="8">
        <v>5371.0844816094668</v>
      </c>
      <c r="N57" s="8">
        <v>49800.475427382189</v>
      </c>
      <c r="O57" s="8">
        <v>2535.0731268255563</v>
      </c>
      <c r="P57" s="8">
        <v>302.96116588421086</v>
      </c>
      <c r="Q57" s="8">
        <v>5056.6120120167225</v>
      </c>
      <c r="R57" s="8">
        <v>945936.61772742448</v>
      </c>
      <c r="S57" s="8">
        <v>1294181.0562084694</v>
      </c>
      <c r="T57" s="8">
        <v>661.51816950059572</v>
      </c>
      <c r="U57" s="8">
        <v>88562.899006217805</v>
      </c>
      <c r="V57" s="8">
        <v>151029.98472107976</v>
      </c>
      <c r="W57" s="8">
        <v>1190.5783042561218</v>
      </c>
      <c r="X57" s="8">
        <v>4960.0862519598495</v>
      </c>
      <c r="Y57" s="8">
        <v>85858.379580818393</v>
      </c>
      <c r="Z57" s="8">
        <v>819235.39335569297</v>
      </c>
      <c r="AA57" s="8">
        <v>0</v>
      </c>
      <c r="AB57" s="8">
        <v>486.47317531645422</v>
      </c>
      <c r="AC57" s="8">
        <v>1890.8216743631751</v>
      </c>
      <c r="AD57" s="8">
        <v>187.09864527738296</v>
      </c>
      <c r="AE57" s="8">
        <v>26473.687925887185</v>
      </c>
      <c r="AF57" s="8">
        <v>5289.6937520965002</v>
      </c>
      <c r="AG57" s="8">
        <v>44963.418909723696</v>
      </c>
      <c r="AH57" s="8">
        <v>118.66961302723068</v>
      </c>
      <c r="AI57" s="8">
        <v>1104416.7700131373</v>
      </c>
      <c r="AJ57" s="8">
        <v>16482.996159858805</v>
      </c>
      <c r="AK57" s="8">
        <v>76156.902750942289</v>
      </c>
      <c r="AL57" s="8">
        <v>1347306.1803151374</v>
      </c>
      <c r="AM57" s="8">
        <v>251327.36954221028</v>
      </c>
      <c r="AN57" s="8">
        <v>116978.06422817898</v>
      </c>
      <c r="AO57" s="8">
        <v>477.19428236103465</v>
      </c>
      <c r="AP57" s="8">
        <v>251715.21563553397</v>
      </c>
      <c r="AQ57" s="8">
        <v>11488.210804841681</v>
      </c>
      <c r="AR57" s="8">
        <v>265487.37202084064</v>
      </c>
      <c r="AS57" s="8">
        <v>383715.16958802403</v>
      </c>
      <c r="AT57" s="8">
        <v>7224.3989302790287</v>
      </c>
      <c r="AU57" s="8">
        <v>14792.97240809817</v>
      </c>
      <c r="AV57" s="8">
        <v>226085.64495381815</v>
      </c>
      <c r="AW57" s="8">
        <v>5545.7057269090474</v>
      </c>
      <c r="AX57" s="8">
        <v>15333.095987013709</v>
      </c>
      <c r="AY57" s="8">
        <v>19292864.697214115</v>
      </c>
      <c r="AZ57" s="8">
        <v>436744.15211039287</v>
      </c>
      <c r="BA57" s="8">
        <v>1744087.0589987505</v>
      </c>
      <c r="BB57" s="8">
        <v>28476.629964895281</v>
      </c>
      <c r="BC57" s="8">
        <v>0</v>
      </c>
      <c r="BD57" s="8">
        <v>160284704.6688506</v>
      </c>
    </row>
    <row r="58" spans="1:56" x14ac:dyDescent="0.3">
      <c r="A58" s="1" t="s">
        <v>52</v>
      </c>
      <c r="B58" s="8">
        <v>663621143.19711113</v>
      </c>
      <c r="C58" s="8">
        <v>288514924.12140393</v>
      </c>
      <c r="D58" s="8">
        <v>262444847.02806944</v>
      </c>
      <c r="E58" s="8">
        <v>387381990.68886358</v>
      </c>
      <c r="F58" s="8">
        <v>339943.64802426042</v>
      </c>
      <c r="G58" s="8">
        <v>7583293.0873798346</v>
      </c>
      <c r="H58" s="8">
        <v>5788607.214072898</v>
      </c>
      <c r="I58" s="8">
        <v>174812613.34641922</v>
      </c>
      <c r="J58" s="8">
        <v>4791459675.0413704</v>
      </c>
      <c r="K58" s="8">
        <v>246949079.20288801</v>
      </c>
      <c r="L58" s="8">
        <v>63489816.603347465</v>
      </c>
      <c r="M58" s="8">
        <v>11359345.509494765</v>
      </c>
      <c r="N58" s="8">
        <v>106069301.23470131</v>
      </c>
      <c r="O58" s="8">
        <v>48490020.636724815</v>
      </c>
      <c r="P58" s="8">
        <v>10602196.727239124</v>
      </c>
      <c r="Q58" s="8">
        <v>32299837.212636858</v>
      </c>
      <c r="R58" s="8">
        <v>769358347.60298598</v>
      </c>
      <c r="S58" s="8">
        <v>1735154354.0801349</v>
      </c>
      <c r="T58" s="8">
        <v>12404276.3783815</v>
      </c>
      <c r="U58" s="8">
        <v>97542695.461992726</v>
      </c>
      <c r="V58" s="8">
        <v>2911536325.5732636</v>
      </c>
      <c r="W58" s="8">
        <v>74515002.515479699</v>
      </c>
      <c r="X58" s="8">
        <v>97642993.106102094</v>
      </c>
      <c r="Y58" s="8">
        <v>473634270.03596818</v>
      </c>
      <c r="Z58" s="8">
        <v>3139978028.6500034</v>
      </c>
      <c r="AA58" s="8">
        <v>2169503.6725944434</v>
      </c>
      <c r="AB58" s="8">
        <v>1094655.8891904422</v>
      </c>
      <c r="AC58" s="8">
        <v>25184662.858241305</v>
      </c>
      <c r="AD58" s="8">
        <v>60719009.602316976</v>
      </c>
      <c r="AE58" s="8">
        <v>1191588331.9349279</v>
      </c>
      <c r="AF58" s="8">
        <v>15253793.31573632</v>
      </c>
      <c r="AG58" s="8">
        <v>580637211.46091843</v>
      </c>
      <c r="AH58" s="8">
        <v>23322008.775189903</v>
      </c>
      <c r="AI58" s="8">
        <v>1597886242.0146148</v>
      </c>
      <c r="AJ58" s="8">
        <v>10124933.465047477</v>
      </c>
      <c r="AK58" s="8">
        <v>45829057.121975623</v>
      </c>
      <c r="AL58" s="8">
        <v>3087892982.5353265</v>
      </c>
      <c r="AM58" s="8">
        <v>217841505.24654132</v>
      </c>
      <c r="AN58" s="8">
        <v>139810425.1689074</v>
      </c>
      <c r="AO58" s="8">
        <v>46415630.255171023</v>
      </c>
      <c r="AP58" s="8">
        <v>2027027678.1297355</v>
      </c>
      <c r="AQ58" s="8">
        <v>29337015.164887484</v>
      </c>
      <c r="AR58" s="8">
        <v>118192195.47515756</v>
      </c>
      <c r="AS58" s="8">
        <v>797236641.35212135</v>
      </c>
      <c r="AT58" s="8">
        <v>23243909.190963898</v>
      </c>
      <c r="AU58" s="8">
        <v>62866420.809191935</v>
      </c>
      <c r="AV58" s="8">
        <v>91621228.390601173</v>
      </c>
      <c r="AW58" s="8">
        <v>70036165.726219043</v>
      </c>
      <c r="AX58" s="8">
        <v>657845525.46261287</v>
      </c>
      <c r="AY58" s="8">
        <v>821383818.97946298</v>
      </c>
      <c r="AZ58" s="8">
        <v>465469431.04083431</v>
      </c>
      <c r="BA58" s="8">
        <v>4283953502.4955935</v>
      </c>
      <c r="BB58" s="8">
        <v>935115887.37019193</v>
      </c>
      <c r="BC58" s="8">
        <v>4815326845.5838661</v>
      </c>
      <c r="BD58" s="8">
        <v>38657399146.392181</v>
      </c>
    </row>
    <row r="60" spans="1:56" x14ac:dyDescent="0.3">
      <c r="A60" s="7" t="s">
        <v>241</v>
      </c>
    </row>
    <row r="61" spans="1:56" x14ac:dyDescent="0.3">
      <c r="A61" s="7" t="s">
        <v>53</v>
      </c>
    </row>
    <row r="62" spans="1:56" x14ac:dyDescent="0.3">
      <c r="A62" s="1" t="s">
        <v>84</v>
      </c>
      <c r="B62" s="12" t="s">
        <v>56</v>
      </c>
      <c r="C62" s="12" t="s">
        <v>57</v>
      </c>
      <c r="D62" s="12" t="s">
        <v>66</v>
      </c>
      <c r="E62" s="12" t="s">
        <v>58</v>
      </c>
      <c r="F62" s="12" t="s">
        <v>59</v>
      </c>
      <c r="G62" s="12" t="s">
        <v>60</v>
      </c>
      <c r="H62" s="12" t="s">
        <v>61</v>
      </c>
    </row>
    <row r="63" spans="1:56" x14ac:dyDescent="0.3">
      <c r="A63" s="12" t="s">
        <v>62</v>
      </c>
      <c r="B63" s="13">
        <f>B4+AJ4+B38+AJ38</f>
        <v>3133419.9524363456</v>
      </c>
      <c r="C63" s="13">
        <f>SUM(C4,D4,G4,L4:U4,X4:Y4,AB4:AD4,AF4,AI4,AK4,AN4:AO4,AQ4,AT4:AW4,AZ4,AR4)+SUM(C38,D38,G38,L38:U38,X38:Y38,AB38:AD38,AF38,AI38,AK38,AN38:AO38,AQ38,AT38:AW38,AZ38,AR38)</f>
        <v>1995133.6357666245</v>
      </c>
      <c r="D63" s="13">
        <f>SUM(F4,H4,V4:W4,AA4,AE4,AH4,AM4,AS4,AX4,BB4,AY4)+SUM(F38,H38,V38:W38,AA38,AE38,AH38,AM38,AS38,AX38,BB38,AY38)</f>
        <v>2644207.9131708774</v>
      </c>
      <c r="E63" s="13">
        <f>SUM(E4,I4,AG4,BA4)+SUM(E38,I38,AG38,BA38)</f>
        <v>4396158.8372196108</v>
      </c>
      <c r="F63" s="13">
        <f>SUM(J4:K4,Z4,AL4,AP4)+SUM(J38:K38,Z38,AL38,AP38)</f>
        <v>5597537.3464484876</v>
      </c>
      <c r="G63" s="13">
        <f>BC4+BC38</f>
        <v>5926607.461466101</v>
      </c>
      <c r="H63" s="13">
        <f>SUM(B63:G63)</f>
        <v>23693065.146508045</v>
      </c>
    </row>
    <row r="64" spans="1:56" x14ac:dyDescent="0.3">
      <c r="A64" s="12" t="s">
        <v>63</v>
      </c>
      <c r="B64" s="13">
        <f>B69-SUM(B65:B68,B63)</f>
        <v>9736762.2385681868</v>
      </c>
      <c r="C64" s="13">
        <f t="shared" ref="C64:H64" si="0">C69-SUM(C65:C68,C63)</f>
        <v>3606070355.1463656</v>
      </c>
      <c r="D64" s="13">
        <f t="shared" si="0"/>
        <v>748006385.26320648</v>
      </c>
      <c r="E64" s="13">
        <f t="shared" si="0"/>
        <v>647148496.85910702</v>
      </c>
      <c r="F64" s="13">
        <f t="shared" si="0"/>
        <v>1757167048.3822937</v>
      </c>
      <c r="G64" s="13">
        <f t="shared" si="0"/>
        <v>306493602.32690525</v>
      </c>
      <c r="H64" s="13">
        <f t="shared" si="0"/>
        <v>7074622650.2164421</v>
      </c>
    </row>
    <row r="65" spans="1:8" x14ac:dyDescent="0.3">
      <c r="A65" s="12" t="s">
        <v>65</v>
      </c>
      <c r="B65" s="13">
        <f>B8+AJ8+B10+AJ10+B24+AJ24+B25+AJ25+B29+AJ29+B33+AJ33+B36+AJ36+B41+AJ41+B47+AJ47+B52+AJ52+B53+AJ53+B56+AJ56</f>
        <v>45001667.294268116</v>
      </c>
      <c r="C65" s="13">
        <f>SUM(C8,D8,G8,L8:U8,X8:Y8,AB8:AD8,AF8,AI8,AK8,AN8:AO8,AQ8,AT8:AW8,AZ8,AR8)+SUM(C10,D10,G10,L10:U10,X10:Y10,AB10:AD10,AF10,AI10,AK10,AN10:AO10,AQ10,AT10:AW10,AZ10,AR10)+SUM(C24,D24,G24,L24:U24,X24:Y24,AB24:AD24,AF24,AI24,AK24,AN24:AO24,AQ24,AT24:AW24,AZ24,AR24)+SUM(C25,D25,G25,L25:U25,X25:Y25,AB25:AD25,AF25,AI25,AK25,AN25:AO25,AQ25,AT25:AW25,AZ25,AR25)+SUM(C29,D29,G29,L29:U29,X29:Y29,AB29:AD29,AF29,AI29,AK29,AN29:AO29,AQ29,AT29:AW29,AZ29,AR29)+SUM(C33,D33,G33,L33:U33,X33:Y33,AB33:AD33,AF33,AI33,AK33,AN33:AO33,AQ33,AT33:AW33,AZ33,AR33)+SUM(C36,D36,G36,L36:U36,X36:Y36,AB36:AD36,AF36,AI36,AK36,AN36:AO36,AQ36,AT36:AW36,AZ36,AR36)+SUM(C41,D41,G41,L41:U41,X41:Y41,AB41:AD41,AF41,AI41,AK41,AN41:AO41,AQ41,AT41:AW41,AZ41,AR41)+SUM(C47,D47,G47,L47:U47,X47:Y47,AB47:AD47,AF47,AI47,AK47,AN47:AO47,AQ47,AT47:AW47,AZ47,AR47)+SUM(C52,D52,G52,L52:U52,X52:Y52,AB52:AD52,AF52,AI52,AK52,AN52:AO52,AQ52,AT52:AW52,AZ52,AR52)+SUM(C53,D53,G53,L53:U53,X53:Y53,AB53:AD53,AF53,AI53,AK53,AN53:AO53,AQ53,AT53:AW53,AZ53,AR53)+SUM(C56,D56,G56,L56:U56,X56:Y56,AB56:AD56,AF56,AI56,AK56,AN56:AO56,AQ56,AT56:AW56,AZ56,AR56)</f>
        <v>1192934841.2720103</v>
      </c>
      <c r="D65" s="13">
        <f>SUM(F8,H8,V8:W8,AA8,AE8,AH8,AM8,AS8,AX8,BB8,AY8)+SUM(F10,H10,V10:W10,AA10,AE10,AH10,AM10,AS10,AX10,BB10,AY10)+SUM(F24,H24,V24:W24,AA24,AE24,AH24,AM24,AS24,AX24,BB24,AY24)+SUM(F25,H25,V25:W25,AA25,AE25,AH25,AM25,AS25,AX25,BB25,AY25)+SUM(F29,H29,V29:W29,AA29,AE29,AH29,AM29,AS29,AX29,BB29,AY29)+SUM(F33,H33,V33:W33,AA33,AE33,AH33,AM33,AS33,AX33,BB33,AY33)+SUM(F36,H36,V36:W36,AA36,AE36,AH36,AM36,AS36,AX36,BB36,AY36)+SUM(F41,H41,V41:W41,AA41,AE41,AH41,AM41,AS41,AX41,BB41,AY41)+SUM(F47,H47,V47:W47,AA47,AE47,AH47,AM47,AS47,AX47,BB47,AY47)+SUM(F52,H52,V52:W52,AA52,AE52,AH52,AM52,AS52,AX52,BB52,AY52)+SUM(F53,H53,V53:W53,AA53,AE53,AH53,AM53,AS53,AX53,BB53,AY53)+SUM(F56,H56,V56:W56,AA56,AE56,AH56,AM56,AS56,AX56,BB56,AY56)</f>
        <v>744750749.58015466</v>
      </c>
      <c r="E65" s="13">
        <f>SUM(E8,I8,AG8,BA8)+SUM(E10,I10,AG10,BA10)+SUM(E24,I24,AG24,BA24)+SUM(E25,I25,AG25,BA25)+SUM(E29,I29,AG29,BA29)+SUM(E33,I33,AG33,BA33)+SUM(E36,I36,AG36,BA36)+SUM(E41,I41,AG41,BA41)+SUM(E47,I47,AG47,BA47)+SUM(E52,I52,AG52,BA52)+SUM(E53,I53,AG53,BA53)+SUM(E56,I56,AG56,BA56)</f>
        <v>1449957594.487545</v>
      </c>
      <c r="F65" s="13">
        <f>SUM(J8:K8,Z8,AL8,AP8)+SUM(J10:K10,Z10,AL10,AP10)+SUM(J24:K24,Z24,AL24,AP24)+SUM(J25:K25,Z25,AL25,AP25)+SUM(J29:K29,Z29,AL29,AP29)+SUM(J33:K33,Z33,AL33,AP33)+SUM(J36:K36,Z36,AL36,AP36)+SUM(J41:K41,Z41,AL41,AP41)+SUM(J47:K47,Z47,AL47,AP47)+SUM(J52:K52,Z52,AL52,AP52)+SUM(J53:K53,Z53,AL53,AP53)+SUM(J56:K56,Z56,AL56,AP56)</f>
        <v>1496532102.7711298</v>
      </c>
      <c r="G65" s="13">
        <f>BC8+BC10+BC24+BC25+BC29+BC33+BC36+BC41+BC47+BC52+BC53+BC56</f>
        <v>70446815.749620035</v>
      </c>
      <c r="H65" s="13">
        <f>SUM(B65:G65)</f>
        <v>4999623771.1547279</v>
      </c>
    </row>
    <row r="66" spans="1:8" x14ac:dyDescent="0.3">
      <c r="A66" s="12" t="s">
        <v>64</v>
      </c>
      <c r="B66" s="13">
        <f>B7+AJ7+B11+AJ11+B35+AJ35+B55+AJ55</f>
        <v>1660114.6014338797</v>
      </c>
      <c r="C66" s="13">
        <f>SUM(C7,D7,G7,L7:U7,X7:Y7,AB7:AD7,AF7,AI7,AK7,AN7:AO7,AQ7,AT7:AW7,AZ7,AR7)+SUM(C11,D11,G11,L11:U11,X11:Y11,AB11:AD11,AF11,AI11,AK11,AN11:AO11,AQ11,AT11:AW11,AZ11,AR11)+SUM(C35,D35,G35,L35:U35,X35:Y35,AB35:AD35,AF35,AI35,AK35,AN35:AO35,AQ35,AT35:AW35,AZ35,AR35)+SUM(C55,D55,G55,L55:U55,X55:Y55,AB55:AD55,AF55,AI55,AK55,AN55:AO55,AQ55,AT55:AW55,AZ55,AR55)</f>
        <v>353351798.27864468</v>
      </c>
      <c r="D66" s="13">
        <f>SUM(F7,H7,V7:W7,AA7,AE7,AH7,AM7,AS7,AX7,BB7,AY7)+SUM(F11,H11,V11:W11,AA11,AE11,AH11,AM11,AS11,AX11,BB11,AY11)+SUM(F35,H35,V35:W35,AA35,AE35,AH35,AM35,AS35,AX35,BB35,AY35)+SUM(F55,H55,V55:W55,AA55,AE55,AH55,AM55,AS55,AX55,BB55,AY55)</f>
        <v>241476716.24021262</v>
      </c>
      <c r="E66" s="13">
        <f>SUM(E7,I7,AG7,BA7)+SUM(E11,I11,AG11,BA11)+SUM(E35,I35,AG35,BA35)+SUM(E55,I55,AG55,BA55)</f>
        <v>179699012.27460489</v>
      </c>
      <c r="F66" s="13">
        <f>SUM(J7:K7,Z7,AL7,AP7)+SUM(J11:K11,Z11,AL11,AP11)+SUM(J35:K35,Z35,AL35,AP35)+SUM(J55:K55,Z55,AL55,AP55)</f>
        <v>1651987619.2140076</v>
      </c>
      <c r="G66" s="13">
        <f>BC7+BC11+BC35+BC55</f>
        <v>35579558.367023572</v>
      </c>
      <c r="H66" s="13">
        <f>SUM(B66:G66)</f>
        <v>2463754818.9759274</v>
      </c>
    </row>
    <row r="67" spans="1:8" x14ac:dyDescent="0.3">
      <c r="A67" s="12" t="s">
        <v>59</v>
      </c>
      <c r="B67" s="13">
        <f>B12+AJ12+B13+AJ13+B28+AJ28+B40+AJ40+B44+AJ44</f>
        <v>614126546.71725178</v>
      </c>
      <c r="C67" s="13">
        <f>SUM(C12,D12,G12,L12:U12,X12:Y12,AB12:AD12,AF12,AI12,AK12,AN12:AO12,AQ12,AT12:AW12,AZ12,AR12)+SUM(C13,D13,G13,L13:U13,X13:Y13,AB13:AD13,AF13,AI13,AK13,AN13:AO13,AQ13,AT13:AW13,AZ13,AR13)+SUM(C28,D28,G28,L28:U28,X28:Y28,AB28:AD28,AF28,AI28,AK28,AN28:AO28,AQ28,AT28:AW28,AZ28,AR28)+SUM(C40,D40,G40,L40:U40,X40:Y40,AB40:AD40,AF40,AI40,AK40,AN40:AO40,AQ40,AT40:AW40,AZ40,AR40)+SUM(C44,D44,G44,L44:U44,X44:Y44,AB44:AD44,AF44,AI44,AK44,AN44:AO44,AQ44,AT44:AW44,AZ44,AR44)</f>
        <v>1650279474.2715855</v>
      </c>
      <c r="D67" s="13">
        <f>SUM(F12,H12,V12:W12,AA12,AE12,AH12,AM12,AS12,AX12,BB12,AY12)+SUM(F13,H13,V13:W13,AA13,AE13,AH13,AM13,AS13,AX13,BB13,AY13)+SUM(F28,H28,V28:W28,AA28,AE28,AH28,AM28,AS28,AX28,BB28,AY28)+SUM(F40,H40,V40:W40,AA40,AE40,AH40,AM40,AS40,AX40,BB40,AY40)+SUM(F44,H44,V44:W44,AA44,AE44,AH44,AM44,AS44,AX44,BB44,AY44)</f>
        <v>5881654512.8648777</v>
      </c>
      <c r="E67" s="13">
        <f>SUM(E12,I12,AG12,BA12)+SUM(E13,I13,AG13,BA13)+SUM(E28,I28,AG28,BA28)+SUM(E40,I40,AG40,BA40)+SUM(E44,I44,AG44,BA44)</f>
        <v>3143268208.3107553</v>
      </c>
      <c r="F67" s="13">
        <f>SUM(J12:K12,Z12,AL12,AP12)+SUM(J13:K13,Z13,AL13,AP13)+SUM(J28:K28,Z28,AL28,AP28)+SUM(J40:K40,Z40,AL40,AP40)+SUM(J44:K44,Z44,AL44,AP44)</f>
        <v>8249211132.3864174</v>
      </c>
      <c r="G67" s="13">
        <f>BC12+BC13+BC28+BC40+BC44</f>
        <v>4396880261.6788511</v>
      </c>
      <c r="H67" s="13">
        <f>SUM(B67:G67)</f>
        <v>23935420136.22974</v>
      </c>
    </row>
    <row r="68" spans="1:8" x14ac:dyDescent="0.3">
      <c r="A68" s="12" t="s">
        <v>60</v>
      </c>
      <c r="B68" s="13">
        <f>B57+AJ57</f>
        <v>87565.858200314076</v>
      </c>
      <c r="C68" s="13">
        <f>SUM(C57,D57,G57,L57:U57,X57:Y57,AB57:AD57,AF57,AI57,AK57,AN57:AO57,AQ57,AT57:AW57,AZ57,AR57)</f>
        <v>4918758.2461992102</v>
      </c>
      <c r="D68" s="13">
        <f>SUM(F57,H57,V57:W57,AA57,AE57,AH57,AM57,AS57,AX57,BB57,AY57)</f>
        <v>20150529.882860508</v>
      </c>
      <c r="E68" s="13">
        <f>SUM(E57,I57,AG57,BA57)</f>
        <v>2315847.2225641226</v>
      </c>
      <c r="F68" s="13">
        <f>SUM(J57:K57,Z57,AL57,AP57)</f>
        <v>132812003.45902646</v>
      </c>
      <c r="G68" s="13">
        <f>BC57</f>
        <v>0</v>
      </c>
      <c r="H68" s="13">
        <f>SUM(B68:G68)</f>
        <v>160284704.6688506</v>
      </c>
    </row>
    <row r="69" spans="1:8" x14ac:dyDescent="0.3">
      <c r="A69" s="12" t="s">
        <v>61</v>
      </c>
      <c r="B69" s="13">
        <f>B58+AJ58</f>
        <v>673746076.66215861</v>
      </c>
      <c r="C69" s="13">
        <f>SUM(C58,D58,G58,L58:U58,X58:Y58,AB58:AD58,AF58,AI58,AK58,AN58:AO58,AQ58,AT58:AW58,AZ58,AR58)</f>
        <v>6809550360.8505716</v>
      </c>
      <c r="D69" s="13">
        <f>SUM(F58,H58,V58:W58,AA58,AE58,AH58,AM58,AS58,AX58,BB58,AY58)</f>
        <v>7638683101.744483</v>
      </c>
      <c r="E69" s="13">
        <f>SUM(E58,I58,AG58,BA58)</f>
        <v>5426785317.9917946</v>
      </c>
      <c r="F69" s="13">
        <f>SUM(J58:K58,Z58,AL58,AP58)</f>
        <v>13293307443.559324</v>
      </c>
      <c r="G69" s="13">
        <f>BC58</f>
        <v>4815326845.5838661</v>
      </c>
      <c r="H69" s="13">
        <f>SUM(B69:G69)</f>
        <v>38657399146.392197</v>
      </c>
    </row>
  </sheetData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D69"/>
  <sheetViews>
    <sheetView workbookViewId="0">
      <selection activeCell="A61" sqref="A61"/>
    </sheetView>
  </sheetViews>
  <sheetFormatPr defaultRowHeight="14" x14ac:dyDescent="0.3"/>
  <cols>
    <col min="2" max="2" width="10.4140625" bestFit="1" customWidth="1"/>
    <col min="3" max="3" width="12" customWidth="1"/>
    <col min="4" max="4" width="13.33203125" customWidth="1"/>
    <col min="5" max="5" width="11.5" customWidth="1"/>
    <col min="6" max="6" width="14.25" customWidth="1"/>
    <col min="7" max="7" width="12.9140625" customWidth="1"/>
    <col min="8" max="8" width="13.33203125" customWidth="1"/>
    <col min="9" max="9" width="9.08203125" bestFit="1" customWidth="1"/>
    <col min="10" max="10" width="13.5" bestFit="1" customWidth="1"/>
    <col min="11" max="11" width="11.25" bestFit="1" customWidth="1"/>
    <col min="12" max="13" width="8.75" bestFit="1" customWidth="1"/>
    <col min="14" max="15" width="11.25" bestFit="1" customWidth="1"/>
    <col min="16" max="16" width="9.08203125" bestFit="1" customWidth="1"/>
    <col min="17" max="17" width="11.25" bestFit="1" customWidth="1"/>
    <col min="18" max="18" width="10.4140625" bestFit="1" customWidth="1"/>
    <col min="19" max="19" width="12.1640625" bestFit="1" customWidth="1"/>
    <col min="20" max="20" width="8.75" bestFit="1" customWidth="1"/>
    <col min="21" max="21" width="9.08203125" bestFit="1" customWidth="1"/>
    <col min="22" max="22" width="10.4140625" bestFit="1" customWidth="1"/>
    <col min="23" max="23" width="11.25" bestFit="1" customWidth="1"/>
    <col min="24" max="24" width="8.75" bestFit="1" customWidth="1"/>
    <col min="25" max="25" width="11.25" bestFit="1" customWidth="1"/>
    <col min="26" max="26" width="13.5" bestFit="1" customWidth="1"/>
    <col min="27" max="28" width="8.75" bestFit="1" customWidth="1"/>
    <col min="29" max="29" width="9.08203125" bestFit="1" customWidth="1"/>
    <col min="30" max="30" width="8.75" bestFit="1" customWidth="1"/>
    <col min="31" max="31" width="12.1640625" bestFit="1" customWidth="1"/>
    <col min="32" max="33" width="9.08203125" bestFit="1" customWidth="1"/>
    <col min="34" max="34" width="8.75" bestFit="1" customWidth="1"/>
    <col min="35" max="35" width="10.4140625" bestFit="1" customWidth="1"/>
    <col min="36" max="36" width="9.08203125" bestFit="1" customWidth="1"/>
    <col min="37" max="37" width="11.25" bestFit="1" customWidth="1"/>
    <col min="38" max="38" width="12.1640625" bestFit="1" customWidth="1"/>
    <col min="39" max="40" width="10.4140625" bestFit="1" customWidth="1"/>
    <col min="41" max="41" width="8.75" bestFit="1" customWidth="1"/>
    <col min="42" max="42" width="12.1640625" bestFit="1" customWidth="1"/>
    <col min="43" max="43" width="8.75" bestFit="1" customWidth="1"/>
    <col min="44" max="44" width="10.4140625" bestFit="1" customWidth="1"/>
    <col min="45" max="45" width="12.1640625" bestFit="1" customWidth="1"/>
    <col min="46" max="46" width="9.08203125" bestFit="1" customWidth="1"/>
    <col min="47" max="48" width="8.75" bestFit="1" customWidth="1"/>
    <col min="49" max="49" width="9.08203125" bestFit="1" customWidth="1"/>
    <col min="50" max="50" width="10.4140625" bestFit="1" customWidth="1"/>
    <col min="51" max="51" width="9.08203125" bestFit="1" customWidth="1"/>
    <col min="52" max="52" width="12.1640625" bestFit="1" customWidth="1"/>
    <col min="53" max="53" width="11.25" bestFit="1" customWidth="1"/>
    <col min="54" max="54" width="9.08203125" bestFit="1" customWidth="1"/>
    <col min="55" max="55" width="11.25" bestFit="1" customWidth="1"/>
    <col min="56" max="56" width="13.5" bestFit="1" customWidth="1"/>
  </cols>
  <sheetData>
    <row r="1" spans="1:56" x14ac:dyDescent="0.3">
      <c r="A1" s="7" t="s">
        <v>232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</row>
    <row r="2" spans="1:56" x14ac:dyDescent="0.3">
      <c r="A2" s="7" t="s">
        <v>53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</row>
    <row r="3" spans="1:56" x14ac:dyDescent="0.3">
      <c r="A3" s="1" t="s">
        <v>67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360</v>
      </c>
      <c r="L3" s="1" t="s">
        <v>10</v>
      </c>
      <c r="M3" s="1" t="s">
        <v>11</v>
      </c>
      <c r="N3" s="1" t="s">
        <v>12</v>
      </c>
      <c r="O3" s="1" t="s">
        <v>13</v>
      </c>
      <c r="P3" s="1" t="s">
        <v>14</v>
      </c>
      <c r="Q3" s="1" t="s">
        <v>15</v>
      </c>
      <c r="R3" s="1" t="s">
        <v>16</v>
      </c>
      <c r="S3" s="1" t="s">
        <v>17</v>
      </c>
      <c r="T3" s="1" t="s">
        <v>18</v>
      </c>
      <c r="U3" s="1" t="s">
        <v>19</v>
      </c>
      <c r="V3" s="1" t="s">
        <v>20</v>
      </c>
      <c r="W3" s="1" t="s">
        <v>21</v>
      </c>
      <c r="X3" s="1" t="s">
        <v>22</v>
      </c>
      <c r="Y3" s="1" t="s">
        <v>23</v>
      </c>
      <c r="Z3" s="1" t="s">
        <v>24</v>
      </c>
      <c r="AA3" s="1" t="s">
        <v>25</v>
      </c>
      <c r="AB3" s="1" t="s">
        <v>26</v>
      </c>
      <c r="AC3" s="1" t="s">
        <v>27</v>
      </c>
      <c r="AD3" s="1" t="s">
        <v>28</v>
      </c>
      <c r="AE3" s="1" t="s">
        <v>29</v>
      </c>
      <c r="AF3" s="1" t="s">
        <v>30</v>
      </c>
      <c r="AG3" s="1" t="s">
        <v>31</v>
      </c>
      <c r="AH3" s="1" t="s">
        <v>32</v>
      </c>
      <c r="AI3" s="1" t="s">
        <v>33</v>
      </c>
      <c r="AJ3" s="2" t="s">
        <v>34</v>
      </c>
      <c r="AK3" s="1" t="s">
        <v>35</v>
      </c>
      <c r="AL3" s="1" t="s">
        <v>361</v>
      </c>
      <c r="AM3" s="1" t="s">
        <v>36</v>
      </c>
      <c r="AN3" s="1" t="s">
        <v>37</v>
      </c>
      <c r="AO3" s="1" t="s">
        <v>38</v>
      </c>
      <c r="AP3" s="1" t="s">
        <v>197</v>
      </c>
      <c r="AQ3" s="1" t="s">
        <v>40</v>
      </c>
      <c r="AR3" s="1" t="s">
        <v>41</v>
      </c>
      <c r="AS3" s="1" t="s">
        <v>42</v>
      </c>
      <c r="AT3" s="1" t="s">
        <v>43</v>
      </c>
      <c r="AU3" s="1" t="s">
        <v>44</v>
      </c>
      <c r="AV3" s="1" t="s">
        <v>45</v>
      </c>
      <c r="AW3" s="1" t="s">
        <v>46</v>
      </c>
      <c r="AX3" s="1" t="s">
        <v>47</v>
      </c>
      <c r="AY3" s="1" t="s">
        <v>48</v>
      </c>
      <c r="AZ3" s="1" t="s">
        <v>49</v>
      </c>
      <c r="BA3" s="1" t="s">
        <v>50</v>
      </c>
      <c r="BB3" s="1" t="s">
        <v>229</v>
      </c>
      <c r="BC3" s="2" t="s">
        <v>51</v>
      </c>
      <c r="BD3" s="1" t="s">
        <v>52</v>
      </c>
    </row>
    <row r="4" spans="1:56" x14ac:dyDescent="0.3">
      <c r="A4" s="1" t="s">
        <v>1</v>
      </c>
      <c r="B4" s="8">
        <v>0</v>
      </c>
      <c r="C4" s="8">
        <v>0</v>
      </c>
      <c r="D4" s="8">
        <v>101089.45150771416</v>
      </c>
      <c r="E4" s="8">
        <v>690.60936051248541</v>
      </c>
      <c r="F4" s="8">
        <v>0</v>
      </c>
      <c r="G4" s="8">
        <v>0</v>
      </c>
      <c r="H4" s="8">
        <v>0</v>
      </c>
      <c r="I4" s="8">
        <v>0</v>
      </c>
      <c r="J4" s="8">
        <v>689099.33173618384</v>
      </c>
      <c r="K4" s="8">
        <v>16.107531389321093</v>
      </c>
      <c r="L4" s="8">
        <v>0</v>
      </c>
      <c r="M4" s="8">
        <v>0</v>
      </c>
      <c r="N4" s="8">
        <v>0</v>
      </c>
      <c r="O4" s="8">
        <v>591921.74639146635</v>
      </c>
      <c r="P4" s="8">
        <v>0</v>
      </c>
      <c r="Q4" s="8">
        <v>8946.4039440348952</v>
      </c>
      <c r="R4" s="8">
        <v>0</v>
      </c>
      <c r="S4" s="8">
        <v>0.17061322125327039</v>
      </c>
      <c r="T4" s="8">
        <v>0</v>
      </c>
      <c r="U4" s="8">
        <v>0</v>
      </c>
      <c r="V4" s="8">
        <v>0</v>
      </c>
      <c r="W4" s="8">
        <v>1.4551805153278943E-2</v>
      </c>
      <c r="X4" s="8">
        <v>0</v>
      </c>
      <c r="Y4" s="8">
        <v>0.10633760932620125</v>
      </c>
      <c r="Z4" s="8">
        <v>29.573483615864987</v>
      </c>
      <c r="AA4" s="8">
        <v>0</v>
      </c>
      <c r="AB4" s="8">
        <v>0</v>
      </c>
      <c r="AC4" s="8">
        <v>0</v>
      </c>
      <c r="AD4" s="8">
        <v>0</v>
      </c>
      <c r="AE4" s="8">
        <v>6706.7902326279618</v>
      </c>
      <c r="AF4" s="8">
        <v>0</v>
      </c>
      <c r="AG4" s="8">
        <v>0</v>
      </c>
      <c r="AH4" s="8">
        <v>0</v>
      </c>
      <c r="AI4" s="8">
        <v>153253.16954094713</v>
      </c>
      <c r="AJ4" s="8">
        <v>508579.5649602777</v>
      </c>
      <c r="AK4" s="8">
        <v>0.37449479390513613</v>
      </c>
      <c r="AL4" s="8">
        <v>1672.2943441134546</v>
      </c>
      <c r="AM4" s="8">
        <v>5435.8836107989455</v>
      </c>
      <c r="AN4" s="8">
        <v>118508.77224228447</v>
      </c>
      <c r="AO4" s="8">
        <v>0</v>
      </c>
      <c r="AP4" s="8">
        <v>70.387561161149094</v>
      </c>
      <c r="AQ4" s="8">
        <v>0</v>
      </c>
      <c r="AR4" s="8">
        <v>0</v>
      </c>
      <c r="AS4" s="8">
        <v>12.651065689355956</v>
      </c>
      <c r="AT4" s="8">
        <v>0</v>
      </c>
      <c r="AU4" s="8">
        <v>0</v>
      </c>
      <c r="AV4" s="8">
        <v>0</v>
      </c>
      <c r="AW4" s="8">
        <v>0</v>
      </c>
      <c r="AX4" s="8">
        <v>12009.186933475501</v>
      </c>
      <c r="AY4" s="8">
        <v>0</v>
      </c>
      <c r="AZ4" s="8">
        <v>0</v>
      </c>
      <c r="BA4" s="8">
        <v>3.1378959571904201</v>
      </c>
      <c r="BB4" s="8">
        <v>0</v>
      </c>
      <c r="BC4" s="8">
        <v>49303.985299605636</v>
      </c>
      <c r="BD4" s="8">
        <v>2247349.7136392845</v>
      </c>
    </row>
    <row r="5" spans="1:56" x14ac:dyDescent="0.3">
      <c r="A5" s="1" t="s">
        <v>2</v>
      </c>
      <c r="B5" s="8">
        <v>0</v>
      </c>
      <c r="C5" s="8">
        <v>0</v>
      </c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3010.8714133483927</v>
      </c>
      <c r="S5" s="8">
        <v>485486.94753363787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15511.673332316224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27506.955379338455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10038.710024308557</v>
      </c>
      <c r="AR5" s="8">
        <v>0</v>
      </c>
      <c r="AS5" s="8">
        <v>0</v>
      </c>
      <c r="AT5" s="8">
        <v>5073.7385680604066</v>
      </c>
      <c r="AU5" s="8">
        <v>0</v>
      </c>
      <c r="AV5" s="8">
        <v>0</v>
      </c>
      <c r="AW5" s="8">
        <v>0</v>
      </c>
      <c r="AX5" s="8">
        <v>0</v>
      </c>
      <c r="AY5" s="8">
        <v>0</v>
      </c>
      <c r="AZ5" s="8">
        <v>0</v>
      </c>
      <c r="BA5" s="8">
        <v>0</v>
      </c>
      <c r="BB5" s="8">
        <v>0</v>
      </c>
      <c r="BC5" s="8">
        <v>0</v>
      </c>
      <c r="BD5" s="8">
        <v>546628.89625101013</v>
      </c>
    </row>
    <row r="6" spans="1:56" x14ac:dyDescent="0.3">
      <c r="A6" s="1" t="s">
        <v>3</v>
      </c>
      <c r="B6" s="8">
        <v>0</v>
      </c>
      <c r="C6" s="8">
        <v>0</v>
      </c>
      <c r="D6" s="8">
        <v>0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2763691.9718055036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18485.465048455895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4281754.5513691772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0</v>
      </c>
      <c r="AQ6" s="8">
        <v>4217.1975625388814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5611.3941775866178</v>
      </c>
      <c r="BD6" s="8">
        <v>7073760.5799632622</v>
      </c>
    </row>
    <row r="7" spans="1:56" x14ac:dyDescent="0.3">
      <c r="A7" s="1" t="s">
        <v>4</v>
      </c>
      <c r="B7" s="8">
        <v>0</v>
      </c>
      <c r="C7" s="8">
        <v>0</v>
      </c>
      <c r="D7" s="8">
        <v>0</v>
      </c>
      <c r="E7" s="8">
        <v>0</v>
      </c>
      <c r="F7" s="8">
        <v>0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0</v>
      </c>
      <c r="AU7" s="8">
        <v>0</v>
      </c>
      <c r="AV7" s="8">
        <v>0</v>
      </c>
      <c r="AW7" s="8">
        <v>0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</row>
    <row r="8" spans="1:56" x14ac:dyDescent="0.3">
      <c r="A8" s="1" t="s">
        <v>5</v>
      </c>
      <c r="B8" s="8">
        <v>0</v>
      </c>
      <c r="C8" s="8">
        <v>0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8">
        <v>0</v>
      </c>
      <c r="BB8" s="8">
        <v>0</v>
      </c>
      <c r="BC8" s="8">
        <v>0</v>
      </c>
      <c r="BD8" s="8">
        <v>0</v>
      </c>
    </row>
    <row r="9" spans="1:56" x14ac:dyDescent="0.3">
      <c r="A9" s="1" t="s">
        <v>6</v>
      </c>
      <c r="B9" s="8">
        <v>0</v>
      </c>
      <c r="C9" s="8">
        <v>0</v>
      </c>
      <c r="D9" s="8">
        <v>0</v>
      </c>
      <c r="E9" s="8">
        <v>0</v>
      </c>
      <c r="F9" s="8">
        <v>0</v>
      </c>
      <c r="G9" s="8">
        <v>0</v>
      </c>
      <c r="H9" s="8">
        <v>0</v>
      </c>
      <c r="I9" s="8">
        <v>2.8080798967002321</v>
      </c>
      <c r="J9" s="8">
        <v>10.214313456598109</v>
      </c>
      <c r="K9" s="8">
        <v>0</v>
      </c>
      <c r="L9" s="8">
        <v>0</v>
      </c>
      <c r="M9" s="8">
        <v>0</v>
      </c>
      <c r="N9" s="8">
        <v>0</v>
      </c>
      <c r="O9" s="8">
        <v>288.23598431024118</v>
      </c>
      <c r="P9" s="8">
        <v>0</v>
      </c>
      <c r="Q9" s="8">
        <v>131.5772425637812</v>
      </c>
      <c r="R9" s="8">
        <v>0</v>
      </c>
      <c r="S9" s="8">
        <v>47.760791084727138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7089.2595086970914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75.792802087685502</v>
      </c>
      <c r="AH9" s="8">
        <v>0</v>
      </c>
      <c r="AI9" s="8">
        <v>0</v>
      </c>
      <c r="AJ9" s="8">
        <v>0</v>
      </c>
      <c r="AK9" s="8">
        <v>0</v>
      </c>
      <c r="AL9" s="8">
        <v>3.5497172509077428</v>
      </c>
      <c r="AM9" s="8">
        <v>0</v>
      </c>
      <c r="AN9" s="8">
        <v>0</v>
      </c>
      <c r="AO9" s="8">
        <v>0</v>
      </c>
      <c r="AP9" s="8">
        <v>30177.929568273546</v>
      </c>
      <c r="AQ9" s="8">
        <v>0</v>
      </c>
      <c r="AR9" s="8">
        <v>0</v>
      </c>
      <c r="AS9" s="8">
        <v>3.2464004616478856</v>
      </c>
      <c r="AT9" s="8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8">
        <v>78183.777554501605</v>
      </c>
      <c r="BB9" s="8">
        <v>0</v>
      </c>
      <c r="BC9" s="8">
        <v>3.7558378991741517</v>
      </c>
      <c r="BD9" s="8">
        <v>116017.90780048372</v>
      </c>
    </row>
    <row r="10" spans="1:56" x14ac:dyDescent="0.3">
      <c r="A10" s="1" t="s">
        <v>7</v>
      </c>
      <c r="B10" s="8">
        <v>0</v>
      </c>
      <c r="C10" s="8">
        <v>0</v>
      </c>
      <c r="D10" s="8">
        <v>0</v>
      </c>
      <c r="E10" s="8">
        <v>0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</row>
    <row r="11" spans="1:56" x14ac:dyDescent="0.3">
      <c r="A11" s="3" t="s">
        <v>8</v>
      </c>
      <c r="B11" s="8">
        <v>0</v>
      </c>
      <c r="C11" s="8">
        <v>0</v>
      </c>
      <c r="D11" s="8">
        <v>0</v>
      </c>
      <c r="E11" s="8">
        <v>0</v>
      </c>
      <c r="F11" s="8">
        <v>0</v>
      </c>
      <c r="G11" s="8">
        <v>0</v>
      </c>
      <c r="H11" s="8">
        <v>0</v>
      </c>
      <c r="I11" s="8">
        <v>0</v>
      </c>
      <c r="J11" s="8">
        <v>2013.4275584337158</v>
      </c>
      <c r="K11" s="8">
        <v>6061.603501196164</v>
      </c>
      <c r="L11" s="8">
        <v>0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8">
        <v>1847.4959134246756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  <c r="AE11" s="8">
        <v>0</v>
      </c>
      <c r="AF11" s="8">
        <v>0</v>
      </c>
      <c r="AG11" s="8">
        <v>0</v>
      </c>
      <c r="AH11" s="8">
        <v>0</v>
      </c>
      <c r="AI11" s="8">
        <v>0</v>
      </c>
      <c r="AJ11" s="8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8">
        <v>0</v>
      </c>
      <c r="AT11" s="8">
        <v>0</v>
      </c>
      <c r="AU11" s="8">
        <v>0</v>
      </c>
      <c r="AV11" s="8">
        <v>0</v>
      </c>
      <c r="AW11" s="8">
        <v>2358.2687424748492</v>
      </c>
      <c r="AX11" s="8">
        <v>0</v>
      </c>
      <c r="AY11" s="8">
        <v>0</v>
      </c>
      <c r="AZ11" s="8">
        <v>110.31209919595403</v>
      </c>
      <c r="BA11" s="8">
        <v>9722.2966081274444</v>
      </c>
      <c r="BB11" s="8">
        <v>0</v>
      </c>
      <c r="BC11" s="8">
        <v>1058.6253553090714</v>
      </c>
      <c r="BD11" s="8">
        <v>23172.029778161876</v>
      </c>
    </row>
    <row r="12" spans="1:56" x14ac:dyDescent="0.3">
      <c r="A12" s="4" t="s">
        <v>9</v>
      </c>
      <c r="B12" s="8">
        <v>1749382.1076179617</v>
      </c>
      <c r="C12" s="8">
        <v>37770.306569236534</v>
      </c>
      <c r="D12" s="8">
        <v>2313544.1386941168</v>
      </c>
      <c r="E12" s="8">
        <v>0</v>
      </c>
      <c r="F12" s="8">
        <v>0</v>
      </c>
      <c r="G12" s="8">
        <v>0</v>
      </c>
      <c r="H12" s="8">
        <v>0</v>
      </c>
      <c r="I12" s="8">
        <v>3549.7287946905312</v>
      </c>
      <c r="J12" s="8">
        <v>0</v>
      </c>
      <c r="K12" s="8">
        <v>6808622.3172833705</v>
      </c>
      <c r="L12" s="8">
        <v>0</v>
      </c>
      <c r="M12" s="8">
        <v>0</v>
      </c>
      <c r="N12" s="8">
        <v>591005.8778704108</v>
      </c>
      <c r="O12" s="8">
        <v>4405.1666042251618</v>
      </c>
      <c r="P12" s="8">
        <v>0</v>
      </c>
      <c r="Q12" s="8">
        <v>2010.920587188489</v>
      </c>
      <c r="R12" s="8">
        <v>11000.282453162501</v>
      </c>
      <c r="S12" s="8">
        <v>16802775.127452608</v>
      </c>
      <c r="T12" s="8">
        <v>0</v>
      </c>
      <c r="U12" s="8">
        <v>0</v>
      </c>
      <c r="V12" s="8">
        <v>283012.64293044672</v>
      </c>
      <c r="W12" s="8">
        <v>421008.42644461163</v>
      </c>
      <c r="X12" s="8">
        <v>0</v>
      </c>
      <c r="Y12" s="8">
        <v>311933.22569535737</v>
      </c>
      <c r="Z12" s="8">
        <v>75811337.119806975</v>
      </c>
      <c r="AA12" s="8">
        <v>0</v>
      </c>
      <c r="AB12" s="8">
        <v>0</v>
      </c>
      <c r="AC12" s="8">
        <v>287436.25080744748</v>
      </c>
      <c r="AD12" s="8">
        <v>0</v>
      </c>
      <c r="AE12" s="8">
        <v>3013342.7751673539</v>
      </c>
      <c r="AF12" s="8">
        <v>0</v>
      </c>
      <c r="AG12" s="8">
        <v>1395.4207311558594</v>
      </c>
      <c r="AH12" s="8">
        <v>0</v>
      </c>
      <c r="AI12" s="8">
        <v>19544.262383212219</v>
      </c>
      <c r="AJ12" s="8">
        <v>0</v>
      </c>
      <c r="AK12" s="8">
        <v>24493.083878979935</v>
      </c>
      <c r="AL12" s="8">
        <v>18016786.162660062</v>
      </c>
      <c r="AM12" s="8">
        <v>603.73159256433621</v>
      </c>
      <c r="AN12" s="8">
        <v>36081.503311106142</v>
      </c>
      <c r="AO12" s="8">
        <v>0</v>
      </c>
      <c r="AP12" s="8">
        <v>12011983.18387598</v>
      </c>
      <c r="AQ12" s="8">
        <v>0</v>
      </c>
      <c r="AR12" s="8">
        <v>1989819.8577081731</v>
      </c>
      <c r="AS12" s="8">
        <v>446471.54982061149</v>
      </c>
      <c r="AT12" s="8">
        <v>0</v>
      </c>
      <c r="AU12" s="8">
        <v>0</v>
      </c>
      <c r="AV12" s="8">
        <v>1977.2748536552099</v>
      </c>
      <c r="AW12" s="8">
        <v>1668.586374392582</v>
      </c>
      <c r="AX12" s="8">
        <v>0</v>
      </c>
      <c r="AY12" s="8">
        <v>4851.8783797615415</v>
      </c>
      <c r="AZ12" s="8">
        <v>34929.074770618055</v>
      </c>
      <c r="BA12" s="8">
        <v>1350858.381398614</v>
      </c>
      <c r="BB12" s="8">
        <v>0</v>
      </c>
      <c r="BC12" s="8">
        <v>1482153.3305697895</v>
      </c>
      <c r="BD12" s="8">
        <v>143875753.69708788</v>
      </c>
    </row>
    <row r="13" spans="1:56" x14ac:dyDescent="0.3">
      <c r="A13" s="1" t="s">
        <v>360</v>
      </c>
      <c r="B13" s="8">
        <v>0</v>
      </c>
      <c r="C13" s="8">
        <v>0</v>
      </c>
      <c r="D13" s="8">
        <v>0</v>
      </c>
      <c r="E13" s="8">
        <v>0</v>
      </c>
      <c r="F13" s="8">
        <v>0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8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8">
        <v>0</v>
      </c>
      <c r="BB13" s="8">
        <v>0</v>
      </c>
      <c r="BC13" s="8">
        <v>0</v>
      </c>
      <c r="BD13" s="8">
        <v>0</v>
      </c>
    </row>
    <row r="14" spans="1:56" x14ac:dyDescent="0.3">
      <c r="A14" s="1" t="s">
        <v>10</v>
      </c>
      <c r="B14" s="8">
        <v>0</v>
      </c>
      <c r="C14" s="8">
        <v>0</v>
      </c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8">
        <v>0</v>
      </c>
      <c r="BB14" s="8">
        <v>0</v>
      </c>
      <c r="BC14" s="8">
        <v>0</v>
      </c>
      <c r="BD14" s="8">
        <v>0</v>
      </c>
    </row>
    <row r="15" spans="1:56" x14ac:dyDescent="0.3">
      <c r="A15" s="1" t="s">
        <v>11</v>
      </c>
      <c r="B15" s="8">
        <v>0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177.98254660187541</v>
      </c>
      <c r="BD15" s="8">
        <v>177.98254660187541</v>
      </c>
    </row>
    <row r="16" spans="1:56" x14ac:dyDescent="0.3">
      <c r="A16" s="1" t="s">
        <v>12</v>
      </c>
      <c r="B16" s="8">
        <v>0</v>
      </c>
      <c r="C16" s="8">
        <v>0</v>
      </c>
      <c r="D16" s="8">
        <v>0</v>
      </c>
      <c r="E16" s="8">
        <v>0</v>
      </c>
      <c r="F16" s="8">
        <v>0</v>
      </c>
      <c r="G16" s="8">
        <v>0</v>
      </c>
      <c r="H16" s="8">
        <v>0</v>
      </c>
      <c r="I16" s="8">
        <v>0</v>
      </c>
      <c r="J16" s="8">
        <v>283889.60487912147</v>
      </c>
      <c r="K16" s="8">
        <v>3694.3738318958726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0.67026611259923463</v>
      </c>
      <c r="S16" s="8">
        <v>0</v>
      </c>
      <c r="T16" s="8">
        <v>0</v>
      </c>
      <c r="U16" s="8">
        <v>745466.30055297876</v>
      </c>
      <c r="V16" s="8">
        <v>0</v>
      </c>
      <c r="W16" s="8">
        <v>0</v>
      </c>
      <c r="X16" s="8">
        <v>0</v>
      </c>
      <c r="Y16" s="8">
        <v>0</v>
      </c>
      <c r="Z16" s="8">
        <v>992.49989528684705</v>
      </c>
      <c r="AA16" s="8">
        <v>0</v>
      </c>
      <c r="AB16" s="8">
        <v>67556.736334481291</v>
      </c>
      <c r="AC16" s="8">
        <v>59311.447665168023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0</v>
      </c>
      <c r="AJ16" s="8">
        <v>0</v>
      </c>
      <c r="AK16" s="8">
        <v>0</v>
      </c>
      <c r="AL16" s="8">
        <v>304.78708661350686</v>
      </c>
      <c r="AM16" s="8">
        <v>0.17085214634882451</v>
      </c>
      <c r="AN16" s="8">
        <v>133899.73058033036</v>
      </c>
      <c r="AO16" s="8">
        <v>0</v>
      </c>
      <c r="AP16" s="8">
        <v>0</v>
      </c>
      <c r="AQ16" s="8">
        <v>0</v>
      </c>
      <c r="AR16" s="8">
        <v>375408.4504300988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78853.684084072564</v>
      </c>
      <c r="BA16" s="8">
        <v>1.7873763002646257</v>
      </c>
      <c r="BB16" s="8">
        <v>0</v>
      </c>
      <c r="BC16" s="8">
        <v>13100.384863785403</v>
      </c>
      <c r="BD16" s="8">
        <v>1762480.6286983921</v>
      </c>
    </row>
    <row r="17" spans="1:56" x14ac:dyDescent="0.3">
      <c r="A17" s="1" t="s">
        <v>13</v>
      </c>
      <c r="B17" s="8">
        <v>0</v>
      </c>
      <c r="C17" s="8">
        <v>0</v>
      </c>
      <c r="D17" s="8">
        <v>0</v>
      </c>
      <c r="E17" s="8">
        <v>0</v>
      </c>
      <c r="F17" s="8">
        <v>0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8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8">
        <v>0</v>
      </c>
      <c r="BB17" s="8">
        <v>0</v>
      </c>
      <c r="BC17" s="8">
        <v>0</v>
      </c>
      <c r="BD17" s="8">
        <v>0</v>
      </c>
    </row>
    <row r="18" spans="1:56" x14ac:dyDescent="0.3">
      <c r="A18" s="1" t="s">
        <v>14</v>
      </c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</row>
    <row r="19" spans="1:56" x14ac:dyDescent="0.3">
      <c r="A19" s="1" t="s">
        <v>15</v>
      </c>
      <c r="B19" s="8">
        <v>0</v>
      </c>
      <c r="C19" s="8">
        <v>0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</row>
    <row r="20" spans="1:56" x14ac:dyDescent="0.3">
      <c r="A20" s="1" t="s">
        <v>16</v>
      </c>
      <c r="B20" s="8">
        <v>18858.73400035705</v>
      </c>
      <c r="C20" s="8">
        <v>23188.406644429062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279.24012074466526</v>
      </c>
      <c r="J20" s="8">
        <v>67614.975040777907</v>
      </c>
      <c r="K20" s="8">
        <v>54.989421646174527</v>
      </c>
      <c r="L20" s="8">
        <v>0</v>
      </c>
      <c r="M20" s="8">
        <v>0</v>
      </c>
      <c r="N20" s="8">
        <v>0</v>
      </c>
      <c r="O20" s="8">
        <v>117.26104749335632</v>
      </c>
      <c r="P20" s="8">
        <v>0</v>
      </c>
      <c r="Q20" s="8">
        <v>53.528657520809809</v>
      </c>
      <c r="R20" s="8">
        <v>0</v>
      </c>
      <c r="S20" s="8">
        <v>48228.562978167451</v>
      </c>
      <c r="T20" s="8">
        <v>0</v>
      </c>
      <c r="U20" s="8">
        <v>3206.1578186476722</v>
      </c>
      <c r="V20" s="8">
        <v>24452.824319246552</v>
      </c>
      <c r="W20" s="8">
        <v>4.9678335552842158E-2</v>
      </c>
      <c r="X20" s="8">
        <v>0</v>
      </c>
      <c r="Y20" s="8">
        <v>80015.877622050481</v>
      </c>
      <c r="Z20" s="8">
        <v>10598.732900490935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2646.4487849188113</v>
      </c>
      <c r="AH20" s="8">
        <v>0</v>
      </c>
      <c r="AI20" s="8">
        <v>5543.2558617455616</v>
      </c>
      <c r="AJ20" s="8">
        <v>0</v>
      </c>
      <c r="AK20" s="8">
        <v>1.2784859224300249</v>
      </c>
      <c r="AL20" s="8">
        <v>5710.4814870996879</v>
      </c>
      <c r="AM20" s="8">
        <v>0</v>
      </c>
      <c r="AN20" s="8">
        <v>1959.2038761154863</v>
      </c>
      <c r="AO20" s="8">
        <v>0</v>
      </c>
      <c r="AP20" s="8">
        <v>240.29574649175737</v>
      </c>
      <c r="AQ20" s="8">
        <v>0</v>
      </c>
      <c r="AR20" s="8">
        <v>224.80240653678462</v>
      </c>
      <c r="AS20" s="8">
        <v>4804.307252798857</v>
      </c>
      <c r="AT20" s="8">
        <v>0</v>
      </c>
      <c r="AU20" s="8">
        <v>0</v>
      </c>
      <c r="AV20" s="8">
        <v>18972.445071797138</v>
      </c>
      <c r="AW20" s="8">
        <v>0</v>
      </c>
      <c r="AX20" s="8">
        <v>11955.73036999959</v>
      </c>
      <c r="AY20" s="8">
        <v>12461.250241945194</v>
      </c>
      <c r="AZ20" s="8">
        <v>924495.73060604709</v>
      </c>
      <c r="BA20" s="8">
        <v>41331.487550571408</v>
      </c>
      <c r="BB20" s="8">
        <v>1598.1349496960065</v>
      </c>
      <c r="BC20" s="8">
        <v>42895.982474868135</v>
      </c>
      <c r="BD20" s="8">
        <v>1351510.1754164617</v>
      </c>
    </row>
    <row r="21" spans="1:56" x14ac:dyDescent="0.3">
      <c r="A21" s="1" t="s">
        <v>17</v>
      </c>
      <c r="B21" s="8">
        <v>13620.6087746713</v>
      </c>
      <c r="C21" s="8">
        <v>7409.7594922100216</v>
      </c>
      <c r="D21" s="8">
        <v>11186.944647872046</v>
      </c>
      <c r="E21" s="8">
        <v>8810.1360567928332</v>
      </c>
      <c r="F21" s="8">
        <v>0</v>
      </c>
      <c r="G21" s="8">
        <v>10461.418572488012</v>
      </c>
      <c r="H21" s="8">
        <v>0</v>
      </c>
      <c r="I21" s="8">
        <v>1908.6773337017303</v>
      </c>
      <c r="J21" s="8">
        <v>703247025.79019129</v>
      </c>
      <c r="K21" s="8">
        <v>9849268.9411285296</v>
      </c>
      <c r="L21" s="8">
        <v>0</v>
      </c>
      <c r="M21" s="8">
        <v>3732.6895190115538</v>
      </c>
      <c r="N21" s="8">
        <v>20746936.005377464</v>
      </c>
      <c r="O21" s="8">
        <v>4705734.78160067</v>
      </c>
      <c r="P21" s="8">
        <v>0</v>
      </c>
      <c r="Q21" s="8">
        <v>9714344.7346161809</v>
      </c>
      <c r="R21" s="8">
        <v>279562.79800267395</v>
      </c>
      <c r="S21" s="8">
        <v>0</v>
      </c>
      <c r="T21" s="8">
        <v>521.58774073605161</v>
      </c>
      <c r="U21" s="8">
        <v>1090.143097936487</v>
      </c>
      <c r="V21" s="8">
        <v>153369.04359472441</v>
      </c>
      <c r="W21" s="8">
        <v>1048.8407803398798</v>
      </c>
      <c r="X21" s="8">
        <v>0</v>
      </c>
      <c r="Y21" s="8">
        <v>313418.66435636359</v>
      </c>
      <c r="Z21" s="8">
        <v>187360048.58232519</v>
      </c>
      <c r="AA21" s="8">
        <v>0</v>
      </c>
      <c r="AB21" s="8">
        <v>17272.958949730619</v>
      </c>
      <c r="AC21" s="8">
        <v>0</v>
      </c>
      <c r="AD21" s="8">
        <v>0</v>
      </c>
      <c r="AE21" s="8">
        <v>3879247.0222290359</v>
      </c>
      <c r="AF21" s="8">
        <v>181927.82638488367</v>
      </c>
      <c r="AG21" s="8">
        <v>51517.053903096137</v>
      </c>
      <c r="AH21" s="8">
        <v>0</v>
      </c>
      <c r="AI21" s="8">
        <v>447137.88869046851</v>
      </c>
      <c r="AJ21" s="8">
        <v>0</v>
      </c>
      <c r="AK21" s="8">
        <v>29103151.725432992</v>
      </c>
      <c r="AL21" s="8">
        <v>121252047.2658361</v>
      </c>
      <c r="AM21" s="8">
        <v>401.80400735896274</v>
      </c>
      <c r="AN21" s="8">
        <v>124222.92914437728</v>
      </c>
      <c r="AO21" s="8">
        <v>262.02986027498326</v>
      </c>
      <c r="AP21" s="8">
        <v>114441037.07220981</v>
      </c>
      <c r="AQ21" s="8">
        <v>0</v>
      </c>
      <c r="AR21" s="8">
        <v>2262281.7663005325</v>
      </c>
      <c r="AS21" s="8">
        <v>90692466.235292777</v>
      </c>
      <c r="AT21" s="8">
        <v>123.59899069574683</v>
      </c>
      <c r="AU21" s="8">
        <v>0</v>
      </c>
      <c r="AV21" s="8">
        <v>4643.614080439208</v>
      </c>
      <c r="AW21" s="8">
        <v>120043.04773343018</v>
      </c>
      <c r="AX21" s="8">
        <v>98279.737451723093</v>
      </c>
      <c r="AY21" s="8">
        <v>2965.1397867909664</v>
      </c>
      <c r="AZ21" s="8">
        <v>74167864.656280473</v>
      </c>
      <c r="BA21" s="8">
        <v>53372593.106504641</v>
      </c>
      <c r="BB21" s="8">
        <v>0</v>
      </c>
      <c r="BC21" s="8">
        <v>5492181.1183920261</v>
      </c>
      <c r="BD21" s="8">
        <v>1432141167.7446704</v>
      </c>
    </row>
    <row r="22" spans="1:56" x14ac:dyDescent="0.3">
      <c r="A22" s="1" t="s">
        <v>18</v>
      </c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34192.424786071402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34192.424786071402</v>
      </c>
    </row>
    <row r="23" spans="1:56" x14ac:dyDescent="0.3">
      <c r="A23" s="1" t="s">
        <v>19</v>
      </c>
      <c r="B23" s="8">
        <v>0</v>
      </c>
      <c r="C23" s="8">
        <v>0</v>
      </c>
      <c r="D23" s="8">
        <v>0</v>
      </c>
      <c r="E23" s="8">
        <v>0</v>
      </c>
      <c r="F23" s="8">
        <v>0</v>
      </c>
      <c r="G23" s="8">
        <v>0</v>
      </c>
      <c r="H23" s="8">
        <v>0</v>
      </c>
      <c r="I23" s="8">
        <v>0.24850814565777002</v>
      </c>
      <c r="J23" s="8">
        <v>10974.147068280965</v>
      </c>
      <c r="K23" s="8">
        <v>26.357778637070879</v>
      </c>
      <c r="L23" s="8">
        <v>0</v>
      </c>
      <c r="M23" s="8">
        <v>0</v>
      </c>
      <c r="N23" s="8">
        <v>1418.9164131871737</v>
      </c>
      <c r="O23" s="8">
        <v>25.508173772744566</v>
      </c>
      <c r="P23" s="8">
        <v>0</v>
      </c>
      <c r="Q23" s="8">
        <v>11.644261475149349</v>
      </c>
      <c r="R23" s="8">
        <v>4587.994534626122</v>
      </c>
      <c r="S23" s="8">
        <v>8628.0074783382024</v>
      </c>
      <c r="T23" s="8">
        <v>0</v>
      </c>
      <c r="U23" s="8">
        <v>0</v>
      </c>
      <c r="V23" s="8">
        <v>0</v>
      </c>
      <c r="W23" s="8">
        <v>2.3812044796274637E-2</v>
      </c>
      <c r="X23" s="8">
        <v>0</v>
      </c>
      <c r="Y23" s="8">
        <v>6622.6079284751941</v>
      </c>
      <c r="Z23" s="8">
        <v>8715.8893011540476</v>
      </c>
      <c r="AA23" s="8">
        <v>0</v>
      </c>
      <c r="AB23" s="8">
        <v>0</v>
      </c>
      <c r="AC23" s="8">
        <v>0</v>
      </c>
      <c r="AD23" s="8">
        <v>0</v>
      </c>
      <c r="AE23" s="8">
        <v>5103.4023258273864</v>
      </c>
      <c r="AF23" s="8">
        <v>0</v>
      </c>
      <c r="AG23" s="8">
        <v>6.7074760668847766</v>
      </c>
      <c r="AH23" s="8">
        <v>0</v>
      </c>
      <c r="AI23" s="8">
        <v>1488.1318479767917</v>
      </c>
      <c r="AJ23" s="8">
        <v>0</v>
      </c>
      <c r="AK23" s="8">
        <v>0.61280966275385906</v>
      </c>
      <c r="AL23" s="8">
        <v>2736.7957952263364</v>
      </c>
      <c r="AM23" s="8">
        <v>0</v>
      </c>
      <c r="AN23" s="8">
        <v>1.8539521726823978</v>
      </c>
      <c r="AO23" s="8">
        <v>0</v>
      </c>
      <c r="AP23" s="8">
        <v>196.7549793956187</v>
      </c>
      <c r="AQ23" s="8">
        <v>0</v>
      </c>
      <c r="AR23" s="8">
        <v>0</v>
      </c>
      <c r="AS23" s="8">
        <v>1145.7398576212886</v>
      </c>
      <c r="AT23" s="8">
        <v>0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8">
        <v>0</v>
      </c>
      <c r="BA23" s="8">
        <v>6924.2062379869458</v>
      </c>
      <c r="BB23" s="8">
        <v>0</v>
      </c>
      <c r="BC23" s="8">
        <v>0.39605918416301333</v>
      </c>
      <c r="BD23" s="8">
        <v>58615.946599257986</v>
      </c>
    </row>
    <row r="24" spans="1:56" x14ac:dyDescent="0.3">
      <c r="A24" s="1" t="s">
        <v>20</v>
      </c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</row>
    <row r="25" spans="1:56" x14ac:dyDescent="0.3">
      <c r="A25" s="1" t="s">
        <v>21</v>
      </c>
      <c r="B25" s="8">
        <v>0</v>
      </c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0</v>
      </c>
    </row>
    <row r="26" spans="1:56" x14ac:dyDescent="0.3">
      <c r="A26" s="1" t="s">
        <v>22</v>
      </c>
      <c r="B26" s="8">
        <v>0</v>
      </c>
      <c r="C26" s="8">
        <v>0</v>
      </c>
      <c r="D26" s="8">
        <v>0</v>
      </c>
      <c r="E26" s="8">
        <v>0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0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</row>
    <row r="27" spans="1:56" x14ac:dyDescent="0.3">
      <c r="A27" s="1" t="s">
        <v>23</v>
      </c>
      <c r="B27" s="8">
        <v>0</v>
      </c>
      <c r="C27" s="8">
        <v>14928.286096232301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13.809648261434514</v>
      </c>
      <c r="J27" s="8">
        <v>553192.44736820378</v>
      </c>
      <c r="K27" s="8">
        <v>185363.92000165401</v>
      </c>
      <c r="L27" s="8">
        <v>0</v>
      </c>
      <c r="M27" s="8">
        <v>0</v>
      </c>
      <c r="N27" s="8">
        <v>0</v>
      </c>
      <c r="O27" s="8">
        <v>1417.4944111420014</v>
      </c>
      <c r="P27" s="8">
        <v>795027.02384215931</v>
      </c>
      <c r="Q27" s="8">
        <v>647.07398145988009</v>
      </c>
      <c r="R27" s="8">
        <v>412.80689656333772</v>
      </c>
      <c r="S27" s="8">
        <v>555.01403721665724</v>
      </c>
      <c r="T27" s="8">
        <v>0</v>
      </c>
      <c r="U27" s="8">
        <v>0</v>
      </c>
      <c r="V27" s="8">
        <v>0</v>
      </c>
      <c r="W27" s="8">
        <v>19.819924296057284</v>
      </c>
      <c r="X27" s="8">
        <v>0</v>
      </c>
      <c r="Y27" s="8">
        <v>0</v>
      </c>
      <c r="Z27" s="8">
        <v>75143.572416438197</v>
      </c>
      <c r="AA27" s="8">
        <v>0</v>
      </c>
      <c r="AB27" s="8">
        <v>0</v>
      </c>
      <c r="AC27" s="8">
        <v>0</v>
      </c>
      <c r="AD27" s="8">
        <v>0</v>
      </c>
      <c r="AE27" s="8">
        <v>37877936.57033439</v>
      </c>
      <c r="AF27" s="8">
        <v>2073.9910638746319</v>
      </c>
      <c r="AG27" s="8">
        <v>372.7358109751072</v>
      </c>
      <c r="AH27" s="8">
        <v>0</v>
      </c>
      <c r="AI27" s="8">
        <v>0</v>
      </c>
      <c r="AJ27" s="8">
        <v>0</v>
      </c>
      <c r="AK27" s="8">
        <v>510.07132010662463</v>
      </c>
      <c r="AL27" s="8">
        <v>2291206.9995683762</v>
      </c>
      <c r="AM27" s="8">
        <v>7.5578496134273259</v>
      </c>
      <c r="AN27" s="8">
        <v>68202.542324569731</v>
      </c>
      <c r="AO27" s="8">
        <v>0</v>
      </c>
      <c r="AP27" s="8">
        <v>2790483.3589901533</v>
      </c>
      <c r="AQ27" s="8">
        <v>0</v>
      </c>
      <c r="AR27" s="8">
        <v>0</v>
      </c>
      <c r="AS27" s="8">
        <v>261823.48141322061</v>
      </c>
      <c r="AT27" s="8">
        <v>237755.01850233859</v>
      </c>
      <c r="AU27" s="8">
        <v>0</v>
      </c>
      <c r="AV27" s="8">
        <v>60374.398985151456</v>
      </c>
      <c r="AW27" s="8">
        <v>0</v>
      </c>
      <c r="AX27" s="8">
        <v>0</v>
      </c>
      <c r="AY27" s="8">
        <v>0</v>
      </c>
      <c r="AZ27" s="8">
        <v>0</v>
      </c>
      <c r="BA27" s="8">
        <v>388847.17211751518</v>
      </c>
      <c r="BB27" s="8">
        <v>0</v>
      </c>
      <c r="BC27" s="8">
        <v>610308.10753907869</v>
      </c>
      <c r="BD27" s="8">
        <v>46216623.274442993</v>
      </c>
    </row>
    <row r="28" spans="1:56" x14ac:dyDescent="0.3">
      <c r="A28" s="1" t="s">
        <v>24</v>
      </c>
      <c r="B28" s="8">
        <v>7474731.7972161649</v>
      </c>
      <c r="C28" s="8">
        <v>188557.29543864322</v>
      </c>
      <c r="D28" s="8">
        <v>2603891.4609133755</v>
      </c>
      <c r="E28" s="8">
        <v>40749.516212249357</v>
      </c>
      <c r="F28" s="8">
        <v>0</v>
      </c>
      <c r="G28" s="8">
        <v>0</v>
      </c>
      <c r="H28" s="8">
        <v>0</v>
      </c>
      <c r="I28" s="8">
        <v>432.45668291694557</v>
      </c>
      <c r="J28" s="8">
        <v>120110655.04802464</v>
      </c>
      <c r="K28" s="8">
        <v>9371496.3605523836</v>
      </c>
      <c r="L28" s="8">
        <v>0</v>
      </c>
      <c r="M28" s="8">
        <v>0</v>
      </c>
      <c r="N28" s="8">
        <v>966534.42372532794</v>
      </c>
      <c r="O28" s="8">
        <v>44389.612211028281</v>
      </c>
      <c r="P28" s="8">
        <v>0</v>
      </c>
      <c r="Q28" s="8">
        <v>2060626.8402922987</v>
      </c>
      <c r="R28" s="8">
        <v>455429.1272361438</v>
      </c>
      <c r="S28" s="8">
        <v>6459914.6078499118</v>
      </c>
      <c r="T28" s="8">
        <v>0</v>
      </c>
      <c r="U28" s="8">
        <v>0</v>
      </c>
      <c r="V28" s="8">
        <v>112824.62143885404</v>
      </c>
      <c r="W28" s="8">
        <v>14669312.802130179</v>
      </c>
      <c r="X28" s="8">
        <v>0</v>
      </c>
      <c r="Y28" s="8">
        <v>8599550.3348576576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38756394.985635154</v>
      </c>
      <c r="AF28" s="8">
        <v>0</v>
      </c>
      <c r="AG28" s="8">
        <v>37476.660834470807</v>
      </c>
      <c r="AH28" s="8">
        <v>0</v>
      </c>
      <c r="AI28" s="8">
        <v>771143.24978941889</v>
      </c>
      <c r="AJ28" s="8">
        <v>0</v>
      </c>
      <c r="AK28" s="8">
        <v>2346644.4583691931</v>
      </c>
      <c r="AL28" s="8">
        <v>212145849.41734213</v>
      </c>
      <c r="AM28" s="8">
        <v>8826.8292953965629</v>
      </c>
      <c r="AN28" s="8">
        <v>143317.4257477902</v>
      </c>
      <c r="AO28" s="8">
        <v>0</v>
      </c>
      <c r="AP28" s="8">
        <v>70345056.967863813</v>
      </c>
      <c r="AQ28" s="8">
        <v>0</v>
      </c>
      <c r="AR28" s="8">
        <v>2703.8008395072047</v>
      </c>
      <c r="AS28" s="8">
        <v>16433733.464799147</v>
      </c>
      <c r="AT28" s="8">
        <v>0</v>
      </c>
      <c r="AU28" s="8">
        <v>0</v>
      </c>
      <c r="AV28" s="8">
        <v>0</v>
      </c>
      <c r="AW28" s="8">
        <v>0</v>
      </c>
      <c r="AX28" s="8">
        <v>135925.05579580882</v>
      </c>
      <c r="AY28" s="8">
        <v>4935.0927944403347</v>
      </c>
      <c r="AZ28" s="8">
        <v>14892368.77087963</v>
      </c>
      <c r="BA28" s="8">
        <v>12441129.122656778</v>
      </c>
      <c r="BB28" s="8">
        <v>11917.72408870166</v>
      </c>
      <c r="BC28" s="8">
        <v>1976085.7875618974</v>
      </c>
      <c r="BD28" s="8">
        <v>543612605.11907506</v>
      </c>
    </row>
    <row r="29" spans="1:56" x14ac:dyDescent="0.3">
      <c r="A29" s="1" t="s">
        <v>25</v>
      </c>
      <c r="B29" s="8">
        <v>0</v>
      </c>
      <c r="C29" s="8">
        <v>0</v>
      </c>
      <c r="D29" s="8">
        <v>0</v>
      </c>
      <c r="E29" s="8">
        <v>0</v>
      </c>
      <c r="F29" s="8">
        <v>0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8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8">
        <v>0</v>
      </c>
      <c r="BB29" s="8">
        <v>0</v>
      </c>
      <c r="BC29" s="8">
        <v>0</v>
      </c>
      <c r="BD29" s="8">
        <v>0</v>
      </c>
    </row>
    <row r="30" spans="1:56" x14ac:dyDescent="0.3">
      <c r="A30" s="1" t="s">
        <v>26</v>
      </c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10121.521348074706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3682.0139328262981</v>
      </c>
      <c r="BD30" s="8">
        <v>13803.535280901006</v>
      </c>
    </row>
    <row r="31" spans="1:56" x14ac:dyDescent="0.3">
      <c r="A31" s="1" t="s">
        <v>27</v>
      </c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276976.68621981994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276976.68621981994</v>
      </c>
    </row>
    <row r="32" spans="1:56" x14ac:dyDescent="0.3">
      <c r="A32" s="1" t="s">
        <v>28</v>
      </c>
      <c r="B32" s="8">
        <v>0</v>
      </c>
      <c r="C32" s="8">
        <v>0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8">
        <v>0</v>
      </c>
      <c r="BB32" s="8">
        <v>0</v>
      </c>
      <c r="BC32" s="8">
        <v>0</v>
      </c>
      <c r="BD32" s="8">
        <v>0</v>
      </c>
    </row>
    <row r="33" spans="1:56" x14ac:dyDescent="0.3">
      <c r="A33" s="1" t="s">
        <v>29</v>
      </c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</row>
    <row r="34" spans="1:56" x14ac:dyDescent="0.3">
      <c r="A34" s="1" t="s">
        <v>30</v>
      </c>
      <c r="B34" s="8">
        <v>0</v>
      </c>
      <c r="C34" s="8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8">
        <v>0</v>
      </c>
      <c r="BB34" s="8">
        <v>0</v>
      </c>
      <c r="BC34" s="8">
        <v>0</v>
      </c>
      <c r="BD34" s="8">
        <v>0</v>
      </c>
    </row>
    <row r="35" spans="1:56" x14ac:dyDescent="0.3">
      <c r="A35" s="3" t="s">
        <v>31</v>
      </c>
      <c r="B35" s="8">
        <v>0</v>
      </c>
      <c r="C35" s="8">
        <v>0</v>
      </c>
      <c r="D35" s="8">
        <v>0</v>
      </c>
      <c r="E35" s="8">
        <v>0</v>
      </c>
      <c r="F35" s="8">
        <v>0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8">
        <v>0</v>
      </c>
      <c r="BB35" s="8">
        <v>0</v>
      </c>
      <c r="BC35" s="8">
        <v>0</v>
      </c>
      <c r="BD35" s="8">
        <v>0</v>
      </c>
    </row>
    <row r="36" spans="1:56" x14ac:dyDescent="0.3">
      <c r="A36" s="1" t="s">
        <v>32</v>
      </c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</row>
    <row r="37" spans="1:56" x14ac:dyDescent="0.3">
      <c r="A37" s="1" t="s">
        <v>33</v>
      </c>
      <c r="B37" s="8">
        <v>1928.1442548536504</v>
      </c>
      <c r="C37" s="8">
        <v>0</v>
      </c>
      <c r="D37" s="8">
        <v>0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76488.579061469543</v>
      </c>
      <c r="K37" s="8">
        <v>198627.28601778601</v>
      </c>
      <c r="L37" s="8">
        <v>0</v>
      </c>
      <c r="M37" s="8">
        <v>0</v>
      </c>
      <c r="N37" s="8">
        <v>21.011828418276963</v>
      </c>
      <c r="O37" s="8">
        <v>0</v>
      </c>
      <c r="P37" s="8">
        <v>0</v>
      </c>
      <c r="Q37" s="8">
        <v>89090.152493494315</v>
      </c>
      <c r="R37" s="8">
        <v>36.036726361001939</v>
      </c>
      <c r="S37" s="8">
        <v>40.787666929596455</v>
      </c>
      <c r="T37" s="8">
        <v>0</v>
      </c>
      <c r="U37" s="8">
        <v>0</v>
      </c>
      <c r="V37" s="8">
        <v>2900.8683116291782</v>
      </c>
      <c r="W37" s="8">
        <v>0</v>
      </c>
      <c r="X37" s="8">
        <v>11504.594053960114</v>
      </c>
      <c r="Y37" s="8">
        <v>16237.19940770026</v>
      </c>
      <c r="Z37" s="8">
        <v>733155.84107968234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16386.818059568548</v>
      </c>
      <c r="AM37" s="8">
        <v>9.1858322096671596</v>
      </c>
      <c r="AN37" s="8">
        <v>23.483808232191894</v>
      </c>
      <c r="AO37" s="8">
        <v>0</v>
      </c>
      <c r="AP37" s="8">
        <v>0</v>
      </c>
      <c r="AQ37" s="8">
        <v>0</v>
      </c>
      <c r="AR37" s="8">
        <v>0</v>
      </c>
      <c r="AS37" s="8">
        <v>0</v>
      </c>
      <c r="AT37" s="8">
        <v>0</v>
      </c>
      <c r="AU37" s="8">
        <v>0</v>
      </c>
      <c r="AV37" s="8">
        <v>21.011828418276963</v>
      </c>
      <c r="AW37" s="8">
        <v>21.011828418276963</v>
      </c>
      <c r="AX37" s="8">
        <v>0</v>
      </c>
      <c r="AY37" s="8">
        <v>0</v>
      </c>
      <c r="AZ37" s="8">
        <v>0</v>
      </c>
      <c r="BA37" s="8">
        <v>96.097936962671824</v>
      </c>
      <c r="BB37" s="8">
        <v>0</v>
      </c>
      <c r="BC37" s="8">
        <v>5287.7499546625413</v>
      </c>
      <c r="BD37" s="8">
        <v>1151875.8601507563</v>
      </c>
    </row>
    <row r="38" spans="1:56" x14ac:dyDescent="0.3">
      <c r="A38" s="1" t="s">
        <v>34</v>
      </c>
      <c r="B38" s="8">
        <v>1254.8872733035123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4577.5039426059129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8">
        <v>6996.11146508405</v>
      </c>
      <c r="BB38" s="8">
        <v>0</v>
      </c>
      <c r="BC38" s="8">
        <v>14491.726289260831</v>
      </c>
      <c r="BD38" s="8">
        <v>27320.228970254306</v>
      </c>
    </row>
    <row r="39" spans="1:56" x14ac:dyDescent="0.3">
      <c r="A39" s="1" t="s">
        <v>35</v>
      </c>
      <c r="B39" s="8">
        <v>0</v>
      </c>
      <c r="C39" s="8">
        <v>0</v>
      </c>
      <c r="D39" s="8">
        <v>0</v>
      </c>
      <c r="E39" s="8">
        <v>0</v>
      </c>
      <c r="F39" s="8">
        <v>0</v>
      </c>
      <c r="G39" s="8">
        <v>0</v>
      </c>
      <c r="H39" s="8">
        <v>0</v>
      </c>
      <c r="I39" s="8">
        <v>6.6213242759875987E-2</v>
      </c>
      <c r="J39" s="8">
        <v>36424346.944191493</v>
      </c>
      <c r="K39" s="8">
        <v>594197.41905050783</v>
      </c>
      <c r="L39" s="8">
        <v>0</v>
      </c>
      <c r="M39" s="8">
        <v>0</v>
      </c>
      <c r="N39" s="8">
        <v>4837109.9189316118</v>
      </c>
      <c r="O39" s="8">
        <v>114078.36496928355</v>
      </c>
      <c r="P39" s="8">
        <v>0</v>
      </c>
      <c r="Q39" s="8">
        <v>769561.61263405159</v>
      </c>
      <c r="R39" s="8">
        <v>76.14950871946607</v>
      </c>
      <c r="S39" s="8">
        <v>1924466.9663477212</v>
      </c>
      <c r="T39" s="8">
        <v>0</v>
      </c>
      <c r="U39" s="8">
        <v>0</v>
      </c>
      <c r="V39" s="8">
        <v>0</v>
      </c>
      <c r="W39" s="8">
        <v>157.62484177517499</v>
      </c>
      <c r="X39" s="8">
        <v>0</v>
      </c>
      <c r="Y39" s="8">
        <v>1151.8467068682539</v>
      </c>
      <c r="Z39" s="8">
        <v>1545831.729580482</v>
      </c>
      <c r="AA39" s="8">
        <v>0</v>
      </c>
      <c r="AB39" s="8">
        <v>0</v>
      </c>
      <c r="AC39" s="8">
        <v>0</v>
      </c>
      <c r="AD39" s="8">
        <v>0</v>
      </c>
      <c r="AE39" s="8">
        <v>20309.668437800647</v>
      </c>
      <c r="AF39" s="8">
        <v>0</v>
      </c>
      <c r="AG39" s="8">
        <v>1.7871596922795421</v>
      </c>
      <c r="AH39" s="8">
        <v>0</v>
      </c>
      <c r="AI39" s="8">
        <v>0</v>
      </c>
      <c r="AJ39" s="8">
        <v>0</v>
      </c>
      <c r="AK39" s="8">
        <v>0</v>
      </c>
      <c r="AL39" s="8">
        <v>18148883.727539334</v>
      </c>
      <c r="AM39" s="8">
        <v>3195086.8684416153</v>
      </c>
      <c r="AN39" s="8">
        <v>12272.315140425218</v>
      </c>
      <c r="AO39" s="8">
        <v>0</v>
      </c>
      <c r="AP39" s="8">
        <v>762436.55505974044</v>
      </c>
      <c r="AQ39" s="8">
        <v>0</v>
      </c>
      <c r="AR39" s="8">
        <v>0</v>
      </c>
      <c r="AS39" s="8">
        <v>7114720.0553930188</v>
      </c>
      <c r="AT39" s="8">
        <v>0</v>
      </c>
      <c r="AU39" s="8">
        <v>0</v>
      </c>
      <c r="AV39" s="8">
        <v>0</v>
      </c>
      <c r="AW39" s="8">
        <v>5935.9886698188311</v>
      </c>
      <c r="AX39" s="8">
        <v>0</v>
      </c>
      <c r="AY39" s="8">
        <v>390605.77032941213</v>
      </c>
      <c r="AZ39" s="8">
        <v>29586.802681105575</v>
      </c>
      <c r="BA39" s="8">
        <v>36036.224965787078</v>
      </c>
      <c r="BB39" s="8">
        <v>0</v>
      </c>
      <c r="BC39" s="8">
        <v>12783.072532868686</v>
      </c>
      <c r="BD39" s="8">
        <v>75939637.479326367</v>
      </c>
    </row>
    <row r="40" spans="1:56" x14ac:dyDescent="0.3">
      <c r="A40" s="1" t="s">
        <v>361</v>
      </c>
      <c r="B40" s="8">
        <v>0</v>
      </c>
      <c r="C40" s="8">
        <v>0</v>
      </c>
      <c r="D40" s="8">
        <v>0</v>
      </c>
      <c r="E40" s="8">
        <v>0</v>
      </c>
      <c r="F40" s="8">
        <v>0</v>
      </c>
      <c r="G40" s="8">
        <v>3797.8879866035604</v>
      </c>
      <c r="H40" s="8">
        <v>2541.8132436580336</v>
      </c>
      <c r="I40" s="8">
        <v>183.54450118318402</v>
      </c>
      <c r="J40" s="8">
        <v>226617851.4939844</v>
      </c>
      <c r="K40" s="8">
        <v>3191306.7819206254</v>
      </c>
      <c r="L40" s="8">
        <v>0</v>
      </c>
      <c r="M40" s="8">
        <v>0</v>
      </c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8">
        <v>62668.39625246451</v>
      </c>
      <c r="T40" s="8">
        <v>0</v>
      </c>
      <c r="U40" s="8">
        <v>0</v>
      </c>
      <c r="V40" s="8">
        <v>339683.39815940009</v>
      </c>
      <c r="W40" s="8">
        <v>2909.8292384546194</v>
      </c>
      <c r="X40" s="8">
        <v>0</v>
      </c>
      <c r="Y40" s="8">
        <v>118292.57702770167</v>
      </c>
      <c r="Z40" s="8">
        <v>63906415.036854252</v>
      </c>
      <c r="AA40" s="8">
        <v>0</v>
      </c>
      <c r="AB40" s="8">
        <v>0</v>
      </c>
      <c r="AC40" s="8">
        <v>0</v>
      </c>
      <c r="AD40" s="8">
        <v>0</v>
      </c>
      <c r="AE40" s="8">
        <v>46765707.625163034</v>
      </c>
      <c r="AF40" s="8">
        <v>0</v>
      </c>
      <c r="AG40" s="8">
        <v>0</v>
      </c>
      <c r="AH40" s="8">
        <v>0</v>
      </c>
      <c r="AI40" s="8">
        <v>275.31675177477604</v>
      </c>
      <c r="AJ40" s="8">
        <v>0</v>
      </c>
      <c r="AK40" s="8">
        <v>1494513.8818613666</v>
      </c>
      <c r="AL40" s="8">
        <v>0</v>
      </c>
      <c r="AM40" s="8">
        <v>131860.96522880401</v>
      </c>
      <c r="AN40" s="8">
        <v>0</v>
      </c>
      <c r="AO40" s="8">
        <v>0</v>
      </c>
      <c r="AP40" s="8">
        <v>726199.38088584889</v>
      </c>
      <c r="AQ40" s="8">
        <v>0</v>
      </c>
      <c r="AR40" s="8">
        <v>0</v>
      </c>
      <c r="AS40" s="8">
        <v>25751079.380749341</v>
      </c>
      <c r="AT40" s="8">
        <v>0</v>
      </c>
      <c r="AU40" s="8">
        <v>0</v>
      </c>
      <c r="AV40" s="8">
        <v>0</v>
      </c>
      <c r="AW40" s="8">
        <v>0</v>
      </c>
      <c r="AX40" s="8">
        <v>107112.12132684115</v>
      </c>
      <c r="AY40" s="8">
        <v>0</v>
      </c>
      <c r="AZ40" s="8">
        <v>0</v>
      </c>
      <c r="BA40" s="8">
        <v>2012921.4205668166</v>
      </c>
      <c r="BB40" s="8">
        <v>181909.28653627931</v>
      </c>
      <c r="BC40" s="8">
        <v>66161.30372952632</v>
      </c>
      <c r="BD40" s="8">
        <v>371483391.44196838</v>
      </c>
    </row>
    <row r="41" spans="1:56" x14ac:dyDescent="0.3">
      <c r="A41" s="1" t="s">
        <v>36</v>
      </c>
      <c r="B41" s="8">
        <v>0</v>
      </c>
      <c r="C41" s="8">
        <v>0</v>
      </c>
      <c r="D41" s="8">
        <v>0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86.210296010283415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8">
        <v>0</v>
      </c>
      <c r="BA41" s="8">
        <v>0</v>
      </c>
      <c r="BB41" s="8">
        <v>0</v>
      </c>
      <c r="BC41" s="8">
        <v>0</v>
      </c>
      <c r="BD41" s="8">
        <v>86.210296010283415</v>
      </c>
    </row>
    <row r="42" spans="1:56" x14ac:dyDescent="0.3">
      <c r="A42" s="1" t="s">
        <v>37</v>
      </c>
      <c r="B42" s="8">
        <v>0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0.14418621955992089</v>
      </c>
      <c r="J42" s="8">
        <v>1765542.8083663275</v>
      </c>
      <c r="K42" s="8">
        <v>61563.651652733039</v>
      </c>
      <c r="L42" s="8">
        <v>0</v>
      </c>
      <c r="M42" s="8">
        <v>0</v>
      </c>
      <c r="N42" s="8">
        <v>900945.17891887948</v>
      </c>
      <c r="O42" s="8">
        <v>45175.399246923924</v>
      </c>
      <c r="P42" s="8">
        <v>0</v>
      </c>
      <c r="Q42" s="8">
        <v>6.7560845429233805</v>
      </c>
      <c r="R42" s="8">
        <v>0</v>
      </c>
      <c r="S42" s="8">
        <v>682.97093002319775</v>
      </c>
      <c r="T42" s="8">
        <v>0</v>
      </c>
      <c r="U42" s="8">
        <v>90318.726461010039</v>
      </c>
      <c r="V42" s="8">
        <v>0</v>
      </c>
      <c r="W42" s="8">
        <v>55.617601587841428</v>
      </c>
      <c r="X42" s="8">
        <v>0</v>
      </c>
      <c r="Y42" s="8">
        <v>406.42674410573329</v>
      </c>
      <c r="Z42" s="8">
        <v>255812.02699523856</v>
      </c>
      <c r="AA42" s="8">
        <v>0</v>
      </c>
      <c r="AB42" s="8">
        <v>0</v>
      </c>
      <c r="AC42" s="8">
        <v>428.88849771424151</v>
      </c>
      <c r="AD42" s="8">
        <v>0</v>
      </c>
      <c r="AE42" s="8">
        <v>0</v>
      </c>
      <c r="AF42" s="8">
        <v>0</v>
      </c>
      <c r="AG42" s="8">
        <v>3.8917260209435081</v>
      </c>
      <c r="AH42" s="8">
        <v>0</v>
      </c>
      <c r="AI42" s="8">
        <v>0</v>
      </c>
      <c r="AJ42" s="8">
        <v>0</v>
      </c>
      <c r="AK42" s="8">
        <v>1431.3346024595019</v>
      </c>
      <c r="AL42" s="8">
        <v>6391578.3809034182</v>
      </c>
      <c r="AM42" s="8">
        <v>0</v>
      </c>
      <c r="AN42" s="8">
        <v>0</v>
      </c>
      <c r="AO42" s="8">
        <v>0</v>
      </c>
      <c r="AP42" s="8">
        <v>269024.17206421267</v>
      </c>
      <c r="AQ42" s="8">
        <v>0</v>
      </c>
      <c r="AR42" s="8">
        <v>0</v>
      </c>
      <c r="AS42" s="8">
        <v>48353.063378687788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8">
        <v>16007.663442139439</v>
      </c>
      <c r="BB42" s="8">
        <v>0</v>
      </c>
      <c r="BC42" s="8">
        <v>148.92222323468437</v>
      </c>
      <c r="BD42" s="8">
        <v>9847486.0240254812</v>
      </c>
    </row>
    <row r="43" spans="1:56" x14ac:dyDescent="0.3">
      <c r="A43" s="1" t="s">
        <v>38</v>
      </c>
      <c r="B43" s="8">
        <v>0</v>
      </c>
      <c r="C43" s="8">
        <v>0</v>
      </c>
      <c r="D43" s="8">
        <v>0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8">
        <v>0</v>
      </c>
      <c r="BB43" s="8">
        <v>0</v>
      </c>
      <c r="BC43" s="8">
        <v>0</v>
      </c>
      <c r="BD43" s="8">
        <v>0</v>
      </c>
    </row>
    <row r="44" spans="1:56" x14ac:dyDescent="0.3">
      <c r="A44" s="1" t="s">
        <v>197</v>
      </c>
      <c r="B44" s="8">
        <v>3707.9697208724047</v>
      </c>
      <c r="C44" s="8">
        <v>0</v>
      </c>
      <c r="D44" s="8">
        <v>0</v>
      </c>
      <c r="E44" s="8">
        <v>0</v>
      </c>
      <c r="F44" s="8">
        <v>0</v>
      </c>
      <c r="G44" s="8">
        <v>0</v>
      </c>
      <c r="H44" s="8">
        <v>0</v>
      </c>
      <c r="I44" s="8">
        <v>36.490477979758303</v>
      </c>
      <c r="J44" s="8">
        <v>686980408.58190167</v>
      </c>
      <c r="K44" s="8">
        <v>13100556.121436186</v>
      </c>
      <c r="L44" s="8">
        <v>0</v>
      </c>
      <c r="M44" s="8">
        <v>0</v>
      </c>
      <c r="N44" s="8">
        <v>0</v>
      </c>
      <c r="O44" s="8">
        <v>623903.50902798469</v>
      </c>
      <c r="P44" s="8">
        <v>0</v>
      </c>
      <c r="Q44" s="8">
        <v>1709.8218886339343</v>
      </c>
      <c r="R44" s="8">
        <v>1815.5376427338754</v>
      </c>
      <c r="S44" s="8">
        <v>90373436.544136748</v>
      </c>
      <c r="T44" s="8">
        <v>0</v>
      </c>
      <c r="U44" s="8">
        <v>0</v>
      </c>
      <c r="V44" s="8">
        <v>0</v>
      </c>
      <c r="W44" s="8">
        <v>2794.874226676025</v>
      </c>
      <c r="X44" s="8">
        <v>0</v>
      </c>
      <c r="Y44" s="8">
        <v>4634064.9249139875</v>
      </c>
      <c r="Z44" s="8">
        <v>39197610.744490013</v>
      </c>
      <c r="AA44" s="8">
        <v>0</v>
      </c>
      <c r="AB44" s="8">
        <v>0</v>
      </c>
      <c r="AC44" s="8">
        <v>0</v>
      </c>
      <c r="AD44" s="8">
        <v>0</v>
      </c>
      <c r="AE44" s="8">
        <v>127287184.57810791</v>
      </c>
      <c r="AF44" s="8">
        <v>0</v>
      </c>
      <c r="AG44" s="8">
        <v>984.91342032498869</v>
      </c>
      <c r="AH44" s="8">
        <v>0</v>
      </c>
      <c r="AI44" s="8">
        <v>0</v>
      </c>
      <c r="AJ44" s="8">
        <v>0</v>
      </c>
      <c r="AK44" s="8">
        <v>71926.873434940848</v>
      </c>
      <c r="AL44" s="8">
        <v>322012735.57173795</v>
      </c>
      <c r="AM44" s="8">
        <v>563147.18924739794</v>
      </c>
      <c r="AN44" s="8">
        <v>217602.61200796583</v>
      </c>
      <c r="AO44" s="8">
        <v>0</v>
      </c>
      <c r="AP44" s="8">
        <v>0</v>
      </c>
      <c r="AQ44" s="8">
        <v>0</v>
      </c>
      <c r="AR44" s="8">
        <v>24101.803185670629</v>
      </c>
      <c r="AS44" s="8">
        <v>14209146.079884032</v>
      </c>
      <c r="AT44" s="8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8">
        <v>1623501.1931837767</v>
      </c>
      <c r="BB44" s="8">
        <v>0</v>
      </c>
      <c r="BC44" s="8">
        <v>1780899.0811028285</v>
      </c>
      <c r="BD44" s="8">
        <v>1302711275.0151758</v>
      </c>
    </row>
    <row r="45" spans="1:56" x14ac:dyDescent="0.3">
      <c r="A45" s="1" t="s">
        <v>40</v>
      </c>
      <c r="B45" s="8">
        <v>0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</row>
    <row r="46" spans="1:56" x14ac:dyDescent="0.3">
      <c r="A46" s="1" t="s">
        <v>41</v>
      </c>
      <c r="B46" s="8">
        <v>0</v>
      </c>
      <c r="C46" s="8">
        <v>0</v>
      </c>
      <c r="D46" s="8">
        <v>0</v>
      </c>
      <c r="E46" s="8">
        <v>0</v>
      </c>
      <c r="F46" s="8">
        <v>0</v>
      </c>
      <c r="G46" s="8">
        <v>0</v>
      </c>
      <c r="H46" s="8">
        <v>0</v>
      </c>
      <c r="I46" s="8">
        <v>0.64743963028684293</v>
      </c>
      <c r="J46" s="8">
        <v>446900.05111221306</v>
      </c>
      <c r="K46" s="8">
        <v>152.65546793970216</v>
      </c>
      <c r="L46" s="8">
        <v>0</v>
      </c>
      <c r="M46" s="8">
        <v>0</v>
      </c>
      <c r="N46" s="8">
        <v>34723.282451109633</v>
      </c>
      <c r="O46" s="8">
        <v>66.456584563878735</v>
      </c>
      <c r="P46" s="8">
        <v>0</v>
      </c>
      <c r="Q46" s="8">
        <v>30.336858071510484</v>
      </c>
      <c r="R46" s="8">
        <v>8230.7657879065209</v>
      </c>
      <c r="S46" s="8">
        <v>538081.67697486817</v>
      </c>
      <c r="T46" s="8">
        <v>0</v>
      </c>
      <c r="U46" s="8">
        <v>0</v>
      </c>
      <c r="V46" s="8">
        <v>0</v>
      </c>
      <c r="W46" s="8">
        <v>0.13791142611175727</v>
      </c>
      <c r="X46" s="8">
        <v>0</v>
      </c>
      <c r="Y46" s="8">
        <v>1.0077905247505892</v>
      </c>
      <c r="Z46" s="8">
        <v>124174.90230902433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17.475024061715082</v>
      </c>
      <c r="AH46" s="8">
        <v>0</v>
      </c>
      <c r="AI46" s="8">
        <v>0</v>
      </c>
      <c r="AJ46" s="8">
        <v>0</v>
      </c>
      <c r="AK46" s="8">
        <v>3.5491892967827678</v>
      </c>
      <c r="AL46" s="8">
        <v>15849.608013283028</v>
      </c>
      <c r="AM46" s="8">
        <v>0</v>
      </c>
      <c r="AN46" s="8">
        <v>10.737473000118886</v>
      </c>
      <c r="AO46" s="8">
        <v>0</v>
      </c>
      <c r="AP46" s="8">
        <v>667.08211373179938</v>
      </c>
      <c r="AQ46" s="8">
        <v>0</v>
      </c>
      <c r="AR46" s="8">
        <v>0</v>
      </c>
      <c r="AS46" s="8">
        <v>120.64610001099003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8">
        <v>18056.033493797295</v>
      </c>
      <c r="BB46" s="8">
        <v>0</v>
      </c>
      <c r="BC46" s="8">
        <v>110788.88106507475</v>
      </c>
      <c r="BD46" s="8">
        <v>1297875.9331595346</v>
      </c>
    </row>
    <row r="47" spans="1:56" x14ac:dyDescent="0.3">
      <c r="A47" s="1" t="s">
        <v>42</v>
      </c>
      <c r="B47" s="8">
        <v>0</v>
      </c>
      <c r="C47" s="8">
        <v>0</v>
      </c>
      <c r="D47" s="8">
        <v>0</v>
      </c>
      <c r="E47" s="8">
        <v>0</v>
      </c>
      <c r="F47" s="8">
        <v>100.53041679379015</v>
      </c>
      <c r="G47" s="8">
        <v>0</v>
      </c>
      <c r="H47" s="8">
        <v>0</v>
      </c>
      <c r="I47" s="8">
        <v>6.3298245010032037</v>
      </c>
      <c r="J47" s="8">
        <v>1096039.3836216994</v>
      </c>
      <c r="K47" s="8">
        <v>212018.99749838511</v>
      </c>
      <c r="L47" s="8">
        <v>0</v>
      </c>
      <c r="M47" s="8">
        <v>0</v>
      </c>
      <c r="N47" s="8">
        <v>0</v>
      </c>
      <c r="O47" s="8">
        <v>649.72624094552486</v>
      </c>
      <c r="P47" s="8">
        <v>0</v>
      </c>
      <c r="Q47" s="8">
        <v>296.59442907353048</v>
      </c>
      <c r="R47" s="8">
        <v>30.513777816634349</v>
      </c>
      <c r="S47" s="8">
        <v>91904.961773170697</v>
      </c>
      <c r="T47" s="8">
        <v>0</v>
      </c>
      <c r="U47" s="8">
        <v>0</v>
      </c>
      <c r="V47" s="8">
        <v>12086.694130116659</v>
      </c>
      <c r="W47" s="8">
        <v>11594.880505302603</v>
      </c>
      <c r="X47" s="8">
        <v>0</v>
      </c>
      <c r="Y47" s="8">
        <v>592.78599744749067</v>
      </c>
      <c r="Z47" s="8">
        <v>286329.92909940833</v>
      </c>
      <c r="AA47" s="8">
        <v>0</v>
      </c>
      <c r="AB47" s="8">
        <v>0</v>
      </c>
      <c r="AC47" s="8">
        <v>0</v>
      </c>
      <c r="AD47" s="8">
        <v>0</v>
      </c>
      <c r="AE47" s="8">
        <v>293301.26630188461</v>
      </c>
      <c r="AF47" s="8">
        <v>0</v>
      </c>
      <c r="AG47" s="8">
        <v>170.84810735551989</v>
      </c>
      <c r="AH47" s="8">
        <v>0</v>
      </c>
      <c r="AI47" s="8">
        <v>0</v>
      </c>
      <c r="AJ47" s="8">
        <v>0</v>
      </c>
      <c r="AK47" s="8">
        <v>1019.1053109921902</v>
      </c>
      <c r="AL47" s="8">
        <v>4564665.0748786675</v>
      </c>
      <c r="AM47" s="8">
        <v>7667.0182630034133</v>
      </c>
      <c r="AN47" s="8">
        <v>3083.1310606553311</v>
      </c>
      <c r="AO47" s="8">
        <v>0</v>
      </c>
      <c r="AP47" s="8">
        <v>347084.09664067411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8">
        <v>184858.18178799673</v>
      </c>
      <c r="BB47" s="8">
        <v>16024.162454589767</v>
      </c>
      <c r="BC47" s="8">
        <v>603.48684565233816</v>
      </c>
      <c r="BD47" s="8">
        <v>7130127.6989661325</v>
      </c>
    </row>
    <row r="48" spans="1:56" x14ac:dyDescent="0.3">
      <c r="A48" s="1" t="s">
        <v>43</v>
      </c>
      <c r="B48" s="8">
        <v>0</v>
      </c>
      <c r="C48" s="8">
        <v>0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3195.0339094850551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3195.0339094850551</v>
      </c>
    </row>
    <row r="49" spans="1:56" x14ac:dyDescent="0.3">
      <c r="A49" s="1" t="s">
        <v>44</v>
      </c>
      <c r="B49" s="8">
        <v>0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8">
        <v>0</v>
      </c>
      <c r="BB49" s="8">
        <v>0</v>
      </c>
      <c r="BC49" s="8">
        <v>49.43959627829873</v>
      </c>
      <c r="BD49" s="8">
        <v>49.43959627829873</v>
      </c>
    </row>
    <row r="50" spans="1:56" x14ac:dyDescent="0.3">
      <c r="A50" s="1" t="s">
        <v>45</v>
      </c>
      <c r="B50" s="8">
        <v>0</v>
      </c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477465.37303748389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262.02986027498326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254.61392083323847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44.495636650468853</v>
      </c>
      <c r="AP50" s="8">
        <v>0</v>
      </c>
      <c r="AQ50" s="8">
        <v>0</v>
      </c>
      <c r="AR50" s="8">
        <v>0</v>
      </c>
      <c r="AS50" s="8">
        <v>0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8">
        <v>0</v>
      </c>
      <c r="BB50" s="8">
        <v>0</v>
      </c>
      <c r="BC50" s="8">
        <v>0</v>
      </c>
      <c r="BD50" s="8">
        <v>478026.51245524263</v>
      </c>
    </row>
    <row r="51" spans="1:56" x14ac:dyDescent="0.3">
      <c r="A51" s="1" t="s">
        <v>46</v>
      </c>
      <c r="B51" s="8">
        <v>0</v>
      </c>
      <c r="C51" s="8">
        <v>0</v>
      </c>
      <c r="D51" s="8">
        <v>0</v>
      </c>
      <c r="E51" s="8">
        <v>0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8">
        <v>0</v>
      </c>
      <c r="AB51" s="8">
        <v>0</v>
      </c>
      <c r="AC51" s="8">
        <v>0</v>
      </c>
      <c r="AD51" s="8">
        <v>0</v>
      </c>
      <c r="AE51" s="8">
        <v>0</v>
      </c>
      <c r="AF51" s="8">
        <v>0</v>
      </c>
      <c r="AG51" s="8">
        <v>0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8">
        <v>0</v>
      </c>
      <c r="BB51" s="8">
        <v>0</v>
      </c>
      <c r="BC51" s="8">
        <v>0</v>
      </c>
      <c r="BD51" s="8">
        <v>0</v>
      </c>
    </row>
    <row r="52" spans="1:56" x14ac:dyDescent="0.3">
      <c r="A52" s="1" t="s">
        <v>47</v>
      </c>
      <c r="B52" s="8">
        <v>0</v>
      </c>
      <c r="C52" s="8">
        <v>0</v>
      </c>
      <c r="D52" s="8">
        <v>0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4307.6144914879742</v>
      </c>
      <c r="AI52" s="8">
        <v>0</v>
      </c>
      <c r="AJ52" s="8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8">
        <v>0</v>
      </c>
      <c r="BB52" s="8">
        <v>0</v>
      </c>
      <c r="BC52" s="8">
        <v>0</v>
      </c>
      <c r="BD52" s="8">
        <v>4307.6144914879742</v>
      </c>
    </row>
    <row r="53" spans="1:56" x14ac:dyDescent="0.3">
      <c r="A53" s="1" t="s">
        <v>48</v>
      </c>
      <c r="B53" s="8">
        <v>0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8">
        <v>0</v>
      </c>
      <c r="BB53" s="8">
        <v>0</v>
      </c>
      <c r="BC53" s="8">
        <v>139812.70629521488</v>
      </c>
      <c r="BD53" s="8">
        <v>139812.70629521488</v>
      </c>
    </row>
    <row r="54" spans="1:56" x14ac:dyDescent="0.3">
      <c r="A54" s="1" t="s">
        <v>49</v>
      </c>
      <c r="B54" s="8">
        <v>9871.8513868692989</v>
      </c>
      <c r="C54" s="8">
        <v>0</v>
      </c>
      <c r="D54" s="8">
        <v>355.96509320375083</v>
      </c>
      <c r="E54" s="8">
        <v>0</v>
      </c>
      <c r="F54" s="8">
        <v>0</v>
      </c>
      <c r="G54" s="8">
        <v>0</v>
      </c>
      <c r="H54" s="8">
        <v>0</v>
      </c>
      <c r="I54" s="8">
        <v>2074.1304527131133</v>
      </c>
      <c r="J54" s="8">
        <v>4058372.1358552147</v>
      </c>
      <c r="K54" s="8">
        <v>46422.965013390465</v>
      </c>
      <c r="L54" s="8">
        <v>0</v>
      </c>
      <c r="M54" s="8">
        <v>0</v>
      </c>
      <c r="N54" s="8">
        <v>6066.2384633472539</v>
      </c>
      <c r="O54" s="8">
        <v>2158.7910074965503</v>
      </c>
      <c r="P54" s="8">
        <v>0</v>
      </c>
      <c r="Q54" s="8">
        <v>938.45931500407801</v>
      </c>
      <c r="R54" s="8">
        <v>6538883.4757476039</v>
      </c>
      <c r="S54" s="8">
        <v>10927989.768219851</v>
      </c>
      <c r="T54" s="8">
        <v>60.563505440915939</v>
      </c>
      <c r="U54" s="8">
        <v>0</v>
      </c>
      <c r="V54" s="8">
        <v>19930.337249689175</v>
      </c>
      <c r="W54" s="8">
        <v>54073.238042311554</v>
      </c>
      <c r="X54" s="8">
        <v>9842.18762910232</v>
      </c>
      <c r="Y54" s="8">
        <v>18568.222860235925</v>
      </c>
      <c r="Z54" s="8">
        <v>11442224.884707533</v>
      </c>
      <c r="AA54" s="8">
        <v>0</v>
      </c>
      <c r="AB54" s="8">
        <v>0</v>
      </c>
      <c r="AC54" s="8">
        <v>0</v>
      </c>
      <c r="AD54" s="8">
        <v>0</v>
      </c>
      <c r="AE54" s="8">
        <v>5329.5884788006024</v>
      </c>
      <c r="AF54" s="8">
        <v>0</v>
      </c>
      <c r="AG54" s="8">
        <v>114186.19317105545</v>
      </c>
      <c r="AH54" s="8">
        <v>0</v>
      </c>
      <c r="AI54" s="8">
        <v>73438.181198249848</v>
      </c>
      <c r="AJ54" s="8">
        <v>1427.5683425358759</v>
      </c>
      <c r="AK54" s="8">
        <v>875024.29803160159</v>
      </c>
      <c r="AL54" s="8">
        <v>4819684.352991594</v>
      </c>
      <c r="AM54" s="8">
        <v>0</v>
      </c>
      <c r="AN54" s="8">
        <v>292465.92269162741</v>
      </c>
      <c r="AO54" s="8">
        <v>655.07465068745807</v>
      </c>
      <c r="AP54" s="8">
        <v>14096898.515210763</v>
      </c>
      <c r="AQ54" s="8">
        <v>960.36415770595283</v>
      </c>
      <c r="AR54" s="8">
        <v>3334.8330306788307</v>
      </c>
      <c r="AS54" s="8">
        <v>64765.762541309312</v>
      </c>
      <c r="AT54" s="8">
        <v>2202.5340141982083</v>
      </c>
      <c r="AU54" s="8">
        <v>0</v>
      </c>
      <c r="AV54" s="8">
        <v>1327.4531600723208</v>
      </c>
      <c r="AW54" s="8">
        <v>4113.3744103544541</v>
      </c>
      <c r="AX54" s="8">
        <v>58762.668146478907</v>
      </c>
      <c r="AY54" s="8">
        <v>0</v>
      </c>
      <c r="AZ54" s="8">
        <v>0</v>
      </c>
      <c r="BA54" s="8">
        <v>565065.99725252634</v>
      </c>
      <c r="BB54" s="8">
        <v>0</v>
      </c>
      <c r="BC54" s="8">
        <v>29408.835974002242</v>
      </c>
      <c r="BD54" s="8">
        <v>54146884.732003234</v>
      </c>
    </row>
    <row r="55" spans="1:56" x14ac:dyDescent="0.3">
      <c r="A55" s="1" t="s">
        <v>50</v>
      </c>
      <c r="B55" s="8">
        <v>53149.110986554828</v>
      </c>
      <c r="C55" s="8">
        <v>0</v>
      </c>
      <c r="D55" s="8">
        <v>51231.163648433576</v>
      </c>
      <c r="E55" s="8">
        <v>38250.488648089507</v>
      </c>
      <c r="F55" s="8">
        <v>0</v>
      </c>
      <c r="G55" s="8">
        <v>5098.4583661995566</v>
      </c>
      <c r="H55" s="8">
        <v>0</v>
      </c>
      <c r="I55" s="8">
        <v>157140.97579328186</v>
      </c>
      <c r="J55" s="8">
        <v>290531179.1133908</v>
      </c>
      <c r="K55" s="8">
        <v>26158023.495660506</v>
      </c>
      <c r="L55" s="8">
        <v>0</v>
      </c>
      <c r="M55" s="8">
        <v>0</v>
      </c>
      <c r="N55" s="8">
        <v>4795884.3290066477</v>
      </c>
      <c r="O55" s="8">
        <v>4663382.8120085625</v>
      </c>
      <c r="P55" s="8">
        <v>0</v>
      </c>
      <c r="Q55" s="8">
        <v>602225.26725334057</v>
      </c>
      <c r="R55" s="8">
        <v>494001.68200266786</v>
      </c>
      <c r="S55" s="8">
        <v>133290683.26678558</v>
      </c>
      <c r="T55" s="8">
        <v>0</v>
      </c>
      <c r="U55" s="8">
        <v>0</v>
      </c>
      <c r="V55" s="8">
        <v>55536.116494366441</v>
      </c>
      <c r="W55" s="8">
        <v>0</v>
      </c>
      <c r="X55" s="8">
        <v>0</v>
      </c>
      <c r="Y55" s="8">
        <v>15482062.104120294</v>
      </c>
      <c r="Z55" s="8">
        <v>687207127.72697783</v>
      </c>
      <c r="AA55" s="8">
        <v>0</v>
      </c>
      <c r="AB55" s="8">
        <v>0</v>
      </c>
      <c r="AC55" s="8">
        <v>0</v>
      </c>
      <c r="AD55" s="8">
        <v>0</v>
      </c>
      <c r="AE55" s="8">
        <v>46828101.631656155</v>
      </c>
      <c r="AF55" s="8">
        <v>0</v>
      </c>
      <c r="AG55" s="8">
        <v>372663.00784926949</v>
      </c>
      <c r="AH55" s="8">
        <v>0</v>
      </c>
      <c r="AI55" s="8">
        <v>47276.613941123163</v>
      </c>
      <c r="AJ55" s="8">
        <v>0</v>
      </c>
      <c r="AK55" s="8">
        <v>10747540.966024363</v>
      </c>
      <c r="AL55" s="8">
        <v>164993344.19816577</v>
      </c>
      <c r="AM55" s="8">
        <v>205861.8439406848</v>
      </c>
      <c r="AN55" s="8">
        <v>18027.221790451415</v>
      </c>
      <c r="AO55" s="8">
        <v>0</v>
      </c>
      <c r="AP55" s="8">
        <v>121537827.35312155</v>
      </c>
      <c r="AQ55" s="8">
        <v>0</v>
      </c>
      <c r="AR55" s="8">
        <v>10623.33325029944</v>
      </c>
      <c r="AS55" s="8">
        <v>17069305.819753665</v>
      </c>
      <c r="AT55" s="8">
        <v>0</v>
      </c>
      <c r="AU55" s="8">
        <v>0</v>
      </c>
      <c r="AV55" s="8">
        <v>0</v>
      </c>
      <c r="AW55" s="8">
        <v>0</v>
      </c>
      <c r="AX55" s="8">
        <v>1246650.9378999299</v>
      </c>
      <c r="AY55" s="8">
        <v>64993.29326745151</v>
      </c>
      <c r="AZ55" s="8">
        <v>10739708.80698145</v>
      </c>
      <c r="BA55" s="8">
        <v>0</v>
      </c>
      <c r="BB55" s="8">
        <v>0</v>
      </c>
      <c r="BC55" s="8">
        <v>1669315.9174351639</v>
      </c>
      <c r="BD55" s="8">
        <v>1539136217.0562205</v>
      </c>
    </row>
    <row r="56" spans="1:56" x14ac:dyDescent="0.3">
      <c r="A56" s="1" t="s">
        <v>229</v>
      </c>
      <c r="B56" s="8">
        <v>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8">
        <v>0</v>
      </c>
      <c r="BB56" s="8">
        <v>0</v>
      </c>
      <c r="BC56" s="8">
        <v>0</v>
      </c>
      <c r="BD56" s="8">
        <v>0</v>
      </c>
    </row>
    <row r="57" spans="1:56" x14ac:dyDescent="0.3">
      <c r="A57" s="1" t="s">
        <v>51</v>
      </c>
      <c r="B57" s="8">
        <v>0</v>
      </c>
      <c r="C57" s="8">
        <v>1541.8954172907138</v>
      </c>
      <c r="D57" s="8">
        <v>670.08508962297788</v>
      </c>
      <c r="E57" s="8">
        <v>0</v>
      </c>
      <c r="F57" s="8">
        <v>0</v>
      </c>
      <c r="G57" s="8">
        <v>0</v>
      </c>
      <c r="H57" s="8">
        <v>0</v>
      </c>
      <c r="I57" s="8">
        <v>0.76541463330078507</v>
      </c>
      <c r="J57" s="8">
        <v>1393280.5262701202</v>
      </c>
      <c r="K57" s="8">
        <v>5363.5086480933951</v>
      </c>
      <c r="L57" s="8">
        <v>3342.3862135361601</v>
      </c>
      <c r="M57" s="8">
        <v>0</v>
      </c>
      <c r="N57" s="8">
        <v>1368.6052497008955</v>
      </c>
      <c r="O57" s="8">
        <v>78.566154935322231</v>
      </c>
      <c r="P57" s="8">
        <v>0</v>
      </c>
      <c r="Q57" s="8">
        <v>35.864772575036227</v>
      </c>
      <c r="R57" s="8">
        <v>5380.4810540024064</v>
      </c>
      <c r="S57" s="8">
        <v>9364392.8346727416</v>
      </c>
      <c r="T57" s="8">
        <v>0</v>
      </c>
      <c r="U57" s="8">
        <v>0</v>
      </c>
      <c r="V57" s="8">
        <v>274673.84811252123</v>
      </c>
      <c r="W57" s="8">
        <v>139.94928405935431</v>
      </c>
      <c r="X57" s="8">
        <v>0</v>
      </c>
      <c r="Y57" s="8">
        <v>35.408447977123345</v>
      </c>
      <c r="Z57" s="8">
        <v>615743.65733169799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20.659283906043992</v>
      </c>
      <c r="AH57" s="8">
        <v>38320.351492771253</v>
      </c>
      <c r="AI57" s="8">
        <v>8.1881092933315252</v>
      </c>
      <c r="AJ57" s="8">
        <v>0</v>
      </c>
      <c r="AK57" s="8">
        <v>124.69980763829578</v>
      </c>
      <c r="AL57" s="8">
        <v>556843.91016447055</v>
      </c>
      <c r="AM57" s="8">
        <v>0</v>
      </c>
      <c r="AN57" s="8">
        <v>48589.887856783185</v>
      </c>
      <c r="AO57" s="8">
        <v>0</v>
      </c>
      <c r="AP57" s="8">
        <v>23772.718056916783</v>
      </c>
      <c r="AQ57" s="8">
        <v>0</v>
      </c>
      <c r="AR57" s="8">
        <v>0</v>
      </c>
      <c r="AS57" s="8">
        <v>4213.4546870627892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41.536045324332484</v>
      </c>
      <c r="AZ57" s="8">
        <v>0</v>
      </c>
      <c r="BA57" s="8">
        <v>22355.867010801878</v>
      </c>
      <c r="BB57" s="8">
        <v>0</v>
      </c>
      <c r="BC57" s="8">
        <v>0</v>
      </c>
      <c r="BD57" s="8">
        <v>12360339.654648472</v>
      </c>
    </row>
    <row r="58" spans="1:56" x14ac:dyDescent="0.3">
      <c r="A58" s="1" t="s">
        <v>52</v>
      </c>
      <c r="B58" s="8">
        <v>9326505.2112316098</v>
      </c>
      <c r="C58" s="8">
        <v>273395.94965804182</v>
      </c>
      <c r="D58" s="8">
        <v>5081969.2095943382</v>
      </c>
      <c r="E58" s="8">
        <v>88500.750277644183</v>
      </c>
      <c r="F58" s="8">
        <v>100.53041679379015</v>
      </c>
      <c r="G58" s="8">
        <v>19357.764925291129</v>
      </c>
      <c r="H58" s="8">
        <v>2541.8132436580336</v>
      </c>
      <c r="I58" s="8">
        <v>165630.0634717425</v>
      </c>
      <c r="J58" s="8">
        <v>2077596041.9487791</v>
      </c>
      <c r="K58" s="8">
        <v>69792837.853396848</v>
      </c>
      <c r="L58" s="8">
        <v>3342.3862135361601</v>
      </c>
      <c r="M58" s="8">
        <v>3732.6895190115538</v>
      </c>
      <c r="N58" s="8">
        <v>32882013.788236111</v>
      </c>
      <c r="O58" s="8">
        <v>10797793.431664804</v>
      </c>
      <c r="P58" s="8">
        <v>795027.02384215931</v>
      </c>
      <c r="Q58" s="8">
        <v>13250667.589311507</v>
      </c>
      <c r="R58" s="8">
        <v>7820944.658098897</v>
      </c>
      <c r="S58" s="8">
        <v>270416286.32305402</v>
      </c>
      <c r="T58" s="8">
        <v>582.15124617696756</v>
      </c>
      <c r="U58" s="8">
        <v>843276.36184005789</v>
      </c>
      <c r="V58" s="8">
        <v>1278470.3947409946</v>
      </c>
      <c r="W58" s="8">
        <v>15163116.128973207</v>
      </c>
      <c r="X58" s="8">
        <v>21346.781683062432</v>
      </c>
      <c r="Y58" s="8">
        <v>29583207.93473519</v>
      </c>
      <c r="Z58" s="8">
        <v>1072870222.4707279</v>
      </c>
      <c r="AA58" s="8">
        <v>0</v>
      </c>
      <c r="AB58" s="8">
        <v>84829.695284211906</v>
      </c>
      <c r="AC58" s="8">
        <v>362688.26030264603</v>
      </c>
      <c r="AD58" s="8">
        <v>0</v>
      </c>
      <c r="AE58" s="8">
        <v>304738665.90406996</v>
      </c>
      <c r="AF58" s="8">
        <v>184001.81744875832</v>
      </c>
      <c r="AG58" s="8">
        <v>586117.10002706363</v>
      </c>
      <c r="AH58" s="8">
        <v>42627.965984259223</v>
      </c>
      <c r="AI58" s="8">
        <v>1546615.213493549</v>
      </c>
      <c r="AJ58" s="8">
        <v>510007.13330281357</v>
      </c>
      <c r="AK58" s="8">
        <v>44666386.313054308</v>
      </c>
      <c r="AL58" s="8">
        <v>875236289.39629102</v>
      </c>
      <c r="AM58" s="8">
        <v>4118909.0481615942</v>
      </c>
      <c r="AN58" s="8">
        <v>1218269.2730078869</v>
      </c>
      <c r="AO58" s="8">
        <v>961.60014761291018</v>
      </c>
      <c r="AP58" s="8">
        <v>337383155.82394856</v>
      </c>
      <c r="AQ58" s="8">
        <v>15216.271744553393</v>
      </c>
      <c r="AR58" s="8">
        <v>4955596.854719392</v>
      </c>
      <c r="AS58" s="8">
        <v>172102164.93838945</v>
      </c>
      <c r="AT58" s="8">
        <v>245154.8900752929</v>
      </c>
      <c r="AU58" s="8">
        <v>0</v>
      </c>
      <c r="AV58" s="8">
        <v>87316.197979533623</v>
      </c>
      <c r="AW58" s="8">
        <v>134140.27775888916</v>
      </c>
      <c r="AX58" s="8">
        <v>1670695.437924257</v>
      </c>
      <c r="AY58" s="8">
        <v>480853.96084512601</v>
      </c>
      <c r="AZ58" s="8">
        <v>100867917.83838259</v>
      </c>
      <c r="BA58" s="8">
        <v>72175489.26700668</v>
      </c>
      <c r="BB58" s="8">
        <v>211449.30802926674</v>
      </c>
      <c r="BC58" s="8">
        <v>13506313.98765423</v>
      </c>
      <c r="BD58" s="8">
        <v>5555208744.9839144</v>
      </c>
    </row>
    <row r="60" spans="1:56" x14ac:dyDescent="0.3">
      <c r="A60" s="7" t="s">
        <v>242</v>
      </c>
    </row>
    <row r="61" spans="1:56" x14ac:dyDescent="0.3">
      <c r="A61" s="7" t="s">
        <v>53</v>
      </c>
    </row>
    <row r="62" spans="1:56" x14ac:dyDescent="0.3">
      <c r="A62" s="1" t="s">
        <v>84</v>
      </c>
      <c r="B62" s="12" t="s">
        <v>56</v>
      </c>
      <c r="C62" s="12" t="s">
        <v>57</v>
      </c>
      <c r="D62" s="12" t="s">
        <v>66</v>
      </c>
      <c r="E62" s="12" t="s">
        <v>58</v>
      </c>
      <c r="F62" s="12" t="s">
        <v>59</v>
      </c>
      <c r="G62" s="12" t="s">
        <v>60</v>
      </c>
      <c r="H62" s="12" t="s">
        <v>61</v>
      </c>
    </row>
    <row r="63" spans="1:56" x14ac:dyDescent="0.3">
      <c r="A63" s="12" t="s">
        <v>62</v>
      </c>
      <c r="B63" s="13">
        <f>B4+AJ4+B38+AJ38</f>
        <v>509834.45223358122</v>
      </c>
      <c r="C63" s="13">
        <f>SUM(C4,D4,G4,L4:U4,X4:Y4,AB4:AD4,AF4,AI4,AK4,AN4:AO4,AQ4,AT4:AW4,AZ4,AR4)+SUM(C38,D38,G38,L38:U38,X38:Y38,AB38:AD38,AF38,AI38,AK38,AN38:AO38,AQ38,AT38:AW38,AZ38,AR38)</f>
        <v>973720.19507207163</v>
      </c>
      <c r="D63" s="13">
        <f>SUM(F4,H4,V4:W4,AA4,AE4,AH4,AM4,AS4,AX4,BB4,AY4)+SUM(F38,H38,V38:W38,AA38,AE38,AH38,AM38,AS38,AX38,BB38,AY38)</f>
        <v>24164.526394396918</v>
      </c>
      <c r="E63" s="13">
        <f>SUM(E4,I4,AG4,BA4)+SUM(E38,I38,AG38,BA38)</f>
        <v>12267.362664159638</v>
      </c>
      <c r="F63" s="13">
        <f>SUM(J4:K4,Z4,AL4,AP4)+SUM(J38:K38,Z38,AL38,AP38)</f>
        <v>690887.69465646369</v>
      </c>
      <c r="G63" s="13">
        <f>BC4+BC38</f>
        <v>63795.71158886647</v>
      </c>
      <c r="H63" s="13">
        <f>SUM(B63:G63)</f>
        <v>2274669.9426095397</v>
      </c>
    </row>
    <row r="64" spans="1:56" x14ac:dyDescent="0.3">
      <c r="A64" s="12" t="s">
        <v>63</v>
      </c>
      <c r="B64" s="13">
        <f>B69-SUM(B65:B68,B63)</f>
        <v>45706.906759288162</v>
      </c>
      <c r="C64" s="13">
        <f t="shared" ref="C64:H64" si="0">C69-SUM(C65:C68,C63)</f>
        <v>175079534.49429613</v>
      </c>
      <c r="D64" s="13">
        <f t="shared" si="0"/>
        <v>144004271.23376226</v>
      </c>
      <c r="E64" s="13">
        <f t="shared" si="0"/>
        <v>54705061.548330061</v>
      </c>
      <c r="F64" s="13">
        <f t="shared" si="0"/>
        <v>1252295984.5769849</v>
      </c>
      <c r="G64" s="13">
        <f t="shared" si="0"/>
        <v>6326428.0371699808</v>
      </c>
      <c r="H64" s="13">
        <f t="shared" si="0"/>
        <v>1632456986.7973037</v>
      </c>
    </row>
    <row r="65" spans="1:8" x14ac:dyDescent="0.3">
      <c r="A65" s="12" t="s">
        <v>65</v>
      </c>
      <c r="B65" s="13">
        <f>B8+AJ8+B10+AJ10+B24+AJ24+B25+AJ25+B29+AJ29+B33+AJ33+B36+AJ36+B41+AJ41+B47+AJ47+B52+AJ52+B53+AJ53+B56+AJ56</f>
        <v>0</v>
      </c>
      <c r="C65" s="13">
        <f>SUM(C8,D8,G8,L8:U8,X8:Y8,AB8:AD8,AF8,AI8,AK8,AN8:AO8,AQ8,AT8:AW8,AZ8,AR8)+SUM(C10,D10,G10,L10:U10,X10:Y10,AB10:AD10,AF10,AI10,AK10,AN10:AO10,AQ10,AT10:AW10,AZ10,AR10)+SUM(C24,D24,G24,L24:U24,X24:Y24,AB24:AD24,AF24,AI24,AK24,AN24:AO24,AQ24,AT24:AW24,AZ24,AR24)+SUM(C25,D25,G25,L25:U25,X25:Y25,AB25:AD25,AF25,AI25,AK25,AN25:AO25,AQ25,AT25:AW25,AZ25,AR25)+SUM(C29,D29,G29,L29:U29,X29:Y29,AB29:AD29,AF29,AI29,AK29,AN29:AO29,AQ29,AT29:AW29,AZ29,AR29)+SUM(C33,D33,G33,L33:U33,X33:Y33,AB33:AD33,AF33,AI33,AK33,AN33:AO33,AQ33,AT33:AW33,AZ33,AR33)+SUM(C36,D36,G36,L36:U36,X36:Y36,AB36:AD36,AF36,AI36,AK36,AN36:AO36,AQ36,AT36:AW36,AZ36,AR36)+SUM(C41,D41,G41,L41:U41,X41:Y41,AB41:AD41,AF41,AI41,AK41,AN41:AO41,AQ41,AT41:AW41,AZ41,AR41)+SUM(C47,D47,G47,L47:U47,X47:Y47,AB47:AD47,AF47,AI47,AK47,AN47:AO47,AQ47,AT47:AW47,AZ47,AR47)+SUM(C52,D52,G52,L52:U52,X52:Y52,AB52:AD52,AF52,AI52,AK52,AN52:AO52,AQ52,AT52:AW52,AZ52,AR52)+SUM(C53,D53,G53,L53:U53,X53:Y53,AB53:AD53,AF53,AI53,AK53,AN53:AO53,AQ53,AT53:AW53,AZ53,AR53)+SUM(C56,D56,G56,L56:U56,X56:Y56,AB56:AD56,AF56,AI56,AK56,AN56:AO56,AQ56,AT56:AW56,AZ56,AR56)</f>
        <v>97576.818590101393</v>
      </c>
      <c r="D65" s="13">
        <f>SUM(F8,H8,V8:W8,AA8,AE8,AH8,AM8,AS8,AX8,BB8,AY8)+SUM(F10,H10,V10:W10,AA10,AE10,AH10,AM10,AS10,AX10,BB10,AY10)+SUM(F24,H24,V24:W24,AA24,AE24,AH24,AM24,AS24,AX24,BB24,AY24)+SUM(F25,H25,V25:W25,AA25,AE25,AH25,AM25,AS25,AX25,BB25,AY25)+SUM(F29,H29,V29:W29,AA29,AE29,AH29,AM29,AS29,AX29,BB29,AY29)+SUM(F33,H33,V33:W33,AA33,AE33,AH33,AM33,AS33,AX33,BB33,AY33)+SUM(F36,H36,V36:W36,AA36,AE36,AH36,AM36,AS36,AX36,BB36,AY36)+SUM(F41,H41,V41:W41,AA41,AE41,AH41,AM41,AS41,AX41,BB41,AY41)+SUM(F47,H47,V47:W47,AA47,AE47,AH47,AM47,AS47,AX47,BB47,AY47)+SUM(F52,H52,V52:W52,AA52,AE52,AH52,AM52,AS52,AX52,BB52,AY52)+SUM(F53,H53,V53:W53,AA53,AE53,AH53,AM53,AS53,AX53,BB53,AY53)+SUM(F56,H56,V56:W56,AA56,AE56,AH56,AM56,AS56,AX56,BB56,AY56)</f>
        <v>345082.16656317888</v>
      </c>
      <c r="E65" s="13">
        <f>SUM(E8,I8,AG8,BA8)+SUM(E10,I10,AG10,BA10)+SUM(E24,I24,AG24,BA24)+SUM(E25,I25,AG25,BA25)+SUM(E29,I29,AG29,BA29)+SUM(E33,I33,AG33,BA33)+SUM(E36,I36,AG36,BA36)+SUM(E41,I41,AG41,BA41)+SUM(E47,I47,AG47,BA47)+SUM(E52,I52,AG52,BA52)+SUM(E53,I53,AG53,BA53)+SUM(E56,I56,AG56,BA56)</f>
        <v>185035.35971985324</v>
      </c>
      <c r="F65" s="13">
        <f>SUM(J8:K8,Z8,AL8,AP8)+SUM(J10:K10,Z10,AL10,AP10)+SUM(J24:K24,Z24,AL24,AP24)+SUM(J25:K25,Z25,AL25,AP25)+SUM(J29:K29,Z29,AL29,AP29)+SUM(J33:K33,Z33,AL33,AP33)+SUM(J36:K36,Z36,AL36,AP36)+SUM(J41:K41,Z41,AL41,AP41)+SUM(J47:K47,Z47,AL47,AP47)+SUM(J52:K52,Z52,AL52,AP52)+SUM(J53:K53,Z53,AL53,AP53)+SUM(J56:K56,Z56,AL56,AP56)</f>
        <v>6506223.6920348452</v>
      </c>
      <c r="G65" s="13">
        <f>BC8+BC10+BC24+BC25+BC29+BC33+BC36+BC41+BC47+BC52+BC53+BC56</f>
        <v>140416.19314086722</v>
      </c>
      <c r="H65" s="13">
        <f>SUM(B65:G65)</f>
        <v>7274334.2300488455</v>
      </c>
    </row>
    <row r="66" spans="1:8" x14ac:dyDescent="0.3">
      <c r="A66" s="12" t="s">
        <v>64</v>
      </c>
      <c r="B66" s="13">
        <f>B7+AJ7+B11+AJ11+B35+AJ35+B55+AJ55</f>
        <v>53149.110986554828</v>
      </c>
      <c r="C66" s="13">
        <f>SUM(C7,D7,G7,L7:U7,X7:Y7,AB7:AD7,AF7,AI7,AK7,AN7:AO7,AQ7,AT7:AW7,AZ7,AR7)+SUM(C11,D11,G11,L11:U11,X11:Y11,AB11:AD11,AF11,AI11,AK11,AN11:AO11,AQ11,AT11:AW11,AZ11,AR11)+SUM(C35,D35,G35,L35:U35,X35:Y35,AB35:AD35,AF35,AI35,AK35,AN35:AO35,AQ35,AT35:AW35,AZ35,AR35)+SUM(C55,D55,G55,L55:U55,X55:Y55,AB55:AD55,AF55,AI55,AK55,AN55:AO55,AQ55,AT55:AW55,AZ55,AR55)</f>
        <v>180952062.10193455</v>
      </c>
      <c r="D66" s="13">
        <f>SUM(F7,H7,V7:W7,AA7,AE7,AH7,AM7,AS7,AX7,BB7,AY7)+SUM(F11,H11,V11:W11,AA11,AE11,AH11,AM11,AS11,AX11,BB11,AY11)+SUM(F35,H35,V35:W35,AA35,AE35,AH35,AM35,AS35,AX35,BB35,AY35)+SUM(F55,H55,V55:W55,AA55,AE55,AH55,AM55,AS55,AX55,BB55,AY55)</f>
        <v>65470449.643012248</v>
      </c>
      <c r="E66" s="13">
        <f>SUM(E7,I7,AG7,BA7)+SUM(E11,I11,AG11,BA11)+SUM(E35,I35,AG35,BA35)+SUM(E55,I55,AG55,BA55)</f>
        <v>577776.76889876835</v>
      </c>
      <c r="F66" s="13">
        <f>SUM(J7:K7,Z7,AL7,AP7)+SUM(J11:K11,Z11,AL11,AP11)+SUM(J35:K35,Z35,AL35,AP35)+SUM(J55:K55,Z55,AL55,AP55)</f>
        <v>1290435576.9183762</v>
      </c>
      <c r="G66" s="13">
        <f>BC7+BC11+BC35+BC55</f>
        <v>1670374.542790473</v>
      </c>
      <c r="H66" s="13">
        <f>SUM(B66:G66)</f>
        <v>1539159389.0859988</v>
      </c>
    </row>
    <row r="67" spans="1:8" x14ac:dyDescent="0.3">
      <c r="A67" s="12" t="s">
        <v>59</v>
      </c>
      <c r="B67" s="13">
        <f>B12+AJ12+B13+AJ13+B28+AJ28+B40+AJ40+B44+AJ44</f>
        <v>9227821.8745549992</v>
      </c>
      <c r="C67" s="13">
        <f>SUM(C12,D12,G12,L12:U12,X12:Y12,AB12:AD12,AF12,AI12,AK12,AN12:AO12,AQ12,AT12:AW12,AZ12,AR12)+SUM(C13,D13,G13,L13:U13,X13:Y13,AB13:AD13,AF13,AI13,AK13,AN13:AO13,AQ13,AT13:AW13,AZ13,AR13)+SUM(C28,D28,G28,L28:U28,X28:Y28,AB28:AD28,AF28,AI28,AK28,AN28:AO28,AQ28,AT28:AW28,AZ28,AR28)+SUM(C40,D40,G40,L40:U40,X40:Y40,AB40:AD40,AF40,AI40,AK40,AN40:AO40,AQ40,AT40:AW40,AZ40,AR40)+SUM(C44,D44,G44,L44:U44,X44:Y44,AB44:AD44,AF44,AI44,AK44,AN44:AO44,AQ44,AT44:AW44,AZ44,AR44)</f>
        <v>159633576.03428239</v>
      </c>
      <c r="D67" s="13">
        <f>SUM(F12,H12,V12:W12,AA12,AE12,AH12,AM12,AS12,AX12,BB12,AY12)+SUM(F13,H13,V13:W13,AA13,AE13,AH13,AM13,AS13,AX13,BB13,AY13)+SUM(F28,H28,V28:W28,AA28,AE28,AH28,AM28,AS28,AX28,BB28,AY28)+SUM(F40,H40,V40:W40,AA40,AE40,AH40,AM40,AS40,AX40,BB40,AY40)+SUM(F44,H44,V44:W44,AA44,AE44,AH44,AM44,AS44,AX44,BB44,AY44)</f>
        <v>289648238.72142482</v>
      </c>
      <c r="E67" s="13">
        <f>SUM(E12,I12,AG12,BA12)+SUM(E13,I13,AG13,BA13)+SUM(E28,I28,AG28,BA28)+SUM(E40,I40,AG40,BA40)+SUM(E44,I44,AG44,BA44)</f>
        <v>17513218.849460956</v>
      </c>
      <c r="F67" s="13">
        <f>SUM(J12:K12,Z12,AL12,AP12)+SUM(J13:K13,Z13,AL13,AP13)+SUM(J28:K28,Z28,AL28,AP28)+SUM(J40:K40,Z40,AL40,AP40)+SUM(J44:K44,Z44,AL44,AP44)</f>
        <v>1880354870.2906203</v>
      </c>
      <c r="G67" s="13">
        <f>BC12+BC13+BC28+BC40+BC44</f>
        <v>5305299.5029640421</v>
      </c>
      <c r="H67" s="13">
        <f>SUM(B67:G67)</f>
        <v>2361683025.2733073</v>
      </c>
    </row>
    <row r="68" spans="1:8" x14ac:dyDescent="0.3">
      <c r="A68" s="12" t="s">
        <v>60</v>
      </c>
      <c r="B68" s="13">
        <f>B57+AJ57</f>
        <v>0</v>
      </c>
      <c r="C68" s="13">
        <f>SUM(C57,D57,G57,L57:U57,X57:Y57,AB57:AD57,AF57,AI57,AK57,AN57:AO57,AQ57,AT57:AW57,AZ57,AR57)</f>
        <v>9425568.9028460979</v>
      </c>
      <c r="D68" s="13">
        <f>SUM(F57,H57,V57:W57,AA57,AE57,AH57,AM57,AS57,AX57,BB57,AY57)</f>
        <v>317389.13962173893</v>
      </c>
      <c r="E68" s="13">
        <f>SUM(E57,I57,AG57,BA57)</f>
        <v>22377.291709341222</v>
      </c>
      <c r="F68" s="13">
        <f>SUM(J57:K57,Z57,AL57,AP57)</f>
        <v>2595004.3204712984</v>
      </c>
      <c r="G68" s="13">
        <f>BC57</f>
        <v>0</v>
      </c>
      <c r="H68" s="13">
        <f>SUM(B68:G68)</f>
        <v>12360339.654648475</v>
      </c>
    </row>
    <row r="69" spans="1:8" x14ac:dyDescent="0.3">
      <c r="A69" s="12" t="s">
        <v>61</v>
      </c>
      <c r="B69" s="13">
        <f>B58+AJ58</f>
        <v>9836512.3445344232</v>
      </c>
      <c r="C69" s="13">
        <f>SUM(C58,D58,G58,L58:U58,X58:Y58,AB58:AD58,AF58,AI58,AK58,AN58:AO58,AQ58,AT58:AW58,AZ58,AR58)</f>
        <v>526162038.54702133</v>
      </c>
      <c r="D69" s="13">
        <f>SUM(F58,H58,V58:W58,AA58,AE58,AH58,AM58,AS58,AX58,BB58,AY58)</f>
        <v>499809595.43077862</v>
      </c>
      <c r="E69" s="13">
        <f>SUM(E58,I58,AG58,BA58)</f>
        <v>73015737.180783138</v>
      </c>
      <c r="F69" s="13">
        <f>SUM(J58:K58,Z58,AL58,AP58)</f>
        <v>4432878547.493144</v>
      </c>
      <c r="G69" s="13">
        <f>BC58</f>
        <v>13506313.98765423</v>
      </c>
      <c r="H69" s="13">
        <f>SUM(B69:G69)</f>
        <v>5555208744.9839163</v>
      </c>
    </row>
  </sheetData>
  <phoneticPr fontId="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D69"/>
  <sheetViews>
    <sheetView workbookViewId="0">
      <selection activeCell="A61" sqref="A61"/>
    </sheetView>
  </sheetViews>
  <sheetFormatPr defaultRowHeight="14" x14ac:dyDescent="0.3"/>
  <cols>
    <col min="2" max="2" width="12.1640625" customWidth="1"/>
    <col min="3" max="3" width="11.6640625" customWidth="1"/>
    <col min="4" max="4" width="12.58203125" customWidth="1"/>
    <col min="5" max="5" width="11.75" customWidth="1"/>
    <col min="6" max="6" width="12.75" customWidth="1"/>
    <col min="7" max="7" width="11.58203125" customWidth="1"/>
    <col min="8" max="8" width="15.08203125" customWidth="1"/>
    <col min="9" max="9" width="8.75" bestFit="1" customWidth="1"/>
    <col min="10" max="10" width="13.5" bestFit="1" customWidth="1"/>
    <col min="11" max="11" width="11.25" bestFit="1" customWidth="1"/>
    <col min="12" max="13" width="8.75" bestFit="1" customWidth="1"/>
    <col min="14" max="15" width="10.4140625" bestFit="1" customWidth="1"/>
    <col min="16" max="16" width="8.75" bestFit="1" customWidth="1"/>
    <col min="17" max="18" width="10.4140625" bestFit="1" customWidth="1"/>
    <col min="19" max="19" width="12.1640625" bestFit="1" customWidth="1"/>
    <col min="20" max="21" width="8.75" bestFit="1" customWidth="1"/>
    <col min="22" max="22" width="9.08203125" bestFit="1" customWidth="1"/>
    <col min="23" max="23" width="11.25" bestFit="1" customWidth="1"/>
    <col min="24" max="24" width="8.75" bestFit="1" customWidth="1"/>
    <col min="25" max="25" width="11.25" bestFit="1" customWidth="1"/>
    <col min="26" max="26" width="12.1640625" bestFit="1" customWidth="1"/>
    <col min="27" max="30" width="8.75" bestFit="1" customWidth="1"/>
    <col min="31" max="31" width="12.1640625" bestFit="1" customWidth="1"/>
    <col min="32" max="32" width="8.75" bestFit="1" customWidth="1"/>
    <col min="33" max="33" width="10.4140625" bestFit="1" customWidth="1"/>
    <col min="34" max="34" width="8.75" bestFit="1" customWidth="1"/>
    <col min="35" max="35" width="10.4140625" bestFit="1" customWidth="1"/>
    <col min="36" max="36" width="8.75" bestFit="1" customWidth="1"/>
    <col min="37" max="37" width="11.25" bestFit="1" customWidth="1"/>
    <col min="38" max="38" width="12.1640625" bestFit="1" customWidth="1"/>
    <col min="39" max="39" width="11.25" bestFit="1" customWidth="1"/>
    <col min="40" max="40" width="10.4140625" bestFit="1" customWidth="1"/>
    <col min="41" max="41" width="8.75" bestFit="1" customWidth="1"/>
    <col min="42" max="42" width="12.1640625" bestFit="1" customWidth="1"/>
    <col min="43" max="43" width="8.75" bestFit="1" customWidth="1"/>
    <col min="44" max="44" width="10.4140625" bestFit="1" customWidth="1"/>
    <col min="45" max="45" width="12.1640625" bestFit="1" customWidth="1"/>
    <col min="46" max="47" width="8.75" bestFit="1" customWidth="1"/>
    <col min="48" max="49" width="9.08203125" bestFit="1" customWidth="1"/>
    <col min="50" max="50" width="10.4140625" bestFit="1" customWidth="1"/>
    <col min="51" max="51" width="8.75" bestFit="1" customWidth="1"/>
    <col min="52" max="53" width="11.25" bestFit="1" customWidth="1"/>
    <col min="54" max="54" width="10.4140625" bestFit="1" customWidth="1"/>
    <col min="55" max="55" width="11.25" bestFit="1" customWidth="1"/>
    <col min="56" max="56" width="13.5" bestFit="1" customWidth="1"/>
  </cols>
  <sheetData>
    <row r="1" spans="1:56" x14ac:dyDescent="0.3">
      <c r="A1" s="7" t="s">
        <v>243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</row>
    <row r="2" spans="1:56" x14ac:dyDescent="0.3">
      <c r="A2" s="7" t="s">
        <v>53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</row>
    <row r="3" spans="1:56" x14ac:dyDescent="0.3">
      <c r="A3" s="1" t="s">
        <v>67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360</v>
      </c>
      <c r="L3" s="1" t="s">
        <v>10</v>
      </c>
      <c r="M3" s="1" t="s">
        <v>11</v>
      </c>
      <c r="N3" s="1" t="s">
        <v>12</v>
      </c>
      <c r="O3" s="1" t="s">
        <v>13</v>
      </c>
      <c r="P3" s="1" t="s">
        <v>14</v>
      </c>
      <c r="Q3" s="1" t="s">
        <v>15</v>
      </c>
      <c r="R3" s="1" t="s">
        <v>16</v>
      </c>
      <c r="S3" s="1" t="s">
        <v>17</v>
      </c>
      <c r="T3" s="1" t="s">
        <v>18</v>
      </c>
      <c r="U3" s="1" t="s">
        <v>19</v>
      </c>
      <c r="V3" s="1" t="s">
        <v>20</v>
      </c>
      <c r="W3" s="1" t="s">
        <v>21</v>
      </c>
      <c r="X3" s="1" t="s">
        <v>22</v>
      </c>
      <c r="Y3" s="1" t="s">
        <v>23</v>
      </c>
      <c r="Z3" s="1" t="s">
        <v>24</v>
      </c>
      <c r="AA3" s="1" t="s">
        <v>25</v>
      </c>
      <c r="AB3" s="1" t="s">
        <v>26</v>
      </c>
      <c r="AC3" s="1" t="s">
        <v>27</v>
      </c>
      <c r="AD3" s="1" t="s">
        <v>28</v>
      </c>
      <c r="AE3" s="1" t="s">
        <v>29</v>
      </c>
      <c r="AF3" s="1" t="s">
        <v>30</v>
      </c>
      <c r="AG3" s="1" t="s">
        <v>31</v>
      </c>
      <c r="AH3" s="1" t="s">
        <v>32</v>
      </c>
      <c r="AI3" s="1" t="s">
        <v>33</v>
      </c>
      <c r="AJ3" s="2" t="s">
        <v>34</v>
      </c>
      <c r="AK3" s="1" t="s">
        <v>35</v>
      </c>
      <c r="AL3" s="1" t="s">
        <v>361</v>
      </c>
      <c r="AM3" s="1" t="s">
        <v>36</v>
      </c>
      <c r="AN3" s="1" t="s">
        <v>37</v>
      </c>
      <c r="AO3" s="1" t="s">
        <v>38</v>
      </c>
      <c r="AP3" s="1" t="s">
        <v>197</v>
      </c>
      <c r="AQ3" s="1" t="s">
        <v>40</v>
      </c>
      <c r="AR3" s="1" t="s">
        <v>41</v>
      </c>
      <c r="AS3" s="1" t="s">
        <v>42</v>
      </c>
      <c r="AT3" s="1" t="s">
        <v>43</v>
      </c>
      <c r="AU3" s="1" t="s">
        <v>44</v>
      </c>
      <c r="AV3" s="1" t="s">
        <v>45</v>
      </c>
      <c r="AW3" s="1" t="s">
        <v>46</v>
      </c>
      <c r="AX3" s="1" t="s">
        <v>47</v>
      </c>
      <c r="AY3" s="1" t="s">
        <v>48</v>
      </c>
      <c r="AZ3" s="1" t="s">
        <v>49</v>
      </c>
      <c r="BA3" s="1" t="s">
        <v>50</v>
      </c>
      <c r="BB3" s="1" t="s">
        <v>229</v>
      </c>
      <c r="BC3" s="2" t="s">
        <v>51</v>
      </c>
      <c r="BD3" s="1" t="s">
        <v>52</v>
      </c>
    </row>
    <row r="4" spans="1:56" x14ac:dyDescent="0.3">
      <c r="A4" s="1" t="s">
        <v>1</v>
      </c>
      <c r="B4" s="8">
        <v>0</v>
      </c>
      <c r="C4" s="8">
        <v>0</v>
      </c>
      <c r="D4" s="8">
        <v>0</v>
      </c>
      <c r="E4" s="8">
        <v>0</v>
      </c>
      <c r="F4" s="8">
        <v>0</v>
      </c>
      <c r="G4" s="8">
        <v>0</v>
      </c>
      <c r="H4" s="8">
        <v>0</v>
      </c>
      <c r="I4" s="8">
        <v>0</v>
      </c>
      <c r="J4" s="8">
        <v>580792.85587602388</v>
      </c>
      <c r="K4" s="8">
        <v>0</v>
      </c>
      <c r="L4" s="8">
        <v>0</v>
      </c>
      <c r="M4" s="8">
        <v>0</v>
      </c>
      <c r="N4" s="8">
        <v>0</v>
      </c>
      <c r="O4" s="8">
        <v>0</v>
      </c>
      <c r="P4" s="8">
        <v>0</v>
      </c>
      <c r="Q4" s="8">
        <v>31710.351334346837</v>
      </c>
      <c r="R4" s="8">
        <v>0</v>
      </c>
      <c r="S4" s="8">
        <v>60446.076550992278</v>
      </c>
      <c r="T4" s="8">
        <v>0</v>
      </c>
      <c r="U4" s="8">
        <v>0</v>
      </c>
      <c r="V4" s="8">
        <v>0</v>
      </c>
      <c r="W4" s="8">
        <v>0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0</v>
      </c>
      <c r="AG4" s="8">
        <v>0</v>
      </c>
      <c r="AH4" s="8">
        <v>0</v>
      </c>
      <c r="AI4" s="8">
        <v>0</v>
      </c>
      <c r="AJ4" s="8">
        <v>24828.913063256128</v>
      </c>
      <c r="AK4" s="8">
        <v>0</v>
      </c>
      <c r="AL4" s="8">
        <v>9109.9594242204857</v>
      </c>
      <c r="AM4" s="8">
        <v>0</v>
      </c>
      <c r="AN4" s="8">
        <v>717213.42984566186</v>
      </c>
      <c r="AO4" s="8">
        <v>0</v>
      </c>
      <c r="AP4" s="8">
        <v>0</v>
      </c>
      <c r="AQ4" s="8">
        <v>0</v>
      </c>
      <c r="AR4" s="8">
        <v>0</v>
      </c>
      <c r="AS4" s="8">
        <v>0</v>
      </c>
      <c r="AT4" s="8">
        <v>0</v>
      </c>
      <c r="AU4" s="8">
        <v>0</v>
      </c>
      <c r="AV4" s="8">
        <v>0</v>
      </c>
      <c r="AW4" s="8">
        <v>0</v>
      </c>
      <c r="AX4" s="8">
        <v>0</v>
      </c>
      <c r="AY4" s="8">
        <v>0</v>
      </c>
      <c r="AZ4" s="8">
        <v>0</v>
      </c>
      <c r="BA4" s="8">
        <v>0</v>
      </c>
      <c r="BB4" s="8">
        <v>0</v>
      </c>
      <c r="BC4" s="8">
        <v>1.7806801063761699</v>
      </c>
      <c r="BD4" s="8">
        <v>1424103.3667746079</v>
      </c>
    </row>
    <row r="5" spans="1:56" x14ac:dyDescent="0.3">
      <c r="A5" s="1" t="s">
        <v>2</v>
      </c>
      <c r="B5" s="8">
        <v>0</v>
      </c>
      <c r="C5" s="8">
        <v>0</v>
      </c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4873.8615046430896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128.04890652592684</v>
      </c>
      <c r="AU5" s="8">
        <v>0</v>
      </c>
      <c r="AV5" s="8">
        <v>0</v>
      </c>
      <c r="AW5" s="8">
        <v>0</v>
      </c>
      <c r="AX5" s="8">
        <v>0</v>
      </c>
      <c r="AY5" s="8">
        <v>0</v>
      </c>
      <c r="AZ5" s="8">
        <v>0</v>
      </c>
      <c r="BA5" s="8">
        <v>0</v>
      </c>
      <c r="BB5" s="8">
        <v>0</v>
      </c>
      <c r="BC5" s="8">
        <v>0</v>
      </c>
      <c r="BD5" s="8">
        <v>5001.9104111690167</v>
      </c>
    </row>
    <row r="6" spans="1:56" x14ac:dyDescent="0.3">
      <c r="A6" s="1" t="s">
        <v>3</v>
      </c>
      <c r="B6" s="8">
        <v>0</v>
      </c>
      <c r="C6" s="8">
        <v>0</v>
      </c>
      <c r="D6" s="8">
        <v>0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234200.82468306349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4.3021236216768699</v>
      </c>
      <c r="R6" s="8">
        <v>4215.6394306353423</v>
      </c>
      <c r="S6" s="8">
        <v>605.72843183449049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1.9708874027511127</v>
      </c>
      <c r="Z6" s="8">
        <v>46109.019991398964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17.21494104896076</v>
      </c>
      <c r="AH6" s="8">
        <v>0</v>
      </c>
      <c r="AI6" s="8">
        <v>0</v>
      </c>
      <c r="AJ6" s="8">
        <v>0</v>
      </c>
      <c r="AK6" s="8">
        <v>0</v>
      </c>
      <c r="AL6" s="8">
        <v>4.0315394509658509</v>
      </c>
      <c r="AM6" s="8">
        <v>0</v>
      </c>
      <c r="AN6" s="8">
        <v>480.67272531120528</v>
      </c>
      <c r="AO6" s="8">
        <v>0</v>
      </c>
      <c r="AP6" s="8">
        <v>0</v>
      </c>
      <c r="AQ6" s="8">
        <v>39034.908848763007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27672.56915875147</v>
      </c>
      <c r="BB6" s="8">
        <v>0</v>
      </c>
      <c r="BC6" s="8">
        <v>356729.33898557257</v>
      </c>
      <c r="BD6" s="8">
        <v>709076.22174685472</v>
      </c>
    </row>
    <row r="7" spans="1:56" x14ac:dyDescent="0.3">
      <c r="A7" s="1" t="s">
        <v>4</v>
      </c>
      <c r="B7" s="8">
        <v>0</v>
      </c>
      <c r="C7" s="8">
        <v>0</v>
      </c>
      <c r="D7" s="8">
        <v>0</v>
      </c>
      <c r="E7" s="8">
        <v>0</v>
      </c>
      <c r="F7" s="8">
        <v>0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0</v>
      </c>
      <c r="AU7" s="8">
        <v>0</v>
      </c>
      <c r="AV7" s="8">
        <v>0</v>
      </c>
      <c r="AW7" s="8">
        <v>0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</row>
    <row r="8" spans="1:56" x14ac:dyDescent="0.3">
      <c r="A8" s="1" t="s">
        <v>5</v>
      </c>
      <c r="B8" s="8">
        <v>0</v>
      </c>
      <c r="C8" s="8">
        <v>0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8">
        <v>0</v>
      </c>
      <c r="BB8" s="8">
        <v>0</v>
      </c>
      <c r="BC8" s="8">
        <v>0</v>
      </c>
      <c r="BD8" s="8">
        <v>0</v>
      </c>
    </row>
    <row r="9" spans="1:56" x14ac:dyDescent="0.3">
      <c r="A9" s="1" t="s">
        <v>6</v>
      </c>
      <c r="B9" s="8">
        <v>0</v>
      </c>
      <c r="C9" s="8">
        <v>0</v>
      </c>
      <c r="D9" s="8">
        <v>0</v>
      </c>
      <c r="E9" s="8">
        <v>0</v>
      </c>
      <c r="F9" s="8">
        <v>0</v>
      </c>
      <c r="G9" s="8">
        <v>0</v>
      </c>
      <c r="H9" s="8">
        <v>0</v>
      </c>
      <c r="I9" s="8">
        <v>0</v>
      </c>
      <c r="J9" s="8">
        <v>102.59027978194972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8.2658255456901983</v>
      </c>
      <c r="R9" s="8">
        <v>5.8225752249951235</v>
      </c>
      <c r="S9" s="8">
        <v>1163.8079204374048</v>
      </c>
      <c r="T9" s="8">
        <v>0</v>
      </c>
      <c r="U9" s="8">
        <v>0</v>
      </c>
      <c r="V9" s="8">
        <v>6184.3620323693731</v>
      </c>
      <c r="W9" s="8">
        <v>0</v>
      </c>
      <c r="X9" s="8">
        <v>0</v>
      </c>
      <c r="Y9" s="8">
        <v>3.7867371730683304</v>
      </c>
      <c r="Z9" s="8">
        <v>4436.9247781382473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33.075688195725782</v>
      </c>
      <c r="AH9" s="8">
        <v>0</v>
      </c>
      <c r="AI9" s="8">
        <v>0</v>
      </c>
      <c r="AJ9" s="8">
        <v>0</v>
      </c>
      <c r="AK9" s="8">
        <v>0</v>
      </c>
      <c r="AL9" s="8">
        <v>7.7459424025715071</v>
      </c>
      <c r="AM9" s="8">
        <v>0</v>
      </c>
      <c r="AN9" s="8">
        <v>923.53387335839568</v>
      </c>
      <c r="AO9" s="8">
        <v>0</v>
      </c>
      <c r="AP9" s="8">
        <v>61407.453735839779</v>
      </c>
      <c r="AQ9" s="8">
        <v>0</v>
      </c>
      <c r="AR9" s="8">
        <v>0</v>
      </c>
      <c r="AS9" s="8">
        <v>0</v>
      </c>
      <c r="AT9" s="8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8">
        <v>53168.306906562182</v>
      </c>
      <c r="BB9" s="8">
        <v>0</v>
      </c>
      <c r="BC9" s="8">
        <v>18002.500196460864</v>
      </c>
      <c r="BD9" s="8">
        <v>145448.17649149022</v>
      </c>
    </row>
    <row r="10" spans="1:56" x14ac:dyDescent="0.3">
      <c r="A10" s="1" t="s">
        <v>7</v>
      </c>
      <c r="B10" s="8">
        <v>0</v>
      </c>
      <c r="C10" s="8">
        <v>0</v>
      </c>
      <c r="D10" s="8">
        <v>0</v>
      </c>
      <c r="E10" s="8">
        <v>0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</row>
    <row r="11" spans="1:56" x14ac:dyDescent="0.3">
      <c r="A11" s="3" t="s">
        <v>8</v>
      </c>
      <c r="B11" s="8">
        <v>0</v>
      </c>
      <c r="C11" s="8">
        <v>0</v>
      </c>
      <c r="D11" s="8">
        <v>0</v>
      </c>
      <c r="E11" s="8">
        <v>0</v>
      </c>
      <c r="F11" s="8">
        <v>0</v>
      </c>
      <c r="G11" s="8">
        <v>0</v>
      </c>
      <c r="H11" s="8">
        <v>0</v>
      </c>
      <c r="I11" s="8">
        <v>0</v>
      </c>
      <c r="J11" s="8">
        <v>0</v>
      </c>
      <c r="K11" s="8">
        <v>0</v>
      </c>
      <c r="L11" s="8">
        <v>0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1573.2308739833461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  <c r="AE11" s="8">
        <v>0</v>
      </c>
      <c r="AF11" s="8">
        <v>0</v>
      </c>
      <c r="AG11" s="8">
        <v>0</v>
      </c>
      <c r="AH11" s="8">
        <v>0</v>
      </c>
      <c r="AI11" s="8">
        <v>0</v>
      </c>
      <c r="AJ11" s="8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8">
        <v>0</v>
      </c>
      <c r="AT11" s="8">
        <v>0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8">
        <v>0</v>
      </c>
      <c r="BA11" s="8">
        <v>0</v>
      </c>
      <c r="BB11" s="8">
        <v>0</v>
      </c>
      <c r="BC11" s="8">
        <v>2350.4977404165443</v>
      </c>
      <c r="BD11" s="8">
        <v>3923.7286143998908</v>
      </c>
    </row>
    <row r="12" spans="1:56" x14ac:dyDescent="0.3">
      <c r="A12" s="4" t="s">
        <v>9</v>
      </c>
      <c r="B12" s="8">
        <v>188.75209127587402</v>
      </c>
      <c r="C12" s="8">
        <v>0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952.66385691125095</v>
      </c>
      <c r="J12" s="8">
        <v>0</v>
      </c>
      <c r="K12" s="8">
        <v>18319.636934398037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22.891950965663817</v>
      </c>
      <c r="R12" s="8">
        <v>41882.014797711214</v>
      </c>
      <c r="S12" s="8">
        <v>48046.124121910798</v>
      </c>
      <c r="T12" s="8">
        <v>0</v>
      </c>
      <c r="U12" s="8">
        <v>0.62857651179015128</v>
      </c>
      <c r="V12" s="8">
        <v>214.10138046557364</v>
      </c>
      <c r="W12" s="8">
        <v>0</v>
      </c>
      <c r="X12" s="8">
        <v>0</v>
      </c>
      <c r="Y12" s="8">
        <v>10.487252750081886</v>
      </c>
      <c r="Z12" s="8">
        <v>210598.62380482542</v>
      </c>
      <c r="AA12" s="8">
        <v>0</v>
      </c>
      <c r="AB12" s="8">
        <v>0</v>
      </c>
      <c r="AC12" s="8">
        <v>0</v>
      </c>
      <c r="AD12" s="8">
        <v>0</v>
      </c>
      <c r="AE12" s="8">
        <v>299739.91425534204</v>
      </c>
      <c r="AF12" s="8">
        <v>0</v>
      </c>
      <c r="AG12" s="8">
        <v>586.59309365240392</v>
      </c>
      <c r="AH12" s="8">
        <v>0</v>
      </c>
      <c r="AI12" s="8">
        <v>59064.877091407463</v>
      </c>
      <c r="AJ12" s="8">
        <v>0</v>
      </c>
      <c r="AK12" s="8">
        <v>76748.202924866113</v>
      </c>
      <c r="AL12" s="8">
        <v>569377.96784618159</v>
      </c>
      <c r="AM12" s="8">
        <v>1.3619157755453277</v>
      </c>
      <c r="AN12" s="8">
        <v>2557.6988078429922</v>
      </c>
      <c r="AO12" s="8">
        <v>0</v>
      </c>
      <c r="AP12" s="8">
        <v>3040161.4221955701</v>
      </c>
      <c r="AQ12" s="8">
        <v>0</v>
      </c>
      <c r="AR12" s="8">
        <v>179887.86570633345</v>
      </c>
      <c r="AS12" s="8">
        <v>1.8193611938895058</v>
      </c>
      <c r="AT12" s="8">
        <v>0</v>
      </c>
      <c r="AU12" s="8">
        <v>0</v>
      </c>
      <c r="AV12" s="8">
        <v>0</v>
      </c>
      <c r="AW12" s="8">
        <v>0</v>
      </c>
      <c r="AX12" s="8">
        <v>0</v>
      </c>
      <c r="AY12" s="8">
        <v>1.2047716475977897</v>
      </c>
      <c r="AZ12" s="8">
        <v>2126.1320470131468</v>
      </c>
      <c r="BA12" s="8">
        <v>148716.26249070186</v>
      </c>
      <c r="BB12" s="8">
        <v>1117.7884659795104</v>
      </c>
      <c r="BC12" s="8">
        <v>71995505.782300368</v>
      </c>
      <c r="BD12" s="8">
        <v>76695830.818041608</v>
      </c>
    </row>
    <row r="13" spans="1:56" x14ac:dyDescent="0.3">
      <c r="A13" s="1" t="s">
        <v>360</v>
      </c>
      <c r="B13" s="8">
        <v>0</v>
      </c>
      <c r="C13" s="8">
        <v>0</v>
      </c>
      <c r="D13" s="8">
        <v>0</v>
      </c>
      <c r="E13" s="8">
        <v>0</v>
      </c>
      <c r="F13" s="8">
        <v>0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8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8">
        <v>0</v>
      </c>
      <c r="BB13" s="8">
        <v>0</v>
      </c>
      <c r="BC13" s="8">
        <v>0</v>
      </c>
      <c r="BD13" s="8">
        <v>0</v>
      </c>
    </row>
    <row r="14" spans="1:56" x14ac:dyDescent="0.3">
      <c r="A14" s="1" t="s">
        <v>10</v>
      </c>
      <c r="B14" s="8">
        <v>0</v>
      </c>
      <c r="C14" s="8">
        <v>0</v>
      </c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8">
        <v>0</v>
      </c>
      <c r="BB14" s="8">
        <v>0</v>
      </c>
      <c r="BC14" s="8">
        <v>0</v>
      </c>
      <c r="BD14" s="8">
        <v>0</v>
      </c>
    </row>
    <row r="15" spans="1:56" x14ac:dyDescent="0.3">
      <c r="A15" s="1" t="s">
        <v>11</v>
      </c>
      <c r="B15" s="8">
        <v>0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55.021014522859183</v>
      </c>
      <c r="BD15" s="8">
        <v>55.021014522859183</v>
      </c>
    </row>
    <row r="16" spans="1:56" x14ac:dyDescent="0.3">
      <c r="A16" s="1" t="s">
        <v>12</v>
      </c>
      <c r="B16" s="8">
        <v>0</v>
      </c>
      <c r="C16" s="8">
        <v>0</v>
      </c>
      <c r="D16" s="8">
        <v>0</v>
      </c>
      <c r="E16" s="8">
        <v>0</v>
      </c>
      <c r="F16" s="8">
        <v>0</v>
      </c>
      <c r="G16" s="8">
        <v>0</v>
      </c>
      <c r="H16" s="8">
        <v>0</v>
      </c>
      <c r="I16" s="8">
        <v>0</v>
      </c>
      <c r="J16" s="8">
        <v>94.035915729977518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57320.892929914698</v>
      </c>
      <c r="T16" s="8">
        <v>0</v>
      </c>
      <c r="U16" s="8">
        <v>8736.3367241478045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0</v>
      </c>
      <c r="AJ16" s="8">
        <v>0</v>
      </c>
      <c r="AK16" s="8">
        <v>0</v>
      </c>
      <c r="AL16" s="8">
        <v>1094.4179979637809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86035.860218353802</v>
      </c>
      <c r="AS16" s="8">
        <v>0</v>
      </c>
      <c r="AT16" s="8">
        <v>63783.361181145076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8">
        <v>0</v>
      </c>
      <c r="BB16" s="8">
        <v>0</v>
      </c>
      <c r="BC16" s="8">
        <v>88968.980483463311</v>
      </c>
      <c r="BD16" s="8">
        <v>306033.88545071846</v>
      </c>
    </row>
    <row r="17" spans="1:56" x14ac:dyDescent="0.3">
      <c r="A17" s="1" t="s">
        <v>13</v>
      </c>
      <c r="B17" s="8">
        <v>0</v>
      </c>
      <c r="C17" s="8">
        <v>0</v>
      </c>
      <c r="D17" s="8">
        <v>0</v>
      </c>
      <c r="E17" s="8">
        <v>0</v>
      </c>
      <c r="F17" s="8">
        <v>0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8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8">
        <v>0</v>
      </c>
      <c r="BB17" s="8">
        <v>0</v>
      </c>
      <c r="BC17" s="8">
        <v>0</v>
      </c>
      <c r="BD17" s="8">
        <v>0</v>
      </c>
    </row>
    <row r="18" spans="1:56" x14ac:dyDescent="0.3">
      <c r="A18" s="1" t="s">
        <v>14</v>
      </c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</row>
    <row r="19" spans="1:56" x14ac:dyDescent="0.3">
      <c r="A19" s="1" t="s">
        <v>15</v>
      </c>
      <c r="B19" s="8">
        <v>0</v>
      </c>
      <c r="C19" s="8">
        <v>0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</row>
    <row r="20" spans="1:56" x14ac:dyDescent="0.3">
      <c r="A20" s="1" t="s">
        <v>16</v>
      </c>
      <c r="B20" s="8">
        <v>2603.9945600545902</v>
      </c>
      <c r="C20" s="8">
        <v>25355.68425629798</v>
      </c>
      <c r="D20" s="8">
        <v>687.26249049462297</v>
      </c>
      <c r="E20" s="8">
        <v>2261.8638879306295</v>
      </c>
      <c r="F20" s="8">
        <v>0</v>
      </c>
      <c r="G20" s="8">
        <v>0</v>
      </c>
      <c r="H20" s="8">
        <v>0</v>
      </c>
      <c r="I20" s="8">
        <v>4357.664350210448</v>
      </c>
      <c r="J20" s="8">
        <v>80569.844484956237</v>
      </c>
      <c r="K20" s="8">
        <v>163269.35849513236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2.0991165686419171</v>
      </c>
      <c r="R20" s="8">
        <v>0</v>
      </c>
      <c r="S20" s="8">
        <v>13909.521780324609</v>
      </c>
      <c r="T20" s="8">
        <v>0</v>
      </c>
      <c r="U20" s="8">
        <v>7364.4126339070554</v>
      </c>
      <c r="V20" s="8">
        <v>6876.0254083696582</v>
      </c>
      <c r="W20" s="8">
        <v>0</v>
      </c>
      <c r="X20" s="8">
        <v>0</v>
      </c>
      <c r="Y20" s="8">
        <v>0.96164656477954491</v>
      </c>
      <c r="Z20" s="8">
        <v>65099.845164570906</v>
      </c>
      <c r="AA20" s="8">
        <v>0</v>
      </c>
      <c r="AB20" s="8">
        <v>0</v>
      </c>
      <c r="AC20" s="8">
        <v>0</v>
      </c>
      <c r="AD20" s="8">
        <v>0</v>
      </c>
      <c r="AE20" s="8">
        <v>4124.4997377142272</v>
      </c>
      <c r="AF20" s="8">
        <v>0</v>
      </c>
      <c r="AG20" s="8">
        <v>562.0967719867308</v>
      </c>
      <c r="AH20" s="8">
        <v>0</v>
      </c>
      <c r="AI20" s="8">
        <v>19366.564133145195</v>
      </c>
      <c r="AJ20" s="8">
        <v>7437.8407814083284</v>
      </c>
      <c r="AK20" s="8">
        <v>2.0007641644676069</v>
      </c>
      <c r="AL20" s="8">
        <v>19377.337599533548</v>
      </c>
      <c r="AM20" s="8">
        <v>12.137746822928113</v>
      </c>
      <c r="AN20" s="8">
        <v>234.53256357187976</v>
      </c>
      <c r="AO20" s="8">
        <v>0</v>
      </c>
      <c r="AP20" s="8">
        <v>1634.9918853436286</v>
      </c>
      <c r="AQ20" s="8">
        <v>2059.7867073194011</v>
      </c>
      <c r="AR20" s="8">
        <v>1392.5318584694544</v>
      </c>
      <c r="AS20" s="8">
        <v>12692.166522249639</v>
      </c>
      <c r="AT20" s="8">
        <v>0</v>
      </c>
      <c r="AU20" s="8">
        <v>0</v>
      </c>
      <c r="AV20" s="8">
        <v>1046.3996580165583</v>
      </c>
      <c r="AW20" s="8">
        <v>0</v>
      </c>
      <c r="AX20" s="8">
        <v>0</v>
      </c>
      <c r="AY20" s="8">
        <v>781.0314408941573</v>
      </c>
      <c r="AZ20" s="8">
        <v>8713.3279362564281</v>
      </c>
      <c r="BA20" s="8">
        <v>20220.54209802653</v>
      </c>
      <c r="BB20" s="8">
        <v>9414.5099156610886</v>
      </c>
      <c r="BC20" s="8">
        <v>450343.9665698632</v>
      </c>
      <c r="BD20" s="8">
        <v>931774.80296582996</v>
      </c>
    </row>
    <row r="21" spans="1:56" x14ac:dyDescent="0.3">
      <c r="A21" s="1" t="s">
        <v>17</v>
      </c>
      <c r="B21" s="8">
        <v>272295.99972738337</v>
      </c>
      <c r="C21" s="8">
        <v>597320.13824514614</v>
      </c>
      <c r="D21" s="8">
        <v>10805.12687020731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643826120.78537917</v>
      </c>
      <c r="K21" s="8">
        <v>17375832.461207047</v>
      </c>
      <c r="L21" s="8">
        <v>0</v>
      </c>
      <c r="M21" s="8">
        <v>3450.3178016243878</v>
      </c>
      <c r="N21" s="8">
        <v>1516741.2985637677</v>
      </c>
      <c r="O21" s="8">
        <v>810007.37122054608</v>
      </c>
      <c r="P21" s="8">
        <v>0</v>
      </c>
      <c r="Q21" s="8">
        <v>478795.66953166091</v>
      </c>
      <c r="R21" s="8">
        <v>1215111.2740026296</v>
      </c>
      <c r="S21" s="8">
        <v>0</v>
      </c>
      <c r="T21" s="8">
        <v>0</v>
      </c>
      <c r="U21" s="8">
        <v>9419.5630119780726</v>
      </c>
      <c r="V21" s="8">
        <v>43141.20857023327</v>
      </c>
      <c r="W21" s="8">
        <v>0</v>
      </c>
      <c r="X21" s="8">
        <v>0</v>
      </c>
      <c r="Y21" s="8">
        <v>11557365.744075717</v>
      </c>
      <c r="Z21" s="8">
        <v>65498563.915410437</v>
      </c>
      <c r="AA21" s="8">
        <v>0</v>
      </c>
      <c r="AB21" s="8">
        <v>0</v>
      </c>
      <c r="AC21" s="8">
        <v>0</v>
      </c>
      <c r="AD21" s="8">
        <v>0</v>
      </c>
      <c r="AE21" s="8">
        <v>782665.40910361719</v>
      </c>
      <c r="AF21" s="8">
        <v>0</v>
      </c>
      <c r="AG21" s="8">
        <v>24357.621227798289</v>
      </c>
      <c r="AH21" s="8">
        <v>0</v>
      </c>
      <c r="AI21" s="8">
        <v>1782432.7448799007</v>
      </c>
      <c r="AJ21" s="8">
        <v>0</v>
      </c>
      <c r="AK21" s="8">
        <v>19951026.021114126</v>
      </c>
      <c r="AL21" s="8">
        <v>49116685.14801953</v>
      </c>
      <c r="AM21" s="8">
        <v>1097073.2703429968</v>
      </c>
      <c r="AN21" s="8">
        <v>681408.95149897505</v>
      </c>
      <c r="AO21" s="8">
        <v>1633.6239402878009</v>
      </c>
      <c r="AP21" s="8">
        <v>37078385.042959325</v>
      </c>
      <c r="AQ21" s="8">
        <v>2015.7698957011137</v>
      </c>
      <c r="AR21" s="8">
        <v>6401500.9656107128</v>
      </c>
      <c r="AS21" s="8">
        <v>91159656.182040095</v>
      </c>
      <c r="AT21" s="8">
        <v>0</v>
      </c>
      <c r="AU21" s="8">
        <v>0</v>
      </c>
      <c r="AV21" s="8">
        <v>20682.899550183887</v>
      </c>
      <c r="AW21" s="8">
        <v>2287.8738220687083</v>
      </c>
      <c r="AX21" s="8">
        <v>153743.72030810206</v>
      </c>
      <c r="AY21" s="8">
        <v>2462.2073059285794</v>
      </c>
      <c r="AZ21" s="8">
        <v>1032025.1678769408</v>
      </c>
      <c r="BA21" s="8">
        <v>39154738.253745332</v>
      </c>
      <c r="BB21" s="8">
        <v>1001932.9316086989</v>
      </c>
      <c r="BC21" s="8">
        <v>5738510.557182299</v>
      </c>
      <c r="BD21" s="8">
        <v>998400195.23565006</v>
      </c>
    </row>
    <row r="22" spans="1:56" x14ac:dyDescent="0.3">
      <c r="A22" s="1" t="s">
        <v>18</v>
      </c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</row>
    <row r="23" spans="1:56" x14ac:dyDescent="0.3">
      <c r="A23" s="1" t="s">
        <v>19</v>
      </c>
      <c r="B23" s="8">
        <v>0</v>
      </c>
      <c r="C23" s="8">
        <v>0</v>
      </c>
      <c r="D23" s="8">
        <v>7618.9099382926461</v>
      </c>
      <c r="E23" s="8">
        <v>0</v>
      </c>
      <c r="F23" s="8">
        <v>0</v>
      </c>
      <c r="G23" s="8">
        <v>0</v>
      </c>
      <c r="H23" s="8">
        <v>0</v>
      </c>
      <c r="I23" s="8">
        <v>0</v>
      </c>
      <c r="J23" s="8">
        <v>14373.480134353093</v>
      </c>
      <c r="K23" s="8">
        <v>0</v>
      </c>
      <c r="L23" s="8">
        <v>0</v>
      </c>
      <c r="M23" s="8">
        <v>0</v>
      </c>
      <c r="N23" s="8">
        <v>20078.668772514669</v>
      </c>
      <c r="O23" s="8">
        <v>0</v>
      </c>
      <c r="P23" s="8">
        <v>0</v>
      </c>
      <c r="Q23" s="8">
        <v>2.1754791851643431</v>
      </c>
      <c r="R23" s="8">
        <v>3864.0076606548478</v>
      </c>
      <c r="S23" s="8">
        <v>5399.2473028596842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4822.8382661474861</v>
      </c>
      <c r="Z23" s="8">
        <v>7506.1732587599863</v>
      </c>
      <c r="AA23" s="8">
        <v>0</v>
      </c>
      <c r="AB23" s="8">
        <v>0</v>
      </c>
      <c r="AC23" s="8">
        <v>0</v>
      </c>
      <c r="AD23" s="8">
        <v>0</v>
      </c>
      <c r="AE23" s="8">
        <v>0</v>
      </c>
      <c r="AF23" s="8">
        <v>0</v>
      </c>
      <c r="AG23" s="8">
        <v>8.7051766102546129</v>
      </c>
      <c r="AH23" s="8">
        <v>0</v>
      </c>
      <c r="AI23" s="8">
        <v>0</v>
      </c>
      <c r="AJ23" s="8">
        <v>0</v>
      </c>
      <c r="AK23" s="8">
        <v>1135.4336633353669</v>
      </c>
      <c r="AL23" s="8">
        <v>3286.293027330677</v>
      </c>
      <c r="AM23" s="8">
        <v>0</v>
      </c>
      <c r="AN23" s="8">
        <v>243.06449575783168</v>
      </c>
      <c r="AO23" s="8">
        <v>0</v>
      </c>
      <c r="AP23" s="8">
        <v>2847.0874060374044</v>
      </c>
      <c r="AQ23" s="8">
        <v>0</v>
      </c>
      <c r="AR23" s="8">
        <v>1314.5020560552175</v>
      </c>
      <c r="AS23" s="8">
        <v>5290.020450852352</v>
      </c>
      <c r="AT23" s="8">
        <v>0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8">
        <v>1050.4011863454934</v>
      </c>
      <c r="BA23" s="8">
        <v>13993.344566286441</v>
      </c>
      <c r="BB23" s="8">
        <v>0</v>
      </c>
      <c r="BC23" s="8">
        <v>3.587167101899575</v>
      </c>
      <c r="BD23" s="8">
        <v>92837.940008480524</v>
      </c>
    </row>
    <row r="24" spans="1:56" x14ac:dyDescent="0.3">
      <c r="A24" s="1" t="s">
        <v>20</v>
      </c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320522.41914771061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320522.41914771061</v>
      </c>
    </row>
    <row r="25" spans="1:56" x14ac:dyDescent="0.3">
      <c r="A25" s="1" t="s">
        <v>21</v>
      </c>
      <c r="B25" s="8">
        <v>0</v>
      </c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3320.968398391557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596.5278356360169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3917.4962340275738</v>
      </c>
    </row>
    <row r="26" spans="1:56" x14ac:dyDescent="0.3">
      <c r="A26" s="1" t="s">
        <v>22</v>
      </c>
      <c r="B26" s="8">
        <v>0</v>
      </c>
      <c r="C26" s="8">
        <v>0</v>
      </c>
      <c r="D26" s="8">
        <v>0</v>
      </c>
      <c r="E26" s="8">
        <v>0</v>
      </c>
      <c r="F26" s="8">
        <v>0</v>
      </c>
      <c r="G26" s="8">
        <v>0</v>
      </c>
      <c r="H26" s="8">
        <v>0</v>
      </c>
      <c r="I26" s="8">
        <v>0</v>
      </c>
      <c r="J26" s="8">
        <v>8.1071569030666951E-2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6.5320364438734907E-3</v>
      </c>
      <c r="R26" s="8">
        <v>4.601267393877383E-3</v>
      </c>
      <c r="S26" s="8">
        <v>0.91969467634475432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2.992454302492471E-3</v>
      </c>
      <c r="Z26" s="8">
        <v>3.5062625250584478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2.6137933773998694E-2</v>
      </c>
      <c r="AH26" s="8">
        <v>0</v>
      </c>
      <c r="AI26" s="8">
        <v>0</v>
      </c>
      <c r="AJ26" s="8">
        <v>0</v>
      </c>
      <c r="AK26" s="8">
        <v>0</v>
      </c>
      <c r="AL26" s="8">
        <v>6.1212008148566885E-3</v>
      </c>
      <c r="AM26" s="8">
        <v>0</v>
      </c>
      <c r="AN26" s="8">
        <v>0.72981904645617168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0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8">
        <v>42.016047453819738</v>
      </c>
      <c r="BB26" s="8">
        <v>0</v>
      </c>
      <c r="BC26" s="8">
        <v>1.0770733362866896E-2</v>
      </c>
      <c r="BD26" s="8">
        <v>47.310050896801748</v>
      </c>
    </row>
    <row r="27" spans="1:56" x14ac:dyDescent="0.3">
      <c r="A27" s="1" t="s">
        <v>23</v>
      </c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12091.916400248216</v>
      </c>
      <c r="K27" s="8">
        <v>275638.27626412653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2274.0630015624929</v>
      </c>
      <c r="S27" s="8">
        <v>15159.399101883691</v>
      </c>
      <c r="T27" s="8">
        <v>0</v>
      </c>
      <c r="U27" s="8">
        <v>9.4575971581965099</v>
      </c>
      <c r="V27" s="8">
        <v>73.296377976022939</v>
      </c>
      <c r="W27" s="8">
        <v>0</v>
      </c>
      <c r="X27" s="8">
        <v>0</v>
      </c>
      <c r="Y27" s="8">
        <v>0</v>
      </c>
      <c r="Z27" s="8">
        <v>507.76238877813267</v>
      </c>
      <c r="AA27" s="8">
        <v>0</v>
      </c>
      <c r="AB27" s="8">
        <v>0</v>
      </c>
      <c r="AC27" s="8">
        <v>0</v>
      </c>
      <c r="AD27" s="8">
        <v>0</v>
      </c>
      <c r="AE27" s="8">
        <v>22883140.398464285</v>
      </c>
      <c r="AF27" s="8">
        <v>0</v>
      </c>
      <c r="AG27" s="8">
        <v>0</v>
      </c>
      <c r="AH27" s="8">
        <v>0</v>
      </c>
      <c r="AI27" s="8">
        <v>3009.8802955960391</v>
      </c>
      <c r="AJ27" s="8">
        <v>0</v>
      </c>
      <c r="AK27" s="8">
        <v>0</v>
      </c>
      <c r="AL27" s="8">
        <v>4871423.850714189</v>
      </c>
      <c r="AM27" s="8">
        <v>20.491460509425771</v>
      </c>
      <c r="AN27" s="8">
        <v>9.0034387401042313</v>
      </c>
      <c r="AO27" s="8">
        <v>0</v>
      </c>
      <c r="AP27" s="8">
        <v>1751990.3573260335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18.127061219876644</v>
      </c>
      <c r="AZ27" s="8">
        <v>0</v>
      </c>
      <c r="BA27" s="8">
        <v>7.8813309651637571</v>
      </c>
      <c r="BB27" s="8">
        <v>66003.114618938067</v>
      </c>
      <c r="BC27" s="8">
        <v>24773.479209257905</v>
      </c>
      <c r="BD27" s="8">
        <v>29906150.75505146</v>
      </c>
    </row>
    <row r="28" spans="1:56" x14ac:dyDescent="0.3">
      <c r="A28" s="1" t="s">
        <v>24</v>
      </c>
      <c r="B28" s="8">
        <v>6848756.5587583343</v>
      </c>
      <c r="C28" s="8">
        <v>0</v>
      </c>
      <c r="D28" s="8">
        <v>150609.03305724327</v>
      </c>
      <c r="E28" s="8">
        <v>3476.7779076994721</v>
      </c>
      <c r="F28" s="8">
        <v>0</v>
      </c>
      <c r="G28" s="8">
        <v>0</v>
      </c>
      <c r="H28" s="8">
        <v>0</v>
      </c>
      <c r="I28" s="8">
        <v>0</v>
      </c>
      <c r="J28" s="8">
        <v>43342640.600360125</v>
      </c>
      <c r="K28" s="8">
        <v>4173038.0747334054</v>
      </c>
      <c r="L28" s="8">
        <v>0</v>
      </c>
      <c r="M28" s="8">
        <v>0</v>
      </c>
      <c r="N28" s="8">
        <v>536988.12525917019</v>
      </c>
      <c r="O28" s="8">
        <v>0</v>
      </c>
      <c r="P28" s="8">
        <v>0</v>
      </c>
      <c r="Q28" s="8">
        <v>1446649.7136326856</v>
      </c>
      <c r="R28" s="8">
        <v>21607.328474004105</v>
      </c>
      <c r="S28" s="8">
        <v>3281902.8491573762</v>
      </c>
      <c r="T28" s="8">
        <v>0</v>
      </c>
      <c r="U28" s="8">
        <v>143.18371733984387</v>
      </c>
      <c r="V28" s="8">
        <v>2713.1762451755308</v>
      </c>
      <c r="W28" s="8">
        <v>12334996.352901187</v>
      </c>
      <c r="X28" s="8">
        <v>0</v>
      </c>
      <c r="Y28" s="8">
        <v>6930385.3349103443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41991877.260889441</v>
      </c>
      <c r="AF28" s="8">
        <v>0</v>
      </c>
      <c r="AG28" s="8">
        <v>7354.4643057308394</v>
      </c>
      <c r="AH28" s="8">
        <v>0</v>
      </c>
      <c r="AI28" s="8">
        <v>45568.218043405315</v>
      </c>
      <c r="AJ28" s="8">
        <v>0</v>
      </c>
      <c r="AK28" s="8">
        <v>1470081.4174612937</v>
      </c>
      <c r="AL28" s="8">
        <v>212828492.98910826</v>
      </c>
      <c r="AM28" s="8">
        <v>310.23138756966176</v>
      </c>
      <c r="AN28" s="8">
        <v>205350.13108587038</v>
      </c>
      <c r="AO28" s="8">
        <v>0</v>
      </c>
      <c r="AP28" s="8">
        <v>79198722.479982868</v>
      </c>
      <c r="AQ28" s="8">
        <v>0</v>
      </c>
      <c r="AR28" s="8">
        <v>0</v>
      </c>
      <c r="AS28" s="8">
        <v>2680004.5810409761</v>
      </c>
      <c r="AT28" s="8">
        <v>0</v>
      </c>
      <c r="AU28" s="8">
        <v>0</v>
      </c>
      <c r="AV28" s="8">
        <v>0</v>
      </c>
      <c r="AW28" s="8">
        <v>0</v>
      </c>
      <c r="AX28" s="8">
        <v>194788.59683648925</v>
      </c>
      <c r="AY28" s="8">
        <v>274.43545823470072</v>
      </c>
      <c r="AZ28" s="8">
        <v>18362281.551925588</v>
      </c>
      <c r="BA28" s="8">
        <v>11822229.052646268</v>
      </c>
      <c r="BB28" s="8">
        <v>297096.49350855744</v>
      </c>
      <c r="BC28" s="8">
        <v>1196465.2137554514</v>
      </c>
      <c r="BD28" s="8">
        <v>449374804.2265501</v>
      </c>
    </row>
    <row r="29" spans="1:56" x14ac:dyDescent="0.3">
      <c r="A29" s="1" t="s">
        <v>25</v>
      </c>
      <c r="B29" s="8">
        <v>0</v>
      </c>
      <c r="C29" s="8">
        <v>0</v>
      </c>
      <c r="D29" s="8">
        <v>0</v>
      </c>
      <c r="E29" s="8">
        <v>0</v>
      </c>
      <c r="F29" s="8">
        <v>0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8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8">
        <v>0</v>
      </c>
      <c r="BB29" s="8">
        <v>0</v>
      </c>
      <c r="BC29" s="8">
        <v>0</v>
      </c>
      <c r="BD29" s="8">
        <v>0</v>
      </c>
    </row>
    <row r="30" spans="1:56" x14ac:dyDescent="0.3">
      <c r="A30" s="1" t="s">
        <v>26</v>
      </c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196186.93091103566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4105.5680654875305</v>
      </c>
      <c r="BD30" s="8">
        <v>200292.49897652317</v>
      </c>
    </row>
    <row r="31" spans="1:56" x14ac:dyDescent="0.3">
      <c r="A31" s="1" t="s">
        <v>27</v>
      </c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208582.66529199469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208582.66529199469</v>
      </c>
    </row>
    <row r="32" spans="1:56" x14ac:dyDescent="0.3">
      <c r="A32" s="1" t="s">
        <v>28</v>
      </c>
      <c r="B32" s="8">
        <v>0</v>
      </c>
      <c r="C32" s="8">
        <v>0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8">
        <v>0</v>
      </c>
      <c r="BB32" s="8">
        <v>0</v>
      </c>
      <c r="BC32" s="8">
        <v>0</v>
      </c>
      <c r="BD32" s="8">
        <v>0</v>
      </c>
    </row>
    <row r="33" spans="1:56" x14ac:dyDescent="0.3">
      <c r="A33" s="1" t="s">
        <v>29</v>
      </c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145994882.54619631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1.0225553531500144</v>
      </c>
      <c r="R33" s="8">
        <v>0.72030378968520326</v>
      </c>
      <c r="S33" s="8">
        <v>1086.1264970862708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0.46845270879351086</v>
      </c>
      <c r="Z33" s="8">
        <v>548.88663671044901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4.0917536713915759</v>
      </c>
      <c r="AH33" s="8">
        <v>0</v>
      </c>
      <c r="AI33" s="8">
        <v>0</v>
      </c>
      <c r="AJ33" s="8">
        <v>0</v>
      </c>
      <c r="AK33" s="8">
        <v>0</v>
      </c>
      <c r="AL33" s="8">
        <v>389830.66097196762</v>
      </c>
      <c r="AM33" s="8">
        <v>0</v>
      </c>
      <c r="AN33" s="8">
        <v>114.24926654910914</v>
      </c>
      <c r="AO33" s="8">
        <v>0</v>
      </c>
      <c r="AP33" s="8">
        <v>0</v>
      </c>
      <c r="AQ33" s="8">
        <v>0</v>
      </c>
      <c r="AR33" s="8">
        <v>0</v>
      </c>
      <c r="AS33" s="8">
        <v>1622.1366289600528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6577.3874060982671</v>
      </c>
      <c r="BB33" s="8">
        <v>0</v>
      </c>
      <c r="BC33" s="8">
        <v>1.6861006750629677</v>
      </c>
      <c r="BD33" s="8">
        <v>146394669.98276985</v>
      </c>
    </row>
    <row r="34" spans="1:56" x14ac:dyDescent="0.3">
      <c r="A34" s="1" t="s">
        <v>30</v>
      </c>
      <c r="B34" s="8">
        <v>0</v>
      </c>
      <c r="C34" s="8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8">
        <v>0</v>
      </c>
      <c r="BB34" s="8">
        <v>0</v>
      </c>
      <c r="BC34" s="8">
        <v>0</v>
      </c>
      <c r="BD34" s="8">
        <v>0</v>
      </c>
    </row>
    <row r="35" spans="1:56" x14ac:dyDescent="0.3">
      <c r="A35" s="3" t="s">
        <v>31</v>
      </c>
      <c r="B35" s="8">
        <v>0</v>
      </c>
      <c r="C35" s="8">
        <v>0</v>
      </c>
      <c r="D35" s="8">
        <v>0</v>
      </c>
      <c r="E35" s="8">
        <v>0</v>
      </c>
      <c r="F35" s="8">
        <v>0</v>
      </c>
      <c r="G35" s="8">
        <v>0</v>
      </c>
      <c r="H35" s="8">
        <v>0</v>
      </c>
      <c r="I35" s="8">
        <v>0</v>
      </c>
      <c r="J35" s="8">
        <v>18.038424109323401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0</v>
      </c>
      <c r="Q35" s="8">
        <v>1.4533781087618518</v>
      </c>
      <c r="R35" s="8">
        <v>1.0237819951377181</v>
      </c>
      <c r="S35" s="8">
        <v>204.63206548670786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0.66582108230457482</v>
      </c>
      <c r="Z35" s="8">
        <v>780.1434118255047</v>
      </c>
      <c r="AA35" s="8">
        <v>0</v>
      </c>
      <c r="AB35" s="8">
        <v>0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1.3619671813056133</v>
      </c>
      <c r="AM35" s="8">
        <v>0</v>
      </c>
      <c r="AN35" s="8">
        <v>162.38473783649823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8">
        <v>9348.5705584748921</v>
      </c>
      <c r="BB35" s="8">
        <v>0</v>
      </c>
      <c r="BC35" s="8">
        <v>2.3964881732378842</v>
      </c>
      <c r="BD35" s="8">
        <v>10520.670634273674</v>
      </c>
    </row>
    <row r="36" spans="1:56" x14ac:dyDescent="0.3">
      <c r="A36" s="1" t="s">
        <v>32</v>
      </c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</row>
    <row r="37" spans="1:56" x14ac:dyDescent="0.3">
      <c r="A37" s="1" t="s">
        <v>33</v>
      </c>
      <c r="B37" s="8">
        <v>0</v>
      </c>
      <c r="C37" s="8">
        <v>0</v>
      </c>
      <c r="D37" s="8">
        <v>0</v>
      </c>
      <c r="E37" s="8">
        <v>0</v>
      </c>
      <c r="F37" s="8">
        <v>0</v>
      </c>
      <c r="G37" s="8">
        <v>0.99718085957065528</v>
      </c>
      <c r="H37" s="8">
        <v>0</v>
      </c>
      <c r="I37" s="8">
        <v>0</v>
      </c>
      <c r="J37" s="8">
        <v>221733.91134191619</v>
      </c>
      <c r="K37" s="8">
        <v>0</v>
      </c>
      <c r="L37" s="8">
        <v>9.0034387401042313</v>
      </c>
      <c r="M37" s="8">
        <v>71.027127838600038</v>
      </c>
      <c r="N37" s="8">
        <v>0</v>
      </c>
      <c r="O37" s="8">
        <v>0</v>
      </c>
      <c r="P37" s="8">
        <v>0</v>
      </c>
      <c r="Q37" s="8">
        <v>49.668827495827856</v>
      </c>
      <c r="R37" s="8">
        <v>40750.538236408909</v>
      </c>
      <c r="S37" s="8">
        <v>194341.80404596403</v>
      </c>
      <c r="T37" s="8">
        <v>0</v>
      </c>
      <c r="U37" s="8">
        <v>0</v>
      </c>
      <c r="V37" s="8">
        <v>0</v>
      </c>
      <c r="W37" s="8">
        <v>0</v>
      </c>
      <c r="X37" s="8">
        <v>51076.507972611304</v>
      </c>
      <c r="Y37" s="8">
        <v>117.79056408380424</v>
      </c>
      <c r="Z37" s="8">
        <v>27296.445450557541</v>
      </c>
      <c r="AA37" s="8">
        <v>0</v>
      </c>
      <c r="AB37" s="8">
        <v>49.018722029456363</v>
      </c>
      <c r="AC37" s="8">
        <v>2.0007641644676069</v>
      </c>
      <c r="AD37" s="8">
        <v>104.03973655231555</v>
      </c>
      <c r="AE37" s="8">
        <v>974.37214809572458</v>
      </c>
      <c r="AF37" s="8">
        <v>0</v>
      </c>
      <c r="AG37" s="8">
        <v>198.74973675870348</v>
      </c>
      <c r="AH37" s="8">
        <v>0</v>
      </c>
      <c r="AI37" s="8">
        <v>0</v>
      </c>
      <c r="AJ37" s="8">
        <v>0</v>
      </c>
      <c r="AK37" s="8">
        <v>5191983.0067934394</v>
      </c>
      <c r="AL37" s="8">
        <v>36348.409882382039</v>
      </c>
      <c r="AM37" s="8">
        <v>0</v>
      </c>
      <c r="AN37" s="8">
        <v>49217.135417620666</v>
      </c>
      <c r="AO37" s="8">
        <v>0</v>
      </c>
      <c r="AP37" s="8">
        <v>0</v>
      </c>
      <c r="AQ37" s="8">
        <v>5.0019104111690167</v>
      </c>
      <c r="AR37" s="8">
        <v>8653.3050113223981</v>
      </c>
      <c r="AS37" s="8">
        <v>0</v>
      </c>
      <c r="AT37" s="8">
        <v>0</v>
      </c>
      <c r="AU37" s="8">
        <v>12.004584986805639</v>
      </c>
      <c r="AV37" s="8">
        <v>127352.64059669212</v>
      </c>
      <c r="AW37" s="8">
        <v>20.007641644676067</v>
      </c>
      <c r="AX37" s="8">
        <v>0</v>
      </c>
      <c r="AY37" s="8">
        <v>0</v>
      </c>
      <c r="AZ37" s="8">
        <v>0</v>
      </c>
      <c r="BA37" s="8">
        <v>319485.02292843419</v>
      </c>
      <c r="BB37" s="8">
        <v>0</v>
      </c>
      <c r="BC37" s="8">
        <v>16822.296339584173</v>
      </c>
      <c r="BD37" s="8">
        <v>6286674.7064005937</v>
      </c>
    </row>
    <row r="38" spans="1:56" x14ac:dyDescent="0.3">
      <c r="A38" s="1" t="s">
        <v>34</v>
      </c>
      <c r="B38" s="8">
        <v>0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466.63921936595375</v>
      </c>
      <c r="BA38" s="8">
        <v>0</v>
      </c>
      <c r="BB38" s="8">
        <v>0</v>
      </c>
      <c r="BC38" s="8">
        <v>0</v>
      </c>
      <c r="BD38" s="8">
        <v>466.63921936595375</v>
      </c>
    </row>
    <row r="39" spans="1:56" x14ac:dyDescent="0.3">
      <c r="A39" s="1" t="s">
        <v>35</v>
      </c>
      <c r="B39" s="8">
        <v>0</v>
      </c>
      <c r="C39" s="8">
        <v>0</v>
      </c>
      <c r="D39" s="8">
        <v>0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1970770.8061628935</v>
      </c>
      <c r="K39" s="8">
        <v>1616849.2468454153</v>
      </c>
      <c r="L39" s="8">
        <v>0</v>
      </c>
      <c r="M39" s="8">
        <v>0</v>
      </c>
      <c r="N39" s="8">
        <v>467396.66085533553</v>
      </c>
      <c r="O39" s="8">
        <v>15499.130079470699</v>
      </c>
      <c r="P39" s="8">
        <v>0</v>
      </c>
      <c r="Q39" s="8">
        <v>0</v>
      </c>
      <c r="R39" s="8">
        <v>910376.97948726255</v>
      </c>
      <c r="S39" s="8">
        <v>4753580.7189183123</v>
      </c>
      <c r="T39" s="8">
        <v>0</v>
      </c>
      <c r="U39" s="8">
        <v>615.51892045307625</v>
      </c>
      <c r="V39" s="8">
        <v>429.94461848059808</v>
      </c>
      <c r="W39" s="8">
        <v>0</v>
      </c>
      <c r="X39" s="8">
        <v>0</v>
      </c>
      <c r="Y39" s="8">
        <v>0</v>
      </c>
      <c r="Z39" s="8">
        <v>8325294.0798129989</v>
      </c>
      <c r="AA39" s="8">
        <v>0</v>
      </c>
      <c r="AB39" s="8">
        <v>0</v>
      </c>
      <c r="AC39" s="8">
        <v>1159.4875904275304</v>
      </c>
      <c r="AD39" s="8">
        <v>0</v>
      </c>
      <c r="AE39" s="8">
        <v>40844.738755656828</v>
      </c>
      <c r="AF39" s="8">
        <v>0</v>
      </c>
      <c r="AG39" s="8">
        <v>0</v>
      </c>
      <c r="AH39" s="8">
        <v>0</v>
      </c>
      <c r="AI39" s="8">
        <v>270047.38651731313</v>
      </c>
      <c r="AJ39" s="8">
        <v>0</v>
      </c>
      <c r="AK39" s="8">
        <v>0</v>
      </c>
      <c r="AL39" s="8">
        <v>11834825.721795022</v>
      </c>
      <c r="AM39" s="8">
        <v>120.19957075801668</v>
      </c>
      <c r="AN39" s="8">
        <v>0</v>
      </c>
      <c r="AO39" s="8">
        <v>0</v>
      </c>
      <c r="AP39" s="8">
        <v>16191.25243574118</v>
      </c>
      <c r="AQ39" s="8">
        <v>0</v>
      </c>
      <c r="AR39" s="8">
        <v>0</v>
      </c>
      <c r="AS39" s="8">
        <v>92000415.331129119</v>
      </c>
      <c r="AT39" s="8">
        <v>0</v>
      </c>
      <c r="AU39" s="8">
        <v>0</v>
      </c>
      <c r="AV39" s="8">
        <v>0</v>
      </c>
      <c r="AW39" s="8">
        <v>14446.870867879361</v>
      </c>
      <c r="AX39" s="8">
        <v>0</v>
      </c>
      <c r="AY39" s="8">
        <v>10528.799621576987</v>
      </c>
      <c r="AZ39" s="8">
        <v>5629451.9929269943</v>
      </c>
      <c r="BA39" s="8">
        <v>46.23060413769872</v>
      </c>
      <c r="BB39" s="8">
        <v>93231.475929447872</v>
      </c>
      <c r="BC39" s="8">
        <v>26562.147925354551</v>
      </c>
      <c r="BD39" s="8">
        <v>127998684.72137003</v>
      </c>
    </row>
    <row r="40" spans="1:56" x14ac:dyDescent="0.3">
      <c r="A40" s="1" t="s">
        <v>361</v>
      </c>
      <c r="B40" s="8">
        <v>0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438.98040291296968</v>
      </c>
      <c r="I40" s="8">
        <v>0</v>
      </c>
      <c r="J40" s="8">
        <v>298718214.63927895</v>
      </c>
      <c r="K40" s="8">
        <v>2389048.4140931573</v>
      </c>
      <c r="L40" s="8">
        <v>0</v>
      </c>
      <c r="M40" s="8">
        <v>0</v>
      </c>
      <c r="N40" s="8">
        <v>0</v>
      </c>
      <c r="O40" s="8">
        <v>32689.407336919139</v>
      </c>
      <c r="P40" s="8">
        <v>0</v>
      </c>
      <c r="Q40" s="8">
        <v>2293.6504675685096</v>
      </c>
      <c r="R40" s="8">
        <v>1773.4404544879815</v>
      </c>
      <c r="S40" s="8">
        <v>382390.00615404727</v>
      </c>
      <c r="T40" s="8">
        <v>0</v>
      </c>
      <c r="U40" s="8">
        <v>81.972133181787541</v>
      </c>
      <c r="V40" s="8">
        <v>635.28403215885328</v>
      </c>
      <c r="W40" s="8">
        <v>2107.1059339822546</v>
      </c>
      <c r="X40" s="8">
        <v>0</v>
      </c>
      <c r="Y40" s="8">
        <v>352176.55797803577</v>
      </c>
      <c r="Z40" s="8">
        <v>95274054.947607741</v>
      </c>
      <c r="AA40" s="8">
        <v>0</v>
      </c>
      <c r="AB40" s="8">
        <v>0</v>
      </c>
      <c r="AC40" s="8">
        <v>0</v>
      </c>
      <c r="AD40" s="8">
        <v>0</v>
      </c>
      <c r="AE40" s="8">
        <v>43366880.814106926</v>
      </c>
      <c r="AF40" s="8">
        <v>0</v>
      </c>
      <c r="AG40" s="8">
        <v>9646.2845779757208</v>
      </c>
      <c r="AH40" s="8">
        <v>146.32680097098986</v>
      </c>
      <c r="AI40" s="8">
        <v>26087.631385103883</v>
      </c>
      <c r="AJ40" s="8">
        <v>0</v>
      </c>
      <c r="AK40" s="8">
        <v>97395.118726290864</v>
      </c>
      <c r="AL40" s="8">
        <v>0</v>
      </c>
      <c r="AM40" s="8">
        <v>5123.4521613799971</v>
      </c>
      <c r="AN40" s="8">
        <v>263232.83143930067</v>
      </c>
      <c r="AO40" s="8">
        <v>0</v>
      </c>
      <c r="AP40" s="8">
        <v>162378.53323426639</v>
      </c>
      <c r="AQ40" s="8">
        <v>0</v>
      </c>
      <c r="AR40" s="8">
        <v>0</v>
      </c>
      <c r="AS40" s="8">
        <v>13432.800329136871</v>
      </c>
      <c r="AT40" s="8">
        <v>0</v>
      </c>
      <c r="AU40" s="8">
        <v>0</v>
      </c>
      <c r="AV40" s="8">
        <v>0</v>
      </c>
      <c r="AW40" s="8">
        <v>0</v>
      </c>
      <c r="AX40" s="8">
        <v>6196266.9178369548</v>
      </c>
      <c r="AY40" s="8">
        <v>157.11325526509276</v>
      </c>
      <c r="AZ40" s="8">
        <v>0</v>
      </c>
      <c r="BA40" s="8">
        <v>14753526.548731428</v>
      </c>
      <c r="BB40" s="8">
        <v>899623.48756388039</v>
      </c>
      <c r="BC40" s="8">
        <v>69216.138854229852</v>
      </c>
      <c r="BD40" s="8">
        <v>463019018.40487629</v>
      </c>
    </row>
    <row r="41" spans="1:56" x14ac:dyDescent="0.3">
      <c r="A41" s="1" t="s">
        <v>36</v>
      </c>
      <c r="B41" s="8">
        <v>0</v>
      </c>
      <c r="C41" s="8">
        <v>0</v>
      </c>
      <c r="D41" s="8">
        <v>0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71.2272042550468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8">
        <v>0</v>
      </c>
      <c r="BA41" s="8">
        <v>0</v>
      </c>
      <c r="BB41" s="8">
        <v>0</v>
      </c>
      <c r="BC41" s="8">
        <v>0</v>
      </c>
      <c r="BD41" s="8">
        <v>71.2272042550468</v>
      </c>
    </row>
    <row r="42" spans="1:56" x14ac:dyDescent="0.3">
      <c r="A42" s="1" t="s">
        <v>37</v>
      </c>
      <c r="B42" s="8">
        <v>0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803653.07485890109</v>
      </c>
      <c r="K42" s="8">
        <v>0</v>
      </c>
      <c r="L42" s="8">
        <v>0</v>
      </c>
      <c r="M42" s="8">
        <v>0</v>
      </c>
      <c r="N42" s="8">
        <v>736720.38025817985</v>
      </c>
      <c r="O42" s="8">
        <v>2483832.6658649947</v>
      </c>
      <c r="P42" s="8">
        <v>0</v>
      </c>
      <c r="Q42" s="8">
        <v>43287.268641029354</v>
      </c>
      <c r="R42" s="8">
        <v>0.51840945971018526</v>
      </c>
      <c r="S42" s="8">
        <v>103.61893353484233</v>
      </c>
      <c r="T42" s="8">
        <v>0</v>
      </c>
      <c r="U42" s="8">
        <v>7123.7208075869139</v>
      </c>
      <c r="V42" s="8">
        <v>0</v>
      </c>
      <c r="W42" s="8">
        <v>0</v>
      </c>
      <c r="X42" s="8">
        <v>0</v>
      </c>
      <c r="Y42" s="8">
        <v>4707.1348467614589</v>
      </c>
      <c r="Z42" s="8">
        <v>282364.73337374086</v>
      </c>
      <c r="AA42" s="8">
        <v>0</v>
      </c>
      <c r="AB42" s="8">
        <v>1558.5952841202657</v>
      </c>
      <c r="AC42" s="8">
        <v>0</v>
      </c>
      <c r="AD42" s="8">
        <v>0</v>
      </c>
      <c r="AE42" s="8">
        <v>0</v>
      </c>
      <c r="AF42" s="8">
        <v>0</v>
      </c>
      <c r="AG42" s="8">
        <v>2.9448738718705196</v>
      </c>
      <c r="AH42" s="8">
        <v>0</v>
      </c>
      <c r="AI42" s="8">
        <v>0</v>
      </c>
      <c r="AJ42" s="8">
        <v>0</v>
      </c>
      <c r="AK42" s="8">
        <v>0</v>
      </c>
      <c r="AL42" s="8">
        <v>3210742.9886979992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8">
        <v>4733.8080131303577</v>
      </c>
      <c r="BB42" s="8">
        <v>0</v>
      </c>
      <c r="BC42" s="8">
        <v>42045.271654748823</v>
      </c>
      <c r="BD42" s="8">
        <v>7620876.7245180579</v>
      </c>
    </row>
    <row r="43" spans="1:56" x14ac:dyDescent="0.3">
      <c r="A43" s="1" t="s">
        <v>38</v>
      </c>
      <c r="B43" s="8">
        <v>0</v>
      </c>
      <c r="C43" s="8">
        <v>0</v>
      </c>
      <c r="D43" s="8">
        <v>0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8">
        <v>0</v>
      </c>
      <c r="BB43" s="8">
        <v>0</v>
      </c>
      <c r="BC43" s="8">
        <v>0</v>
      </c>
      <c r="BD43" s="8">
        <v>0</v>
      </c>
    </row>
    <row r="44" spans="1:56" x14ac:dyDescent="0.3">
      <c r="A44" s="1" t="s">
        <v>197</v>
      </c>
      <c r="B44" s="8">
        <v>64.104483829542119</v>
      </c>
      <c r="C44" s="8">
        <v>82205.097110855888</v>
      </c>
      <c r="D44" s="8">
        <v>0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959844331.20103681</v>
      </c>
      <c r="K44" s="8">
        <v>11576184.455090471</v>
      </c>
      <c r="L44" s="8">
        <v>0</v>
      </c>
      <c r="M44" s="8">
        <v>0</v>
      </c>
      <c r="N44" s="8">
        <v>0</v>
      </c>
      <c r="O44" s="8">
        <v>0</v>
      </c>
      <c r="P44" s="8">
        <v>0</v>
      </c>
      <c r="Q44" s="8">
        <v>80.130687065438678</v>
      </c>
      <c r="R44" s="8">
        <v>17451.525056036731</v>
      </c>
      <c r="S44" s="8">
        <v>103089.67081410688</v>
      </c>
      <c r="T44" s="8">
        <v>0</v>
      </c>
      <c r="U44" s="8">
        <v>397.19769942368885</v>
      </c>
      <c r="V44" s="8">
        <v>3388.1205090430421</v>
      </c>
      <c r="W44" s="8">
        <v>0</v>
      </c>
      <c r="X44" s="8">
        <v>0</v>
      </c>
      <c r="Y44" s="8">
        <v>4003518.4244472301</v>
      </c>
      <c r="Z44" s="8">
        <v>5543462.4603519132</v>
      </c>
      <c r="AA44" s="8">
        <v>0</v>
      </c>
      <c r="AB44" s="8">
        <v>0</v>
      </c>
      <c r="AC44" s="8">
        <v>0</v>
      </c>
      <c r="AD44" s="8">
        <v>0</v>
      </c>
      <c r="AE44" s="8">
        <v>2643243.4946156917</v>
      </c>
      <c r="AF44" s="8">
        <v>0</v>
      </c>
      <c r="AG44" s="8">
        <v>320.64282093004414</v>
      </c>
      <c r="AH44" s="8">
        <v>0</v>
      </c>
      <c r="AI44" s="8">
        <v>645868.16847364523</v>
      </c>
      <c r="AJ44" s="8">
        <v>0</v>
      </c>
      <c r="AK44" s="8">
        <v>1138095.8701287867</v>
      </c>
      <c r="AL44" s="8">
        <v>120808846.12228353</v>
      </c>
      <c r="AM44" s="8">
        <v>860.5950154179925</v>
      </c>
      <c r="AN44" s="8">
        <v>8952.9356010906213</v>
      </c>
      <c r="AO44" s="8">
        <v>0</v>
      </c>
      <c r="AP44" s="8">
        <v>0</v>
      </c>
      <c r="AQ44" s="8">
        <v>0</v>
      </c>
      <c r="AR44" s="8">
        <v>1712180.0137040382</v>
      </c>
      <c r="AS44" s="8">
        <v>200124.40477524544</v>
      </c>
      <c r="AT44" s="8">
        <v>0</v>
      </c>
      <c r="AU44" s="8">
        <v>0</v>
      </c>
      <c r="AV44" s="8">
        <v>0</v>
      </c>
      <c r="AW44" s="8">
        <v>0</v>
      </c>
      <c r="AX44" s="8">
        <v>0</v>
      </c>
      <c r="AY44" s="8">
        <v>761.29559056207029</v>
      </c>
      <c r="AZ44" s="8">
        <v>1558.0950930791487</v>
      </c>
      <c r="BA44" s="8">
        <v>515755.977593861</v>
      </c>
      <c r="BB44" s="8">
        <v>829643.76916364941</v>
      </c>
      <c r="BC44" s="8">
        <v>35915.867538478997</v>
      </c>
      <c r="BD44" s="8">
        <v>1109716299.6396854</v>
      </c>
    </row>
    <row r="45" spans="1:56" x14ac:dyDescent="0.3">
      <c r="A45" s="1" t="s">
        <v>40</v>
      </c>
      <c r="B45" s="8">
        <v>0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</row>
    <row r="46" spans="1:56" x14ac:dyDescent="0.3">
      <c r="A46" s="1" t="s">
        <v>41</v>
      </c>
      <c r="B46" s="8">
        <v>0</v>
      </c>
      <c r="C46" s="8">
        <v>0</v>
      </c>
      <c r="D46" s="8">
        <v>0</v>
      </c>
      <c r="E46" s="8">
        <v>0</v>
      </c>
      <c r="F46" s="8">
        <v>0</v>
      </c>
      <c r="G46" s="8">
        <v>0</v>
      </c>
      <c r="H46" s="8">
        <v>0</v>
      </c>
      <c r="I46" s="8">
        <v>1682.7427005254806</v>
      </c>
      <c r="J46" s="8">
        <v>2955629.2439618758</v>
      </c>
      <c r="K46" s="8">
        <v>0</v>
      </c>
      <c r="L46" s="8">
        <v>0</v>
      </c>
      <c r="M46" s="8">
        <v>0</v>
      </c>
      <c r="N46" s="8">
        <v>16210.332314390145</v>
      </c>
      <c r="O46" s="8">
        <v>0</v>
      </c>
      <c r="P46" s="8">
        <v>0</v>
      </c>
      <c r="Q46" s="8">
        <v>0.24751721277028033</v>
      </c>
      <c r="R46" s="8">
        <v>0.17435494892431116</v>
      </c>
      <c r="S46" s="8">
        <v>2894.6220660309223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0.1133925008930515</v>
      </c>
      <c r="Z46" s="8">
        <v>132.86213800251119</v>
      </c>
      <c r="AA46" s="8">
        <v>0</v>
      </c>
      <c r="AB46" s="8">
        <v>17335.009869577334</v>
      </c>
      <c r="AC46" s="8">
        <v>2199.0508973692513</v>
      </c>
      <c r="AD46" s="8">
        <v>0</v>
      </c>
      <c r="AE46" s="8">
        <v>0</v>
      </c>
      <c r="AF46" s="8">
        <v>0</v>
      </c>
      <c r="AG46" s="8">
        <v>214.80448779184184</v>
      </c>
      <c r="AH46" s="8">
        <v>0</v>
      </c>
      <c r="AI46" s="8">
        <v>0</v>
      </c>
      <c r="AJ46" s="8">
        <v>0</v>
      </c>
      <c r="AK46" s="8">
        <v>0</v>
      </c>
      <c r="AL46" s="8">
        <v>0.23194949653435221</v>
      </c>
      <c r="AM46" s="8">
        <v>0</v>
      </c>
      <c r="AN46" s="8">
        <v>27.654894114212013</v>
      </c>
      <c r="AO46" s="8">
        <v>0</v>
      </c>
      <c r="AP46" s="8">
        <v>0</v>
      </c>
      <c r="AQ46" s="8">
        <v>0</v>
      </c>
      <c r="AR46" s="8">
        <v>0</v>
      </c>
      <c r="AS46" s="8">
        <v>3.2136379966833326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8">
        <v>4184.6549763019348</v>
      </c>
      <c r="BB46" s="8">
        <v>0</v>
      </c>
      <c r="BC46" s="8">
        <v>176015.65354893618</v>
      </c>
      <c r="BD46" s="8">
        <v>3176530.6127070715</v>
      </c>
    </row>
    <row r="47" spans="1:56" x14ac:dyDescent="0.3">
      <c r="A47" s="1" t="s">
        <v>42</v>
      </c>
      <c r="B47" s="8">
        <v>33084.946596594018</v>
      </c>
      <c r="C47" s="8">
        <v>0</v>
      </c>
      <c r="D47" s="8">
        <v>0</v>
      </c>
      <c r="E47" s="8">
        <v>0</v>
      </c>
      <c r="F47" s="8">
        <v>248.49136735506033</v>
      </c>
      <c r="G47" s="8">
        <v>0</v>
      </c>
      <c r="H47" s="8">
        <v>0</v>
      </c>
      <c r="I47" s="8">
        <v>0</v>
      </c>
      <c r="J47" s="8">
        <v>28078.700378283898</v>
      </c>
      <c r="K47" s="8">
        <v>517321.80230840005</v>
      </c>
      <c r="L47" s="8">
        <v>0</v>
      </c>
      <c r="M47" s="8">
        <v>0</v>
      </c>
      <c r="N47" s="8">
        <v>0</v>
      </c>
      <c r="O47" s="8">
        <v>1684.8869236123458</v>
      </c>
      <c r="P47" s="8">
        <v>0</v>
      </c>
      <c r="Q47" s="8">
        <v>14.309978640123584</v>
      </c>
      <c r="R47" s="8">
        <v>44.240825633674575</v>
      </c>
      <c r="S47" s="8">
        <v>29681343.777851436</v>
      </c>
      <c r="T47" s="8">
        <v>0</v>
      </c>
      <c r="U47" s="8">
        <v>976.43809987081249</v>
      </c>
      <c r="V47" s="8">
        <v>2981.9145324413194</v>
      </c>
      <c r="W47" s="8">
        <v>11262.035924921411</v>
      </c>
      <c r="X47" s="8">
        <v>0</v>
      </c>
      <c r="Y47" s="8">
        <v>6.5556825223130275</v>
      </c>
      <c r="Z47" s="8">
        <v>2239450.3229885763</v>
      </c>
      <c r="AA47" s="8">
        <v>0</v>
      </c>
      <c r="AB47" s="8">
        <v>0</v>
      </c>
      <c r="AC47" s="8">
        <v>0</v>
      </c>
      <c r="AD47" s="8">
        <v>0</v>
      </c>
      <c r="AE47" s="8">
        <v>290226.84625155223</v>
      </c>
      <c r="AF47" s="8">
        <v>0</v>
      </c>
      <c r="AG47" s="8">
        <v>57.261357498043118</v>
      </c>
      <c r="AH47" s="8">
        <v>2231.5819358877329</v>
      </c>
      <c r="AI47" s="8">
        <v>5648.9857662519835</v>
      </c>
      <c r="AJ47" s="8">
        <v>0</v>
      </c>
      <c r="AK47" s="8">
        <v>1332174.0519485269</v>
      </c>
      <c r="AL47" s="8">
        <v>10285708.176675659</v>
      </c>
      <c r="AM47" s="8">
        <v>3223491.3517893525</v>
      </c>
      <c r="AN47" s="8">
        <v>2838.133701179087</v>
      </c>
      <c r="AO47" s="8">
        <v>0</v>
      </c>
      <c r="AP47" s="8">
        <v>20001.865231852171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109792.94930663391</v>
      </c>
      <c r="AX47" s="8">
        <v>1816.8060025597708</v>
      </c>
      <c r="AY47" s="8">
        <v>34.021124017752186</v>
      </c>
      <c r="AZ47" s="8">
        <v>26600.241970219253</v>
      </c>
      <c r="BA47" s="8">
        <v>92060.93188623774</v>
      </c>
      <c r="BB47" s="8">
        <v>39798.989260774237</v>
      </c>
      <c r="BC47" s="8">
        <v>1242.1373277095063</v>
      </c>
      <c r="BD47" s="8">
        <v>47950222.754994199</v>
      </c>
    </row>
    <row r="48" spans="1:56" x14ac:dyDescent="0.3">
      <c r="A48" s="1" t="s">
        <v>43</v>
      </c>
      <c r="B48" s="8">
        <v>0</v>
      </c>
      <c r="C48" s="8">
        <v>0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5282.0173941944822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5282.0173941944822</v>
      </c>
    </row>
    <row r="49" spans="1:56" x14ac:dyDescent="0.3">
      <c r="A49" s="1" t="s">
        <v>44</v>
      </c>
      <c r="B49" s="8">
        <v>0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24153.22499345295</v>
      </c>
      <c r="Z49" s="8">
        <v>0</v>
      </c>
      <c r="AA49" s="8">
        <v>0</v>
      </c>
      <c r="AB49" s="8">
        <v>0</v>
      </c>
      <c r="AC49" s="8">
        <v>0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216.08252976250151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8">
        <v>0</v>
      </c>
      <c r="BB49" s="8">
        <v>0</v>
      </c>
      <c r="BC49" s="8">
        <v>3473.3265895157656</v>
      </c>
      <c r="BD49" s="8">
        <v>27842.634112731215</v>
      </c>
    </row>
    <row r="50" spans="1:56" x14ac:dyDescent="0.3">
      <c r="A50" s="1" t="s">
        <v>45</v>
      </c>
      <c r="B50" s="8">
        <v>0</v>
      </c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6777.5886071340183</v>
      </c>
      <c r="W50" s="8">
        <v>0</v>
      </c>
      <c r="X50" s="8">
        <v>0</v>
      </c>
      <c r="Y50" s="8">
        <v>0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589.22504643571017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47268.053385547209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8">
        <v>0</v>
      </c>
      <c r="AU50" s="8">
        <v>0</v>
      </c>
      <c r="AV50" s="8">
        <v>0</v>
      </c>
      <c r="AW50" s="8">
        <v>0</v>
      </c>
      <c r="AX50" s="8">
        <v>163.06227940410994</v>
      </c>
      <c r="AY50" s="8">
        <v>0</v>
      </c>
      <c r="AZ50" s="8">
        <v>0</v>
      </c>
      <c r="BA50" s="8">
        <v>0</v>
      </c>
      <c r="BB50" s="8">
        <v>0</v>
      </c>
      <c r="BC50" s="8">
        <v>3155.2050873654216</v>
      </c>
      <c r="BD50" s="8">
        <v>57953.134405886463</v>
      </c>
    </row>
    <row r="51" spans="1:56" x14ac:dyDescent="0.3">
      <c r="A51" s="1" t="s">
        <v>46</v>
      </c>
      <c r="B51" s="8">
        <v>0</v>
      </c>
      <c r="C51" s="8">
        <v>0</v>
      </c>
      <c r="D51" s="8">
        <v>0</v>
      </c>
      <c r="E51" s="8">
        <v>0</v>
      </c>
      <c r="F51" s="8">
        <v>0</v>
      </c>
      <c r="G51" s="8">
        <v>0</v>
      </c>
      <c r="H51" s="8">
        <v>0</v>
      </c>
      <c r="I51" s="8">
        <v>0</v>
      </c>
      <c r="J51" s="8">
        <v>91.157258273172573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7.3446528824268009</v>
      </c>
      <c r="R51" s="8">
        <v>5.1736869684728441</v>
      </c>
      <c r="S51" s="8">
        <v>1034.1090735805008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3.3647298675049275</v>
      </c>
      <c r="Z51" s="8">
        <v>3942.4582796639334</v>
      </c>
      <c r="AA51" s="8">
        <v>0</v>
      </c>
      <c r="AB51" s="8">
        <v>0</v>
      </c>
      <c r="AC51" s="8">
        <v>0</v>
      </c>
      <c r="AD51" s="8">
        <v>0</v>
      </c>
      <c r="AE51" s="8">
        <v>0</v>
      </c>
      <c r="AF51" s="8">
        <v>0</v>
      </c>
      <c r="AG51" s="8">
        <v>29.389617201835442</v>
      </c>
      <c r="AH51" s="8">
        <v>0</v>
      </c>
      <c r="AI51" s="8">
        <v>0</v>
      </c>
      <c r="AJ51" s="8">
        <v>0</v>
      </c>
      <c r="AK51" s="8">
        <v>132.05043485486206</v>
      </c>
      <c r="AL51" s="8">
        <v>6.8827073448001714</v>
      </c>
      <c r="AM51" s="8">
        <v>0</v>
      </c>
      <c r="AN51" s="8">
        <v>820.61201116411223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8">
        <v>47243.043833491363</v>
      </c>
      <c r="BB51" s="8">
        <v>0</v>
      </c>
      <c r="BC51" s="8">
        <v>72.133588816438007</v>
      </c>
      <c r="BD51" s="8">
        <v>53387.719874109425</v>
      </c>
    </row>
    <row r="52" spans="1:56" x14ac:dyDescent="0.3">
      <c r="A52" s="1" t="s">
        <v>47</v>
      </c>
      <c r="B52" s="8">
        <v>0</v>
      </c>
      <c r="C52" s="8">
        <v>0</v>
      </c>
      <c r="D52" s="8">
        <v>0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17189.527198582153</v>
      </c>
      <c r="AI52" s="8">
        <v>0</v>
      </c>
      <c r="AJ52" s="8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8">
        <v>0</v>
      </c>
      <c r="BB52" s="8">
        <v>0</v>
      </c>
      <c r="BC52" s="8">
        <v>643.0179493246427</v>
      </c>
      <c r="BD52" s="8">
        <v>17832.545147906792</v>
      </c>
    </row>
    <row r="53" spans="1:56" x14ac:dyDescent="0.3">
      <c r="A53" s="1" t="s">
        <v>48</v>
      </c>
      <c r="B53" s="8">
        <v>0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8">
        <v>0</v>
      </c>
      <c r="BB53" s="8">
        <v>0</v>
      </c>
      <c r="BC53" s="8">
        <v>34456.16005837889</v>
      </c>
      <c r="BD53" s="8">
        <v>34456.16005837889</v>
      </c>
    </row>
    <row r="54" spans="1:56" x14ac:dyDescent="0.3">
      <c r="A54" s="1" t="s">
        <v>49</v>
      </c>
      <c r="B54" s="8">
        <v>1227.4688149008769</v>
      </c>
      <c r="C54" s="8">
        <v>1458.5570758968852</v>
      </c>
      <c r="D54" s="8">
        <v>163.06227940410994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80159.850466775781</v>
      </c>
      <c r="K54" s="8">
        <v>1810015.310555594</v>
      </c>
      <c r="L54" s="8">
        <v>0</v>
      </c>
      <c r="M54" s="8">
        <v>0</v>
      </c>
      <c r="N54" s="8">
        <v>8787.356210341728</v>
      </c>
      <c r="O54" s="8">
        <v>444.16964451180871</v>
      </c>
      <c r="P54" s="8">
        <v>0</v>
      </c>
      <c r="Q54" s="8">
        <v>243.04604650487047</v>
      </c>
      <c r="R54" s="8">
        <v>647934.02611738036</v>
      </c>
      <c r="S54" s="8">
        <v>10311214.128749067</v>
      </c>
      <c r="T54" s="8">
        <v>7.0026745756366235</v>
      </c>
      <c r="U54" s="8">
        <v>520.27956016022279</v>
      </c>
      <c r="V54" s="8">
        <v>1892.8495083847392</v>
      </c>
      <c r="W54" s="8">
        <v>0</v>
      </c>
      <c r="X54" s="8">
        <v>3569.3632694102103</v>
      </c>
      <c r="Y54" s="8">
        <v>2577.3373060837139</v>
      </c>
      <c r="Z54" s="8">
        <v>11830.760966427533</v>
      </c>
      <c r="AA54" s="8">
        <v>0</v>
      </c>
      <c r="AB54" s="8">
        <v>0</v>
      </c>
      <c r="AC54" s="8">
        <v>0</v>
      </c>
      <c r="AD54" s="8">
        <v>6.0022924934028197</v>
      </c>
      <c r="AE54" s="8">
        <v>45724.487083520042</v>
      </c>
      <c r="AF54" s="8">
        <v>0</v>
      </c>
      <c r="AG54" s="8">
        <v>11.821814046925697</v>
      </c>
      <c r="AH54" s="8">
        <v>0</v>
      </c>
      <c r="AI54" s="8">
        <v>28499.11424769845</v>
      </c>
      <c r="AJ54" s="8">
        <v>0</v>
      </c>
      <c r="AK54" s="8">
        <v>511196.2444035557</v>
      </c>
      <c r="AL54" s="8">
        <v>293717.52101846924</v>
      </c>
      <c r="AM54" s="8">
        <v>134.55989407713875</v>
      </c>
      <c r="AN54" s="8">
        <v>6595.4797097560595</v>
      </c>
      <c r="AO54" s="8">
        <v>51.019486193923967</v>
      </c>
      <c r="AP54" s="8">
        <v>1528384.4548922894</v>
      </c>
      <c r="AQ54" s="8">
        <v>83.031712825405677</v>
      </c>
      <c r="AR54" s="8">
        <v>0</v>
      </c>
      <c r="AS54" s="8">
        <v>53521.441781590715</v>
      </c>
      <c r="AT54" s="8">
        <v>17976.866017741446</v>
      </c>
      <c r="AU54" s="8">
        <v>181.06915688431843</v>
      </c>
      <c r="AV54" s="8">
        <v>4468.7067613383997</v>
      </c>
      <c r="AW54" s="8">
        <v>6126.3398715998119</v>
      </c>
      <c r="AX54" s="8">
        <v>0</v>
      </c>
      <c r="AY54" s="8">
        <v>119.03375245285352</v>
      </c>
      <c r="AZ54" s="8">
        <v>0</v>
      </c>
      <c r="BA54" s="8">
        <v>19055.011839527611</v>
      </c>
      <c r="BB54" s="8">
        <v>105098.18103162266</v>
      </c>
      <c r="BC54" s="8">
        <v>49601.020295999551</v>
      </c>
      <c r="BD54" s="8">
        <v>15552595.976309117</v>
      </c>
    </row>
    <row r="55" spans="1:56" x14ac:dyDescent="0.3">
      <c r="A55" s="1" t="s">
        <v>50</v>
      </c>
      <c r="B55" s="8">
        <v>10040.364779802034</v>
      </c>
      <c r="C55" s="8">
        <v>0</v>
      </c>
      <c r="D55" s="8">
        <v>140340.74122382508</v>
      </c>
      <c r="E55" s="8">
        <v>43389.832152068135</v>
      </c>
      <c r="F55" s="8">
        <v>0</v>
      </c>
      <c r="G55" s="8">
        <v>6944.6524148670633</v>
      </c>
      <c r="H55" s="8">
        <v>0</v>
      </c>
      <c r="I55" s="8">
        <v>62914.099178429649</v>
      </c>
      <c r="J55" s="8">
        <v>57290426.493676685</v>
      </c>
      <c r="K55" s="8">
        <v>24443183.919293027</v>
      </c>
      <c r="L55" s="8">
        <v>0</v>
      </c>
      <c r="M55" s="8">
        <v>0</v>
      </c>
      <c r="N55" s="8">
        <v>1312282.8884745569</v>
      </c>
      <c r="O55" s="8">
        <v>2368419.3953471673</v>
      </c>
      <c r="P55" s="8">
        <v>0</v>
      </c>
      <c r="Q55" s="8">
        <v>0</v>
      </c>
      <c r="R55" s="8">
        <v>243016.53683758143</v>
      </c>
      <c r="S55" s="8">
        <v>65104308.108730689</v>
      </c>
      <c r="T55" s="8">
        <v>5196.0245504056638</v>
      </c>
      <c r="U55" s="8">
        <v>0</v>
      </c>
      <c r="V55" s="8">
        <v>58892.433158179068</v>
      </c>
      <c r="W55" s="8">
        <v>0</v>
      </c>
      <c r="X55" s="8">
        <v>0</v>
      </c>
      <c r="Y55" s="8">
        <v>121954.32878543795</v>
      </c>
      <c r="Z55" s="8">
        <v>718444996.28559446</v>
      </c>
      <c r="AA55" s="8">
        <v>0</v>
      </c>
      <c r="AB55" s="8">
        <v>0</v>
      </c>
      <c r="AC55" s="8">
        <v>0</v>
      </c>
      <c r="AD55" s="8">
        <v>0</v>
      </c>
      <c r="AE55" s="8">
        <v>34293697.928193554</v>
      </c>
      <c r="AF55" s="8">
        <v>0</v>
      </c>
      <c r="AG55" s="8">
        <v>1036687.91875077</v>
      </c>
      <c r="AH55" s="8">
        <v>0</v>
      </c>
      <c r="AI55" s="8">
        <v>416442.31443787576</v>
      </c>
      <c r="AJ55" s="8">
        <v>0</v>
      </c>
      <c r="AK55" s="8">
        <v>4691989.6911950912</v>
      </c>
      <c r="AL55" s="8">
        <v>227363418.50343871</v>
      </c>
      <c r="AM55" s="8">
        <v>53748400.905519381</v>
      </c>
      <c r="AN55" s="8">
        <v>302392.42464464164</v>
      </c>
      <c r="AO55" s="8">
        <v>3385.072882221099</v>
      </c>
      <c r="AP55" s="8">
        <v>177349628.1912815</v>
      </c>
      <c r="AQ55" s="8">
        <v>0</v>
      </c>
      <c r="AR55" s="8">
        <v>873757.46969745692</v>
      </c>
      <c r="AS55" s="8">
        <v>24228601.282394059</v>
      </c>
      <c r="AT55" s="8">
        <v>3507.939809561055</v>
      </c>
      <c r="AU55" s="8">
        <v>0</v>
      </c>
      <c r="AV55" s="8">
        <v>14206.265888669084</v>
      </c>
      <c r="AW55" s="8">
        <v>0</v>
      </c>
      <c r="AX55" s="8">
        <v>136157.92365394745</v>
      </c>
      <c r="AY55" s="8">
        <v>0</v>
      </c>
      <c r="AZ55" s="8">
        <v>8588865.6495908294</v>
      </c>
      <c r="BA55" s="8">
        <v>0</v>
      </c>
      <c r="BB55" s="8">
        <v>238399.233321748</v>
      </c>
      <c r="BC55" s="8">
        <v>754339.71972355188</v>
      </c>
      <c r="BD55" s="8">
        <v>1403700184.5386207</v>
      </c>
    </row>
    <row r="56" spans="1:56" x14ac:dyDescent="0.3">
      <c r="A56" s="1" t="s">
        <v>229</v>
      </c>
      <c r="B56" s="8">
        <v>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10153.554006881044</v>
      </c>
      <c r="K56" s="8">
        <v>56716.248419225827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3.7451818570749529</v>
      </c>
      <c r="S56" s="8">
        <v>26.679004991647432</v>
      </c>
      <c r="T56" s="8">
        <v>0</v>
      </c>
      <c r="U56" s="8">
        <v>1.9460266445696393</v>
      </c>
      <c r="V56" s="8">
        <v>15.081706495414705</v>
      </c>
      <c r="W56" s="8">
        <v>0</v>
      </c>
      <c r="X56" s="8">
        <v>0</v>
      </c>
      <c r="Y56" s="8">
        <v>0</v>
      </c>
      <c r="Z56" s="8">
        <v>15372.893739710273</v>
      </c>
      <c r="AA56" s="8">
        <v>0</v>
      </c>
      <c r="AB56" s="8">
        <v>0</v>
      </c>
      <c r="AC56" s="8">
        <v>0</v>
      </c>
      <c r="AD56" s="8">
        <v>0</v>
      </c>
      <c r="AE56" s="8">
        <v>1432.7621170643972</v>
      </c>
      <c r="AF56" s="8">
        <v>0</v>
      </c>
      <c r="AG56" s="8">
        <v>0</v>
      </c>
      <c r="AH56" s="8">
        <v>0</v>
      </c>
      <c r="AI56" s="8">
        <v>619.32297963428778</v>
      </c>
      <c r="AJ56" s="8">
        <v>0</v>
      </c>
      <c r="AK56" s="8">
        <v>0</v>
      </c>
      <c r="AL56" s="8">
        <v>56807.270854490547</v>
      </c>
      <c r="AM56" s="8">
        <v>4.2163910632342185</v>
      </c>
      <c r="AN56" s="8">
        <v>0</v>
      </c>
      <c r="AO56" s="8">
        <v>0</v>
      </c>
      <c r="AP56" s="8">
        <v>567.96086410379485</v>
      </c>
      <c r="AQ56" s="8">
        <v>0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3.7298844020918089</v>
      </c>
      <c r="AZ56" s="8">
        <v>0</v>
      </c>
      <c r="BA56" s="8">
        <v>1.6216888704746995</v>
      </c>
      <c r="BB56" s="8">
        <v>0</v>
      </c>
      <c r="BC56" s="8">
        <v>45.082950599195705</v>
      </c>
      <c r="BD56" s="8">
        <v>141772.11581603388</v>
      </c>
    </row>
    <row r="57" spans="1:56" x14ac:dyDescent="0.3">
      <c r="A57" s="1" t="s">
        <v>51</v>
      </c>
      <c r="B57" s="8">
        <v>3.0816970673767818E-2</v>
      </c>
      <c r="C57" s="8">
        <v>786.26557480290091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5457543.9026731085</v>
      </c>
      <c r="K57" s="8">
        <v>0</v>
      </c>
      <c r="L57" s="8">
        <v>135.90630325229066</v>
      </c>
      <c r="M57" s="8">
        <v>0</v>
      </c>
      <c r="N57" s="8">
        <v>0</v>
      </c>
      <c r="O57" s="8">
        <v>0</v>
      </c>
      <c r="P57" s="8">
        <v>0</v>
      </c>
      <c r="Q57" s="8">
        <v>0.66670164647229069</v>
      </c>
      <c r="R57" s="8">
        <v>218.45642019533287</v>
      </c>
      <c r="S57" s="8">
        <v>5896.8094084513332</v>
      </c>
      <c r="T57" s="8">
        <v>0</v>
      </c>
      <c r="U57" s="8">
        <v>22.472150525028574</v>
      </c>
      <c r="V57" s="8">
        <v>0</v>
      </c>
      <c r="W57" s="8">
        <v>0</v>
      </c>
      <c r="X57" s="8">
        <v>0</v>
      </c>
      <c r="Y57" s="8">
        <v>0.30542913034969904</v>
      </c>
      <c r="Z57" s="8">
        <v>38786.094835006559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2.9913838040369636</v>
      </c>
      <c r="AH57" s="8">
        <v>0</v>
      </c>
      <c r="AI57" s="8">
        <v>1378.9209344121355</v>
      </c>
      <c r="AJ57" s="8">
        <v>0</v>
      </c>
      <c r="AK57" s="8">
        <v>3319.9435520821153</v>
      </c>
      <c r="AL57" s="8">
        <v>7487.3364757190166</v>
      </c>
      <c r="AM57" s="8">
        <v>0</v>
      </c>
      <c r="AN57" s="8">
        <v>59864.728194195501</v>
      </c>
      <c r="AO57" s="8">
        <v>0</v>
      </c>
      <c r="AP57" s="8">
        <v>57953.100736319459</v>
      </c>
      <c r="AQ57" s="8">
        <v>77.284807352640669</v>
      </c>
      <c r="AR57" s="8">
        <v>358.9098489520369</v>
      </c>
      <c r="AS57" s="8">
        <v>30046.066479265472</v>
      </c>
      <c r="AT57" s="8">
        <v>5935.4697421017918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705.77788004879528</v>
      </c>
      <c r="BA57" s="8">
        <v>4288.4280050201824</v>
      </c>
      <c r="BB57" s="8">
        <v>0</v>
      </c>
      <c r="BC57" s="8">
        <v>0</v>
      </c>
      <c r="BD57" s="8">
        <v>5674809.868352362</v>
      </c>
    </row>
    <row r="58" spans="1:56" x14ac:dyDescent="0.3">
      <c r="A58" s="1" t="s">
        <v>52</v>
      </c>
      <c r="B58" s="8">
        <v>7168262.2206291445</v>
      </c>
      <c r="C58" s="8">
        <v>707125.74226299976</v>
      </c>
      <c r="D58" s="8">
        <v>310224.13585946709</v>
      </c>
      <c r="E58" s="8">
        <v>49128.473947698236</v>
      </c>
      <c r="F58" s="8">
        <v>248.49136735506033</v>
      </c>
      <c r="G58" s="8">
        <v>6945.6495957266334</v>
      </c>
      <c r="H58" s="8">
        <v>438.98040291296968</v>
      </c>
      <c r="I58" s="8">
        <v>69907.170086076832</v>
      </c>
      <c r="J58" s="8">
        <v>2161787196.5534544</v>
      </c>
      <c r="K58" s="8">
        <v>64415417.204239398</v>
      </c>
      <c r="L58" s="8">
        <v>144.90974199239488</v>
      </c>
      <c r="M58" s="8">
        <v>3521.3449294629877</v>
      </c>
      <c r="N58" s="8">
        <v>4615205.7107082559</v>
      </c>
      <c r="O58" s="8">
        <v>5712577.0264172219</v>
      </c>
      <c r="P58" s="8">
        <v>0</v>
      </c>
      <c r="Q58" s="8">
        <v>2003174.2849801246</v>
      </c>
      <c r="R58" s="8">
        <v>3156984.3460763218</v>
      </c>
      <c r="S58" s="8">
        <v>114025469.37930499</v>
      </c>
      <c r="T58" s="8">
        <v>5203.0272249813006</v>
      </c>
      <c r="U58" s="8">
        <v>40695.145053083346</v>
      </c>
      <c r="V58" s="8">
        <v>134215.38668690648</v>
      </c>
      <c r="W58" s="8">
        <v>12348365.49476009</v>
      </c>
      <c r="X58" s="8">
        <v>54645.871242021516</v>
      </c>
      <c r="Y58" s="8">
        <v>23001807.399197455</v>
      </c>
      <c r="Z58" s="8">
        <v>896044531.34184933</v>
      </c>
      <c r="AA58" s="8">
        <v>0</v>
      </c>
      <c r="AB58" s="8">
        <v>18942.623875727055</v>
      </c>
      <c r="AC58" s="8">
        <v>3360.5392519612492</v>
      </c>
      <c r="AD58" s="8">
        <v>110.04202904571837</v>
      </c>
      <c r="AE58" s="8">
        <v>146644572.92572245</v>
      </c>
      <c r="AF58" s="8">
        <v>0</v>
      </c>
      <c r="AG58" s="8">
        <v>1080685.9235637132</v>
      </c>
      <c r="AH58" s="8">
        <v>19567.435935440873</v>
      </c>
      <c r="AI58" s="8">
        <v>3304034.1291853893</v>
      </c>
      <c r="AJ58" s="8">
        <v>32266.753844664454</v>
      </c>
      <c r="AK58" s="8">
        <v>34465279.053110413</v>
      </c>
      <c r="AL58" s="8">
        <v>641706600.9360584</v>
      </c>
      <c r="AM58" s="8">
        <v>58075552.773195095</v>
      </c>
      <c r="AN58" s="8">
        <v>2349908.3711571321</v>
      </c>
      <c r="AO58" s="8">
        <v>5069.7163087028239</v>
      </c>
      <c r="AP58" s="8">
        <v>300270254.19416708</v>
      </c>
      <c r="AQ58" s="8">
        <v>43491.866412135241</v>
      </c>
      <c r="AR58" s="8">
        <v>9669851.0199147258</v>
      </c>
      <c r="AS58" s="8">
        <v>210386007.97440639</v>
      </c>
      <c r="AT58" s="8">
        <v>91331.685657075301</v>
      </c>
      <c r="AU58" s="8">
        <v>193.07374187112407</v>
      </c>
      <c r="AV58" s="8">
        <v>167756.91245490004</v>
      </c>
      <c r="AW58" s="8">
        <v>132674.04150982646</v>
      </c>
      <c r="AX58" s="8">
        <v>6682937.0269174566</v>
      </c>
      <c r="AY58" s="8">
        <v>15140.999266201759</v>
      </c>
      <c r="AZ58" s="8">
        <v>33653844.977652676</v>
      </c>
      <c r="BA58" s="8">
        <v>67017095.46705538</v>
      </c>
      <c r="BB58" s="8">
        <v>3581359.9743889575</v>
      </c>
      <c r="BC58" s="8">
        <v>81089425.546142533</v>
      </c>
      <c r="BD58" s="8">
        <v>4896168751.2729435</v>
      </c>
    </row>
    <row r="60" spans="1:56" x14ac:dyDescent="0.3">
      <c r="A60" s="7" t="s">
        <v>244</v>
      </c>
    </row>
    <row r="61" spans="1:56" x14ac:dyDescent="0.3">
      <c r="A61" s="7" t="s">
        <v>53</v>
      </c>
    </row>
    <row r="62" spans="1:56" x14ac:dyDescent="0.3">
      <c r="A62" s="1" t="s">
        <v>84</v>
      </c>
      <c r="B62" s="12" t="s">
        <v>56</v>
      </c>
      <c r="C62" s="12" t="s">
        <v>57</v>
      </c>
      <c r="D62" s="12" t="s">
        <v>66</v>
      </c>
      <c r="E62" s="12" t="s">
        <v>58</v>
      </c>
      <c r="F62" s="12" t="s">
        <v>59</v>
      </c>
      <c r="G62" s="12" t="s">
        <v>60</v>
      </c>
      <c r="H62" s="12" t="s">
        <v>61</v>
      </c>
    </row>
    <row r="63" spans="1:56" x14ac:dyDescent="0.3">
      <c r="A63" s="12" t="s">
        <v>62</v>
      </c>
      <c r="B63" s="13">
        <f>B4+AJ4+B38+AJ38</f>
        <v>24828.913063256128</v>
      </c>
      <c r="C63" s="13">
        <f>SUM(C4,D4,G4,L4:U4,X4:Y4,AB4:AD4,AF4,AI4,AK4,AN4:AO4,AQ4,AT4:AW4,AZ4,AR4)+SUM(C38,D38,G38,L38:U38,X38:Y38,AB38:AD38,AF38,AI38,AK38,AN38:AO38,AQ38,AT38:AW38,AZ38,AR38)</f>
        <v>809836.49695036688</v>
      </c>
      <c r="D63" s="13">
        <f>SUM(F4,H4,V4:W4,AA4,AE4,AH4,AM4,AS4,AX4,BB4,AY4)+SUM(F38,H38,V38:W38,AA38,AE38,AH38,AM38,AS38,AX38,BB38,AY38)</f>
        <v>0</v>
      </c>
      <c r="E63" s="13">
        <f>SUM(E4,I4,AG4,BA4)+SUM(E38,I38,AG38,BA38)</f>
        <v>0</v>
      </c>
      <c r="F63" s="13">
        <f>SUM(J4:K4,Z4,AL4,AP4)+SUM(J38:K38,Z38,AL38,AP38)</f>
        <v>589902.81530024437</v>
      </c>
      <c r="G63" s="13">
        <f>BC4+BC38</f>
        <v>1.7806801063761699</v>
      </c>
      <c r="H63" s="13">
        <f>SUM(B63:G63)</f>
        <v>1424570.0059939739</v>
      </c>
    </row>
    <row r="64" spans="1:56" x14ac:dyDescent="0.3">
      <c r="A64" s="12" t="s">
        <v>63</v>
      </c>
      <c r="B64" s="13">
        <f>B69-SUM(B65:B68,B63)</f>
        <v>283565.3038837472</v>
      </c>
      <c r="C64" s="13">
        <f t="shared" ref="C64:H64" si="0">C69-SUM(C65:C68,C63)</f>
        <v>79565670.308573753</v>
      </c>
      <c r="D64" s="13">
        <f t="shared" si="0"/>
        <v>209595284.38986683</v>
      </c>
      <c r="E64" s="13">
        <f t="shared" si="0"/>
        <v>39698918.632506773</v>
      </c>
      <c r="F64" s="13">
        <f t="shared" si="0"/>
        <v>855542645.9706955</v>
      </c>
      <c r="G64" s="13">
        <f t="shared" si="0"/>
        <v>6999240.0646750629</v>
      </c>
      <c r="H64" s="13">
        <f t="shared" si="0"/>
        <v>1191685324.6702018</v>
      </c>
    </row>
    <row r="65" spans="1:8" x14ac:dyDescent="0.3">
      <c r="A65" s="12" t="s">
        <v>65</v>
      </c>
      <c r="B65" s="13">
        <f>B8+AJ8+B10+AJ10+B24+AJ24+B25+AJ25+B29+AJ29+B33+AJ33+B36+AJ36+B41+AJ41+B47+AJ47+B52+AJ52+B53+AJ53+B56+AJ56</f>
        <v>33084.946596594018</v>
      </c>
      <c r="C65" s="13">
        <f>SUM(C8,D8,G8,L8:U8,X8:Y8,AB8:AD8,AF8,AI8,AK8,AN8:AO8,AQ8,AT8:AW8,AZ8,AR8)+SUM(C10,D10,G10,L10:U10,X10:Y10,AB10:AD10,AF10,AI10,AK10,AN10:AO10,AQ10,AT10:AW10,AZ10,AR10)+SUM(C24,D24,G24,L24:U24,X24:Y24,AB24:AD24,AF24,AI24,AK24,AN24:AO24,AQ24,AT24:AW24,AZ24,AR24)+SUM(C25,D25,G25,L25:U25,X25:Y25,AB25:AD25,AF25,AI25,AK25,AN25:AO25,AQ25,AT25:AW25,AZ25,AR25)+SUM(C29,D29,G29,L29:U29,X29:Y29,AB29:AD29,AF29,AI29,AK29,AN29:AO29,AQ29,AT29:AW29,AZ29,AR29)+SUM(C33,D33,G33,L33:U33,X33:Y33,AB33:AD33,AF33,AI33,AK33,AN33:AO33,AQ33,AT33:AW33,AZ33,AR33)+SUM(C36,D36,G36,L36:U36,X36:Y36,AB36:AD36,AF36,AI36,AK36,AN36:AO36,AQ36,AT36:AW36,AZ36,AR36)+SUM(C41,D41,G41,L41:U41,X41:Y41,AB41:AD41,AF41,AI41,AK41,AN41:AO41,AQ41,AT41:AW41,AZ41,AR41)+SUM(C47,D47,G47,L47:U47,X47:Y47,AB47:AD47,AF47,AI47,AK47,AN47:AO47,AQ47,AT47:AW47,AZ47,AR47)+SUM(C52,D52,G52,L52:U52,X52:Y52,AB52:AD52,AF52,AI52,AK52,AN52:AO52,AQ52,AT52:AW52,AZ52,AR52)+SUM(C53,D53,G53,L53:U53,X53:Y53,AB53:AD53,AF53,AI53,AK53,AN53:AO53,AQ53,AT53:AW53,AZ53,AR53)+SUM(C56,D56,G56,L56:U56,X56:Y56,AB56:AD56,AF56,AI56,AK56,AN56:AO56,AQ56,AT56:AW56,AZ56,AR56)</f>
        <v>31162978.852323141</v>
      </c>
      <c r="D65" s="13">
        <f>SUM(F8,H8,V8:W8,AA8,AE8,AH8,AM8,AS8,AX8,BB8,AY8)+SUM(F10,H10,V10:W10,AA10,AE10,AH10,AM10,AS10,AX10,BB10,AY10)+SUM(F24,H24,V24:W24,AA24,AE24,AH24,AM24,AS24,AX24,BB24,AY24)+SUM(F25,H25,V25:W25,AA25,AE25,AH25,AM25,AS25,AX25,BB25,AY25)+SUM(F29,H29,V29:W29,AA29,AE29,AH29,AM29,AS29,AX29,BB29,AY29)+SUM(F33,H33,V33:W33,AA33,AE33,AH33,AM33,AS33,AX33,BB33,AY33)+SUM(F36,H36,V36:W36,AA36,AE36,AH36,AM36,AS36,AX36,BB36,AY36)+SUM(F41,H41,V41:W41,AA41,AE41,AH41,AM41,AS41,AX41,BB41,AY41)+SUM(F47,H47,V47:W47,AA47,AE47,AH47,AM47,AS47,AX47,BB47,AY47)+SUM(F52,H52,V52:W52,AA52,AE52,AH52,AM52,AS52,AX52,BB52,AY52)+SUM(F53,H53,V53:W53,AA53,AE53,AH53,AM53,AS53,AX53,BB53,AY53)+SUM(F56,H56,V56:W56,AA56,AE56,AH56,AM56,AS56,AX56,BB56,AY56)</f>
        <v>3592956.0199510651</v>
      </c>
      <c r="E65" s="13">
        <f>SUM(E8,I8,AG8,BA8)+SUM(E10,I10,AG10,BA10)+SUM(E24,I24,AG24,BA24)+SUM(E25,I25,AG25,BA25)+SUM(E29,I29,AG29,BA29)+SUM(E33,I33,AG33,BA33)+SUM(E36,I36,AG36,BA36)+SUM(E41,I41,AG41,BA41)+SUM(E47,I47,AG47,BA47)+SUM(E52,I52,AG52,BA52)+SUM(E53,I53,AG53,BA53)+SUM(E56,I56,AG56,BA56)</f>
        <v>98701.294092375931</v>
      </c>
      <c r="F65" s="13">
        <f>SUM(J8:K8,Z8,AL8,AP8)+SUM(J10:K10,Z10,AL10,AP10)+SUM(J24:K24,Z24,AL24,AP24)+SUM(J25:K25,Z25,AL25,AP25)+SUM(J29:K29,Z29,AL29,AP29)+SUM(J33:K33,Z33,AL33,AP33)+SUM(J36:K36,Z36,AL36,AP36)+SUM(J41:K41,Z41,AL41,AP41)+SUM(J47:K47,Z47,AL47,AP47)+SUM(J52:K52,Z52,AL52,AP52)+SUM(J53:K53,Z53,AL53,AP53)+SUM(J56:K56,Z56,AL56,AP56)</f>
        <v>159939355.50402251</v>
      </c>
      <c r="G65" s="13">
        <f>BC8+BC10+BC24+BC25+BC29+BC33+BC36+BC41+BC47+BC52+BC53+BC56</f>
        <v>36388.084386687297</v>
      </c>
      <c r="H65" s="13">
        <f>SUM(B65:G65)</f>
        <v>194863464.70137236</v>
      </c>
    </row>
    <row r="66" spans="1:8" x14ac:dyDescent="0.3">
      <c r="A66" s="12" t="s">
        <v>64</v>
      </c>
      <c r="B66" s="13">
        <f>B7+AJ7+B11+AJ11+B35+AJ35+B55+AJ55</f>
        <v>10040.364779802034</v>
      </c>
      <c r="C66" s="13">
        <f>SUM(C7,D7,G7,L7:U7,X7:Y7,AB7:AD7,AF7,AI7,AK7,AN7:AO7,AQ7,AT7:AW7,AZ7,AR7)+SUM(C11,D11,G11,L11:U11,X11:Y11,AB11:AD11,AF11,AI11,AK11,AN11:AO11,AQ11,AT11:AW11,AZ11,AR11)+SUM(C35,D35,G35,L35:U35,X35:Y35,AB35:AD35,AF35,AI35,AK35,AN35:AO35,AQ35,AT35:AW35,AZ35,AR35)+SUM(C55,D55,G55,L55:U55,X55:Y55,AB55:AD55,AF55,AI55,AK55,AN55:AO55,AQ55,AT55:AW55,AZ55,AR55)</f>
        <v>84198952.895169392</v>
      </c>
      <c r="D66" s="13">
        <f>SUM(F7,H7,V7:W7,AA7,AE7,AH7,AM7,AS7,AX7,BB7,AY7)+SUM(F11,H11,V11:W11,AA11,AE11,AH11,AM11,AS11,AX11,BB11,AY11)+SUM(F35,H35,V35:W35,AA35,AE35,AH35,AM35,AS35,AX35,BB35,AY35)+SUM(F55,H55,V55:W55,AA55,AE55,AH55,AM55,AS55,AX55,BB55,AY55)</f>
        <v>112704149.70624086</v>
      </c>
      <c r="E66" s="13">
        <f>SUM(E7,I7,AG7,BA7)+SUM(E11,I11,AG11,BA11)+SUM(E35,I35,AG35,BA35)+SUM(E55,I55,AG55,BA55)</f>
        <v>1152340.4206397426</v>
      </c>
      <c r="F66" s="13">
        <f>SUM(J7:K7,Z7,AL7,AP7)+SUM(J11:K11,Z11,AL11,AP11)+SUM(J35:K35,Z35,AL35,AP35)+SUM(J55:K55,Z55,AL55,AP55)</f>
        <v>1204892452.9370875</v>
      </c>
      <c r="G66" s="13">
        <f>BC7+BC11+BC35+BC55</f>
        <v>756692.61395214172</v>
      </c>
      <c r="H66" s="13">
        <f>SUM(B66:G66)</f>
        <v>1403714628.9378695</v>
      </c>
    </row>
    <row r="67" spans="1:8" x14ac:dyDescent="0.3">
      <c r="A67" s="12" t="s">
        <v>59</v>
      </c>
      <c r="B67" s="13">
        <f>B12+AJ12+B13+AJ13+B28+AJ28+B40+AJ40+B44+AJ44</f>
        <v>6849009.4153334396</v>
      </c>
      <c r="C67" s="13">
        <f>SUM(C12,D12,G12,L12:U12,X12:Y12,AB12:AD12,AF12,AI12,AK12,AN12:AO12,AQ12,AT12:AW12,AZ12,AR12)+SUM(C13,D13,G13,L13:U13,X13:Y13,AB13:AD13,AF13,AI13,AK13,AN13:AO13,AQ13,AT13:AW13,AZ13,AR13)+SUM(C28,D28,G28,L28:U28,X28:Y28,AB28:AD28,AF28,AI28,AK28,AN28:AO28,AQ28,AT28:AW28,AZ28,AR28)+SUM(C40,D40,G40,L40:U40,X40:Y40,AB40:AD40,AF40,AI40,AK40,AN40:AO40,AQ40,AT40:AW40,AZ40,AR40)+SUM(C44,D44,G44,L44:U44,X44:Y44,AB44:AD44,AF44,AI44,AK44,AN44:AO44,AQ44,AT44:AW44,AZ44,AR44)</f>
        <v>41733431.554891929</v>
      </c>
      <c r="D67" s="13">
        <f>SUM(F12,H12,V12:W12,AA12,AE12,AH12,AM12,AS12,AX12,BB12,AY12)+SUM(F13,H13,V13:W13,AA13,AE13,AH13,AM13,AS13,AX13,BB13,AY13)+SUM(F28,H28,V28:W28,AA28,AE28,AH28,AM28,AS28,AX28,BB28,AY28)+SUM(F40,H40,V40:W40,AA40,AE40,AH40,AM40,AS40,AX40,BB40,AY40)+SUM(F44,H44,V44:W44,AA44,AE44,AH44,AM44,AS44,AX44,BB44,AY44)</f>
        <v>111965971.2805112</v>
      </c>
      <c r="E67" s="13">
        <f>SUM(E12,I12,AG12,BA12)+SUM(E13,I13,AG13,BA13)+SUM(E28,I28,AG28,BA28)+SUM(E40,I40,AG40,BA40)+SUM(E44,I44,AG44,BA44)</f>
        <v>27262565.268025156</v>
      </c>
      <c r="F67" s="13">
        <f>SUM(J12:K12,Z12,AL12,AP12)+SUM(J13:K13,Z13,AL13,AP13)+SUM(J28:K28,Z28,AL28,AP28)+SUM(J40:K40,Z40,AL40,AP40)+SUM(J44:K44,Z44,AL44,AP44)</f>
        <v>1837697872.5679426</v>
      </c>
      <c r="G67" s="13">
        <f>BC12+BC13+BC28+BC40+BC44</f>
        <v>73297103.002448544</v>
      </c>
      <c r="H67" s="13">
        <f>SUM(B67:G67)</f>
        <v>2098805953.0891528</v>
      </c>
    </row>
    <row r="68" spans="1:8" x14ac:dyDescent="0.3">
      <c r="A68" s="12" t="s">
        <v>60</v>
      </c>
      <c r="B68" s="13">
        <f>B57+AJ57</f>
        <v>3.0816970673767818E-2</v>
      </c>
      <c r="C68" s="13">
        <f>SUM(C57,D57,G57,L57:U57,X57:Y57,AB57:AD57,AF57,AI57,AK57,AN57:AO57,AQ57,AT57:AW57,AZ57,AR57)</f>
        <v>78701.91694714874</v>
      </c>
      <c r="D68" s="13">
        <f>SUM(F57,H57,V57:W57,AA57,AE57,AH57,AM57,AS57,AX57,BB57,AY57)</f>
        <v>30046.066479265472</v>
      </c>
      <c r="E68" s="13">
        <f>SUM(E57,I57,AG57,BA57)</f>
        <v>4291.4193888242189</v>
      </c>
      <c r="F68" s="13">
        <f>SUM(J57:K57,Z57,AL57,AP57)</f>
        <v>5561770.434720153</v>
      </c>
      <c r="G68" s="13">
        <f>BC57</f>
        <v>0</v>
      </c>
      <c r="H68" s="13">
        <f>SUM(B68:G68)</f>
        <v>5674809.868352362</v>
      </c>
    </row>
    <row r="69" spans="1:8" x14ac:dyDescent="0.3">
      <c r="A69" s="12" t="s">
        <v>61</v>
      </c>
      <c r="B69" s="13">
        <f>B58+AJ58</f>
        <v>7200528.9744738089</v>
      </c>
      <c r="C69" s="13">
        <f>SUM(C58,D58,G58,L58:U58,X58:Y58,AB58:AD58,AF58,AI58,AK58,AN58:AO58,AQ58,AT58:AW58,AZ58,AR58)</f>
        <v>237549572.02485573</v>
      </c>
      <c r="D69" s="13">
        <f>SUM(F58,H58,V58:W58,AA58,AE58,AH58,AM58,AS58,AX58,BB58,AY58)</f>
        <v>437888407.46304923</v>
      </c>
      <c r="E69" s="13">
        <f>SUM(E58,I58,AG58,BA58)</f>
        <v>68216817.034652874</v>
      </c>
      <c r="F69" s="13">
        <f>SUM(J58:K58,Z58,AL58,AP58)</f>
        <v>4064224000.2297688</v>
      </c>
      <c r="G69" s="13">
        <f>BC58</f>
        <v>81089425.546142533</v>
      </c>
      <c r="H69" s="13">
        <f>SUM(B69:G69)</f>
        <v>4896168751.2729425</v>
      </c>
    </row>
  </sheetData>
  <phoneticPr fontId="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D69"/>
  <sheetViews>
    <sheetView workbookViewId="0">
      <selection activeCell="A61" sqref="A61"/>
    </sheetView>
  </sheetViews>
  <sheetFormatPr defaultRowHeight="14" x14ac:dyDescent="0.3"/>
  <cols>
    <col min="2" max="2" width="10.4140625" bestFit="1" customWidth="1"/>
    <col min="3" max="3" width="15.25" customWidth="1"/>
    <col min="4" max="4" width="13.6640625" customWidth="1"/>
    <col min="5" max="5" width="12.9140625" customWidth="1"/>
    <col min="6" max="6" width="13.9140625" customWidth="1"/>
    <col min="7" max="7" width="13.83203125" customWidth="1"/>
    <col min="8" max="8" width="12.83203125" customWidth="1"/>
    <col min="9" max="9" width="10.4140625" bestFit="1" customWidth="1"/>
    <col min="10" max="10" width="12.1640625" bestFit="1" customWidth="1"/>
    <col min="11" max="11" width="11.25" bestFit="1" customWidth="1"/>
    <col min="12" max="13" width="8.75" bestFit="1" customWidth="1"/>
    <col min="14" max="14" width="11.25" bestFit="1" customWidth="1"/>
    <col min="15" max="15" width="10.4140625" bestFit="1" customWidth="1"/>
    <col min="16" max="16" width="8.75" bestFit="1" customWidth="1"/>
    <col min="17" max="17" width="10.4140625" bestFit="1" customWidth="1"/>
    <col min="18" max="19" width="12.1640625" bestFit="1" customWidth="1"/>
    <col min="20" max="20" width="9.08203125" bestFit="1" customWidth="1"/>
    <col min="21" max="21" width="10.4140625" bestFit="1" customWidth="1"/>
    <col min="22" max="22" width="11.25" bestFit="1" customWidth="1"/>
    <col min="23" max="23" width="10.4140625" bestFit="1" customWidth="1"/>
    <col min="24" max="24" width="11.25" bestFit="1" customWidth="1"/>
    <col min="25" max="26" width="12.1640625" bestFit="1" customWidth="1"/>
    <col min="27" max="27" width="8.75" bestFit="1" customWidth="1"/>
    <col min="28" max="28" width="9.08203125" bestFit="1" customWidth="1"/>
    <col min="29" max="29" width="10.4140625" bestFit="1" customWidth="1"/>
    <col min="30" max="30" width="8.75" bestFit="1" customWidth="1"/>
    <col min="31" max="31" width="12.1640625" bestFit="1" customWidth="1"/>
    <col min="32" max="32" width="11.25" bestFit="1" customWidth="1"/>
    <col min="33" max="33" width="10.4140625" bestFit="1" customWidth="1"/>
    <col min="34" max="34" width="8.75" bestFit="1" customWidth="1"/>
    <col min="35" max="35" width="11.25" bestFit="1" customWidth="1"/>
    <col min="36" max="37" width="9.08203125" bestFit="1" customWidth="1"/>
    <col min="38" max="38" width="13.5" bestFit="1" customWidth="1"/>
    <col min="39" max="39" width="12.1640625" bestFit="1" customWidth="1"/>
    <col min="40" max="40" width="11.25" bestFit="1" customWidth="1"/>
    <col min="41" max="41" width="9.08203125" bestFit="1" customWidth="1"/>
    <col min="42" max="42" width="13.5" bestFit="1" customWidth="1"/>
    <col min="43" max="43" width="9.08203125" bestFit="1" customWidth="1"/>
    <col min="44" max="44" width="11.25" bestFit="1" customWidth="1"/>
    <col min="45" max="45" width="12.1640625" bestFit="1" customWidth="1"/>
    <col min="46" max="46" width="9.08203125" bestFit="1" customWidth="1"/>
    <col min="47" max="47" width="8.75" bestFit="1" customWidth="1"/>
    <col min="48" max="49" width="10.4140625" bestFit="1" customWidth="1"/>
    <col min="50" max="50" width="11.25" bestFit="1" customWidth="1"/>
    <col min="51" max="51" width="10.4140625" bestFit="1" customWidth="1"/>
    <col min="52" max="52" width="11.25" bestFit="1" customWidth="1"/>
    <col min="53" max="53" width="13.5" bestFit="1" customWidth="1"/>
    <col min="54" max="54" width="11.25" bestFit="1" customWidth="1"/>
    <col min="55" max="55" width="12.1640625" bestFit="1" customWidth="1"/>
    <col min="56" max="56" width="13.5" bestFit="1" customWidth="1"/>
  </cols>
  <sheetData>
    <row r="1" spans="1:56" x14ac:dyDescent="0.3">
      <c r="A1" s="7" t="s">
        <v>245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</row>
    <row r="2" spans="1:56" x14ac:dyDescent="0.3">
      <c r="A2" s="7" t="s">
        <v>53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</row>
    <row r="3" spans="1:56" x14ac:dyDescent="0.3">
      <c r="A3" s="1" t="s">
        <v>67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360</v>
      </c>
      <c r="L3" s="1" t="s">
        <v>10</v>
      </c>
      <c r="M3" s="1" t="s">
        <v>11</v>
      </c>
      <c r="N3" s="1" t="s">
        <v>12</v>
      </c>
      <c r="O3" s="1" t="s">
        <v>13</v>
      </c>
      <c r="P3" s="1" t="s">
        <v>14</v>
      </c>
      <c r="Q3" s="1" t="s">
        <v>15</v>
      </c>
      <c r="R3" s="1" t="s">
        <v>16</v>
      </c>
      <c r="S3" s="1" t="s">
        <v>17</v>
      </c>
      <c r="T3" s="1" t="s">
        <v>18</v>
      </c>
      <c r="U3" s="1" t="s">
        <v>19</v>
      </c>
      <c r="V3" s="1" t="s">
        <v>20</v>
      </c>
      <c r="W3" s="1" t="s">
        <v>21</v>
      </c>
      <c r="X3" s="1" t="s">
        <v>22</v>
      </c>
      <c r="Y3" s="1" t="s">
        <v>23</v>
      </c>
      <c r="Z3" s="1" t="s">
        <v>24</v>
      </c>
      <c r="AA3" s="1" t="s">
        <v>25</v>
      </c>
      <c r="AB3" s="1" t="s">
        <v>26</v>
      </c>
      <c r="AC3" s="1" t="s">
        <v>27</v>
      </c>
      <c r="AD3" s="1" t="s">
        <v>28</v>
      </c>
      <c r="AE3" s="1" t="s">
        <v>29</v>
      </c>
      <c r="AF3" s="1" t="s">
        <v>30</v>
      </c>
      <c r="AG3" s="1" t="s">
        <v>31</v>
      </c>
      <c r="AH3" s="1" t="s">
        <v>32</v>
      </c>
      <c r="AI3" s="1" t="s">
        <v>33</v>
      </c>
      <c r="AJ3" s="2" t="s">
        <v>34</v>
      </c>
      <c r="AK3" s="1" t="s">
        <v>35</v>
      </c>
      <c r="AL3" s="1" t="s">
        <v>361</v>
      </c>
      <c r="AM3" s="1" t="s">
        <v>36</v>
      </c>
      <c r="AN3" s="1" t="s">
        <v>37</v>
      </c>
      <c r="AO3" s="1" t="s">
        <v>38</v>
      </c>
      <c r="AP3" s="1" t="s">
        <v>197</v>
      </c>
      <c r="AQ3" s="1" t="s">
        <v>40</v>
      </c>
      <c r="AR3" s="1" t="s">
        <v>41</v>
      </c>
      <c r="AS3" s="1" t="s">
        <v>42</v>
      </c>
      <c r="AT3" s="1" t="s">
        <v>43</v>
      </c>
      <c r="AU3" s="1" t="s">
        <v>44</v>
      </c>
      <c r="AV3" s="1" t="s">
        <v>45</v>
      </c>
      <c r="AW3" s="1" t="s">
        <v>46</v>
      </c>
      <c r="AX3" s="1" t="s">
        <v>47</v>
      </c>
      <c r="AY3" s="1" t="s">
        <v>48</v>
      </c>
      <c r="AZ3" s="1" t="s">
        <v>49</v>
      </c>
      <c r="BA3" s="1" t="s">
        <v>50</v>
      </c>
      <c r="BB3" s="1" t="s">
        <v>229</v>
      </c>
      <c r="BC3" s="2" t="s">
        <v>51</v>
      </c>
      <c r="BD3" s="1" t="s">
        <v>52</v>
      </c>
    </row>
    <row r="4" spans="1:56" x14ac:dyDescent="0.3">
      <c r="A4" s="1" t="s">
        <v>1</v>
      </c>
      <c r="B4" s="8">
        <v>0</v>
      </c>
      <c r="C4" s="8">
        <v>9.2031119454411439</v>
      </c>
      <c r="D4" s="8">
        <v>3.2250805542216283</v>
      </c>
      <c r="E4" s="8">
        <v>0.16715502186412798</v>
      </c>
      <c r="F4" s="8">
        <v>0</v>
      </c>
      <c r="G4" s="8">
        <v>0</v>
      </c>
      <c r="H4" s="8">
        <v>0</v>
      </c>
      <c r="I4" s="8">
        <v>26.053880809256611</v>
      </c>
      <c r="J4" s="8">
        <v>263039.65257256659</v>
      </c>
      <c r="K4" s="8">
        <v>11804.429821852917</v>
      </c>
      <c r="L4" s="8">
        <v>0</v>
      </c>
      <c r="M4" s="8">
        <v>0</v>
      </c>
      <c r="N4" s="8">
        <v>0</v>
      </c>
      <c r="O4" s="8">
        <v>0</v>
      </c>
      <c r="P4" s="8">
        <v>0</v>
      </c>
      <c r="Q4" s="8">
        <v>0.35637665105055211</v>
      </c>
      <c r="R4" s="8">
        <v>31288.09184627666</v>
      </c>
      <c r="S4" s="8">
        <v>44.06748306567556</v>
      </c>
      <c r="T4" s="8">
        <v>0</v>
      </c>
      <c r="U4" s="8">
        <v>1.5364428961953616</v>
      </c>
      <c r="V4" s="8">
        <v>2986.4301624748969</v>
      </c>
      <c r="W4" s="8">
        <v>73280.081396092923</v>
      </c>
      <c r="X4" s="8">
        <v>23.559651383255467</v>
      </c>
      <c r="Y4" s="8">
        <v>1.3748546147122227</v>
      </c>
      <c r="Z4" s="8">
        <v>3807361.8902583844</v>
      </c>
      <c r="AA4" s="8">
        <v>0</v>
      </c>
      <c r="AB4" s="8">
        <v>0</v>
      </c>
      <c r="AC4" s="8">
        <v>0</v>
      </c>
      <c r="AD4" s="8">
        <v>0</v>
      </c>
      <c r="AE4" s="8">
        <v>842.30145053053786</v>
      </c>
      <c r="AF4" s="8">
        <v>0</v>
      </c>
      <c r="AG4" s="8">
        <v>3.8424655105079903</v>
      </c>
      <c r="AH4" s="8">
        <v>0</v>
      </c>
      <c r="AI4" s="8">
        <v>4.8083930650179108</v>
      </c>
      <c r="AJ4" s="8">
        <v>626025.83078064385</v>
      </c>
      <c r="AK4" s="8">
        <v>0.44806451709223932</v>
      </c>
      <c r="AL4" s="8">
        <v>44942.725917962009</v>
      </c>
      <c r="AM4" s="8">
        <v>47.734107057891507</v>
      </c>
      <c r="AN4" s="8">
        <v>0</v>
      </c>
      <c r="AO4" s="8">
        <v>9609.2035316408364</v>
      </c>
      <c r="AP4" s="8">
        <v>857.48530050714385</v>
      </c>
      <c r="AQ4" s="8">
        <v>0.13977823499553188</v>
      </c>
      <c r="AR4" s="8">
        <v>5.0655422715780851</v>
      </c>
      <c r="AS4" s="8">
        <v>3645.1445951429705</v>
      </c>
      <c r="AT4" s="8">
        <v>3.4348950482122879E-2</v>
      </c>
      <c r="AU4" s="8">
        <v>0</v>
      </c>
      <c r="AV4" s="8">
        <v>3.1251653636045582E-2</v>
      </c>
      <c r="AW4" s="8">
        <v>0.52986788169955434</v>
      </c>
      <c r="AX4" s="8">
        <v>3874.9601835577914</v>
      </c>
      <c r="AY4" s="8">
        <v>0</v>
      </c>
      <c r="AZ4" s="8">
        <v>391.511355101275</v>
      </c>
      <c r="BA4" s="8">
        <v>9016.9403329173692</v>
      </c>
      <c r="BB4" s="8">
        <v>4.8763470487924232E-2</v>
      </c>
      <c r="BC4" s="8">
        <v>256421.5922163676</v>
      </c>
      <c r="BD4" s="8">
        <v>5145560.4983415743</v>
      </c>
    </row>
    <row r="5" spans="1:56" x14ac:dyDescent="0.3">
      <c r="A5" s="1" t="s">
        <v>2</v>
      </c>
      <c r="B5" s="8">
        <v>5.0306476650276508</v>
      </c>
      <c r="C5" s="8">
        <v>0</v>
      </c>
      <c r="D5" s="8">
        <v>96.991013608631988</v>
      </c>
      <c r="E5" s="8">
        <v>5.0270170706752166</v>
      </c>
      <c r="F5" s="8">
        <v>0</v>
      </c>
      <c r="G5" s="8">
        <v>0</v>
      </c>
      <c r="H5" s="8">
        <v>0</v>
      </c>
      <c r="I5" s="8">
        <v>783.5439349942601</v>
      </c>
      <c r="J5" s="8">
        <v>9346.5547509209246</v>
      </c>
      <c r="K5" s="8">
        <v>928.18840171903355</v>
      </c>
      <c r="L5" s="8">
        <v>0</v>
      </c>
      <c r="M5" s="8">
        <v>0</v>
      </c>
      <c r="N5" s="8">
        <v>0</v>
      </c>
      <c r="O5" s="8">
        <v>237.3100621358339</v>
      </c>
      <c r="P5" s="8">
        <v>0</v>
      </c>
      <c r="Q5" s="8">
        <v>1070.7863076826177</v>
      </c>
      <c r="R5" s="8">
        <v>6330.6775278975183</v>
      </c>
      <c r="S5" s="8">
        <v>929703.3825653597</v>
      </c>
      <c r="T5" s="8">
        <v>0</v>
      </c>
      <c r="U5" s="8">
        <v>323.06869472077716</v>
      </c>
      <c r="V5" s="8">
        <v>12.443986094060962</v>
      </c>
      <c r="W5" s="8">
        <v>11.448672995070964</v>
      </c>
      <c r="X5" s="8">
        <v>715.81559275166171</v>
      </c>
      <c r="Y5" s="8">
        <v>10263.613896543598</v>
      </c>
      <c r="Z5" s="8">
        <v>650913.17162716645</v>
      </c>
      <c r="AA5" s="8">
        <v>0</v>
      </c>
      <c r="AB5" s="8">
        <v>0</v>
      </c>
      <c r="AC5" s="8">
        <v>0</v>
      </c>
      <c r="AD5" s="8">
        <v>0</v>
      </c>
      <c r="AE5" s="8">
        <v>261855.10350280409</v>
      </c>
      <c r="AF5" s="8">
        <v>0</v>
      </c>
      <c r="AG5" s="8">
        <v>115.5582374934901</v>
      </c>
      <c r="AH5" s="8">
        <v>0</v>
      </c>
      <c r="AI5" s="8">
        <v>106.32588908271755</v>
      </c>
      <c r="AJ5" s="8">
        <v>0.98887623472460418</v>
      </c>
      <c r="AK5" s="8">
        <v>10.091599668248044</v>
      </c>
      <c r="AL5" s="8">
        <v>153349.05749124725</v>
      </c>
      <c r="AM5" s="8">
        <v>1.5568745879428956</v>
      </c>
      <c r="AN5" s="8">
        <v>25216.666081746269</v>
      </c>
      <c r="AO5" s="8">
        <v>0</v>
      </c>
      <c r="AP5" s="8">
        <v>100266.74052769659</v>
      </c>
      <c r="AQ5" s="8">
        <v>4.2036880830451775</v>
      </c>
      <c r="AR5" s="8">
        <v>144.72267795790415</v>
      </c>
      <c r="AS5" s="8">
        <v>20332.325635494166</v>
      </c>
      <c r="AT5" s="8">
        <v>1.0330097086390053</v>
      </c>
      <c r="AU5" s="8">
        <v>0</v>
      </c>
      <c r="AV5" s="8">
        <v>0.93986165993224702</v>
      </c>
      <c r="AW5" s="8">
        <v>12.765990827432422</v>
      </c>
      <c r="AX5" s="8">
        <v>11.369348411687611</v>
      </c>
      <c r="AY5" s="8">
        <v>2.4719798139149365</v>
      </c>
      <c r="AZ5" s="8">
        <v>4527.8633548732123</v>
      </c>
      <c r="BA5" s="8">
        <v>268618.7522879407</v>
      </c>
      <c r="BB5" s="8">
        <v>1.4665117196862933</v>
      </c>
      <c r="BC5" s="8">
        <v>904327.26241383946</v>
      </c>
      <c r="BD5" s="8">
        <v>3349654.3205402168</v>
      </c>
    </row>
    <row r="6" spans="1:56" x14ac:dyDescent="0.3">
      <c r="A6" s="1" t="s">
        <v>3</v>
      </c>
      <c r="B6" s="8">
        <v>30844.19947804826</v>
      </c>
      <c r="C6" s="8">
        <v>12317.624468573687</v>
      </c>
      <c r="D6" s="8">
        <v>0</v>
      </c>
      <c r="E6" s="8">
        <v>10000.426387272499</v>
      </c>
      <c r="F6" s="8">
        <v>0</v>
      </c>
      <c r="G6" s="8">
        <v>9048.6821088356246</v>
      </c>
      <c r="H6" s="8">
        <v>0</v>
      </c>
      <c r="I6" s="8">
        <v>261528.25978140032</v>
      </c>
      <c r="J6" s="8">
        <v>505605.72038660554</v>
      </c>
      <c r="K6" s="8">
        <v>30934.420909656281</v>
      </c>
      <c r="L6" s="8">
        <v>0</v>
      </c>
      <c r="M6" s="8">
        <v>2970.0837464187962</v>
      </c>
      <c r="N6" s="8">
        <v>11563.921569494072</v>
      </c>
      <c r="O6" s="8">
        <v>1130234.9025484666</v>
      </c>
      <c r="P6" s="8">
        <v>0</v>
      </c>
      <c r="Q6" s="8">
        <v>96.049976831392982</v>
      </c>
      <c r="R6" s="8">
        <v>347663.51070800063</v>
      </c>
      <c r="S6" s="8">
        <v>427169.12308099726</v>
      </c>
      <c r="T6" s="8">
        <v>0</v>
      </c>
      <c r="U6" s="8">
        <v>500.17325430361126</v>
      </c>
      <c r="V6" s="8">
        <v>696.07892136777525</v>
      </c>
      <c r="W6" s="8">
        <v>123.06347264322454</v>
      </c>
      <c r="X6" s="8">
        <v>10856.644319938985</v>
      </c>
      <c r="Y6" s="8">
        <v>108882.13902942576</v>
      </c>
      <c r="Z6" s="8">
        <v>2887865.4369599526</v>
      </c>
      <c r="AA6" s="8">
        <v>0</v>
      </c>
      <c r="AB6" s="8">
        <v>0</v>
      </c>
      <c r="AC6" s="8">
        <v>1058.0073603555927</v>
      </c>
      <c r="AD6" s="8">
        <v>0</v>
      </c>
      <c r="AE6" s="8">
        <v>131560.11249642947</v>
      </c>
      <c r="AF6" s="8">
        <v>0</v>
      </c>
      <c r="AG6" s="8">
        <v>1374.4742973532848</v>
      </c>
      <c r="AH6" s="8">
        <v>0</v>
      </c>
      <c r="AI6" s="8">
        <v>814984.47414903657</v>
      </c>
      <c r="AJ6" s="8">
        <v>620.0472447047631</v>
      </c>
      <c r="AK6" s="8">
        <v>104.84071815442408</v>
      </c>
      <c r="AL6" s="8">
        <v>368888.9803357544</v>
      </c>
      <c r="AM6" s="8">
        <v>237805.98126491453</v>
      </c>
      <c r="AN6" s="8">
        <v>10478.722431185415</v>
      </c>
      <c r="AO6" s="8">
        <v>2496.6996120540862</v>
      </c>
      <c r="AP6" s="8">
        <v>214658.11507882422</v>
      </c>
      <c r="AQ6" s="8">
        <v>13876.230432166318</v>
      </c>
      <c r="AR6" s="8">
        <v>11716.505961912753</v>
      </c>
      <c r="AS6" s="8">
        <v>103614.9179987189</v>
      </c>
      <c r="AT6" s="8">
        <v>11.181949154830464</v>
      </c>
      <c r="AU6" s="8">
        <v>283.0416886932602</v>
      </c>
      <c r="AV6" s="8">
        <v>111544.66686981262</v>
      </c>
      <c r="AW6" s="8">
        <v>32617.445460352479</v>
      </c>
      <c r="AX6" s="8">
        <v>3008.5461687866268</v>
      </c>
      <c r="AY6" s="8">
        <v>2299.5203768790097</v>
      </c>
      <c r="AZ6" s="8">
        <v>313089.13833326584</v>
      </c>
      <c r="BA6" s="8">
        <v>3155216.8909923588</v>
      </c>
      <c r="BB6" s="8">
        <v>809157.90302817617</v>
      </c>
      <c r="BC6" s="8">
        <v>631518.83888685086</v>
      </c>
      <c r="BD6" s="8">
        <v>12760885.744244125</v>
      </c>
    </row>
    <row r="7" spans="1:56" x14ac:dyDescent="0.3">
      <c r="A7" s="1" t="s">
        <v>4</v>
      </c>
      <c r="B7" s="8">
        <v>0</v>
      </c>
      <c r="C7" s="8">
        <v>0</v>
      </c>
      <c r="D7" s="8">
        <v>0</v>
      </c>
      <c r="E7" s="8">
        <v>0</v>
      </c>
      <c r="F7" s="8">
        <v>0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0</v>
      </c>
      <c r="AU7" s="8">
        <v>0</v>
      </c>
      <c r="AV7" s="8">
        <v>0</v>
      </c>
      <c r="AW7" s="8">
        <v>0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</row>
    <row r="8" spans="1:56" x14ac:dyDescent="0.3">
      <c r="A8" s="1" t="s">
        <v>5</v>
      </c>
      <c r="B8" s="8">
        <v>0</v>
      </c>
      <c r="C8" s="8">
        <v>0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8">
        <v>0</v>
      </c>
      <c r="BB8" s="8">
        <v>0</v>
      </c>
      <c r="BC8" s="8">
        <v>0</v>
      </c>
      <c r="BD8" s="8">
        <v>0</v>
      </c>
    </row>
    <row r="9" spans="1:56" x14ac:dyDescent="0.3">
      <c r="A9" s="1" t="s">
        <v>6</v>
      </c>
      <c r="B9" s="8">
        <v>2.6396103128271901E-2</v>
      </c>
      <c r="C9" s="8">
        <v>1.452250554981638</v>
      </c>
      <c r="D9" s="8">
        <v>0.50891753273184193</v>
      </c>
      <c r="E9" s="8">
        <v>2.637705318692737E-2</v>
      </c>
      <c r="F9" s="8">
        <v>0</v>
      </c>
      <c r="G9" s="8">
        <v>0</v>
      </c>
      <c r="H9" s="8">
        <v>0</v>
      </c>
      <c r="I9" s="8">
        <v>4.1113009478724418</v>
      </c>
      <c r="J9" s="8">
        <v>1.3432176030999816</v>
      </c>
      <c r="K9" s="8">
        <v>2.0996148789974014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4.6284863082639023E-2</v>
      </c>
      <c r="R9" s="8">
        <v>32.040499873037732</v>
      </c>
      <c r="S9" s="8">
        <v>5.3284857483376822</v>
      </c>
      <c r="T9" s="8">
        <v>0</v>
      </c>
      <c r="U9" s="8">
        <v>0.24245060387455206</v>
      </c>
      <c r="V9" s="8">
        <v>3.8936866457853339E-2</v>
      </c>
      <c r="W9" s="8">
        <v>5.954240754932081E-2</v>
      </c>
      <c r="X9" s="8">
        <v>3.7177116826722059</v>
      </c>
      <c r="Y9" s="8">
        <v>2.6554827298817345E-2</v>
      </c>
      <c r="Z9" s="8">
        <v>29.777034762590954</v>
      </c>
      <c r="AA9" s="8">
        <v>0</v>
      </c>
      <c r="AB9" s="8">
        <v>0</v>
      </c>
      <c r="AC9" s="8">
        <v>0</v>
      </c>
      <c r="AD9" s="8">
        <v>0</v>
      </c>
      <c r="AE9" s="8">
        <v>0.40071007478992071</v>
      </c>
      <c r="AF9" s="8">
        <v>0</v>
      </c>
      <c r="AG9" s="8">
        <v>0.60634084462019966</v>
      </c>
      <c r="AH9" s="8">
        <v>0</v>
      </c>
      <c r="AI9" s="8">
        <v>0.52741843454586357</v>
      </c>
      <c r="AJ9" s="8">
        <v>5.1886915584147542E-3</v>
      </c>
      <c r="AK9" s="8">
        <v>5.0257293586022073E-2</v>
      </c>
      <c r="AL9" s="8">
        <v>5.0444690581785494</v>
      </c>
      <c r="AM9" s="8">
        <v>4.9502140912452731E-3</v>
      </c>
      <c r="AN9" s="8">
        <v>0</v>
      </c>
      <c r="AO9" s="8">
        <v>0</v>
      </c>
      <c r="AP9" s="8">
        <v>3.2473355058424729</v>
      </c>
      <c r="AQ9" s="8">
        <v>2.2056997736202663E-2</v>
      </c>
      <c r="AR9" s="8">
        <v>0.75330266478831365</v>
      </c>
      <c r="AS9" s="8">
        <v>1.0848633710706248</v>
      </c>
      <c r="AT9" s="8">
        <v>5.4202624825627531E-3</v>
      </c>
      <c r="AU9" s="8">
        <v>0</v>
      </c>
      <c r="AV9" s="8">
        <v>4.9315092118946977E-3</v>
      </c>
      <c r="AW9" s="8">
        <v>4.1062277948078992E-2</v>
      </c>
      <c r="AX9" s="8">
        <v>5.9655637436598519E-2</v>
      </c>
      <c r="AY9" s="8">
        <v>0</v>
      </c>
      <c r="AZ9" s="8">
        <v>17.287935909721696</v>
      </c>
      <c r="BA9" s="8">
        <v>1407.7925040245564</v>
      </c>
      <c r="BB9" s="8">
        <v>7.6948729406685666E-3</v>
      </c>
      <c r="BC9" s="8">
        <v>36.153738392265616</v>
      </c>
      <c r="BD9" s="8">
        <v>1553.9454123462715</v>
      </c>
    </row>
    <row r="10" spans="1:56" x14ac:dyDescent="0.3">
      <c r="A10" s="1" t="s">
        <v>7</v>
      </c>
      <c r="B10" s="8">
        <v>0</v>
      </c>
      <c r="C10" s="8">
        <v>0</v>
      </c>
      <c r="D10" s="8">
        <v>0</v>
      </c>
      <c r="E10" s="8">
        <v>0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</row>
    <row r="11" spans="1:56" x14ac:dyDescent="0.3">
      <c r="A11" s="11" t="s">
        <v>8</v>
      </c>
      <c r="B11" s="8">
        <v>3810.8658806266139</v>
      </c>
      <c r="C11" s="8">
        <v>0</v>
      </c>
      <c r="D11" s="8">
        <v>0</v>
      </c>
      <c r="E11" s="8">
        <v>0</v>
      </c>
      <c r="F11" s="8">
        <v>0</v>
      </c>
      <c r="G11" s="8">
        <v>0</v>
      </c>
      <c r="H11" s="8">
        <v>0</v>
      </c>
      <c r="I11" s="8">
        <v>0</v>
      </c>
      <c r="J11" s="8">
        <v>21927.078944378965</v>
      </c>
      <c r="K11" s="8">
        <v>0</v>
      </c>
      <c r="L11" s="8">
        <v>0</v>
      </c>
      <c r="M11" s="8">
        <v>0</v>
      </c>
      <c r="N11" s="8">
        <v>0</v>
      </c>
      <c r="O11" s="8">
        <v>21305.994016132838</v>
      </c>
      <c r="P11" s="8">
        <v>0</v>
      </c>
      <c r="Q11" s="8">
        <v>4258.6032244219568</v>
      </c>
      <c r="R11" s="8">
        <v>61840.592012279747</v>
      </c>
      <c r="S11" s="8">
        <v>452008.92491378787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16686.790736356041</v>
      </c>
      <c r="Z11" s="8">
        <v>181562.59136737772</v>
      </c>
      <c r="AA11" s="8">
        <v>0</v>
      </c>
      <c r="AB11" s="8">
        <v>0</v>
      </c>
      <c r="AC11" s="8">
        <v>0</v>
      </c>
      <c r="AD11" s="8">
        <v>0</v>
      </c>
      <c r="AE11" s="8">
        <v>0</v>
      </c>
      <c r="AF11" s="8">
        <v>0</v>
      </c>
      <c r="AG11" s="8">
        <v>0</v>
      </c>
      <c r="AH11" s="8">
        <v>0</v>
      </c>
      <c r="AI11" s="8">
        <v>0</v>
      </c>
      <c r="AJ11" s="8">
        <v>0</v>
      </c>
      <c r="AK11" s="8">
        <v>0</v>
      </c>
      <c r="AL11" s="8">
        <v>14519.482434506119</v>
      </c>
      <c r="AM11" s="8">
        <v>0</v>
      </c>
      <c r="AN11" s="8">
        <v>0</v>
      </c>
      <c r="AO11" s="8">
        <v>0</v>
      </c>
      <c r="AP11" s="8">
        <v>17299.532732730204</v>
      </c>
      <c r="AQ11" s="8">
        <v>0</v>
      </c>
      <c r="AR11" s="8">
        <v>0</v>
      </c>
      <c r="AS11" s="8">
        <v>2145.0604835246863</v>
      </c>
      <c r="AT11" s="8">
        <v>0</v>
      </c>
      <c r="AU11" s="8">
        <v>0</v>
      </c>
      <c r="AV11" s="8">
        <v>48402.90974383815</v>
      </c>
      <c r="AW11" s="8">
        <v>0</v>
      </c>
      <c r="AX11" s="8">
        <v>0</v>
      </c>
      <c r="AY11" s="8">
        <v>0</v>
      </c>
      <c r="AZ11" s="8">
        <v>4493.1323092671364</v>
      </c>
      <c r="BA11" s="8">
        <v>503183.54202397814</v>
      </c>
      <c r="BB11" s="8">
        <v>27800.502982240854</v>
      </c>
      <c r="BC11" s="8">
        <v>95475.585350313326</v>
      </c>
      <c r="BD11" s="8">
        <v>1476721.1891557605</v>
      </c>
    </row>
    <row r="12" spans="1:56" x14ac:dyDescent="0.3">
      <c r="A12" s="10" t="s">
        <v>9</v>
      </c>
      <c r="B12" s="8">
        <v>74972.696821638645</v>
      </c>
      <c r="C12" s="8">
        <v>176953.19217482192</v>
      </c>
      <c r="D12" s="8">
        <v>49748.309795131041</v>
      </c>
      <c r="E12" s="8">
        <v>6291.2672206769084</v>
      </c>
      <c r="F12" s="8">
        <v>0</v>
      </c>
      <c r="G12" s="8">
        <v>1242.1698564922556</v>
      </c>
      <c r="H12" s="8">
        <v>0</v>
      </c>
      <c r="I12" s="8">
        <v>829457.79991975368</v>
      </c>
      <c r="J12" s="8">
        <v>0</v>
      </c>
      <c r="K12" s="8">
        <v>26600563.260995932</v>
      </c>
      <c r="L12" s="8">
        <v>0</v>
      </c>
      <c r="M12" s="8">
        <v>0</v>
      </c>
      <c r="N12" s="8">
        <v>7385.3486915476124</v>
      </c>
      <c r="O12" s="8">
        <v>0</v>
      </c>
      <c r="P12" s="8">
        <v>0</v>
      </c>
      <c r="Q12" s="8">
        <v>1674127.216380304</v>
      </c>
      <c r="R12" s="8">
        <v>4330084.2137572113</v>
      </c>
      <c r="S12" s="8">
        <v>60281556.908743486</v>
      </c>
      <c r="T12" s="8">
        <v>0</v>
      </c>
      <c r="U12" s="8">
        <v>25547.658366260795</v>
      </c>
      <c r="V12" s="8">
        <v>35860703.786701538</v>
      </c>
      <c r="W12" s="8">
        <v>1662570.896067735</v>
      </c>
      <c r="X12" s="8">
        <v>290340.57722389104</v>
      </c>
      <c r="Y12" s="8">
        <v>126372.04744221151</v>
      </c>
      <c r="Z12" s="8">
        <v>212010491.5774875</v>
      </c>
      <c r="AA12" s="8">
        <v>0</v>
      </c>
      <c r="AB12" s="8">
        <v>7991.6017409102506</v>
      </c>
      <c r="AC12" s="8">
        <v>57992.64643444441</v>
      </c>
      <c r="AD12" s="8">
        <v>0</v>
      </c>
      <c r="AE12" s="8">
        <v>219996214.03525525</v>
      </c>
      <c r="AF12" s="8">
        <v>0</v>
      </c>
      <c r="AG12" s="8">
        <v>51561.517042575564</v>
      </c>
      <c r="AH12" s="8">
        <v>0</v>
      </c>
      <c r="AI12" s="8">
        <v>183346.31043312815</v>
      </c>
      <c r="AJ12" s="8">
        <v>405.13824265563187</v>
      </c>
      <c r="AK12" s="8">
        <v>50016.217349309314</v>
      </c>
      <c r="AL12" s="8">
        <v>1375235460.5243421</v>
      </c>
      <c r="AM12" s="8">
        <v>202803515.6880329</v>
      </c>
      <c r="AN12" s="8">
        <v>797028.09150152339</v>
      </c>
      <c r="AO12" s="8">
        <v>1066.0412947508164</v>
      </c>
      <c r="AP12" s="8">
        <v>285976148.93384928</v>
      </c>
      <c r="AQ12" s="8">
        <v>1722.2325128600551</v>
      </c>
      <c r="AR12" s="8">
        <v>1621607.078862201</v>
      </c>
      <c r="AS12" s="8">
        <v>12822324.268826902</v>
      </c>
      <c r="AT12" s="8">
        <v>19324.595184893529</v>
      </c>
      <c r="AU12" s="8">
        <v>0</v>
      </c>
      <c r="AV12" s="8">
        <v>630871.54266041005</v>
      </c>
      <c r="AW12" s="8">
        <v>13427.934433837649</v>
      </c>
      <c r="AX12" s="8">
        <v>4333695.2111145761</v>
      </c>
      <c r="AY12" s="8">
        <v>3797622.0248699584</v>
      </c>
      <c r="AZ12" s="8">
        <v>13309466.798753325</v>
      </c>
      <c r="BA12" s="8">
        <v>113292603.63592985</v>
      </c>
      <c r="BB12" s="8">
        <v>8880932.4549780842</v>
      </c>
      <c r="BC12" s="8">
        <v>8475463.1885755695</v>
      </c>
      <c r="BD12" s="8">
        <v>2596368216.6398668</v>
      </c>
    </row>
    <row r="13" spans="1:56" x14ac:dyDescent="0.3">
      <c r="A13" s="1" t="s">
        <v>360</v>
      </c>
      <c r="B13" s="8">
        <v>0</v>
      </c>
      <c r="C13" s="8">
        <v>0</v>
      </c>
      <c r="D13" s="8">
        <v>0</v>
      </c>
      <c r="E13" s="8">
        <v>0</v>
      </c>
      <c r="F13" s="8">
        <v>0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8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8">
        <v>0</v>
      </c>
      <c r="BB13" s="8">
        <v>0</v>
      </c>
      <c r="BC13" s="8">
        <v>0</v>
      </c>
      <c r="BD13" s="8">
        <v>0</v>
      </c>
    </row>
    <row r="14" spans="1:56" x14ac:dyDescent="0.3">
      <c r="A14" s="1" t="s">
        <v>10</v>
      </c>
      <c r="B14" s="8">
        <v>0</v>
      </c>
      <c r="C14" s="8">
        <v>0</v>
      </c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8">
        <v>0</v>
      </c>
      <c r="BB14" s="8">
        <v>0</v>
      </c>
      <c r="BC14" s="8">
        <v>0</v>
      </c>
      <c r="BD14" s="8">
        <v>0</v>
      </c>
    </row>
    <row r="15" spans="1:56" x14ac:dyDescent="0.3">
      <c r="A15" s="1" t="s">
        <v>11</v>
      </c>
      <c r="B15" s="8">
        <v>0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0</v>
      </c>
      <c r="BD15" s="8">
        <v>0</v>
      </c>
    </row>
    <row r="16" spans="1:56" x14ac:dyDescent="0.3">
      <c r="A16" s="1" t="s">
        <v>12</v>
      </c>
      <c r="B16" s="8">
        <v>88.201176527405664</v>
      </c>
      <c r="C16" s="8">
        <v>4852.6180906137452</v>
      </c>
      <c r="D16" s="8">
        <v>1330980.4740583727</v>
      </c>
      <c r="E16" s="8">
        <v>88.137522160274258</v>
      </c>
      <c r="F16" s="8">
        <v>0</v>
      </c>
      <c r="G16" s="8">
        <v>0</v>
      </c>
      <c r="H16" s="8">
        <v>0</v>
      </c>
      <c r="I16" s="8">
        <v>13737.693738292632</v>
      </c>
      <c r="J16" s="8">
        <v>129624.85241338123</v>
      </c>
      <c r="K16" s="8">
        <v>7015.7515934111007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154.65841148825328</v>
      </c>
      <c r="R16" s="8">
        <v>107061.62843792212</v>
      </c>
      <c r="S16" s="8">
        <v>18387.00334230021</v>
      </c>
      <c r="T16" s="8">
        <v>0</v>
      </c>
      <c r="U16" s="8">
        <v>810.13581465407265</v>
      </c>
      <c r="V16" s="8">
        <v>130.10547106837197</v>
      </c>
      <c r="W16" s="8">
        <v>198.95779212574229</v>
      </c>
      <c r="X16" s="8">
        <v>12422.536114816163</v>
      </c>
      <c r="Y16" s="8">
        <v>88.731544912368165</v>
      </c>
      <c r="Z16" s="8">
        <v>4844206.5469083907</v>
      </c>
      <c r="AA16" s="8">
        <v>0</v>
      </c>
      <c r="AB16" s="8">
        <v>0</v>
      </c>
      <c r="AC16" s="8">
        <v>0</v>
      </c>
      <c r="AD16" s="8">
        <v>0</v>
      </c>
      <c r="AE16" s="8">
        <v>29932314.028324209</v>
      </c>
      <c r="AF16" s="8">
        <v>0</v>
      </c>
      <c r="AG16" s="8">
        <v>2026.0557254317603</v>
      </c>
      <c r="AH16" s="8">
        <v>0</v>
      </c>
      <c r="AI16" s="8">
        <v>1762.340684271798</v>
      </c>
      <c r="AJ16" s="8">
        <v>17.337737235911487</v>
      </c>
      <c r="AK16" s="8">
        <v>16813.008154008858</v>
      </c>
      <c r="AL16" s="8">
        <v>16855.825412005448</v>
      </c>
      <c r="AM16" s="8">
        <v>2724.5947635903303</v>
      </c>
      <c r="AN16" s="8">
        <v>133.48690995140657</v>
      </c>
      <c r="AO16" s="8">
        <v>0</v>
      </c>
      <c r="AP16" s="8">
        <v>10850.799104802383</v>
      </c>
      <c r="AQ16" s="8">
        <v>73.702286339065495</v>
      </c>
      <c r="AR16" s="8">
        <v>81603.171027966993</v>
      </c>
      <c r="AS16" s="8">
        <v>7488.7177791443573</v>
      </c>
      <c r="AT16" s="8">
        <v>4743.3009334770541</v>
      </c>
      <c r="AU16" s="8">
        <v>0</v>
      </c>
      <c r="AV16" s="8">
        <v>529.41418747305943</v>
      </c>
      <c r="AW16" s="8">
        <v>1139.5952352104762</v>
      </c>
      <c r="AX16" s="8">
        <v>5625.3318353229606</v>
      </c>
      <c r="AY16" s="8">
        <v>0</v>
      </c>
      <c r="AZ16" s="8">
        <v>57766.719563035185</v>
      </c>
      <c r="BA16" s="8">
        <v>4704063.874808684</v>
      </c>
      <c r="BB16" s="8">
        <v>25.712009204454805</v>
      </c>
      <c r="BC16" s="8">
        <v>120805.79646798142</v>
      </c>
      <c r="BD16" s="8">
        <v>41437210.845379777</v>
      </c>
    </row>
    <row r="17" spans="1:56" x14ac:dyDescent="0.3">
      <c r="A17" s="1" t="s">
        <v>13</v>
      </c>
      <c r="B17" s="8">
        <v>0</v>
      </c>
      <c r="C17" s="8">
        <v>0</v>
      </c>
      <c r="D17" s="8">
        <v>0</v>
      </c>
      <c r="E17" s="8">
        <v>0</v>
      </c>
      <c r="F17" s="8">
        <v>0</v>
      </c>
      <c r="G17" s="8">
        <v>0</v>
      </c>
      <c r="H17" s="8">
        <v>0</v>
      </c>
      <c r="I17" s="8">
        <v>0</v>
      </c>
      <c r="J17" s="8">
        <v>2120.9625770592343</v>
      </c>
      <c r="K17" s="8">
        <v>9.1481056682710395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4.3289472170241821E-3</v>
      </c>
      <c r="R17" s="8">
        <v>0.38232813908416929</v>
      </c>
      <c r="S17" s="8">
        <v>0.28784556227206598</v>
      </c>
      <c r="T17" s="8">
        <v>0</v>
      </c>
      <c r="U17" s="8">
        <v>0</v>
      </c>
      <c r="V17" s="8">
        <v>8.7026988797496027E-2</v>
      </c>
      <c r="W17" s="8">
        <v>1.7481387561463734E-3</v>
      </c>
      <c r="X17" s="8">
        <v>0</v>
      </c>
      <c r="Y17" s="8">
        <v>8.2824843772874593E-2</v>
      </c>
      <c r="Z17" s="8">
        <v>138.87782865735281</v>
      </c>
      <c r="AA17" s="8">
        <v>0</v>
      </c>
      <c r="AB17" s="8">
        <v>0</v>
      </c>
      <c r="AC17" s="8">
        <v>0</v>
      </c>
      <c r="AD17" s="8">
        <v>0</v>
      </c>
      <c r="AE17" s="8">
        <v>0.83131428652562667</v>
      </c>
      <c r="AF17" s="8">
        <v>0</v>
      </c>
      <c r="AG17" s="8">
        <v>0</v>
      </c>
      <c r="AH17" s="8">
        <v>0</v>
      </c>
      <c r="AI17" s="8">
        <v>0.10063791935528241</v>
      </c>
      <c r="AJ17" s="8">
        <v>0</v>
      </c>
      <c r="AK17" s="8">
        <v>5079.927412377865</v>
      </c>
      <c r="AL17" s="8">
        <v>2640.0744412611521</v>
      </c>
      <c r="AM17" s="8">
        <v>1.0627819601686966E-2</v>
      </c>
      <c r="AN17" s="8">
        <v>0</v>
      </c>
      <c r="AO17" s="8">
        <v>0</v>
      </c>
      <c r="AP17" s="8">
        <v>2.417531481042698</v>
      </c>
      <c r="AQ17" s="8">
        <v>0</v>
      </c>
      <c r="AR17" s="8">
        <v>2.0027740170603919E-2</v>
      </c>
      <c r="AS17" s="8">
        <v>1.6050446977700383</v>
      </c>
      <c r="AT17" s="8">
        <v>0</v>
      </c>
      <c r="AU17" s="8">
        <v>0</v>
      </c>
      <c r="AV17" s="8">
        <v>0</v>
      </c>
      <c r="AW17" s="8">
        <v>1.8510082500169941E-2</v>
      </c>
      <c r="AX17" s="8">
        <v>0</v>
      </c>
      <c r="AY17" s="8">
        <v>0</v>
      </c>
      <c r="AZ17" s="8">
        <v>19.217040951283789</v>
      </c>
      <c r="BA17" s="8">
        <v>5.5002402809431912</v>
      </c>
      <c r="BB17" s="8">
        <v>0</v>
      </c>
      <c r="BC17" s="8">
        <v>85424.219805726927</v>
      </c>
      <c r="BD17" s="8">
        <v>95443.777248629878</v>
      </c>
    </row>
    <row r="18" spans="1:56" x14ac:dyDescent="0.3">
      <c r="A18" s="1" t="s">
        <v>14</v>
      </c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33780.840147054558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33780.840147054558</v>
      </c>
    </row>
    <row r="19" spans="1:56" x14ac:dyDescent="0.3">
      <c r="A19" s="1" t="s">
        <v>15</v>
      </c>
      <c r="B19" s="8">
        <v>0</v>
      </c>
      <c r="C19" s="8">
        <v>0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</row>
    <row r="20" spans="1:56" x14ac:dyDescent="0.3">
      <c r="A20" s="1" t="s">
        <v>16</v>
      </c>
      <c r="B20" s="8">
        <v>16240.003928084701</v>
      </c>
      <c r="C20" s="8">
        <v>2486452.5009228382</v>
      </c>
      <c r="D20" s="8">
        <v>38134.277818340663</v>
      </c>
      <c r="E20" s="8">
        <v>18606.733137017985</v>
      </c>
      <c r="F20" s="8">
        <v>0</v>
      </c>
      <c r="G20" s="8">
        <v>0</v>
      </c>
      <c r="H20" s="8">
        <v>0</v>
      </c>
      <c r="I20" s="8">
        <v>466722.69854630006</v>
      </c>
      <c r="J20" s="8">
        <v>4459174.4892343096</v>
      </c>
      <c r="K20" s="8">
        <v>325465.38475030422</v>
      </c>
      <c r="L20" s="8">
        <v>0</v>
      </c>
      <c r="M20" s="8">
        <v>0</v>
      </c>
      <c r="N20" s="8">
        <v>891631.99496995495</v>
      </c>
      <c r="O20" s="8">
        <v>4894.520031551574</v>
      </c>
      <c r="P20" s="8">
        <v>0</v>
      </c>
      <c r="Q20" s="8">
        <v>98681.86211198321</v>
      </c>
      <c r="R20" s="8">
        <v>0</v>
      </c>
      <c r="S20" s="8">
        <v>22062476.309088428</v>
      </c>
      <c r="T20" s="8">
        <v>13497.009783975553</v>
      </c>
      <c r="U20" s="8">
        <v>18168.577633151835</v>
      </c>
      <c r="V20" s="8">
        <v>859022.06504321762</v>
      </c>
      <c r="W20" s="8">
        <v>4478.269163885815</v>
      </c>
      <c r="X20" s="8">
        <v>22353279.219365317</v>
      </c>
      <c r="Y20" s="8">
        <v>6096797.4996329732</v>
      </c>
      <c r="Z20" s="8">
        <v>15988366.804784587</v>
      </c>
      <c r="AA20" s="8">
        <v>0</v>
      </c>
      <c r="AB20" s="8">
        <v>0</v>
      </c>
      <c r="AC20" s="8">
        <v>0</v>
      </c>
      <c r="AD20" s="8">
        <v>1130.9307648660833</v>
      </c>
      <c r="AE20" s="8">
        <v>892720.18656115024</v>
      </c>
      <c r="AF20" s="8">
        <v>0</v>
      </c>
      <c r="AG20" s="8">
        <v>49787.571134844984</v>
      </c>
      <c r="AH20" s="8">
        <v>0</v>
      </c>
      <c r="AI20" s="8">
        <v>21045827.279317662</v>
      </c>
      <c r="AJ20" s="8">
        <v>388.79974195451234</v>
      </c>
      <c r="AK20" s="8">
        <v>79388.022207952541</v>
      </c>
      <c r="AL20" s="8">
        <v>25536900.010500461</v>
      </c>
      <c r="AM20" s="8">
        <v>100275.33029593296</v>
      </c>
      <c r="AN20" s="8">
        <v>15003.681480556708</v>
      </c>
      <c r="AO20" s="8">
        <v>0</v>
      </c>
      <c r="AP20" s="8">
        <v>1052247.146113483</v>
      </c>
      <c r="AQ20" s="8">
        <v>9592.7771182746692</v>
      </c>
      <c r="AR20" s="8">
        <v>295824.62486439932</v>
      </c>
      <c r="AS20" s="8">
        <v>17268967.264325887</v>
      </c>
      <c r="AT20" s="8">
        <v>406.15184595593371</v>
      </c>
      <c r="AU20" s="8">
        <v>0</v>
      </c>
      <c r="AV20" s="8">
        <v>637.73832917636651</v>
      </c>
      <c r="AW20" s="8">
        <v>97181.690747974295</v>
      </c>
      <c r="AX20" s="8">
        <v>9880.0727701197793</v>
      </c>
      <c r="AY20" s="8">
        <v>26346.113134735067</v>
      </c>
      <c r="AZ20" s="8">
        <v>2824232.1710130027</v>
      </c>
      <c r="BA20" s="8">
        <v>105698200.03475368</v>
      </c>
      <c r="BB20" s="8">
        <v>576.59326634145509</v>
      </c>
      <c r="BC20" s="8">
        <v>6555674.3839037977</v>
      </c>
      <c r="BD20" s="8">
        <v>257763278.7941384</v>
      </c>
    </row>
    <row r="21" spans="1:56" x14ac:dyDescent="0.3">
      <c r="A21" s="1" t="s">
        <v>17</v>
      </c>
      <c r="B21" s="8">
        <v>2197698.4684761711</v>
      </c>
      <c r="C21" s="8">
        <v>41709129.066402897</v>
      </c>
      <c r="D21" s="8">
        <v>1644714.5875638549</v>
      </c>
      <c r="E21" s="8">
        <v>299907.17110297515</v>
      </c>
      <c r="F21" s="8">
        <v>0</v>
      </c>
      <c r="G21" s="8">
        <v>2308.8291461965509</v>
      </c>
      <c r="H21" s="8">
        <v>0</v>
      </c>
      <c r="I21" s="8">
        <v>579007.64984966954</v>
      </c>
      <c r="J21" s="8">
        <v>74541757.865950212</v>
      </c>
      <c r="K21" s="8">
        <v>976909.91472423903</v>
      </c>
      <c r="L21" s="8">
        <v>537.65560952649867</v>
      </c>
      <c r="M21" s="8">
        <v>0</v>
      </c>
      <c r="N21" s="8">
        <v>694594.19197251624</v>
      </c>
      <c r="O21" s="8">
        <v>544877.49855285126</v>
      </c>
      <c r="P21" s="8">
        <v>956.65618798508046</v>
      </c>
      <c r="Q21" s="8">
        <v>180637.04557461641</v>
      </c>
      <c r="R21" s="8">
        <v>48538469.891058691</v>
      </c>
      <c r="S21" s="8">
        <v>0</v>
      </c>
      <c r="T21" s="8">
        <v>3174.0220810667784</v>
      </c>
      <c r="U21" s="8">
        <v>41204.251345571494</v>
      </c>
      <c r="V21" s="8">
        <v>57177.290664398344</v>
      </c>
      <c r="W21" s="8">
        <v>152080.85316750541</v>
      </c>
      <c r="X21" s="8">
        <v>7160470.3924582424</v>
      </c>
      <c r="Y21" s="8">
        <v>43776608.144197688</v>
      </c>
      <c r="Z21" s="8">
        <v>70652192.200212374</v>
      </c>
      <c r="AA21" s="8">
        <v>0</v>
      </c>
      <c r="AB21" s="8">
        <v>9573.9778192925496</v>
      </c>
      <c r="AC21" s="8">
        <v>563989.61048413452</v>
      </c>
      <c r="AD21" s="8">
        <v>8618.557621214426</v>
      </c>
      <c r="AE21" s="8">
        <v>24272141.67837505</v>
      </c>
      <c r="AF21" s="8">
        <v>4517.5431099295465</v>
      </c>
      <c r="AG21" s="8">
        <v>54702.759836138095</v>
      </c>
      <c r="AH21" s="8">
        <v>0</v>
      </c>
      <c r="AI21" s="8">
        <v>4387693.8942111386</v>
      </c>
      <c r="AJ21" s="8">
        <v>468.11253225328852</v>
      </c>
      <c r="AK21" s="8">
        <v>56437.852871844356</v>
      </c>
      <c r="AL21" s="8">
        <v>223755906.23936424</v>
      </c>
      <c r="AM21" s="8">
        <v>1401.5839792052527</v>
      </c>
      <c r="AN21" s="8">
        <v>438369.77629051224</v>
      </c>
      <c r="AO21" s="8">
        <v>21393.749299526819</v>
      </c>
      <c r="AP21" s="8">
        <v>42311227.077913843</v>
      </c>
      <c r="AQ21" s="8">
        <v>11880.325874670716</v>
      </c>
      <c r="AR21" s="8">
        <v>5115601.3500954099</v>
      </c>
      <c r="AS21" s="8">
        <v>35946714.206594095</v>
      </c>
      <c r="AT21" s="8">
        <v>480233.54278618906</v>
      </c>
      <c r="AU21" s="8">
        <v>4492.8233117903974</v>
      </c>
      <c r="AV21" s="8">
        <v>73385.618466275337</v>
      </c>
      <c r="AW21" s="8">
        <v>876730.71468500723</v>
      </c>
      <c r="AX21" s="8">
        <v>13792.295046035721</v>
      </c>
      <c r="AY21" s="8">
        <v>87304.034583271379</v>
      </c>
      <c r="AZ21" s="8">
        <v>8259667.572980728</v>
      </c>
      <c r="BA21" s="8">
        <v>127678971.76909529</v>
      </c>
      <c r="BB21" s="8">
        <v>694.21479713551753</v>
      </c>
      <c r="BC21" s="8">
        <v>19133844.015531197</v>
      </c>
      <c r="BD21" s="8">
        <v>787324168.54385436</v>
      </c>
    </row>
    <row r="22" spans="1:56" x14ac:dyDescent="0.3">
      <c r="A22" s="1" t="s">
        <v>18</v>
      </c>
      <c r="B22" s="8">
        <v>0</v>
      </c>
      <c r="C22" s="8">
        <v>11.018058955194876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258573.35937469162</v>
      </c>
      <c r="K22" s="8">
        <v>13640.201755080307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3.9100364540284427E-2</v>
      </c>
      <c r="R22" s="8">
        <v>1771.95524909797</v>
      </c>
      <c r="S22" s="8">
        <v>799.69557853236768</v>
      </c>
      <c r="T22" s="8">
        <v>0</v>
      </c>
      <c r="U22" s="8">
        <v>0</v>
      </c>
      <c r="V22" s="8">
        <v>0.78605416426502372</v>
      </c>
      <c r="W22" s="8">
        <v>1.5789719579743434E-2</v>
      </c>
      <c r="X22" s="8">
        <v>63.524926874304072</v>
      </c>
      <c r="Y22" s="8">
        <v>89436.97776655799</v>
      </c>
      <c r="Z22" s="8">
        <v>1513.123592538064</v>
      </c>
      <c r="AA22" s="8">
        <v>0</v>
      </c>
      <c r="AB22" s="8">
        <v>0</v>
      </c>
      <c r="AC22" s="8">
        <v>0</v>
      </c>
      <c r="AD22" s="8">
        <v>0</v>
      </c>
      <c r="AE22" s="8">
        <v>970.03110951789188</v>
      </c>
      <c r="AF22" s="8">
        <v>0</v>
      </c>
      <c r="AG22" s="8">
        <v>0</v>
      </c>
      <c r="AH22" s="8">
        <v>0</v>
      </c>
      <c r="AI22" s="8">
        <v>0.90899221822165899</v>
      </c>
      <c r="AJ22" s="8">
        <v>0</v>
      </c>
      <c r="AK22" s="8">
        <v>8.0340375498060959E-2</v>
      </c>
      <c r="AL22" s="8">
        <v>31347.91367354873</v>
      </c>
      <c r="AM22" s="8">
        <v>55.392119715693461</v>
      </c>
      <c r="AN22" s="8">
        <v>0</v>
      </c>
      <c r="AO22" s="8">
        <v>0</v>
      </c>
      <c r="AP22" s="8">
        <v>3515.13527697671</v>
      </c>
      <c r="AQ22" s="8">
        <v>0</v>
      </c>
      <c r="AR22" s="8">
        <v>0.18089662505218226</v>
      </c>
      <c r="AS22" s="8">
        <v>46.393693749374499</v>
      </c>
      <c r="AT22" s="8">
        <v>0</v>
      </c>
      <c r="AU22" s="8">
        <v>0</v>
      </c>
      <c r="AV22" s="8">
        <v>0</v>
      </c>
      <c r="AW22" s="8">
        <v>33.938096598089096</v>
      </c>
      <c r="AX22" s="8">
        <v>11.572220548896354</v>
      </c>
      <c r="AY22" s="8">
        <v>0</v>
      </c>
      <c r="AZ22" s="8">
        <v>178.10428531629307</v>
      </c>
      <c r="BA22" s="8">
        <v>67.634675866904132</v>
      </c>
      <c r="BB22" s="8">
        <v>0</v>
      </c>
      <c r="BC22" s="8">
        <v>329.29301285328251</v>
      </c>
      <c r="BD22" s="8">
        <v>402367.27564048674</v>
      </c>
    </row>
    <row r="23" spans="1:56" x14ac:dyDescent="0.3">
      <c r="A23" s="1" t="s">
        <v>19</v>
      </c>
      <c r="B23" s="8">
        <v>1.0062732167977999</v>
      </c>
      <c r="C23" s="8">
        <v>1637.8309567726528</v>
      </c>
      <c r="D23" s="8">
        <v>66023.733984291583</v>
      </c>
      <c r="E23" s="8">
        <v>109194.53387715176</v>
      </c>
      <c r="F23" s="8">
        <v>0</v>
      </c>
      <c r="G23" s="8">
        <v>123.59899069574683</v>
      </c>
      <c r="H23" s="8">
        <v>0</v>
      </c>
      <c r="I23" s="8">
        <v>156.73116633675969</v>
      </c>
      <c r="J23" s="8">
        <v>493620.10094270459</v>
      </c>
      <c r="K23" s="8">
        <v>26028.413702504375</v>
      </c>
      <c r="L23" s="8">
        <v>0</v>
      </c>
      <c r="M23" s="8">
        <v>0</v>
      </c>
      <c r="N23" s="8">
        <v>9477.5706065498671</v>
      </c>
      <c r="O23" s="8">
        <v>0</v>
      </c>
      <c r="P23" s="8">
        <v>0</v>
      </c>
      <c r="Q23" s="8">
        <v>1.764473257165293</v>
      </c>
      <c r="R23" s="8">
        <v>386206.42650447664</v>
      </c>
      <c r="S23" s="8">
        <v>22860.021380441238</v>
      </c>
      <c r="T23" s="8">
        <v>14262.087536382227</v>
      </c>
      <c r="U23" s="8">
        <v>0</v>
      </c>
      <c r="V23" s="8">
        <v>1.4843526588818696</v>
      </c>
      <c r="W23" s="8">
        <v>2.2698778561888133</v>
      </c>
      <c r="X23" s="8">
        <v>507.9405952436436</v>
      </c>
      <c r="Y23" s="8">
        <v>113618.14853126378</v>
      </c>
      <c r="Z23" s="8">
        <v>1630.367958386187</v>
      </c>
      <c r="AA23" s="8">
        <v>0</v>
      </c>
      <c r="AB23" s="8">
        <v>137.19487967227897</v>
      </c>
      <c r="AC23" s="8">
        <v>1437.4562617915356</v>
      </c>
      <c r="AD23" s="8">
        <v>0</v>
      </c>
      <c r="AE23" s="8">
        <v>1857.4853678678442</v>
      </c>
      <c r="AF23" s="8">
        <v>40.787666929596455</v>
      </c>
      <c r="AG23" s="8">
        <v>23.114948037097182</v>
      </c>
      <c r="AH23" s="8">
        <v>0</v>
      </c>
      <c r="AI23" s="8">
        <v>118.98545756662024</v>
      </c>
      <c r="AJ23" s="8">
        <v>0.19780349092004129</v>
      </c>
      <c r="AK23" s="8">
        <v>1.9159103992964566</v>
      </c>
      <c r="AL23" s="8">
        <v>14550.60214513818</v>
      </c>
      <c r="AM23" s="8">
        <v>564.57439554614336</v>
      </c>
      <c r="AN23" s="8">
        <v>0</v>
      </c>
      <c r="AO23" s="8">
        <v>30694.573349381764</v>
      </c>
      <c r="AP23" s="8">
        <v>1908.2148253229284</v>
      </c>
      <c r="AQ23" s="8">
        <v>21207.955681257277</v>
      </c>
      <c r="AR23" s="8">
        <v>28.717431964682497</v>
      </c>
      <c r="AS23" s="8">
        <v>102.40505691619667</v>
      </c>
      <c r="AT23" s="8">
        <v>2215.1005447140128</v>
      </c>
      <c r="AU23" s="8">
        <v>27953.147735750103</v>
      </c>
      <c r="AV23" s="8">
        <v>167504.01216986604</v>
      </c>
      <c r="AW23" s="8">
        <v>542.57087097688066</v>
      </c>
      <c r="AX23" s="8">
        <v>24.422721915234941</v>
      </c>
      <c r="AY23" s="8">
        <v>0</v>
      </c>
      <c r="AZ23" s="8">
        <v>169068.69645869191</v>
      </c>
      <c r="BA23" s="8">
        <v>53702.282217933411</v>
      </c>
      <c r="BB23" s="8">
        <v>0.29334422998838433</v>
      </c>
      <c r="BC23" s="8">
        <v>368764.79082329531</v>
      </c>
      <c r="BD23" s="8">
        <v>2107803.5297788451</v>
      </c>
    </row>
    <row r="24" spans="1:56" x14ac:dyDescent="0.3">
      <c r="A24" s="1" t="s">
        <v>20</v>
      </c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2690.8451879066706</v>
      </c>
      <c r="K24" s="8">
        <v>321.21157543086508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0.15199955115955693</v>
      </c>
      <c r="R24" s="8">
        <v>13.424443085820551</v>
      </c>
      <c r="S24" s="8">
        <v>10.106936877530407</v>
      </c>
      <c r="T24" s="8">
        <v>0</v>
      </c>
      <c r="U24" s="8">
        <v>0</v>
      </c>
      <c r="V24" s="8">
        <v>0</v>
      </c>
      <c r="W24" s="8">
        <v>6.1381276550083325E-2</v>
      </c>
      <c r="X24" s="8">
        <v>0</v>
      </c>
      <c r="Y24" s="8">
        <v>2.9081756942722818</v>
      </c>
      <c r="Z24" s="8">
        <v>4876.3282534182863</v>
      </c>
      <c r="AA24" s="8">
        <v>0</v>
      </c>
      <c r="AB24" s="8">
        <v>0</v>
      </c>
      <c r="AC24" s="8">
        <v>0</v>
      </c>
      <c r="AD24" s="8">
        <v>0</v>
      </c>
      <c r="AE24" s="8">
        <v>29.189406128006553</v>
      </c>
      <c r="AF24" s="8">
        <v>0</v>
      </c>
      <c r="AG24" s="8">
        <v>0</v>
      </c>
      <c r="AH24" s="8">
        <v>0</v>
      </c>
      <c r="AI24" s="8">
        <v>3.533634808823118</v>
      </c>
      <c r="AJ24" s="8">
        <v>0</v>
      </c>
      <c r="AK24" s="8">
        <v>0.31231680725416328</v>
      </c>
      <c r="AL24" s="8">
        <v>92699.243021810122</v>
      </c>
      <c r="AM24" s="8">
        <v>0.37316782309294116</v>
      </c>
      <c r="AN24" s="8">
        <v>0</v>
      </c>
      <c r="AO24" s="8">
        <v>0</v>
      </c>
      <c r="AP24" s="8">
        <v>37164.582443311221</v>
      </c>
      <c r="AQ24" s="8">
        <v>0</v>
      </c>
      <c r="AR24" s="8">
        <v>0.70322121385547454</v>
      </c>
      <c r="AS24" s="8">
        <v>333773.63178503927</v>
      </c>
      <c r="AT24" s="8">
        <v>0</v>
      </c>
      <c r="AU24" s="8">
        <v>0</v>
      </c>
      <c r="AV24" s="8">
        <v>0</v>
      </c>
      <c r="AW24" s="8">
        <v>0.64993267205652883</v>
      </c>
      <c r="AX24" s="8">
        <v>0</v>
      </c>
      <c r="AY24" s="8">
        <v>0</v>
      </c>
      <c r="AZ24" s="8">
        <v>674.75565137934655</v>
      </c>
      <c r="BA24" s="8">
        <v>193.12641435896032</v>
      </c>
      <c r="BB24" s="8">
        <v>0</v>
      </c>
      <c r="BC24" s="8">
        <v>18540.318276708989</v>
      </c>
      <c r="BD24" s="8">
        <v>490995.45722530212</v>
      </c>
    </row>
    <row r="25" spans="1:56" x14ac:dyDescent="0.3">
      <c r="A25" s="1" t="s">
        <v>21</v>
      </c>
      <c r="B25" s="8">
        <v>68.116181195038536</v>
      </c>
      <c r="C25" s="8">
        <v>804660.21358861413</v>
      </c>
      <c r="D25" s="8">
        <v>1313.2816879990569</v>
      </c>
      <c r="E25" s="8">
        <v>68.067022072948703</v>
      </c>
      <c r="F25" s="8">
        <v>0</v>
      </c>
      <c r="G25" s="8">
        <v>0</v>
      </c>
      <c r="H25" s="8">
        <v>0</v>
      </c>
      <c r="I25" s="8">
        <v>10609.37362427054</v>
      </c>
      <c r="J25" s="8">
        <v>5657508.1153220749</v>
      </c>
      <c r="K25" s="8">
        <v>25495.387906118922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128.94060160912716</v>
      </c>
      <c r="R25" s="8">
        <v>83590.372618803129</v>
      </c>
      <c r="S25" s="8">
        <v>82311.717313583023</v>
      </c>
      <c r="T25" s="8">
        <v>0</v>
      </c>
      <c r="U25" s="8">
        <v>625.65330890365772</v>
      </c>
      <c r="V25" s="8">
        <v>291.47531094184183</v>
      </c>
      <c r="W25" s="8">
        <v>0</v>
      </c>
      <c r="X25" s="8">
        <v>109989.48458948798</v>
      </c>
      <c r="Y25" s="8">
        <v>3774.7257895690072</v>
      </c>
      <c r="Z25" s="8">
        <v>7984731.8459291449</v>
      </c>
      <c r="AA25" s="8">
        <v>0</v>
      </c>
      <c r="AB25" s="8">
        <v>0</v>
      </c>
      <c r="AC25" s="8">
        <v>0</v>
      </c>
      <c r="AD25" s="8">
        <v>0</v>
      </c>
      <c r="AE25" s="8">
        <v>3050.4120571680241</v>
      </c>
      <c r="AF25" s="8">
        <v>0</v>
      </c>
      <c r="AG25" s="8">
        <v>1564.6863719768385</v>
      </c>
      <c r="AH25" s="8">
        <v>0</v>
      </c>
      <c r="AI25" s="8">
        <v>1581.8929523260804</v>
      </c>
      <c r="AJ25" s="8">
        <v>13.389622424212925</v>
      </c>
      <c r="AK25" s="8">
        <v>149.21220460821209</v>
      </c>
      <c r="AL25" s="8">
        <v>5807160.4608635036</v>
      </c>
      <c r="AM25" s="8">
        <v>36.098983441145194</v>
      </c>
      <c r="AN25" s="8">
        <v>0</v>
      </c>
      <c r="AO25" s="8">
        <v>0</v>
      </c>
      <c r="AP25" s="8">
        <v>1849117.6411612835</v>
      </c>
      <c r="AQ25" s="8">
        <v>56.918949252343573</v>
      </c>
      <c r="AR25" s="8">
        <v>1987.8817890482787</v>
      </c>
      <c r="AS25" s="8">
        <v>6030082.0691300035</v>
      </c>
      <c r="AT25" s="8">
        <v>13.987200292132107</v>
      </c>
      <c r="AU25" s="8">
        <v>0</v>
      </c>
      <c r="AV25" s="8">
        <v>12.725953274619316</v>
      </c>
      <c r="AW25" s="8">
        <v>147.91751531110373</v>
      </c>
      <c r="AX25" s="8">
        <v>153.94371620652552</v>
      </c>
      <c r="AY25" s="8">
        <v>0</v>
      </c>
      <c r="AZ25" s="8">
        <v>86787.717728395481</v>
      </c>
      <c r="BA25" s="8">
        <v>3644935.1854316071</v>
      </c>
      <c r="BB25" s="8">
        <v>19.856921946102958</v>
      </c>
      <c r="BC25" s="8">
        <v>93325.499112670412</v>
      </c>
      <c r="BD25" s="8">
        <v>32285364.268459126</v>
      </c>
    </row>
    <row r="26" spans="1:56" x14ac:dyDescent="0.3">
      <c r="A26" s="1" t="s">
        <v>22</v>
      </c>
      <c r="B26" s="8">
        <v>9.3843129204125617</v>
      </c>
      <c r="C26" s="8">
        <v>516.3024852783534</v>
      </c>
      <c r="D26" s="8">
        <v>180.92978931896496</v>
      </c>
      <c r="E26" s="8">
        <v>9.3775403066739429</v>
      </c>
      <c r="F26" s="8">
        <v>0</v>
      </c>
      <c r="G26" s="8">
        <v>0</v>
      </c>
      <c r="H26" s="8">
        <v>0</v>
      </c>
      <c r="I26" s="8">
        <v>1461.6450927372036</v>
      </c>
      <c r="J26" s="8">
        <v>509.50645358816445</v>
      </c>
      <c r="K26" s="8">
        <v>750.26871576518954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16.456948263211689</v>
      </c>
      <c r="R26" s="8">
        <v>14600943.100311806</v>
      </c>
      <c r="S26" s="8">
        <v>1894.4973355451948</v>
      </c>
      <c r="T26" s="8">
        <v>0</v>
      </c>
      <c r="U26" s="8">
        <v>86.195766225237591</v>
      </c>
      <c r="V26" s="8">
        <v>13.879092994430383</v>
      </c>
      <c r="W26" s="8">
        <v>21.169179028171005</v>
      </c>
      <c r="X26" s="8">
        <v>0</v>
      </c>
      <c r="Y26" s="8">
        <v>9.4752914863997564</v>
      </c>
      <c r="Z26" s="8">
        <v>20339.333545404035</v>
      </c>
      <c r="AA26" s="8">
        <v>0</v>
      </c>
      <c r="AB26" s="8">
        <v>0</v>
      </c>
      <c r="AC26" s="8">
        <v>0</v>
      </c>
      <c r="AD26" s="8">
        <v>0</v>
      </c>
      <c r="AE26" s="8">
        <v>13414.866386528311</v>
      </c>
      <c r="AF26" s="8">
        <v>0</v>
      </c>
      <c r="AG26" s="8">
        <v>215.56561567789743</v>
      </c>
      <c r="AH26" s="8">
        <v>0</v>
      </c>
      <c r="AI26" s="8">
        <v>187.5491887222345</v>
      </c>
      <c r="AJ26" s="8">
        <v>1.8446777918333948</v>
      </c>
      <c r="AK26" s="8">
        <v>17.871126860588028</v>
      </c>
      <c r="AL26" s="8">
        <v>2894.6709777247315</v>
      </c>
      <c r="AM26" s="8">
        <v>955.94853595560835</v>
      </c>
      <c r="AN26" s="8">
        <v>0</v>
      </c>
      <c r="AO26" s="8">
        <v>0</v>
      </c>
      <c r="AP26" s="8">
        <v>44331.09693613003</v>
      </c>
      <c r="AQ26" s="8">
        <v>7.8416790476795093</v>
      </c>
      <c r="AR26" s="8">
        <v>267.82167109745041</v>
      </c>
      <c r="AS26" s="8">
        <v>1671.7884298066406</v>
      </c>
      <c r="AT26" s="8">
        <v>1.9270056265487538</v>
      </c>
      <c r="AU26" s="8">
        <v>0</v>
      </c>
      <c r="AV26" s="8">
        <v>1.7532446130182537</v>
      </c>
      <c r="AW26" s="8">
        <v>14.606136110752733</v>
      </c>
      <c r="AX26" s="8">
        <v>21.208705180883637</v>
      </c>
      <c r="AY26" s="8">
        <v>0</v>
      </c>
      <c r="AZ26" s="8">
        <v>162614.45799572975</v>
      </c>
      <c r="BA26" s="8">
        <v>500499.10330553196</v>
      </c>
      <c r="BB26" s="8">
        <v>2.735672580423675</v>
      </c>
      <c r="BC26" s="8">
        <v>74661.489300838672</v>
      </c>
      <c r="BD26" s="8">
        <v>15428545.668452224</v>
      </c>
    </row>
    <row r="27" spans="1:56" x14ac:dyDescent="0.3">
      <c r="A27" s="1" t="s">
        <v>23</v>
      </c>
      <c r="B27" s="8">
        <v>1700.7221119734763</v>
      </c>
      <c r="C27" s="8">
        <v>3137581.3774854825</v>
      </c>
      <c r="D27" s="8">
        <v>1281979.8554054487</v>
      </c>
      <c r="E27" s="8">
        <v>528793.56189361366</v>
      </c>
      <c r="F27" s="8">
        <v>0</v>
      </c>
      <c r="G27" s="8">
        <v>468.44017473688046</v>
      </c>
      <c r="H27" s="8">
        <v>0</v>
      </c>
      <c r="I27" s="8">
        <v>71741.798159439291</v>
      </c>
      <c r="J27" s="8">
        <v>3964786.1757198418</v>
      </c>
      <c r="K27" s="8">
        <v>2006.0116189919709</v>
      </c>
      <c r="L27" s="8">
        <v>859.01298533544036</v>
      </c>
      <c r="M27" s="8">
        <v>0</v>
      </c>
      <c r="N27" s="8">
        <v>63235.71561975799</v>
      </c>
      <c r="O27" s="8">
        <v>1310656.057236769</v>
      </c>
      <c r="P27" s="8">
        <v>0</v>
      </c>
      <c r="Q27" s="8">
        <v>0</v>
      </c>
      <c r="R27" s="8">
        <v>28160598.318093773</v>
      </c>
      <c r="S27" s="8">
        <v>27504396.703627452</v>
      </c>
      <c r="T27" s="8">
        <v>121.12701088183188</v>
      </c>
      <c r="U27" s="8">
        <v>24.719798139149365</v>
      </c>
      <c r="V27" s="8">
        <v>0</v>
      </c>
      <c r="W27" s="8">
        <v>0</v>
      </c>
      <c r="X27" s="8">
        <v>202848.58059952396</v>
      </c>
      <c r="Y27" s="8">
        <v>0</v>
      </c>
      <c r="Z27" s="8">
        <v>1425893.5762119484</v>
      </c>
      <c r="AA27" s="8">
        <v>0</v>
      </c>
      <c r="AB27" s="8">
        <v>0</v>
      </c>
      <c r="AC27" s="8">
        <v>77265.437053632209</v>
      </c>
      <c r="AD27" s="8">
        <v>0</v>
      </c>
      <c r="AE27" s="8">
        <v>6929141.1089198897</v>
      </c>
      <c r="AF27" s="8">
        <v>20633.615506747974</v>
      </c>
      <c r="AG27" s="8">
        <v>0</v>
      </c>
      <c r="AH27" s="8">
        <v>0</v>
      </c>
      <c r="AI27" s="8">
        <v>4605866.9486807268</v>
      </c>
      <c r="AJ27" s="8">
        <v>0</v>
      </c>
      <c r="AK27" s="8">
        <v>0</v>
      </c>
      <c r="AL27" s="8">
        <v>3459223.0441274932</v>
      </c>
      <c r="AM27" s="8">
        <v>176637.78958310571</v>
      </c>
      <c r="AN27" s="8">
        <v>22.247818325234427</v>
      </c>
      <c r="AO27" s="8">
        <v>0</v>
      </c>
      <c r="AP27" s="8">
        <v>9320843.3783779368</v>
      </c>
      <c r="AQ27" s="8">
        <v>0</v>
      </c>
      <c r="AR27" s="8">
        <v>394251.11656166537</v>
      </c>
      <c r="AS27" s="8">
        <v>16166807.310519218</v>
      </c>
      <c r="AT27" s="8">
        <v>72.923404510490627</v>
      </c>
      <c r="AU27" s="8">
        <v>494.39596278298734</v>
      </c>
      <c r="AV27" s="8">
        <v>23559.203616516301</v>
      </c>
      <c r="AW27" s="8">
        <v>0</v>
      </c>
      <c r="AX27" s="8">
        <v>0</v>
      </c>
      <c r="AY27" s="8">
        <v>0</v>
      </c>
      <c r="AZ27" s="8">
        <v>1344156.3771136331</v>
      </c>
      <c r="BA27" s="8">
        <v>8409968.2565465625</v>
      </c>
      <c r="BB27" s="8">
        <v>0</v>
      </c>
      <c r="BC27" s="8">
        <v>2390776.5130177359</v>
      </c>
      <c r="BD27" s="8">
        <v>120977411.42056359</v>
      </c>
    </row>
    <row r="28" spans="1:56" x14ac:dyDescent="0.3">
      <c r="A28" s="1" t="s">
        <v>24</v>
      </c>
      <c r="B28" s="8">
        <v>106714.75402971508</v>
      </c>
      <c r="C28" s="8">
        <v>21477697.137520589</v>
      </c>
      <c r="D28" s="8">
        <v>1720454.4010769811</v>
      </c>
      <c r="E28" s="8">
        <v>23957.85057850233</v>
      </c>
      <c r="F28" s="8">
        <v>0</v>
      </c>
      <c r="G28" s="8">
        <v>0</v>
      </c>
      <c r="H28" s="8">
        <v>0</v>
      </c>
      <c r="I28" s="8">
        <v>1456945.4895291477</v>
      </c>
      <c r="J28" s="8">
        <v>216600288.4854545</v>
      </c>
      <c r="K28" s="8">
        <v>3827455.0779460208</v>
      </c>
      <c r="L28" s="8">
        <v>0</v>
      </c>
      <c r="M28" s="8">
        <v>0</v>
      </c>
      <c r="N28" s="8">
        <v>631499.37406872155</v>
      </c>
      <c r="O28" s="8">
        <v>9931.436740584717</v>
      </c>
      <c r="P28" s="8">
        <v>0</v>
      </c>
      <c r="Q28" s="8">
        <v>1519849.0571785711</v>
      </c>
      <c r="R28" s="8">
        <v>59435973.985060513</v>
      </c>
      <c r="S28" s="8">
        <v>82306651.829516366</v>
      </c>
      <c r="T28" s="8">
        <v>0</v>
      </c>
      <c r="U28" s="8">
        <v>83967.063139434773</v>
      </c>
      <c r="V28" s="8">
        <v>36149.122813378031</v>
      </c>
      <c r="W28" s="8">
        <v>66113.473073025234</v>
      </c>
      <c r="X28" s="8">
        <v>8092403.584047908</v>
      </c>
      <c r="Y28" s="8">
        <v>10795918.955990063</v>
      </c>
      <c r="Z28" s="8">
        <v>0</v>
      </c>
      <c r="AA28" s="8">
        <v>0</v>
      </c>
      <c r="AB28" s="8">
        <v>0</v>
      </c>
      <c r="AC28" s="8">
        <v>1849259.7715904615</v>
      </c>
      <c r="AD28" s="8">
        <v>40303.257821262741</v>
      </c>
      <c r="AE28" s="8">
        <v>73414016.541698739</v>
      </c>
      <c r="AF28" s="8">
        <v>13648620.384706315</v>
      </c>
      <c r="AG28" s="8">
        <v>298394.79994880565</v>
      </c>
      <c r="AH28" s="8">
        <v>0</v>
      </c>
      <c r="AI28" s="8">
        <v>2517476.2973112594</v>
      </c>
      <c r="AJ28" s="8">
        <v>1796.9812602400916</v>
      </c>
      <c r="AK28" s="8">
        <v>37274.710889480761</v>
      </c>
      <c r="AL28" s="8">
        <v>689693282.85802805</v>
      </c>
      <c r="AM28" s="8">
        <v>1848208.4937591979</v>
      </c>
      <c r="AN28" s="8">
        <v>13737.758310764761</v>
      </c>
      <c r="AO28" s="8">
        <v>78593.977800821085</v>
      </c>
      <c r="AP28" s="8">
        <v>400608385.65078425</v>
      </c>
      <c r="AQ28" s="8">
        <v>12005.254387656765</v>
      </c>
      <c r="AR28" s="8">
        <v>296485.01029621676</v>
      </c>
      <c r="AS28" s="8">
        <v>172824592.65740401</v>
      </c>
      <c r="AT28" s="8">
        <v>6742.2718804516489</v>
      </c>
      <c r="AU28" s="8">
        <v>0</v>
      </c>
      <c r="AV28" s="8">
        <v>167619.78184179548</v>
      </c>
      <c r="AW28" s="8">
        <v>144296.17044846382</v>
      </c>
      <c r="AX28" s="8">
        <v>967629.62645582459</v>
      </c>
      <c r="AY28" s="8">
        <v>2377.7498120838295</v>
      </c>
      <c r="AZ28" s="8">
        <v>19817824.045616228</v>
      </c>
      <c r="BA28" s="8">
        <v>489021904.21524858</v>
      </c>
      <c r="BB28" s="8">
        <v>642275.71481273568</v>
      </c>
      <c r="BC28" s="8">
        <v>45401621.809440412</v>
      </c>
      <c r="BD28" s="8">
        <v>2321546696.869318</v>
      </c>
    </row>
    <row r="29" spans="1:56" x14ac:dyDescent="0.3">
      <c r="A29" s="1" t="s">
        <v>25</v>
      </c>
      <c r="B29" s="8">
        <v>0</v>
      </c>
      <c r="C29" s="8">
        <v>0</v>
      </c>
      <c r="D29" s="8">
        <v>0</v>
      </c>
      <c r="E29" s="8">
        <v>0</v>
      </c>
      <c r="F29" s="8">
        <v>0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8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8">
        <v>0</v>
      </c>
      <c r="BB29" s="8">
        <v>0</v>
      </c>
      <c r="BC29" s="8">
        <v>0</v>
      </c>
      <c r="BD29" s="8">
        <v>0</v>
      </c>
    </row>
    <row r="30" spans="1:56" x14ac:dyDescent="0.3">
      <c r="A30" s="1" t="s">
        <v>26</v>
      </c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651.83033831851185</v>
      </c>
      <c r="K30" s="8">
        <v>77.810292032372757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3.6820371272891075E-2</v>
      </c>
      <c r="R30" s="8">
        <v>3.25193709310917</v>
      </c>
      <c r="S30" s="8">
        <v>2.4483043892129661</v>
      </c>
      <c r="T30" s="8">
        <v>0</v>
      </c>
      <c r="U30" s="8">
        <v>0</v>
      </c>
      <c r="V30" s="8">
        <v>0.74021832044611791</v>
      </c>
      <c r="W30" s="8">
        <v>1.4869000431492186E-2</v>
      </c>
      <c r="X30" s="8">
        <v>0</v>
      </c>
      <c r="Y30" s="8">
        <v>0.70447648018051767</v>
      </c>
      <c r="Z30" s="8">
        <v>1181.2417561080458</v>
      </c>
      <c r="AA30" s="8">
        <v>0</v>
      </c>
      <c r="AB30" s="8">
        <v>0</v>
      </c>
      <c r="AC30" s="8">
        <v>0</v>
      </c>
      <c r="AD30" s="8">
        <v>0</v>
      </c>
      <c r="AE30" s="8">
        <v>7.0708417404483077</v>
      </c>
      <c r="AF30" s="8">
        <v>0</v>
      </c>
      <c r="AG30" s="8">
        <v>0</v>
      </c>
      <c r="AH30" s="8">
        <v>0</v>
      </c>
      <c r="AI30" s="8">
        <v>0.85598769608931202</v>
      </c>
      <c r="AJ30" s="8">
        <v>0</v>
      </c>
      <c r="AK30" s="8">
        <v>7.5655623389248514E-2</v>
      </c>
      <c r="AL30" s="8">
        <v>22455.464629603284</v>
      </c>
      <c r="AM30" s="8">
        <v>9.0396173466034083E-2</v>
      </c>
      <c r="AN30" s="8">
        <v>0</v>
      </c>
      <c r="AO30" s="8">
        <v>0</v>
      </c>
      <c r="AP30" s="8">
        <v>20.56259922639688</v>
      </c>
      <c r="AQ30" s="8">
        <v>0</v>
      </c>
      <c r="AR30" s="8">
        <v>15358.580932160345</v>
      </c>
      <c r="AS30" s="8">
        <v>13.651897036088981</v>
      </c>
      <c r="AT30" s="8">
        <v>0</v>
      </c>
      <c r="AU30" s="8">
        <v>0</v>
      </c>
      <c r="AV30" s="8">
        <v>0</v>
      </c>
      <c r="AW30" s="8">
        <v>0.15743969047897355</v>
      </c>
      <c r="AX30" s="8">
        <v>0</v>
      </c>
      <c r="AY30" s="8">
        <v>0</v>
      </c>
      <c r="AZ30" s="8">
        <v>163.45280899013289</v>
      </c>
      <c r="BA30" s="8">
        <v>46.782942614314557</v>
      </c>
      <c r="BB30" s="8">
        <v>0</v>
      </c>
      <c r="BC30" s="8">
        <v>0.11377342932942303</v>
      </c>
      <c r="BD30" s="8">
        <v>39984.938916097344</v>
      </c>
    </row>
    <row r="31" spans="1:56" x14ac:dyDescent="0.3">
      <c r="A31" s="1" t="s">
        <v>27</v>
      </c>
      <c r="B31" s="8">
        <v>0</v>
      </c>
      <c r="C31" s="8">
        <v>0</v>
      </c>
      <c r="D31" s="8">
        <v>0</v>
      </c>
      <c r="E31" s="8">
        <v>2052.9792354563547</v>
      </c>
      <c r="F31" s="8">
        <v>0</v>
      </c>
      <c r="G31" s="8">
        <v>0</v>
      </c>
      <c r="H31" s="8">
        <v>0</v>
      </c>
      <c r="I31" s="8">
        <v>0</v>
      </c>
      <c r="J31" s="8">
        <v>2559.7350973089169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18.539848604362025</v>
      </c>
      <c r="Q31" s="8">
        <v>0</v>
      </c>
      <c r="R31" s="8">
        <v>0</v>
      </c>
      <c r="S31" s="8">
        <v>6575.4663050137306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208.88229427581214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731.70602491882119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47749.998075487871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81575.333859192906</v>
      </c>
      <c r="AZ31" s="8">
        <v>0</v>
      </c>
      <c r="BA31" s="8">
        <v>0</v>
      </c>
      <c r="BB31" s="8">
        <v>0</v>
      </c>
      <c r="BC31" s="8">
        <v>65250.379168098669</v>
      </c>
      <c r="BD31" s="8">
        <v>206723.01990835744</v>
      </c>
    </row>
    <row r="32" spans="1:56" x14ac:dyDescent="0.3">
      <c r="A32" s="1" t="s">
        <v>28</v>
      </c>
      <c r="B32" s="8">
        <v>0</v>
      </c>
      <c r="C32" s="8">
        <v>0</v>
      </c>
      <c r="D32" s="8">
        <v>71.687414603533156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8">
        <v>0</v>
      </c>
      <c r="BB32" s="8">
        <v>0</v>
      </c>
      <c r="BC32" s="8">
        <v>0</v>
      </c>
      <c r="BD32" s="8">
        <v>71.687414603533156</v>
      </c>
    </row>
    <row r="33" spans="1:56" x14ac:dyDescent="0.3">
      <c r="A33" s="1" t="s">
        <v>29</v>
      </c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43693.240050929249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854797.50798647304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40507480.386777468</v>
      </c>
      <c r="AT33" s="8">
        <v>0</v>
      </c>
      <c r="AU33" s="8">
        <v>0</v>
      </c>
      <c r="AV33" s="8">
        <v>0</v>
      </c>
      <c r="AW33" s="8">
        <v>0</v>
      </c>
      <c r="AX33" s="8">
        <v>503733.6713793914</v>
      </c>
      <c r="AY33" s="8">
        <v>0</v>
      </c>
      <c r="AZ33" s="8">
        <v>0</v>
      </c>
      <c r="BA33" s="8">
        <v>0</v>
      </c>
      <c r="BB33" s="8">
        <v>26396.617104379555</v>
      </c>
      <c r="BC33" s="8">
        <v>0</v>
      </c>
      <c r="BD33" s="8">
        <v>41936101.423298635</v>
      </c>
    </row>
    <row r="34" spans="1:56" x14ac:dyDescent="0.3">
      <c r="A34" s="1" t="s">
        <v>30</v>
      </c>
      <c r="B34" s="8">
        <v>0</v>
      </c>
      <c r="C34" s="8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8">
        <v>0</v>
      </c>
      <c r="BB34" s="8">
        <v>0</v>
      </c>
      <c r="BC34" s="8">
        <v>0</v>
      </c>
      <c r="BD34" s="8">
        <v>0</v>
      </c>
    </row>
    <row r="35" spans="1:56" x14ac:dyDescent="0.3">
      <c r="A35" s="3" t="s">
        <v>31</v>
      </c>
      <c r="B35" s="8">
        <v>4.6700071401317906</v>
      </c>
      <c r="C35" s="8">
        <v>256.93263994565285</v>
      </c>
      <c r="D35" s="8">
        <v>90.037855210923709</v>
      </c>
      <c r="E35" s="8">
        <v>4.6666368183208116</v>
      </c>
      <c r="F35" s="8">
        <v>0</v>
      </c>
      <c r="G35" s="8">
        <v>0</v>
      </c>
      <c r="H35" s="8">
        <v>0</v>
      </c>
      <c r="I35" s="8">
        <v>727.37269923872555</v>
      </c>
      <c r="J35" s="8">
        <v>237.64249467979303</v>
      </c>
      <c r="K35" s="8">
        <v>371.46454644446368</v>
      </c>
      <c r="L35" s="8">
        <v>0</v>
      </c>
      <c r="M35" s="8">
        <v>0</v>
      </c>
      <c r="N35" s="8">
        <v>0</v>
      </c>
      <c r="O35" s="8">
        <v>0</v>
      </c>
      <c r="P35" s="8">
        <v>0</v>
      </c>
      <c r="Q35" s="8">
        <v>8.188733012049628</v>
      </c>
      <c r="R35" s="8">
        <v>5668.6156457774787</v>
      </c>
      <c r="S35" s="8">
        <v>942.7174295350834</v>
      </c>
      <c r="T35" s="8">
        <v>0</v>
      </c>
      <c r="U35" s="8">
        <v>42.894439596681046</v>
      </c>
      <c r="V35" s="8">
        <v>6.8887230622226125</v>
      </c>
      <c r="W35" s="8">
        <v>10.534262085759984</v>
      </c>
      <c r="X35" s="8">
        <v>657.73875858346105</v>
      </c>
      <c r="Y35" s="8">
        <v>4.6980886719456594</v>
      </c>
      <c r="Z35" s="8">
        <v>263724.77611712803</v>
      </c>
      <c r="AA35" s="8">
        <v>0</v>
      </c>
      <c r="AB35" s="8">
        <v>0</v>
      </c>
      <c r="AC35" s="8">
        <v>0</v>
      </c>
      <c r="AD35" s="8">
        <v>0</v>
      </c>
      <c r="AE35" s="8">
        <v>70.89375660104055</v>
      </c>
      <c r="AF35" s="8">
        <v>0</v>
      </c>
      <c r="AG35" s="8">
        <v>0</v>
      </c>
      <c r="AH35" s="8">
        <v>0</v>
      </c>
      <c r="AI35" s="8">
        <v>93.311040769810958</v>
      </c>
      <c r="AJ35" s="8">
        <v>0.91798499604228578</v>
      </c>
      <c r="AK35" s="8">
        <v>8.8915367071377318</v>
      </c>
      <c r="AL35" s="8">
        <v>892.46910445034268</v>
      </c>
      <c r="AM35" s="8">
        <v>0.87579348508212496</v>
      </c>
      <c r="AN35" s="8">
        <v>389.3368206916025</v>
      </c>
      <c r="AO35" s="8">
        <v>0</v>
      </c>
      <c r="AP35" s="8">
        <v>574.51965257875759</v>
      </c>
      <c r="AQ35" s="8">
        <v>3.9023312046243244</v>
      </c>
      <c r="AR35" s="8">
        <v>133.27455216197438</v>
      </c>
      <c r="AS35" s="8">
        <v>191.93438002372827</v>
      </c>
      <c r="AT35" s="8">
        <v>0.95895459916752068</v>
      </c>
      <c r="AU35" s="8">
        <v>0</v>
      </c>
      <c r="AV35" s="8">
        <v>0.87248421175120916</v>
      </c>
      <c r="AW35" s="8">
        <v>7.264751553505512</v>
      </c>
      <c r="AX35" s="8">
        <v>10.554294754199473</v>
      </c>
      <c r="AY35" s="8">
        <v>0</v>
      </c>
      <c r="AZ35" s="8">
        <v>3058.5872370709526</v>
      </c>
      <c r="BA35" s="8">
        <v>249067.10712829008</v>
      </c>
      <c r="BB35" s="8">
        <v>1.3613794203145209</v>
      </c>
      <c r="BC35" s="8">
        <v>6396.3311407698211</v>
      </c>
      <c r="BD35" s="8">
        <v>533663.20340127079</v>
      </c>
    </row>
    <row r="36" spans="1:56" x14ac:dyDescent="0.3">
      <c r="A36" s="1" t="s">
        <v>32</v>
      </c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</row>
    <row r="37" spans="1:56" x14ac:dyDescent="0.3">
      <c r="A37" s="1" t="s">
        <v>33</v>
      </c>
      <c r="B37" s="8">
        <v>1879.9524008008952</v>
      </c>
      <c r="C37" s="8">
        <v>1156.6672036566397</v>
      </c>
      <c r="D37" s="8">
        <v>14768.773874545957</v>
      </c>
      <c r="E37" s="8">
        <v>3908.1966655004626</v>
      </c>
      <c r="F37" s="8">
        <v>0</v>
      </c>
      <c r="G37" s="8">
        <v>0</v>
      </c>
      <c r="H37" s="8">
        <v>0</v>
      </c>
      <c r="I37" s="8">
        <v>3274.5086269405037</v>
      </c>
      <c r="J37" s="8">
        <v>165547.58701926449</v>
      </c>
      <c r="K37" s="8">
        <v>2908.0441760756225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37.449065033943612</v>
      </c>
      <c r="R37" s="8">
        <v>1506163.1034187428</v>
      </c>
      <c r="S37" s="8">
        <v>1562673.2960340534</v>
      </c>
      <c r="T37" s="8">
        <v>0</v>
      </c>
      <c r="U37" s="8">
        <v>193.10349790982696</v>
      </c>
      <c r="V37" s="8">
        <v>42.767922529545238</v>
      </c>
      <c r="W37" s="8">
        <v>47.659610393501268</v>
      </c>
      <c r="X37" s="8">
        <v>759274.37640314188</v>
      </c>
      <c r="Y37" s="8">
        <v>32.338410116576824</v>
      </c>
      <c r="Z37" s="8">
        <v>225013.88503541719</v>
      </c>
      <c r="AA37" s="8">
        <v>0</v>
      </c>
      <c r="AB37" s="8">
        <v>0</v>
      </c>
      <c r="AC37" s="8">
        <v>46.967616464383788</v>
      </c>
      <c r="AD37" s="8">
        <v>0</v>
      </c>
      <c r="AE37" s="8">
        <v>1838.0064538851477</v>
      </c>
      <c r="AF37" s="8">
        <v>61.799495347873417</v>
      </c>
      <c r="AG37" s="8">
        <v>482.929455116317</v>
      </c>
      <c r="AH37" s="8">
        <v>0</v>
      </c>
      <c r="AI37" s="8">
        <v>0</v>
      </c>
      <c r="AJ37" s="8">
        <v>1351.3616114684633</v>
      </c>
      <c r="AK37" s="8">
        <v>33547.680132700589</v>
      </c>
      <c r="AL37" s="8">
        <v>360652.74439827714</v>
      </c>
      <c r="AM37" s="8">
        <v>24659.669009133278</v>
      </c>
      <c r="AN37" s="8">
        <v>0</v>
      </c>
      <c r="AO37" s="8">
        <v>0</v>
      </c>
      <c r="AP37" s="8">
        <v>311099.63021280372</v>
      </c>
      <c r="AQ37" s="8">
        <v>17.567633770273847</v>
      </c>
      <c r="AR37" s="8">
        <v>59655.810674331813</v>
      </c>
      <c r="AS37" s="8">
        <v>37496.84447480466</v>
      </c>
      <c r="AT37" s="8">
        <v>4.3170510951329089</v>
      </c>
      <c r="AU37" s="8">
        <v>0</v>
      </c>
      <c r="AV37" s="8">
        <v>3.9277760647860931</v>
      </c>
      <c r="AW37" s="8">
        <v>94432.698272641748</v>
      </c>
      <c r="AX37" s="8">
        <v>18662.757635074409</v>
      </c>
      <c r="AY37" s="8">
        <v>0</v>
      </c>
      <c r="AZ37" s="8">
        <v>1337990.6470108558</v>
      </c>
      <c r="BA37" s="8">
        <v>1122000.9089455938</v>
      </c>
      <c r="BB37" s="8">
        <v>6.1286994425619525</v>
      </c>
      <c r="BC37" s="8">
        <v>401481.33444543928</v>
      </c>
      <c r="BD37" s="8">
        <v>8052415.4403684344</v>
      </c>
    </row>
    <row r="38" spans="1:56" x14ac:dyDescent="0.3">
      <c r="A38" s="1" t="s">
        <v>34</v>
      </c>
      <c r="B38" s="8">
        <v>0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8">
        <v>0</v>
      </c>
      <c r="BB38" s="8">
        <v>0</v>
      </c>
      <c r="BC38" s="8">
        <v>137.8997003630233</v>
      </c>
      <c r="BD38" s="8">
        <v>137.8997003630233</v>
      </c>
    </row>
    <row r="39" spans="1:56" x14ac:dyDescent="0.3">
      <c r="A39" s="1" t="s">
        <v>35</v>
      </c>
      <c r="B39" s="8">
        <v>1864.4893594637649</v>
      </c>
      <c r="C39" s="8">
        <v>602.21859712811886</v>
      </c>
      <c r="D39" s="8">
        <v>36996.451587675307</v>
      </c>
      <c r="E39" s="8">
        <v>10.938024373353411</v>
      </c>
      <c r="F39" s="8">
        <v>0</v>
      </c>
      <c r="G39" s="8">
        <v>0</v>
      </c>
      <c r="H39" s="8">
        <v>0</v>
      </c>
      <c r="I39" s="8">
        <v>1704.8724000870163</v>
      </c>
      <c r="J39" s="8">
        <v>29479504.443596289</v>
      </c>
      <c r="K39" s="8">
        <v>1391935.6913618913</v>
      </c>
      <c r="L39" s="8">
        <v>0</v>
      </c>
      <c r="M39" s="8">
        <v>0</v>
      </c>
      <c r="N39" s="8">
        <v>0</v>
      </c>
      <c r="O39" s="8">
        <v>0</v>
      </c>
      <c r="P39" s="8">
        <v>13979.487272655737</v>
      </c>
      <c r="Q39" s="8">
        <v>53436.716262631628</v>
      </c>
      <c r="R39" s="8">
        <v>44370.13350963928</v>
      </c>
      <c r="S39" s="8">
        <v>476109.70249271439</v>
      </c>
      <c r="T39" s="8">
        <v>0</v>
      </c>
      <c r="U39" s="8">
        <v>100.53930572610047</v>
      </c>
      <c r="V39" s="8">
        <v>91905.82421546297</v>
      </c>
      <c r="W39" s="8">
        <v>26.751294079546703</v>
      </c>
      <c r="X39" s="8">
        <v>1541.6589832833506</v>
      </c>
      <c r="Y39" s="8">
        <v>108.62528401966586</v>
      </c>
      <c r="Z39" s="8">
        <v>8905640.7339770105</v>
      </c>
      <c r="AA39" s="8">
        <v>0</v>
      </c>
      <c r="AB39" s="8">
        <v>0</v>
      </c>
      <c r="AC39" s="8">
        <v>0</v>
      </c>
      <c r="AD39" s="8">
        <v>0</v>
      </c>
      <c r="AE39" s="8">
        <v>30102927.257170372</v>
      </c>
      <c r="AF39" s="8">
        <v>0</v>
      </c>
      <c r="AG39" s="8">
        <v>251.4371446277548</v>
      </c>
      <c r="AH39" s="8">
        <v>0</v>
      </c>
      <c r="AI39" s="8">
        <v>189274.55970577899</v>
      </c>
      <c r="AJ39" s="8">
        <v>2.1516442465939041</v>
      </c>
      <c r="AK39" s="8">
        <v>0</v>
      </c>
      <c r="AL39" s="8">
        <v>3877329.1625041203</v>
      </c>
      <c r="AM39" s="8">
        <v>16587395.093405098</v>
      </c>
      <c r="AN39" s="8">
        <v>0</v>
      </c>
      <c r="AO39" s="8">
        <v>0</v>
      </c>
      <c r="AP39" s="8">
        <v>113841.47403336263</v>
      </c>
      <c r="AQ39" s="8">
        <v>9.1465857513285709</v>
      </c>
      <c r="AR39" s="8">
        <v>335.98297585431675</v>
      </c>
      <c r="AS39" s="8">
        <v>29692.270211384362</v>
      </c>
      <c r="AT39" s="8">
        <v>2.2476719716980154</v>
      </c>
      <c r="AU39" s="8">
        <v>0</v>
      </c>
      <c r="AV39" s="8">
        <v>2.0449959885532074</v>
      </c>
      <c r="AW39" s="8">
        <v>38.842816081767388</v>
      </c>
      <c r="AX39" s="8">
        <v>2286.1514778232986</v>
      </c>
      <c r="AY39" s="8">
        <v>58922.875981085497</v>
      </c>
      <c r="AZ39" s="8">
        <v>62238.186202156707</v>
      </c>
      <c r="BA39" s="8">
        <v>592093.04701519886</v>
      </c>
      <c r="BB39" s="8">
        <v>3.1909063980127983</v>
      </c>
      <c r="BC39" s="8">
        <v>990468.29850006686</v>
      </c>
      <c r="BD39" s="8">
        <v>93106952.698471516</v>
      </c>
    </row>
    <row r="40" spans="1:56" x14ac:dyDescent="0.3">
      <c r="A40" s="1" t="s">
        <v>361</v>
      </c>
      <c r="B40" s="8">
        <v>310707.46877564269</v>
      </c>
      <c r="C40" s="8">
        <v>4804510.9205622571</v>
      </c>
      <c r="D40" s="8">
        <v>2188000.6268772492</v>
      </c>
      <c r="E40" s="8">
        <v>453472.64596110227</v>
      </c>
      <c r="F40" s="8">
        <v>0</v>
      </c>
      <c r="G40" s="8">
        <v>0</v>
      </c>
      <c r="H40" s="8">
        <v>0</v>
      </c>
      <c r="I40" s="8">
        <v>65822.951492496708</v>
      </c>
      <c r="J40" s="8">
        <v>240892111.05897033</v>
      </c>
      <c r="K40" s="8">
        <v>24729885.979772475</v>
      </c>
      <c r="L40" s="8">
        <v>704.51424696575691</v>
      </c>
      <c r="M40" s="8">
        <v>0</v>
      </c>
      <c r="N40" s="8">
        <v>13476.615950510755</v>
      </c>
      <c r="O40" s="8">
        <v>35714.237359012783</v>
      </c>
      <c r="P40" s="8">
        <v>0</v>
      </c>
      <c r="Q40" s="8">
        <v>586894.66644239356</v>
      </c>
      <c r="R40" s="8">
        <v>4315324.0372421416</v>
      </c>
      <c r="S40" s="8">
        <v>39092971.81340678</v>
      </c>
      <c r="T40" s="8">
        <v>0</v>
      </c>
      <c r="U40" s="8">
        <v>0</v>
      </c>
      <c r="V40" s="8">
        <v>2531972.2920188382</v>
      </c>
      <c r="W40" s="8">
        <v>0</v>
      </c>
      <c r="X40" s="8">
        <v>331505.47094001604</v>
      </c>
      <c r="Y40" s="8">
        <v>3753514.7129538804</v>
      </c>
      <c r="Z40" s="8">
        <v>234808841.89069512</v>
      </c>
      <c r="AA40" s="8">
        <v>0</v>
      </c>
      <c r="AB40" s="8">
        <v>0</v>
      </c>
      <c r="AC40" s="8">
        <v>874049.11155105475</v>
      </c>
      <c r="AD40" s="8">
        <v>0</v>
      </c>
      <c r="AE40" s="8">
        <v>201941719.95125541</v>
      </c>
      <c r="AF40" s="8">
        <v>0</v>
      </c>
      <c r="AG40" s="8">
        <v>9096.5767177302259</v>
      </c>
      <c r="AH40" s="8">
        <v>0</v>
      </c>
      <c r="AI40" s="8">
        <v>321642.27148249542</v>
      </c>
      <c r="AJ40" s="8">
        <v>3215.7367404265929</v>
      </c>
      <c r="AK40" s="8">
        <v>2755.9484950384149</v>
      </c>
      <c r="AL40" s="8">
        <v>0</v>
      </c>
      <c r="AM40" s="8">
        <v>1529523.6049734137</v>
      </c>
      <c r="AN40" s="8">
        <v>9907722.9039439727</v>
      </c>
      <c r="AO40" s="8">
        <v>0</v>
      </c>
      <c r="AP40" s="8">
        <v>55261708.195173278</v>
      </c>
      <c r="AQ40" s="8">
        <v>11669.907704015675</v>
      </c>
      <c r="AR40" s="8">
        <v>226782.20910584694</v>
      </c>
      <c r="AS40" s="8">
        <v>35408128.69968345</v>
      </c>
      <c r="AT40" s="8">
        <v>157896.4746239096</v>
      </c>
      <c r="AU40" s="8">
        <v>0</v>
      </c>
      <c r="AV40" s="8">
        <v>457545.85069948062</v>
      </c>
      <c r="AW40" s="8">
        <v>177744.30954730939</v>
      </c>
      <c r="AX40" s="8">
        <v>1016782.7709938869</v>
      </c>
      <c r="AY40" s="8">
        <v>22543.528910474004</v>
      </c>
      <c r="AZ40" s="8">
        <v>3399619.5938468068</v>
      </c>
      <c r="BA40" s="8">
        <v>152366535.58016345</v>
      </c>
      <c r="BB40" s="8">
        <v>1891229.5622975053</v>
      </c>
      <c r="BC40" s="8">
        <v>8285299.8255838212</v>
      </c>
      <c r="BD40" s="8">
        <v>1032188644.5171599</v>
      </c>
    </row>
    <row r="41" spans="1:56" x14ac:dyDescent="0.3">
      <c r="A41" s="1" t="s">
        <v>36</v>
      </c>
      <c r="B41" s="8">
        <v>0</v>
      </c>
      <c r="C41" s="8">
        <v>0</v>
      </c>
      <c r="D41" s="8">
        <v>0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5133.6840785478444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8">
        <v>0</v>
      </c>
      <c r="BA41" s="8">
        <v>0</v>
      </c>
      <c r="BB41" s="8">
        <v>0</v>
      </c>
      <c r="BC41" s="8">
        <v>0</v>
      </c>
      <c r="BD41" s="8">
        <v>5133.6840785478444</v>
      </c>
    </row>
    <row r="42" spans="1:56" x14ac:dyDescent="0.3">
      <c r="A42" s="1" t="s">
        <v>37</v>
      </c>
      <c r="B42" s="8">
        <v>77.318519751281698</v>
      </c>
      <c r="C42" s="8">
        <v>3175355.7189024077</v>
      </c>
      <c r="D42" s="8">
        <v>23501.211270094936</v>
      </c>
      <c r="E42" s="8">
        <v>77.262719345481258</v>
      </c>
      <c r="F42" s="8">
        <v>0</v>
      </c>
      <c r="G42" s="8">
        <v>0</v>
      </c>
      <c r="H42" s="8">
        <v>0</v>
      </c>
      <c r="I42" s="8">
        <v>598238.08061855857</v>
      </c>
      <c r="J42" s="8">
        <v>5993991.459450433</v>
      </c>
      <c r="K42" s="8">
        <v>75722.973476666288</v>
      </c>
      <c r="L42" s="8">
        <v>0</v>
      </c>
      <c r="M42" s="8">
        <v>0</v>
      </c>
      <c r="N42" s="8">
        <v>8582.7139139126593</v>
      </c>
      <c r="O42" s="8">
        <v>133829.27915563379</v>
      </c>
      <c r="P42" s="8">
        <v>0</v>
      </c>
      <c r="Q42" s="8">
        <v>241292.1616183923</v>
      </c>
      <c r="R42" s="8">
        <v>108543.62872823171</v>
      </c>
      <c r="S42" s="8">
        <v>3349684.136845063</v>
      </c>
      <c r="T42" s="8">
        <v>0</v>
      </c>
      <c r="U42" s="8">
        <v>4373.6517082935234</v>
      </c>
      <c r="V42" s="8">
        <v>30872.896624931382</v>
      </c>
      <c r="W42" s="8">
        <v>174.45912923391617</v>
      </c>
      <c r="X42" s="8">
        <v>439832.51308267668</v>
      </c>
      <c r="Y42" s="8">
        <v>3340.6768008586264</v>
      </c>
      <c r="Z42" s="8">
        <v>5664628.7041098624</v>
      </c>
      <c r="AA42" s="8">
        <v>0</v>
      </c>
      <c r="AB42" s="8">
        <v>0</v>
      </c>
      <c r="AC42" s="8">
        <v>0</v>
      </c>
      <c r="AD42" s="8">
        <v>0</v>
      </c>
      <c r="AE42" s="8">
        <v>6118.2472417520021</v>
      </c>
      <c r="AF42" s="8">
        <v>0</v>
      </c>
      <c r="AG42" s="8">
        <v>1776.0718823894429</v>
      </c>
      <c r="AH42" s="8">
        <v>0</v>
      </c>
      <c r="AI42" s="8">
        <v>47070.497264394471</v>
      </c>
      <c r="AJ42" s="8">
        <v>15.198529449330287</v>
      </c>
      <c r="AK42" s="8">
        <v>346395.20500453893</v>
      </c>
      <c r="AL42" s="8">
        <v>128100.04585311796</v>
      </c>
      <c r="AM42" s="8">
        <v>297.50316931611979</v>
      </c>
      <c r="AN42" s="8">
        <v>0</v>
      </c>
      <c r="AO42" s="8">
        <v>0</v>
      </c>
      <c r="AP42" s="8">
        <v>62312.217243789681</v>
      </c>
      <c r="AQ42" s="8">
        <v>1849.3779933140574</v>
      </c>
      <c r="AR42" s="8">
        <v>34162.398964012893</v>
      </c>
      <c r="AS42" s="8">
        <v>4932.6152887396829</v>
      </c>
      <c r="AT42" s="8">
        <v>15.876838705266724</v>
      </c>
      <c r="AU42" s="8">
        <v>0</v>
      </c>
      <c r="AV42" s="8">
        <v>801943.23668274202</v>
      </c>
      <c r="AW42" s="8">
        <v>16375.302233730203</v>
      </c>
      <c r="AX42" s="8">
        <v>233.90412062974593</v>
      </c>
      <c r="AY42" s="8">
        <v>4620.2815287451122</v>
      </c>
      <c r="AZ42" s="8">
        <v>1324110.9444996607</v>
      </c>
      <c r="BA42" s="8">
        <v>4703512.0173215047</v>
      </c>
      <c r="BB42" s="8">
        <v>22.539546180566699</v>
      </c>
      <c r="BC42" s="8">
        <v>8094513.2068156749</v>
      </c>
      <c r="BD42" s="8">
        <v>35430495.534696728</v>
      </c>
    </row>
    <row r="43" spans="1:56" x14ac:dyDescent="0.3">
      <c r="A43" s="1" t="s">
        <v>38</v>
      </c>
      <c r="B43" s="8">
        <v>0</v>
      </c>
      <c r="C43" s="8">
        <v>0</v>
      </c>
      <c r="D43" s="8">
        <v>0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8">
        <v>0</v>
      </c>
      <c r="BB43" s="8">
        <v>0</v>
      </c>
      <c r="BC43" s="8">
        <v>905.98060179982429</v>
      </c>
      <c r="BD43" s="8">
        <v>905.98060179982429</v>
      </c>
    </row>
    <row r="44" spans="1:56" x14ac:dyDescent="0.3">
      <c r="A44" s="1" t="s">
        <v>197</v>
      </c>
      <c r="B44" s="8">
        <v>80.283318930742681</v>
      </c>
      <c r="C44" s="8">
        <v>30372.784521168414</v>
      </c>
      <c r="D44" s="8">
        <v>21014.705444383708</v>
      </c>
      <c r="E44" s="8">
        <v>80.225378843558516</v>
      </c>
      <c r="F44" s="8">
        <v>0</v>
      </c>
      <c r="G44" s="8">
        <v>0</v>
      </c>
      <c r="H44" s="8">
        <v>0</v>
      </c>
      <c r="I44" s="8">
        <v>12504.455055897371</v>
      </c>
      <c r="J44" s="8">
        <v>17510658.88392818</v>
      </c>
      <c r="K44" s="8">
        <v>540883.249823655</v>
      </c>
      <c r="L44" s="8">
        <v>0</v>
      </c>
      <c r="M44" s="8">
        <v>0</v>
      </c>
      <c r="N44" s="8">
        <v>0</v>
      </c>
      <c r="O44" s="8">
        <v>0</v>
      </c>
      <c r="P44" s="8">
        <v>0</v>
      </c>
      <c r="Q44" s="8">
        <v>2964.1233448279318</v>
      </c>
      <c r="R44" s="8">
        <v>122662.91553730932</v>
      </c>
      <c r="S44" s="8">
        <v>140693.00747953352</v>
      </c>
      <c r="T44" s="8">
        <v>0</v>
      </c>
      <c r="U44" s="8">
        <v>737.40957372468574</v>
      </c>
      <c r="V44" s="8">
        <v>970.23916843714835</v>
      </c>
      <c r="W44" s="8">
        <v>198.20791010565316</v>
      </c>
      <c r="X44" s="8">
        <v>18723.2991403376</v>
      </c>
      <c r="Y44" s="8">
        <v>891.44913245274961</v>
      </c>
      <c r="Z44" s="8">
        <v>6382567.1054391954</v>
      </c>
      <c r="AA44" s="8">
        <v>0</v>
      </c>
      <c r="AB44" s="8">
        <v>0</v>
      </c>
      <c r="AC44" s="8">
        <v>1853.9848604362023</v>
      </c>
      <c r="AD44" s="8">
        <v>0</v>
      </c>
      <c r="AE44" s="8">
        <v>1037462.2141712563</v>
      </c>
      <c r="AF44" s="8">
        <v>0</v>
      </c>
      <c r="AG44" s="8">
        <v>1844.1758305316303</v>
      </c>
      <c r="AH44" s="8">
        <v>0</v>
      </c>
      <c r="AI44" s="8">
        <v>10932.102513443846</v>
      </c>
      <c r="AJ44" s="8">
        <v>15.781321098541101</v>
      </c>
      <c r="AK44" s="8">
        <v>239.91817533712134</v>
      </c>
      <c r="AL44" s="8">
        <v>26102396.231225561</v>
      </c>
      <c r="AM44" s="8">
        <v>135420.79605955555</v>
      </c>
      <c r="AN44" s="8">
        <v>0</v>
      </c>
      <c r="AO44" s="8">
        <v>0</v>
      </c>
      <c r="AP44" s="8">
        <v>0</v>
      </c>
      <c r="AQ44" s="8">
        <v>67.086000357892956</v>
      </c>
      <c r="AR44" s="8">
        <v>17319.06664863633</v>
      </c>
      <c r="AS44" s="8">
        <v>142419.48013424774</v>
      </c>
      <c r="AT44" s="8">
        <v>16.48564030308869</v>
      </c>
      <c r="AU44" s="8">
        <v>0</v>
      </c>
      <c r="AV44" s="8">
        <v>14.999105168837756</v>
      </c>
      <c r="AW44" s="8">
        <v>44801.702133563849</v>
      </c>
      <c r="AX44" s="8">
        <v>10639653.360821998</v>
      </c>
      <c r="AY44" s="8">
        <v>0</v>
      </c>
      <c r="AZ44" s="8">
        <v>245387.38678255555</v>
      </c>
      <c r="BA44" s="8">
        <v>4336203.2279725475</v>
      </c>
      <c r="BB44" s="8">
        <v>950.3962612845728</v>
      </c>
      <c r="BC44" s="8">
        <v>169098.89432850911</v>
      </c>
      <c r="BD44" s="8">
        <v>67672099.634183362</v>
      </c>
    </row>
    <row r="45" spans="1:56" x14ac:dyDescent="0.3">
      <c r="A45" s="1" t="s">
        <v>40</v>
      </c>
      <c r="B45" s="8">
        <v>0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669978.21698555129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669978.21698555129</v>
      </c>
    </row>
    <row r="46" spans="1:56" x14ac:dyDescent="0.3">
      <c r="A46" s="1" t="s">
        <v>41</v>
      </c>
      <c r="B46" s="8">
        <v>2.5670326166270443</v>
      </c>
      <c r="C46" s="8">
        <v>13415.76360470639</v>
      </c>
      <c r="D46" s="8">
        <v>49.49245346358547</v>
      </c>
      <c r="E46" s="8">
        <v>2.5651800014687161</v>
      </c>
      <c r="F46" s="8">
        <v>0</v>
      </c>
      <c r="G46" s="8">
        <v>0</v>
      </c>
      <c r="H46" s="8">
        <v>0</v>
      </c>
      <c r="I46" s="8">
        <v>8609.2707839774139</v>
      </c>
      <c r="J46" s="8">
        <v>35937795.004509859</v>
      </c>
      <c r="K46" s="8">
        <v>224074.89363561862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4.502185410147014</v>
      </c>
      <c r="R46" s="8">
        <v>34081.288724437371</v>
      </c>
      <c r="S46" s="8">
        <v>345630.81144927605</v>
      </c>
      <c r="T46" s="8">
        <v>0</v>
      </c>
      <c r="U46" s="8">
        <v>23.57842765814517</v>
      </c>
      <c r="V46" s="8">
        <v>35785.713776500394</v>
      </c>
      <c r="W46" s="8">
        <v>5.7909138156711277</v>
      </c>
      <c r="X46" s="8">
        <v>361.54909314675643</v>
      </c>
      <c r="Y46" s="8">
        <v>2.6008773640343175</v>
      </c>
      <c r="Z46" s="8">
        <v>53091.689925007173</v>
      </c>
      <c r="AA46" s="8">
        <v>0</v>
      </c>
      <c r="AB46" s="8">
        <v>0</v>
      </c>
      <c r="AC46" s="8">
        <v>1432.2033046869662</v>
      </c>
      <c r="AD46" s="8">
        <v>0</v>
      </c>
      <c r="AE46" s="8">
        <v>15932.75182379708</v>
      </c>
      <c r="AF46" s="8">
        <v>0</v>
      </c>
      <c r="AG46" s="8">
        <v>58.966913311765964</v>
      </c>
      <c r="AH46" s="8">
        <v>0</v>
      </c>
      <c r="AI46" s="8">
        <v>151273.44316853417</v>
      </c>
      <c r="AJ46" s="8">
        <v>0.50460253179576398</v>
      </c>
      <c r="AK46" s="8">
        <v>4.8895208286558445</v>
      </c>
      <c r="AL46" s="8">
        <v>124953.06521750879</v>
      </c>
      <c r="AM46" s="8">
        <v>913.55796594108597</v>
      </c>
      <c r="AN46" s="8">
        <v>0</v>
      </c>
      <c r="AO46" s="8">
        <v>0</v>
      </c>
      <c r="AP46" s="8">
        <v>45364.922168952107</v>
      </c>
      <c r="AQ46" s="8">
        <v>2.1450527124610455</v>
      </c>
      <c r="AR46" s="8">
        <v>0</v>
      </c>
      <c r="AS46" s="8">
        <v>4108.770027480231</v>
      </c>
      <c r="AT46" s="8">
        <v>0.52712290582452304</v>
      </c>
      <c r="AU46" s="8">
        <v>0</v>
      </c>
      <c r="AV46" s="8">
        <v>0.47959143569837998</v>
      </c>
      <c r="AW46" s="8">
        <v>3.997438629847744</v>
      </c>
      <c r="AX46" s="8">
        <v>196.8871825587425</v>
      </c>
      <c r="AY46" s="8">
        <v>10.284003595744355</v>
      </c>
      <c r="AZ46" s="8">
        <v>4126.0120944270084</v>
      </c>
      <c r="BA46" s="8">
        <v>145323.33981155913</v>
      </c>
      <c r="BB46" s="8">
        <v>0.74832977138736689</v>
      </c>
      <c r="BC46" s="8">
        <v>261431.70063716362</v>
      </c>
      <c r="BD46" s="8">
        <v>37408076.278551176</v>
      </c>
    </row>
    <row r="47" spans="1:56" x14ac:dyDescent="0.3">
      <c r="A47" s="1" t="s">
        <v>42</v>
      </c>
      <c r="B47" s="8">
        <v>48781.58072823687</v>
      </c>
      <c r="C47" s="8">
        <v>52334.882118257956</v>
      </c>
      <c r="D47" s="8">
        <v>14881.883468955832</v>
      </c>
      <c r="E47" s="8">
        <v>675770.37234101852</v>
      </c>
      <c r="F47" s="8">
        <v>26536.712301934913</v>
      </c>
      <c r="G47" s="8">
        <v>0</v>
      </c>
      <c r="H47" s="8">
        <v>0</v>
      </c>
      <c r="I47" s="8">
        <v>87963.59880830023</v>
      </c>
      <c r="J47" s="8">
        <v>83965235.909910738</v>
      </c>
      <c r="K47" s="8">
        <v>1996105.4742327589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1222.6237714223396</v>
      </c>
      <c r="R47" s="8">
        <v>1011836.8187804882</v>
      </c>
      <c r="S47" s="8">
        <v>26575669.552126199</v>
      </c>
      <c r="T47" s="8">
        <v>0</v>
      </c>
      <c r="U47" s="8">
        <v>5517.6403690906363</v>
      </c>
      <c r="V47" s="8">
        <v>215763.86940238019</v>
      </c>
      <c r="W47" s="8">
        <v>3400570.05064021</v>
      </c>
      <c r="X47" s="8">
        <v>768323.45910525566</v>
      </c>
      <c r="Y47" s="8">
        <v>70729.051347962886</v>
      </c>
      <c r="Z47" s="8">
        <v>30174109.797222696</v>
      </c>
      <c r="AA47" s="8">
        <v>0</v>
      </c>
      <c r="AB47" s="8">
        <v>0</v>
      </c>
      <c r="AC47" s="8">
        <v>0</v>
      </c>
      <c r="AD47" s="8">
        <v>0</v>
      </c>
      <c r="AE47" s="8">
        <v>49473172.07121779</v>
      </c>
      <c r="AF47" s="8">
        <v>0</v>
      </c>
      <c r="AG47" s="8">
        <v>12973.003794542938</v>
      </c>
      <c r="AH47" s="8">
        <v>369.75749319072037</v>
      </c>
      <c r="AI47" s="8">
        <v>25587.126606001246</v>
      </c>
      <c r="AJ47" s="8">
        <v>111.01497758771475</v>
      </c>
      <c r="AK47" s="8">
        <v>1552.6629298632397</v>
      </c>
      <c r="AL47" s="8">
        <v>142607781.62943655</v>
      </c>
      <c r="AM47" s="8">
        <v>3009051.6702371929</v>
      </c>
      <c r="AN47" s="8">
        <v>0</v>
      </c>
      <c r="AO47" s="8">
        <v>0</v>
      </c>
      <c r="AP47" s="8">
        <v>180917268.60239229</v>
      </c>
      <c r="AQ47" s="8">
        <v>471.92188662008772</v>
      </c>
      <c r="AR47" s="8">
        <v>44970.676669453431</v>
      </c>
      <c r="AS47" s="8">
        <v>0</v>
      </c>
      <c r="AT47" s="8">
        <v>115.96956790491427</v>
      </c>
      <c r="AU47" s="8">
        <v>0</v>
      </c>
      <c r="AV47" s="8">
        <v>9558.9918239314211</v>
      </c>
      <c r="AW47" s="8">
        <v>1896.7942257911054</v>
      </c>
      <c r="AX47" s="8">
        <v>425911.26660724083</v>
      </c>
      <c r="AY47" s="8">
        <v>0</v>
      </c>
      <c r="AZ47" s="8">
        <v>1510788.4129211879</v>
      </c>
      <c r="BA47" s="8">
        <v>30417643.09431468</v>
      </c>
      <c r="BB47" s="8">
        <v>94700.753345903082</v>
      </c>
      <c r="BC47" s="8">
        <v>2553462.8775932165</v>
      </c>
      <c r="BD47" s="8">
        <v>560198741.57471693</v>
      </c>
    </row>
    <row r="48" spans="1:56" x14ac:dyDescent="0.3">
      <c r="A48" s="1" t="s">
        <v>43</v>
      </c>
      <c r="B48" s="8">
        <v>0.99964522250922572</v>
      </c>
      <c r="C48" s="8">
        <v>54.998092791161504</v>
      </c>
      <c r="D48" s="8">
        <v>19.273185052140473</v>
      </c>
      <c r="E48" s="8">
        <v>0.9989237833346023</v>
      </c>
      <c r="F48" s="8">
        <v>0</v>
      </c>
      <c r="G48" s="8">
        <v>27.1917779530643</v>
      </c>
      <c r="H48" s="8">
        <v>0</v>
      </c>
      <c r="I48" s="8">
        <v>1004.8238952162844</v>
      </c>
      <c r="J48" s="8">
        <v>239930.72055832375</v>
      </c>
      <c r="K48" s="8">
        <v>122.61669849080047</v>
      </c>
      <c r="L48" s="8">
        <v>0</v>
      </c>
      <c r="M48" s="8">
        <v>0</v>
      </c>
      <c r="N48" s="8">
        <v>1109.9189364478063</v>
      </c>
      <c r="O48" s="8">
        <v>0</v>
      </c>
      <c r="P48" s="8">
        <v>50775.701367719754</v>
      </c>
      <c r="Q48" s="8">
        <v>1.7732475589957417</v>
      </c>
      <c r="R48" s="8">
        <v>2939.4111311709812</v>
      </c>
      <c r="S48" s="8">
        <v>351378.80536853446</v>
      </c>
      <c r="T48" s="8">
        <v>0</v>
      </c>
      <c r="U48" s="8">
        <v>9.1818321318075533</v>
      </c>
      <c r="V48" s="8">
        <v>220.65482651538392</v>
      </c>
      <c r="W48" s="8">
        <v>2.2631634581496907</v>
      </c>
      <c r="X48" s="8">
        <v>140.79323391752905</v>
      </c>
      <c r="Y48" s="8">
        <v>1.3958946584519452</v>
      </c>
      <c r="Z48" s="8">
        <v>228109.07833612605</v>
      </c>
      <c r="AA48" s="8">
        <v>0</v>
      </c>
      <c r="AB48" s="8">
        <v>32549.794199724929</v>
      </c>
      <c r="AC48" s="8">
        <v>9335.4317672497564</v>
      </c>
      <c r="AD48" s="8">
        <v>0</v>
      </c>
      <c r="AE48" s="8">
        <v>19.092096077867648</v>
      </c>
      <c r="AF48" s="8">
        <v>0</v>
      </c>
      <c r="AG48" s="8">
        <v>22.962697394813269</v>
      </c>
      <c r="AH48" s="8">
        <v>0</v>
      </c>
      <c r="AI48" s="8">
        <v>4447.7638449818296</v>
      </c>
      <c r="AJ48" s="8">
        <v>0.19650062368061491</v>
      </c>
      <c r="AK48" s="8">
        <v>1.9451996721461651</v>
      </c>
      <c r="AL48" s="8">
        <v>12630.04120573105</v>
      </c>
      <c r="AM48" s="8">
        <v>0.2375434042563728</v>
      </c>
      <c r="AN48" s="8">
        <v>3010.8714133483927</v>
      </c>
      <c r="AO48" s="8">
        <v>0</v>
      </c>
      <c r="AP48" s="8">
        <v>11983.80535089966</v>
      </c>
      <c r="AQ48" s="8">
        <v>0.83531922506681455</v>
      </c>
      <c r="AR48" s="8">
        <v>116718.42975834872</v>
      </c>
      <c r="AS48" s="8">
        <v>313974.01563884178</v>
      </c>
      <c r="AT48" s="8">
        <v>0</v>
      </c>
      <c r="AU48" s="8">
        <v>0</v>
      </c>
      <c r="AV48" s="8">
        <v>2124.8534109465036</v>
      </c>
      <c r="AW48" s="8">
        <v>1.6422793394622783</v>
      </c>
      <c r="AX48" s="8">
        <v>2.2592150314553794</v>
      </c>
      <c r="AY48" s="8">
        <v>711.75789876948068</v>
      </c>
      <c r="AZ48" s="8">
        <v>46038.116489164386</v>
      </c>
      <c r="BA48" s="8">
        <v>54179.923553733126</v>
      </c>
      <c r="BB48" s="8">
        <v>0.29141206698484506</v>
      </c>
      <c r="BC48" s="8">
        <v>2256.6798134419701</v>
      </c>
      <c r="BD48" s="8">
        <v>1485861.5467230899</v>
      </c>
    </row>
    <row r="49" spans="1:56" x14ac:dyDescent="0.3">
      <c r="A49" s="1" t="s">
        <v>44</v>
      </c>
      <c r="B49" s="8">
        <v>0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265507.44187376904</v>
      </c>
      <c r="K49" s="8">
        <v>32.990570207252716</v>
      </c>
      <c r="L49" s="8">
        <v>43.259646743511389</v>
      </c>
      <c r="M49" s="8">
        <v>0</v>
      </c>
      <c r="N49" s="8">
        <v>0</v>
      </c>
      <c r="O49" s="8">
        <v>0</v>
      </c>
      <c r="P49" s="8">
        <v>0</v>
      </c>
      <c r="Q49" s="8">
        <v>1.5611367234427563E-2</v>
      </c>
      <c r="R49" s="8">
        <v>1.3787798012010093</v>
      </c>
      <c r="S49" s="8">
        <v>3042.8092108192309</v>
      </c>
      <c r="T49" s="8">
        <v>0</v>
      </c>
      <c r="U49" s="8">
        <v>0</v>
      </c>
      <c r="V49" s="8">
        <v>686.28824147689443</v>
      </c>
      <c r="W49" s="8">
        <v>6.3042663102038914E-3</v>
      </c>
      <c r="X49" s="8">
        <v>0</v>
      </c>
      <c r="Y49" s="8">
        <v>0.29868903163972516</v>
      </c>
      <c r="Z49" s="8">
        <v>500.83142048108078</v>
      </c>
      <c r="AA49" s="8">
        <v>0</v>
      </c>
      <c r="AB49" s="8">
        <v>0</v>
      </c>
      <c r="AC49" s="8">
        <v>0</v>
      </c>
      <c r="AD49" s="8">
        <v>0</v>
      </c>
      <c r="AE49" s="8">
        <v>605932.21795362059</v>
      </c>
      <c r="AF49" s="8">
        <v>0</v>
      </c>
      <c r="AG49" s="8">
        <v>0</v>
      </c>
      <c r="AH49" s="8">
        <v>0</v>
      </c>
      <c r="AI49" s="8">
        <v>0.36292785243152642</v>
      </c>
      <c r="AJ49" s="8">
        <v>0</v>
      </c>
      <c r="AK49" s="8">
        <v>3.2077018217050925E-2</v>
      </c>
      <c r="AL49" s="8">
        <v>9520.8302532933776</v>
      </c>
      <c r="AM49" s="8">
        <v>3.8326823217132343E-2</v>
      </c>
      <c r="AN49" s="8">
        <v>0</v>
      </c>
      <c r="AO49" s="8">
        <v>0</v>
      </c>
      <c r="AP49" s="8">
        <v>8.7182794936666212</v>
      </c>
      <c r="AQ49" s="8">
        <v>0</v>
      </c>
      <c r="AR49" s="8">
        <v>7.222550680438293E-2</v>
      </c>
      <c r="AS49" s="8">
        <v>5.7882300126042168</v>
      </c>
      <c r="AT49" s="8">
        <v>0</v>
      </c>
      <c r="AU49" s="8">
        <v>0</v>
      </c>
      <c r="AV49" s="8">
        <v>0</v>
      </c>
      <c r="AW49" s="8">
        <v>6.6752418304685882E-2</v>
      </c>
      <c r="AX49" s="8">
        <v>0</v>
      </c>
      <c r="AY49" s="8">
        <v>0</v>
      </c>
      <c r="AZ49" s="8">
        <v>275764.26659007272</v>
      </c>
      <c r="BA49" s="8">
        <v>19.835370264094283</v>
      </c>
      <c r="BB49" s="8">
        <v>0</v>
      </c>
      <c r="BC49" s="8">
        <v>51240.481811217156</v>
      </c>
      <c r="BD49" s="8">
        <v>1212308.0311455566</v>
      </c>
    </row>
    <row r="50" spans="1:56" x14ac:dyDescent="0.3">
      <c r="A50" s="1" t="s">
        <v>45</v>
      </c>
      <c r="B50" s="8">
        <v>0.28924474376116027</v>
      </c>
      <c r="C50" s="8">
        <v>15.913555027854104</v>
      </c>
      <c r="D50" s="8">
        <v>5.5766459403214377</v>
      </c>
      <c r="E50" s="8">
        <v>0.28903599721338058</v>
      </c>
      <c r="F50" s="8">
        <v>0</v>
      </c>
      <c r="G50" s="8">
        <v>0</v>
      </c>
      <c r="H50" s="8">
        <v>0</v>
      </c>
      <c r="I50" s="8">
        <v>45.051051036344106</v>
      </c>
      <c r="J50" s="8">
        <v>8125.6680438716603</v>
      </c>
      <c r="K50" s="8">
        <v>449.42379911610055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0.50718294656226293</v>
      </c>
      <c r="R50" s="8">
        <v>414.27373968093883</v>
      </c>
      <c r="S50" s="8">
        <v>58.612163560805676</v>
      </c>
      <c r="T50" s="8">
        <v>0</v>
      </c>
      <c r="U50" s="8">
        <v>13.780648396118782</v>
      </c>
      <c r="V50" s="8">
        <v>0.42666464465361492</v>
      </c>
      <c r="W50" s="8">
        <v>0.65245723320726334</v>
      </c>
      <c r="X50" s="8">
        <v>40.738155848491473</v>
      </c>
      <c r="Y50" s="8">
        <v>0.2909840206466543</v>
      </c>
      <c r="Z50" s="8">
        <v>334.43037616312688</v>
      </c>
      <c r="AA50" s="8">
        <v>0</v>
      </c>
      <c r="AB50" s="8">
        <v>0</v>
      </c>
      <c r="AC50" s="8">
        <v>0</v>
      </c>
      <c r="AD50" s="8">
        <v>0</v>
      </c>
      <c r="AE50" s="8">
        <v>34.664443671645621</v>
      </c>
      <c r="AF50" s="8">
        <v>10264.896177281775</v>
      </c>
      <c r="AG50" s="8">
        <v>6.644196735473848</v>
      </c>
      <c r="AH50" s="8">
        <v>0</v>
      </c>
      <c r="AI50" s="8">
        <v>5.7793761910157331</v>
      </c>
      <c r="AJ50" s="8">
        <v>5.6856944109371844E-2</v>
      </c>
      <c r="AK50" s="8">
        <v>0.55071227501943931</v>
      </c>
      <c r="AL50" s="8">
        <v>291.23029290044678</v>
      </c>
      <c r="AM50" s="8">
        <v>1.7934326815529551</v>
      </c>
      <c r="AN50" s="8">
        <v>0</v>
      </c>
      <c r="AO50" s="8">
        <v>231.13011260104656</v>
      </c>
      <c r="AP50" s="8">
        <v>64.907686683848695</v>
      </c>
      <c r="AQ50" s="8">
        <v>0.24169744402593976</v>
      </c>
      <c r="AR50" s="8">
        <v>735.01664874948381</v>
      </c>
      <c r="AS50" s="8">
        <v>12.890994207422114</v>
      </c>
      <c r="AT50" s="8">
        <v>5.9394465359846979E-2</v>
      </c>
      <c r="AU50" s="8">
        <v>34.607717394809114</v>
      </c>
      <c r="AV50" s="8">
        <v>0</v>
      </c>
      <c r="AW50" s="8">
        <v>0.44995460146617539</v>
      </c>
      <c r="AX50" s="8">
        <v>480645.35674882709</v>
      </c>
      <c r="AY50" s="8">
        <v>0</v>
      </c>
      <c r="AZ50" s="8">
        <v>189.51211569068622</v>
      </c>
      <c r="BA50" s="8">
        <v>15426.95474920091</v>
      </c>
      <c r="BB50" s="8">
        <v>14367.230997796853</v>
      </c>
      <c r="BC50" s="8">
        <v>3123516.9415466925</v>
      </c>
      <c r="BD50" s="8">
        <v>3655336.8396012643</v>
      </c>
    </row>
    <row r="51" spans="1:56" x14ac:dyDescent="0.3">
      <c r="A51" s="1" t="s">
        <v>46</v>
      </c>
      <c r="B51" s="8">
        <v>32.505955122076863</v>
      </c>
      <c r="C51" s="8">
        <v>1788.4000201409613</v>
      </c>
      <c r="D51" s="8">
        <v>626.71563296405282</v>
      </c>
      <c r="E51" s="8">
        <v>32.482495729778904</v>
      </c>
      <c r="F51" s="8">
        <v>0</v>
      </c>
      <c r="G51" s="8">
        <v>0</v>
      </c>
      <c r="H51" s="8">
        <v>0</v>
      </c>
      <c r="I51" s="8">
        <v>10461.739281567128</v>
      </c>
      <c r="J51" s="8">
        <v>64948.981259404012</v>
      </c>
      <c r="K51" s="8">
        <v>2870.0477142287209</v>
      </c>
      <c r="L51" s="8">
        <v>0</v>
      </c>
      <c r="M51" s="8">
        <v>0</v>
      </c>
      <c r="N51" s="8">
        <v>0</v>
      </c>
      <c r="O51" s="8">
        <v>926.99243021810116</v>
      </c>
      <c r="P51" s="8">
        <v>0</v>
      </c>
      <c r="Q51" s="8">
        <v>1052.1047994008632</v>
      </c>
      <c r="R51" s="8">
        <v>39468.736447711752</v>
      </c>
      <c r="S51" s="8">
        <v>7091.3014577479498</v>
      </c>
      <c r="T51" s="8">
        <v>0</v>
      </c>
      <c r="U51" s="8">
        <v>298.57014918332698</v>
      </c>
      <c r="V51" s="8">
        <v>69158.559074759658</v>
      </c>
      <c r="W51" s="8">
        <v>164.84217428445626</v>
      </c>
      <c r="X51" s="8">
        <v>4578.242800708259</v>
      </c>
      <c r="Y51" s="8">
        <v>35.276666592475713</v>
      </c>
      <c r="Z51" s="8">
        <v>458114.36804017634</v>
      </c>
      <c r="AA51" s="8">
        <v>0</v>
      </c>
      <c r="AB51" s="8">
        <v>0</v>
      </c>
      <c r="AC51" s="8">
        <v>0</v>
      </c>
      <c r="AD51" s="8">
        <v>0</v>
      </c>
      <c r="AE51" s="8">
        <v>519.30941900181551</v>
      </c>
      <c r="AF51" s="8">
        <v>0</v>
      </c>
      <c r="AG51" s="8">
        <v>746.68931956081303</v>
      </c>
      <c r="AH51" s="8">
        <v>0</v>
      </c>
      <c r="AI51" s="8">
        <v>652.62800497042963</v>
      </c>
      <c r="AJ51" s="8">
        <v>6.3897073791729468</v>
      </c>
      <c r="AK51" s="8">
        <v>25270.180961700065</v>
      </c>
      <c r="AL51" s="8">
        <v>88299.135672509714</v>
      </c>
      <c r="AM51" s="8">
        <v>6.4264775912254128</v>
      </c>
      <c r="AN51" s="8">
        <v>0</v>
      </c>
      <c r="AO51" s="8">
        <v>0</v>
      </c>
      <c r="AP51" s="8">
        <v>104511.93301465716</v>
      </c>
      <c r="AQ51" s="8">
        <v>27.162485881214025</v>
      </c>
      <c r="AR51" s="8">
        <v>363158.61685017776</v>
      </c>
      <c r="AS51" s="8">
        <v>141372.86051627714</v>
      </c>
      <c r="AT51" s="8">
        <v>6.6748795514194779</v>
      </c>
      <c r="AU51" s="8">
        <v>0</v>
      </c>
      <c r="AV51" s="8">
        <v>6.0729955610100097</v>
      </c>
      <c r="AW51" s="8">
        <v>0</v>
      </c>
      <c r="AX51" s="8">
        <v>73.464005799249719</v>
      </c>
      <c r="AY51" s="8">
        <v>6375.8190931875179</v>
      </c>
      <c r="AZ51" s="8">
        <v>22683.107345380853</v>
      </c>
      <c r="BA51" s="8">
        <v>1739160.5129805703</v>
      </c>
      <c r="BB51" s="8">
        <v>9.4759894391968711</v>
      </c>
      <c r="BC51" s="8">
        <v>84225.053955424984</v>
      </c>
      <c r="BD51" s="8">
        <v>3238761.3800745611</v>
      </c>
    </row>
    <row r="52" spans="1:56" x14ac:dyDescent="0.3">
      <c r="A52" s="1" t="s">
        <v>47</v>
      </c>
      <c r="B52" s="8">
        <v>3.9076728441182651E-2</v>
      </c>
      <c r="C52" s="8">
        <v>2.1501359823984236</v>
      </c>
      <c r="D52" s="8">
        <v>0.75340030794995683</v>
      </c>
      <c r="E52" s="8">
        <v>3.9048526953215916E-2</v>
      </c>
      <c r="F52" s="8">
        <v>0</v>
      </c>
      <c r="G52" s="8">
        <v>0</v>
      </c>
      <c r="H52" s="8">
        <v>0</v>
      </c>
      <c r="I52" s="8">
        <v>7.9347089148262091</v>
      </c>
      <c r="J52" s="8">
        <v>263.60477261000204</v>
      </c>
      <c r="K52" s="8">
        <v>3.1403797469175077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6.8535198463584274E-2</v>
      </c>
      <c r="R52" s="8">
        <v>57.203211782359027</v>
      </c>
      <c r="S52" s="8">
        <v>8.3677499333890335</v>
      </c>
      <c r="T52" s="8">
        <v>0</v>
      </c>
      <c r="U52" s="8">
        <v>0.35892329871446715</v>
      </c>
      <c r="V52" s="8">
        <v>5.7947557118840982E-2</v>
      </c>
      <c r="W52" s="8">
        <v>8.8152575784603185E-2</v>
      </c>
      <c r="X52" s="8">
        <v>5.5050044025194582</v>
      </c>
      <c r="Y52" s="8">
        <v>1.8879512103563141</v>
      </c>
      <c r="Z52" s="8">
        <v>240.28387308362105</v>
      </c>
      <c r="AA52" s="8">
        <v>0</v>
      </c>
      <c r="AB52" s="8">
        <v>0</v>
      </c>
      <c r="AC52" s="8">
        <v>0</v>
      </c>
      <c r="AD52" s="8">
        <v>0</v>
      </c>
      <c r="AE52" s="8">
        <v>663.50748369571033</v>
      </c>
      <c r="AF52" s="8">
        <v>0</v>
      </c>
      <c r="AG52" s="8">
        <v>0.897625547713643</v>
      </c>
      <c r="AH52" s="8">
        <v>0</v>
      </c>
      <c r="AI52" s="8">
        <v>175.78463186205218</v>
      </c>
      <c r="AJ52" s="8">
        <v>7.6813266718928838E-3</v>
      </c>
      <c r="AK52" s="8">
        <v>7.4432003738816435E-2</v>
      </c>
      <c r="AL52" s="8">
        <v>16.735927421757047</v>
      </c>
      <c r="AM52" s="8">
        <v>0.90612183545720726</v>
      </c>
      <c r="AN52" s="8">
        <v>0</v>
      </c>
      <c r="AO52" s="8">
        <v>0</v>
      </c>
      <c r="AP52" s="8">
        <v>4.8158346376194716</v>
      </c>
      <c r="AQ52" s="8">
        <v>3.2653127114138522E-2</v>
      </c>
      <c r="AR52" s="8">
        <v>1.1152577859331416</v>
      </c>
      <c r="AS52" s="8">
        <v>487.27096080277835</v>
      </c>
      <c r="AT52" s="8">
        <v>8.0241437185543281E-3</v>
      </c>
      <c r="AU52" s="8">
        <v>0</v>
      </c>
      <c r="AV52" s="8">
        <v>7.300594536319949E-3</v>
      </c>
      <c r="AW52" s="8">
        <v>6.1551411471547857E-2</v>
      </c>
      <c r="AX52" s="8">
        <v>0</v>
      </c>
      <c r="AY52" s="8">
        <v>2.3154336551068867E-3</v>
      </c>
      <c r="AZ52" s="8">
        <v>889.10947086773012</v>
      </c>
      <c r="BA52" s="8">
        <v>2085.9395714470111</v>
      </c>
      <c r="BB52" s="8">
        <v>1.1391471643776522E-2</v>
      </c>
      <c r="BC52" s="8">
        <v>100.90169734111798</v>
      </c>
      <c r="BD52" s="8">
        <v>5018.6728046172448</v>
      </c>
    </row>
    <row r="53" spans="1:56" x14ac:dyDescent="0.3">
      <c r="A53" s="1" t="s">
        <v>48</v>
      </c>
      <c r="B53" s="8">
        <v>6.7438683145980005E-3</v>
      </c>
      <c r="C53" s="8">
        <v>0.37103152897248171</v>
      </c>
      <c r="D53" s="8">
        <v>0.1300219508559842</v>
      </c>
      <c r="E53" s="8">
        <v>6.7390012970990915E-3</v>
      </c>
      <c r="F53" s="8">
        <v>0</v>
      </c>
      <c r="G53" s="8">
        <v>0</v>
      </c>
      <c r="H53" s="8">
        <v>0</v>
      </c>
      <c r="I53" s="8">
        <v>1.0503850534072698</v>
      </c>
      <c r="J53" s="8">
        <v>0.34317499780693117</v>
      </c>
      <c r="K53" s="8">
        <v>0.53642487250943272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1.1825193289769935E-2</v>
      </c>
      <c r="R53" s="8">
        <v>8.1859398270886565</v>
      </c>
      <c r="S53" s="8">
        <v>1.361360274597248</v>
      </c>
      <c r="T53" s="8">
        <v>0</v>
      </c>
      <c r="U53" s="8">
        <v>6.1943042780943501E-2</v>
      </c>
      <c r="V53" s="8">
        <v>9.947873695553399E-3</v>
      </c>
      <c r="W53" s="8">
        <v>1.5212327126297063E-2</v>
      </c>
      <c r="X53" s="8">
        <v>0.94982800672310086</v>
      </c>
      <c r="Y53" s="8">
        <v>6.7844203195398141E-3</v>
      </c>
      <c r="Z53" s="8">
        <v>7.6076533063335967</v>
      </c>
      <c r="AA53" s="8">
        <v>0</v>
      </c>
      <c r="AB53" s="8">
        <v>0</v>
      </c>
      <c r="AC53" s="8">
        <v>0</v>
      </c>
      <c r="AD53" s="8">
        <v>0</v>
      </c>
      <c r="AE53" s="8">
        <v>0.10237632288311407</v>
      </c>
      <c r="AF53" s="8">
        <v>0</v>
      </c>
      <c r="AG53" s="8">
        <v>0.15491236679936618</v>
      </c>
      <c r="AH53" s="8">
        <v>0</v>
      </c>
      <c r="AI53" s="8">
        <v>0.13474869574437776</v>
      </c>
      <c r="AJ53" s="8">
        <v>1.3256446387170267E-3</v>
      </c>
      <c r="AK53" s="8">
        <v>1.2840098712495543E-2</v>
      </c>
      <c r="AL53" s="8">
        <v>1.2887976259262142</v>
      </c>
      <c r="AM53" s="8">
        <v>1.26471668178435E-3</v>
      </c>
      <c r="AN53" s="8">
        <v>0</v>
      </c>
      <c r="AO53" s="8">
        <v>0</v>
      </c>
      <c r="AP53" s="8">
        <v>0.82965288165071083</v>
      </c>
      <c r="AQ53" s="8">
        <v>5.6352821257550263E-3</v>
      </c>
      <c r="AR53" s="8">
        <v>0.19245924095996425</v>
      </c>
      <c r="AS53" s="8">
        <v>0.27716878049302174</v>
      </c>
      <c r="AT53" s="8">
        <v>1.3848080618312215E-3</v>
      </c>
      <c r="AU53" s="8">
        <v>0</v>
      </c>
      <c r="AV53" s="8">
        <v>1.2599378232320954E-3</v>
      </c>
      <c r="AW53" s="8">
        <v>1.0490889273828784E-2</v>
      </c>
      <c r="AX53" s="8">
        <v>1.5241255921027368E-2</v>
      </c>
      <c r="AY53" s="8">
        <v>0</v>
      </c>
      <c r="AZ53" s="8">
        <v>4.4168475414653319</v>
      </c>
      <c r="BA53" s="8">
        <v>359.67306292462325</v>
      </c>
      <c r="BB53" s="8">
        <v>1.965942077027702E-3</v>
      </c>
      <c r="BC53" s="8">
        <v>9.2368199053110551</v>
      </c>
      <c r="BD53" s="8">
        <v>397.01327040629064</v>
      </c>
    </row>
    <row r="54" spans="1:56" x14ac:dyDescent="0.3">
      <c r="A54" s="1" t="s">
        <v>49</v>
      </c>
      <c r="B54" s="8">
        <v>70692.704576340169</v>
      </c>
      <c r="C54" s="8">
        <v>7117681.967961424</v>
      </c>
      <c r="D54" s="8">
        <v>2388045.6305713472</v>
      </c>
      <c r="E54" s="8">
        <v>6044.0533861708172</v>
      </c>
      <c r="F54" s="8">
        <v>0</v>
      </c>
      <c r="G54" s="8">
        <v>0</v>
      </c>
      <c r="H54" s="8">
        <v>0</v>
      </c>
      <c r="I54" s="8">
        <v>387923.04399279098</v>
      </c>
      <c r="J54" s="8">
        <v>9624574.7802216336</v>
      </c>
      <c r="K54" s="8">
        <v>146421.46513728521</v>
      </c>
      <c r="L54" s="8">
        <v>13.59588897653215</v>
      </c>
      <c r="M54" s="8">
        <v>0</v>
      </c>
      <c r="N54" s="8">
        <v>20749.798558001978</v>
      </c>
      <c r="O54" s="8">
        <v>65881.970010553938</v>
      </c>
      <c r="P54" s="8">
        <v>0</v>
      </c>
      <c r="Q54" s="8">
        <v>1087744.3418214906</v>
      </c>
      <c r="R54" s="8">
        <v>24640757.716447841</v>
      </c>
      <c r="S54" s="8">
        <v>31196762.754539553</v>
      </c>
      <c r="T54" s="8">
        <v>9698.8127998952532</v>
      </c>
      <c r="U54" s="8">
        <v>4284.2143374494299</v>
      </c>
      <c r="V54" s="8">
        <v>188928.65708083057</v>
      </c>
      <c r="W54" s="8">
        <v>64840.173785764644</v>
      </c>
      <c r="X54" s="8">
        <v>1717894.5615700576</v>
      </c>
      <c r="Y54" s="8">
        <v>10272438.37106875</v>
      </c>
      <c r="Z54" s="8">
        <v>4974050.7307361905</v>
      </c>
      <c r="AA54" s="8">
        <v>0</v>
      </c>
      <c r="AB54" s="8">
        <v>3559.6509320375085</v>
      </c>
      <c r="AC54" s="8">
        <v>182624.92469240769</v>
      </c>
      <c r="AD54" s="8">
        <v>2772.3253613056013</v>
      </c>
      <c r="AE54" s="8">
        <v>7105362.519782518</v>
      </c>
      <c r="AF54" s="8">
        <v>0</v>
      </c>
      <c r="AG54" s="8">
        <v>9499.0339474012344</v>
      </c>
      <c r="AH54" s="8">
        <v>0</v>
      </c>
      <c r="AI54" s="8">
        <v>4942125.5736701544</v>
      </c>
      <c r="AJ54" s="8">
        <v>1927.9920239084602</v>
      </c>
      <c r="AK54" s="8">
        <v>104600.23518142143</v>
      </c>
      <c r="AL54" s="8">
        <v>14300935.635641562</v>
      </c>
      <c r="AM54" s="8">
        <v>47005.245903447321</v>
      </c>
      <c r="AN54" s="8">
        <v>23613.587172422434</v>
      </c>
      <c r="AO54" s="8">
        <v>452.37230594643336</v>
      </c>
      <c r="AP54" s="8">
        <v>1391425.7674992732</v>
      </c>
      <c r="AQ54" s="8">
        <v>4334.0224939480659</v>
      </c>
      <c r="AR54" s="8">
        <v>247218.13400043751</v>
      </c>
      <c r="AS54" s="8">
        <v>18664302.877456464</v>
      </c>
      <c r="AT54" s="8">
        <v>56.651665021161939</v>
      </c>
      <c r="AU54" s="8">
        <v>0</v>
      </c>
      <c r="AV54" s="8">
        <v>28072.670479286619</v>
      </c>
      <c r="AW54" s="8">
        <v>267107.1231006473</v>
      </c>
      <c r="AX54" s="8">
        <v>22614.201660219871</v>
      </c>
      <c r="AY54" s="8">
        <v>226771.53896219976</v>
      </c>
      <c r="AZ54" s="8">
        <v>0</v>
      </c>
      <c r="BA54" s="8">
        <v>15084782.235217325</v>
      </c>
      <c r="BB54" s="8">
        <v>80.425508103631202</v>
      </c>
      <c r="BC54" s="8">
        <v>5660572.0033422615</v>
      </c>
      <c r="BD54" s="8">
        <v>162307246.0924921</v>
      </c>
    </row>
    <row r="55" spans="1:56" x14ac:dyDescent="0.3">
      <c r="A55" s="1" t="s">
        <v>50</v>
      </c>
      <c r="B55" s="8">
        <v>654975.77149490162</v>
      </c>
      <c r="C55" s="8">
        <v>16257946.425280971</v>
      </c>
      <c r="D55" s="8">
        <v>1496739.5906863203</v>
      </c>
      <c r="E55" s="8">
        <v>1278507.032764375</v>
      </c>
      <c r="F55" s="8">
        <v>0</v>
      </c>
      <c r="G55" s="8">
        <v>1167165.9719708788</v>
      </c>
      <c r="H55" s="8">
        <v>0</v>
      </c>
      <c r="I55" s="8">
        <v>1920144.3101808683</v>
      </c>
      <c r="J55" s="8">
        <v>67834489.840357646</v>
      </c>
      <c r="K55" s="8">
        <v>2727066.1918901093</v>
      </c>
      <c r="L55" s="8">
        <v>0</v>
      </c>
      <c r="M55" s="8">
        <v>0</v>
      </c>
      <c r="N55" s="8">
        <v>12982058.073049957</v>
      </c>
      <c r="O55" s="8">
        <v>291781.06432787975</v>
      </c>
      <c r="P55" s="8">
        <v>0</v>
      </c>
      <c r="Q55" s="8">
        <v>326317.09430808533</v>
      </c>
      <c r="R55" s="8">
        <v>25995104.576049674</v>
      </c>
      <c r="S55" s="8">
        <v>40463908.334395766</v>
      </c>
      <c r="T55" s="8">
        <v>153827.90484768237</v>
      </c>
      <c r="U55" s="8">
        <v>192826.47638695789</v>
      </c>
      <c r="V55" s="8">
        <v>302627.80275386176</v>
      </c>
      <c r="W55" s="8">
        <v>98678.344196716876</v>
      </c>
      <c r="X55" s="8">
        <v>1164462.8620443628</v>
      </c>
      <c r="Y55" s="8">
        <v>31501225.476293813</v>
      </c>
      <c r="Z55" s="8">
        <v>100310262.45853974</v>
      </c>
      <c r="AA55" s="8">
        <v>0</v>
      </c>
      <c r="AB55" s="8">
        <v>7119.301864075017</v>
      </c>
      <c r="AC55" s="8">
        <v>4264.1651790032656</v>
      </c>
      <c r="AD55" s="8">
        <v>0</v>
      </c>
      <c r="AE55" s="8">
        <v>35224002.974246524</v>
      </c>
      <c r="AF55" s="8">
        <v>0</v>
      </c>
      <c r="AG55" s="8">
        <v>7275607.619688672</v>
      </c>
      <c r="AH55" s="8">
        <v>0</v>
      </c>
      <c r="AI55" s="8">
        <v>6991841.3319124579</v>
      </c>
      <c r="AJ55" s="8">
        <v>64170.123989417836</v>
      </c>
      <c r="AK55" s="8">
        <v>165062.12610949553</v>
      </c>
      <c r="AL55" s="8">
        <v>77815185.588408381</v>
      </c>
      <c r="AM55" s="8">
        <v>197335.36756753872</v>
      </c>
      <c r="AN55" s="8">
        <v>100446.11876114279</v>
      </c>
      <c r="AO55" s="8">
        <v>5645.383900028236</v>
      </c>
      <c r="AP55" s="8">
        <v>43423323.324935183</v>
      </c>
      <c r="AQ55" s="8">
        <v>44040.483367231769</v>
      </c>
      <c r="AR55" s="8">
        <v>995504.58675066056</v>
      </c>
      <c r="AS55" s="8">
        <v>40005280.683530226</v>
      </c>
      <c r="AT55" s="8">
        <v>0</v>
      </c>
      <c r="AU55" s="8">
        <v>2743.8975934455793</v>
      </c>
      <c r="AV55" s="8">
        <v>228510.12299577348</v>
      </c>
      <c r="AW55" s="8">
        <v>548985.31100862427</v>
      </c>
      <c r="AX55" s="8">
        <v>181328.06228253254</v>
      </c>
      <c r="AY55" s="8">
        <v>107452.32754873119</v>
      </c>
      <c r="AZ55" s="8">
        <v>22150024.331816141</v>
      </c>
      <c r="BA55" s="8">
        <v>0</v>
      </c>
      <c r="BB55" s="8">
        <v>36088.742300820893</v>
      </c>
      <c r="BC55" s="8">
        <v>20525080.761038225</v>
      </c>
      <c r="BD55" s="8">
        <v>563219158.33861494</v>
      </c>
    </row>
    <row r="56" spans="1:56" x14ac:dyDescent="0.3">
      <c r="A56" s="1" t="s">
        <v>229</v>
      </c>
      <c r="B56" s="8">
        <v>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8">
        <v>0</v>
      </c>
      <c r="BB56" s="8">
        <v>0</v>
      </c>
      <c r="BC56" s="8">
        <v>0</v>
      </c>
      <c r="BD56" s="8">
        <v>0</v>
      </c>
    </row>
    <row r="57" spans="1:56" x14ac:dyDescent="0.3">
      <c r="A57" s="1" t="s">
        <v>51</v>
      </c>
      <c r="B57" s="8">
        <v>878.89929560641531</v>
      </c>
      <c r="C57" s="8">
        <v>21754.600851758147</v>
      </c>
      <c r="D57" s="8">
        <v>100660.10129001671</v>
      </c>
      <c r="E57" s="8">
        <v>70.076796377201646</v>
      </c>
      <c r="F57" s="8">
        <v>0</v>
      </c>
      <c r="G57" s="8">
        <v>0</v>
      </c>
      <c r="H57" s="8">
        <v>0</v>
      </c>
      <c r="I57" s="8">
        <v>37383.935202389977</v>
      </c>
      <c r="J57" s="8">
        <v>21771194.867873885</v>
      </c>
      <c r="K57" s="8">
        <v>977364.47962290491</v>
      </c>
      <c r="L57" s="8">
        <v>0</v>
      </c>
      <c r="M57" s="8">
        <v>0</v>
      </c>
      <c r="N57" s="8">
        <v>4640987.5216152761</v>
      </c>
      <c r="O57" s="8">
        <v>129.02322320475804</v>
      </c>
      <c r="P57" s="8">
        <v>0</v>
      </c>
      <c r="Q57" s="8">
        <v>69025.871404458856</v>
      </c>
      <c r="R57" s="8">
        <v>1081371.0909928503</v>
      </c>
      <c r="S57" s="8">
        <v>829212.33360407141</v>
      </c>
      <c r="T57" s="8">
        <v>0</v>
      </c>
      <c r="U57" s="8">
        <v>644.12660045235805</v>
      </c>
      <c r="V57" s="8">
        <v>3916.9726804695138</v>
      </c>
      <c r="W57" s="8">
        <v>930.88123986992457</v>
      </c>
      <c r="X57" s="8">
        <v>29871.422771384674</v>
      </c>
      <c r="Y57" s="8">
        <v>20127.148972679039</v>
      </c>
      <c r="Z57" s="8">
        <v>3611936.7651691753</v>
      </c>
      <c r="AA57" s="8">
        <v>0</v>
      </c>
      <c r="AB57" s="8">
        <v>45128.701772513356</v>
      </c>
      <c r="AC57" s="8">
        <v>695.36726611438064</v>
      </c>
      <c r="AD57" s="8">
        <v>4600.0174420475287</v>
      </c>
      <c r="AE57" s="8">
        <v>70930.519077055869</v>
      </c>
      <c r="AF57" s="8">
        <v>89.637186647516117</v>
      </c>
      <c r="AG57" s="8">
        <v>1816.3044846274777</v>
      </c>
      <c r="AH57" s="8">
        <v>0</v>
      </c>
      <c r="AI57" s="8">
        <v>18128.590300563967</v>
      </c>
      <c r="AJ57" s="8">
        <v>13.784969807898847</v>
      </c>
      <c r="AK57" s="8">
        <v>2745.8389988959834</v>
      </c>
      <c r="AL57" s="8">
        <v>13212824.361572288</v>
      </c>
      <c r="AM57" s="8">
        <v>249200.39329596524</v>
      </c>
      <c r="AN57" s="8">
        <v>21733.396057512491</v>
      </c>
      <c r="AO57" s="8">
        <v>2709.0349742359899</v>
      </c>
      <c r="AP57" s="8">
        <v>1171239.3474135865</v>
      </c>
      <c r="AQ57" s="8">
        <v>70683.195664970466</v>
      </c>
      <c r="AR57" s="8">
        <v>366921.92933557968</v>
      </c>
      <c r="AS57" s="8">
        <v>4038242.418827442</v>
      </c>
      <c r="AT57" s="8">
        <v>598.85275746500304</v>
      </c>
      <c r="AU57" s="8">
        <v>135.8139191628637</v>
      </c>
      <c r="AV57" s="8">
        <v>589218.70162689348</v>
      </c>
      <c r="AW57" s="8">
        <v>300.07576663248892</v>
      </c>
      <c r="AX57" s="8">
        <v>1103.5968986461305</v>
      </c>
      <c r="AY57" s="8">
        <v>33.148179494639329</v>
      </c>
      <c r="AZ57" s="8">
        <v>1380579.412679723</v>
      </c>
      <c r="BA57" s="8">
        <v>3793951.6148142256</v>
      </c>
      <c r="BB57" s="8">
        <v>20.44322541984776</v>
      </c>
      <c r="BC57" s="8">
        <v>0</v>
      </c>
      <c r="BD57" s="8">
        <v>58241104.617714345</v>
      </c>
    </row>
    <row r="58" spans="1:56" x14ac:dyDescent="0.3">
      <c r="A58" s="1" t="s">
        <v>52</v>
      </c>
      <c r="B58" s="8">
        <v>3522133.0218890016</v>
      </c>
      <c r="C58" s="8">
        <v>101289070.25259709</v>
      </c>
      <c r="D58" s="8">
        <v>12419103.217871517</v>
      </c>
      <c r="E58" s="8">
        <v>3416957.1781633175</v>
      </c>
      <c r="F58" s="8">
        <v>26536.712301934913</v>
      </c>
      <c r="G58" s="8">
        <v>1180384.8840257889</v>
      </c>
      <c r="H58" s="8">
        <v>0</v>
      </c>
      <c r="I58" s="8">
        <v>6827999.8477074336</v>
      </c>
      <c r="J58" s="8">
        <v>820667904.91195381</v>
      </c>
      <c r="K58" s="8">
        <v>64665625.645692155</v>
      </c>
      <c r="L58" s="8">
        <v>2158.0383775477389</v>
      </c>
      <c r="M58" s="8">
        <v>2970.0837464187962</v>
      </c>
      <c r="N58" s="8">
        <v>19976352.759522647</v>
      </c>
      <c r="O58" s="8">
        <v>3550400.2856949945</v>
      </c>
      <c r="P58" s="8">
        <v>65730.384676964924</v>
      </c>
      <c r="Q58" s="8">
        <v>5849025.2962586004</v>
      </c>
      <c r="R58" s="8">
        <v>215000644.97672203</v>
      </c>
      <c r="S58" s="8">
        <v>338492693.5389604</v>
      </c>
      <c r="T58" s="8">
        <v>194580.96405988399</v>
      </c>
      <c r="U58" s="8">
        <v>1050303.0811433287</v>
      </c>
      <c r="V58" s="8">
        <v>40290045.735826612</v>
      </c>
      <c r="W58" s="8">
        <v>5568224.5956907868</v>
      </c>
      <c r="X58" s="8">
        <v>43471140.7181122</v>
      </c>
      <c r="Y58" s="8">
        <v>106760916.65293601</v>
      </c>
      <c r="Z58" s="8">
        <v>716529603.51246047</v>
      </c>
      <c r="AA58" s="8">
        <v>0</v>
      </c>
      <c r="AB58" s="8">
        <v>106269.10550250171</v>
      </c>
      <c r="AC58" s="8">
        <v>3625305.0854222369</v>
      </c>
      <c r="AD58" s="8">
        <v>57425.089010696378</v>
      </c>
      <c r="AE58" s="8">
        <v>681436841.68374658</v>
      </c>
      <c r="AF58" s="8">
        <v>13684228.663849199</v>
      </c>
      <c r="AG58" s="8">
        <v>7773954.0205752468</v>
      </c>
      <c r="AH58" s="8">
        <v>369.75749319072037</v>
      </c>
      <c r="AI58" s="8">
        <v>46262214.294538222</v>
      </c>
      <c r="AJ58" s="8">
        <v>700569.89417517907</v>
      </c>
      <c r="AK58" s="8">
        <v>928212.53541179525</v>
      </c>
      <c r="AL58" s="8">
        <v>2602894892.417686</v>
      </c>
      <c r="AM58" s="8">
        <v>227807841.93437085</v>
      </c>
      <c r="AN58" s="8">
        <v>11356906.644993655</v>
      </c>
      <c r="AO58" s="8">
        <v>152892.16618098714</v>
      </c>
      <c r="AP58" s="8">
        <v>1024363580.768437</v>
      </c>
      <c r="AQ58" s="8">
        <v>203604.63894969691</v>
      </c>
      <c r="AR58" s="8">
        <v>10390031.656261843</v>
      </c>
      <c r="AS58" s="8">
        <v>400830454.58836347</v>
      </c>
      <c r="AT58" s="8">
        <v>672481.16109103628</v>
      </c>
      <c r="AU58" s="8">
        <v>36137.727929020009</v>
      </c>
      <c r="AV58" s="8">
        <v>3341073.1763558914</v>
      </c>
      <c r="AW58" s="8">
        <v>2317842.3987571406</v>
      </c>
      <c r="AX58" s="8">
        <v>18630966.900507793</v>
      </c>
      <c r="AY58" s="8">
        <v>4424968.8130376497</v>
      </c>
      <c r="AZ58" s="8">
        <v>78118631.064247116</v>
      </c>
      <c r="BA58" s="8">
        <v>1071564950.3317443</v>
      </c>
      <c r="BB58" s="8">
        <v>12425365.425444085</v>
      </c>
      <c r="BC58" s="8">
        <v>134882459.65218744</v>
      </c>
      <c r="BD58" s="8">
        <v>8869810977.8926601</v>
      </c>
    </row>
    <row r="60" spans="1:56" x14ac:dyDescent="0.3">
      <c r="A60" s="7" t="s">
        <v>246</v>
      </c>
    </row>
    <row r="61" spans="1:56" x14ac:dyDescent="0.3">
      <c r="A61" s="7" t="s">
        <v>53</v>
      </c>
    </row>
    <row r="62" spans="1:56" x14ac:dyDescent="0.3">
      <c r="A62" s="1" t="s">
        <v>84</v>
      </c>
      <c r="B62" s="12" t="s">
        <v>56</v>
      </c>
      <c r="C62" s="12" t="s">
        <v>57</v>
      </c>
      <c r="D62" s="12" t="s">
        <v>66</v>
      </c>
      <c r="E62" s="12" t="s">
        <v>58</v>
      </c>
      <c r="F62" s="12" t="s">
        <v>59</v>
      </c>
      <c r="G62" s="12" t="s">
        <v>60</v>
      </c>
      <c r="H62" s="12" t="s">
        <v>61</v>
      </c>
    </row>
    <row r="63" spans="1:56" x14ac:dyDescent="0.3">
      <c r="A63" s="12" t="s">
        <v>62</v>
      </c>
      <c r="B63" s="13">
        <f>B4+AJ4+B38+AJ38</f>
        <v>626025.83078064385</v>
      </c>
      <c r="C63" s="13">
        <f>SUM(C4,D4,G4,L4:U4,X4:Y4,AB4:AD4,AF4,AI4,AK4,AN4:AO4,AQ4,AT4:AW4,AZ4,AR4)+SUM(C38,D38,G38,L38:U38,X38:Y38,AB38:AD38,AF38,AI38,AK38,AN38:AO38,AQ38,AT38:AW38,AZ38,AR38)</f>
        <v>41383.186980703824</v>
      </c>
      <c r="D63" s="13">
        <f>SUM(F4,H4,V4:W4,AA4,AE4,AH4,AM4,AS4,AX4,BB4,AY4)+SUM(F38,H38,V38:W38,AA38,AE38,AH38,AM38,AS38,AX38,BB38,AY38)</f>
        <v>84676.700658327492</v>
      </c>
      <c r="E63" s="13">
        <f>SUM(E4,I4,AG4,BA4)+SUM(E38,I38,AG38,BA38)</f>
        <v>9047.0038342589978</v>
      </c>
      <c r="F63" s="13">
        <f>SUM(J4:K4,Z4,AL4,AP4)+SUM(J38:K38,Z38,AL38,AP38)</f>
        <v>4128006.183871273</v>
      </c>
      <c r="G63" s="13">
        <f>BC4+BC38</f>
        <v>256559.49191673062</v>
      </c>
      <c r="H63" s="13">
        <f>SUM(B63:G63)</f>
        <v>5145698.3980419384</v>
      </c>
    </row>
    <row r="64" spans="1:56" x14ac:dyDescent="0.3">
      <c r="A64" s="12" t="s">
        <v>63</v>
      </c>
      <c r="B64" s="13">
        <f>B69-SUM(B65:B68,B63)</f>
        <v>2325939.0548136802</v>
      </c>
      <c r="C64" s="13">
        <f t="shared" ref="C64:H64" si="0">C69-SUM(C65:C68,C63)</f>
        <v>436406380.49369013</v>
      </c>
      <c r="D64" s="13">
        <f t="shared" si="0"/>
        <v>209600844.35792708</v>
      </c>
      <c r="E64" s="13">
        <f t="shared" si="0"/>
        <v>277433498.173769</v>
      </c>
      <c r="F64" s="13">
        <f t="shared" si="0"/>
        <v>613728535.37983704</v>
      </c>
      <c r="G64" s="13">
        <f t="shared" si="0"/>
        <v>49002024.931313232</v>
      </c>
      <c r="H64" s="13">
        <f t="shared" si="0"/>
        <v>1588497222.3913507</v>
      </c>
    </row>
    <row r="65" spans="1:8" x14ac:dyDescent="0.3">
      <c r="A65" s="12" t="s">
        <v>65</v>
      </c>
      <c r="B65" s="13">
        <f>B8+AJ8+B10+AJ10+B24+AJ24+B25+AJ25+B29+AJ29+B33+AJ33+B36+AJ36+B41+AJ41+B47+AJ47+B52+AJ52+B53+AJ53+B56+AJ56</f>
        <v>48974.156337011904</v>
      </c>
      <c r="C65" s="13">
        <f>SUM(C8,D8,G8,L8:U8,X8:Y8,AB8:AD8,AF8,AI8,AK8,AN8:AO8,AQ8,AT8:AW8,AZ8,AR8)+SUM(C10,D10,G10,L10:U10,X10:Y10,AB10:AD10,AF10,AI10,AK10,AN10:AO10,AQ10,AT10:AW10,AZ10,AR10)+SUM(C24,D24,G24,L24:U24,X24:Y24,AB24:AD24,AF24,AI24,AK24,AN24:AO24,AQ24,AT24:AW24,AZ24,AR24)+SUM(C25,D25,G25,L25:U25,X25:Y25,AB25:AD25,AF25,AI25,AK25,AN25:AO25,AQ25,AT25:AW25,AZ25,AR25)+SUM(C29,D29,G29,L29:U29,X29:Y29,AB29:AD29,AF29,AI29,AK29,AN29:AO29,AQ29,AT29:AW29,AZ29,AR29)+SUM(C33,D33,G33,L33:U33,X33:Y33,AB33:AD33,AF33,AI33,AK33,AN33:AO33,AQ33,AT33:AW33,AZ33,AR33)+SUM(C36,D36,G36,L36:U36,X36:Y36,AB36:AD36,AF36,AI36,AK36,AN36:AO36,AQ36,AT36:AW36,AZ36,AR36)+SUM(C41,D41,G41,L41:U41,X41:Y41,AB41:AD41,AF41,AI41,AK41,AN41:AO41,AQ41,AT41:AW41,AZ41,AR41)+SUM(C47,D47,G47,L47:U47,X47:Y47,AB47:AD47,AF47,AI47,AK47,AN47:AO47,AQ47,AT47:AW47,AZ47,AR47)+SUM(C52,D52,G52,L52:U52,X52:Y52,AB52:AD52,AF52,AI52,AK52,AN52:AO52,AQ52,AT52:AW52,AZ52,AR52)+SUM(C53,D53,G53,L53:U53,X53:Y53,AB53:AD53,AF53,AI53,AK53,AN53:AO53,AQ53,AT53:AW53,AZ53,AR53)+SUM(C56,D56,G56,L56:U56,X56:Y56,AB56:AD56,AF56,AI56,AK56,AN56:AO56,AQ56,AT56:AW56,AZ56,AR56)</f>
        <v>31274456.000456203</v>
      </c>
      <c r="D65" s="13">
        <f>SUM(F8,H8,V8:W8,AA8,AE8,AH8,AM8,AS8,AX8,BB8,AY8)+SUM(F10,H10,V10:W10,AA10,AE10,AH10,AM10,AS10,AX10,BB10,AY10)+SUM(F24,H24,V24:W24,AA24,AE24,AH24,AM24,AS24,AX24,BB24,AY24)+SUM(F25,H25,V25:W25,AA25,AE25,AH25,AM25,AS25,AX25,BB25,AY25)+SUM(F29,H29,V29:W29,AA29,AE29,AH29,AM29,AS29,AX29,BB29,AY29)+SUM(F33,H33,V33:W33,AA33,AE33,AH33,AM33,AS33,AX33,BB33,AY33)+SUM(F36,H36,V36:W36,AA36,AE36,AH36,AM36,AS36,AX36,BB36,AY36)+SUM(F41,H41,V41:W41,AA41,AE41,AH41,AM41,AS41,AX41,BB41,AY41)+SUM(F47,H47,V47:W47,AA47,AE47,AH47,AM47,AS47,AX47,BB47,AY47)+SUM(F52,H52,V52:W52,AA52,AE52,AH52,AM52,AS52,AX52,BB52,AY52)+SUM(F53,H53,V53:W53,AA53,AE53,AH53,AM53,AS53,AX53,BB53,AY53)+SUM(F56,H56,V56:W56,AA56,AE56,AH56,AM56,AS56,AX56,BB56,AY56)</f>
        <v>104950766.95395505</v>
      </c>
      <c r="E65" s="13">
        <f>SUM(E8,I8,AG8,BA8)+SUM(E10,I10,AG10,BA10)+SUM(E24,I24,AG24,BA24)+SUM(E25,I25,AG25,BA25)+SUM(E29,I29,AG29,BA29)+SUM(E33,I33,AG33,BA33)+SUM(E36,I36,AG36,BA36)+SUM(E41,I41,AG41,BA41)+SUM(E47,I47,AG47,BA47)+SUM(E52,I52,AG52,BA52)+SUM(E53,I53,AG53,BA53)+SUM(E56,I56,AG56,BA56)</f>
        <v>34854176.204176605</v>
      </c>
      <c r="F65" s="13">
        <f>SUM(J8:K8,Z8,AL8,AP8)+SUM(J10:K10,Z10,AL10,AP10)+SUM(J24:K24,Z24,AL24,AP24)+SUM(J25:K25,Z25,AL25,AP25)+SUM(J29:K29,Z29,AL29,AP29)+SUM(J33:K33,Z33,AL33,AP33)+SUM(J36:K36,Z36,AL36,AP36)+SUM(J41:K41,Z41,AL41,AP41)+SUM(J47:K47,Z47,AL47,AP47)+SUM(J52:K52,Z52,AL52,AP52)+SUM(J53:K53,Z53,AL53,AP53)+SUM(J56:K56,Z56,AL56,AP56)</f>
        <v>461127939.94542879</v>
      </c>
      <c r="G65" s="13">
        <f>BC8+BC10+BC24+BC25+BC29+BC33+BC36+BC41+BC47+BC52+BC53+BC56</f>
        <v>2665438.8334998419</v>
      </c>
      <c r="H65" s="13">
        <f>SUM(B65:G65)</f>
        <v>634921752.09385347</v>
      </c>
    </row>
    <row r="66" spans="1:8" x14ac:dyDescent="0.3">
      <c r="A66" s="12" t="s">
        <v>64</v>
      </c>
      <c r="B66" s="13">
        <f>B7+AJ7+B11+AJ11+B35+AJ35+B55+AJ55</f>
        <v>722962.34935708216</v>
      </c>
      <c r="C66" s="13">
        <f>SUM(C7,D7,G7,L7:U7,X7:Y7,AB7:AD7,AF7,AI7,AK7,AN7:AO7,AQ7,AT7:AW7,AZ7,AR7)+SUM(C11,D11,G11,L11:U11,X11:Y11,AB11:AD11,AF11,AI11,AK11,AN11:AO11,AQ11,AT11:AW11,AZ11,AR11)+SUM(C35,D35,G35,L35:U35,X35:Y35,AB35:AD35,AF35,AI35,AK35,AN35:AO35,AQ35,AT35:AW35,AZ35,AR35)+SUM(C55,D55,G55,L55:U55,X55:Y55,AB55:AD55,AF55,AI55,AK55,AN55:AO55,AQ55,AT55:AW55,AZ55,AR55)</f>
        <v>163857916.1811558</v>
      </c>
      <c r="D66" s="13">
        <f>SUM(F7,H7,V7:W7,AA7,AE7,AH7,AM7,AS7,AX7,BB7,AY7)+SUM(F11,H11,V11:W11,AA11,AE11,AH11,AM11,AS11,AX11,BB11,AY11)+SUM(F35,H35,V35:W35,AA35,AE35,AH35,AM35,AS35,AX35,BB35,AY35)+SUM(F55,H55,V55:W55,AA55,AE55,AH55,AM55,AS55,AX55,BB55,AY55)</f>
        <v>76183032.910482153</v>
      </c>
      <c r="E66" s="13">
        <f>SUM(E7,I7,AG7,BA7)+SUM(E11,I11,AG11,BA11)+SUM(E35,I35,AG35,BA35)+SUM(E55,I55,AG55,BA55)</f>
        <v>11227241.65112224</v>
      </c>
      <c r="F66" s="13">
        <f>SUM(J7:K7,Z7,AL7,AP7)+SUM(J11:K11,Z11,AL11,AP11)+SUM(J35:K35,Z35,AL35,AP35)+SUM(J55:K55,Z55,AL55,AP55)</f>
        <v>292611436.96152532</v>
      </c>
      <c r="G66" s="13">
        <f>BC7+BC11+BC35+BC55</f>
        <v>20626952.677529309</v>
      </c>
      <c r="H66" s="13">
        <f>SUM(B66:G66)</f>
        <v>565229542.73117197</v>
      </c>
    </row>
    <row r="67" spans="1:8" x14ac:dyDescent="0.3">
      <c r="A67" s="12" t="s">
        <v>59</v>
      </c>
      <c r="B67" s="13">
        <f>B12+AJ12+B13+AJ13+B28+AJ28+B40+AJ40+B44+AJ44</f>
        <v>497908.84051034803</v>
      </c>
      <c r="C67" s="13">
        <f>SUM(C12,D12,G12,L12:U12,X12:Y12,AB12:AD12,AF12,AI12,AK12,AN12:AO12,AQ12,AT12:AW12,AZ12,AR12)+SUM(C13,D13,G13,L13:U13,X13:Y13,AB13:AD13,AF13,AI13,AK13,AN13:AO13,AQ13,AT13:AW13,AZ13,AR13)+SUM(C28,D28,G28,L28:U28,X28:Y28,AB28:AD28,AF28,AI28,AK28,AN28:AO28,AQ28,AT28:AW28,AZ28,AR28)+SUM(C40,D40,G40,L40:U40,X40:Y40,AB40:AD40,AF40,AI40,AK40,AN40:AO40,AQ40,AT40:AW40,AZ40,AR40)+SUM(C44,D44,G44,L44:U44,X44:Y44,AB44:AD44,AF44,AI44,AK44,AN44:AO44,AQ44,AT44:AW44,AZ44,AR44)</f>
        <v>379680542.87384856</v>
      </c>
      <c r="D67" s="13">
        <f>SUM(F12,H12,V12:W12,AA12,AE12,AH12,AM12,AS12,AX12,BB12,AY12)+SUM(F13,H13,V13:W13,AA13,AE13,AH13,AM13,AS13,AX13,BB13,AY13)+SUM(F28,H28,V28:W28,AA28,AE28,AH28,AM28,AS28,AX28,BB28,AY28)+SUM(F40,H40,V40:W40,AA40,AE40,AH40,AM40,AS40,AX40,BB40,AY40)+SUM(F44,H44,V44:W44,AA44,AE44,AH44,AM44,AS44,AX44,BB44,AY44)</f>
        <v>996257916.85033596</v>
      </c>
      <c r="E67" s="13">
        <f>SUM(E12,I12,AG12,BA12)+SUM(E13,I13,AG13,BA13)+SUM(E28,I28,AG28,BA28)+SUM(E40,I40,AG40,BA40)+SUM(E44,I44,AG44,BA44)</f>
        <v>762226676.4139905</v>
      </c>
      <c r="F67" s="13">
        <f>SUM(J12:K12,Z12,AL12,AP12)+SUM(J13:K13,Z13,AL13,AP13)+SUM(J28:K28,Z28,AL28,AP28)+SUM(J40:K40,Z40,AL40,AP40)+SUM(J44:K44,Z44,AL44,AP44)</f>
        <v>3816781128.9639153</v>
      </c>
      <c r="G67" s="13">
        <f>BC12+BC13+BC28+BC40+BC44</f>
        <v>62331483.71792832</v>
      </c>
      <c r="H67" s="13">
        <f>SUM(B67:G67)</f>
        <v>6017775657.6605282</v>
      </c>
    </row>
    <row r="68" spans="1:8" x14ac:dyDescent="0.3">
      <c r="A68" s="12" t="s">
        <v>60</v>
      </c>
      <c r="B68" s="13">
        <f>B57+AJ57</f>
        <v>892.68426541431415</v>
      </c>
      <c r="C68" s="13">
        <f>SUM(C57,D57,G57,L57:U57,X57:Y57,AB57:AD57,AF57,AI57,AK57,AN57:AO57,AQ57,AT57:AW57,AZ57,AR57)</f>
        <v>9298051.8070751112</v>
      </c>
      <c r="D68" s="13">
        <f>SUM(F57,H57,V57:W57,AA57,AE57,AH57,AM57,AS57,AX57,BB57,AY57)</f>
        <v>4364378.3734243633</v>
      </c>
      <c r="E68" s="13">
        <f>SUM(E57,I57,AG57,BA57)</f>
        <v>3833221.9312976203</v>
      </c>
      <c r="F68" s="13">
        <f>SUM(J57:K57,Z57,AL57,AP57)</f>
        <v>40744559.821651839</v>
      </c>
      <c r="G68" s="13">
        <f>BC57</f>
        <v>0</v>
      </c>
      <c r="H68" s="13">
        <f>SUM(B68:G68)</f>
        <v>58241104.617714345</v>
      </c>
    </row>
    <row r="69" spans="1:8" x14ac:dyDescent="0.3">
      <c r="A69" s="12" t="s">
        <v>61</v>
      </c>
      <c r="B69" s="13">
        <f>B58+AJ58</f>
        <v>4222702.9160641804</v>
      </c>
      <c r="C69" s="13">
        <f>SUM(C58,D58,G58,L58:U58,X58:Y58,AB58:AD58,AF58,AI58,AK58,AN58:AO58,AQ58,AT58:AW58,AZ58,AR58)</f>
        <v>1020558730.5432066</v>
      </c>
      <c r="D69" s="13">
        <f>SUM(F58,H58,V58:W58,AA58,AE58,AH58,AM58,AS58,AX58,BB58,AY58)</f>
        <v>1391441616.1467829</v>
      </c>
      <c r="E69" s="13">
        <f>SUM(E58,I58,AG58,BA58)</f>
        <v>1089583861.3781903</v>
      </c>
      <c r="F69" s="13">
        <f>SUM(J58:K58,Z58,AL58,AP58)</f>
        <v>5229121607.2562294</v>
      </c>
      <c r="G69" s="13">
        <f>BC58</f>
        <v>134882459.65218744</v>
      </c>
      <c r="H69" s="13">
        <f>SUM(B69:G69)</f>
        <v>8869810977.8926601</v>
      </c>
    </row>
  </sheetData>
  <phoneticPr fontId="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D69"/>
  <sheetViews>
    <sheetView workbookViewId="0">
      <selection activeCell="A61" sqref="A61"/>
    </sheetView>
  </sheetViews>
  <sheetFormatPr defaultRowHeight="14" x14ac:dyDescent="0.3"/>
  <cols>
    <col min="2" max="2" width="10.4140625" bestFit="1" customWidth="1"/>
    <col min="3" max="3" width="14.33203125" customWidth="1"/>
    <col min="4" max="4" width="15.25" customWidth="1"/>
    <col min="5" max="5" width="12.75" customWidth="1"/>
    <col min="6" max="6" width="13.1640625" customWidth="1"/>
    <col min="7" max="7" width="12.25" customWidth="1"/>
    <col min="8" max="8" width="14.9140625" customWidth="1"/>
    <col min="9" max="9" width="11.25" bestFit="1" customWidth="1"/>
    <col min="10" max="10" width="13.5" bestFit="1" customWidth="1"/>
    <col min="11" max="11" width="11.25" bestFit="1" customWidth="1"/>
    <col min="12" max="13" width="8.75" bestFit="1" customWidth="1"/>
    <col min="14" max="14" width="11.25" bestFit="1" customWidth="1"/>
    <col min="15" max="15" width="10.4140625" bestFit="1" customWidth="1"/>
    <col min="16" max="16" width="8.75" bestFit="1" customWidth="1"/>
    <col min="17" max="17" width="10.4140625" bestFit="1" customWidth="1"/>
    <col min="18" max="19" width="12.1640625" bestFit="1" customWidth="1"/>
    <col min="20" max="20" width="9.08203125" bestFit="1" customWidth="1"/>
    <col min="21" max="21" width="10.4140625" bestFit="1" customWidth="1"/>
    <col min="22" max="22" width="12.1640625" bestFit="1" customWidth="1"/>
    <col min="23" max="23" width="10.4140625" bestFit="1" customWidth="1"/>
    <col min="24" max="24" width="11.25" bestFit="1" customWidth="1"/>
    <col min="25" max="26" width="12.1640625" bestFit="1" customWidth="1"/>
    <col min="27" max="27" width="8.75" bestFit="1" customWidth="1"/>
    <col min="28" max="28" width="9.08203125" bestFit="1" customWidth="1"/>
    <col min="29" max="29" width="10.4140625" bestFit="1" customWidth="1"/>
    <col min="30" max="30" width="9.08203125" bestFit="1" customWidth="1"/>
    <col min="31" max="31" width="12.1640625" bestFit="1" customWidth="1"/>
    <col min="32" max="33" width="10.4140625" bestFit="1" customWidth="1"/>
    <col min="34" max="34" width="8.75" bestFit="1" customWidth="1"/>
    <col min="35" max="35" width="11.25" bestFit="1" customWidth="1"/>
    <col min="36" max="36" width="9.08203125" bestFit="1" customWidth="1"/>
    <col min="37" max="37" width="10.4140625" bestFit="1" customWidth="1"/>
    <col min="38" max="38" width="13.5" bestFit="1" customWidth="1"/>
    <col min="39" max="39" width="11.25" bestFit="1" customWidth="1"/>
    <col min="40" max="41" width="10.4140625" bestFit="1" customWidth="1"/>
    <col min="42" max="42" width="13.5" bestFit="1" customWidth="1"/>
    <col min="43" max="43" width="9.08203125" bestFit="1" customWidth="1"/>
    <col min="44" max="44" width="11.25" bestFit="1" customWidth="1"/>
    <col min="45" max="45" width="12.1640625" bestFit="1" customWidth="1"/>
    <col min="46" max="47" width="9.08203125" bestFit="1" customWidth="1"/>
    <col min="48" max="49" width="10.4140625" bestFit="1" customWidth="1"/>
    <col min="50" max="50" width="12.1640625" bestFit="1" customWidth="1"/>
    <col min="51" max="52" width="11.25" bestFit="1" customWidth="1"/>
    <col min="53" max="55" width="12.1640625" bestFit="1" customWidth="1"/>
    <col min="56" max="56" width="14.4140625" bestFit="1" customWidth="1"/>
  </cols>
  <sheetData>
    <row r="1" spans="1:56" x14ac:dyDescent="0.3">
      <c r="A1" s="7" t="s">
        <v>247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</row>
    <row r="2" spans="1:56" x14ac:dyDescent="0.3">
      <c r="A2" s="7" t="s">
        <v>53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</row>
    <row r="3" spans="1:56" x14ac:dyDescent="0.3">
      <c r="A3" s="1" t="s">
        <v>67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360</v>
      </c>
      <c r="L3" s="1" t="s">
        <v>10</v>
      </c>
      <c r="M3" s="1" t="s">
        <v>11</v>
      </c>
      <c r="N3" s="1" t="s">
        <v>12</v>
      </c>
      <c r="O3" s="1" t="s">
        <v>13</v>
      </c>
      <c r="P3" s="1" t="s">
        <v>14</v>
      </c>
      <c r="Q3" s="1" t="s">
        <v>15</v>
      </c>
      <c r="R3" s="1" t="s">
        <v>16</v>
      </c>
      <c r="S3" s="1" t="s">
        <v>17</v>
      </c>
      <c r="T3" s="1" t="s">
        <v>18</v>
      </c>
      <c r="U3" s="1" t="s">
        <v>19</v>
      </c>
      <c r="V3" s="1" t="s">
        <v>20</v>
      </c>
      <c r="W3" s="1" t="s">
        <v>21</v>
      </c>
      <c r="X3" s="1" t="s">
        <v>22</v>
      </c>
      <c r="Y3" s="1" t="s">
        <v>23</v>
      </c>
      <c r="Z3" s="1" t="s">
        <v>24</v>
      </c>
      <c r="AA3" s="1" t="s">
        <v>25</v>
      </c>
      <c r="AB3" s="1" t="s">
        <v>26</v>
      </c>
      <c r="AC3" s="1" t="s">
        <v>27</v>
      </c>
      <c r="AD3" s="1" t="s">
        <v>28</v>
      </c>
      <c r="AE3" s="1" t="s">
        <v>29</v>
      </c>
      <c r="AF3" s="1" t="s">
        <v>30</v>
      </c>
      <c r="AG3" s="1" t="s">
        <v>31</v>
      </c>
      <c r="AH3" s="1" t="s">
        <v>32</v>
      </c>
      <c r="AI3" s="1" t="s">
        <v>33</v>
      </c>
      <c r="AJ3" s="2" t="s">
        <v>34</v>
      </c>
      <c r="AK3" s="1" t="s">
        <v>35</v>
      </c>
      <c r="AL3" s="1" t="s">
        <v>361</v>
      </c>
      <c r="AM3" s="1" t="s">
        <v>36</v>
      </c>
      <c r="AN3" s="1" t="s">
        <v>37</v>
      </c>
      <c r="AO3" s="1" t="s">
        <v>38</v>
      </c>
      <c r="AP3" s="1" t="s">
        <v>197</v>
      </c>
      <c r="AQ3" s="1" t="s">
        <v>40</v>
      </c>
      <c r="AR3" s="1" t="s">
        <v>41</v>
      </c>
      <c r="AS3" s="1" t="s">
        <v>42</v>
      </c>
      <c r="AT3" s="1" t="s">
        <v>43</v>
      </c>
      <c r="AU3" s="1" t="s">
        <v>44</v>
      </c>
      <c r="AV3" s="1" t="s">
        <v>45</v>
      </c>
      <c r="AW3" s="1" t="s">
        <v>46</v>
      </c>
      <c r="AX3" s="1" t="s">
        <v>47</v>
      </c>
      <c r="AY3" s="1" t="s">
        <v>48</v>
      </c>
      <c r="AZ3" s="1" t="s">
        <v>49</v>
      </c>
      <c r="BA3" s="1" t="s">
        <v>50</v>
      </c>
      <c r="BB3" s="1" t="s">
        <v>229</v>
      </c>
      <c r="BC3" s="2" t="s">
        <v>51</v>
      </c>
      <c r="BD3" s="1" t="s">
        <v>52</v>
      </c>
    </row>
    <row r="4" spans="1:56" x14ac:dyDescent="0.3">
      <c r="A4" s="1" t="s">
        <v>1</v>
      </c>
      <c r="B4" s="8">
        <v>0</v>
      </c>
      <c r="C4" s="8">
        <v>6.567124656200499</v>
      </c>
      <c r="D4" s="8">
        <v>0.97762000699804308</v>
      </c>
      <c r="E4" s="8">
        <v>1.2393568464305043</v>
      </c>
      <c r="F4" s="8">
        <v>0</v>
      </c>
      <c r="G4" s="8">
        <v>0</v>
      </c>
      <c r="H4" s="8">
        <v>0</v>
      </c>
      <c r="I4" s="8">
        <v>3245.0712785156961</v>
      </c>
      <c r="J4" s="8">
        <v>29529.261497670232</v>
      </c>
      <c r="K4" s="8">
        <v>9.2542899379426127E-2</v>
      </c>
      <c r="L4" s="8">
        <v>0</v>
      </c>
      <c r="M4" s="8">
        <v>0</v>
      </c>
      <c r="N4" s="8">
        <v>1.9439109674515731E-2</v>
      </c>
      <c r="O4" s="8">
        <v>0.10311819457717851</v>
      </c>
      <c r="P4" s="8">
        <v>0</v>
      </c>
      <c r="Q4" s="8">
        <v>0.94970730703735884</v>
      </c>
      <c r="R4" s="8">
        <v>71.609547701291234</v>
      </c>
      <c r="S4" s="8">
        <v>84.690692394749931</v>
      </c>
      <c r="T4" s="8">
        <v>0</v>
      </c>
      <c r="U4" s="8">
        <v>0</v>
      </c>
      <c r="V4" s="8">
        <v>0.2222773891655021</v>
      </c>
      <c r="W4" s="8">
        <v>0.33352921762803234</v>
      </c>
      <c r="X4" s="8">
        <v>3347.8212330890128</v>
      </c>
      <c r="Y4" s="8">
        <v>7.0472502639499348</v>
      </c>
      <c r="Z4" s="8">
        <v>114.87723502953801</v>
      </c>
      <c r="AA4" s="8">
        <v>0</v>
      </c>
      <c r="AB4" s="8">
        <v>0</v>
      </c>
      <c r="AC4" s="8">
        <v>0</v>
      </c>
      <c r="AD4" s="8">
        <v>0</v>
      </c>
      <c r="AE4" s="8">
        <v>53.2195384384938</v>
      </c>
      <c r="AF4" s="8">
        <v>0</v>
      </c>
      <c r="AG4" s="8">
        <v>5.1824316861567752</v>
      </c>
      <c r="AH4" s="8">
        <v>0</v>
      </c>
      <c r="AI4" s="8">
        <v>2299.0582578317444</v>
      </c>
      <c r="AJ4" s="8">
        <v>96014.271335803089</v>
      </c>
      <c r="AK4" s="8">
        <v>0</v>
      </c>
      <c r="AL4" s="8">
        <v>11855.71238620254</v>
      </c>
      <c r="AM4" s="8">
        <v>2.5691347996195213E-2</v>
      </c>
      <c r="AN4" s="8">
        <v>7.7360402297055333E-2</v>
      </c>
      <c r="AO4" s="8">
        <v>11468.504029510026</v>
      </c>
      <c r="AP4" s="8">
        <v>18.25331378015975</v>
      </c>
      <c r="AQ4" s="8">
        <v>0</v>
      </c>
      <c r="AR4" s="8">
        <v>11.754151243764888</v>
      </c>
      <c r="AS4" s="8">
        <v>312.40391863158601</v>
      </c>
      <c r="AT4" s="8">
        <v>0</v>
      </c>
      <c r="AU4" s="8">
        <v>0</v>
      </c>
      <c r="AV4" s="8">
        <v>2.1128283310180053E-2</v>
      </c>
      <c r="AW4" s="8">
        <v>0.1352614809532135</v>
      </c>
      <c r="AX4" s="8">
        <v>55245.600300320672</v>
      </c>
      <c r="AY4" s="8">
        <v>3.9591702130765592E-2</v>
      </c>
      <c r="AZ4" s="8">
        <v>4873.4118112546466</v>
      </c>
      <c r="BA4" s="8">
        <v>7929.5718299788887</v>
      </c>
      <c r="BB4" s="8">
        <v>0</v>
      </c>
      <c r="BC4" s="8">
        <v>3175201.7899818923</v>
      </c>
      <c r="BD4" s="8">
        <v>3401699.9157700823</v>
      </c>
    </row>
    <row r="5" spans="1:56" x14ac:dyDescent="0.3">
      <c r="A5" s="1" t="s">
        <v>2</v>
      </c>
      <c r="B5" s="8">
        <v>29.187802387859126</v>
      </c>
      <c r="C5" s="8">
        <v>0</v>
      </c>
      <c r="D5" s="8">
        <v>48.506229534602163</v>
      </c>
      <c r="E5" s="8">
        <v>61.492734639133715</v>
      </c>
      <c r="F5" s="8">
        <v>0</v>
      </c>
      <c r="G5" s="8">
        <v>144.0550198416677</v>
      </c>
      <c r="H5" s="8">
        <v>0</v>
      </c>
      <c r="I5" s="8">
        <v>3302.3496824766994</v>
      </c>
      <c r="J5" s="8">
        <v>553622.66329004487</v>
      </c>
      <c r="K5" s="8">
        <v>4.5916686309234054</v>
      </c>
      <c r="L5" s="8">
        <v>0</v>
      </c>
      <c r="M5" s="8">
        <v>0</v>
      </c>
      <c r="N5" s="8">
        <v>0.96450349734122498</v>
      </c>
      <c r="O5" s="8">
        <v>5.39965638881631</v>
      </c>
      <c r="P5" s="8">
        <v>353.13487502853263</v>
      </c>
      <c r="Q5" s="8">
        <v>47.121294875397552</v>
      </c>
      <c r="R5" s="8">
        <v>2936.6193323857833</v>
      </c>
      <c r="S5" s="8">
        <v>1246374.04868277</v>
      </c>
      <c r="T5" s="8">
        <v>0</v>
      </c>
      <c r="U5" s="8">
        <v>723.27624545503977</v>
      </c>
      <c r="V5" s="8">
        <v>1213.4879222239672</v>
      </c>
      <c r="W5" s="8">
        <v>16.548602392497884</v>
      </c>
      <c r="X5" s="8">
        <v>5175.6327804873627</v>
      </c>
      <c r="Y5" s="8">
        <v>676.78588936122833</v>
      </c>
      <c r="Z5" s="8">
        <v>353103.50962103211</v>
      </c>
      <c r="AA5" s="8">
        <v>0</v>
      </c>
      <c r="AB5" s="8">
        <v>0</v>
      </c>
      <c r="AC5" s="8">
        <v>0</v>
      </c>
      <c r="AD5" s="8">
        <v>40690.54119485995</v>
      </c>
      <c r="AE5" s="8">
        <v>357278.02411780745</v>
      </c>
      <c r="AF5" s="8">
        <v>0</v>
      </c>
      <c r="AG5" s="8">
        <v>200.58698382602171</v>
      </c>
      <c r="AH5" s="8">
        <v>0</v>
      </c>
      <c r="AI5" s="8">
        <v>9.9352627716903079</v>
      </c>
      <c r="AJ5" s="8">
        <v>0</v>
      </c>
      <c r="AK5" s="8">
        <v>7655.9240753352969</v>
      </c>
      <c r="AL5" s="8">
        <v>325228.14979558194</v>
      </c>
      <c r="AM5" s="8">
        <v>1.2747186166774926</v>
      </c>
      <c r="AN5" s="8">
        <v>274.94190827530474</v>
      </c>
      <c r="AO5" s="8">
        <v>1.6772607942160331</v>
      </c>
      <c r="AP5" s="8">
        <v>51008.804484302476</v>
      </c>
      <c r="AQ5" s="8">
        <v>0</v>
      </c>
      <c r="AR5" s="8">
        <v>225.22955170640125</v>
      </c>
      <c r="AS5" s="8">
        <v>35243.342857101372</v>
      </c>
      <c r="AT5" s="8">
        <v>0</v>
      </c>
      <c r="AU5" s="8">
        <v>0</v>
      </c>
      <c r="AV5" s="8">
        <v>1.0483146340904916</v>
      </c>
      <c r="AW5" s="8">
        <v>85.921378924540718</v>
      </c>
      <c r="AX5" s="8">
        <v>600.22924934028197</v>
      </c>
      <c r="AY5" s="8">
        <v>1.9644076200093119</v>
      </c>
      <c r="AZ5" s="8">
        <v>7544.198154148572</v>
      </c>
      <c r="BA5" s="8">
        <v>349915.64548790414</v>
      </c>
      <c r="BB5" s="8">
        <v>0</v>
      </c>
      <c r="BC5" s="8">
        <v>157312.48080302309</v>
      </c>
      <c r="BD5" s="8">
        <v>3501119.2958400277</v>
      </c>
    </row>
    <row r="6" spans="1:56" x14ac:dyDescent="0.3">
      <c r="A6" s="1" t="s">
        <v>3</v>
      </c>
      <c r="B6" s="8">
        <v>662.54521862117724</v>
      </c>
      <c r="C6" s="8">
        <v>12186.538534327197</v>
      </c>
      <c r="D6" s="8">
        <v>0</v>
      </c>
      <c r="E6" s="8">
        <v>15128.703331814166</v>
      </c>
      <c r="F6" s="8">
        <v>0</v>
      </c>
      <c r="G6" s="8">
        <v>0</v>
      </c>
      <c r="H6" s="8">
        <v>0</v>
      </c>
      <c r="I6" s="8">
        <v>132062.07244131574</v>
      </c>
      <c r="J6" s="8">
        <v>3061580.4530963344</v>
      </c>
      <c r="K6" s="8">
        <v>855955.43948718824</v>
      </c>
      <c r="L6" s="8">
        <v>0</v>
      </c>
      <c r="M6" s="8">
        <v>0</v>
      </c>
      <c r="N6" s="8">
        <v>33.3104563473591</v>
      </c>
      <c r="O6" s="8">
        <v>65265.808075708446</v>
      </c>
      <c r="P6" s="8">
        <v>0</v>
      </c>
      <c r="Q6" s="8">
        <v>1627.3988018756318</v>
      </c>
      <c r="R6" s="8">
        <v>140511.03896554332</v>
      </c>
      <c r="S6" s="8">
        <v>212378.61066535159</v>
      </c>
      <c r="T6" s="8">
        <v>0</v>
      </c>
      <c r="U6" s="8">
        <v>0</v>
      </c>
      <c r="V6" s="8">
        <v>1780.4244705358551</v>
      </c>
      <c r="W6" s="8">
        <v>571.52877011298506</v>
      </c>
      <c r="X6" s="8">
        <v>178747.60462728725</v>
      </c>
      <c r="Y6" s="8">
        <v>51639.132906939565</v>
      </c>
      <c r="Z6" s="8">
        <v>1988104.8331855473</v>
      </c>
      <c r="AA6" s="8">
        <v>0</v>
      </c>
      <c r="AB6" s="8">
        <v>0</v>
      </c>
      <c r="AC6" s="8">
        <v>0</v>
      </c>
      <c r="AD6" s="8">
        <v>992.37902557593304</v>
      </c>
      <c r="AE6" s="8">
        <v>637285.18282806384</v>
      </c>
      <c r="AF6" s="8">
        <v>0</v>
      </c>
      <c r="AG6" s="8">
        <v>6934.0057115296759</v>
      </c>
      <c r="AH6" s="8">
        <v>530.35887825302734</v>
      </c>
      <c r="AI6" s="8">
        <v>1403487.0395779049</v>
      </c>
      <c r="AJ6" s="8">
        <v>0</v>
      </c>
      <c r="AK6" s="8">
        <v>1865.7125833660432</v>
      </c>
      <c r="AL6" s="8">
        <v>1526738.9511393425</v>
      </c>
      <c r="AM6" s="8">
        <v>323.9990211192038</v>
      </c>
      <c r="AN6" s="8">
        <v>132.56318560250091</v>
      </c>
      <c r="AO6" s="8">
        <v>57.926511021353036</v>
      </c>
      <c r="AP6" s="8">
        <v>440206.29988936993</v>
      </c>
      <c r="AQ6" s="8">
        <v>0</v>
      </c>
      <c r="AR6" s="8">
        <v>9412.8475811716671</v>
      </c>
      <c r="AS6" s="8">
        <v>597304.12234822579</v>
      </c>
      <c r="AT6" s="8">
        <v>0</v>
      </c>
      <c r="AU6" s="8">
        <v>0</v>
      </c>
      <c r="AV6" s="8">
        <v>37.205371440416506</v>
      </c>
      <c r="AW6" s="8">
        <v>272.55479931719958</v>
      </c>
      <c r="AX6" s="8">
        <v>19124.912219751688</v>
      </c>
      <c r="AY6" s="8">
        <v>67.843522035037125</v>
      </c>
      <c r="AZ6" s="8">
        <v>259741.57383937255</v>
      </c>
      <c r="BA6" s="8">
        <v>12094812.785137746</v>
      </c>
      <c r="BB6" s="8">
        <v>6518.4896478354622</v>
      </c>
      <c r="BC6" s="8">
        <v>506101.98389600136</v>
      </c>
      <c r="BD6" s="8">
        <v>24230184.179748893</v>
      </c>
    </row>
    <row r="7" spans="1:56" x14ac:dyDescent="0.3">
      <c r="A7" s="1" t="s">
        <v>4</v>
      </c>
      <c r="B7" s="8">
        <v>0</v>
      </c>
      <c r="C7" s="8">
        <v>0</v>
      </c>
      <c r="D7" s="8">
        <v>0</v>
      </c>
      <c r="E7" s="8">
        <v>0</v>
      </c>
      <c r="F7" s="8">
        <v>0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64.994823882730202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4167.6817889734257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172.72597031848849</v>
      </c>
      <c r="AU7" s="8">
        <v>0</v>
      </c>
      <c r="AV7" s="8">
        <v>0</v>
      </c>
      <c r="AW7" s="8">
        <v>0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315.18037882858209</v>
      </c>
      <c r="BD7" s="8">
        <v>4720.5829620032264</v>
      </c>
    </row>
    <row r="8" spans="1:56" x14ac:dyDescent="0.3">
      <c r="A8" s="1" t="s">
        <v>5</v>
      </c>
      <c r="B8" s="8">
        <v>0</v>
      </c>
      <c r="C8" s="8">
        <v>0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8">
        <v>0</v>
      </c>
      <c r="BB8" s="8">
        <v>0</v>
      </c>
      <c r="BC8" s="8">
        <v>0</v>
      </c>
      <c r="BD8" s="8">
        <v>0</v>
      </c>
    </row>
    <row r="9" spans="1:56" x14ac:dyDescent="0.3">
      <c r="A9" s="1" t="s">
        <v>6</v>
      </c>
      <c r="B9" s="8">
        <v>0</v>
      </c>
      <c r="C9" s="8">
        <v>0</v>
      </c>
      <c r="D9" s="8">
        <v>0</v>
      </c>
      <c r="E9" s="8">
        <v>0</v>
      </c>
      <c r="F9" s="8">
        <v>0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8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8">
        <v>0</v>
      </c>
      <c r="BB9" s="8">
        <v>0</v>
      </c>
      <c r="BC9" s="8">
        <v>0</v>
      </c>
      <c r="BD9" s="8">
        <v>0</v>
      </c>
    </row>
    <row r="10" spans="1:56" x14ac:dyDescent="0.3">
      <c r="A10" s="1" t="s">
        <v>7</v>
      </c>
      <c r="B10" s="8">
        <v>0</v>
      </c>
      <c r="C10" s="8">
        <v>0</v>
      </c>
      <c r="D10" s="8">
        <v>0</v>
      </c>
      <c r="E10" s="8">
        <v>0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</row>
    <row r="11" spans="1:56" x14ac:dyDescent="0.3">
      <c r="A11" s="11" t="s">
        <v>8</v>
      </c>
      <c r="B11" s="8">
        <v>0</v>
      </c>
      <c r="C11" s="8">
        <v>1510.9070702601803</v>
      </c>
      <c r="D11" s="8">
        <v>0</v>
      </c>
      <c r="E11" s="8">
        <v>0</v>
      </c>
      <c r="F11" s="8">
        <v>0</v>
      </c>
      <c r="G11" s="8">
        <v>0</v>
      </c>
      <c r="H11" s="8">
        <v>0</v>
      </c>
      <c r="I11" s="8">
        <v>0</v>
      </c>
      <c r="J11" s="8">
        <v>79673.860339642168</v>
      </c>
      <c r="K11" s="8">
        <v>2681.7042402025122</v>
      </c>
      <c r="L11" s="8">
        <v>0</v>
      </c>
      <c r="M11" s="8">
        <v>0</v>
      </c>
      <c r="N11" s="8">
        <v>0</v>
      </c>
      <c r="O11" s="8">
        <v>1400.5049036648577</v>
      </c>
      <c r="P11" s="8">
        <v>0</v>
      </c>
      <c r="Q11" s="8">
        <v>3111.7384858923569</v>
      </c>
      <c r="R11" s="8">
        <v>57117.095092122028</v>
      </c>
      <c r="S11" s="8">
        <v>91245.610010927703</v>
      </c>
      <c r="T11" s="8">
        <v>0</v>
      </c>
      <c r="U11" s="8">
        <v>0</v>
      </c>
      <c r="V11" s="8">
        <v>11836.180667082403</v>
      </c>
      <c r="W11" s="8">
        <v>0</v>
      </c>
      <c r="X11" s="8">
        <v>0</v>
      </c>
      <c r="Y11" s="8">
        <v>3397.5376429657322</v>
      </c>
      <c r="Z11" s="8">
        <v>40270.970945750276</v>
      </c>
      <c r="AA11" s="8">
        <v>0</v>
      </c>
      <c r="AB11" s="8">
        <v>0</v>
      </c>
      <c r="AC11" s="8">
        <v>0</v>
      </c>
      <c r="AD11" s="8">
        <v>0</v>
      </c>
      <c r="AE11" s="8">
        <v>0</v>
      </c>
      <c r="AF11" s="8">
        <v>0</v>
      </c>
      <c r="AG11" s="8">
        <v>0</v>
      </c>
      <c r="AH11" s="8">
        <v>0</v>
      </c>
      <c r="AI11" s="8">
        <v>8719.9904809241052</v>
      </c>
      <c r="AJ11" s="8">
        <v>0</v>
      </c>
      <c r="AK11" s="8">
        <v>0</v>
      </c>
      <c r="AL11" s="8">
        <v>21003.121854706926</v>
      </c>
      <c r="AM11" s="8">
        <v>0</v>
      </c>
      <c r="AN11" s="8">
        <v>2035.3173615879623</v>
      </c>
      <c r="AO11" s="8">
        <v>0</v>
      </c>
      <c r="AP11" s="8">
        <v>28570.12196675246</v>
      </c>
      <c r="AQ11" s="8">
        <v>0</v>
      </c>
      <c r="AR11" s="8">
        <v>0</v>
      </c>
      <c r="AS11" s="8">
        <v>7747.7391428427154</v>
      </c>
      <c r="AT11" s="8">
        <v>0</v>
      </c>
      <c r="AU11" s="8">
        <v>0</v>
      </c>
      <c r="AV11" s="8">
        <v>22516.699945126671</v>
      </c>
      <c r="AW11" s="8">
        <v>12281.350693676444</v>
      </c>
      <c r="AX11" s="8">
        <v>717688.87143406435</v>
      </c>
      <c r="AY11" s="8">
        <v>82105.379024898823</v>
      </c>
      <c r="AZ11" s="8">
        <v>11533.465048998452</v>
      </c>
      <c r="BA11" s="8">
        <v>7207042.7512620175</v>
      </c>
      <c r="BB11" s="8">
        <v>3820.4491682300727</v>
      </c>
      <c r="BC11" s="8">
        <v>43728.16137227961</v>
      </c>
      <c r="BD11" s="8">
        <v>8461039.5281546153</v>
      </c>
    </row>
    <row r="12" spans="1:56" x14ac:dyDescent="0.3">
      <c r="A12" s="10" t="s">
        <v>9</v>
      </c>
      <c r="B12" s="8">
        <v>31294.553705099854</v>
      </c>
      <c r="C12" s="8">
        <v>82121.160142669396</v>
      </c>
      <c r="D12" s="8">
        <v>27777.327684204771</v>
      </c>
      <c r="E12" s="8">
        <v>19804.839442467746</v>
      </c>
      <c r="F12" s="8">
        <v>0</v>
      </c>
      <c r="G12" s="8">
        <v>0</v>
      </c>
      <c r="H12" s="8">
        <v>0</v>
      </c>
      <c r="I12" s="8">
        <v>388455.73369156127</v>
      </c>
      <c r="J12" s="8">
        <v>0</v>
      </c>
      <c r="K12" s="8">
        <v>7176200.7319450751</v>
      </c>
      <c r="L12" s="8">
        <v>0</v>
      </c>
      <c r="M12" s="8">
        <v>0</v>
      </c>
      <c r="N12" s="8">
        <v>2671.2076822724775</v>
      </c>
      <c r="O12" s="8">
        <v>8177.7259687790729</v>
      </c>
      <c r="P12" s="8">
        <v>0</v>
      </c>
      <c r="Q12" s="8">
        <v>57905.891141931854</v>
      </c>
      <c r="R12" s="8">
        <v>6070856.8242849372</v>
      </c>
      <c r="S12" s="8">
        <v>21397300.655431237</v>
      </c>
      <c r="T12" s="8">
        <v>0</v>
      </c>
      <c r="U12" s="8">
        <v>0</v>
      </c>
      <c r="V12" s="8">
        <v>99832993.737423822</v>
      </c>
      <c r="W12" s="8">
        <v>1720499.8233570487</v>
      </c>
      <c r="X12" s="8">
        <v>667229.31211633771</v>
      </c>
      <c r="Y12" s="8">
        <v>105906.74431997143</v>
      </c>
      <c r="Z12" s="8">
        <v>29409012.348848261</v>
      </c>
      <c r="AA12" s="8">
        <v>0</v>
      </c>
      <c r="AB12" s="8">
        <v>0</v>
      </c>
      <c r="AC12" s="8">
        <v>66463.884970490544</v>
      </c>
      <c r="AD12" s="8">
        <v>0</v>
      </c>
      <c r="AE12" s="8">
        <v>577329442.24448681</v>
      </c>
      <c r="AF12" s="8">
        <v>0</v>
      </c>
      <c r="AG12" s="8">
        <v>22266.481326364028</v>
      </c>
      <c r="AH12" s="8">
        <v>8720.5889077423271</v>
      </c>
      <c r="AI12" s="8">
        <v>44046.260865515731</v>
      </c>
      <c r="AJ12" s="8">
        <v>0</v>
      </c>
      <c r="AK12" s="8">
        <v>1112.9250664851063</v>
      </c>
      <c r="AL12" s="8">
        <v>764374774.53585982</v>
      </c>
      <c r="AM12" s="8">
        <v>37418753.716926567</v>
      </c>
      <c r="AN12" s="8">
        <v>17484.84822847055</v>
      </c>
      <c r="AO12" s="8">
        <v>186.12106721156721</v>
      </c>
      <c r="AP12" s="8">
        <v>574411362.52713573</v>
      </c>
      <c r="AQ12" s="8">
        <v>0</v>
      </c>
      <c r="AR12" s="8">
        <v>17998179.630382426</v>
      </c>
      <c r="AS12" s="8">
        <v>5414093.4286327744</v>
      </c>
      <c r="AT12" s="8">
        <v>0</v>
      </c>
      <c r="AU12" s="8">
        <v>0</v>
      </c>
      <c r="AV12" s="8">
        <v>1113.5094824915909</v>
      </c>
      <c r="AW12" s="8">
        <v>83013.452622500699</v>
      </c>
      <c r="AX12" s="8">
        <v>369833481.97739321</v>
      </c>
      <c r="AY12" s="8">
        <v>9177574.3705359809</v>
      </c>
      <c r="AZ12" s="8">
        <v>832792.43382503465</v>
      </c>
      <c r="BA12" s="8">
        <v>38877381.493600823</v>
      </c>
      <c r="BB12" s="8">
        <v>293739615.66277087</v>
      </c>
      <c r="BC12" s="8">
        <v>321689688.97802514</v>
      </c>
      <c r="BD12" s="8">
        <v>3178339757.6892986</v>
      </c>
    </row>
    <row r="13" spans="1:56" x14ac:dyDescent="0.3">
      <c r="A13" s="1" t="s">
        <v>360</v>
      </c>
      <c r="B13" s="8">
        <v>0</v>
      </c>
      <c r="C13" s="8">
        <v>0</v>
      </c>
      <c r="D13" s="8">
        <v>0</v>
      </c>
      <c r="E13" s="8">
        <v>0</v>
      </c>
      <c r="F13" s="8">
        <v>0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8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8">
        <v>0</v>
      </c>
      <c r="BB13" s="8">
        <v>0</v>
      </c>
      <c r="BC13" s="8">
        <v>0</v>
      </c>
      <c r="BD13" s="8">
        <v>0</v>
      </c>
    </row>
    <row r="14" spans="1:56" x14ac:dyDescent="0.3">
      <c r="A14" s="1" t="s">
        <v>10</v>
      </c>
      <c r="B14" s="8">
        <v>0</v>
      </c>
      <c r="C14" s="8">
        <v>0</v>
      </c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26.009934138078886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8">
        <v>0</v>
      </c>
      <c r="BB14" s="8">
        <v>0</v>
      </c>
      <c r="BC14" s="8">
        <v>0</v>
      </c>
      <c r="BD14" s="8">
        <v>26.009934138078886</v>
      </c>
    </row>
    <row r="15" spans="1:56" x14ac:dyDescent="0.3">
      <c r="A15" s="1" t="s">
        <v>11</v>
      </c>
      <c r="B15" s="8">
        <v>0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0</v>
      </c>
      <c r="BD15" s="8">
        <v>0</v>
      </c>
    </row>
    <row r="16" spans="1:56" x14ac:dyDescent="0.3">
      <c r="A16" s="1" t="s">
        <v>12</v>
      </c>
      <c r="B16" s="8">
        <v>446.87375576343749</v>
      </c>
      <c r="C16" s="8">
        <v>81099.987232464016</v>
      </c>
      <c r="D16" s="8">
        <v>446314.94171848608</v>
      </c>
      <c r="E16" s="8">
        <v>1432.4184573729126</v>
      </c>
      <c r="F16" s="8">
        <v>0</v>
      </c>
      <c r="G16" s="8">
        <v>0</v>
      </c>
      <c r="H16" s="8">
        <v>0</v>
      </c>
      <c r="I16" s="8">
        <v>76925.293136481021</v>
      </c>
      <c r="J16" s="8">
        <v>286343.25430502719</v>
      </c>
      <c r="K16" s="8">
        <v>2664.9358134029962</v>
      </c>
      <c r="L16" s="8">
        <v>0</v>
      </c>
      <c r="M16" s="8">
        <v>0</v>
      </c>
      <c r="N16" s="8">
        <v>0</v>
      </c>
      <c r="O16" s="8">
        <v>119.18149774920737</v>
      </c>
      <c r="P16" s="8">
        <v>0</v>
      </c>
      <c r="Q16" s="8">
        <v>1097.6485744362394</v>
      </c>
      <c r="R16" s="8">
        <v>68304.805998031195</v>
      </c>
      <c r="S16" s="8">
        <v>171328.10039686598</v>
      </c>
      <c r="T16" s="8">
        <v>0</v>
      </c>
      <c r="U16" s="8">
        <v>0</v>
      </c>
      <c r="V16" s="8">
        <v>256.90279261726795</v>
      </c>
      <c r="W16" s="8">
        <v>385.48494630866605</v>
      </c>
      <c r="X16" s="8">
        <v>121005.9232705468</v>
      </c>
      <c r="Y16" s="8">
        <v>8145.0402124954589</v>
      </c>
      <c r="Z16" s="8">
        <v>7872846.9238987602</v>
      </c>
      <c r="AA16" s="8">
        <v>0</v>
      </c>
      <c r="AB16" s="8">
        <v>0</v>
      </c>
      <c r="AC16" s="8">
        <v>0</v>
      </c>
      <c r="AD16" s="8">
        <v>188295.9170463754</v>
      </c>
      <c r="AE16" s="8">
        <v>26213647.542282067</v>
      </c>
      <c r="AF16" s="8">
        <v>0</v>
      </c>
      <c r="AG16" s="8">
        <v>4672.4950455903654</v>
      </c>
      <c r="AH16" s="8">
        <v>1.5852427924918362</v>
      </c>
      <c r="AI16" s="8">
        <v>728.62298784509494</v>
      </c>
      <c r="AJ16" s="8">
        <v>0</v>
      </c>
      <c r="AK16" s="8">
        <v>0</v>
      </c>
      <c r="AL16" s="8">
        <v>722293.3977685459</v>
      </c>
      <c r="AM16" s="8">
        <v>30.530279184064842</v>
      </c>
      <c r="AN16" s="8">
        <v>46486.131860709284</v>
      </c>
      <c r="AO16" s="8">
        <v>39.07029559771815</v>
      </c>
      <c r="AP16" s="8">
        <v>246601.22168895698</v>
      </c>
      <c r="AQ16" s="8">
        <v>0</v>
      </c>
      <c r="AR16" s="8">
        <v>45869.797922357444</v>
      </c>
      <c r="AS16" s="8">
        <v>7084.6336525665802</v>
      </c>
      <c r="AT16" s="8">
        <v>9280.5445768829941</v>
      </c>
      <c r="AU16" s="8">
        <v>0</v>
      </c>
      <c r="AV16" s="8">
        <v>14695.022791208912</v>
      </c>
      <c r="AW16" s="8">
        <v>156.33192526188384</v>
      </c>
      <c r="AX16" s="8">
        <v>3.3418060586718736</v>
      </c>
      <c r="AY16" s="8">
        <v>45.759125028643773</v>
      </c>
      <c r="AZ16" s="8">
        <v>168404.87231093214</v>
      </c>
      <c r="BA16" s="8">
        <v>8150988.1681325343</v>
      </c>
      <c r="BB16" s="8">
        <v>0</v>
      </c>
      <c r="BC16" s="8">
        <v>122302.48974022671</v>
      </c>
      <c r="BD16" s="8">
        <v>45080345.192487538</v>
      </c>
    </row>
    <row r="17" spans="1:56" x14ac:dyDescent="0.3">
      <c r="A17" s="1" t="s">
        <v>13</v>
      </c>
      <c r="B17" s="8">
        <v>7.3096486128730334</v>
      </c>
      <c r="C17" s="8">
        <v>124.15392347811519</v>
      </c>
      <c r="D17" s="8">
        <v>18.482268251891671</v>
      </c>
      <c r="E17" s="8">
        <v>23.430500124362673</v>
      </c>
      <c r="F17" s="8">
        <v>0</v>
      </c>
      <c r="G17" s="8">
        <v>0</v>
      </c>
      <c r="H17" s="8">
        <v>0</v>
      </c>
      <c r="I17" s="8">
        <v>161635.54408365866</v>
      </c>
      <c r="J17" s="8">
        <v>4867.0732367462715</v>
      </c>
      <c r="K17" s="8">
        <v>1.7495577820573351</v>
      </c>
      <c r="L17" s="8">
        <v>0</v>
      </c>
      <c r="M17" s="8">
        <v>0</v>
      </c>
      <c r="N17" s="8">
        <v>0.36750356683633367</v>
      </c>
      <c r="O17" s="8">
        <v>0</v>
      </c>
      <c r="P17" s="8">
        <v>0</v>
      </c>
      <c r="Q17" s="8">
        <v>2774.007204876993</v>
      </c>
      <c r="R17" s="8">
        <v>1748.5817150420446</v>
      </c>
      <c r="S17" s="8">
        <v>325566.01768564538</v>
      </c>
      <c r="T17" s="8">
        <v>0</v>
      </c>
      <c r="U17" s="8">
        <v>0</v>
      </c>
      <c r="V17" s="8">
        <v>4.2022363530610027</v>
      </c>
      <c r="W17" s="8">
        <v>6.305493367483006</v>
      </c>
      <c r="X17" s="8">
        <v>1972.0649149613596</v>
      </c>
      <c r="Y17" s="8">
        <v>133.23087588652203</v>
      </c>
      <c r="Z17" s="8">
        <v>13460.108084011181</v>
      </c>
      <c r="AA17" s="8">
        <v>0</v>
      </c>
      <c r="AB17" s="8">
        <v>0</v>
      </c>
      <c r="AC17" s="8">
        <v>0</v>
      </c>
      <c r="AD17" s="8">
        <v>0</v>
      </c>
      <c r="AE17" s="8">
        <v>1006.1350817507063</v>
      </c>
      <c r="AF17" s="8">
        <v>0</v>
      </c>
      <c r="AG17" s="8">
        <v>133.93469901409009</v>
      </c>
      <c r="AH17" s="8">
        <v>0</v>
      </c>
      <c r="AI17" s="8">
        <v>2236.6384283508723</v>
      </c>
      <c r="AJ17" s="8">
        <v>0</v>
      </c>
      <c r="AK17" s="8">
        <v>19474.437994845452</v>
      </c>
      <c r="AL17" s="8">
        <v>19264.7248784314</v>
      </c>
      <c r="AM17" s="8">
        <v>0.4857044475556952</v>
      </c>
      <c r="AN17" s="8">
        <v>1.4625270525292098</v>
      </c>
      <c r="AO17" s="8">
        <v>0.63908459231958847</v>
      </c>
      <c r="AP17" s="8">
        <v>345.0856563449388</v>
      </c>
      <c r="AQ17" s="8">
        <v>0</v>
      </c>
      <c r="AR17" s="8">
        <v>449.85158219764611</v>
      </c>
      <c r="AS17" s="8">
        <v>115.83207588027757</v>
      </c>
      <c r="AT17" s="8">
        <v>0</v>
      </c>
      <c r="AU17" s="8">
        <v>0</v>
      </c>
      <c r="AV17" s="8">
        <v>4382.0729582039903</v>
      </c>
      <c r="AW17" s="8">
        <v>28700.51796142682</v>
      </c>
      <c r="AX17" s="8">
        <v>0</v>
      </c>
      <c r="AY17" s="8">
        <v>75001.39396502258</v>
      </c>
      <c r="AZ17" s="8">
        <v>188030.39186157411</v>
      </c>
      <c r="BA17" s="8">
        <v>177587.92796100595</v>
      </c>
      <c r="BB17" s="8">
        <v>0</v>
      </c>
      <c r="BC17" s="8">
        <v>499234.39411516662</v>
      </c>
      <c r="BD17" s="8">
        <v>1528308.5554676733</v>
      </c>
    </row>
    <row r="18" spans="1:56" x14ac:dyDescent="0.3">
      <c r="A18" s="1" t="s">
        <v>14</v>
      </c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</row>
    <row r="19" spans="1:56" x14ac:dyDescent="0.3">
      <c r="A19" s="1" t="s">
        <v>15</v>
      </c>
      <c r="B19" s="8">
        <v>0</v>
      </c>
      <c r="C19" s="8">
        <v>0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</row>
    <row r="20" spans="1:56" x14ac:dyDescent="0.3">
      <c r="A20" s="1" t="s">
        <v>16</v>
      </c>
      <c r="B20" s="8">
        <v>29219.261424093296</v>
      </c>
      <c r="C20" s="8">
        <v>1213529.2915945991</v>
      </c>
      <c r="D20" s="8">
        <v>337513.87277742318</v>
      </c>
      <c r="E20" s="8">
        <v>15525.490696838478</v>
      </c>
      <c r="F20" s="8">
        <v>0</v>
      </c>
      <c r="G20" s="8">
        <v>0</v>
      </c>
      <c r="H20" s="8">
        <v>0</v>
      </c>
      <c r="I20" s="8">
        <v>780635.58688624518</v>
      </c>
      <c r="J20" s="8">
        <v>8967513.0923496131</v>
      </c>
      <c r="K20" s="8">
        <v>71053.580214014466</v>
      </c>
      <c r="L20" s="8">
        <v>0</v>
      </c>
      <c r="M20" s="8">
        <v>0</v>
      </c>
      <c r="N20" s="8">
        <v>814782.26581211458</v>
      </c>
      <c r="O20" s="8">
        <v>13042.421594277937</v>
      </c>
      <c r="P20" s="8">
        <v>0</v>
      </c>
      <c r="Q20" s="8">
        <v>268088.92024570011</v>
      </c>
      <c r="R20" s="8">
        <v>0</v>
      </c>
      <c r="S20" s="8">
        <v>24096377.004564211</v>
      </c>
      <c r="T20" s="8">
        <v>1.0003820822338034</v>
      </c>
      <c r="U20" s="8">
        <v>17917.843474889651</v>
      </c>
      <c r="V20" s="8">
        <v>121800.3651437685</v>
      </c>
      <c r="W20" s="8">
        <v>3794.5036154185336</v>
      </c>
      <c r="X20" s="8">
        <v>6071712.9100552127</v>
      </c>
      <c r="Y20" s="8">
        <v>9258160.7403617539</v>
      </c>
      <c r="Z20" s="8">
        <v>21854903.596231781</v>
      </c>
      <c r="AA20" s="8">
        <v>0</v>
      </c>
      <c r="AB20" s="8">
        <v>0</v>
      </c>
      <c r="AC20" s="8">
        <v>0</v>
      </c>
      <c r="AD20" s="8">
        <v>1006.3843747272063</v>
      </c>
      <c r="AE20" s="8">
        <v>908007.88594513421</v>
      </c>
      <c r="AF20" s="8">
        <v>0</v>
      </c>
      <c r="AG20" s="8">
        <v>46001.892735682559</v>
      </c>
      <c r="AH20" s="8">
        <v>43.38121985210158</v>
      </c>
      <c r="AI20" s="8">
        <v>25746584.786483794</v>
      </c>
      <c r="AJ20" s="8">
        <v>0</v>
      </c>
      <c r="AK20" s="8">
        <v>3464.3231507756609</v>
      </c>
      <c r="AL20" s="8">
        <v>50486382.31389568</v>
      </c>
      <c r="AM20" s="8">
        <v>315.18679150299181</v>
      </c>
      <c r="AN20" s="8">
        <v>48360.250163025863</v>
      </c>
      <c r="AO20" s="8">
        <v>16629.79131912825</v>
      </c>
      <c r="AP20" s="8">
        <v>4989185.323495687</v>
      </c>
      <c r="AQ20" s="8">
        <v>3335.2738621675003</v>
      </c>
      <c r="AR20" s="8">
        <v>158368.09162871388</v>
      </c>
      <c r="AS20" s="8">
        <v>22056396.966483399</v>
      </c>
      <c r="AT20" s="8">
        <v>0</v>
      </c>
      <c r="AU20" s="8">
        <v>0</v>
      </c>
      <c r="AV20" s="8">
        <v>2815.3562661327828</v>
      </c>
      <c r="AW20" s="8">
        <v>137135.1188134095</v>
      </c>
      <c r="AX20" s="8">
        <v>451042.68538530427</v>
      </c>
      <c r="AY20" s="8">
        <v>18162.192641336733</v>
      </c>
      <c r="AZ20" s="8">
        <v>2080567.26846399</v>
      </c>
      <c r="BA20" s="8">
        <v>80240610.771558329</v>
      </c>
      <c r="BB20" s="8">
        <v>49096.751831870599</v>
      </c>
      <c r="BC20" s="8">
        <v>30574829.060094759</v>
      </c>
      <c r="BD20" s="8">
        <v>291953912.80402845</v>
      </c>
    </row>
    <row r="21" spans="1:56" x14ac:dyDescent="0.3">
      <c r="A21" s="1" t="s">
        <v>17</v>
      </c>
      <c r="B21" s="8">
        <v>1962792.9625819698</v>
      </c>
      <c r="C21" s="8">
        <v>74416540.981478706</v>
      </c>
      <c r="D21" s="8">
        <v>2095643.5799327698</v>
      </c>
      <c r="E21" s="8">
        <v>21622.415017017196</v>
      </c>
      <c r="F21" s="8">
        <v>311446.95289768552</v>
      </c>
      <c r="G21" s="8">
        <v>2574.9834796698096</v>
      </c>
      <c r="H21" s="8">
        <v>0</v>
      </c>
      <c r="I21" s="8">
        <v>1494815.2450983794</v>
      </c>
      <c r="J21" s="8">
        <v>86352529.784231454</v>
      </c>
      <c r="K21" s="8">
        <v>581186.75853564404</v>
      </c>
      <c r="L21" s="8">
        <v>9.0034387401042313</v>
      </c>
      <c r="M21" s="8">
        <v>344.13143628842835</v>
      </c>
      <c r="N21" s="8">
        <v>1953857.5195198373</v>
      </c>
      <c r="O21" s="8">
        <v>405935.74444317335</v>
      </c>
      <c r="P21" s="8">
        <v>2424.9261673347396</v>
      </c>
      <c r="Q21" s="8">
        <v>363823.77021516621</v>
      </c>
      <c r="R21" s="8">
        <v>42184662.033773147</v>
      </c>
      <c r="S21" s="8">
        <v>0</v>
      </c>
      <c r="T21" s="8">
        <v>5908.2565776728425</v>
      </c>
      <c r="U21" s="8">
        <v>44992.184148465305</v>
      </c>
      <c r="V21" s="8">
        <v>57848.717468444884</v>
      </c>
      <c r="W21" s="8">
        <v>19314.721912627156</v>
      </c>
      <c r="X21" s="8">
        <v>31614385.084957667</v>
      </c>
      <c r="Y21" s="8">
        <v>58681477.28391023</v>
      </c>
      <c r="Z21" s="8">
        <v>57875610.004414983</v>
      </c>
      <c r="AA21" s="8">
        <v>0</v>
      </c>
      <c r="AB21" s="8">
        <v>0</v>
      </c>
      <c r="AC21" s="8">
        <v>183422.05554173232</v>
      </c>
      <c r="AD21" s="8">
        <v>42213.122724019806</v>
      </c>
      <c r="AE21" s="8">
        <v>44543782.343160883</v>
      </c>
      <c r="AF21" s="8">
        <v>1341.5123722755304</v>
      </c>
      <c r="AG21" s="8">
        <v>69745.528840462575</v>
      </c>
      <c r="AH21" s="8">
        <v>359.20721331848057</v>
      </c>
      <c r="AI21" s="8">
        <v>3397867.2524071652</v>
      </c>
      <c r="AJ21" s="8">
        <v>0</v>
      </c>
      <c r="AK21" s="8">
        <v>221775.7041924941</v>
      </c>
      <c r="AL21" s="8">
        <v>238136691.41512725</v>
      </c>
      <c r="AM21" s="8">
        <v>1747.0718997832394</v>
      </c>
      <c r="AN21" s="8">
        <v>62554.285452943885</v>
      </c>
      <c r="AO21" s="8">
        <v>48974.563722623672</v>
      </c>
      <c r="AP21" s="8">
        <v>40357105.255852804</v>
      </c>
      <c r="AQ21" s="8">
        <v>40705.546926093455</v>
      </c>
      <c r="AR21" s="8">
        <v>4772475.2829091018</v>
      </c>
      <c r="AS21" s="8">
        <v>28843452.285936505</v>
      </c>
      <c r="AT21" s="8">
        <v>1399.5345330450909</v>
      </c>
      <c r="AU21" s="8">
        <v>248496.90999104118</v>
      </c>
      <c r="AV21" s="8">
        <v>139814.19578246161</v>
      </c>
      <c r="AW21" s="8">
        <v>1098600.4976108277</v>
      </c>
      <c r="AX21" s="8">
        <v>8856.3280323313957</v>
      </c>
      <c r="AY21" s="8">
        <v>89402.735618776904</v>
      </c>
      <c r="AZ21" s="8">
        <v>12666566.740227472</v>
      </c>
      <c r="BA21" s="8">
        <v>119245518.21935241</v>
      </c>
      <c r="BB21" s="8">
        <v>155297.31368181118</v>
      </c>
      <c r="BC21" s="8">
        <v>19318734.308155775</v>
      </c>
      <c r="BD21" s="8">
        <v>874146646.26290262</v>
      </c>
    </row>
    <row r="22" spans="1:56" x14ac:dyDescent="0.3">
      <c r="A22" s="1" t="s">
        <v>18</v>
      </c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48.018339947222557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48.018339947222557</v>
      </c>
    </row>
    <row r="23" spans="1:56" x14ac:dyDescent="0.3">
      <c r="A23" s="1" t="s">
        <v>19</v>
      </c>
      <c r="B23" s="8">
        <v>2.9049487040482083</v>
      </c>
      <c r="C23" s="8">
        <v>371.16429240066628</v>
      </c>
      <c r="D23" s="8">
        <v>123775.61668800144</v>
      </c>
      <c r="E23" s="8">
        <v>9.3115831657899975</v>
      </c>
      <c r="F23" s="8">
        <v>0</v>
      </c>
      <c r="G23" s="8">
        <v>2044.7809760858941</v>
      </c>
      <c r="H23" s="8">
        <v>0</v>
      </c>
      <c r="I23" s="8">
        <v>500.0607615087709</v>
      </c>
      <c r="J23" s="8">
        <v>74499.483591240016</v>
      </c>
      <c r="K23" s="8">
        <v>21742.99947211353</v>
      </c>
      <c r="L23" s="8">
        <v>12.004584986805639</v>
      </c>
      <c r="M23" s="8">
        <v>0</v>
      </c>
      <c r="N23" s="8">
        <v>23545.138738115609</v>
      </c>
      <c r="O23" s="8">
        <v>302.66522870923683</v>
      </c>
      <c r="P23" s="8">
        <v>35.013372878183119</v>
      </c>
      <c r="Q23" s="8">
        <v>620.36959359960076</v>
      </c>
      <c r="R23" s="8">
        <v>427652.15303300734</v>
      </c>
      <c r="S23" s="8">
        <v>297324.8986635952</v>
      </c>
      <c r="T23" s="8">
        <v>25344.680053393407</v>
      </c>
      <c r="U23" s="8">
        <v>0</v>
      </c>
      <c r="V23" s="8">
        <v>1.6700229647743354</v>
      </c>
      <c r="W23" s="8">
        <v>2.5058844489454661</v>
      </c>
      <c r="X23" s="8">
        <v>1087.8402035542613</v>
      </c>
      <c r="Y23" s="8">
        <v>132644.5892310325</v>
      </c>
      <c r="Z23" s="8">
        <v>900.49744283931113</v>
      </c>
      <c r="AA23" s="8">
        <v>0</v>
      </c>
      <c r="AB23" s="8">
        <v>184.07030313101981</v>
      </c>
      <c r="AC23" s="8">
        <v>8762.3466582858837</v>
      </c>
      <c r="AD23" s="8">
        <v>0</v>
      </c>
      <c r="AE23" s="8">
        <v>640.02137253787328</v>
      </c>
      <c r="AF23" s="8">
        <v>0</v>
      </c>
      <c r="AG23" s="8">
        <v>30.374033498948112</v>
      </c>
      <c r="AH23" s="8">
        <v>13.474253755188723</v>
      </c>
      <c r="AI23" s="8">
        <v>1.5044545687466737</v>
      </c>
      <c r="AJ23" s="8">
        <v>0</v>
      </c>
      <c r="AK23" s="8">
        <v>0</v>
      </c>
      <c r="AL23" s="8">
        <v>3905.2339962841775</v>
      </c>
      <c r="AM23" s="8">
        <v>7.3060432931966464</v>
      </c>
      <c r="AN23" s="8">
        <v>231.66948812345188</v>
      </c>
      <c r="AO23" s="8">
        <v>45667.696034438748</v>
      </c>
      <c r="AP23" s="8">
        <v>3524.3990331488285</v>
      </c>
      <c r="AQ23" s="8">
        <v>31135.8919274449</v>
      </c>
      <c r="AR23" s="8">
        <v>74.586143384169006</v>
      </c>
      <c r="AS23" s="8">
        <v>73.787072416697512</v>
      </c>
      <c r="AT23" s="8">
        <v>832.31789241852437</v>
      </c>
      <c r="AU23" s="8">
        <v>62573.899243724401</v>
      </c>
      <c r="AV23" s="8">
        <v>288734.43684447394</v>
      </c>
      <c r="AW23" s="8">
        <v>729.2138778222544</v>
      </c>
      <c r="AX23" s="8">
        <v>28.40469803643899</v>
      </c>
      <c r="AY23" s="8">
        <v>0.29746188769408727</v>
      </c>
      <c r="AZ23" s="8">
        <v>273088.84365427319</v>
      </c>
      <c r="BA23" s="8">
        <v>53113.866887070741</v>
      </c>
      <c r="BB23" s="8">
        <v>0</v>
      </c>
      <c r="BC23" s="8">
        <v>26279.957191233087</v>
      </c>
      <c r="BD23" s="8">
        <v>1932053.9469315971</v>
      </c>
    </row>
    <row r="24" spans="1:56" x14ac:dyDescent="0.3">
      <c r="A24" s="1" t="s">
        <v>20</v>
      </c>
      <c r="B24" s="8">
        <v>0</v>
      </c>
      <c r="C24" s="8">
        <v>38.836760150476167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335246.96127316135</v>
      </c>
      <c r="K24" s="8">
        <v>35613.602127523402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21.537388705869333</v>
      </c>
      <c r="S24" s="8">
        <v>0.19203795632522871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61.256464417667594</v>
      </c>
      <c r="AA24" s="8">
        <v>0</v>
      </c>
      <c r="AB24" s="8">
        <v>0</v>
      </c>
      <c r="AC24" s="8">
        <v>0</v>
      </c>
      <c r="AD24" s="8">
        <v>0</v>
      </c>
      <c r="AE24" s="8">
        <v>393.3957327163896</v>
      </c>
      <c r="AF24" s="8">
        <v>0</v>
      </c>
      <c r="AG24" s="8">
        <v>0</v>
      </c>
      <c r="AH24" s="8">
        <v>22.070646622099872</v>
      </c>
      <c r="AI24" s="8">
        <v>0</v>
      </c>
      <c r="AJ24" s="8">
        <v>0</v>
      </c>
      <c r="AK24" s="8">
        <v>0</v>
      </c>
      <c r="AL24" s="8">
        <v>102285.84569547157</v>
      </c>
      <c r="AM24" s="8">
        <v>11.651028045142851</v>
      </c>
      <c r="AN24" s="8">
        <v>0</v>
      </c>
      <c r="AO24" s="8">
        <v>0</v>
      </c>
      <c r="AP24" s="8">
        <v>5548.282341011346</v>
      </c>
      <c r="AQ24" s="8">
        <v>0</v>
      </c>
      <c r="AR24" s="8">
        <v>66.306663671544669</v>
      </c>
      <c r="AS24" s="8">
        <v>45.460532393848943</v>
      </c>
      <c r="AT24" s="8">
        <v>0</v>
      </c>
      <c r="AU24" s="8">
        <v>0</v>
      </c>
      <c r="AV24" s="8">
        <v>0</v>
      </c>
      <c r="AW24" s="8">
        <v>0</v>
      </c>
      <c r="AX24" s="8">
        <v>46.52651376172026</v>
      </c>
      <c r="AY24" s="8">
        <v>0</v>
      </c>
      <c r="AZ24" s="8">
        <v>17.785064622613167</v>
      </c>
      <c r="BA24" s="8">
        <v>209.05543817585584</v>
      </c>
      <c r="BB24" s="8">
        <v>0</v>
      </c>
      <c r="BC24" s="8">
        <v>8951.2578925753023</v>
      </c>
      <c r="BD24" s="8">
        <v>488580.0236009825</v>
      </c>
    </row>
    <row r="25" spans="1:56" x14ac:dyDescent="0.3">
      <c r="A25" s="1" t="s">
        <v>21</v>
      </c>
      <c r="B25" s="8">
        <v>198.40958741840237</v>
      </c>
      <c r="C25" s="8">
        <v>586907.08090979094</v>
      </c>
      <c r="D25" s="8">
        <v>501.67380302741242</v>
      </c>
      <c r="E25" s="8">
        <v>635.98622982978316</v>
      </c>
      <c r="F25" s="8">
        <v>0</v>
      </c>
      <c r="G25" s="8">
        <v>0</v>
      </c>
      <c r="H25" s="8">
        <v>0</v>
      </c>
      <c r="I25" s="8">
        <v>34154.423875651613</v>
      </c>
      <c r="J25" s="8">
        <v>5557040.5288264249</v>
      </c>
      <c r="K25" s="8">
        <v>47.489155236726646</v>
      </c>
      <c r="L25" s="8">
        <v>0</v>
      </c>
      <c r="M25" s="8">
        <v>0</v>
      </c>
      <c r="N25" s="8">
        <v>9.9753401199580711</v>
      </c>
      <c r="O25" s="8">
        <v>341.85541711922559</v>
      </c>
      <c r="P25" s="8">
        <v>0</v>
      </c>
      <c r="Q25" s="8">
        <v>487.35016987567428</v>
      </c>
      <c r="R25" s="8">
        <v>82086.597641905493</v>
      </c>
      <c r="S25" s="8">
        <v>275334.42277927505</v>
      </c>
      <c r="T25" s="8">
        <v>0</v>
      </c>
      <c r="U25" s="8">
        <v>0</v>
      </c>
      <c r="V25" s="8">
        <v>114.0634831032921</v>
      </c>
      <c r="W25" s="8">
        <v>0</v>
      </c>
      <c r="X25" s="8">
        <v>53528.781869310711</v>
      </c>
      <c r="Y25" s="8">
        <v>337280.19316950731</v>
      </c>
      <c r="Z25" s="8">
        <v>8213635.6945796655</v>
      </c>
      <c r="AA25" s="8">
        <v>0</v>
      </c>
      <c r="AB25" s="8">
        <v>0</v>
      </c>
      <c r="AC25" s="8">
        <v>0</v>
      </c>
      <c r="AD25" s="8">
        <v>0</v>
      </c>
      <c r="AE25" s="8">
        <v>53091.176871821357</v>
      </c>
      <c r="AF25" s="8">
        <v>0</v>
      </c>
      <c r="AG25" s="8">
        <v>2074.5631227018789</v>
      </c>
      <c r="AH25" s="8">
        <v>0</v>
      </c>
      <c r="AI25" s="8">
        <v>102.75507097897601</v>
      </c>
      <c r="AJ25" s="8">
        <v>0</v>
      </c>
      <c r="AK25" s="8">
        <v>0</v>
      </c>
      <c r="AL25" s="8">
        <v>4187159.5887605888</v>
      </c>
      <c r="AM25" s="8">
        <v>13.18372799440646</v>
      </c>
      <c r="AN25" s="8">
        <v>39.698131120767869</v>
      </c>
      <c r="AO25" s="8">
        <v>17.347004897647047</v>
      </c>
      <c r="AP25" s="8">
        <v>27059.026724980289</v>
      </c>
      <c r="AQ25" s="8">
        <v>0</v>
      </c>
      <c r="AR25" s="8">
        <v>2329.4279279758548</v>
      </c>
      <c r="AS25" s="8">
        <v>5849071.3082425175</v>
      </c>
      <c r="AT25" s="8">
        <v>0</v>
      </c>
      <c r="AU25" s="8">
        <v>0</v>
      </c>
      <c r="AV25" s="8">
        <v>10.842153560468049</v>
      </c>
      <c r="AW25" s="8">
        <v>252.98092051525947</v>
      </c>
      <c r="AX25" s="8">
        <v>0</v>
      </c>
      <c r="AY25" s="8">
        <v>20.316809838272302</v>
      </c>
      <c r="AZ25" s="8">
        <v>74934.898471029344</v>
      </c>
      <c r="BA25" s="8">
        <v>3618989.0307900319</v>
      </c>
      <c r="BB25" s="8">
        <v>0</v>
      </c>
      <c r="BC25" s="8">
        <v>54300.13332506283</v>
      </c>
      <c r="BD25" s="8">
        <v>29011770.804892883</v>
      </c>
    </row>
    <row r="26" spans="1:56" x14ac:dyDescent="0.3">
      <c r="A26" s="1" t="s">
        <v>22</v>
      </c>
      <c r="B26" s="8">
        <v>19.830884672500073</v>
      </c>
      <c r="C26" s="8">
        <v>336.82633304656053</v>
      </c>
      <c r="D26" s="8">
        <v>50.14190826409834</v>
      </c>
      <c r="E26" s="8">
        <v>63.566331350995917</v>
      </c>
      <c r="F26" s="8">
        <v>0</v>
      </c>
      <c r="G26" s="8">
        <v>0</v>
      </c>
      <c r="H26" s="8">
        <v>0</v>
      </c>
      <c r="I26" s="8">
        <v>3413.708227241189</v>
      </c>
      <c r="J26" s="8">
        <v>6701.806155076174</v>
      </c>
      <c r="K26" s="8">
        <v>4.7465043042906503</v>
      </c>
      <c r="L26" s="8">
        <v>0</v>
      </c>
      <c r="M26" s="8">
        <v>0</v>
      </c>
      <c r="N26" s="8">
        <v>0.99702752302333486</v>
      </c>
      <c r="O26" s="8">
        <v>5.2889087946608253</v>
      </c>
      <c r="P26" s="8">
        <v>0</v>
      </c>
      <c r="Q26" s="8">
        <v>48.710272218586503</v>
      </c>
      <c r="R26" s="8">
        <v>4586514.6876173848</v>
      </c>
      <c r="S26" s="8">
        <v>40507.294359301122</v>
      </c>
      <c r="T26" s="8">
        <v>0</v>
      </c>
      <c r="U26" s="8">
        <v>0</v>
      </c>
      <c r="V26" s="8">
        <v>12394.129970729013</v>
      </c>
      <c r="W26" s="8">
        <v>17.106637869507885</v>
      </c>
      <c r="X26" s="8">
        <v>0</v>
      </c>
      <c r="Y26" s="8">
        <v>361.45186649175002</v>
      </c>
      <c r="Z26" s="8">
        <v>1819318.6407664712</v>
      </c>
      <c r="AA26" s="8">
        <v>0</v>
      </c>
      <c r="AB26" s="8">
        <v>0</v>
      </c>
      <c r="AC26" s="8">
        <v>0</v>
      </c>
      <c r="AD26" s="8">
        <v>0</v>
      </c>
      <c r="AE26" s="8">
        <v>5229.5728705334586</v>
      </c>
      <c r="AF26" s="8">
        <v>0</v>
      </c>
      <c r="AG26" s="8">
        <v>207.35097818315822</v>
      </c>
      <c r="AH26" s="8">
        <v>0</v>
      </c>
      <c r="AI26" s="8">
        <v>17252.85585918291</v>
      </c>
      <c r="AJ26" s="8">
        <v>0</v>
      </c>
      <c r="AK26" s="8">
        <v>0</v>
      </c>
      <c r="AL26" s="8">
        <v>2068692.4067233941</v>
      </c>
      <c r="AM26" s="8">
        <v>5365.3664283450971</v>
      </c>
      <c r="AN26" s="8">
        <v>3.9677974749758325</v>
      </c>
      <c r="AO26" s="8">
        <v>1.733819711106491</v>
      </c>
      <c r="AP26" s="8">
        <v>51830.646754392015</v>
      </c>
      <c r="AQ26" s="8">
        <v>0</v>
      </c>
      <c r="AR26" s="8">
        <v>232.8245181780236</v>
      </c>
      <c r="AS26" s="8">
        <v>314.24937911690023</v>
      </c>
      <c r="AT26" s="8">
        <v>0</v>
      </c>
      <c r="AU26" s="8">
        <v>0</v>
      </c>
      <c r="AV26" s="8">
        <v>1.0836648553971839</v>
      </c>
      <c r="AW26" s="8">
        <v>6.9375306571806803</v>
      </c>
      <c r="AX26" s="8">
        <v>0</v>
      </c>
      <c r="AY26" s="8">
        <v>2.0306494159794015</v>
      </c>
      <c r="AZ26" s="8">
        <v>296193.50702940056</v>
      </c>
      <c r="BA26" s="8">
        <v>361715.15214785188</v>
      </c>
      <c r="BB26" s="8">
        <v>0</v>
      </c>
      <c r="BC26" s="8">
        <v>51757.951666299377</v>
      </c>
      <c r="BD26" s="8">
        <v>9328566.5715877302</v>
      </c>
    </row>
    <row r="27" spans="1:56" x14ac:dyDescent="0.3">
      <c r="A27" s="1" t="s">
        <v>23</v>
      </c>
      <c r="B27" s="8">
        <v>934.42693980786453</v>
      </c>
      <c r="C27" s="8">
        <v>6192285.1797233149</v>
      </c>
      <c r="D27" s="8">
        <v>403016.70004547009</v>
      </c>
      <c r="E27" s="8">
        <v>2995.2316026270119</v>
      </c>
      <c r="F27" s="8">
        <v>0</v>
      </c>
      <c r="G27" s="8">
        <v>36.013754960416925</v>
      </c>
      <c r="H27" s="8">
        <v>0</v>
      </c>
      <c r="I27" s="8">
        <v>208589.41574969876</v>
      </c>
      <c r="J27" s="8">
        <v>4485272.9564552782</v>
      </c>
      <c r="K27" s="8">
        <v>223.6542426165004</v>
      </c>
      <c r="L27" s="8">
        <v>68.025981591898628</v>
      </c>
      <c r="M27" s="8">
        <v>0</v>
      </c>
      <c r="N27" s="8">
        <v>70856.024263058236</v>
      </c>
      <c r="O27" s="8">
        <v>1025005.4461742784</v>
      </c>
      <c r="P27" s="8">
        <v>125.04776027922543</v>
      </c>
      <c r="Q27" s="8">
        <v>2303.2204086875622</v>
      </c>
      <c r="R27" s="8">
        <v>29355124.483652726</v>
      </c>
      <c r="S27" s="8">
        <v>24386553.723278664</v>
      </c>
      <c r="T27" s="8">
        <v>0</v>
      </c>
      <c r="U27" s="8">
        <v>0</v>
      </c>
      <c r="V27" s="8">
        <v>27469.478157707243</v>
      </c>
      <c r="W27" s="8">
        <v>806.06102747257671</v>
      </c>
      <c r="X27" s="8">
        <v>760744.65183240385</v>
      </c>
      <c r="Y27" s="8">
        <v>0</v>
      </c>
      <c r="Z27" s="8">
        <v>1501459.4601281828</v>
      </c>
      <c r="AA27" s="8">
        <v>0</v>
      </c>
      <c r="AB27" s="8">
        <v>775.29611373119758</v>
      </c>
      <c r="AC27" s="8">
        <v>25.009552055845084</v>
      </c>
      <c r="AD27" s="8">
        <v>0</v>
      </c>
      <c r="AE27" s="8">
        <v>14630215.690399274</v>
      </c>
      <c r="AF27" s="8">
        <v>7472.8541542865105</v>
      </c>
      <c r="AG27" s="8">
        <v>9787.4490798584684</v>
      </c>
      <c r="AH27" s="8">
        <v>0</v>
      </c>
      <c r="AI27" s="8">
        <v>3927669.8686807719</v>
      </c>
      <c r="AJ27" s="8">
        <v>0</v>
      </c>
      <c r="AK27" s="8">
        <v>0</v>
      </c>
      <c r="AL27" s="8">
        <v>7164100.3614041861</v>
      </c>
      <c r="AM27" s="8">
        <v>163777.6187995912</v>
      </c>
      <c r="AN27" s="8">
        <v>186.96174747365018</v>
      </c>
      <c r="AO27" s="8">
        <v>81.697204818827942</v>
      </c>
      <c r="AP27" s="8">
        <v>7886490.2191066369</v>
      </c>
      <c r="AQ27" s="8">
        <v>0</v>
      </c>
      <c r="AR27" s="8">
        <v>236547.10891771084</v>
      </c>
      <c r="AS27" s="8">
        <v>5742555.9970125463</v>
      </c>
      <c r="AT27" s="8">
        <v>49.018722029456363</v>
      </c>
      <c r="AU27" s="8">
        <v>46.017575782754953</v>
      </c>
      <c r="AV27" s="8">
        <v>520.24124706761586</v>
      </c>
      <c r="AW27" s="8">
        <v>867.00722447485964</v>
      </c>
      <c r="AX27" s="8">
        <v>0</v>
      </c>
      <c r="AY27" s="8">
        <v>4279.2816233636468</v>
      </c>
      <c r="AZ27" s="8">
        <v>2319065.0296842745</v>
      </c>
      <c r="BA27" s="8">
        <v>17057112.673627555</v>
      </c>
      <c r="BB27" s="8">
        <v>0</v>
      </c>
      <c r="BC27" s="8">
        <v>3638186.009392472</v>
      </c>
      <c r="BD27" s="8">
        <v>131213680.61244878</v>
      </c>
    </row>
    <row r="28" spans="1:56" x14ac:dyDescent="0.3">
      <c r="A28" s="1" t="s">
        <v>24</v>
      </c>
      <c r="B28" s="8">
        <v>117345.99131404437</v>
      </c>
      <c r="C28" s="8">
        <v>21173904.742515903</v>
      </c>
      <c r="D28" s="8">
        <v>1502461.3585377124</v>
      </c>
      <c r="E28" s="8">
        <v>142754.66070979394</v>
      </c>
      <c r="F28" s="8">
        <v>0</v>
      </c>
      <c r="G28" s="8">
        <v>0</v>
      </c>
      <c r="H28" s="8">
        <v>0</v>
      </c>
      <c r="I28" s="8">
        <v>4651545.0586145166</v>
      </c>
      <c r="J28" s="8">
        <v>300713909.33678114</v>
      </c>
      <c r="K28" s="8">
        <v>1181352.4744530958</v>
      </c>
      <c r="L28" s="8">
        <v>0</v>
      </c>
      <c r="M28" s="8">
        <v>0</v>
      </c>
      <c r="N28" s="8">
        <v>462835.14517621882</v>
      </c>
      <c r="O28" s="8">
        <v>186939.85024929838</v>
      </c>
      <c r="P28" s="8">
        <v>0</v>
      </c>
      <c r="Q28" s="8">
        <v>3123692.4267869121</v>
      </c>
      <c r="R28" s="8">
        <v>73230687.210148826</v>
      </c>
      <c r="S28" s="8">
        <v>79960641.26432915</v>
      </c>
      <c r="T28" s="8">
        <v>0</v>
      </c>
      <c r="U28" s="8">
        <v>0</v>
      </c>
      <c r="V28" s="8">
        <v>22118.049499316898</v>
      </c>
      <c r="W28" s="8">
        <v>40276.75764418843</v>
      </c>
      <c r="X28" s="8">
        <v>31064587.815708276</v>
      </c>
      <c r="Y28" s="8">
        <v>13056989.23212577</v>
      </c>
      <c r="Z28" s="8">
        <v>0</v>
      </c>
      <c r="AA28" s="8">
        <v>0</v>
      </c>
      <c r="AB28" s="8">
        <v>0</v>
      </c>
      <c r="AC28" s="8">
        <v>1050858.4350693601</v>
      </c>
      <c r="AD28" s="8">
        <v>0</v>
      </c>
      <c r="AE28" s="8">
        <v>37460101.503787734</v>
      </c>
      <c r="AF28" s="8">
        <v>7310892.767850494</v>
      </c>
      <c r="AG28" s="8">
        <v>291203.58153315604</v>
      </c>
      <c r="AH28" s="8">
        <v>728.26050468081598</v>
      </c>
      <c r="AI28" s="8">
        <v>5395491.004443639</v>
      </c>
      <c r="AJ28" s="8">
        <v>0</v>
      </c>
      <c r="AK28" s="8">
        <v>0</v>
      </c>
      <c r="AL28" s="8">
        <v>811065363.66051018</v>
      </c>
      <c r="AM28" s="8">
        <v>1730681.5975689194</v>
      </c>
      <c r="AN28" s="8">
        <v>100113.43122610411</v>
      </c>
      <c r="AO28" s="8">
        <v>193523.35749736673</v>
      </c>
      <c r="AP28" s="8">
        <v>458724208.00605726</v>
      </c>
      <c r="AQ28" s="8">
        <v>21954.895133442482</v>
      </c>
      <c r="AR28" s="8">
        <v>468692.64166104078</v>
      </c>
      <c r="AS28" s="8">
        <v>181058233.2296755</v>
      </c>
      <c r="AT28" s="8">
        <v>0</v>
      </c>
      <c r="AU28" s="8">
        <v>0</v>
      </c>
      <c r="AV28" s="8">
        <v>197442.04460015704</v>
      </c>
      <c r="AW28" s="8">
        <v>79470.790310800294</v>
      </c>
      <c r="AX28" s="8">
        <v>4811601.9269946236</v>
      </c>
      <c r="AY28" s="8">
        <v>2660.1432093657713</v>
      </c>
      <c r="AZ28" s="8">
        <v>18890260.545135725</v>
      </c>
      <c r="BA28" s="8">
        <v>473901971.9302429</v>
      </c>
      <c r="BB28" s="8">
        <v>41528.565198181874</v>
      </c>
      <c r="BC28" s="8">
        <v>25030118.346290171</v>
      </c>
      <c r="BD28" s="8">
        <v>2558459142.0390954</v>
      </c>
    </row>
    <row r="29" spans="1:56" x14ac:dyDescent="0.3">
      <c r="A29" s="1" t="s">
        <v>25</v>
      </c>
      <c r="B29" s="8">
        <v>0</v>
      </c>
      <c r="C29" s="8">
        <v>0</v>
      </c>
      <c r="D29" s="8">
        <v>0</v>
      </c>
      <c r="E29" s="8">
        <v>0</v>
      </c>
      <c r="F29" s="8">
        <v>0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8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8">
        <v>0</v>
      </c>
      <c r="BB29" s="8">
        <v>0</v>
      </c>
      <c r="BC29" s="8">
        <v>0</v>
      </c>
      <c r="BD29" s="8">
        <v>0</v>
      </c>
    </row>
    <row r="30" spans="1:56" x14ac:dyDescent="0.3">
      <c r="A30" s="1" t="s">
        <v>26</v>
      </c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18987.251920797589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18987.251920797589</v>
      </c>
    </row>
    <row r="31" spans="1:56" x14ac:dyDescent="0.3">
      <c r="A31" s="1" t="s">
        <v>27</v>
      </c>
      <c r="B31" s="8">
        <v>9.5431234094397969E-3</v>
      </c>
      <c r="C31" s="8">
        <v>132130.62751079365</v>
      </c>
      <c r="D31" s="8">
        <v>2.4129554805624013E-2</v>
      </c>
      <c r="E31" s="8">
        <v>3.0589726821875537E-2</v>
      </c>
      <c r="F31" s="8">
        <v>0</v>
      </c>
      <c r="G31" s="8">
        <v>0</v>
      </c>
      <c r="H31" s="8">
        <v>0</v>
      </c>
      <c r="I31" s="8">
        <v>1.6427627629521984</v>
      </c>
      <c r="J31" s="8">
        <v>0.93020117379636491</v>
      </c>
      <c r="K31" s="8">
        <v>2.2841379538703329E-3</v>
      </c>
      <c r="L31" s="8">
        <v>0</v>
      </c>
      <c r="M31" s="8">
        <v>0</v>
      </c>
      <c r="N31" s="8">
        <v>9455.6119210687775</v>
      </c>
      <c r="O31" s="8">
        <v>57167.156130438496</v>
      </c>
      <c r="P31" s="8">
        <v>24223.251739209314</v>
      </c>
      <c r="Q31" s="8">
        <v>479750.25747123372</v>
      </c>
      <c r="R31" s="8">
        <v>1535.5422745348014</v>
      </c>
      <c r="S31" s="8">
        <v>723580.5938557667</v>
      </c>
      <c r="T31" s="8">
        <v>0</v>
      </c>
      <c r="U31" s="8">
        <v>75625.884270628841</v>
      </c>
      <c r="V31" s="8">
        <v>5.4862363756133063E-3</v>
      </c>
      <c r="W31" s="8">
        <v>8.2321469266418285E-3</v>
      </c>
      <c r="X31" s="8">
        <v>2.5746324962542415</v>
      </c>
      <c r="Y31" s="8">
        <v>59285.817279204479</v>
      </c>
      <c r="Z31" s="8">
        <v>2.8353926052265583</v>
      </c>
      <c r="AA31" s="8">
        <v>0</v>
      </c>
      <c r="AB31" s="8">
        <v>39209.97571315393</v>
      </c>
      <c r="AC31" s="8">
        <v>0</v>
      </c>
      <c r="AD31" s="8">
        <v>199981.38014894846</v>
      </c>
      <c r="AE31" s="8">
        <v>1.3135612613175784</v>
      </c>
      <c r="AF31" s="8">
        <v>0</v>
      </c>
      <c r="AG31" s="8">
        <v>9.9782536510534509E-2</v>
      </c>
      <c r="AH31" s="8">
        <v>0</v>
      </c>
      <c r="AI31" s="8">
        <v>63899.410445007474</v>
      </c>
      <c r="AJ31" s="8">
        <v>0</v>
      </c>
      <c r="AK31" s="8">
        <v>0</v>
      </c>
      <c r="AL31" s="8">
        <v>4.1080078775001123</v>
      </c>
      <c r="AM31" s="8">
        <v>6.3411221647164155E-4</v>
      </c>
      <c r="AN31" s="8">
        <v>169842.8710668952</v>
      </c>
      <c r="AO31" s="8">
        <v>8.3435790919369731E-4</v>
      </c>
      <c r="AP31" s="8">
        <v>0.45052712924224991</v>
      </c>
      <c r="AQ31" s="8">
        <v>0</v>
      </c>
      <c r="AR31" s="8">
        <v>190317.80127561832</v>
      </c>
      <c r="AS31" s="8">
        <v>0.15122475148126305</v>
      </c>
      <c r="AT31" s="8">
        <v>0</v>
      </c>
      <c r="AU31" s="8">
        <v>0</v>
      </c>
      <c r="AV31" s="8">
        <v>5.2148694424454533E-4</v>
      </c>
      <c r="AW31" s="8">
        <v>515684.56645886454</v>
      </c>
      <c r="AX31" s="8">
        <v>0</v>
      </c>
      <c r="AY31" s="8">
        <v>9.7719987272535573E-4</v>
      </c>
      <c r="AZ31" s="8">
        <v>32.841097454547338</v>
      </c>
      <c r="BA31" s="8">
        <v>174.0664823086818</v>
      </c>
      <c r="BB31" s="8">
        <v>0</v>
      </c>
      <c r="BC31" s="8">
        <v>195.68547490334657</v>
      </c>
      <c r="BD31" s="8">
        <v>2742107.5299407109</v>
      </c>
    </row>
    <row r="32" spans="1:56" x14ac:dyDescent="0.3">
      <c r="A32" s="1" t="s">
        <v>28</v>
      </c>
      <c r="B32" s="8">
        <v>0</v>
      </c>
      <c r="C32" s="8">
        <v>0</v>
      </c>
      <c r="D32" s="8">
        <v>668.25523093218067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8">
        <v>0</v>
      </c>
      <c r="AN32" s="8">
        <v>1001.3824643160372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8">
        <v>0</v>
      </c>
      <c r="AV32" s="8">
        <v>217.08291184473535</v>
      </c>
      <c r="AW32" s="8">
        <v>0</v>
      </c>
      <c r="AX32" s="8">
        <v>0</v>
      </c>
      <c r="AY32" s="8">
        <v>0</v>
      </c>
      <c r="AZ32" s="8">
        <v>0</v>
      </c>
      <c r="BA32" s="8">
        <v>0</v>
      </c>
      <c r="BB32" s="8">
        <v>0</v>
      </c>
      <c r="BC32" s="8">
        <v>0</v>
      </c>
      <c r="BD32" s="8">
        <v>1886.7206070929533</v>
      </c>
    </row>
    <row r="33" spans="1:56" x14ac:dyDescent="0.3">
      <c r="A33" s="1" t="s">
        <v>29</v>
      </c>
      <c r="B33" s="8">
        <v>2915.2982363461356</v>
      </c>
      <c r="C33" s="8">
        <v>611941.96790701</v>
      </c>
      <c r="D33" s="8">
        <v>652651.33786275762</v>
      </c>
      <c r="E33" s="8">
        <v>9344.7577724826679</v>
      </c>
      <c r="F33" s="8">
        <v>0</v>
      </c>
      <c r="G33" s="8">
        <v>0</v>
      </c>
      <c r="H33" s="8">
        <v>0</v>
      </c>
      <c r="I33" s="8">
        <v>510327.53685302869</v>
      </c>
      <c r="J33" s="8">
        <v>31603870.909324814</v>
      </c>
      <c r="K33" s="8">
        <v>674086.36733615003</v>
      </c>
      <c r="L33" s="8">
        <v>0</v>
      </c>
      <c r="M33" s="8">
        <v>0</v>
      </c>
      <c r="N33" s="8">
        <v>698758.7015399856</v>
      </c>
      <c r="O33" s="8">
        <v>2142.2814571765257</v>
      </c>
      <c r="P33" s="8">
        <v>0</v>
      </c>
      <c r="Q33" s="8">
        <v>7160.7985743423151</v>
      </c>
      <c r="R33" s="8">
        <v>589554.75222807482</v>
      </c>
      <c r="S33" s="8">
        <v>5260192.079410064</v>
      </c>
      <c r="T33" s="8">
        <v>0</v>
      </c>
      <c r="U33" s="8">
        <v>0</v>
      </c>
      <c r="V33" s="8">
        <v>1675.9727967242513</v>
      </c>
      <c r="W33" s="8">
        <v>753079.60219753033</v>
      </c>
      <c r="X33" s="8">
        <v>814812.69527855632</v>
      </c>
      <c r="Y33" s="8">
        <v>1629156.0239264236</v>
      </c>
      <c r="Z33" s="8">
        <v>2893907.4747033147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35786.834144970875</v>
      </c>
      <c r="AH33" s="8">
        <v>417.31587919027567</v>
      </c>
      <c r="AI33" s="8">
        <v>613007.55879193102</v>
      </c>
      <c r="AJ33" s="8">
        <v>0</v>
      </c>
      <c r="AK33" s="8">
        <v>0</v>
      </c>
      <c r="AL33" s="8">
        <v>51416338.502372593</v>
      </c>
      <c r="AM33" s="8">
        <v>3021710.9375507035</v>
      </c>
      <c r="AN33" s="8">
        <v>583.29787964610284</v>
      </c>
      <c r="AO33" s="8">
        <v>254.88532808323211</v>
      </c>
      <c r="AP33" s="8">
        <v>38833010.12540631</v>
      </c>
      <c r="AQ33" s="8">
        <v>0</v>
      </c>
      <c r="AR33" s="8">
        <v>70393.25838626911</v>
      </c>
      <c r="AS33" s="8">
        <v>47603139.723786004</v>
      </c>
      <c r="AT33" s="8">
        <v>0</v>
      </c>
      <c r="AU33" s="8">
        <v>0</v>
      </c>
      <c r="AV33" s="8">
        <v>3544.5357809188963</v>
      </c>
      <c r="AW33" s="8">
        <v>1886.9442057711142</v>
      </c>
      <c r="AX33" s="8">
        <v>21020797.577981774</v>
      </c>
      <c r="AY33" s="8">
        <v>19521.118113404362</v>
      </c>
      <c r="AZ33" s="8">
        <v>2676232.6205165628</v>
      </c>
      <c r="BA33" s="8">
        <v>53181307.295963086</v>
      </c>
      <c r="BB33" s="8">
        <v>10738.627368979638</v>
      </c>
      <c r="BC33" s="8">
        <v>798754.86356482701</v>
      </c>
      <c r="BD33" s="8">
        <v>266023004.58042583</v>
      </c>
    </row>
    <row r="34" spans="1:56" x14ac:dyDescent="0.3">
      <c r="A34" s="1" t="s">
        <v>30</v>
      </c>
      <c r="B34" s="8">
        <v>0</v>
      </c>
      <c r="C34" s="8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8">
        <v>0</v>
      </c>
      <c r="BB34" s="8">
        <v>0</v>
      </c>
      <c r="BC34" s="8">
        <v>0</v>
      </c>
      <c r="BD34" s="8">
        <v>0</v>
      </c>
    </row>
    <row r="35" spans="1:56" x14ac:dyDescent="0.3">
      <c r="A35" s="3" t="s">
        <v>31</v>
      </c>
      <c r="B35" s="8">
        <v>8.7791283720484632</v>
      </c>
      <c r="C35" s="8">
        <v>149.11294507212278</v>
      </c>
      <c r="D35" s="8">
        <v>22.197811985686918</v>
      </c>
      <c r="E35" s="8">
        <v>28.140801194030036</v>
      </c>
      <c r="F35" s="8">
        <v>0</v>
      </c>
      <c r="G35" s="8">
        <v>0</v>
      </c>
      <c r="H35" s="8">
        <v>0</v>
      </c>
      <c r="I35" s="8">
        <v>1511.2478967328975</v>
      </c>
      <c r="J35" s="8">
        <v>855.73194081410679</v>
      </c>
      <c r="K35" s="8">
        <v>2.1012764328982838</v>
      </c>
      <c r="L35" s="8">
        <v>0</v>
      </c>
      <c r="M35" s="8">
        <v>0</v>
      </c>
      <c r="N35" s="8">
        <v>0.44138386963771647</v>
      </c>
      <c r="O35" s="8">
        <v>2.3413987839267603</v>
      </c>
      <c r="P35" s="8">
        <v>0</v>
      </c>
      <c r="Q35" s="8">
        <v>21.564027016777825</v>
      </c>
      <c r="R35" s="8">
        <v>1341.8623755734136</v>
      </c>
      <c r="S35" s="8">
        <v>1922.8585839332811</v>
      </c>
      <c r="T35" s="8">
        <v>0</v>
      </c>
      <c r="U35" s="8">
        <v>0</v>
      </c>
      <c r="V35" s="8">
        <v>5.0470240564287607</v>
      </c>
      <c r="W35" s="8">
        <v>7.5731048992895014</v>
      </c>
      <c r="X35" s="8">
        <v>2368.5148169733698</v>
      </c>
      <c r="Y35" s="8">
        <v>160.01466342285715</v>
      </c>
      <c r="Z35" s="8">
        <v>177628.7758564862</v>
      </c>
      <c r="AA35" s="8">
        <v>0</v>
      </c>
      <c r="AB35" s="8">
        <v>0</v>
      </c>
      <c r="AC35" s="8">
        <v>0</v>
      </c>
      <c r="AD35" s="8">
        <v>0</v>
      </c>
      <c r="AE35" s="8">
        <v>1208.4013213378189</v>
      </c>
      <c r="AF35" s="8">
        <v>0</v>
      </c>
      <c r="AG35" s="8">
        <v>0</v>
      </c>
      <c r="AH35" s="8">
        <v>0</v>
      </c>
      <c r="AI35" s="8">
        <v>4.5466550822518998</v>
      </c>
      <c r="AJ35" s="8">
        <v>0</v>
      </c>
      <c r="AK35" s="8">
        <v>0</v>
      </c>
      <c r="AL35" s="8">
        <v>3779.1325714477912</v>
      </c>
      <c r="AM35" s="8">
        <v>0.58334701458246352</v>
      </c>
      <c r="AN35" s="8">
        <v>2805.4373705766088</v>
      </c>
      <c r="AO35" s="8">
        <v>0.76756161256384858</v>
      </c>
      <c r="AP35" s="8">
        <v>414.45922189330287</v>
      </c>
      <c r="AQ35" s="8">
        <v>0</v>
      </c>
      <c r="AR35" s="8">
        <v>103.0713640365049</v>
      </c>
      <c r="AS35" s="8">
        <v>139.11813243155672</v>
      </c>
      <c r="AT35" s="8">
        <v>0</v>
      </c>
      <c r="AU35" s="8">
        <v>0</v>
      </c>
      <c r="AV35" s="8">
        <v>0.47973819801402889</v>
      </c>
      <c r="AW35" s="8">
        <v>3.0712433272767652</v>
      </c>
      <c r="AX35" s="8">
        <v>0</v>
      </c>
      <c r="AY35" s="8">
        <v>0.89896805896057497</v>
      </c>
      <c r="AZ35" s="8">
        <v>3308.3992038702272</v>
      </c>
      <c r="BA35" s="8">
        <v>160131.21992608983</v>
      </c>
      <c r="BB35" s="8">
        <v>0</v>
      </c>
      <c r="BC35" s="8">
        <v>2402.6451911056138</v>
      </c>
      <c r="BD35" s="8">
        <v>360338.53685170185</v>
      </c>
    </row>
    <row r="36" spans="1:56" x14ac:dyDescent="0.3">
      <c r="A36" s="1" t="s">
        <v>32</v>
      </c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</row>
    <row r="37" spans="1:56" x14ac:dyDescent="0.3">
      <c r="A37" s="1" t="s">
        <v>33</v>
      </c>
      <c r="B37" s="8">
        <v>30.13433175909541</v>
      </c>
      <c r="C37" s="8">
        <v>4925206.6816792544</v>
      </c>
      <c r="D37" s="8">
        <v>1869974.3759210545</v>
      </c>
      <c r="E37" s="8">
        <v>2177.3879465923533</v>
      </c>
      <c r="F37" s="8">
        <v>0</v>
      </c>
      <c r="G37" s="8">
        <v>19060.279812800658</v>
      </c>
      <c r="H37" s="8">
        <v>0</v>
      </c>
      <c r="I37" s="8">
        <v>5187.3538648072172</v>
      </c>
      <c r="J37" s="8">
        <v>227375.51652843351</v>
      </c>
      <c r="K37" s="8">
        <v>21044.24743233703</v>
      </c>
      <c r="L37" s="8">
        <v>6367.4319534181586</v>
      </c>
      <c r="M37" s="8">
        <v>17341.62339552298</v>
      </c>
      <c r="N37" s="8">
        <v>101746.37510447754</v>
      </c>
      <c r="O37" s="8">
        <v>83583.447985179708</v>
      </c>
      <c r="P37" s="8">
        <v>20347.771552635561</v>
      </c>
      <c r="Q37" s="8">
        <v>50883.424414598223</v>
      </c>
      <c r="R37" s="8">
        <v>6817905.4389115479</v>
      </c>
      <c r="S37" s="8">
        <v>7266242.9396567084</v>
      </c>
      <c r="T37" s="8">
        <v>67795.893712984849</v>
      </c>
      <c r="U37" s="8">
        <v>24963.534480062328</v>
      </c>
      <c r="V37" s="8">
        <v>4551.0554915928897</v>
      </c>
      <c r="W37" s="8">
        <v>25.994659812494753</v>
      </c>
      <c r="X37" s="8">
        <v>647723.20388686971</v>
      </c>
      <c r="Y37" s="8">
        <v>407756.77718884952</v>
      </c>
      <c r="Z37" s="8">
        <v>58801.531840450123</v>
      </c>
      <c r="AA37" s="8">
        <v>0</v>
      </c>
      <c r="AB37" s="8">
        <v>99435.978209875582</v>
      </c>
      <c r="AC37" s="8">
        <v>32685.48377282506</v>
      </c>
      <c r="AD37" s="8">
        <v>24609.399222951561</v>
      </c>
      <c r="AE37" s="8">
        <v>4380.213648053973</v>
      </c>
      <c r="AF37" s="8">
        <v>7270.7769736752825</v>
      </c>
      <c r="AG37" s="8">
        <v>315.08343023188553</v>
      </c>
      <c r="AH37" s="8">
        <v>13.037180556633093</v>
      </c>
      <c r="AI37" s="8">
        <v>0</v>
      </c>
      <c r="AJ37" s="8">
        <v>0</v>
      </c>
      <c r="AK37" s="8">
        <v>7196.7486995899817</v>
      </c>
      <c r="AL37" s="8">
        <v>117160.30668011002</v>
      </c>
      <c r="AM37" s="8">
        <v>218.96486259226722</v>
      </c>
      <c r="AN37" s="8">
        <v>125046.7869335193</v>
      </c>
      <c r="AO37" s="8">
        <v>28327.4529292968</v>
      </c>
      <c r="AP37" s="8">
        <v>26346.280376116174</v>
      </c>
      <c r="AQ37" s="8">
        <v>28048.712821671379</v>
      </c>
      <c r="AR37" s="8">
        <v>23920.945834656173</v>
      </c>
      <c r="AS37" s="8">
        <v>64480.811133233663</v>
      </c>
      <c r="AT37" s="8">
        <v>11433.366817850139</v>
      </c>
      <c r="AU37" s="8">
        <v>2200.8405809143674</v>
      </c>
      <c r="AV37" s="8">
        <v>322783.92897140002</v>
      </c>
      <c r="AW37" s="8">
        <v>137301.92461112473</v>
      </c>
      <c r="AX37" s="8">
        <v>27.483316233011656</v>
      </c>
      <c r="AY37" s="8">
        <v>5591.220016519349</v>
      </c>
      <c r="AZ37" s="8">
        <v>1314411.0491156483</v>
      </c>
      <c r="BA37" s="8">
        <v>549773.42077965895</v>
      </c>
      <c r="BB37" s="8">
        <v>30734.738712469145</v>
      </c>
      <c r="BC37" s="8">
        <v>607657.2675665681</v>
      </c>
      <c r="BD37" s="8">
        <v>26217464.64494909</v>
      </c>
    </row>
    <row r="38" spans="1:56" x14ac:dyDescent="0.3">
      <c r="A38" s="1" t="s">
        <v>34</v>
      </c>
      <c r="B38" s="8">
        <v>0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25.257873849307376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8">
        <v>0</v>
      </c>
      <c r="BB38" s="8">
        <v>0</v>
      </c>
      <c r="BC38" s="8">
        <v>0</v>
      </c>
      <c r="BD38" s="8">
        <v>25.257873849307376</v>
      </c>
    </row>
    <row r="39" spans="1:56" x14ac:dyDescent="0.3">
      <c r="A39" s="1" t="s">
        <v>35</v>
      </c>
      <c r="B39" s="8">
        <v>11.446278061432038</v>
      </c>
      <c r="C39" s="8">
        <v>1342.7454902358093</v>
      </c>
      <c r="D39" s="8">
        <v>28.941634929559118</v>
      </c>
      <c r="E39" s="8">
        <v>36.690138438332006</v>
      </c>
      <c r="F39" s="8">
        <v>0</v>
      </c>
      <c r="G39" s="8">
        <v>0</v>
      </c>
      <c r="H39" s="8">
        <v>0</v>
      </c>
      <c r="I39" s="8">
        <v>317036.41865391436</v>
      </c>
      <c r="J39" s="8">
        <v>3185806.983198755</v>
      </c>
      <c r="K39" s="8">
        <v>775221.39333110407</v>
      </c>
      <c r="L39" s="8">
        <v>0</v>
      </c>
      <c r="M39" s="8">
        <v>0</v>
      </c>
      <c r="N39" s="8">
        <v>0.57547882769201675</v>
      </c>
      <c r="O39" s="8">
        <v>427196.71531102021</v>
      </c>
      <c r="P39" s="8">
        <v>0</v>
      </c>
      <c r="Q39" s="8">
        <v>28.11530244211232</v>
      </c>
      <c r="R39" s="8">
        <v>33387.590401318186</v>
      </c>
      <c r="S39" s="8">
        <v>376849.47932127549</v>
      </c>
      <c r="T39" s="8">
        <v>0</v>
      </c>
      <c r="U39" s="8">
        <v>0</v>
      </c>
      <c r="V39" s="8">
        <v>56938.820596176272</v>
      </c>
      <c r="W39" s="8">
        <v>9.8738577216447112</v>
      </c>
      <c r="X39" s="8">
        <v>3088.0832400190966</v>
      </c>
      <c r="Y39" s="8">
        <v>208.62803843670355</v>
      </c>
      <c r="Z39" s="8">
        <v>832498.24964703096</v>
      </c>
      <c r="AA39" s="8">
        <v>0</v>
      </c>
      <c r="AB39" s="8">
        <v>0</v>
      </c>
      <c r="AC39" s="8">
        <v>0</v>
      </c>
      <c r="AD39" s="8">
        <v>0</v>
      </c>
      <c r="AE39" s="8">
        <v>23246476.559605721</v>
      </c>
      <c r="AF39" s="8">
        <v>0</v>
      </c>
      <c r="AG39" s="8">
        <v>232.65275975432181</v>
      </c>
      <c r="AH39" s="8">
        <v>480.42253347054179</v>
      </c>
      <c r="AI39" s="8">
        <v>80840.407381360914</v>
      </c>
      <c r="AJ39" s="8">
        <v>0</v>
      </c>
      <c r="AK39" s="8">
        <v>0</v>
      </c>
      <c r="AL39" s="8">
        <v>2029838.5635380542</v>
      </c>
      <c r="AM39" s="8">
        <v>12102236.751640199</v>
      </c>
      <c r="AN39" s="8">
        <v>2.2901909793767996</v>
      </c>
      <c r="AO39" s="8">
        <v>1.0007512448114453</v>
      </c>
      <c r="AP39" s="8">
        <v>153801.01932894226</v>
      </c>
      <c r="AQ39" s="8">
        <v>0</v>
      </c>
      <c r="AR39" s="8">
        <v>8948511.1125097517</v>
      </c>
      <c r="AS39" s="8">
        <v>47198.941543796929</v>
      </c>
      <c r="AT39" s="8">
        <v>0</v>
      </c>
      <c r="AU39" s="8">
        <v>0</v>
      </c>
      <c r="AV39" s="8">
        <v>0.62548542160998544</v>
      </c>
      <c r="AW39" s="8">
        <v>4.0043047132394198</v>
      </c>
      <c r="AX39" s="8">
        <v>1012.7653257143671</v>
      </c>
      <c r="AY39" s="8">
        <v>2486.480438594398</v>
      </c>
      <c r="AZ39" s="8">
        <v>4700.64608817505</v>
      </c>
      <c r="BA39" s="8">
        <v>300280.7578530648</v>
      </c>
      <c r="BB39" s="8">
        <v>0</v>
      </c>
      <c r="BC39" s="8">
        <v>697602.47933454264</v>
      </c>
      <c r="BD39" s="8">
        <v>53625398.230533212</v>
      </c>
    </row>
    <row r="40" spans="1:56" x14ac:dyDescent="0.3">
      <c r="A40" s="1" t="s">
        <v>361</v>
      </c>
      <c r="B40" s="8">
        <v>29343.529914970313</v>
      </c>
      <c r="C40" s="8">
        <v>4071897.280199585</v>
      </c>
      <c r="D40" s="8">
        <v>2359300.5414808737</v>
      </c>
      <c r="E40" s="8">
        <v>12633.19592107985</v>
      </c>
      <c r="F40" s="8">
        <v>0</v>
      </c>
      <c r="G40" s="8">
        <v>0</v>
      </c>
      <c r="H40" s="8">
        <v>0</v>
      </c>
      <c r="I40" s="8">
        <v>683475.26247118658</v>
      </c>
      <c r="J40" s="8">
        <v>328094596.73368138</v>
      </c>
      <c r="K40" s="8">
        <v>16122147.43465638</v>
      </c>
      <c r="L40" s="8">
        <v>0</v>
      </c>
      <c r="M40" s="8">
        <v>0</v>
      </c>
      <c r="N40" s="8">
        <v>45559.457915265913</v>
      </c>
      <c r="O40" s="8">
        <v>419640.32358468859</v>
      </c>
      <c r="P40" s="8">
        <v>0</v>
      </c>
      <c r="Q40" s="8">
        <v>947225.7764817361</v>
      </c>
      <c r="R40" s="8">
        <v>3709370.3897364996</v>
      </c>
      <c r="S40" s="8">
        <v>40813032.132077403</v>
      </c>
      <c r="T40" s="8">
        <v>0</v>
      </c>
      <c r="U40" s="8">
        <v>0</v>
      </c>
      <c r="V40" s="8">
        <v>19838034.236857612</v>
      </c>
      <c r="W40" s="8">
        <v>3399.7794612866428</v>
      </c>
      <c r="X40" s="8">
        <v>2414972.0065328269</v>
      </c>
      <c r="Y40" s="8">
        <v>7514601.4806165937</v>
      </c>
      <c r="Z40" s="8">
        <v>88393272.98477383</v>
      </c>
      <c r="AA40" s="8">
        <v>0</v>
      </c>
      <c r="AB40" s="8">
        <v>0</v>
      </c>
      <c r="AC40" s="8">
        <v>0</v>
      </c>
      <c r="AD40" s="8">
        <v>0</v>
      </c>
      <c r="AE40" s="8">
        <v>62734096.051813573</v>
      </c>
      <c r="AF40" s="8">
        <v>0</v>
      </c>
      <c r="AG40" s="8">
        <v>41210.814050138797</v>
      </c>
      <c r="AH40" s="8">
        <v>9990.7164071506759</v>
      </c>
      <c r="AI40" s="8">
        <v>592177.10946403292</v>
      </c>
      <c r="AJ40" s="8">
        <v>790.1647252433454</v>
      </c>
      <c r="AK40" s="8">
        <v>1085657.0671241623</v>
      </c>
      <c r="AL40" s="8">
        <v>0</v>
      </c>
      <c r="AM40" s="8">
        <v>7658778.8251381172</v>
      </c>
      <c r="AN40" s="8">
        <v>3337946.8498246768</v>
      </c>
      <c r="AO40" s="8">
        <v>344.57996295699689</v>
      </c>
      <c r="AP40" s="8">
        <v>46240478.426802486</v>
      </c>
      <c r="AQ40" s="8">
        <v>3248.4549815559753</v>
      </c>
      <c r="AR40" s="8">
        <v>353441.04431579483</v>
      </c>
      <c r="AS40" s="8">
        <v>35662745.489466034</v>
      </c>
      <c r="AT40" s="8">
        <v>0</v>
      </c>
      <c r="AU40" s="8">
        <v>0</v>
      </c>
      <c r="AV40" s="8">
        <v>345839.27184283209</v>
      </c>
      <c r="AW40" s="8">
        <v>261808.81148718763</v>
      </c>
      <c r="AX40" s="8">
        <v>38765530.042059302</v>
      </c>
      <c r="AY40" s="8">
        <v>9183.1800652302227</v>
      </c>
      <c r="AZ40" s="8">
        <v>3030343.2999673844</v>
      </c>
      <c r="BA40" s="8">
        <v>71983423.766528338</v>
      </c>
      <c r="BB40" s="8">
        <v>15314065.4785005</v>
      </c>
      <c r="BC40" s="8">
        <v>3095327.3529860592</v>
      </c>
      <c r="BD40" s="8">
        <v>805998929.34387577</v>
      </c>
    </row>
    <row r="41" spans="1:56" x14ac:dyDescent="0.3">
      <c r="A41" s="1" t="s">
        <v>36</v>
      </c>
      <c r="B41" s="8">
        <v>2.2258512669465786E-2</v>
      </c>
      <c r="C41" s="8">
        <v>0.37805944239709982</v>
      </c>
      <c r="D41" s="8">
        <v>5.6280106450083037E-2</v>
      </c>
      <c r="E41" s="8">
        <v>7.1347900766609004E-2</v>
      </c>
      <c r="F41" s="8">
        <v>0</v>
      </c>
      <c r="G41" s="8">
        <v>0</v>
      </c>
      <c r="H41" s="8">
        <v>0</v>
      </c>
      <c r="I41" s="8">
        <v>3.8316025271064378</v>
      </c>
      <c r="J41" s="8">
        <v>2.1696140481236594</v>
      </c>
      <c r="K41" s="8">
        <v>5.3275548689582517E-3</v>
      </c>
      <c r="L41" s="8">
        <v>0</v>
      </c>
      <c r="M41" s="8">
        <v>0</v>
      </c>
      <c r="N41" s="8">
        <v>1.1190801681074578E-3</v>
      </c>
      <c r="O41" s="8">
        <v>5.9363586323940678E-3</v>
      </c>
      <c r="P41" s="8">
        <v>0</v>
      </c>
      <c r="Q41" s="8">
        <v>5.4673214494260269E-2</v>
      </c>
      <c r="R41" s="8">
        <v>3.4021442017496222</v>
      </c>
      <c r="S41" s="8">
        <v>4.8751960716668856</v>
      </c>
      <c r="T41" s="8">
        <v>0</v>
      </c>
      <c r="U41" s="8">
        <v>0</v>
      </c>
      <c r="V41" s="8">
        <v>1.2796173394706343E-2</v>
      </c>
      <c r="W41" s="8">
        <v>1.920077303855356E-2</v>
      </c>
      <c r="X41" s="8">
        <v>6.0051083464357555</v>
      </c>
      <c r="Y41" s="8">
        <v>0.4056995480824605</v>
      </c>
      <c r="Z41" s="8">
        <v>14922.480219881281</v>
      </c>
      <c r="AA41" s="8">
        <v>0</v>
      </c>
      <c r="AB41" s="8">
        <v>0</v>
      </c>
      <c r="AC41" s="8">
        <v>0</v>
      </c>
      <c r="AD41" s="8">
        <v>0</v>
      </c>
      <c r="AE41" s="8">
        <v>3.0637684039834832</v>
      </c>
      <c r="AF41" s="8">
        <v>0</v>
      </c>
      <c r="AG41" s="8">
        <v>0.23273416446801912</v>
      </c>
      <c r="AH41" s="8">
        <v>0</v>
      </c>
      <c r="AI41" s="8">
        <v>1.1527542993243777E-2</v>
      </c>
      <c r="AJ41" s="8">
        <v>0</v>
      </c>
      <c r="AK41" s="8">
        <v>0</v>
      </c>
      <c r="AL41" s="8">
        <v>107.51898008634824</v>
      </c>
      <c r="AM41" s="8">
        <v>0</v>
      </c>
      <c r="AN41" s="8">
        <v>4.4535214553032745E-3</v>
      </c>
      <c r="AO41" s="8">
        <v>1.946067895788334E-3</v>
      </c>
      <c r="AP41" s="8">
        <v>1.0508156904119237</v>
      </c>
      <c r="AQ41" s="8">
        <v>0</v>
      </c>
      <c r="AR41" s="8">
        <v>0.26132608671837287</v>
      </c>
      <c r="AS41" s="8">
        <v>0.35271869621353907</v>
      </c>
      <c r="AT41" s="8">
        <v>0</v>
      </c>
      <c r="AU41" s="8">
        <v>0</v>
      </c>
      <c r="AV41" s="8">
        <v>1.2163233416793465E-3</v>
      </c>
      <c r="AW41" s="8">
        <v>7.786799055001307E-3</v>
      </c>
      <c r="AX41" s="8">
        <v>2653.2133585004931</v>
      </c>
      <c r="AY41" s="8">
        <v>2.2792344617635538E-3</v>
      </c>
      <c r="AZ41" s="8">
        <v>8.3880816493646169</v>
      </c>
      <c r="BA41" s="8">
        <v>405.99506425376677</v>
      </c>
      <c r="BB41" s="8">
        <v>0</v>
      </c>
      <c r="BC41" s="8">
        <v>7172.4387302603291</v>
      </c>
      <c r="BD41" s="8">
        <v>25296.341371022623</v>
      </c>
    </row>
    <row r="42" spans="1:56" x14ac:dyDescent="0.3">
      <c r="A42" s="1" t="s">
        <v>37</v>
      </c>
      <c r="B42" s="8">
        <v>8586.1870061410773</v>
      </c>
      <c r="C42" s="8">
        <v>278039.15060173837</v>
      </c>
      <c r="D42" s="8">
        <v>6400.3457858143283</v>
      </c>
      <c r="E42" s="8">
        <v>746.85222382572852</v>
      </c>
      <c r="F42" s="8">
        <v>0</v>
      </c>
      <c r="G42" s="8">
        <v>0</v>
      </c>
      <c r="H42" s="8">
        <v>0</v>
      </c>
      <c r="I42" s="8">
        <v>541263.67944845499</v>
      </c>
      <c r="J42" s="8">
        <v>4234244.3756719669</v>
      </c>
      <c r="K42" s="8">
        <v>134940.28482390044</v>
      </c>
      <c r="L42" s="8">
        <v>0</v>
      </c>
      <c r="M42" s="8">
        <v>0</v>
      </c>
      <c r="N42" s="8">
        <v>48077.072160212228</v>
      </c>
      <c r="O42" s="8">
        <v>170302.17566841154</v>
      </c>
      <c r="P42" s="8">
        <v>0</v>
      </c>
      <c r="Q42" s="8">
        <v>179769.74773000093</v>
      </c>
      <c r="R42" s="8">
        <v>48329.576078122642</v>
      </c>
      <c r="S42" s="8">
        <v>4364877.4343624404</v>
      </c>
      <c r="T42" s="8">
        <v>0</v>
      </c>
      <c r="U42" s="8">
        <v>0</v>
      </c>
      <c r="V42" s="8">
        <v>16108.048275412135</v>
      </c>
      <c r="W42" s="8">
        <v>200.98895537131261</v>
      </c>
      <c r="X42" s="8">
        <v>898901.30724963103</v>
      </c>
      <c r="Y42" s="8">
        <v>35454.682221342169</v>
      </c>
      <c r="Z42" s="8">
        <v>3580621.5312975016</v>
      </c>
      <c r="AA42" s="8">
        <v>0</v>
      </c>
      <c r="AB42" s="8">
        <v>0</v>
      </c>
      <c r="AC42" s="8">
        <v>571.21816895550171</v>
      </c>
      <c r="AD42" s="8">
        <v>0</v>
      </c>
      <c r="AE42" s="8">
        <v>34118.949265395582</v>
      </c>
      <c r="AF42" s="8">
        <v>0</v>
      </c>
      <c r="AG42" s="8">
        <v>2615.8994212558264</v>
      </c>
      <c r="AH42" s="8">
        <v>83.591334157235721</v>
      </c>
      <c r="AI42" s="8">
        <v>27576.153723135831</v>
      </c>
      <c r="AJ42" s="8">
        <v>0</v>
      </c>
      <c r="AK42" s="8">
        <v>146210.84322888151</v>
      </c>
      <c r="AL42" s="8">
        <v>438616.95313027495</v>
      </c>
      <c r="AM42" s="8">
        <v>59.609547753427208</v>
      </c>
      <c r="AN42" s="8">
        <v>0</v>
      </c>
      <c r="AO42" s="8">
        <v>20.370958641653264</v>
      </c>
      <c r="AP42" s="8">
        <v>94040.177322954027</v>
      </c>
      <c r="AQ42" s="8">
        <v>754.28809000428771</v>
      </c>
      <c r="AR42" s="8">
        <v>4124.1784290914757</v>
      </c>
      <c r="AS42" s="8">
        <v>3864.3515093728902</v>
      </c>
      <c r="AT42" s="8">
        <v>0</v>
      </c>
      <c r="AU42" s="8">
        <v>0</v>
      </c>
      <c r="AV42" s="8">
        <v>568173.7334848711</v>
      </c>
      <c r="AW42" s="8">
        <v>10010.465486531397</v>
      </c>
      <c r="AX42" s="8">
        <v>176.21655702342773</v>
      </c>
      <c r="AY42" s="8">
        <v>10801.975018049685</v>
      </c>
      <c r="AZ42" s="8">
        <v>1376913.449698115</v>
      </c>
      <c r="BA42" s="8">
        <v>4388953.9884168366</v>
      </c>
      <c r="BB42" s="8">
        <v>0</v>
      </c>
      <c r="BC42" s="8">
        <v>4797862.1183012472</v>
      </c>
      <c r="BD42" s="8">
        <v>26452411.970652841</v>
      </c>
    </row>
    <row r="43" spans="1:56" x14ac:dyDescent="0.3">
      <c r="A43" s="1" t="s">
        <v>38</v>
      </c>
      <c r="B43" s="8">
        <v>5.7587813677653938E-3</v>
      </c>
      <c r="C43" s="8">
        <v>9.7812540537392773E-2</v>
      </c>
      <c r="D43" s="8">
        <v>1.4560938244773109E-2</v>
      </c>
      <c r="E43" s="8">
        <v>1.8459317909752474E-2</v>
      </c>
      <c r="F43" s="8">
        <v>0</v>
      </c>
      <c r="G43" s="8">
        <v>0</v>
      </c>
      <c r="H43" s="8">
        <v>0</v>
      </c>
      <c r="I43" s="8">
        <v>0.99132235695391269</v>
      </c>
      <c r="J43" s="8">
        <v>0.56132829453228916</v>
      </c>
      <c r="K43" s="8">
        <v>1.3783591100941662E-3</v>
      </c>
      <c r="L43" s="8">
        <v>0</v>
      </c>
      <c r="M43" s="8">
        <v>0</v>
      </c>
      <c r="N43" s="8">
        <v>2.895313858941531E-4</v>
      </c>
      <c r="O43" s="8">
        <v>1.5358704326862236E-3</v>
      </c>
      <c r="P43" s="8">
        <v>0</v>
      </c>
      <c r="Q43" s="8">
        <v>1.414519890079176E-2</v>
      </c>
      <c r="R43" s="8">
        <v>0.88021176124509748</v>
      </c>
      <c r="S43" s="8">
        <v>1.2613236436157673</v>
      </c>
      <c r="T43" s="8">
        <v>0</v>
      </c>
      <c r="U43" s="8">
        <v>0</v>
      </c>
      <c r="V43" s="8">
        <v>3.3106598818356155E-3</v>
      </c>
      <c r="W43" s="8">
        <v>4.9676748695252418E-3</v>
      </c>
      <c r="X43" s="8">
        <v>1.5536575408430771</v>
      </c>
      <c r="Y43" s="8">
        <v>0.10496366190779212</v>
      </c>
      <c r="Z43" s="8">
        <v>1.7110127790160266</v>
      </c>
      <c r="AA43" s="8">
        <v>0</v>
      </c>
      <c r="AB43" s="8">
        <v>0</v>
      </c>
      <c r="AC43" s="8">
        <v>0</v>
      </c>
      <c r="AD43" s="8">
        <v>0</v>
      </c>
      <c r="AE43" s="8">
        <v>0.79266627838129733</v>
      </c>
      <c r="AF43" s="8">
        <v>0</v>
      </c>
      <c r="AG43" s="8">
        <v>6.0213599618425998E-2</v>
      </c>
      <c r="AH43" s="8">
        <v>0</v>
      </c>
      <c r="AI43" s="8">
        <v>122.04959646898737</v>
      </c>
      <c r="AJ43" s="8">
        <v>0</v>
      </c>
      <c r="AK43" s="8">
        <v>0</v>
      </c>
      <c r="AL43" s="8">
        <v>2.4789702709052399</v>
      </c>
      <c r="AM43" s="8">
        <v>3.8265392373288716E-4</v>
      </c>
      <c r="AN43" s="8">
        <v>1.1522268697192089E-3</v>
      </c>
      <c r="AO43" s="8">
        <v>0</v>
      </c>
      <c r="AP43" s="8">
        <v>0.27186981937032323</v>
      </c>
      <c r="AQ43" s="8">
        <v>0</v>
      </c>
      <c r="AR43" s="8">
        <v>6.7610977492186947E-2</v>
      </c>
      <c r="AS43" s="8">
        <v>9.1256315549038042E-2</v>
      </c>
      <c r="AT43" s="8">
        <v>0</v>
      </c>
      <c r="AU43" s="8">
        <v>0</v>
      </c>
      <c r="AV43" s="8">
        <v>3.1469039738894983E-4</v>
      </c>
      <c r="AW43" s="8">
        <v>2.014621281231858E-3</v>
      </c>
      <c r="AX43" s="8">
        <v>0</v>
      </c>
      <c r="AY43" s="8">
        <v>5.8968957836874906E-4</v>
      </c>
      <c r="AZ43" s="8">
        <v>2.1701867070354934</v>
      </c>
      <c r="BA43" s="8">
        <v>105.04011863454936</v>
      </c>
      <c r="BB43" s="8">
        <v>0</v>
      </c>
      <c r="BC43" s="8">
        <v>2602.5694596034991</v>
      </c>
      <c r="BD43" s="8">
        <v>2842.8224414681931</v>
      </c>
    </row>
    <row r="44" spans="1:56" x14ac:dyDescent="0.3">
      <c r="A44" s="1" t="s">
        <v>197</v>
      </c>
      <c r="B44" s="8">
        <v>1782.974295182014</v>
      </c>
      <c r="C44" s="8">
        <v>71.977899181991788</v>
      </c>
      <c r="D44" s="8">
        <v>5.8008004455129436</v>
      </c>
      <c r="E44" s="8">
        <v>7.3538406491899631</v>
      </c>
      <c r="F44" s="8">
        <v>0</v>
      </c>
      <c r="G44" s="8">
        <v>0</v>
      </c>
      <c r="H44" s="8">
        <v>0</v>
      </c>
      <c r="I44" s="8">
        <v>394.92394467983019</v>
      </c>
      <c r="J44" s="8">
        <v>9384458.8831649907</v>
      </c>
      <c r="K44" s="8">
        <v>30272.11092040989</v>
      </c>
      <c r="L44" s="8">
        <v>0</v>
      </c>
      <c r="M44" s="8">
        <v>0</v>
      </c>
      <c r="N44" s="8">
        <v>0.11534378925668974</v>
      </c>
      <c r="O44" s="8">
        <v>0.61186152570728325</v>
      </c>
      <c r="P44" s="8">
        <v>0</v>
      </c>
      <c r="Q44" s="8">
        <v>5.6351778097154224</v>
      </c>
      <c r="R44" s="8">
        <v>3039.9865397059812</v>
      </c>
      <c r="S44" s="8">
        <v>14781037.873522066</v>
      </c>
      <c r="T44" s="8">
        <v>0</v>
      </c>
      <c r="U44" s="8">
        <v>0</v>
      </c>
      <c r="V44" s="8">
        <v>1.3189038367350838</v>
      </c>
      <c r="W44" s="8">
        <v>1.9790270456403891</v>
      </c>
      <c r="X44" s="8">
        <v>618.9475707949133</v>
      </c>
      <c r="Y44" s="8">
        <v>41.815523596218519</v>
      </c>
      <c r="Z44" s="8">
        <v>159214.23236267452</v>
      </c>
      <c r="AA44" s="8">
        <v>0</v>
      </c>
      <c r="AB44" s="8">
        <v>0</v>
      </c>
      <c r="AC44" s="8">
        <v>0</v>
      </c>
      <c r="AD44" s="8">
        <v>0</v>
      </c>
      <c r="AE44" s="8">
        <v>1770646.1952576237</v>
      </c>
      <c r="AF44" s="8">
        <v>0</v>
      </c>
      <c r="AG44" s="8">
        <v>23.987951162273902</v>
      </c>
      <c r="AH44" s="8">
        <v>18.760049628784888</v>
      </c>
      <c r="AI44" s="8">
        <v>1.1881458786896</v>
      </c>
      <c r="AJ44" s="8">
        <v>0</v>
      </c>
      <c r="AK44" s="8">
        <v>0</v>
      </c>
      <c r="AL44" s="8">
        <v>54376860.456548676</v>
      </c>
      <c r="AM44" s="8">
        <v>11584.476507318046</v>
      </c>
      <c r="AN44" s="8">
        <v>0.45902523771766196</v>
      </c>
      <c r="AO44" s="8">
        <v>0.20058155943432388</v>
      </c>
      <c r="AP44" s="8">
        <v>0</v>
      </c>
      <c r="AQ44" s="8">
        <v>0</v>
      </c>
      <c r="AR44" s="8">
        <v>4534.9958556659822</v>
      </c>
      <c r="AS44" s="8">
        <v>16101.117187819504</v>
      </c>
      <c r="AT44" s="8">
        <v>0</v>
      </c>
      <c r="AU44" s="8">
        <v>0</v>
      </c>
      <c r="AV44" s="8">
        <v>0.1253666602169502</v>
      </c>
      <c r="AW44" s="8">
        <v>0.8025867447040822</v>
      </c>
      <c r="AX44" s="8">
        <v>828055.79700161656</v>
      </c>
      <c r="AY44" s="8">
        <v>0.23492109583966453</v>
      </c>
      <c r="AZ44" s="8">
        <v>879.67835212250395</v>
      </c>
      <c r="BA44" s="8">
        <v>42023.679622289477</v>
      </c>
      <c r="BB44" s="8">
        <v>10012764.238153204</v>
      </c>
      <c r="BC44" s="8">
        <v>4229.9055943938547</v>
      </c>
      <c r="BD44" s="8">
        <v>91428682.839407042</v>
      </c>
    </row>
    <row r="45" spans="1:56" x14ac:dyDescent="0.3">
      <c r="A45" s="1" t="s">
        <v>40</v>
      </c>
      <c r="B45" s="8">
        <v>0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783592.28233916254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783592.28233916254</v>
      </c>
    </row>
    <row r="46" spans="1:56" x14ac:dyDescent="0.3">
      <c r="A46" s="1" t="s">
        <v>41</v>
      </c>
      <c r="B46" s="8">
        <v>0.44443806547255693</v>
      </c>
      <c r="C46" s="8">
        <v>12757.21831433545</v>
      </c>
      <c r="D46" s="8">
        <v>1.1237508097105395</v>
      </c>
      <c r="E46" s="8">
        <v>1.4246110449122258</v>
      </c>
      <c r="F46" s="8">
        <v>0</v>
      </c>
      <c r="G46" s="8">
        <v>0</v>
      </c>
      <c r="H46" s="8">
        <v>0</v>
      </c>
      <c r="I46" s="8">
        <v>7961.357522018996</v>
      </c>
      <c r="J46" s="8">
        <v>30231815.238554414</v>
      </c>
      <c r="K46" s="8">
        <v>0.10637584886373878</v>
      </c>
      <c r="L46" s="8">
        <v>0</v>
      </c>
      <c r="M46" s="8">
        <v>0</v>
      </c>
      <c r="N46" s="8">
        <v>2.2344791514514042E-2</v>
      </c>
      <c r="O46" s="8">
        <v>0.11853189769286836</v>
      </c>
      <c r="P46" s="8">
        <v>0</v>
      </c>
      <c r="Q46" s="8">
        <v>1.0916658288821046</v>
      </c>
      <c r="R46" s="8">
        <v>19602.758878532171</v>
      </c>
      <c r="S46" s="8">
        <v>716.94494674089344</v>
      </c>
      <c r="T46" s="8">
        <v>0</v>
      </c>
      <c r="U46" s="8">
        <v>0</v>
      </c>
      <c r="V46" s="8">
        <v>34367.38155560122</v>
      </c>
      <c r="W46" s="8">
        <v>0.38338385639480299</v>
      </c>
      <c r="X46" s="8">
        <v>119.9046304699508</v>
      </c>
      <c r="Y46" s="8">
        <v>8.1006455817780783</v>
      </c>
      <c r="Z46" s="8">
        <v>6875.4841962191031</v>
      </c>
      <c r="AA46" s="8">
        <v>0</v>
      </c>
      <c r="AB46" s="8">
        <v>0</v>
      </c>
      <c r="AC46" s="8">
        <v>0</v>
      </c>
      <c r="AD46" s="8">
        <v>0</v>
      </c>
      <c r="AE46" s="8">
        <v>61.174586224275458</v>
      </c>
      <c r="AF46" s="8">
        <v>0</v>
      </c>
      <c r="AG46" s="8">
        <v>7.4742406718434875</v>
      </c>
      <c r="AH46" s="8">
        <v>0</v>
      </c>
      <c r="AI46" s="8">
        <v>145243.36179635368</v>
      </c>
      <c r="AJ46" s="8">
        <v>0</v>
      </c>
      <c r="AK46" s="8">
        <v>0</v>
      </c>
      <c r="AL46" s="8">
        <v>191.31630135016255</v>
      </c>
      <c r="AM46" s="8">
        <v>2.9531589888316803E-2</v>
      </c>
      <c r="AN46" s="8">
        <v>8.8923931689772612E-2</v>
      </c>
      <c r="AO46" s="8">
        <v>3.8857342524457855E-2</v>
      </c>
      <c r="AP46" s="8">
        <v>14742.754526967619</v>
      </c>
      <c r="AQ46" s="8">
        <v>0</v>
      </c>
      <c r="AR46" s="8">
        <v>0</v>
      </c>
      <c r="AS46" s="8">
        <v>3345.8179707908985</v>
      </c>
      <c r="AT46" s="8">
        <v>0</v>
      </c>
      <c r="AU46" s="8">
        <v>0</v>
      </c>
      <c r="AV46" s="8">
        <v>2.4286456197347477E-2</v>
      </c>
      <c r="AW46" s="8">
        <v>0.15547983639426952</v>
      </c>
      <c r="AX46" s="8">
        <v>0</v>
      </c>
      <c r="AY46" s="8">
        <v>4.5509714417449901E-2</v>
      </c>
      <c r="AZ46" s="8">
        <v>167.48570924882637</v>
      </c>
      <c r="BA46" s="8">
        <v>10282.562796993272</v>
      </c>
      <c r="BB46" s="8">
        <v>0</v>
      </c>
      <c r="BC46" s="8">
        <v>68527.527154530282</v>
      </c>
      <c r="BD46" s="8">
        <v>30556798.962018065</v>
      </c>
    </row>
    <row r="47" spans="1:56" x14ac:dyDescent="0.3">
      <c r="A47" s="1" t="s">
        <v>42</v>
      </c>
      <c r="B47" s="8">
        <v>379045.99208366085</v>
      </c>
      <c r="C47" s="8">
        <v>5919784.8115670076</v>
      </c>
      <c r="D47" s="8">
        <v>104173.26044390506</v>
      </c>
      <c r="E47" s="8">
        <v>4702.7890018631424</v>
      </c>
      <c r="F47" s="8">
        <v>1159.4639334528451</v>
      </c>
      <c r="G47" s="8">
        <v>0</v>
      </c>
      <c r="H47" s="8">
        <v>0</v>
      </c>
      <c r="I47" s="8">
        <v>300605.26482883148</v>
      </c>
      <c r="J47" s="8">
        <v>142518145.76675409</v>
      </c>
      <c r="K47" s="8">
        <v>13513837.508443879</v>
      </c>
      <c r="L47" s="8">
        <v>0</v>
      </c>
      <c r="M47" s="8">
        <v>0</v>
      </c>
      <c r="N47" s="8">
        <v>757.82755478527451</v>
      </c>
      <c r="O47" s="8">
        <v>14517.098611491625</v>
      </c>
      <c r="P47" s="8">
        <v>0</v>
      </c>
      <c r="Q47" s="8">
        <v>50789.680148117426</v>
      </c>
      <c r="R47" s="8">
        <v>5580338.9633387765</v>
      </c>
      <c r="S47" s="8">
        <v>44141600.497084104</v>
      </c>
      <c r="T47" s="8">
        <v>0</v>
      </c>
      <c r="U47" s="8">
        <v>0</v>
      </c>
      <c r="V47" s="8">
        <v>238389.51334789713</v>
      </c>
      <c r="W47" s="8">
        <v>4634391.519039846</v>
      </c>
      <c r="X47" s="8">
        <v>2488787.7472691205</v>
      </c>
      <c r="Y47" s="8">
        <v>10961808.136176245</v>
      </c>
      <c r="Z47" s="8">
        <v>38819363.27611132</v>
      </c>
      <c r="AA47" s="8">
        <v>0</v>
      </c>
      <c r="AB47" s="8">
        <v>0</v>
      </c>
      <c r="AC47" s="8">
        <v>8422.4716430050921</v>
      </c>
      <c r="AD47" s="8">
        <v>0</v>
      </c>
      <c r="AE47" s="8">
        <v>60906424.184291504</v>
      </c>
      <c r="AF47" s="8">
        <v>0</v>
      </c>
      <c r="AG47" s="8">
        <v>17445.306952613271</v>
      </c>
      <c r="AH47" s="8">
        <v>8374.6480013828714</v>
      </c>
      <c r="AI47" s="8">
        <v>76640.979391847097</v>
      </c>
      <c r="AJ47" s="8">
        <v>0</v>
      </c>
      <c r="AK47" s="8">
        <v>15342.118715588253</v>
      </c>
      <c r="AL47" s="8">
        <v>209547189.47285736</v>
      </c>
      <c r="AM47" s="8">
        <v>722287.63747901854</v>
      </c>
      <c r="AN47" s="8">
        <v>669.78401891061935</v>
      </c>
      <c r="AO47" s="8">
        <v>1380830.9837049097</v>
      </c>
      <c r="AP47" s="8">
        <v>207046136.86899176</v>
      </c>
      <c r="AQ47" s="8">
        <v>0</v>
      </c>
      <c r="AR47" s="8">
        <v>42493.869195956977</v>
      </c>
      <c r="AS47" s="8">
        <v>0</v>
      </c>
      <c r="AT47" s="8">
        <v>169245.70907004087</v>
      </c>
      <c r="AU47" s="8">
        <v>0</v>
      </c>
      <c r="AV47" s="8">
        <v>80.172114000529689</v>
      </c>
      <c r="AW47" s="8">
        <v>6529.3530000707106</v>
      </c>
      <c r="AX47" s="8">
        <v>245523.45610731436</v>
      </c>
      <c r="AY47" s="8">
        <v>150.23229337204981</v>
      </c>
      <c r="AZ47" s="8">
        <v>2785088.3895496493</v>
      </c>
      <c r="BA47" s="8">
        <v>26853137.1654719</v>
      </c>
      <c r="BB47" s="8">
        <v>5741080.528350669</v>
      </c>
      <c r="BC47" s="8">
        <v>3487754.0770416381</v>
      </c>
      <c r="BD47" s="8">
        <v>788733046.52398109</v>
      </c>
    </row>
    <row r="48" spans="1:56" x14ac:dyDescent="0.3">
      <c r="A48" s="1" t="s">
        <v>43</v>
      </c>
      <c r="B48" s="8">
        <v>0.86847907579585726</v>
      </c>
      <c r="C48" s="8">
        <v>14.751062661043948</v>
      </c>
      <c r="D48" s="8">
        <v>2.1959281629141163</v>
      </c>
      <c r="E48" s="8">
        <v>2.7838409438183858</v>
      </c>
      <c r="F48" s="8">
        <v>0</v>
      </c>
      <c r="G48" s="8">
        <v>0</v>
      </c>
      <c r="H48" s="8">
        <v>0</v>
      </c>
      <c r="I48" s="8">
        <v>149.50085259395436</v>
      </c>
      <c r="J48" s="8">
        <v>127218.21057348211</v>
      </c>
      <c r="K48" s="8">
        <v>0.20786968103182024</v>
      </c>
      <c r="L48" s="8">
        <v>117.044703621355</v>
      </c>
      <c r="M48" s="8">
        <v>0</v>
      </c>
      <c r="N48" s="8">
        <v>2939.1662216933487</v>
      </c>
      <c r="O48" s="8">
        <v>0.97316867681196562</v>
      </c>
      <c r="P48" s="8">
        <v>0</v>
      </c>
      <c r="Q48" s="8">
        <v>3753.5660390871822</v>
      </c>
      <c r="R48" s="8">
        <v>936.58490391297289</v>
      </c>
      <c r="S48" s="8">
        <v>168367.46442837754</v>
      </c>
      <c r="T48" s="8">
        <v>0</v>
      </c>
      <c r="U48" s="8">
        <v>0</v>
      </c>
      <c r="V48" s="8">
        <v>18536.578880750414</v>
      </c>
      <c r="W48" s="8">
        <v>0.74917268151364003</v>
      </c>
      <c r="X48" s="8">
        <v>1254.6960777760996</v>
      </c>
      <c r="Y48" s="8">
        <v>872.15658226175367</v>
      </c>
      <c r="Z48" s="8">
        <v>565515.92953198811</v>
      </c>
      <c r="AA48" s="8">
        <v>0</v>
      </c>
      <c r="AB48" s="8">
        <v>40836.596978866088</v>
      </c>
      <c r="AC48" s="8">
        <v>1453.5551654857163</v>
      </c>
      <c r="AD48" s="8">
        <v>0</v>
      </c>
      <c r="AE48" s="8">
        <v>119.5416239825509</v>
      </c>
      <c r="AF48" s="8">
        <v>0</v>
      </c>
      <c r="AG48" s="8">
        <v>9.0807842853121503</v>
      </c>
      <c r="AH48" s="8">
        <v>0</v>
      </c>
      <c r="AI48" s="8">
        <v>2309.3316256184498</v>
      </c>
      <c r="AJ48" s="8">
        <v>0</v>
      </c>
      <c r="AK48" s="8">
        <v>0</v>
      </c>
      <c r="AL48" s="8">
        <v>1849.4158973880456</v>
      </c>
      <c r="AM48" s="8">
        <v>5.7707856022002568E-2</v>
      </c>
      <c r="AN48" s="8">
        <v>1901.9001051120028</v>
      </c>
      <c r="AO48" s="8">
        <v>7.5931364897024123E-2</v>
      </c>
      <c r="AP48" s="8">
        <v>41.000557997419705</v>
      </c>
      <c r="AQ48" s="8">
        <v>484.18492780116082</v>
      </c>
      <c r="AR48" s="8">
        <v>74411.612981294558</v>
      </c>
      <c r="AS48" s="8">
        <v>616828.34620312881</v>
      </c>
      <c r="AT48" s="8">
        <v>0</v>
      </c>
      <c r="AU48" s="8">
        <v>0</v>
      </c>
      <c r="AV48" s="8">
        <v>835.36649697420353</v>
      </c>
      <c r="AW48" s="8">
        <v>0.77494578238281442</v>
      </c>
      <c r="AX48" s="8">
        <v>0</v>
      </c>
      <c r="AY48" s="8">
        <v>8.8930804509229938E-2</v>
      </c>
      <c r="AZ48" s="8">
        <v>18930.812439384128</v>
      </c>
      <c r="BA48" s="8">
        <v>15841.050272172279</v>
      </c>
      <c r="BB48" s="8">
        <v>0</v>
      </c>
      <c r="BC48" s="8">
        <v>940.95131974816059</v>
      </c>
      <c r="BD48" s="8">
        <v>1666477.1732124749</v>
      </c>
    </row>
    <row r="49" spans="1:56" x14ac:dyDescent="0.3">
      <c r="A49" s="1" t="s">
        <v>44</v>
      </c>
      <c r="B49" s="8">
        <v>0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101564.79128086912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68844.294135165881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454422.56047262292</v>
      </c>
      <c r="AM49" s="8">
        <v>0</v>
      </c>
      <c r="AN49" s="8">
        <v>0</v>
      </c>
      <c r="AO49" s="8">
        <v>0</v>
      </c>
      <c r="AP49" s="8">
        <v>0</v>
      </c>
      <c r="AQ49" s="8">
        <v>625.23880139612709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8">
        <v>48419.493162198312</v>
      </c>
      <c r="BA49" s="8">
        <v>0</v>
      </c>
      <c r="BB49" s="8">
        <v>0</v>
      </c>
      <c r="BC49" s="8">
        <v>57621.007554584845</v>
      </c>
      <c r="BD49" s="8">
        <v>731497.38540683722</v>
      </c>
    </row>
    <row r="50" spans="1:56" x14ac:dyDescent="0.3">
      <c r="A50" s="1" t="s">
        <v>45</v>
      </c>
      <c r="B50" s="8">
        <v>1.2995649953257238</v>
      </c>
      <c r="C50" s="8">
        <v>22.073029981271635</v>
      </c>
      <c r="D50" s="8">
        <v>3.2859183972371317</v>
      </c>
      <c r="E50" s="8">
        <v>4.1656527416341422</v>
      </c>
      <c r="F50" s="8">
        <v>0</v>
      </c>
      <c r="G50" s="8">
        <v>0</v>
      </c>
      <c r="H50" s="8">
        <v>0</v>
      </c>
      <c r="I50" s="8">
        <v>223.70841188593297</v>
      </c>
      <c r="J50" s="8">
        <v>126.6730851327866</v>
      </c>
      <c r="K50" s="8">
        <v>0.31104970584458352</v>
      </c>
      <c r="L50" s="8">
        <v>0</v>
      </c>
      <c r="M50" s="8">
        <v>0</v>
      </c>
      <c r="N50" s="8">
        <v>6.5337582750113879E-2</v>
      </c>
      <c r="O50" s="8">
        <v>0.44361931270662103</v>
      </c>
      <c r="P50" s="8">
        <v>0</v>
      </c>
      <c r="Q50" s="8">
        <v>3.1920998852786737</v>
      </c>
      <c r="R50" s="8">
        <v>975.44020986212217</v>
      </c>
      <c r="S50" s="8">
        <v>285.94915988665804</v>
      </c>
      <c r="T50" s="8">
        <v>0</v>
      </c>
      <c r="U50" s="8">
        <v>120.04584986805641</v>
      </c>
      <c r="V50" s="8">
        <v>1091.1635752148466</v>
      </c>
      <c r="W50" s="8">
        <v>1.1210386288895295</v>
      </c>
      <c r="X50" s="8">
        <v>350.6087183835877</v>
      </c>
      <c r="Y50" s="8">
        <v>135.72959291404439</v>
      </c>
      <c r="Z50" s="8">
        <v>13888.275514374262</v>
      </c>
      <c r="AA50" s="8">
        <v>0</v>
      </c>
      <c r="AB50" s="8">
        <v>0</v>
      </c>
      <c r="AC50" s="8">
        <v>0</v>
      </c>
      <c r="AD50" s="8">
        <v>0</v>
      </c>
      <c r="AE50" s="8">
        <v>178.87835682137944</v>
      </c>
      <c r="AF50" s="8">
        <v>0</v>
      </c>
      <c r="AG50" s="8">
        <v>13.588202313891468</v>
      </c>
      <c r="AH50" s="8">
        <v>0</v>
      </c>
      <c r="AI50" s="8">
        <v>0.6730364952318928</v>
      </c>
      <c r="AJ50" s="8">
        <v>0</v>
      </c>
      <c r="AK50" s="8">
        <v>4196.6028349708049</v>
      </c>
      <c r="AL50" s="8">
        <v>559.42095780094917</v>
      </c>
      <c r="AM50" s="8">
        <v>6218.4613754007769</v>
      </c>
      <c r="AN50" s="8">
        <v>0.2600191969333015</v>
      </c>
      <c r="AO50" s="8">
        <v>49.13234335507903</v>
      </c>
      <c r="AP50" s="8">
        <v>61.351955904569614</v>
      </c>
      <c r="AQ50" s="8">
        <v>0</v>
      </c>
      <c r="AR50" s="8">
        <v>15.257543920736856</v>
      </c>
      <c r="AS50" s="8">
        <v>20.593508542232918</v>
      </c>
      <c r="AT50" s="8">
        <v>0</v>
      </c>
      <c r="AU50" s="8">
        <v>368.14060626203963</v>
      </c>
      <c r="AV50" s="8">
        <v>0</v>
      </c>
      <c r="AW50" s="8">
        <v>0.5162749615448915</v>
      </c>
      <c r="AX50" s="8">
        <v>198933.98010884968</v>
      </c>
      <c r="AY50" s="8">
        <v>0.13307328151854772</v>
      </c>
      <c r="AZ50" s="8">
        <v>489.79406938156654</v>
      </c>
      <c r="BA50" s="8">
        <v>23704.053438529972</v>
      </c>
      <c r="BB50" s="8">
        <v>0</v>
      </c>
      <c r="BC50" s="8">
        <v>43829.265148843777</v>
      </c>
      <c r="BD50" s="8">
        <v>295873.6542835859</v>
      </c>
    </row>
    <row r="51" spans="1:56" x14ac:dyDescent="0.3">
      <c r="A51" s="1" t="s">
        <v>46</v>
      </c>
      <c r="B51" s="8">
        <v>19.077690915133196</v>
      </c>
      <c r="C51" s="8">
        <v>324.03338429227472</v>
      </c>
      <c r="D51" s="8">
        <v>48.23747621728436</v>
      </c>
      <c r="E51" s="8">
        <v>61.15202837142801</v>
      </c>
      <c r="F51" s="8">
        <v>0</v>
      </c>
      <c r="G51" s="8">
        <v>0</v>
      </c>
      <c r="H51" s="8">
        <v>0</v>
      </c>
      <c r="I51" s="8">
        <v>3534.1482246753731</v>
      </c>
      <c r="J51" s="8">
        <v>372145.35137266666</v>
      </c>
      <c r="K51" s="8">
        <v>4.5662280599199541</v>
      </c>
      <c r="L51" s="8">
        <v>0</v>
      </c>
      <c r="M51" s="8">
        <v>0</v>
      </c>
      <c r="N51" s="8">
        <v>0.95915957519015038</v>
      </c>
      <c r="O51" s="8">
        <v>888.42541018185136</v>
      </c>
      <c r="P51" s="8">
        <v>0</v>
      </c>
      <c r="Q51" s="8">
        <v>11007.046307872091</v>
      </c>
      <c r="R51" s="8">
        <v>2916.9500231627035</v>
      </c>
      <c r="S51" s="8">
        <v>4178.513402718022</v>
      </c>
      <c r="T51" s="8">
        <v>0</v>
      </c>
      <c r="U51" s="8">
        <v>0</v>
      </c>
      <c r="V51" s="8">
        <v>20.971374878883061</v>
      </c>
      <c r="W51" s="8">
        <v>16.456913307763219</v>
      </c>
      <c r="X51" s="8">
        <v>5146.9567013049455</v>
      </c>
      <c r="Y51" s="8">
        <v>347.72361916813378</v>
      </c>
      <c r="Z51" s="8">
        <v>685026.71479721786</v>
      </c>
      <c r="AA51" s="8">
        <v>0</v>
      </c>
      <c r="AB51" s="8">
        <v>0</v>
      </c>
      <c r="AC51" s="8">
        <v>0</v>
      </c>
      <c r="AD51" s="8">
        <v>0</v>
      </c>
      <c r="AE51" s="8">
        <v>2625.9448470215621</v>
      </c>
      <c r="AF51" s="8">
        <v>0</v>
      </c>
      <c r="AG51" s="8">
        <v>4570.2346050035376</v>
      </c>
      <c r="AH51" s="8">
        <v>0</v>
      </c>
      <c r="AI51" s="8">
        <v>9.8802155158236964</v>
      </c>
      <c r="AJ51" s="8">
        <v>0</v>
      </c>
      <c r="AK51" s="8">
        <v>1302.4974710684121</v>
      </c>
      <c r="AL51" s="8">
        <v>22840.919901959787</v>
      </c>
      <c r="AM51" s="8">
        <v>1.2676559185423086</v>
      </c>
      <c r="AN51" s="8">
        <v>3.8170971740057955</v>
      </c>
      <c r="AO51" s="8">
        <v>1.6679677733653588</v>
      </c>
      <c r="AP51" s="8">
        <v>2665.3243306704358</v>
      </c>
      <c r="AQ51" s="8">
        <v>0</v>
      </c>
      <c r="AR51" s="8">
        <v>225.54970816083335</v>
      </c>
      <c r="AS51" s="8">
        <v>312.31774297319123</v>
      </c>
      <c r="AT51" s="8">
        <v>0</v>
      </c>
      <c r="AU51" s="8">
        <v>0</v>
      </c>
      <c r="AV51" s="8">
        <v>1.0425063484701129</v>
      </c>
      <c r="AW51" s="8">
        <v>0</v>
      </c>
      <c r="AX51" s="8">
        <v>23673.041593980721</v>
      </c>
      <c r="AY51" s="8">
        <v>98939.741456558375</v>
      </c>
      <c r="AZ51" s="8">
        <v>7189.3945230671825</v>
      </c>
      <c r="BA51" s="8">
        <v>348045.92495625117</v>
      </c>
      <c r="BB51" s="8">
        <v>0</v>
      </c>
      <c r="BC51" s="8">
        <v>315419.60057075549</v>
      </c>
      <c r="BD51" s="8">
        <v>1913515.4512647856</v>
      </c>
    </row>
    <row r="52" spans="1:56" x14ac:dyDescent="0.3">
      <c r="A52" s="1" t="s">
        <v>47</v>
      </c>
      <c r="B52" s="8">
        <v>0.99340109891088013</v>
      </c>
      <c r="C52" s="8">
        <v>33.219875192937103</v>
      </c>
      <c r="D52" s="8">
        <v>4.1528213370685467</v>
      </c>
      <c r="E52" s="8">
        <v>2.9379477388764861</v>
      </c>
      <c r="F52" s="8">
        <v>0</v>
      </c>
      <c r="G52" s="8">
        <v>0</v>
      </c>
      <c r="H52" s="8">
        <v>0</v>
      </c>
      <c r="I52" s="8">
        <v>157.77686322698528</v>
      </c>
      <c r="J52" s="8">
        <v>363929.31975273346</v>
      </c>
      <c r="K52" s="8">
        <v>15816.890589324152</v>
      </c>
      <c r="L52" s="8">
        <v>0</v>
      </c>
      <c r="M52" s="8">
        <v>0</v>
      </c>
      <c r="N52" s="8">
        <v>4.5359347494499973</v>
      </c>
      <c r="O52" s="8">
        <v>0.57139839422926442</v>
      </c>
      <c r="P52" s="8">
        <v>0</v>
      </c>
      <c r="Q52" s="8">
        <v>2.2513212746925686</v>
      </c>
      <c r="R52" s="8">
        <v>158.12914157624493</v>
      </c>
      <c r="S52" s="8">
        <v>247.39475036679696</v>
      </c>
      <c r="T52" s="8">
        <v>0</v>
      </c>
      <c r="U52" s="8">
        <v>0</v>
      </c>
      <c r="V52" s="8">
        <v>833.54220304344085</v>
      </c>
      <c r="W52" s="8">
        <v>1140.6578896273927</v>
      </c>
      <c r="X52" s="8">
        <v>247.27699481770972</v>
      </c>
      <c r="Y52" s="8">
        <v>19.31619963999524</v>
      </c>
      <c r="Z52" s="8">
        <v>602.54662887048846</v>
      </c>
      <c r="AA52" s="8">
        <v>0</v>
      </c>
      <c r="AB52" s="8">
        <v>0</v>
      </c>
      <c r="AC52" s="8">
        <v>0</v>
      </c>
      <c r="AD52" s="8">
        <v>7.4928891295411859E-2</v>
      </c>
      <c r="AE52" s="8">
        <v>10111.400704974298</v>
      </c>
      <c r="AF52" s="8">
        <v>0</v>
      </c>
      <c r="AG52" s="8">
        <v>13.134255819393164</v>
      </c>
      <c r="AH52" s="8">
        <v>134.68347518771648</v>
      </c>
      <c r="AI52" s="8">
        <v>7.0896684238542012</v>
      </c>
      <c r="AJ52" s="8">
        <v>0</v>
      </c>
      <c r="AK52" s="8">
        <v>0</v>
      </c>
      <c r="AL52" s="8">
        <v>18515.350719691116</v>
      </c>
      <c r="AM52" s="8">
        <v>6757.4540390878556</v>
      </c>
      <c r="AN52" s="8">
        <v>0.18338610034858396</v>
      </c>
      <c r="AO52" s="8">
        <v>8.0134744157844037E-2</v>
      </c>
      <c r="AP52" s="8">
        <v>182996.17994265998</v>
      </c>
      <c r="AQ52" s="8">
        <v>0</v>
      </c>
      <c r="AR52" s="8">
        <v>40.208864271563257</v>
      </c>
      <c r="AS52" s="8">
        <v>9267.1191419241914</v>
      </c>
      <c r="AT52" s="8">
        <v>0</v>
      </c>
      <c r="AU52" s="8">
        <v>0</v>
      </c>
      <c r="AV52" s="8">
        <v>0.22491956746165398</v>
      </c>
      <c r="AW52" s="8">
        <v>0.70778562430847036</v>
      </c>
      <c r="AX52" s="8">
        <v>0</v>
      </c>
      <c r="AY52" s="8">
        <v>9.3853801742706203E-2</v>
      </c>
      <c r="AZ52" s="8">
        <v>356.71867925560417</v>
      </c>
      <c r="BA52" s="8">
        <v>16810.818489630608</v>
      </c>
      <c r="BB52" s="8">
        <v>15090.1711166227</v>
      </c>
      <c r="BC52" s="8">
        <v>3557.3437002389255</v>
      </c>
      <c r="BD52" s="8">
        <v>646860.55151952989</v>
      </c>
    </row>
    <row r="53" spans="1:56" x14ac:dyDescent="0.3">
      <c r="A53" s="1" t="s">
        <v>48</v>
      </c>
      <c r="B53" s="8">
        <v>0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125504.11457749884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125504.11457749884</v>
      </c>
    </row>
    <row r="54" spans="1:56" x14ac:dyDescent="0.3">
      <c r="A54" s="1" t="s">
        <v>49</v>
      </c>
      <c r="B54" s="8">
        <v>54619.654418020422</v>
      </c>
      <c r="C54" s="8">
        <v>6851293.833018221</v>
      </c>
      <c r="D54" s="8">
        <v>294367.78780632105</v>
      </c>
      <c r="E54" s="8">
        <v>7470.1074788742762</v>
      </c>
      <c r="F54" s="8">
        <v>0</v>
      </c>
      <c r="G54" s="8">
        <v>0</v>
      </c>
      <c r="H54" s="8">
        <v>0</v>
      </c>
      <c r="I54" s="8">
        <v>350029.18788946955</v>
      </c>
      <c r="J54" s="8">
        <v>13505411.295528617</v>
      </c>
      <c r="K54" s="8">
        <v>1088952.8066547425</v>
      </c>
      <c r="L54" s="8">
        <v>692.26440090579194</v>
      </c>
      <c r="M54" s="8">
        <v>0</v>
      </c>
      <c r="N54" s="8">
        <v>6527.9438793937352</v>
      </c>
      <c r="O54" s="8">
        <v>53497.193569093397</v>
      </c>
      <c r="P54" s="8">
        <v>0</v>
      </c>
      <c r="Q54" s="8">
        <v>2465475.8782559405</v>
      </c>
      <c r="R54" s="8">
        <v>42561011.47261326</v>
      </c>
      <c r="S54" s="8">
        <v>27963213.983562402</v>
      </c>
      <c r="T54" s="8">
        <v>1431.5467596765727</v>
      </c>
      <c r="U54" s="8">
        <v>11434.367199932372</v>
      </c>
      <c r="V54" s="8">
        <v>190375.28752668621</v>
      </c>
      <c r="W54" s="8">
        <v>3075.3151727315467</v>
      </c>
      <c r="X54" s="8">
        <v>1645854.9068630477</v>
      </c>
      <c r="Y54" s="8">
        <v>9156286.3668478094</v>
      </c>
      <c r="Z54" s="8">
        <v>1710743.1990371698</v>
      </c>
      <c r="AA54" s="8">
        <v>1607.6140061497219</v>
      </c>
      <c r="AB54" s="8">
        <v>272.10392636759451</v>
      </c>
      <c r="AC54" s="8">
        <v>19397.408574513447</v>
      </c>
      <c r="AD54" s="8">
        <v>0</v>
      </c>
      <c r="AE54" s="8">
        <v>8731177.697593309</v>
      </c>
      <c r="AF54" s="8">
        <v>0</v>
      </c>
      <c r="AG54" s="8">
        <v>9939.2673599868212</v>
      </c>
      <c r="AH54" s="8">
        <v>674.71144651528459</v>
      </c>
      <c r="AI54" s="8">
        <v>3409351.9398005898</v>
      </c>
      <c r="AJ54" s="8">
        <v>3148.2024127897789</v>
      </c>
      <c r="AK54" s="8">
        <v>49175.782016367069</v>
      </c>
      <c r="AL54" s="8">
        <v>21748975.708881482</v>
      </c>
      <c r="AM54" s="8">
        <v>154835.89181151212</v>
      </c>
      <c r="AN54" s="8">
        <v>36390.734705401424</v>
      </c>
      <c r="AO54" s="8">
        <v>82.547626515353826</v>
      </c>
      <c r="AP54" s="8">
        <v>1045304.5182201036</v>
      </c>
      <c r="AQ54" s="8">
        <v>1417.5414105252994</v>
      </c>
      <c r="AR54" s="8">
        <v>297453.9074562965</v>
      </c>
      <c r="AS54" s="8">
        <v>6522586.2182044126</v>
      </c>
      <c r="AT54" s="8">
        <v>503.19218736360313</v>
      </c>
      <c r="AU54" s="8">
        <v>0</v>
      </c>
      <c r="AV54" s="8">
        <v>142560.02272010065</v>
      </c>
      <c r="AW54" s="8">
        <v>109448.05960499546</v>
      </c>
      <c r="AX54" s="8">
        <v>234965.53898307245</v>
      </c>
      <c r="AY54" s="8">
        <v>110613.89030401963</v>
      </c>
      <c r="AZ54" s="8">
        <v>0</v>
      </c>
      <c r="BA54" s="8">
        <v>17279493.029737119</v>
      </c>
      <c r="BB54" s="8">
        <v>1187.4535316115246</v>
      </c>
      <c r="BC54" s="8">
        <v>4381677.4417150067</v>
      </c>
      <c r="BD54" s="8">
        <v>172214004.82271847</v>
      </c>
    </row>
    <row r="55" spans="1:56" x14ac:dyDescent="0.3">
      <c r="A55" s="1" t="s">
        <v>50</v>
      </c>
      <c r="B55" s="8">
        <v>894111.53365338978</v>
      </c>
      <c r="C55" s="8">
        <v>28372007.949817315</v>
      </c>
      <c r="D55" s="8">
        <v>2389639.7601748523</v>
      </c>
      <c r="E55" s="8">
        <v>94974.354153679407</v>
      </c>
      <c r="F55" s="8">
        <v>5158.6302681717643</v>
      </c>
      <c r="G55" s="8">
        <v>0</v>
      </c>
      <c r="H55" s="8">
        <v>0</v>
      </c>
      <c r="I55" s="8">
        <v>3030564.4025630932</v>
      </c>
      <c r="J55" s="8">
        <v>94748001.221277297</v>
      </c>
      <c r="K55" s="8">
        <v>1875145.1860194257</v>
      </c>
      <c r="L55" s="8">
        <v>0</v>
      </c>
      <c r="M55" s="8">
        <v>0</v>
      </c>
      <c r="N55" s="8">
        <v>14853218.133217409</v>
      </c>
      <c r="O55" s="8">
        <v>36152.257859702193</v>
      </c>
      <c r="P55" s="8">
        <v>0</v>
      </c>
      <c r="Q55" s="8">
        <v>82249.614113515287</v>
      </c>
      <c r="R55" s="8">
        <v>42329825.336984314</v>
      </c>
      <c r="S55" s="8">
        <v>35801483.466227256</v>
      </c>
      <c r="T55" s="8">
        <v>0</v>
      </c>
      <c r="U55" s="8">
        <v>4006.5302393463826</v>
      </c>
      <c r="V55" s="8">
        <v>460878.2961524399</v>
      </c>
      <c r="W55" s="8">
        <v>0</v>
      </c>
      <c r="X55" s="8">
        <v>2636277.3100087494</v>
      </c>
      <c r="Y55" s="8">
        <v>56444872.325844064</v>
      </c>
      <c r="Z55" s="8">
        <v>144325484.84206995</v>
      </c>
      <c r="AA55" s="8">
        <v>0</v>
      </c>
      <c r="AB55" s="8">
        <v>3077.9055638712098</v>
      </c>
      <c r="AC55" s="8">
        <v>82683.209719417893</v>
      </c>
      <c r="AD55" s="8">
        <v>0</v>
      </c>
      <c r="AE55" s="8">
        <v>39420456.693481341</v>
      </c>
      <c r="AF55" s="8">
        <v>0</v>
      </c>
      <c r="AG55" s="8">
        <v>6009478.3979606386</v>
      </c>
      <c r="AH55" s="8">
        <v>0</v>
      </c>
      <c r="AI55" s="8">
        <v>10769505.205000203</v>
      </c>
      <c r="AJ55" s="8">
        <v>47629.631485349797</v>
      </c>
      <c r="AK55" s="8">
        <v>83057.152541756892</v>
      </c>
      <c r="AL55" s="8">
        <v>123090421.39044705</v>
      </c>
      <c r="AM55" s="8">
        <v>469966.88741538388</v>
      </c>
      <c r="AN55" s="8">
        <v>52530.953478150201</v>
      </c>
      <c r="AO55" s="8">
        <v>18064.999679186243</v>
      </c>
      <c r="AP55" s="8">
        <v>50832106.306742653</v>
      </c>
      <c r="AQ55" s="8">
        <v>34014.5513919976</v>
      </c>
      <c r="AR55" s="8">
        <v>310694.84564062051</v>
      </c>
      <c r="AS55" s="8">
        <v>72754875.53816846</v>
      </c>
      <c r="AT55" s="8">
        <v>4006.5302393463826</v>
      </c>
      <c r="AU55" s="8">
        <v>5662.5627382762204</v>
      </c>
      <c r="AV55" s="8">
        <v>68705.761224418136</v>
      </c>
      <c r="AW55" s="8">
        <v>618994.67653816508</v>
      </c>
      <c r="AX55" s="8">
        <v>679037.42904506321</v>
      </c>
      <c r="AY55" s="8">
        <v>306520.04113122157</v>
      </c>
      <c r="AZ55" s="8">
        <v>16145257.359902628</v>
      </c>
      <c r="BA55" s="8">
        <v>0</v>
      </c>
      <c r="BB55" s="8">
        <v>31449.481698762727</v>
      </c>
      <c r="BC55" s="8">
        <v>17500061.998977393</v>
      </c>
      <c r="BD55" s="8">
        <v>767722310.66085529</v>
      </c>
    </row>
    <row r="56" spans="1:56" x14ac:dyDescent="0.3">
      <c r="A56" s="1" t="s">
        <v>229</v>
      </c>
      <c r="B56" s="8">
        <v>0</v>
      </c>
      <c r="C56" s="8">
        <v>535.51095829954534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3231479.1761096711</v>
      </c>
      <c r="K56" s="8">
        <v>491067.58982764819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296.97399114813857</v>
      </c>
      <c r="S56" s="8">
        <v>2.6479662470080836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2986.071957767444</v>
      </c>
      <c r="AA56" s="8">
        <v>0</v>
      </c>
      <c r="AB56" s="8">
        <v>0</v>
      </c>
      <c r="AC56" s="8">
        <v>0</v>
      </c>
      <c r="AD56" s="8">
        <v>0</v>
      </c>
      <c r="AE56" s="8">
        <v>5424.4413025611939</v>
      </c>
      <c r="AF56" s="8">
        <v>0</v>
      </c>
      <c r="AG56" s="8">
        <v>0</v>
      </c>
      <c r="AH56" s="8">
        <v>304.32695922876599</v>
      </c>
      <c r="AI56" s="8">
        <v>0</v>
      </c>
      <c r="AJ56" s="8">
        <v>0</v>
      </c>
      <c r="AK56" s="8">
        <v>0</v>
      </c>
      <c r="AL56" s="8">
        <v>130500.54786243923</v>
      </c>
      <c r="AM56" s="8">
        <v>160.6532874898636</v>
      </c>
      <c r="AN56" s="8">
        <v>0</v>
      </c>
      <c r="AO56" s="8">
        <v>0</v>
      </c>
      <c r="AP56" s="8">
        <v>76503.961242889665</v>
      </c>
      <c r="AQ56" s="8">
        <v>0</v>
      </c>
      <c r="AR56" s="8">
        <v>914.28700197483363</v>
      </c>
      <c r="AS56" s="8">
        <v>626.84459704445999</v>
      </c>
      <c r="AT56" s="8">
        <v>0</v>
      </c>
      <c r="AU56" s="8">
        <v>0</v>
      </c>
      <c r="AV56" s="8">
        <v>0</v>
      </c>
      <c r="AW56" s="8">
        <v>0</v>
      </c>
      <c r="AX56" s="8">
        <v>641.54316359909637</v>
      </c>
      <c r="AY56" s="8">
        <v>0</v>
      </c>
      <c r="AZ56" s="8">
        <v>245.23407623532538</v>
      </c>
      <c r="BA56" s="8">
        <v>2882.6163047977966</v>
      </c>
      <c r="BB56" s="8">
        <v>0</v>
      </c>
      <c r="BC56" s="8">
        <v>659.89389917889253</v>
      </c>
      <c r="BD56" s="8">
        <v>3945232.3205082216</v>
      </c>
    </row>
    <row r="57" spans="1:56" x14ac:dyDescent="0.3">
      <c r="A57" s="1" t="s">
        <v>51</v>
      </c>
      <c r="B57" s="8">
        <v>561.96161354310573</v>
      </c>
      <c r="C57" s="8">
        <v>10507.446213441155</v>
      </c>
      <c r="D57" s="8">
        <v>14838.407897769159</v>
      </c>
      <c r="E57" s="8">
        <v>36.685967960780388</v>
      </c>
      <c r="F57" s="8">
        <v>0</v>
      </c>
      <c r="G57" s="8">
        <v>0</v>
      </c>
      <c r="H57" s="8">
        <v>0</v>
      </c>
      <c r="I57" s="8">
        <v>5826.1412039585357</v>
      </c>
      <c r="J57" s="8">
        <v>39838213.542933851</v>
      </c>
      <c r="K57" s="8">
        <v>189716.37459090556</v>
      </c>
      <c r="L57" s="8">
        <v>0</v>
      </c>
      <c r="M57" s="8">
        <v>0</v>
      </c>
      <c r="N57" s="8">
        <v>12967.303151945573</v>
      </c>
      <c r="O57" s="8">
        <v>339.60351595390381</v>
      </c>
      <c r="P57" s="8">
        <v>0</v>
      </c>
      <c r="Q57" s="8">
        <v>54.59241120230692</v>
      </c>
      <c r="R57" s="8">
        <v>295583.9966128465</v>
      </c>
      <c r="S57" s="8">
        <v>189399.29556774686</v>
      </c>
      <c r="T57" s="8">
        <v>0</v>
      </c>
      <c r="U57" s="8">
        <v>0</v>
      </c>
      <c r="V57" s="8">
        <v>32282.444344614272</v>
      </c>
      <c r="W57" s="8">
        <v>9.8727353845882515</v>
      </c>
      <c r="X57" s="8">
        <v>3397.2165081897501</v>
      </c>
      <c r="Y57" s="8">
        <v>2387.2423012091504</v>
      </c>
      <c r="Z57" s="8">
        <v>418760.03481583763</v>
      </c>
      <c r="AA57" s="8">
        <v>0</v>
      </c>
      <c r="AB57" s="8">
        <v>49.334107456734195</v>
      </c>
      <c r="AC57" s="8">
        <v>0</v>
      </c>
      <c r="AD57" s="8">
        <v>8.7583436261612295</v>
      </c>
      <c r="AE57" s="8">
        <v>11282.798727373965</v>
      </c>
      <c r="AF57" s="8">
        <v>0</v>
      </c>
      <c r="AG57" s="8">
        <v>251.85945893760226</v>
      </c>
      <c r="AH57" s="8">
        <v>117.57032012419968</v>
      </c>
      <c r="AI57" s="8">
        <v>7473.646864602767</v>
      </c>
      <c r="AJ57" s="8">
        <v>24.834232882799583</v>
      </c>
      <c r="AK57" s="8">
        <v>0</v>
      </c>
      <c r="AL57" s="8">
        <v>982983.97730960744</v>
      </c>
      <c r="AM57" s="8">
        <v>407.0810949372767</v>
      </c>
      <c r="AN57" s="8">
        <v>6479.2903158836789</v>
      </c>
      <c r="AO57" s="8">
        <v>191.01563944385487</v>
      </c>
      <c r="AP57" s="8">
        <v>30096.00929671296</v>
      </c>
      <c r="AQ57" s="8">
        <v>8402.1253689905825</v>
      </c>
      <c r="AR57" s="8">
        <v>65347.039297733587</v>
      </c>
      <c r="AS57" s="8">
        <v>164684.1784459528</v>
      </c>
      <c r="AT57" s="8">
        <v>0</v>
      </c>
      <c r="AU57" s="8">
        <v>0</v>
      </c>
      <c r="AV57" s="8">
        <v>142304.07149083895</v>
      </c>
      <c r="AW57" s="8">
        <v>26.071951931374297</v>
      </c>
      <c r="AX57" s="8">
        <v>273.19044132117381</v>
      </c>
      <c r="AY57" s="8">
        <v>44.957506418389997</v>
      </c>
      <c r="AZ57" s="8">
        <v>46859.50051023456</v>
      </c>
      <c r="BA57" s="8">
        <v>210934.06681304952</v>
      </c>
      <c r="BB57" s="8">
        <v>0</v>
      </c>
      <c r="BC57" s="8">
        <v>0</v>
      </c>
      <c r="BD57" s="8">
        <v>42693123.53992442</v>
      </c>
    </row>
    <row r="58" spans="1:56" x14ac:dyDescent="0.3">
      <c r="A58" s="1" t="s">
        <v>52</v>
      </c>
      <c r="B58" s="8">
        <v>3513994.4699052102</v>
      </c>
      <c r="C58" s="8">
        <v>154949024.28498134</v>
      </c>
      <c r="D58" s="8">
        <v>12629253.282930316</v>
      </c>
      <c r="E58" s="8">
        <v>352289.68571831397</v>
      </c>
      <c r="F58" s="8">
        <v>317765.04709931015</v>
      </c>
      <c r="G58" s="8">
        <v>23908.131383305667</v>
      </c>
      <c r="H58" s="8">
        <v>0</v>
      </c>
      <c r="I58" s="8">
        <v>13697533.940707456</v>
      </c>
      <c r="J58" s="8">
        <v>1112277593.897306</v>
      </c>
      <c r="K58" s="8">
        <v>44861015.30424957</v>
      </c>
      <c r="L58" s="8">
        <v>7265.7750632641146</v>
      </c>
      <c r="M58" s="8">
        <v>17685.754831811413</v>
      </c>
      <c r="N58" s="8">
        <v>19108607.244519815</v>
      </c>
      <c r="O58" s="8">
        <v>2971973.7417902951</v>
      </c>
      <c r="P58" s="8">
        <v>47509.145467365561</v>
      </c>
      <c r="Q58" s="8">
        <v>8103811.8232636685</v>
      </c>
      <c r="R58" s="8">
        <v>258204411.30579022</v>
      </c>
      <c r="S58" s="8">
        <v>334358345.22274065</v>
      </c>
      <c r="T58" s="8">
        <v>100481.37748580991</v>
      </c>
      <c r="U58" s="8">
        <v>1032220.2423829763</v>
      </c>
      <c r="V58" s="8">
        <v>120983921.33203569</v>
      </c>
      <c r="W58" s="8">
        <v>7181053.5804308001</v>
      </c>
      <c r="X58" s="8">
        <v>82107456.959315047</v>
      </c>
      <c r="Y58" s="8">
        <v>167850221.85769263</v>
      </c>
      <c r="Z58" s="8">
        <v>413728425.01819146</v>
      </c>
      <c r="AA58" s="8">
        <v>1607.6140061497219</v>
      </c>
      <c r="AB58" s="8">
        <v>183841.26091645332</v>
      </c>
      <c r="AC58" s="8">
        <v>1454745.0788361276</v>
      </c>
      <c r="AD58" s="8">
        <v>497797.95700997574</v>
      </c>
      <c r="AE58" s="8">
        <v>899018968.23489857</v>
      </c>
      <c r="AF58" s="8">
        <v>7326977.9113507317</v>
      </c>
      <c r="AG58" s="8">
        <v>6575177.4348296393</v>
      </c>
      <c r="AH58" s="8">
        <v>31028.710453609525</v>
      </c>
      <c r="AI58" s="8">
        <v>55734668.116391331</v>
      </c>
      <c r="AJ58" s="8">
        <v>147607.1041920688</v>
      </c>
      <c r="AK58" s="8">
        <v>1647487.8396956867</v>
      </c>
      <c r="AL58" s="8">
        <v>2344601065.2039924</v>
      </c>
      <c r="AM58" s="8">
        <v>63476254.585637406</v>
      </c>
      <c r="AN58" s="8">
        <v>4013111.9988498236</v>
      </c>
      <c r="AO58" s="8">
        <v>1744819.9275901688</v>
      </c>
      <c r="AP58" s="8">
        <v>1431801810.0109808</v>
      </c>
      <c r="AQ58" s="8">
        <v>174126.70564309074</v>
      </c>
      <c r="AR58" s="8">
        <v>34098865.948059857</v>
      </c>
      <c r="AS58" s="8">
        <v>413082261.90890402</v>
      </c>
      <c r="AT58" s="8">
        <v>196922.94000929556</v>
      </c>
      <c r="AU58" s="8">
        <v>319348.370736001</v>
      </c>
      <c r="AV58" s="8">
        <v>2267130.2519434495</v>
      </c>
      <c r="AW58" s="8">
        <v>3103273.7266981467</v>
      </c>
      <c r="AX58" s="8">
        <v>437899022.07907021</v>
      </c>
      <c r="AY58" s="8">
        <v>10013178.083632542</v>
      </c>
      <c r="AZ58" s="8">
        <v>65533451.689511083</v>
      </c>
      <c r="BA58" s="8">
        <v>936712609.5624913</v>
      </c>
      <c r="BB58" s="8">
        <v>325152987.94973159</v>
      </c>
      <c r="BC58" s="8">
        <v>440770898.91560632</v>
      </c>
      <c r="BD58" s="8">
        <v>10246006815.546949</v>
      </c>
    </row>
    <row r="60" spans="1:56" x14ac:dyDescent="0.3">
      <c r="A60" s="7" t="s">
        <v>248</v>
      </c>
    </row>
    <row r="61" spans="1:56" x14ac:dyDescent="0.3">
      <c r="A61" s="7" t="s">
        <v>53</v>
      </c>
    </row>
    <row r="62" spans="1:56" x14ac:dyDescent="0.3">
      <c r="A62" s="1" t="s">
        <v>84</v>
      </c>
      <c r="B62" s="12" t="s">
        <v>56</v>
      </c>
      <c r="C62" s="12" t="s">
        <v>57</v>
      </c>
      <c r="D62" s="12" t="s">
        <v>66</v>
      </c>
      <c r="E62" s="12" t="s">
        <v>58</v>
      </c>
      <c r="F62" s="12" t="s">
        <v>59</v>
      </c>
      <c r="G62" s="12" t="s">
        <v>60</v>
      </c>
      <c r="H62" s="12" t="s">
        <v>61</v>
      </c>
    </row>
    <row r="63" spans="1:56" x14ac:dyDescent="0.3">
      <c r="A63" s="12" t="s">
        <v>62</v>
      </c>
      <c r="B63" s="13">
        <f>B4+AJ4+B38+AJ38</f>
        <v>96014.271335803089</v>
      </c>
      <c r="C63" s="13">
        <f>SUM(C4,D4,G4,L4:U4,X4:Y4,AB4:AD4,AF4,AI4,AK4,AN4:AO4,AQ4,AT4:AW4,AZ4,AR4)+SUM(C38,D38,G38,L38:U38,X38:Y38,AB38:AD38,AF38,AI38,AK38,AN38:AO38,AQ38,AT38:AW38,AZ38,AR38)</f>
        <v>22172.747732730237</v>
      </c>
      <c r="D63" s="13">
        <f>SUM(F4,H4,V4:W4,AA4,AE4,AH4,AM4,AS4,AX4,BB4,AY4)+SUM(F38,H38,V38:W38,AA38,AE38,AH38,AM38,AS38,AX38,BB38,AY38)</f>
        <v>55611.844847047672</v>
      </c>
      <c r="E63" s="13">
        <f>SUM(E4,I4,AG4,BA4)+SUM(E38,I38,AG38,BA38)</f>
        <v>11181.064897027172</v>
      </c>
      <c r="F63" s="13">
        <f>SUM(J4:K4,Z4,AL4,AP4)+SUM(J38:K38,Z38,AL38,AP38)</f>
        <v>41543.45484943116</v>
      </c>
      <c r="G63" s="13">
        <f>BC4+BC38</f>
        <v>3175201.7899818923</v>
      </c>
      <c r="H63" s="13">
        <f>SUM(B63:G63)</f>
        <v>3401725.1736439317</v>
      </c>
    </row>
    <row r="64" spans="1:56" x14ac:dyDescent="0.3">
      <c r="A64" s="12" t="s">
        <v>63</v>
      </c>
      <c r="B64" s="13">
        <f>B69-SUM(B65:B68,B63)</f>
        <v>2060532.6331263613</v>
      </c>
      <c r="C64" s="13">
        <f t="shared" ref="C64:H64" si="0">C69-SUM(C65:C68,C63)</f>
        <v>527776594.40300107</v>
      </c>
      <c r="D64" s="13">
        <f t="shared" si="0"/>
        <v>198777487.63948274</v>
      </c>
      <c r="E64" s="13">
        <f t="shared" si="0"/>
        <v>264958076.10229599</v>
      </c>
      <c r="F64" s="13">
        <f t="shared" si="0"/>
        <v>640696385.02544403</v>
      </c>
      <c r="G64" s="13">
        <f t="shared" si="0"/>
        <v>65868674.548655272</v>
      </c>
      <c r="H64" s="13">
        <f t="shared" si="0"/>
        <v>1700137750.3520041</v>
      </c>
    </row>
    <row r="65" spans="1:8" x14ac:dyDescent="0.3">
      <c r="A65" s="12" t="s">
        <v>65</v>
      </c>
      <c r="B65" s="13">
        <f>B8+AJ8+B10+AJ10+B24+AJ24+B25+AJ25+B29+AJ29+B33+AJ33+B36+AJ36+B41+AJ41+B47+AJ47+B52+AJ52+B53+AJ53+B56+AJ56</f>
        <v>382160.715567037</v>
      </c>
      <c r="C65" s="13">
        <f>SUM(C8,D8,G8,L8:U8,X8:Y8,AB8:AD8,AF8,AI8,AK8,AN8:AO8,AQ8,AT8:AW8,AZ8,AR8)+SUM(C10,D10,G10,L10:U10,X10:Y10,AB10:AD10,AF10,AI10,AK10,AN10:AO10,AQ10,AT10:AW10,AZ10,AR10)+SUM(C24,D24,G24,L24:U24,X24:Y24,AB24:AD24,AF24,AI24,AK24,AN24:AO24,AQ24,AT24:AW24,AZ24,AR24)+SUM(C25,D25,G25,L25:U25,X25:Y25,AB25:AD25,AF25,AI25,AK25,AN25:AO25,AQ25,AT25:AW25,AZ25,AR25)+SUM(C29,D29,G29,L29:U29,X29:Y29,AB29:AD29,AF29,AI29,AK29,AN29:AO29,AQ29,AT29:AW29,AZ29,AR29)+SUM(C33,D33,G33,L33:U33,X33:Y33,AB33:AD33,AF33,AI33,AK33,AN33:AO33,AQ33,AT33:AW33,AZ33,AR33)+SUM(C36,D36,G36,L36:U36,X36:Y36,AB36:AD36,AF36,AI36,AK36,AN36:AO36,AQ36,AT36:AW36,AZ36,AR36)+SUM(C41,D41,G41,L41:U41,X41:Y41,AB41:AD41,AF41,AI41,AK41,AN41:AO41,AQ41,AT41:AW41,AZ41,AR41)+SUM(C47,D47,G47,L47:U47,X47:Y47,AB47:AD47,AF47,AI47,AK47,AN47:AO47,AQ47,AT47:AW47,AZ47,AR47)+SUM(C52,D52,G52,L52:U52,X52:Y52,AB52:AD52,AF52,AI52,AK52,AN52:AO52,AQ52,AT52:AW52,AZ52,AR52)+SUM(C53,D53,G53,L53:U53,X53:Y53,AB53:AD53,AF53,AI53,AK53,AN53:AO53,AQ53,AT53:AW53,AZ53,AR53)+SUM(C56,D56,G56,L56:U56,X56:Y56,AB56:AD56,AF56,AI56,AK56,AN56:AO56,AQ56,AT56:AW56,AZ56,AR56)</f>
        <v>88797626.781718686</v>
      </c>
      <c r="D65" s="13">
        <f>SUM(F8,H8,V8:W8,AA8,AE8,AH8,AM8,AS8,AX8,BB8,AY8)+SUM(F10,H10,V10:W10,AA10,AE10,AH10,AM10,AS10,AX10,BB10,AY10)+SUM(F24,H24,V24:W24,AA24,AE24,AH24,AM24,AS24,AX24,BB24,AY24)+SUM(F25,H25,V25:W25,AA25,AE25,AH25,AM25,AS25,AX25,BB25,AY25)+SUM(F29,H29,V29:W29,AA29,AE29,AH29,AM29,AS29,AX29,BB29,AY29)+SUM(F33,H33,V33:W33,AA33,AE33,AH33,AM33,AS33,AX33,BB33,AY33)+SUM(F36,H36,V36:W36,AA36,AE36,AH36,AM36,AS36,AX36,BB36,AY36)+SUM(F41,H41,V41:W41,AA41,AE41,AH41,AM41,AS41,AX41,BB41,AY41)+SUM(F47,H47,V47:W47,AA47,AE47,AH47,AM47,AS47,AX47,BB47,AY47)+SUM(F52,H52,V52:W52,AA52,AE52,AH52,AM52,AS52,AX52,BB52,AY52)+SUM(F53,H53,V53:W53,AA53,AE53,AH53,AM53,AS53,AX53,BB53,AY53)+SUM(F56,H56,V56:W56,AA56,AE56,AH56,AM56,AS56,AX56,BB56,AY56)</f>
        <v>150884840.80796355</v>
      </c>
      <c r="E65" s="13">
        <f>SUM(E8,I8,AG8,BA8)+SUM(E10,I10,AG10,BA10)+SUM(E24,I24,AG24,BA24)+SUM(E25,I25,AG25,BA25)+SUM(E29,I29,AG29,BA29)+SUM(E33,I33,AG33,BA33)+SUM(E36,I36,AG36,BA36)+SUM(E41,I41,AG41,BA41)+SUM(E47,I47,AG47,BA47)+SUM(E52,I52,AG52,BA52)+SUM(E53,I53,AG53,BA53)+SUM(E56,I56,AG56,BA56)</f>
        <v>84588997.425055236</v>
      </c>
      <c r="F65" s="13">
        <f>SUM(J8:K8,Z8,AL8,AP8)+SUM(J10:K10,Z10,AL10,AP10)+SUM(J24:K24,Z24,AL24,AP24)+SUM(J25:K25,Z25,AL25,AP25)+SUM(J29:K29,Z29,AL29,AP29)+SUM(J33:K33,Z33,AL33,AP33)+SUM(J36:K36,Z36,AL36,AP36)+SUM(J41:K41,Z41,AL41,AP41)+SUM(J47:K47,Z47,AL47,AP47)+SUM(J52:K52,Z52,AL52,AP52)+SUM(J53:K53,Z53,AL53,AP53)+SUM(J56:K56,Z56,AL56,AP56)</f>
        <v>759984519.5224185</v>
      </c>
      <c r="G65" s="13">
        <f>BC8+BC10+BC24+BC25+BC29+BC33+BC36+BC41+BC47+BC52+BC53+BC56</f>
        <v>4361150.0081537813</v>
      </c>
      <c r="H65" s="13">
        <f>SUM(B65:G65)</f>
        <v>1088999295.2608767</v>
      </c>
    </row>
    <row r="66" spans="1:8" x14ac:dyDescent="0.3">
      <c r="A66" s="12" t="s">
        <v>64</v>
      </c>
      <c r="B66" s="13">
        <f>B7+AJ7+B11+AJ11+B35+AJ35+B55+AJ55</f>
        <v>941749.94426711171</v>
      </c>
      <c r="C66" s="13">
        <f>SUM(C7,D7,G7,L7:U7,X7:Y7,AB7:AD7,AF7,AI7,AK7,AN7:AO7,AQ7,AT7:AW7,AZ7,AR7)+SUM(C11,D11,G11,L11:U11,X11:Y11,AB11:AD11,AF11,AI11,AK11,AN11:AO11,AQ11,AT11:AW11,AZ11,AR11)+SUM(C35,D35,G35,L35:U35,X35:Y35,AB35:AD35,AF35,AI35,AK35,AN35:AO35,AQ35,AT35:AW35,AZ35,AR35)+SUM(C55,D55,G55,L55:U55,X55:Y55,AB55:AD55,AF55,AI55,AK55,AN55:AO55,AQ55,AT55:AW55,AZ55,AR55)</f>
        <v>211373311.01681823</v>
      </c>
      <c r="D66" s="13">
        <f>SUM(F7,H7,V7:W7,AA7,AE7,AH7,AM7,AS7,AX7,BB7,AY7)+SUM(F11,H11,V11:W11,AA11,AE11,AH11,AM11,AS11,AX11,BB11,AY11)+SUM(F35,H35,V35:W35,AA35,AE35,AH35,AM35,AS35,AX35,BB35,AY35)+SUM(F55,H55,V55:W55,AA55,AE55,AH55,AM55,AS55,AX55,BB55,AY55)</f>
        <v>114952903.23869577</v>
      </c>
      <c r="E66" s="13">
        <f>SUM(E7,I7,AG7,BA7)+SUM(E11,I11,AG11,BA11)+SUM(E35,I35,AG35,BA35)+SUM(E55,I55,AG55,BA55)</f>
        <v>16503730.514563445</v>
      </c>
      <c r="F66" s="13">
        <f>SUM(J7:K7,Z7,AL7,AP7)+SUM(J11:K11,Z11,AL11,AP11)+SUM(J35:K35,Z35,AL35,AP35)+SUM(J55:K55,Z55,AL55,AP55)</f>
        <v>415230206.60855949</v>
      </c>
      <c r="G66" s="13">
        <f>BC7+BC11+BC35+BC55</f>
        <v>17546507.985919606</v>
      </c>
      <c r="H66" s="13">
        <f>SUM(B66:G66)</f>
        <v>776548409.3088237</v>
      </c>
    </row>
    <row r="67" spans="1:8" x14ac:dyDescent="0.3">
      <c r="A67" s="12" t="s">
        <v>59</v>
      </c>
      <c r="B67" s="13">
        <f>B12+AJ12+B13+AJ13+B28+AJ28+B40+AJ40+B44+AJ44</f>
        <v>180557.21395453988</v>
      </c>
      <c r="C67" s="13">
        <f>SUM(C12,D12,G12,L12:U12,X12:Y12,AB12:AD12,AF12,AI12,AK12,AN12:AO12,AQ12,AT12:AW12,AZ12,AR12)+SUM(C13,D13,G13,L13:U13,X13:Y13,AB13:AD13,AF13,AI13,AK13,AN13:AO13,AQ13,AT13:AW13,AZ13,AR13)+SUM(C28,D28,G28,L28:U28,X28:Y28,AB28:AD28,AF28,AI28,AK28,AN28:AO28,AQ28,AT28:AW28,AZ28,AR28)+SUM(C40,D40,G40,L40:U40,X40:Y40,AB40:AD40,AF40,AI40,AK40,AN40:AO40,AQ40,AT40:AW40,AZ40,AR40)+SUM(C44,D44,G44,L44:U44,X44:Y44,AB44:AD44,AF44,AI44,AK44,AN44:AO44,AQ44,AT44:AW44,AZ44,AR44)</f>
        <v>391032424.96553802</v>
      </c>
      <c r="D67" s="13">
        <f>SUM(F12,H12,V12:W12,AA12,AE12,AH12,AM12,AS12,AX12,BB12,AY12)+SUM(F13,H13,V13:W13,AA13,AE13,AH13,AM13,AS13,AX13,BB13,AY13)+SUM(F28,H28,V28:W28,AA28,AE28,AH28,AM28,AS28,AX28,BB28,AY28)+SUM(F40,H40,V40:W40,AA40,AE40,AH40,AM40,AS40,AX40,BB40,AY40)+SUM(F44,H44,V44:W44,AA44,AE44,AH44,AM44,AS44,AX44,BB44,AY44)</f>
        <v>1812278103.5012953</v>
      </c>
      <c r="E67" s="13">
        <f>SUM(E12,I12,AG12,BA12)+SUM(E13,I13,AG13,BA13)+SUM(E28,I28,AG28,BA28)+SUM(E40,I40,AG40,BA40)+SUM(E44,I44,AG44,BA44)</f>
        <v>591058576.76349103</v>
      </c>
      <c r="F67" s="13">
        <f>SUM(J12:K12,Z12,AL12,AP12)+SUM(J13:K13,Z13,AL13,AP13)+SUM(J28:K28,Z28,AL28,AP28)+SUM(J40:K40,Z40,AL40,AP40)+SUM(J44:K44,Z44,AL44,AP44)</f>
        <v>3489857484.8845015</v>
      </c>
      <c r="G67" s="13">
        <f>BC12+BC13+BC28+BC40+BC44</f>
        <v>349819364.58289576</v>
      </c>
      <c r="H67" s="13">
        <f>SUM(B67:G67)</f>
        <v>6634226511.9116764</v>
      </c>
    </row>
    <row r="68" spans="1:8" x14ac:dyDescent="0.3">
      <c r="A68" s="12" t="s">
        <v>60</v>
      </c>
      <c r="B68" s="13">
        <f>B57+AJ57</f>
        <v>586.79584642590532</v>
      </c>
      <c r="C68" s="13">
        <f>SUM(C57,D57,G57,L57:U57,X57:Y57,AB57:AD57,AF57,AI57,AK57,AN57:AO57,AQ57,AT57:AW57,AZ57,AR57)</f>
        <v>806615.95807104663</v>
      </c>
      <c r="D68" s="13">
        <f>SUM(F57,H57,V57:W57,AA57,AE57,AH57,AM57,AS57,AX57,BB57,AY57)</f>
        <v>209102.09361612669</v>
      </c>
      <c r="E68" s="13">
        <f>SUM(E57,I57,AG57,BA57)</f>
        <v>217048.75344390643</v>
      </c>
      <c r="F68" s="13">
        <f>SUM(J57:K57,Z57,AL57,AP57)</f>
        <v>41459769.938946918</v>
      </c>
      <c r="G68" s="13">
        <f>BC57</f>
        <v>0</v>
      </c>
      <c r="H68" s="13">
        <f>SUM(B68:G68)</f>
        <v>42693123.53992442</v>
      </c>
    </row>
    <row r="69" spans="1:8" x14ac:dyDescent="0.3">
      <c r="A69" s="12" t="s">
        <v>61</v>
      </c>
      <c r="B69" s="13">
        <f>B58+AJ58</f>
        <v>3661601.574097279</v>
      </c>
      <c r="C69" s="13">
        <f>SUM(C58,D58,G58,L58:U58,X58:Y58,AB58:AD58,AF58,AI58,AK58,AN58:AO58,AQ58,AT58:AW58,AZ58,AR58)</f>
        <v>1219808745.8728797</v>
      </c>
      <c r="D69" s="13">
        <f>SUM(F58,H58,V58:W58,AA58,AE58,AH58,AM58,AS58,AX58,BB58,AY58)</f>
        <v>2277158049.1259003</v>
      </c>
      <c r="E69" s="13">
        <f>SUM(E58,I58,AG58,BA58)</f>
        <v>957337610.62374675</v>
      </c>
      <c r="F69" s="13">
        <f>SUM(J58:K58,Z58,AL58,AP58)</f>
        <v>5347269909.43472</v>
      </c>
      <c r="G69" s="13">
        <f>BC58</f>
        <v>440770898.91560632</v>
      </c>
      <c r="H69" s="13">
        <f>SUM(B69:G69)</f>
        <v>10246006815.546949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35</vt:i4>
      </vt:variant>
    </vt:vector>
  </HeadingPairs>
  <TitlesOfParts>
    <vt:vector size="35" baseType="lpstr">
      <vt:lpstr>Catalog</vt:lpstr>
      <vt:lpstr>Data 1</vt:lpstr>
      <vt:lpstr>Data 2</vt:lpstr>
      <vt:lpstr>Data 3</vt:lpstr>
      <vt:lpstr>Data 4</vt:lpstr>
      <vt:lpstr>Data 5</vt:lpstr>
      <vt:lpstr>Data 6</vt:lpstr>
      <vt:lpstr>Data 7</vt:lpstr>
      <vt:lpstr>Data 8</vt:lpstr>
      <vt:lpstr>Data 9</vt:lpstr>
      <vt:lpstr>Data 10</vt:lpstr>
      <vt:lpstr>Data 11</vt:lpstr>
      <vt:lpstr>Data 12</vt:lpstr>
      <vt:lpstr>Data 13</vt:lpstr>
      <vt:lpstr>Data 14</vt:lpstr>
      <vt:lpstr>Data 15</vt:lpstr>
      <vt:lpstr>Data 16</vt:lpstr>
      <vt:lpstr>Data 17</vt:lpstr>
      <vt:lpstr>Data 18</vt:lpstr>
      <vt:lpstr>Data 19</vt:lpstr>
      <vt:lpstr>Data 20</vt:lpstr>
      <vt:lpstr>Data 21</vt:lpstr>
      <vt:lpstr>Data 22</vt:lpstr>
      <vt:lpstr>Data 23</vt:lpstr>
      <vt:lpstr>Data 24</vt:lpstr>
      <vt:lpstr>Data 25</vt:lpstr>
      <vt:lpstr>Data 26</vt:lpstr>
      <vt:lpstr>Data 27</vt:lpstr>
      <vt:lpstr>Data 28</vt:lpstr>
      <vt:lpstr>Data 29</vt:lpstr>
      <vt:lpstr>Data 30</vt:lpstr>
      <vt:lpstr>Data 31</vt:lpstr>
      <vt:lpstr>Data 32</vt:lpstr>
      <vt:lpstr>Data 33</vt:lpstr>
      <vt:lpstr>Data 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2020-09-02T06:44:12Z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aveCode">
    <vt:r8>257558166980743</vt:r8>
  </property>
</Properties>
</file>